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defaultThemeVersion="124226"/>
  <bookViews>
    <workbookView xWindow="65524" yWindow="108" windowWidth="10920" windowHeight="10032" activeTab="0"/>
  </bookViews>
  <sheets>
    <sheet name="2017-18 1st Sup Fin Plan" sheetId="329" r:id="rId1"/>
    <sheet name="2015 GL-10" sheetId="334" state="hidden" r:id="rId2"/>
    <sheet name="2016-GL-10" sheetId="332" state="hidden" r:id="rId3"/>
    <sheet name=" 2017-18 Operating Fin Plan" sheetId="314" state="hidden" r:id="rId4"/>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Exempt" localSheetId="3">#REF!</definedName>
    <definedName name="_03Exempt" localSheetId="0">#REF!</definedName>
    <definedName name="_03Exempt">#REF!</definedName>
    <definedName name="_03Salaries" localSheetId="3">#REF!</definedName>
    <definedName name="_03Salaries" localSheetId="0">#REF!</definedName>
    <definedName name="_03Salaries">#REF!</definedName>
    <definedName name="_2005_IS_Budget_adjusted_by_Fiscal" localSheetId="0">#REF!</definedName>
    <definedName name="_2005_IS_Budget_adjusted_by_Fiscal">#REF!</definedName>
    <definedName name="_99Salaries" localSheetId="0">#REF!</definedName>
    <definedName name="_99Salaries">#REF!</definedName>
    <definedName name="_xlnm._FilterDatabase" localSheetId="1" hidden="1">'2015 GL-10'!$A$4:$G$183</definedName>
    <definedName name="_xlnm._FilterDatabase" localSheetId="2" hidden="1">'2016-GL-10'!$A$2:$H$197</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 localSheetId="0">#REF!</definedName>
    <definedName name="aaa">#REF!</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'[1]TOC Forms'!$C$57</definedName>
    <definedName name="agingtot" localSheetId="0">#REF!</definedName>
    <definedName name="agingtot">#REF!</definedName>
    <definedName name="all_other_reduction" localSheetId="0">#REF!</definedName>
    <definedName name="all_other_reduction">#REF!</definedName>
    <definedName name="AllocBasisTable2009">'[4]DCHS 07Tables for 09 Allocation'!$E$2:$P$3,'[4]DCHS 07Tables for 09 Allocation'!$B$4:$P$33</definedName>
    <definedName name="Appro" localSheetId="0">#REF!</definedName>
    <definedName name="Appro">#REF!</definedName>
    <definedName name="ApproUnitName">'[1]TOC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I_FTE_52110">#REF!</definedName>
    <definedName name="BI_FTE_53104">#REF!</definedName>
    <definedName name="BI_FTE_53105">#REF!</definedName>
    <definedName name="BI_FTE_53814">#REF!</definedName>
    <definedName name="BI_FTE_53890">#REF!</definedName>
    <definedName name="BI_FTE_55010">#REF!</definedName>
    <definedName name="BI_FTE_55031">#REF!</definedName>
    <definedName name="BI_FTE_55144">#REF!</definedName>
    <definedName name="BI_FTE_55150">#REF!</definedName>
    <definedName name="BI_FTE_55160">#REF!</definedName>
    <definedName name="BI_FTE_55193">#REF!</definedName>
    <definedName name="BI_FTE_55201">#REF!</definedName>
    <definedName name="BI_FTE_55209">#REF!</definedName>
    <definedName name="BI_FTE_55240">#REF!</definedName>
    <definedName name="BI_FTE_55245">#REF!</definedName>
    <definedName name="BI_FTE_55252">#REF!</definedName>
    <definedName name="BI_FTE_55257">#REF!</definedName>
    <definedName name="BI_FTE_55264">#REF!</definedName>
    <definedName name="BI_FTE_55265">#REF!</definedName>
    <definedName name="BI_FTE_55268">#REF!</definedName>
    <definedName name="BI_FTE_55331">#REF!</definedName>
    <definedName name="BI_FTE_55349">#REF!</definedName>
    <definedName name="BI_FTE_58077">#REF!</definedName>
    <definedName name="bt" hidden="1">{"Dis",#N/A,FALSE,"ReorgRevisted"}</definedName>
    <definedName name="BTT" hidden="1">{"NonWhole",#N/A,FALSE,"ReorgRevisted"}</definedName>
    <definedName name="Budget_Codes">'[5]Replacement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'[1]TOC Forms'!$C$58</definedName>
    <definedName name="Core_Business_Code">'[6]DATA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'[7]2011 DCHS (0935) Alloc 4-13ver1'!$R$38</definedName>
    <definedName name="CSOSAL">'[7]2011 DCHS (0935) Alloc 4-13ver1'!$R$16</definedName>
    <definedName name="CSOTOT">'[7]2011 DCHS (0935) Alloc 4-13ver1'!$R$60</definedName>
    <definedName name="CXAgncy09">'[8]09 REQ Sum Corrected 6-24-08'!$D$7:$D$9,'[8]09 REQ Sum Corrected 6-24-08'!$D$13,'[8]09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'[6]DATA Tables'!$A$11:$A$26</definedName>
    <definedName name="Division_Code">'[6]DATA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'[9]Replacement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'[7]2011 DCHS (0935) Alloc 4-13ver1'!$N$2</definedName>
    <definedName name="FB_1376">'[7]2011 DCHS (0935) Alloc 4-13ver1'!$Q$2</definedName>
    <definedName name="FB_6831">'[7]2011 DCHS (0935) Alloc 4-13ver1'!$J$2</definedName>
    <definedName name="FB_6832">'[7]2011 DCHS (0935) Alloc 4-13ver1'!$L$2</definedName>
    <definedName name="FB_6833">'[7]2011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'[1]TOC Forms'!$C$56</definedName>
    <definedName name="Fund_Source_Code">'[6]DATA Tables'!$A$140:$A$150</definedName>
    <definedName name="gg" hidden="1">{"Dis",#N/A,FALSE,"ReorgRevisted"}</definedName>
    <definedName name="Goal_Code">'[6]DATA Tables'!$A$30:$A$35</definedName>
    <definedName name="GRNCON">'[7]2011 DCHS (0935) Alloc 4-13ver1'!$R$44</definedName>
    <definedName name="GRNSAL">'[7]2011 DCHS (0935) Alloc 4-13ver1'!$R$22</definedName>
    <definedName name="GRNTOT">'[7]2011 DCHS (0935) Alloc 4-13ver1'!$R$66</definedName>
    <definedName name="HOFMIDDCON">'[7]2011 DCHS (0935) Alloc 4-13ver1'!$R$47</definedName>
    <definedName name="HOFMIDDSAL">'[7]2011 DCHS (0935) Alloc 4-13ver1'!$R$25</definedName>
    <definedName name="HOFMIDDTOT">'[7]2011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'[7]2011 DCHS (0935) Alloc 4-13ver1'!$R$34</definedName>
    <definedName name="MIDDSAL">'[7]2011 DCHS (0935) Alloc 4-13ver1'!$R$12</definedName>
    <definedName name="MIDDSCON">'[7]2011 DCHS (0935) Alloc 4-13'!$R$49</definedName>
    <definedName name="MIDDSSAL">'[7]2011 DCHS (0935) Alloc 4-13'!$R$26</definedName>
    <definedName name="MIDDSTOT">'[7]2011 DCHS (0935) Alloc 4-13'!$R$72</definedName>
    <definedName name="MIDDTOTBUD">'[7]2011 DCHS (0935) Alloc 4-13ver1'!$R$56</definedName>
    <definedName name="Monthly_Ind_Ins">42.52</definedName>
    <definedName name="Monthly_Medical">1342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'[7]2011 DCHS (0935) Alloc 4-13'!$R$48</definedName>
    <definedName name="OPDMIDDSAL">'[7]2011 DCHS (0935) Alloc 4-13'!$R$25</definedName>
    <definedName name="OPDMIDDTOT">'[7]2011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0.0818</definedName>
    <definedName name="_xlnm.Print_Area" localSheetId="3">' 2017-18 Operating Fin Plan'!$A$1:$J$35</definedName>
    <definedName name="_xlnm.Print_Area" localSheetId="0">'2017-18 1st Sup Fin Plan'!$A$1:$H$43</definedName>
    <definedName name="Program_Area_Code">'[6]DATA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'[10]Appro_Sections'!$B$7:$N$137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'[6]DATA Tables'!$A$154:$A$158</definedName>
    <definedName name="sick.sick" hidden="1">{"Whole",#N/A,FALSE,"ReorgRevisted"}</definedName>
    <definedName name="sod" hidden="1">{"NonWhole",#N/A,FALSE,"ReorgRevisted"}</definedName>
    <definedName name="Sort_Area" localSheetId="3">#REF!</definedName>
    <definedName name="Sort_Area" localSheetId="0">#REF!</definedName>
    <definedName name="Sort_Area">#REF!</definedName>
    <definedName name="SSI_Excess">0.0145</definedName>
    <definedName name="SSI_Max">110100</definedName>
    <definedName name="SSI_Percent">0.0765</definedName>
    <definedName name="Staff_Months" localSheetId="3">#REF!</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'[11]DATA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'[7]2011 DCHS (0935) Alloc 4-13ver1'!$E$103</definedName>
    <definedName name="TotalREQ">'[7]2011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DO_?AWARD_FULL_NAME?" localSheetId="3">#REF!</definedName>
    <definedName name="XDO_?AWARD_FULL_NAME?" localSheetId="0">#REF!</definedName>
    <definedName name="XDO_?AWARD_FULL_NAME?">#REF!</definedName>
    <definedName name="XDO_?AWARD_NUMBER?" localSheetId="3">#REF!</definedName>
    <definedName name="XDO_?AWARD_NUMBER?" localSheetId="0">#REF!</definedName>
    <definedName name="XDO_?AWARD_NUMBER?">#REF!</definedName>
    <definedName name="XDO_?CLASS_CODE?" localSheetId="3">#REF!</definedName>
    <definedName name="XDO_?CLASS_CODE?" localSheetId="0">#REF!</definedName>
    <definedName name="XDO_?CLASS_CODE?">#REF!</definedName>
    <definedName name="XDO_?EXPENDITURE_TYPE?" localSheetId="3">#REF!</definedName>
    <definedName name="XDO_?EXPENDITURE_TYPE?" localSheetId="0">#REF!</definedName>
    <definedName name="XDO_?EXPENDITURE_TYPE?">#REF!</definedName>
    <definedName name="XDO_?FUND?" localSheetId="3">#REF!</definedName>
    <definedName name="XDO_?FUND?" localSheetId="0">#REF!</definedName>
    <definedName name="XDO_?FUND?">#REF!</definedName>
    <definedName name="XDO_?ITD_ACTUAL_COST?" localSheetId="3">#REF!</definedName>
    <definedName name="XDO_?ITD_ACTUAL_COST?" localSheetId="0">#REF!</definedName>
    <definedName name="XDO_?ITD_ACTUAL_COST?">#REF!</definedName>
    <definedName name="XDO_?ITD_BALANCE?" localSheetId="3">#REF!</definedName>
    <definedName name="XDO_?ITD_BALANCE?" localSheetId="0">#REF!</definedName>
    <definedName name="XDO_?ITD_BALANCE?">#REF!</definedName>
    <definedName name="XDO_?ITD_BUDGET?" localSheetId="3">#REF!</definedName>
    <definedName name="XDO_?ITD_BUDGET?" localSheetId="0">#REF!</definedName>
    <definedName name="XDO_?ITD_BUDGET?">#REF!</definedName>
    <definedName name="XDO_?ITD_CMT_COST?" localSheetId="3">#REF!</definedName>
    <definedName name="XDO_?ITD_CMT_COST?" localSheetId="0">#REF!</definedName>
    <definedName name="XDO_?ITD_CMT_COST?">#REF!</definedName>
    <definedName name="XDO_?LEGACY_PROJECT_NUMBER?" localSheetId="3">#REF!</definedName>
    <definedName name="XDO_?LEGACY_PROJECT_NUMBER?" localSheetId="0">#REF!</definedName>
    <definedName name="XDO_?LEGACY_PROJECT_NUMBER?">#REF!</definedName>
    <definedName name="XDO_?P_CLASS_CATEGORY?" localSheetId="3">#REF!</definedName>
    <definedName name="XDO_?P_CLASS_CATEGORY?" localSheetId="0">#REF!</definedName>
    <definedName name="XDO_?P_CLASS_CATEGORY?">#REF!</definedName>
    <definedName name="XDO_?P_CLASS_CODE?" localSheetId="3">#REF!</definedName>
    <definedName name="XDO_?P_CLASS_CODE?" localSheetId="0">#REF!</definedName>
    <definedName name="XDO_?P_CLASS_CODE?">#REF!</definedName>
    <definedName name="XDO_?P_DEPT_NAME?" localSheetId="3">#REF!</definedName>
    <definedName name="XDO_?P_DEPT_NAME?" localSheetId="0">#REF!</definedName>
    <definedName name="XDO_?P_DEPT_NAME?">#REF!</definedName>
    <definedName name="XDO_?P_DIVISION_NAME?" localSheetId="3">#REF!</definedName>
    <definedName name="XDO_?P_DIVISION_NAME?" localSheetId="0">#REF!</definedName>
    <definedName name="XDO_?P_DIVISION_NAME?">#REF!</definedName>
    <definedName name="XDO_?P_GROUP_BY?" localSheetId="3">#REF!</definedName>
    <definedName name="XDO_?P_GROUP_BY?" localSheetId="0">#REF!</definedName>
    <definedName name="XDO_?P_GROUP_BY?">#REF!</definedName>
    <definedName name="XDO_?P_INCL_CLOSED_AWARD?" localSheetId="3">#REF!</definedName>
    <definedName name="XDO_?P_INCL_CLOSED_AWARD?" localSheetId="0">#REF!</definedName>
    <definedName name="XDO_?P_INCL_CLOSED_AWARD?">#REF!</definedName>
    <definedName name="XDO_?P_INCL_CLOSED_PROJECT?" localSheetId="3">#REF!</definedName>
    <definedName name="XDO_?P_INCL_CLOSED_PROJECT?" localSheetId="0">#REF!</definedName>
    <definedName name="XDO_?P_INCL_CLOSED_PROJECT?">#REF!</definedName>
    <definedName name="XDO_?P_PERIOD_NAME?" localSheetId="3">#REF!</definedName>
    <definedName name="XDO_?P_PERIOD_NAME?" localSheetId="0">#REF!</definedName>
    <definedName name="XDO_?P_PERIOD_NAME?">#REF!</definedName>
    <definedName name="XDO_?P_SEARCH_AWARD_NAME?" localSheetId="3">#REF!</definedName>
    <definedName name="XDO_?P_SEARCH_AWARD_NAME?" localSheetId="0">#REF!</definedName>
    <definedName name="XDO_?P_SEARCH_AWARD_NAME?">#REF!</definedName>
    <definedName name="XDO_?P_SEARCH_PROJECT_NAME?" localSheetId="3">#REF!</definedName>
    <definedName name="XDO_?P_SEARCH_PROJECT_NAME?" localSheetId="0">#REF!</definedName>
    <definedName name="XDO_?P_SEARCH_PROJECT_NAME?">#REF!</definedName>
    <definedName name="XDO_?P_SPECIFIC_AWARD_NUMBER?" localSheetId="3">#REF!</definedName>
    <definedName name="XDO_?P_SPECIFIC_AWARD_NUMBER?" localSheetId="0">#REF!</definedName>
    <definedName name="XDO_?P_SPECIFIC_AWARD_NUMBER?">#REF!</definedName>
    <definedName name="XDO_?P_SPECIFIC_PROJECT_NUMBER?" localSheetId="3">#REF!</definedName>
    <definedName name="XDO_?P_SPECIFIC_PROJECT_NUMBER?" localSheetId="0">#REF!</definedName>
    <definedName name="XDO_?P_SPECIFIC_PROJECT_NUMBER?">#REF!</definedName>
    <definedName name="XDO_?P_TASK_OR_PHASE?" localSheetId="3">#REF!</definedName>
    <definedName name="XDO_?P_TASK_OR_PHASE?" localSheetId="0">#REF!</definedName>
    <definedName name="XDO_?P_TASK_OR_PHASE?">#REF!</definedName>
    <definedName name="XDO_?PROJECT_NAME?" localSheetId="3">#REF!</definedName>
    <definedName name="XDO_?PROJECT_NAME?" localSheetId="0">#REF!</definedName>
    <definedName name="XDO_?PROJECT_NAME?">#REF!</definedName>
    <definedName name="XDO_?PROJECT_NUMBER?" localSheetId="3">#REF!</definedName>
    <definedName name="XDO_?PROJECT_NUMBER?" localSheetId="0">#REF!</definedName>
    <definedName name="XDO_?PROJECT_NUMBER?">#REF!</definedName>
    <definedName name="XDO_?TASK?" localSheetId="3">#REF!</definedName>
    <definedName name="XDO_?TASK?" localSheetId="0">#REF!</definedName>
    <definedName name="XDO_?TASK?">#REF!</definedName>
    <definedName name="XDO_GROUP_?G_6?" localSheetId="3">#REF!</definedName>
    <definedName name="XDO_GROUP_?G_6?" localSheetId="0">#REF!</definedName>
    <definedName name="XDO_GROUP_?G_6?">#REF!</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45621"/>
  <pivotCaches>
    <pivotCache cacheId="0" r:id="rId5"/>
    <pivotCache cacheId="1" r:id="rId6"/>
  </pivotCaches>
</workbook>
</file>

<file path=xl/sharedStrings.xml><?xml version="1.0" encoding="utf-8"?>
<sst xmlns="http://schemas.openxmlformats.org/spreadsheetml/2006/main" count="901" uniqueCount="485">
  <si>
    <t>Account</t>
  </si>
  <si>
    <t>ALLOWANCE UNIFORM CLOTHING</t>
  </si>
  <si>
    <t>BENEFIT ACCRUAL ADJ GL ONLY</t>
  </si>
  <si>
    <t>BENEFIT ACCRUAL ROADS</t>
  </si>
  <si>
    <t>FLEX BENEFIT CASHBACK</t>
  </si>
  <si>
    <t>INDUSTRIAL INSURANCE</t>
  </si>
  <si>
    <t>LOAN IN OUT BNFTS MANUAL</t>
  </si>
  <si>
    <t>MED DENTAL LIFE INS BENEFITS/NON 587</t>
  </si>
  <si>
    <t>MISC LABOR</t>
  </si>
  <si>
    <t>OVERTIME</t>
  </si>
  <si>
    <t>PERS 1 BENE-VAC/SL PAYOFF</t>
  </si>
  <si>
    <t>REGULAR SALARIED EMPLOYEE</t>
  </si>
  <si>
    <t>RETIREMENT</t>
  </si>
  <si>
    <t>SALARIES AND WAGES REIMB</t>
  </si>
  <si>
    <t>SOCIAL SECURITY MEDICARE FICA</t>
  </si>
  <si>
    <t>TEMPORARY</t>
  </si>
  <si>
    <t>UNEMPLOYMENT COMPENSATION</t>
  </si>
  <si>
    <t>COST GOODS SOLD SUPPLIES FOR RESALE</t>
  </si>
  <si>
    <t>INVENTORY EQUIP 5K UNDER</t>
  </si>
  <si>
    <t>MAINTENANCE PARTS MATERIALS</t>
  </si>
  <si>
    <t>MINOR ASSET NON CONTR LT 5K</t>
  </si>
  <si>
    <t>MISC OPERATING SUPPLIES</t>
  </si>
  <si>
    <t>OFFICE SUPPLIES</t>
  </si>
  <si>
    <t>SOFTWARE NONCAP</t>
  </si>
  <si>
    <t>SUPPLIES BOOKS SUBSCRIPTIONS</t>
  </si>
  <si>
    <t>SUPPLIES COMMUNICATIONS</t>
  </si>
  <si>
    <t>SUPPLIES FOOD</t>
  </si>
  <si>
    <t>SUPPLIES IT</t>
  </si>
  <si>
    <t>SUPPLIES MISCELLANEOUS</t>
  </si>
  <si>
    <t>SUPPLIES SAFETY SECURITY</t>
  </si>
  <si>
    <t>SUPPLIES VEHICLE</t>
  </si>
  <si>
    <t>ADVERTISING</t>
  </si>
  <si>
    <t>CONSTRUCTION CONTRACTS</t>
  </si>
  <si>
    <t>CONSULTANT SERVICES</t>
  </si>
  <si>
    <t>DUES MEMBERSHIPS</t>
  </si>
  <si>
    <t>FED FUNDS-SUB RECIPIENT PASS THRU</t>
  </si>
  <si>
    <t>FREIGHT AND DELIVRY SRV</t>
  </si>
  <si>
    <t>LICENSES FEES</t>
  </si>
  <si>
    <t>LICENSES FEES PERMITS</t>
  </si>
  <si>
    <t>MEETING REGISTRATIONS</t>
  </si>
  <si>
    <t>MISC SERVICES CHARGES</t>
  </si>
  <si>
    <t>MISCELLANEOUS SERVICES</t>
  </si>
  <si>
    <t>OTHER CONTRACTUAL PROF SVCS</t>
  </si>
  <si>
    <t>POSTAGE</t>
  </si>
  <si>
    <t>PROFESSIONAL SERVICES</t>
  </si>
  <si>
    <t>PROFESSIONAL SERVICES IT</t>
  </si>
  <si>
    <t>PROFESSIONAL SERVICES PRINTING BINDING</t>
  </si>
  <si>
    <t>PROJECT MGMT SVCS</t>
  </si>
  <si>
    <t>PURCHASED TRANSPORTATION</t>
  </si>
  <si>
    <t>RENT LEASE</t>
  </si>
  <si>
    <t>RENT LEASE COPY MACHINE</t>
  </si>
  <si>
    <t>RENT LEASE OTHER EQUIP AND MACH</t>
  </si>
  <si>
    <t>RIGHT OF WAY ACCESS</t>
  </si>
  <si>
    <t>SERVICES COMMUNICATIONS</t>
  </si>
  <si>
    <t>SERVICES COMMUNICATIONS CELL PHONE PAGER SVC</t>
  </si>
  <si>
    <t>SERVICES COMMUNICATIONS TELECOM ONGOING CHRG</t>
  </si>
  <si>
    <t>SERVICES LEGAL</t>
  </si>
  <si>
    <t>SERVICES REPAIR MAINTENANCE</t>
  </si>
  <si>
    <t>SUBCONTRACT OTHER</t>
  </si>
  <si>
    <t>TAXES ASSESSMENTS MISC</t>
  </si>
  <si>
    <t>TRAINING</t>
  </si>
  <si>
    <t>TRAVEL SUBSISTENCE IN STATE</t>
  </si>
  <si>
    <t>TRAVEL SUBSISTENCE OUT OF STATE</t>
  </si>
  <si>
    <t>UTILITIES WATER SEWER</t>
  </si>
  <si>
    <t>NATIONAL ASSOC OF COUNTIES</t>
  </si>
  <si>
    <t>ADULT JUVENILE DETENTION</t>
  </si>
  <si>
    <t>BRC SVC CHARGES</t>
  </si>
  <si>
    <t>BUSINESS RESOURCE DP SVCS</t>
  </si>
  <si>
    <t>CONST FACILITY MGMT</t>
  </si>
  <si>
    <t>COUNTY PARKING GARAGE LOT</t>
  </si>
  <si>
    <t>CSD OVERHEAD</t>
  </si>
  <si>
    <t>FACILITIES MANAGEMENT</t>
  </si>
  <si>
    <t>FACILITIES STRATEGIC INITIATIVE FEE</t>
  </si>
  <si>
    <t>FINANCIAL MGMT SVCS</t>
  </si>
  <si>
    <t>FINANCIAL MGMT SVCS REBATE</t>
  </si>
  <si>
    <t>FMD COPY CENTER</t>
  </si>
  <si>
    <t>GIS OPERATIONS</t>
  </si>
  <si>
    <t>HUMAN SERVICES</t>
  </si>
  <si>
    <t>INFORMATION RESOURCE MGMT</t>
  </si>
  <si>
    <t>INTRAGOVMNTL SERVICE ADJ</t>
  </si>
  <si>
    <t>INTRAGOVMNTL SVC CONTRA</t>
  </si>
  <si>
    <t>ITS EXISTING PROGRAMS</t>
  </si>
  <si>
    <t>ITS INFRASTRUCTURE EXPEND</t>
  </si>
  <si>
    <t>ITS NEW DEVELOPMENT</t>
  </si>
  <si>
    <t>KCIT COUNTYWIDE SERVICES</t>
  </si>
  <si>
    <t>KCIT eGOVERNMENT SERVICES</t>
  </si>
  <si>
    <t>KCIT SERVICES</t>
  </si>
  <si>
    <t>LONG TERM LEASES</t>
  </si>
  <si>
    <t>LTD GO BOND REDEMP SVC</t>
  </si>
  <si>
    <t>MAJOR MAINT RESERVE</t>
  </si>
  <si>
    <t>MOTOR POOL ER R SERVICE</t>
  </si>
  <si>
    <t>OVERHEAD COST ALLOCATION</t>
  </si>
  <si>
    <t>PROPERTY SERVICES</t>
  </si>
  <si>
    <t>PROSECUTING ATTORNEY</t>
  </si>
  <si>
    <t>PUBLIC WORKS ER R SVC</t>
  </si>
  <si>
    <t>RECORDERS OFFICE</t>
  </si>
  <si>
    <t>ROAD EQUIP ER R</t>
  </si>
  <si>
    <t>SOLID WASTE SVC</t>
  </si>
  <si>
    <t>TECH SERVICE REBATE</t>
  </si>
  <si>
    <t>TELECOM OVERHEAD</t>
  </si>
  <si>
    <t>TELECOM SERVICES</t>
  </si>
  <si>
    <t>WORK TRAINING SVCS</t>
  </si>
  <si>
    <t>EDP EQUIPMENT</t>
  </si>
  <si>
    <t>FURNITURE</t>
  </si>
  <si>
    <t>INTERFUND INTEREST AUTO</t>
  </si>
  <si>
    <t>T T COMM DEVELOP BLOCK GRANT</t>
  </si>
  <si>
    <t>T T COMMUNITY SVCS AD</t>
  </si>
  <si>
    <t>T T HOUSING OPPORTUNITY</t>
  </si>
  <si>
    <t>T T LMTD TAX GO BOND RDM</t>
  </si>
  <si>
    <t>T T WORK TRAINING PRGRM</t>
  </si>
  <si>
    <t>TT DCHS ADMIN</t>
  </si>
  <si>
    <t>EXPENDITURE CONVERSION</t>
  </si>
  <si>
    <t>CONTINGENCY RESERVE</t>
  </si>
  <si>
    <t>EXP REIMB SUSPENSE</t>
  </si>
  <si>
    <t>EXPENDITURE CONTRA</t>
  </si>
  <si>
    <t>PERSONNEL CONTRA</t>
  </si>
  <si>
    <t>EMPLOYER PAID BENEFITS</t>
  </si>
  <si>
    <t>INDIRECT COST RATE 6</t>
  </si>
  <si>
    <t>INDIRECT COSTS</t>
  </si>
  <si>
    <t>PAID TIME OFF</t>
  </si>
  <si>
    <t>Supplies</t>
  </si>
  <si>
    <t>Category</t>
  </si>
  <si>
    <t xml:space="preserve">Beginning Fund Balance </t>
  </si>
  <si>
    <t>Revenues</t>
  </si>
  <si>
    <t>Federal</t>
  </si>
  <si>
    <t>State</t>
  </si>
  <si>
    <t>Total Revenues</t>
  </si>
  <si>
    <t>Total Expenditures</t>
  </si>
  <si>
    <t>Other Fund Transactions</t>
  </si>
  <si>
    <t>Ending Fund Balance</t>
  </si>
  <si>
    <t>Reserves</t>
  </si>
  <si>
    <t>Total Reserves</t>
  </si>
  <si>
    <t>Ending Undesignated Fund Balance</t>
  </si>
  <si>
    <t>Other</t>
  </si>
  <si>
    <t>HIDDEN COLUMNS - for PSB Variance Analysis</t>
  </si>
  <si>
    <t>Diff: Actuals to Current Budget</t>
  </si>
  <si>
    <t>BTD Actuals as Percent of Current Budget</t>
  </si>
  <si>
    <t>Diff: Estimated to Current Budget</t>
  </si>
  <si>
    <t>Estimated as Percent of Current Budget</t>
  </si>
  <si>
    <t xml:space="preserve">Expenditures </t>
  </si>
  <si>
    <r>
      <t>Estimated Underexpenditures</t>
    </r>
    <r>
      <rPr>
        <b/>
        <vertAlign val="superscript"/>
        <sz val="12"/>
        <rFont val="Calibri"/>
        <family val="2"/>
        <scheme val="minor"/>
      </rPr>
      <t xml:space="preserve"> </t>
    </r>
  </si>
  <si>
    <t>Total Other Fund Transactions</t>
  </si>
  <si>
    <t xml:space="preserve">Reserve Shortfall </t>
  </si>
  <si>
    <t>2015/2016 Estimated</t>
  </si>
  <si>
    <t>Account Description</t>
  </si>
  <si>
    <t>30800</t>
  </si>
  <si>
    <t>BUDGETED FUND BALANCE</t>
  </si>
  <si>
    <t>33103</t>
  </si>
  <si>
    <t>ENERGY &amp; WATER CONSLDTN ACT</t>
  </si>
  <si>
    <t>33130</t>
  </si>
  <si>
    <t>COMM PLANNING DEVELOPMENT</t>
  </si>
  <si>
    <t>33143</t>
  </si>
  <si>
    <t>EMERGENCY SHELTER GRANT</t>
  </si>
  <si>
    <t>33150</t>
  </si>
  <si>
    <t>P CD HUD HOME</t>
  </si>
  <si>
    <t>33151</t>
  </si>
  <si>
    <t>SHELTER PLUS CARE</t>
  </si>
  <si>
    <t>33156</t>
  </si>
  <si>
    <t>HUD MCKINNEY</t>
  </si>
  <si>
    <t>33386</t>
  </si>
  <si>
    <t>SUPPORT HOUSING PROGRAM</t>
  </si>
  <si>
    <t>33487</t>
  </si>
  <si>
    <t>CNSLDTD ST HOMELESS GRANT</t>
  </si>
  <si>
    <t>33489</t>
  </si>
  <si>
    <t>STATE DISABILITY LIFELINE</t>
  </si>
  <si>
    <t>42020</t>
  </si>
  <si>
    <t>NEIGHBORHOOD STBLZTN PRGM</t>
  </si>
  <si>
    <t>42021</t>
  </si>
  <si>
    <t>THOR A CTED GRANT</t>
  </si>
  <si>
    <t>33705</t>
  </si>
  <si>
    <t>INTERLOCAL SEATTLE</t>
  </si>
  <si>
    <t>33816</t>
  </si>
  <si>
    <t>OTHER GENERAL GOVT SVCS</t>
  </si>
  <si>
    <t>33911</t>
  </si>
  <si>
    <t>CDBG ENTITLEMENT STIMULUS</t>
  </si>
  <si>
    <t>33912</t>
  </si>
  <si>
    <t>HPRP PROGRAM STIMULUS</t>
  </si>
  <si>
    <t>33924</t>
  </si>
  <si>
    <t>HOMELESS PREVENTION HPRP ARRA</t>
  </si>
  <si>
    <t>34594</t>
  </si>
  <si>
    <t>H CD LOAN REPAYMENTS HOF</t>
  </si>
  <si>
    <t>43906</t>
  </si>
  <si>
    <t>LOW INCOME HSING LOCAL PRTN</t>
  </si>
  <si>
    <t>43907</t>
  </si>
  <si>
    <t>HOMELESS HOUSING LOCAL PRTN</t>
  </si>
  <si>
    <t>43908</t>
  </si>
  <si>
    <t>1359 HOMELESS HOUSING LOCAL</t>
  </si>
  <si>
    <t>43909</t>
  </si>
  <si>
    <t>SHB2331 HOMELESS HOUSING LOCAL</t>
  </si>
  <si>
    <t>44125</t>
  </si>
  <si>
    <t>OTHR GEN GOVT SUP COURT</t>
  </si>
  <si>
    <t>44126</t>
  </si>
  <si>
    <t>OTHR GEN GOV SW MGMT</t>
  </si>
  <si>
    <t>44127</t>
  </si>
  <si>
    <t>OTHR GEN GOV MISC</t>
  </si>
  <si>
    <t>44128</t>
  </si>
  <si>
    <t>OTHR GEN GOV DCFM</t>
  </si>
  <si>
    <t>44129</t>
  </si>
  <si>
    <t>OTHR GEN GOV WATER QUALITY</t>
  </si>
  <si>
    <t>44197</t>
  </si>
  <si>
    <t>HOF ADMIN FEE 36 22 178</t>
  </si>
  <si>
    <t>44591</t>
  </si>
  <si>
    <t>WHITE CTR SECT 108 LOAN REPAYMENTS HOF SVC FEE</t>
  </si>
  <si>
    <t>36111</t>
  </si>
  <si>
    <t>INVESTMENT INTEREST GROSS</t>
  </si>
  <si>
    <t>36117</t>
  </si>
  <si>
    <t>CASH MANAGEMENT SVCS FEE</t>
  </si>
  <si>
    <t>36118</t>
  </si>
  <si>
    <t>INVEST SERVICE FEE POOL</t>
  </si>
  <si>
    <t>36129</t>
  </si>
  <si>
    <t>REALIZED LOSS-IMPAIRINV</t>
  </si>
  <si>
    <t>36131</t>
  </si>
  <si>
    <t>REALIZED GAIN LOSS INVEST</t>
  </si>
  <si>
    <t>36132</t>
  </si>
  <si>
    <t>UNREALIZED GAIN LOSS INVEST</t>
  </si>
  <si>
    <t>36134</t>
  </si>
  <si>
    <t>UNREALIZED LOSS IMPAIRED INVESTMENT</t>
  </si>
  <si>
    <t>36140</t>
  </si>
  <si>
    <t>INTEREST ON CONTRACT NOTE</t>
  </si>
  <si>
    <t>36705</t>
  </si>
  <si>
    <t>GRANT PRIVATE SOURCE</t>
  </si>
  <si>
    <t>36712</t>
  </si>
  <si>
    <t>GATES FNDTN FMLY HOMELESSNESS</t>
  </si>
  <si>
    <t>36926</t>
  </si>
  <si>
    <t>UNCLAIMED MONEY RCW63 29</t>
  </si>
  <si>
    <t>36940</t>
  </si>
  <si>
    <t>JUDGMENTS SETTLEMENTS</t>
  </si>
  <si>
    <t>36994</t>
  </si>
  <si>
    <t>IMMATL PRIOR YEAR CORRECT</t>
  </si>
  <si>
    <t>36999</t>
  </si>
  <si>
    <t>OTHER MISC REVENUE</t>
  </si>
  <si>
    <t>45119</t>
  </si>
  <si>
    <t>UNITED WAY</t>
  </si>
  <si>
    <t>45143</t>
  </si>
  <si>
    <t>CDBG PROGRAM INCOME</t>
  </si>
  <si>
    <t>45159</t>
  </si>
  <si>
    <t>BENEFIT PRGM SVC FEES</t>
  </si>
  <si>
    <t>45180</t>
  </si>
  <si>
    <t>HB2048 HMLSS HSING LOCAL PRTN</t>
  </si>
  <si>
    <t>39713</t>
  </si>
  <si>
    <t>CONTRIB MIDD</t>
  </si>
  <si>
    <t>39717</t>
  </si>
  <si>
    <t>CONTRIB VETERN SERVICES</t>
  </si>
  <si>
    <t>39780</t>
  </si>
  <si>
    <t>CONTRIB CURRENT EXPENSE</t>
  </si>
  <si>
    <t>39796</t>
  </si>
  <si>
    <t>CONTRIB OTHER FUNDS</t>
  </si>
  <si>
    <t>45703</t>
  </si>
  <si>
    <t>CONTRIB DEVELOP DISABILITY</t>
  </si>
  <si>
    <t>45709</t>
  </si>
  <si>
    <t>CONTRIB VET FAMILY LEVY</t>
  </si>
  <si>
    <t>45710</t>
  </si>
  <si>
    <t>CONTRIB HUMAN SVCS LEVY</t>
  </si>
  <si>
    <t>45711</t>
  </si>
  <si>
    <t>CONTRIB CHILD FAMILY SVCS</t>
  </si>
  <si>
    <t>45718</t>
  </si>
  <si>
    <t>CONTRIB LTGO 09 SERIES B</t>
  </si>
  <si>
    <t>Grand Total</t>
  </si>
  <si>
    <t>Revenue</t>
  </si>
  <si>
    <t>Contracted Services</t>
  </si>
  <si>
    <t>Federal Indirect</t>
  </si>
  <si>
    <t>2015/2016 Adopted vs Estimate</t>
  </si>
  <si>
    <t xml:space="preserve">State Authorized Recording Fees </t>
  </si>
  <si>
    <t/>
  </si>
  <si>
    <t>REDI- Fund Contingency</t>
  </si>
  <si>
    <r>
      <t>Reserve for Encumbraces/Commited Projects</t>
    </r>
    <r>
      <rPr>
        <vertAlign val="superscript"/>
        <sz val="12"/>
        <rFont val="Calibri"/>
        <family val="2"/>
        <scheme val="minor"/>
      </rPr>
      <t>7</t>
    </r>
  </si>
  <si>
    <t>Financial Plan Notes</t>
  </si>
  <si>
    <r>
      <rPr>
        <vertAlign val="superscript"/>
        <sz val="11"/>
        <color theme="1"/>
        <rFont val="Calibri"/>
        <family val="2"/>
        <scheme val="minor"/>
      </rPr>
      <t xml:space="preserve">7 </t>
    </r>
    <r>
      <rPr>
        <sz val="11"/>
        <rFont val="Calibri"/>
        <family val="2"/>
        <scheme val="minor"/>
      </rPr>
      <t xml:space="preserve">Reserve for Encumbrances/Committed Projects reflects the out year portion of multi-year capital and service projects as well as funding committed through the RFP process for future capital projects. </t>
    </r>
  </si>
  <si>
    <t>Supplies &amp; Other</t>
  </si>
  <si>
    <r>
      <t>2015/2016 Current Budget</t>
    </r>
    <r>
      <rPr>
        <b/>
        <vertAlign val="superscript"/>
        <sz val="12"/>
        <rFont val="Calibri"/>
        <family val="2"/>
        <scheme val="minor"/>
      </rPr>
      <t>1</t>
    </r>
  </si>
  <si>
    <r>
      <t>2015/2016 Biennial-to-Date Actuals</t>
    </r>
    <r>
      <rPr>
        <b/>
        <vertAlign val="superscript"/>
        <sz val="12"/>
        <rFont val="Calibri"/>
        <family val="2"/>
        <scheme val="minor"/>
      </rPr>
      <t>2</t>
    </r>
  </si>
  <si>
    <t>other</t>
  </si>
  <si>
    <t>Housing and Community Development (HCD) Fund/000002460</t>
  </si>
  <si>
    <t>2017/2018 Current Budget</t>
  </si>
  <si>
    <t>2017/2018 Biennial-to-Date Actuals</t>
  </si>
  <si>
    <t>2017/2018 Estimated</t>
  </si>
  <si>
    <t>Account Type</t>
  </si>
  <si>
    <t>51115</t>
  </si>
  <si>
    <t>Expense</t>
  </si>
  <si>
    <t>51392</t>
  </si>
  <si>
    <t>53212</t>
  </si>
  <si>
    <t>51110</t>
  </si>
  <si>
    <t>51120</t>
  </si>
  <si>
    <t>51130</t>
  </si>
  <si>
    <t>51315</t>
  </si>
  <si>
    <t>51320</t>
  </si>
  <si>
    <t>51330</t>
  </si>
  <si>
    <t>51340</t>
  </si>
  <si>
    <t>52190</t>
  </si>
  <si>
    <t>52222</t>
  </si>
  <si>
    <t>53213</t>
  </si>
  <si>
    <t>53712</t>
  </si>
  <si>
    <t>55010</t>
  </si>
  <si>
    <t>55144</t>
  </si>
  <si>
    <t>55150</t>
  </si>
  <si>
    <t>55160</t>
  </si>
  <si>
    <t>55193</t>
  </si>
  <si>
    <t>55201</t>
  </si>
  <si>
    <t>55209</t>
  </si>
  <si>
    <t>55240</t>
  </si>
  <si>
    <t>55245</t>
  </si>
  <si>
    <t>55249</t>
  </si>
  <si>
    <t>55257</t>
  </si>
  <si>
    <t>55264</t>
  </si>
  <si>
    <t>55265</t>
  </si>
  <si>
    <t>55268</t>
  </si>
  <si>
    <t>55270</t>
  </si>
  <si>
    <t>55331</t>
  </si>
  <si>
    <t>55347</t>
  </si>
  <si>
    <t>58077</t>
  </si>
  <si>
    <t>58204</t>
  </si>
  <si>
    <t>55255</t>
  </si>
  <si>
    <t>53320</t>
  </si>
  <si>
    <t>53120</t>
  </si>
  <si>
    <t>53183</t>
  </si>
  <si>
    <t>53180</t>
  </si>
  <si>
    <t>53330</t>
  </si>
  <si>
    <t>55040</t>
  </si>
  <si>
    <t>55159</t>
  </si>
  <si>
    <t>53311</t>
  </si>
  <si>
    <t>53100</t>
  </si>
  <si>
    <t>58046</t>
  </si>
  <si>
    <t>52202</t>
  </si>
  <si>
    <t>55191</t>
  </si>
  <si>
    <t>34668</t>
  </si>
  <si>
    <t>52110</t>
  </si>
  <si>
    <t>53220</t>
  </si>
  <si>
    <t>53803</t>
  </si>
  <si>
    <t>53814</t>
  </si>
  <si>
    <t>53210</t>
  </si>
  <si>
    <t>53890</t>
  </si>
  <si>
    <t>55145</t>
  </si>
  <si>
    <t>53101</t>
  </si>
  <si>
    <t>59998</t>
  </si>
  <si>
    <t>53813</t>
  </si>
  <si>
    <t>53522</t>
  </si>
  <si>
    <t>53146</t>
  </si>
  <si>
    <t>45721</t>
  </si>
  <si>
    <t>52290</t>
  </si>
  <si>
    <t>56720</t>
  </si>
  <si>
    <t>52205</t>
  </si>
  <si>
    <t>53106</t>
  </si>
  <si>
    <t>53310</t>
  </si>
  <si>
    <t>53710</t>
  </si>
  <si>
    <t>53820</t>
  </si>
  <si>
    <t>55023</t>
  </si>
  <si>
    <t>55148</t>
  </si>
  <si>
    <t>56785</t>
  </si>
  <si>
    <t>52215</t>
  </si>
  <si>
    <t>(All)</t>
  </si>
  <si>
    <t>CONTRIB BEST START 4 KIDS LEVY</t>
  </si>
  <si>
    <t>Intragovernmental Contribution</t>
  </si>
  <si>
    <t>Federal Grants Direct</t>
  </si>
  <si>
    <t>Intragovernmental Services (Central Rates)</t>
  </si>
  <si>
    <t>Federal Grants Indirect</t>
  </si>
  <si>
    <t>Other Revenues</t>
  </si>
  <si>
    <t>Wages &amp; Benefits</t>
  </si>
  <si>
    <t>State Grants - HEN, CHG &amp; REDI</t>
  </si>
  <si>
    <t>Receivables for Interim Loan</t>
  </si>
  <si>
    <t>Financial Plan 2017-2018 Adopted Budget</t>
  </si>
  <si>
    <t>Fund</t>
  </si>
  <si>
    <t>LABOR ACCRUAL ADJ GL ONLY</t>
  </si>
  <si>
    <t>53104</t>
  </si>
  <si>
    <t>51112</t>
  </si>
  <si>
    <t>LOAN IN LABOR MANUAL</t>
  </si>
  <si>
    <t>51199</t>
  </si>
  <si>
    <t>KCIT BUSINESS SOLUTIONS SERVICES</t>
  </si>
  <si>
    <t>KCIT CUSTOMER SUPPORT SERVICES</t>
  </si>
  <si>
    <t>55050</t>
  </si>
  <si>
    <t>82100</t>
  </si>
  <si>
    <t>82200</t>
  </si>
  <si>
    <t>51111</t>
  </si>
  <si>
    <t>LOAN OUT LABOR CLASS LEVEL</t>
  </si>
  <si>
    <t>51398</t>
  </si>
  <si>
    <t>53105</t>
  </si>
  <si>
    <t>55021</t>
  </si>
  <si>
    <t>55027</t>
  </si>
  <si>
    <t>55031</t>
  </si>
  <si>
    <t>55032</t>
  </si>
  <si>
    <t>55342</t>
  </si>
  <si>
    <t>55349</t>
  </si>
  <si>
    <t>55999</t>
  </si>
  <si>
    <t>56740</t>
  </si>
  <si>
    <t>58040</t>
  </si>
  <si>
    <t>T T KCIT CIP FUND</t>
  </si>
  <si>
    <t>59999</t>
  </si>
  <si>
    <t>59995</t>
  </si>
  <si>
    <t>51331</t>
  </si>
  <si>
    <t>51370</t>
  </si>
  <si>
    <t>59990</t>
  </si>
  <si>
    <t>59100</t>
  </si>
  <si>
    <t>52221</t>
  </si>
  <si>
    <t>82300</t>
  </si>
  <si>
    <t>55025</t>
  </si>
  <si>
    <t>55028</t>
  </si>
  <si>
    <t>55247</t>
  </si>
  <si>
    <t>58207</t>
  </si>
  <si>
    <t>53108</t>
  </si>
  <si>
    <t>53141</t>
  </si>
  <si>
    <t>55204</t>
  </si>
  <si>
    <t>51198</t>
  </si>
  <si>
    <t>55600</t>
  </si>
  <si>
    <t>82600</t>
  </si>
  <si>
    <t>82700</t>
  </si>
  <si>
    <t>52181</t>
  </si>
  <si>
    <t>53102</t>
  </si>
  <si>
    <t>53812</t>
  </si>
  <si>
    <t>53610</t>
  </si>
  <si>
    <t>53713</t>
  </si>
  <si>
    <t>52189</t>
  </si>
  <si>
    <t>53140</t>
  </si>
  <si>
    <t>53808</t>
  </si>
  <si>
    <t>52216</t>
  </si>
  <si>
    <t>54139</t>
  </si>
  <si>
    <t>52391</t>
  </si>
  <si>
    <t>VETERANS AFFAIRS</t>
  </si>
  <si>
    <t>51355</t>
  </si>
  <si>
    <t>33402</t>
  </si>
  <si>
    <t>STATE-DEPT OF COMMERCE</t>
  </si>
  <si>
    <t>39785</t>
  </si>
  <si>
    <t>CONTRIB MENTAL HEALTH</t>
  </si>
  <si>
    <t>53801</t>
  </si>
  <si>
    <t>55224</t>
  </si>
  <si>
    <t>58022</t>
  </si>
  <si>
    <t>OTHER PAYMENTS TO CONTRACTORS</t>
  </si>
  <si>
    <t>57201</t>
  </si>
  <si>
    <t>52410</t>
  </si>
  <si>
    <t>51381</t>
  </si>
  <si>
    <t>52180</t>
  </si>
  <si>
    <t>55026</t>
  </si>
  <si>
    <t>51339</t>
  </si>
  <si>
    <t>58024</t>
  </si>
  <si>
    <t>36240</t>
  </si>
  <si>
    <t>EXT S T SPACE FAC RENT</t>
  </si>
  <si>
    <t>53524</t>
  </si>
  <si>
    <t>UTILITIES SURFACE WATER UTILITY</t>
  </si>
  <si>
    <t>TELECOM EQUIP</t>
  </si>
  <si>
    <t>58051</t>
  </si>
  <si>
    <t>T T FMD</t>
  </si>
  <si>
    <t>Sum of Actuals</t>
  </si>
  <si>
    <t>Federal Direct</t>
  </si>
  <si>
    <t>Federal PI</t>
  </si>
  <si>
    <t>REC FEES</t>
  </si>
  <si>
    <t>Salary &amp; Benefits</t>
  </si>
  <si>
    <t>Contract SVC</t>
  </si>
  <si>
    <t>cnterel rates</t>
  </si>
  <si>
    <t>Salary $ Benefits</t>
  </si>
  <si>
    <t>Suplies &amp; other</t>
  </si>
  <si>
    <t>Contract SVS</t>
  </si>
  <si>
    <t>Central rates</t>
  </si>
  <si>
    <t>category</t>
  </si>
  <si>
    <t>Grant Category</t>
  </si>
  <si>
    <r>
      <t>2019/2020 Projected</t>
    </r>
    <r>
      <rPr>
        <b/>
        <vertAlign val="superscript"/>
        <sz val="12"/>
        <rFont val="Calibri"/>
        <family val="2"/>
        <scheme val="minor"/>
      </rPr>
      <t>4</t>
    </r>
  </si>
  <si>
    <r>
      <t>2021/2022 Projected</t>
    </r>
    <r>
      <rPr>
        <b/>
        <vertAlign val="superscript"/>
        <sz val="12"/>
        <rFont val="Calibri"/>
        <family val="2"/>
        <scheme val="minor"/>
      </rPr>
      <t>4</t>
    </r>
  </si>
  <si>
    <r>
      <rPr>
        <vertAlign val="superscript"/>
        <sz val="11"/>
        <rFont val="Calibri"/>
        <family val="2"/>
        <scheme val="minor"/>
      </rPr>
      <t>3</t>
    </r>
    <r>
      <rPr>
        <sz val="11"/>
        <rFont val="Calibri"/>
        <family val="2"/>
        <scheme val="minor"/>
      </rPr>
      <t xml:space="preserve"> 2017/2018 Adopted Budget reflects council approved budget per ordinance 18409. </t>
    </r>
  </si>
  <si>
    <r>
      <t>Interim Loan Program</t>
    </r>
    <r>
      <rPr>
        <vertAlign val="superscript"/>
        <sz val="12"/>
        <rFont val="Calibri"/>
        <family val="2"/>
        <scheme val="minor"/>
      </rPr>
      <t>5</t>
    </r>
  </si>
  <si>
    <r>
      <t>TOD Debt Service</t>
    </r>
    <r>
      <rPr>
        <vertAlign val="superscript"/>
        <sz val="12"/>
        <rFont val="Calibri"/>
        <family val="2"/>
        <scheme val="minor"/>
      </rPr>
      <t>6</t>
    </r>
  </si>
  <si>
    <r>
      <t xml:space="preserve">8 </t>
    </r>
    <r>
      <rPr>
        <sz val="11"/>
        <rFont val="Calibri"/>
        <family val="2"/>
        <scheme val="minor"/>
      </rPr>
      <t>The Rainy Day Reserve, in accordance with the County reserve policy, is based on 30 days of the HCD annual adopted budget, excluding various one-time and external grant supported expenditures (from sources such as term limited grant awards from State, County and various private foundations), as well as duplicated spending authorities in its adopted budget for credit enhancement and interim housing development loans. The rainy day reserve will serve to reduce and minimize disruptions to HCD programs and services in the event of unexpected revenue shortfalls.</t>
    </r>
  </si>
  <si>
    <r>
      <rPr>
        <vertAlign val="superscript"/>
        <sz val="11"/>
        <rFont val="Calibri"/>
        <family val="2"/>
        <scheme val="minor"/>
      </rPr>
      <t>1</t>
    </r>
    <r>
      <rPr>
        <sz val="11"/>
        <rFont val="Calibri"/>
        <family val="2"/>
        <scheme val="minor"/>
      </rPr>
      <t xml:space="preserve"> 2015/2016 Current Budget includes supplemental appropriations approved through Council ordinances. </t>
    </r>
  </si>
  <si>
    <r>
      <rPr>
        <vertAlign val="superscript"/>
        <sz val="11"/>
        <rFont val="Calibri"/>
        <family val="2"/>
        <scheme val="minor"/>
      </rPr>
      <t>2</t>
    </r>
    <r>
      <rPr>
        <sz val="11"/>
        <rFont val="Calibri"/>
        <family val="2"/>
        <scheme val="minor"/>
      </rPr>
      <t xml:space="preserve"> 2015/2016 Biennial-to-Date Actuals reflects actual revenues and expenditures as of 12/31/2016 using EBS report GL_010.</t>
    </r>
  </si>
  <si>
    <r>
      <t>2017/2018 Adopted Budget</t>
    </r>
    <r>
      <rPr>
        <b/>
        <vertAlign val="superscript"/>
        <sz val="12"/>
        <rFont val="Calibri"/>
        <family val="2"/>
        <scheme val="minor"/>
      </rPr>
      <t>3</t>
    </r>
  </si>
  <si>
    <r>
      <t>Contracted Services</t>
    </r>
    <r>
      <rPr>
        <vertAlign val="superscript"/>
        <sz val="12"/>
        <rFont val="Calibri"/>
        <family val="2"/>
        <scheme val="minor"/>
      </rPr>
      <t>5</t>
    </r>
  </si>
  <si>
    <r>
      <t>REDI Fund Contingency</t>
    </r>
    <r>
      <rPr>
        <vertAlign val="superscript"/>
        <sz val="12"/>
        <rFont val="Calibri"/>
        <family val="2"/>
        <scheme val="minor"/>
      </rPr>
      <t>5</t>
    </r>
  </si>
  <si>
    <r>
      <t>Rainy Day Reserve (30 days)</t>
    </r>
    <r>
      <rPr>
        <vertAlign val="superscript"/>
        <sz val="12"/>
        <rFont val="Calibri"/>
        <family val="2"/>
        <scheme val="minor"/>
      </rPr>
      <t>8.</t>
    </r>
  </si>
  <si>
    <r>
      <rPr>
        <vertAlign val="superscript"/>
        <sz val="11"/>
        <color theme="1"/>
        <rFont val="Calibri"/>
        <family val="2"/>
        <scheme val="minor"/>
      </rPr>
      <t xml:space="preserve">4 </t>
    </r>
    <r>
      <rPr>
        <sz val="11"/>
        <rFont val="Calibri"/>
        <family val="2"/>
        <scheme val="minor"/>
      </rPr>
      <t xml:space="preserve">Outyear projections assume revenue and expenditure growth based on August 2016 OEFA and reflect the most recent estimates including the outyear impact of proposed. </t>
    </r>
  </si>
  <si>
    <r>
      <rPr>
        <vertAlign val="superscript"/>
        <sz val="11"/>
        <color theme="1"/>
        <rFont val="Calibri"/>
        <family val="2"/>
        <scheme val="minor"/>
      </rPr>
      <t>5</t>
    </r>
    <r>
      <rPr>
        <sz val="11"/>
        <rFont val="Calibri"/>
        <family val="2"/>
        <scheme val="minor"/>
      </rPr>
      <t xml:space="preserve"> The contracted services includes Interim Loan and Redi Fund expenditures</t>
    </r>
  </si>
  <si>
    <r>
      <rPr>
        <vertAlign val="superscript"/>
        <sz val="11"/>
        <rFont val="Calibri"/>
        <family val="2"/>
        <scheme val="minor"/>
      </rPr>
      <t>6</t>
    </r>
    <r>
      <rPr>
        <sz val="11"/>
        <rFont val="Calibri"/>
        <family val="2"/>
        <scheme val="minor"/>
      </rPr>
      <t>Transit Oriented Development (TOD) Bond issuance on hotel/motel tax would occur in 2021 in the amount of $87 million. The debt service on these bonds will be $6.3M annually beginning in 2022.</t>
    </r>
  </si>
  <si>
    <t>This plan was updated by DCHS staff on 1/31/2017</t>
  </si>
  <si>
    <t>This plan was updated by DCHS Finance staff on 2/17/2016</t>
  </si>
  <si>
    <r>
      <rPr>
        <vertAlign val="superscript"/>
        <sz val="11"/>
        <rFont val="Calibri"/>
        <family val="2"/>
        <scheme val="minor"/>
      </rPr>
      <t>6</t>
    </r>
    <r>
      <rPr>
        <sz val="11"/>
        <rFont val="Calibri"/>
        <family val="2"/>
        <scheme val="minor"/>
      </rPr>
      <t xml:space="preserve"> Transit Oriented Development (TOD) Bond issuance on hotel/motel tax would occur in 2021 in the amount of $87 million. The debt service on these bonds will be $6.3M annually beginning in 2022.</t>
    </r>
  </si>
  <si>
    <t>Financial Plan 2017-2018 1st Omnibus Supplemental</t>
  </si>
  <si>
    <r>
      <t xml:space="preserve">Reserve for Encumbraces/Committed Projects </t>
    </r>
    <r>
      <rPr>
        <vertAlign val="superscript"/>
        <sz val="12"/>
        <rFont val="Calibri"/>
        <family val="2"/>
        <scheme val="minor"/>
      </rPr>
      <t>7</t>
    </r>
  </si>
  <si>
    <r>
      <t>2017-2018 Adopted Budget</t>
    </r>
    <r>
      <rPr>
        <b/>
        <vertAlign val="superscript"/>
        <sz val="12"/>
        <rFont val="Calibri"/>
        <family val="2"/>
        <scheme val="minor"/>
      </rPr>
      <t>2</t>
    </r>
  </si>
  <si>
    <r>
      <t>2017-2018 Current Budget</t>
    </r>
    <r>
      <rPr>
        <b/>
        <vertAlign val="superscript"/>
        <sz val="12"/>
        <rFont val="Calibri"/>
        <family val="2"/>
        <scheme val="minor"/>
      </rPr>
      <t>2</t>
    </r>
  </si>
  <si>
    <r>
      <t>2017-2018 Biennial-to-Date Actuals</t>
    </r>
    <r>
      <rPr>
        <b/>
        <vertAlign val="superscript"/>
        <sz val="12"/>
        <rFont val="Calibri"/>
        <family val="2"/>
        <scheme val="minor"/>
      </rPr>
      <t>3</t>
    </r>
  </si>
  <si>
    <r>
      <t>2019-2020 Projected</t>
    </r>
    <r>
      <rPr>
        <b/>
        <vertAlign val="superscript"/>
        <sz val="12"/>
        <rFont val="Calibri"/>
        <family val="2"/>
        <scheme val="minor"/>
      </rPr>
      <t>5</t>
    </r>
  </si>
  <si>
    <r>
      <t>2021-2022 Projected</t>
    </r>
    <r>
      <rPr>
        <b/>
        <vertAlign val="superscript"/>
        <sz val="12"/>
        <rFont val="Calibri"/>
        <family val="2"/>
        <scheme val="minor"/>
      </rPr>
      <t>5</t>
    </r>
  </si>
  <si>
    <r>
      <t>2015-2016 Actuals</t>
    </r>
    <r>
      <rPr>
        <b/>
        <vertAlign val="superscript"/>
        <sz val="12"/>
        <rFont val="Calibri"/>
        <family val="2"/>
        <scheme val="minor"/>
      </rPr>
      <t>1</t>
    </r>
  </si>
  <si>
    <r>
      <rPr>
        <vertAlign val="superscript"/>
        <sz val="11"/>
        <rFont val="Calibri"/>
        <family val="2"/>
        <scheme val="minor"/>
      </rPr>
      <t>2</t>
    </r>
    <r>
      <rPr>
        <sz val="11"/>
        <rFont val="Calibri"/>
        <family val="2"/>
        <scheme val="minor"/>
      </rPr>
      <t xml:space="preserve"> 2017-2018 Adopted and Current Budget reflects council approved budget per ordinance 18409. </t>
    </r>
  </si>
  <si>
    <r>
      <rPr>
        <vertAlign val="superscript"/>
        <sz val="11"/>
        <rFont val="Calibri"/>
        <family val="2"/>
        <scheme val="minor"/>
      </rPr>
      <t>1</t>
    </r>
    <r>
      <rPr>
        <sz val="11"/>
        <rFont val="Calibri"/>
        <family val="2"/>
        <scheme val="minor"/>
      </rPr>
      <t xml:space="preserve"> 2015-2016 Actuals reflects actual revenue and expenditures as of 12/31/2016, using EBS report GL 10, for Fund 2464 and Fund 2460, which were consolidated in the 2017-2018 budget process.</t>
    </r>
  </si>
  <si>
    <r>
      <rPr>
        <vertAlign val="superscript"/>
        <sz val="11"/>
        <color theme="1"/>
        <rFont val="Calibri"/>
        <family val="2"/>
        <scheme val="minor"/>
      </rPr>
      <t xml:space="preserve">5 </t>
    </r>
    <r>
      <rPr>
        <sz val="11"/>
        <rFont val="Calibri"/>
        <family val="2"/>
        <scheme val="minor"/>
      </rPr>
      <t>Outyear projections are based on PSB's outyear planning assumptions as well as known upcoming changes in programs and revenues.</t>
    </r>
  </si>
  <si>
    <r>
      <t>Rainy Day Reserve (30 days)</t>
    </r>
    <r>
      <rPr>
        <vertAlign val="superscript"/>
        <sz val="12"/>
        <rFont val="Calibri"/>
        <family val="2"/>
        <scheme val="minor"/>
      </rPr>
      <t>8</t>
    </r>
  </si>
  <si>
    <r>
      <rPr>
        <vertAlign val="superscript"/>
        <sz val="11"/>
        <rFont val="Calibri"/>
        <family val="2"/>
        <scheme val="minor"/>
      </rPr>
      <t>3</t>
    </r>
    <r>
      <rPr>
        <sz val="11"/>
        <rFont val="Calibri"/>
        <family val="2"/>
        <scheme val="minor"/>
      </rPr>
      <t xml:space="preserve"> 2017-2018 Biennial-to-Date Actuals reflects actual revenue and expenditures as of 1/31/2017, using EBS report GL 10. </t>
    </r>
  </si>
  <si>
    <r>
      <t>2017-2018 Estimated</t>
    </r>
    <r>
      <rPr>
        <b/>
        <vertAlign val="superscript"/>
        <sz val="12"/>
        <rFont val="Calibri"/>
        <family val="2"/>
        <scheme val="minor"/>
      </rPr>
      <t>4</t>
    </r>
  </si>
  <si>
    <r>
      <rPr>
        <vertAlign val="superscript"/>
        <sz val="11"/>
        <rFont val="Calibri"/>
        <family val="2"/>
        <scheme val="minor"/>
      </rPr>
      <t>4</t>
    </r>
    <r>
      <rPr>
        <sz val="11"/>
        <rFont val="Calibri"/>
        <family val="2"/>
        <scheme val="minor"/>
      </rPr>
      <t xml:space="preserve"> 2017-2018 Estimated reflects council approved budget per ordinance 18409 plus proposed but not yet approved supplemental requests.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</si>
</sst>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mm/dd/yy"/>
    <numFmt numFmtId="167" formatCode="00\-000\-000\-0"/>
    <numFmt numFmtId="168" formatCode="000000000"/>
    <numFmt numFmtId="169" formatCode="0000"/>
    <numFmt numFmtId="170" formatCode="[&lt;=9999999]000\-0000;[&gt;9999999]\(000\)\ 000\-0000;General"/>
    <numFmt numFmtId="171" formatCode="000000"/>
    <numFmt numFmtId="172" formatCode="000"/>
    <numFmt numFmtId="173" formatCode="&quot;$&quot;* #,##0.00_);[Red]&quot;$&quot;* \(#,##0.00\)"/>
    <numFmt numFmtId="174" formatCode="0.0%"/>
  </numFmts>
  <fonts count="109">
    <font>
      <sz val="10"/>
      <name val="Arial"/>
      <family val="2"/>
    </font>
    <font>
      <sz val="11"/>
      <color theme="1"/>
      <name val="Calibri"/>
      <family val="2"/>
      <scheme val="minor"/>
    </font>
    <font>
      <b/>
      <sz val="10"/>
      <name val="Arial"/>
      <family val="2"/>
    </font>
    <font>
      <b/>
      <sz val="14"/>
      <name val="Arial"/>
      <family val="2"/>
    </font>
    <font>
      <sz val="8"/>
      <color theme="1"/>
      <name val="Tahoma"/>
      <family val="2"/>
    </font>
    <font>
      <sz val="11"/>
      <color indexed="8"/>
      <name val="Calibri"/>
      <family val="2"/>
    </font>
    <font>
      <sz val="8"/>
      <color theme="1"/>
      <name val="Times New Roman"/>
      <family val="1"/>
    </font>
    <font>
      <sz val="8"/>
      <color theme="0"/>
      <name val="Tahoma"/>
      <family val="2"/>
    </font>
    <font>
      <sz val="11"/>
      <color indexed="9"/>
      <name val="Calibri"/>
      <family val="2"/>
    </font>
    <font>
      <sz val="8"/>
      <color theme="0"/>
      <name val="Times New Roman"/>
      <family val="1"/>
    </font>
    <font>
      <sz val="8"/>
      <color rgb="FF9C0006"/>
      <name val="Tahoma"/>
      <family val="2"/>
    </font>
    <font>
      <sz val="11"/>
      <color indexed="20"/>
      <name val="Calibri"/>
      <family val="2"/>
    </font>
    <font>
      <sz val="8"/>
      <color rgb="FF9C0006"/>
      <name val="Times New Roman"/>
      <family val="1"/>
    </font>
    <font>
      <b/>
      <sz val="8"/>
      <color rgb="FFFA7D00"/>
      <name val="Tahoma"/>
      <family val="2"/>
    </font>
    <font>
      <b/>
      <sz val="11"/>
      <color indexed="52"/>
      <name val="Calibri"/>
      <family val="2"/>
    </font>
    <font>
      <b/>
      <sz val="8"/>
      <color rgb="FFFA7D00"/>
      <name val="Times New Roman"/>
      <family val="1"/>
    </font>
    <font>
      <b/>
      <sz val="8"/>
      <color theme="0"/>
      <name val="Tahoma"/>
      <family val="2"/>
    </font>
    <font>
      <b/>
      <sz val="11"/>
      <color indexed="9"/>
      <name val="Calibri"/>
      <family val="2"/>
    </font>
    <font>
      <b/>
      <sz val="8"/>
      <color theme="0"/>
      <name val="Times New Roman"/>
      <family val="1"/>
    </font>
    <font>
      <sz val="8"/>
      <color indexed="8"/>
      <name val="Tahoma"/>
      <family val="2"/>
    </font>
    <font>
      <sz val="8"/>
      <color indexed="8"/>
      <name val="Times New Roman"/>
      <family val="1"/>
    </font>
    <font>
      <i/>
      <sz val="8"/>
      <color rgb="FF7F7F7F"/>
      <name val="Tahoma"/>
      <family val="2"/>
    </font>
    <font>
      <i/>
      <sz val="11"/>
      <color indexed="23"/>
      <name val="Calibri"/>
      <family val="2"/>
    </font>
    <font>
      <i/>
      <sz val="8"/>
      <color rgb="FF7F7F7F"/>
      <name val="Times New Roman"/>
      <family val="1"/>
    </font>
    <font>
      <sz val="8"/>
      <color rgb="FF006100"/>
      <name val="Tahoma"/>
      <family val="2"/>
    </font>
    <font>
      <sz val="11"/>
      <color indexed="17"/>
      <name val="Calibri"/>
      <family val="2"/>
    </font>
    <font>
      <sz val="8"/>
      <color rgb="FF006100"/>
      <name val="Times New Roman"/>
      <family val="1"/>
    </font>
    <font>
      <b/>
      <sz val="8"/>
      <color theme="3"/>
      <name val="Tahoma"/>
      <family val="2"/>
    </font>
    <font>
      <b/>
      <sz val="15"/>
      <color indexed="56"/>
      <name val="Calibri"/>
      <family val="2"/>
    </font>
    <font>
      <b/>
      <sz val="8"/>
      <color theme="3"/>
      <name val="Times New Roman"/>
      <family val="1"/>
    </font>
    <font>
      <b/>
      <sz val="13"/>
      <color indexed="56"/>
      <name val="Calibri"/>
      <family val="2"/>
    </font>
    <font>
      <b/>
      <sz val="11"/>
      <color indexed="56"/>
      <name val="Calibri"/>
      <family val="2"/>
    </font>
    <font>
      <sz val="8"/>
      <color rgb="FF3F3F76"/>
      <name val="Tahoma"/>
      <family val="2"/>
    </font>
    <font>
      <sz val="11"/>
      <color indexed="62"/>
      <name val="Calibri"/>
      <family val="2"/>
    </font>
    <font>
      <sz val="8"/>
      <color rgb="FF3F3F76"/>
      <name val="Times New Roman"/>
      <family val="1"/>
    </font>
    <font>
      <sz val="8"/>
      <color rgb="FFFA7D00"/>
      <name val="Tahoma"/>
      <family val="2"/>
    </font>
    <font>
      <sz val="11"/>
      <color indexed="52"/>
      <name val="Calibri"/>
      <family val="2"/>
    </font>
    <font>
      <sz val="8"/>
      <color rgb="FFFA7D00"/>
      <name val="Times New Roman"/>
      <family val="1"/>
    </font>
    <font>
      <sz val="8"/>
      <color rgb="FF9C6500"/>
      <name val="Tahoma"/>
      <family val="2"/>
    </font>
    <font>
      <sz val="11"/>
      <color indexed="60"/>
      <name val="Calibri"/>
      <family val="2"/>
    </font>
    <font>
      <sz val="8"/>
      <color rgb="FF9C6500"/>
      <name val="Times New Roman"/>
      <family val="1"/>
    </font>
    <font>
      <b/>
      <sz val="8"/>
      <color rgb="FF3F3F3F"/>
      <name val="Tahoma"/>
      <family val="2"/>
    </font>
    <font>
      <b/>
      <sz val="11"/>
      <color indexed="63"/>
      <name val="Calibri"/>
      <family val="2"/>
    </font>
    <font>
      <b/>
      <sz val="8"/>
      <color rgb="FF3F3F3F"/>
      <name val="Times New Roman"/>
      <family val="1"/>
    </font>
    <font>
      <b/>
      <sz val="18"/>
      <color indexed="56"/>
      <name val="Cambria"/>
      <family val="2"/>
    </font>
    <font>
      <b/>
      <sz val="8"/>
      <color theme="1"/>
      <name val="Tahoma"/>
      <family val="2"/>
    </font>
    <font>
      <b/>
      <sz val="11"/>
      <color indexed="8"/>
      <name val="Calibri"/>
      <family val="2"/>
    </font>
    <font>
      <b/>
      <sz val="8"/>
      <color theme="1"/>
      <name val="Times New Roman"/>
      <family val="1"/>
    </font>
    <font>
      <sz val="8"/>
      <color rgb="FFFF0000"/>
      <name val="Tahoma"/>
      <family val="2"/>
    </font>
    <font>
      <sz val="11"/>
      <color indexed="10"/>
      <name val="Calibri"/>
      <family val="2"/>
    </font>
    <font>
      <sz val="8"/>
      <color rgb="FFFF0000"/>
      <name val="Times New Roman"/>
      <family val="1"/>
    </font>
    <font>
      <b/>
      <sz val="11"/>
      <color theme="1"/>
      <name val="Calibri"/>
      <family val="2"/>
      <scheme val="minor"/>
    </font>
    <font>
      <sz val="11"/>
      <color theme="0"/>
      <name val="Calibri"/>
      <family val="2"/>
      <scheme val="minor"/>
    </font>
    <font>
      <b/>
      <sz val="12"/>
      <name val="Calibri"/>
      <family val="2"/>
      <scheme val="minor"/>
    </font>
    <font>
      <sz val="11"/>
      <name val="Calibri"/>
      <family val="2"/>
      <scheme val="minor"/>
    </font>
    <font>
      <sz val="12"/>
      <name val="Calibri"/>
      <family val="2"/>
      <scheme val="minor"/>
    </font>
    <font>
      <sz val="12"/>
      <name val="Times New Roman"/>
      <family val="1"/>
    </font>
    <font>
      <b/>
      <vertAlign val="superscript"/>
      <sz val="12"/>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u val="single"/>
      <sz val="10"/>
      <color indexed="12"/>
      <name val="Arial"/>
      <family val="2"/>
    </font>
    <font>
      <sz val="10"/>
      <name val="Courier"/>
      <family val="3"/>
    </font>
    <font>
      <sz val="11"/>
      <color theme="1"/>
      <name val="Arial"/>
      <family val="2"/>
    </font>
    <font>
      <sz val="10"/>
      <name val="Helv"/>
      <family val="2"/>
    </font>
    <font>
      <sz val="10"/>
      <color theme="1"/>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Verdana"/>
      <family val="2"/>
    </font>
    <font>
      <sz val="8"/>
      <color indexed="8"/>
      <name val="Arial"/>
      <family val="2"/>
    </font>
    <font>
      <b/>
      <sz val="10"/>
      <name val="Arial Unicode MS"/>
      <family val="2"/>
    </font>
    <font>
      <sz val="10"/>
      <color theme="1"/>
      <name val="Cambria"/>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sz val="11"/>
      <color theme="1"/>
      <name val="Calibri"/>
      <family val="2"/>
    </font>
    <font>
      <sz val="10"/>
      <color indexed="8"/>
      <name val="Arial"/>
      <family val="2"/>
    </font>
    <font>
      <sz val="10"/>
      <color rgb="FF000000"/>
      <name val="Times New Roman"/>
      <family val="1"/>
    </font>
    <font>
      <sz val="10"/>
      <name val="Arial Unicode MS"/>
      <family val="2"/>
    </font>
    <font>
      <sz val="11"/>
      <color rgb="FF000000"/>
      <name val="Calibri"/>
      <family val="2"/>
      <scheme val="minor"/>
    </font>
    <font>
      <b/>
      <sz val="10"/>
      <color indexed="63"/>
      <name val="Calibri"/>
      <family val="2"/>
    </font>
    <font>
      <b/>
      <sz val="12"/>
      <color indexed="9"/>
      <name val="Arial"/>
      <family val="2"/>
    </font>
    <font>
      <b/>
      <sz val="10"/>
      <color indexed="8"/>
      <name val="Calibri"/>
      <family val="2"/>
    </font>
    <font>
      <sz val="10"/>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name val="Calibri"/>
      <family val="2"/>
    </font>
    <font>
      <vertAlign val="superscript"/>
      <sz val="12"/>
      <name val="Calibri"/>
      <family val="2"/>
      <scheme val="minor"/>
    </font>
    <font>
      <vertAlign val="superscript"/>
      <sz val="11"/>
      <name val="Calibri"/>
      <family val="2"/>
    </font>
    <font>
      <u val="single"/>
      <sz val="11"/>
      <color theme="10"/>
      <name val="Calibri"/>
      <family val="2"/>
      <scheme val="minor"/>
    </font>
    <font>
      <sz val="12"/>
      <color theme="1"/>
      <name val="Calibri"/>
      <family val="2"/>
      <scheme val="minor"/>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theme="0"/>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thin">
        <color theme="4"/>
      </top>
      <bottom style="thin">
        <color theme="4"/>
      </bottom>
    </border>
    <border>
      <left style="thin"/>
      <right style="thin"/>
      <top/>
      <bottom/>
    </border>
    <border>
      <left style="thin"/>
      <right style="thin"/>
      <top/>
      <bottom style="thin"/>
    </border>
    <border>
      <left/>
      <right/>
      <top style="thin"/>
      <bottom style="double"/>
    </border>
    <border>
      <left style="thin"/>
      <right/>
      <top/>
      <bottom/>
    </border>
    <border>
      <left/>
      <right style="thin"/>
      <top/>
      <bottom/>
    </border>
    <border>
      <left style="thin"/>
      <right style="thin"/>
      <top style="thin"/>
      <bottom/>
    </border>
    <border>
      <left style="thin"/>
      <right/>
      <top/>
      <bottom style="thin"/>
    </border>
    <border>
      <left/>
      <right style="thin"/>
      <top/>
      <bottom style="thin"/>
    </border>
    <border>
      <left/>
      <right style="thin"/>
      <top style="thin"/>
      <bottom/>
    </border>
    <border>
      <left/>
      <right style="thin"/>
      <top style="thin"/>
      <bottom style="thin"/>
    </border>
    <border>
      <left/>
      <right/>
      <top style="thin"/>
      <bottom style="thin"/>
    </border>
    <border>
      <left/>
      <right/>
      <top/>
      <bottom style="thin"/>
    </border>
    <border>
      <left/>
      <right/>
      <top style="thin"/>
      <bottom/>
    </border>
    <border>
      <left style="thin"/>
      <right/>
      <top style="thin"/>
      <bottom/>
    </border>
  </borders>
  <cellStyleXfs count="333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5" fillId="15"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1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8" fillId="1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9"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8" fillId="33"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5"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8" fillId="3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3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8" fillId="4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1" fillId="5"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4" fillId="46" borderId="2"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7" fillId="48" borderId="4"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7"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30" fillId="0" borderId="8"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31" fillId="0" borderId="10"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3" fillId="13" borderId="2"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9" fillId="52"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0" fillId="54" borderId="14"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2" fillId="46" borderId="16"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 fillId="0" borderId="0">
      <alignment/>
      <protection/>
    </xf>
    <xf numFmtId="37" fontId="56" fillId="0" borderId="0">
      <alignment/>
      <protection/>
    </xf>
    <xf numFmtId="37" fontId="56"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52" fillId="55" borderId="0" applyBorder="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4" fontId="0" fillId="0" borderId="0" applyFont="0" applyFill="0" applyBorder="0" applyAlignment="0" applyProtection="0"/>
    <xf numFmtId="166" fontId="0" fillId="0" borderId="0">
      <alignment horizontal="center"/>
      <protection locked="0"/>
    </xf>
    <xf numFmtId="167" fontId="0" fillId="0" borderId="0">
      <alignment horizontal="center"/>
      <protection locked="0"/>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0" borderId="0">
      <alignment horizontal="center"/>
      <protection/>
    </xf>
    <xf numFmtId="0" fontId="62" fillId="0" borderId="0" applyNumberFormat="0" applyFill="0" applyBorder="0">
      <alignment/>
      <protection locked="0"/>
    </xf>
    <xf numFmtId="0" fontId="62" fillId="0" borderId="0" applyNumberFormat="0" applyFill="0" applyBorder="0">
      <alignment/>
      <protection locked="0"/>
    </xf>
    <xf numFmtId="169" fontId="63"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6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4"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0" fontId="65"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42" fontId="51" fillId="0" borderId="20" applyFont="0">
      <alignment/>
      <protection/>
    </xf>
    <xf numFmtId="0" fontId="0" fillId="0" borderId="0" applyNumberFormat="0" applyBorder="0">
      <alignment/>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41" fontId="56" fillId="0" borderId="21" applyBorder="0">
      <alignment/>
      <protection/>
    </xf>
    <xf numFmtId="0" fontId="0" fillId="0" borderId="0">
      <alignment/>
      <protection/>
    </xf>
    <xf numFmtId="0" fontId="67" fillId="3"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7" fillId="5"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7" fillId="7"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7" fillId="9"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11" borderId="0" applyNumberFormat="0" applyBorder="0" applyAlignment="0" applyProtection="0"/>
    <xf numFmtId="0" fontId="1" fillId="10" borderId="0" applyNumberFormat="0" applyBorder="0" applyAlignment="0" applyProtection="0"/>
    <xf numFmtId="0" fontId="5"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7" fillId="13"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7" fillId="15"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17" borderId="0" applyNumberFormat="0" applyBorder="0" applyAlignment="0" applyProtection="0"/>
    <xf numFmtId="0" fontId="1" fillId="16" borderId="0" applyNumberFormat="0" applyBorder="0" applyAlignment="0" applyProtection="0"/>
    <xf numFmtId="0" fontId="5"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7" fillId="19"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7" fillId="9" borderId="0" applyNumberFormat="0" applyBorder="0" applyAlignment="0" applyProtection="0"/>
    <xf numFmtId="0" fontId="1" fillId="20" borderId="0" applyNumberFormat="0" applyBorder="0" applyAlignment="0" applyProtection="0"/>
    <xf numFmtId="0" fontId="5" fillId="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7" fillId="15" borderId="0" applyNumberFormat="0" applyBorder="0" applyAlignment="0" applyProtection="0"/>
    <xf numFmtId="0" fontId="1" fillId="21" borderId="0" applyNumberFormat="0" applyBorder="0" applyAlignment="0" applyProtection="0"/>
    <xf numFmtId="0" fontId="5"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7" fillId="23"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25" borderId="0" applyNumberFormat="0" applyBorder="0" applyAlignment="0" applyProtection="0"/>
    <xf numFmtId="0" fontId="8" fillId="25" borderId="0" applyNumberFormat="0" applyBorder="0" applyAlignment="0" applyProtection="0"/>
    <xf numFmtId="0" fontId="68" fillId="17" borderId="0" applyNumberFormat="0" applyBorder="0" applyAlignment="0" applyProtection="0"/>
    <xf numFmtId="0" fontId="8" fillId="17" borderId="0" applyNumberFormat="0" applyBorder="0" applyAlignment="0" applyProtection="0"/>
    <xf numFmtId="0" fontId="68" fillId="19" borderId="0" applyNumberFormat="0" applyBorder="0" applyAlignment="0" applyProtection="0"/>
    <xf numFmtId="0" fontId="8" fillId="19" borderId="0" applyNumberFormat="0" applyBorder="0" applyAlignment="0" applyProtection="0"/>
    <xf numFmtId="0" fontId="68" fillId="29" borderId="0" applyNumberFormat="0" applyBorder="0" applyAlignment="0" applyProtection="0"/>
    <xf numFmtId="0" fontId="8" fillId="29" borderId="0" applyNumberFormat="0" applyBorder="0" applyAlignment="0" applyProtection="0"/>
    <xf numFmtId="0" fontId="68" fillId="31" borderId="0" applyNumberFormat="0" applyBorder="0" applyAlignment="0" applyProtection="0"/>
    <xf numFmtId="0" fontId="8" fillId="31" borderId="0" applyNumberFormat="0" applyBorder="0" applyAlignment="0" applyProtection="0"/>
    <xf numFmtId="0" fontId="68" fillId="33" borderId="0" applyNumberFormat="0" applyBorder="0" applyAlignment="0" applyProtection="0"/>
    <xf numFmtId="0" fontId="8" fillId="33" borderId="0" applyNumberFormat="0" applyBorder="0" applyAlignment="0" applyProtection="0"/>
    <xf numFmtId="0" fontId="68" fillId="35" borderId="0" applyNumberFormat="0" applyBorder="0" applyAlignment="0" applyProtection="0"/>
    <xf numFmtId="0" fontId="8" fillId="35" borderId="0" applyNumberFormat="0" applyBorder="0" applyAlignment="0" applyProtection="0"/>
    <xf numFmtId="0" fontId="68" fillId="37" borderId="0" applyNumberFormat="0" applyBorder="0" applyAlignment="0" applyProtection="0"/>
    <xf numFmtId="0" fontId="8" fillId="37" borderId="0" applyNumberFormat="0" applyBorder="0" applyAlignment="0" applyProtection="0"/>
    <xf numFmtId="0" fontId="68" fillId="39" borderId="0" applyNumberFormat="0" applyBorder="0" applyAlignment="0" applyProtection="0"/>
    <xf numFmtId="0" fontId="8" fillId="39" borderId="0" applyNumberFormat="0" applyBorder="0" applyAlignment="0" applyProtection="0"/>
    <xf numFmtId="0" fontId="68" fillId="29" borderId="0" applyNumberFormat="0" applyBorder="0" applyAlignment="0" applyProtection="0"/>
    <xf numFmtId="0" fontId="8" fillId="29" borderId="0" applyNumberFormat="0" applyBorder="0" applyAlignment="0" applyProtection="0"/>
    <xf numFmtId="0" fontId="68" fillId="31" borderId="0" applyNumberFormat="0" applyBorder="0" applyAlignment="0" applyProtection="0"/>
    <xf numFmtId="0" fontId="8" fillId="31" borderId="0" applyNumberFormat="0" applyBorder="0" applyAlignment="0" applyProtection="0"/>
    <xf numFmtId="0" fontId="68" fillId="43" borderId="0" applyNumberFormat="0" applyBorder="0" applyAlignment="0" applyProtection="0"/>
    <xf numFmtId="0" fontId="8" fillId="43" borderId="0" applyNumberFormat="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69" fillId="5" borderId="0" applyNumberFormat="0" applyBorder="0" applyAlignment="0" applyProtection="0"/>
    <xf numFmtId="0" fontId="11" fillId="5" borderId="0" applyNumberFormat="0" applyBorder="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1" fillId="48" borderId="4" applyNumberFormat="0" applyAlignment="0" applyProtection="0"/>
    <xf numFmtId="0" fontId="17" fillId="48" borderId="4" applyNumberFormat="0" applyAlignment="0" applyProtection="0"/>
    <xf numFmtId="43" fontId="72" fillId="0" borderId="0" applyFont="0" applyFill="0" applyBorder="0" applyAlignment="0" applyProtection="0"/>
    <xf numFmtId="43" fontId="7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7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7" fillId="7" borderId="0" applyNumberFormat="0" applyBorder="0" applyAlignment="0" applyProtection="0"/>
    <xf numFmtId="0" fontId="25" fillId="7" borderId="0" applyNumberFormat="0" applyBorder="0" applyAlignment="0" applyProtection="0"/>
    <xf numFmtId="0" fontId="28" fillId="0" borderId="6" applyNumberFormat="0" applyFill="0" applyAlignment="0" applyProtection="0"/>
    <xf numFmtId="0" fontId="30" fillId="0" borderId="8"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9" fillId="0" borderId="12" applyNumberFormat="0" applyFill="0" applyAlignment="0" applyProtection="0"/>
    <xf numFmtId="0" fontId="36" fillId="0" borderId="12" applyNumberFormat="0" applyFill="0" applyAlignment="0" applyProtection="0"/>
    <xf numFmtId="0" fontId="80" fillId="52" borderId="0" applyNumberFormat="0" applyBorder="0" applyAlignment="0" applyProtection="0"/>
    <xf numFmtId="0" fontId="39"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2" fillId="0" borderId="0">
      <alignment/>
      <protection/>
    </xf>
    <xf numFmtId="0" fontId="75" fillId="0" borderId="0">
      <alignment/>
      <protection/>
    </xf>
    <xf numFmtId="0" fontId="1" fillId="0" borderId="0">
      <alignment/>
      <protection/>
    </xf>
    <xf numFmtId="0" fontId="75" fillId="0" borderId="0">
      <alignment/>
      <protection/>
    </xf>
    <xf numFmtId="0" fontId="8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5" fillId="0" borderId="0">
      <alignment/>
      <protection/>
    </xf>
    <xf numFmtId="0" fontId="0"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82" fillId="0" borderId="0">
      <alignment vertical="top"/>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9" fontId="6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169" fontId="63" fillId="0" borderId="0">
      <alignment/>
      <protection/>
    </xf>
    <xf numFmtId="0" fontId="72" fillId="0" borderId="0">
      <alignment/>
      <protection/>
    </xf>
    <xf numFmtId="169" fontId="63" fillId="0" borderId="0">
      <alignment/>
      <protection/>
    </xf>
    <xf numFmtId="0" fontId="0" fillId="0" borderId="0">
      <alignment/>
      <protection/>
    </xf>
    <xf numFmtId="169" fontId="63"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0" fillId="0" borderId="0">
      <alignment/>
      <protection/>
    </xf>
    <xf numFmtId="0" fontId="72" fillId="0" borderId="0">
      <alignment/>
      <protection/>
    </xf>
    <xf numFmtId="0" fontId="0" fillId="0" borderId="0">
      <alignment/>
      <protection/>
    </xf>
    <xf numFmtId="168" fontId="60" fillId="0" borderId="19">
      <alignment horizontal="center"/>
      <protection/>
    </xf>
    <xf numFmtId="168" fontId="60" fillId="0" borderId="19">
      <alignment horizont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41" fontId="87" fillId="56" borderId="22">
      <alignment horizontal="left" vertical="center" wrapText="1"/>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44" fillId="0" borderId="0" applyNumberFormat="0" applyFill="0" applyBorder="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3" fontId="0" fillId="0" borderId="23" applyFont="0" applyFill="0" applyProtection="0">
      <alignment/>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3" fontId="0" fillId="0" borderId="23" applyFont="0" applyFill="0" applyProtection="0">
      <alignment/>
    </xf>
    <xf numFmtId="0" fontId="89" fillId="0" borderId="0" applyNumberFormat="0" applyFill="0" applyBorder="0" applyAlignment="0" applyProtection="0"/>
    <xf numFmtId="0" fontId="49" fillId="0" borderId="0" applyNumberFormat="0" applyFill="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33" fillId="13"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 fillId="0" borderId="0">
      <alignment/>
      <protection/>
    </xf>
    <xf numFmtId="43" fontId="1" fillId="0" borderId="0" applyFont="0" applyFill="0" applyBorder="0" applyAlignment="0" applyProtection="0"/>
    <xf numFmtId="0" fontId="90" fillId="0" borderId="0" applyNumberFormat="0" applyFill="0" applyBorder="0" applyAlignment="0" applyProtection="0"/>
    <xf numFmtId="0" fontId="91" fillId="0" borderId="5" applyNumberFormat="0" applyFill="0" applyAlignment="0" applyProtection="0"/>
    <xf numFmtId="0" fontId="92" fillId="0" borderId="7" applyNumberFormat="0" applyFill="0" applyAlignment="0" applyProtection="0"/>
    <xf numFmtId="0" fontId="93" fillId="0" borderId="9" applyNumberFormat="0" applyFill="0" applyAlignment="0" applyProtection="0"/>
    <xf numFmtId="0" fontId="93" fillId="0" borderId="0" applyNumberFormat="0" applyFill="0" applyBorder="0" applyAlignment="0" applyProtection="0"/>
    <xf numFmtId="0" fontId="94" fillId="49" borderId="0" applyNumberFormat="0" applyBorder="0" applyAlignment="0" applyProtection="0"/>
    <xf numFmtId="0" fontId="95" fillId="44" borderId="0" applyNumberFormat="0" applyBorder="0" applyAlignment="0" applyProtection="0"/>
    <xf numFmtId="0" fontId="96" fillId="51" borderId="0" applyNumberFormat="0" applyBorder="0" applyAlignment="0" applyProtection="0"/>
    <xf numFmtId="0" fontId="97" fillId="50" borderId="1" applyNumberFormat="0" applyAlignment="0" applyProtection="0"/>
    <xf numFmtId="0" fontId="98" fillId="45" borderId="15" applyNumberFormat="0" applyAlignment="0" applyProtection="0"/>
    <xf numFmtId="0" fontId="99" fillId="45" borderId="1" applyNumberFormat="0" applyAlignment="0" applyProtection="0"/>
    <xf numFmtId="0" fontId="100" fillId="0" borderId="11" applyNumberFormat="0" applyFill="0" applyAlignment="0" applyProtection="0"/>
    <xf numFmtId="0" fontId="101" fillId="47" borderId="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51" fillId="0" borderId="17" applyNumberFormat="0" applyFill="0" applyAlignment="0" applyProtection="0"/>
    <xf numFmtId="0" fontId="52" fillId="34"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52" fillId="24" borderId="0" applyNumberFormat="0" applyBorder="0" applyAlignment="0" applyProtection="0"/>
    <xf numFmtId="0" fontId="52" fillId="36"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52" fillId="26" borderId="0" applyNumberFormat="0" applyBorder="0" applyAlignment="0" applyProtection="0"/>
    <xf numFmtId="0" fontId="52" fillId="38"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52" fillId="27" borderId="0" applyNumberFormat="0" applyBorder="0" applyAlignment="0" applyProtection="0"/>
    <xf numFmtId="0" fontId="52" fillId="40"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52" fillId="28" borderId="0" applyNumberFormat="0" applyBorder="0" applyAlignment="0" applyProtection="0"/>
    <xf numFmtId="0" fontId="52" fillId="41"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52" fillId="30" borderId="0" applyNumberFormat="0" applyBorder="0" applyAlignment="0" applyProtection="0"/>
    <xf numFmtId="0" fontId="52" fillId="4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52" fillId="32" borderId="0" applyNumberFormat="0" applyBorder="0" applyAlignment="0" applyProtection="0"/>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46" borderId="2" applyNumberFormat="0" applyAlignment="0" applyProtection="0"/>
    <xf numFmtId="0" fontId="28" fillId="0" borderId="6" applyNumberFormat="0" applyFill="0" applyAlignment="0" applyProtection="0"/>
    <xf numFmtId="0" fontId="30" fillId="0" borderId="8" applyNumberFormat="0" applyFill="0" applyAlignment="0" applyProtection="0"/>
    <xf numFmtId="0" fontId="31" fillId="0" borderId="0" applyNumberFormat="0" applyFill="0" applyBorder="0" applyAlignment="0" applyProtection="0"/>
    <xf numFmtId="0" fontId="33" fillId="13" borderId="2" applyNumberFormat="0" applyAlignment="0" applyProtection="0"/>
    <xf numFmtId="0" fontId="1" fillId="0" borderId="0">
      <alignment/>
      <protection/>
    </xf>
    <xf numFmtId="0" fontId="42" fillId="46" borderId="16" applyNumberFormat="0" applyAlignment="0" applyProtection="0"/>
    <xf numFmtId="43" fontId="1" fillId="0" borderId="0" applyFont="0" applyFill="0" applyBorder="0" applyAlignment="0" applyProtection="0"/>
    <xf numFmtId="0" fontId="44" fillId="0" borderId="0" applyNumberFormat="0" applyFill="0" applyBorder="0" applyAlignment="0" applyProtection="0"/>
    <xf numFmtId="0" fontId="66" fillId="0" borderId="0">
      <alignment/>
      <protection/>
    </xf>
    <xf numFmtId="43" fontId="66"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43" fontId="0" fillId="0" borderId="0" applyFont="0" applyFill="0" applyBorder="0" applyAlignment="0" applyProtection="0"/>
    <xf numFmtId="44" fontId="64" fillId="0" borderId="0" applyFont="0" applyFill="0" applyBorder="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9" fontId="1" fillId="0" borderId="0" applyFont="0" applyFill="0" applyBorder="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107" fillId="0" borderId="0" applyNumberFormat="0" applyFill="0" applyBorder="0" applyAlignment="0" applyProtection="0"/>
    <xf numFmtId="44" fontId="6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4"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0" fontId="42" fillId="46" borderId="16" applyNumberFormat="0" applyAlignment="0" applyProtection="0"/>
    <xf numFmtId="0" fontId="46" fillId="0" borderId="18" applyNumberFormat="0" applyFill="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3" fontId="61" fillId="0" borderId="0" applyFont="0" applyFill="0" applyBorder="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6" fillId="0" borderId="18" applyNumberFormat="0" applyFill="0" applyAlignment="0" applyProtection="0"/>
    <xf numFmtId="0" fontId="5"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46"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33"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5"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33"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33" fillId="13" borderId="2" applyNumberForma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42"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14" fillId="46" borderId="2" applyNumberFormat="0" applyAlignment="0" applyProtection="0"/>
    <xf numFmtId="0" fontId="5" fillId="54" borderId="14" applyNumberFormat="0" applyFont="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5"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33"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14" fillId="46" borderId="2" applyNumberFormat="0" applyAlignment="0" applyProtection="0"/>
    <xf numFmtId="0" fontId="5"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33"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42"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6"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46"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0" fontId="14"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33" fillId="13" borderId="2" applyNumberForma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42"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14"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69" fontId="60" fillId="0" borderId="19">
      <alignment horizontal="center"/>
      <protection/>
    </xf>
    <xf numFmtId="168" fontId="60" fillId="0" borderId="19">
      <alignment horizontal="center"/>
      <protection/>
    </xf>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1" fillId="0" borderId="0">
      <alignment/>
      <protection/>
    </xf>
    <xf numFmtId="0" fontId="0" fillId="54" borderId="14" applyNumberFormat="0" applyFont="0" applyAlignment="0" applyProtection="0"/>
    <xf numFmtId="0" fontId="86" fillId="46" borderId="16" applyNumberFormat="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1"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33" fillId="13"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1" fillId="0" borderId="0">
      <alignment/>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0" fontId="1" fillId="0" borderId="0">
      <alignment/>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 fillId="0" borderId="0">
      <alignment/>
      <protection/>
    </xf>
    <xf numFmtId="0" fontId="1" fillId="0" borderId="0">
      <alignment/>
      <protection/>
    </xf>
    <xf numFmtId="168"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171" fontId="60" fillId="0" borderId="19">
      <alignment horizontal="center"/>
      <protection/>
    </xf>
    <xf numFmtId="0" fontId="1" fillId="0" borderId="0">
      <alignment/>
      <protection/>
    </xf>
    <xf numFmtId="0" fontId="1" fillId="0" borderId="0">
      <alignment/>
      <protection/>
    </xf>
    <xf numFmtId="0" fontId="1" fillId="53" borderId="13" applyNumberFormat="0" applyFon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2" fillId="46" borderId="16" applyNumberFormat="0" applyAlignment="0" applyProtection="0"/>
    <xf numFmtId="0" fontId="5"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14"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1" fillId="2" borderId="0" applyNumberFormat="0" applyBorder="0" applyAlignment="0" applyProtection="0"/>
    <xf numFmtId="172" fontId="60" fillId="0" borderId="19">
      <alignment horizont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60" fillId="0" borderId="19">
      <alignment horizontal="center"/>
      <protection/>
    </xf>
    <xf numFmtId="0" fontId="1" fillId="4" borderId="0" applyNumberFormat="0" applyBorder="0" applyAlignment="0" applyProtection="0"/>
    <xf numFmtId="0" fontId="88" fillId="0" borderId="18" applyNumberFormat="0" applyFill="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4" borderId="14" applyNumberFormat="0" applyFont="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86" fillId="46" borderId="16" applyNumberForma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5" fontId="60" fillId="0" borderId="19">
      <alignment horizontal="center"/>
      <protection/>
    </xf>
    <xf numFmtId="0" fontId="1" fillId="20" borderId="0" applyNumberFormat="0" applyBorder="0" applyAlignment="0" applyProtection="0"/>
    <xf numFmtId="168" fontId="60" fillId="0" borderId="19">
      <alignment horizontal="center"/>
      <protection/>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8" fontId="60" fillId="0" borderId="19">
      <alignment horizontal="center"/>
      <protection/>
    </xf>
    <xf numFmtId="0" fontId="1" fillId="21" borderId="0" applyNumberFormat="0" applyBorder="0" applyAlignment="0" applyProtection="0"/>
    <xf numFmtId="165" fontId="60" fillId="0" borderId="19">
      <alignment horizontal="center"/>
      <protection/>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65" fontId="60" fillId="0" borderId="19">
      <alignment horizontal="center"/>
      <protection/>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0" fontId="33" fillId="13"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43" fontId="1" fillId="0" borderId="0" applyFont="0" applyFill="0" applyBorder="0" applyAlignment="0" applyProtection="0"/>
    <xf numFmtId="0" fontId="86" fillId="46" borderId="1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60" fillId="0" borderId="19">
      <alignment horizontal="center"/>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43" fontId="1" fillId="0" borderId="0" applyFont="0" applyFill="0" applyBorder="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0" fillId="0" borderId="19">
      <alignment horizontal="center"/>
      <protection/>
    </xf>
    <xf numFmtId="0" fontId="0" fillId="54" borderId="1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44" fontId="1" fillId="0" borderId="0" applyFont="0" applyFill="0" applyBorder="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169"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1" fillId="0" borderId="0">
      <alignment/>
      <protection/>
    </xf>
    <xf numFmtId="0" fontId="88" fillId="0" borderId="18" applyNumberFormat="0" applyFill="0" applyAlignment="0" applyProtection="0"/>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46"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70" fillId="46" borderId="2" applyNumberFormat="0" applyAlignment="0" applyProtection="0"/>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1" fillId="0" borderId="0">
      <alignment/>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46" borderId="2"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46"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33" fillId="13" borderId="2" applyNumberFormat="0" applyAlignment="0" applyProtection="0"/>
    <xf numFmtId="0" fontId="1" fillId="53" borderId="13" applyNumberFormat="0" applyFon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1" fillId="53" borderId="13"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42"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33" fillId="13"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33" fillId="13"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46" fillId="0" borderId="18" applyNumberFormat="0" applyFill="0" applyAlignment="0" applyProtection="0"/>
    <xf numFmtId="0" fontId="5"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1" fillId="0" borderId="0">
      <alignment/>
      <protection/>
    </xf>
    <xf numFmtId="43" fontId="1" fillId="0" borderId="0" applyFont="0" applyFill="0" applyBorder="0" applyAlignment="0" applyProtection="0"/>
    <xf numFmtId="0" fontId="88" fillId="0" borderId="18" applyNumberFormat="0" applyFill="0" applyAlignment="0" applyProtection="0"/>
    <xf numFmtId="0" fontId="78" fillId="13" borderId="2" applyNumberFormat="0" applyAlignment="0" applyProtection="0"/>
    <xf numFmtId="0" fontId="42" fillId="46" borderId="16"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1" fillId="2" borderId="0" applyNumberFormat="0" applyBorder="0" applyAlignment="0" applyProtection="0"/>
    <xf numFmtId="0" fontId="1" fillId="14" borderId="0" applyNumberFormat="0" applyBorder="0" applyAlignment="0" applyProtection="0"/>
    <xf numFmtId="0" fontId="0" fillId="54" borderId="14" applyNumberFormat="0" applyFont="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0" fillId="54" borderId="14" applyNumberFormat="0" applyFont="0" applyAlignment="0" applyProtection="0"/>
    <xf numFmtId="0" fontId="0" fillId="54" borderId="14" applyNumberFormat="0" applyFont="0" applyAlignment="0" applyProtection="0"/>
    <xf numFmtId="0" fontId="1" fillId="8" borderId="0" applyNumberFormat="0" applyBorder="0" applyAlignment="0" applyProtection="0"/>
    <xf numFmtId="0" fontId="1" fillId="20" borderId="0" applyNumberFormat="0" applyBorder="0" applyAlignment="0" applyProtection="0"/>
    <xf numFmtId="0" fontId="0" fillId="54" borderId="1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0" fillId="54" borderId="14" applyNumberFormat="0" applyFont="0" applyAlignment="0" applyProtection="0"/>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33"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1" fillId="0" borderId="0">
      <alignment/>
      <protection/>
    </xf>
    <xf numFmtId="43" fontId="1" fillId="0" borderId="0" applyFont="0" applyFill="0" applyBorder="0" applyAlignment="0" applyProtection="0"/>
    <xf numFmtId="0" fontId="70" fillId="46" borderId="2" applyNumberFormat="0" applyAlignment="0" applyProtection="0"/>
    <xf numFmtId="169"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14" fillId="46" borderId="2" applyNumberFormat="0" applyAlignment="0" applyProtection="0"/>
    <xf numFmtId="0" fontId="5" fillId="54" borderId="14" applyNumberFormat="0" applyFont="0" applyAlignment="0" applyProtection="0"/>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33" fillId="13" borderId="2" applyNumberFormat="0" applyAlignment="0" applyProtection="0"/>
    <xf numFmtId="0" fontId="42" fillId="46" borderId="16" applyNumberFormat="0" applyAlignment="0" applyProtection="0"/>
    <xf numFmtId="9" fontId="1" fillId="0" borderId="0" applyFont="0" applyFill="0" applyBorder="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0" fillId="54" borderId="14" applyNumberFormat="0" applyFont="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5" fillId="54" borderId="14" applyNumberFormat="0" applyFont="0" applyAlignment="0" applyProtection="0"/>
    <xf numFmtId="0" fontId="46" fillId="0" borderId="18" applyNumberFormat="0" applyFill="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33" fillId="13" borderId="2"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42"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169" fontId="60" fillId="0" borderId="19">
      <alignment horizontal="center"/>
      <protection/>
    </xf>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168"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0" fontId="5" fillId="54" borderId="14" applyNumberFormat="0" applyFont="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33" fillId="13" borderId="2" applyNumberFormat="0" applyAlignment="0" applyProtection="0"/>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5" fillId="54" borderId="14" applyNumberFormat="0" applyFont="0" applyAlignment="0" applyProtection="0"/>
    <xf numFmtId="0" fontId="42" fillId="46" borderId="16" applyNumberFormat="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33"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14" fillId="46"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42"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33" fillId="13" borderId="2" applyNumberFormat="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172" fontId="60" fillId="0" borderId="19">
      <alignment horizontal="center"/>
      <protection/>
    </xf>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33" fillId="13" borderId="2" applyNumberFormat="0" applyAlignment="0" applyProtection="0"/>
    <xf numFmtId="0" fontId="78" fillId="13" borderId="2" applyNumberForma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171"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5" fillId="54" borderId="14" applyNumberFormat="0" applyFont="0" applyAlignment="0" applyProtection="0"/>
    <xf numFmtId="0" fontId="46"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33"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5"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42" fillId="46" borderId="16" applyNumberFormat="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46"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69" fontId="60" fillId="0" borderId="19">
      <alignment horizontal="center"/>
      <protection/>
    </xf>
    <xf numFmtId="171" fontId="60" fillId="0" borderId="19">
      <alignment horizontal="center"/>
      <protection/>
    </xf>
    <xf numFmtId="169" fontId="60" fillId="0" borderId="19">
      <alignment horizontal="center"/>
      <protection/>
    </xf>
    <xf numFmtId="171" fontId="60" fillId="0" borderId="19">
      <alignment horizontal="center"/>
      <protection/>
    </xf>
    <xf numFmtId="169"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5" fillId="54" borderId="14" applyNumberFormat="0" applyFon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0" fontId="42"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14" fillId="46" borderId="2"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2" fontId="60" fillId="0" borderId="19">
      <alignment horizontal="center"/>
      <protection/>
    </xf>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0" fontId="46"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168"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33"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86" fillId="46" borderId="16" applyNumberFormat="0" applyAlignment="0" applyProtection="0"/>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165" fontId="60" fillId="0" borderId="19">
      <alignment horizontal="center"/>
      <protection/>
    </xf>
    <xf numFmtId="165" fontId="60" fillId="0" borderId="19">
      <alignment horizontal="center"/>
      <protection/>
    </xf>
    <xf numFmtId="172"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14" fillId="46"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0" fontId="88" fillId="0" borderId="18" applyNumberFormat="0" applyFill="0" applyAlignment="0" applyProtection="0"/>
    <xf numFmtId="0" fontId="14"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165" fontId="60" fillId="0" borderId="19">
      <alignment horizontal="center"/>
      <protection/>
    </xf>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42" fillId="46" borderId="16" applyNumberFormat="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14" fillId="46" borderId="2" applyNumberFormat="0" applyAlignment="0" applyProtection="0"/>
    <xf numFmtId="171"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5"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14" fillId="46" borderId="2"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46"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5"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14"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14" fillId="46" borderId="2" applyNumberForma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5"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33"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42"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0" fontId="5" fillId="54" borderId="14" applyNumberFormat="0" applyFon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33"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14" fillId="46" borderId="2" applyNumberFormat="0" applyAlignment="0" applyProtection="0"/>
    <xf numFmtId="165"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65" fontId="60" fillId="0" borderId="19">
      <alignment horizontal="center"/>
      <protection/>
    </xf>
    <xf numFmtId="0" fontId="33"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168" fontId="60" fillId="0" borderId="19">
      <alignment horizontal="center"/>
      <protection/>
    </xf>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0" fillId="46" borderId="2" applyNumberFormat="0" applyAlignment="0" applyProtection="0"/>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72"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33" fillId="13" borderId="2" applyNumberForma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165" fontId="60" fillId="0" borderId="19">
      <alignment horizontal="center"/>
      <protection/>
    </xf>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42" fillId="46" borderId="16"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5"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14" fillId="46" borderId="2" applyNumberForma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42" fillId="46" borderId="16"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168"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5"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42" fillId="46" borderId="16" applyNumberFormat="0" applyAlignment="0" applyProtection="0"/>
    <xf numFmtId="0" fontId="70" fillId="46" borderId="2" applyNumberFormat="0" applyAlignment="0" applyProtection="0"/>
    <xf numFmtId="0" fontId="5"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2"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14" fillId="46" borderId="2" applyNumberForma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42"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42" fillId="46" borderId="16" applyNumberForma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33" fillId="13" borderId="2" applyNumberForma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14" fillId="46" borderId="2" applyNumberForma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14" fillId="46" borderId="2" applyNumberForma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5" fillId="54" borderId="14" applyNumberFormat="0" applyFon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6"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42"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46"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5"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46"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71" fontId="60" fillId="0" borderId="19">
      <alignment horizontal="center"/>
      <protection/>
    </xf>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71"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14" fillId="46" borderId="2" applyNumberFormat="0" applyAlignment="0" applyProtection="0"/>
    <xf numFmtId="165" fontId="60" fillId="0" borderId="19">
      <alignment horizontal="center"/>
      <protection/>
    </xf>
    <xf numFmtId="0" fontId="78" fillId="13" borderId="2" applyNumberFormat="0" applyAlignment="0" applyProtection="0"/>
    <xf numFmtId="0" fontId="14" fillId="46" borderId="2" applyNumberFormat="0" applyAlignment="0" applyProtection="0"/>
    <xf numFmtId="171"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33"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5" fontId="60" fillId="0" borderId="19">
      <alignment horizontal="center"/>
      <protection/>
    </xf>
    <xf numFmtId="0" fontId="46"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5" fillId="54" borderId="14" applyNumberFormat="0" applyFon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14" fillId="46" borderId="2" applyNumberForma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14"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5" fillId="54" borderId="14" applyNumberFormat="0" applyFont="0" applyAlignment="0" applyProtection="0"/>
    <xf numFmtId="0" fontId="70" fillId="46" borderId="2" applyNumberForma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168" fontId="60" fillId="0" borderId="19">
      <alignment horizontal="center"/>
      <protection/>
    </xf>
    <xf numFmtId="168" fontId="60" fillId="0" borderId="19">
      <alignment horizontal="center"/>
      <protection/>
    </xf>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14" fillId="46" borderId="2" applyNumberFormat="0" applyAlignment="0" applyProtection="0"/>
    <xf numFmtId="0" fontId="42" fillId="46" borderId="16"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42"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14" fillId="46" borderId="2"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cellStyleXfs>
  <cellXfs count="177">
    <xf numFmtId="0" fontId="0" fillId="0" borderId="0" xfId="0"/>
    <xf numFmtId="0" fontId="0" fillId="57" borderId="0" xfId="0" applyFill="1"/>
    <xf numFmtId="0" fontId="2" fillId="0" borderId="0" xfId="0" applyFont="1"/>
    <xf numFmtId="0" fontId="0" fillId="0" borderId="0" xfId="0"/>
    <xf numFmtId="164" fontId="55" fillId="57" borderId="24" xfId="2198" applyNumberFormat="1" applyFont="1" applyFill="1" applyBorder="1" applyAlignment="1">
      <alignment horizontal="right"/>
      <protection/>
    </xf>
    <xf numFmtId="37" fontId="53" fillId="57" borderId="0" xfId="2197" applyFont="1" applyFill="1" applyAlignment="1">
      <alignment horizontal="left"/>
      <protection/>
    </xf>
    <xf numFmtId="37" fontId="55" fillId="57" borderId="0" xfId="2197" applyFont="1" applyFill="1" applyBorder="1">
      <alignment/>
      <protection/>
    </xf>
    <xf numFmtId="0" fontId="0" fillId="0" borderId="0" xfId="0"/>
    <xf numFmtId="0" fontId="58" fillId="0" borderId="0" xfId="13928" applyFont="1" applyFill="1" applyAlignment="1">
      <alignment vertical="top" wrapText="1"/>
      <protection/>
    </xf>
    <xf numFmtId="164" fontId="53" fillId="57" borderId="0" xfId="13928" applyNumberFormat="1" applyFont="1" applyFill="1" applyAlignment="1">
      <alignment horizontal="center"/>
      <protection/>
    </xf>
    <xf numFmtId="0" fontId="55" fillId="58" borderId="0" xfId="1884" applyFont="1" applyFill="1" applyBorder="1" applyAlignment="1">
      <alignment horizontal="left"/>
      <protection/>
    </xf>
    <xf numFmtId="9" fontId="55" fillId="58" borderId="0" xfId="1884" applyNumberFormat="1" applyFont="1" applyFill="1" applyBorder="1" applyAlignment="1">
      <alignment horizontal="right"/>
      <protection/>
    </xf>
    <xf numFmtId="164" fontId="51" fillId="57" borderId="21" xfId="13928" applyNumberFormat="1" applyFont="1" applyFill="1" applyBorder="1">
      <alignment/>
      <protection/>
    </xf>
    <xf numFmtId="9" fontId="51" fillId="57" borderId="25" xfId="13814" applyNumberFormat="1" applyFont="1" applyFill="1" applyBorder="1"/>
    <xf numFmtId="0" fontId="51" fillId="57" borderId="0" xfId="13928" applyFont="1" applyFill="1">
      <alignment/>
      <protection/>
    </xf>
    <xf numFmtId="9" fontId="1" fillId="57" borderId="21" xfId="13928" applyNumberFormat="1" applyFill="1" applyBorder="1">
      <alignment/>
      <protection/>
    </xf>
    <xf numFmtId="9" fontId="51" fillId="57" borderId="22" xfId="13814" applyNumberFormat="1" applyFont="1" applyFill="1" applyBorder="1"/>
    <xf numFmtId="164" fontId="55" fillId="57" borderId="19" xfId="13742" applyNumberFormat="1" applyFont="1" applyFill="1" applyBorder="1" applyAlignment="1">
      <alignment horizontal="right" vertical="center"/>
    </xf>
    <xf numFmtId="164" fontId="53" fillId="57" borderId="22" xfId="13742" applyNumberFormat="1" applyFont="1" applyFill="1" applyBorder="1" applyAlignment="1">
      <alignment vertical="center"/>
    </xf>
    <xf numFmtId="0" fontId="1" fillId="57" borderId="22" xfId="13928" applyFill="1" applyBorder="1">
      <alignment/>
      <protection/>
    </xf>
    <xf numFmtId="164" fontId="53" fillId="57" borderId="19" xfId="13742" applyNumberFormat="1" applyFont="1" applyFill="1" applyBorder="1" applyAlignment="1">
      <alignment vertical="center"/>
    </xf>
    <xf numFmtId="0" fontId="1" fillId="0" borderId="0" xfId="13928" applyFill="1" applyAlignment="1">
      <alignment horizontal="left" wrapText="1"/>
      <protection/>
    </xf>
    <xf numFmtId="0" fontId="54" fillId="0" borderId="0" xfId="13928" applyFont="1" applyFill="1" applyAlignment="1">
      <alignment horizontal="left" vertical="top"/>
      <protection/>
    </xf>
    <xf numFmtId="0" fontId="53" fillId="57" borderId="0" xfId="13928" applyFont="1" applyFill="1" applyAlignment="1">
      <alignment/>
      <protection/>
    </xf>
    <xf numFmtId="0" fontId="1" fillId="0" borderId="0" xfId="13928">
      <alignment/>
      <protection/>
    </xf>
    <xf numFmtId="37" fontId="55" fillId="57" borderId="24" xfId="2197" applyFont="1" applyFill="1" applyBorder="1" applyAlignment="1">
      <alignment horizontal="right"/>
      <protection/>
    </xf>
    <xf numFmtId="0" fontId="1" fillId="0" borderId="0" xfId="13928" applyFill="1">
      <alignment/>
      <protection/>
    </xf>
    <xf numFmtId="0" fontId="1" fillId="0" borderId="0" xfId="13928" applyBorder="1">
      <alignment/>
      <protection/>
    </xf>
    <xf numFmtId="37" fontId="55" fillId="57" borderId="21" xfId="2197" applyFont="1" applyFill="1" applyBorder="1" applyAlignment="1">
      <alignment horizontal="right"/>
      <protection/>
    </xf>
    <xf numFmtId="37" fontId="53" fillId="57" borderId="19" xfId="2197" applyFont="1" applyFill="1" applyBorder="1" applyAlignment="1">
      <alignment horizontal="left"/>
      <protection/>
    </xf>
    <xf numFmtId="164" fontId="53" fillId="57" borderId="19" xfId="1318" applyNumberFormat="1" applyFont="1" applyFill="1" applyBorder="1" applyAlignment="1">
      <alignment/>
    </xf>
    <xf numFmtId="37" fontId="53" fillId="57" borderId="21" xfId="2197" applyFont="1" applyFill="1" applyBorder="1" applyAlignment="1">
      <alignment horizontal="left" vertical="center"/>
      <protection/>
    </xf>
    <xf numFmtId="164" fontId="55" fillId="57" borderId="26" xfId="1318" applyNumberFormat="1" applyFont="1" applyFill="1" applyBorder="1" applyAlignment="1">
      <alignment vertical="center"/>
    </xf>
    <xf numFmtId="37" fontId="55" fillId="57" borderId="21" xfId="2197" applyFont="1" applyFill="1" applyBorder="1" applyAlignment="1">
      <alignment horizontal="left"/>
      <protection/>
    </xf>
    <xf numFmtId="164" fontId="55" fillId="57" borderId="21" xfId="2198" applyNumberFormat="1" applyFont="1" applyFill="1" applyBorder="1" applyAlignment="1">
      <alignment horizontal="right"/>
      <protection/>
    </xf>
    <xf numFmtId="37" fontId="53" fillId="57" borderId="22" xfId="2197" applyFont="1" applyFill="1" applyBorder="1" applyAlignment="1">
      <alignment horizontal="left" vertical="center"/>
      <protection/>
    </xf>
    <xf numFmtId="164" fontId="53" fillId="57" borderId="27" xfId="1318" applyNumberFormat="1" applyFont="1" applyFill="1" applyBorder="1" applyAlignment="1">
      <alignment vertical="center"/>
    </xf>
    <xf numFmtId="164" fontId="53" fillId="57" borderId="22" xfId="1318" applyNumberFormat="1" applyFont="1" applyFill="1" applyBorder="1" applyAlignment="1">
      <alignment vertical="center"/>
    </xf>
    <xf numFmtId="164" fontId="55" fillId="57" borderId="21" xfId="1318" applyNumberFormat="1" applyFont="1" applyFill="1" applyBorder="1" applyAlignment="1">
      <alignment vertical="center"/>
    </xf>
    <xf numFmtId="37" fontId="53" fillId="57" borderId="19" xfId="2197" applyFont="1" applyFill="1" applyBorder="1" applyAlignment="1">
      <alignment horizontal="left" vertical="center"/>
      <protection/>
    </xf>
    <xf numFmtId="164" fontId="55" fillId="57" borderId="19" xfId="1318" applyNumberFormat="1" applyFont="1" applyFill="1" applyBorder="1" applyAlignment="1" quotePrefix="1">
      <alignment vertical="center"/>
    </xf>
    <xf numFmtId="37" fontId="55" fillId="57" borderId="21" xfId="2197" applyFont="1" applyFill="1" applyBorder="1" applyAlignment="1">
      <alignment horizontal="left" vertical="center"/>
      <protection/>
    </xf>
    <xf numFmtId="164" fontId="53" fillId="57" borderId="21" xfId="1318" applyNumberFormat="1" applyFont="1" applyFill="1" applyBorder="1" applyAlignment="1">
      <alignment vertical="center"/>
    </xf>
    <xf numFmtId="0" fontId="1" fillId="57" borderId="0" xfId="13928" applyFill="1">
      <alignment/>
      <protection/>
    </xf>
    <xf numFmtId="37" fontId="53" fillId="57" borderId="19" xfId="2197" applyFont="1" applyFill="1" applyBorder="1" applyAlignment="1" applyProtection="1">
      <alignment horizontal="left" wrapText="1"/>
      <protection/>
    </xf>
    <xf numFmtId="37" fontId="53" fillId="57" borderId="19" xfId="2197" applyFont="1" applyFill="1" applyBorder="1" applyAlignment="1">
      <alignment horizontal="center" wrapText="1"/>
      <protection/>
    </xf>
    <xf numFmtId="0" fontId="58" fillId="57" borderId="0" xfId="13928" applyFont="1" applyFill="1" applyAlignment="1">
      <alignment horizontal="left" wrapText="1"/>
      <protection/>
    </xf>
    <xf numFmtId="37" fontId="53" fillId="57" borderId="22" xfId="2197" applyFont="1" applyFill="1" applyBorder="1" applyAlignment="1">
      <alignment horizontal="center" wrapText="1"/>
      <protection/>
    </xf>
    <xf numFmtId="37" fontId="53" fillId="57" borderId="28" xfId="2197" applyFont="1" applyFill="1" applyBorder="1" applyAlignment="1">
      <alignment horizontal="center" wrapText="1"/>
      <protection/>
    </xf>
    <xf numFmtId="37" fontId="53" fillId="57" borderId="21" xfId="2197" applyFont="1" applyFill="1" applyBorder="1" applyAlignment="1">
      <alignment horizontal="center" wrapText="1"/>
      <protection/>
    </xf>
    <xf numFmtId="164" fontId="1" fillId="57" borderId="26" xfId="13928" applyNumberFormat="1" applyFill="1" applyBorder="1">
      <alignment/>
      <protection/>
    </xf>
    <xf numFmtId="9" fontId="1" fillId="57" borderId="29" xfId="13814" applyNumberFormat="1" applyFont="1" applyFill="1" applyBorder="1"/>
    <xf numFmtId="0" fontId="1" fillId="57" borderId="26" xfId="13928" applyFill="1" applyBorder="1">
      <alignment/>
      <protection/>
    </xf>
    <xf numFmtId="0" fontId="1" fillId="57" borderId="29" xfId="13928" applyFill="1" applyBorder="1">
      <alignment/>
      <protection/>
    </xf>
    <xf numFmtId="164" fontId="1" fillId="57" borderId="21" xfId="13928" applyNumberFormat="1" applyFill="1" applyBorder="1">
      <alignment/>
      <protection/>
    </xf>
    <xf numFmtId="9" fontId="1" fillId="57" borderId="25" xfId="13814" applyNumberFormat="1" applyFont="1" applyFill="1" applyBorder="1"/>
    <xf numFmtId="9" fontId="1" fillId="57" borderId="26" xfId="13928" applyNumberFormat="1" applyFill="1" applyBorder="1">
      <alignment/>
      <protection/>
    </xf>
    <xf numFmtId="9" fontId="1" fillId="57" borderId="21" xfId="13814" applyNumberFormat="1" applyFont="1" applyFill="1" applyBorder="1"/>
    <xf numFmtId="9" fontId="1" fillId="57" borderId="22" xfId="13814" applyNumberFormat="1" applyFont="1" applyFill="1" applyBorder="1"/>
    <xf numFmtId="37" fontId="53" fillId="57" borderId="19" xfId="2197" applyFont="1" applyFill="1" applyBorder="1" applyAlignment="1">
      <alignment horizontal="right" vertical="center"/>
      <protection/>
    </xf>
    <xf numFmtId="164" fontId="1" fillId="57" borderId="19" xfId="13928" applyNumberFormat="1" applyFill="1" applyBorder="1">
      <alignment/>
      <protection/>
    </xf>
    <xf numFmtId="9" fontId="1" fillId="57" borderId="19" xfId="13814" applyNumberFormat="1" applyFont="1" applyFill="1" applyBorder="1"/>
    <xf numFmtId="37" fontId="55" fillId="57" borderId="24" xfId="2197" applyFont="1" applyFill="1" applyBorder="1" applyAlignment="1" quotePrefix="1">
      <alignment horizontal="left" vertical="center"/>
      <protection/>
    </xf>
    <xf numFmtId="164" fontId="1" fillId="57" borderId="22" xfId="13928" applyNumberFormat="1" applyFill="1" applyBorder="1">
      <alignment/>
      <protection/>
    </xf>
    <xf numFmtId="9" fontId="1" fillId="57" borderId="25" xfId="13928" applyNumberFormat="1" applyFill="1" applyBorder="1">
      <alignment/>
      <protection/>
    </xf>
    <xf numFmtId="37" fontId="1" fillId="57" borderId="19" xfId="13928" applyNumberFormat="1" applyFill="1" applyBorder="1">
      <alignment/>
      <protection/>
    </xf>
    <xf numFmtId="9" fontId="1" fillId="57" borderId="30" xfId="13814" applyNumberFormat="1" applyFont="1" applyFill="1" applyBorder="1"/>
    <xf numFmtId="0" fontId="54" fillId="57" borderId="0" xfId="13928" applyFont="1" applyFill="1" applyAlignment="1">
      <alignment horizontal="left" vertical="top"/>
      <protection/>
    </xf>
    <xf numFmtId="0" fontId="58" fillId="57" borderId="0" xfId="13928" applyFont="1" applyFill="1" applyAlignment="1">
      <alignment horizontal="left" vertical="top"/>
      <protection/>
    </xf>
    <xf numFmtId="164" fontId="1" fillId="0" borderId="0" xfId="13928" applyNumberFormat="1">
      <alignment/>
      <protection/>
    </xf>
    <xf numFmtId="0" fontId="54" fillId="0" borderId="0" xfId="5615" applyFont="1">
      <alignment/>
      <protection/>
    </xf>
    <xf numFmtId="164" fontId="54" fillId="57" borderId="0" xfId="1318" applyNumberFormat="1" applyFont="1" applyFill="1" applyBorder="1" applyAlignment="1">
      <alignment vertical="center"/>
    </xf>
    <xf numFmtId="37" fontId="54" fillId="57" borderId="0" xfId="2197" applyFont="1" applyFill="1" applyBorder="1">
      <alignment/>
      <protection/>
    </xf>
    <xf numFmtId="37" fontId="53" fillId="0" borderId="0" xfId="2197" applyFont="1" applyFill="1" applyAlignment="1">
      <alignment horizontal="left"/>
      <protection/>
    </xf>
    <xf numFmtId="37" fontId="55" fillId="0" borderId="0" xfId="2197" applyFont="1" applyFill="1" applyBorder="1">
      <alignment/>
      <protection/>
    </xf>
    <xf numFmtId="0" fontId="58" fillId="0" borderId="0" xfId="13928" applyFont="1" applyFill="1" applyAlignment="1">
      <alignment horizontal="left" vertical="top"/>
      <protection/>
    </xf>
    <xf numFmtId="0" fontId="58" fillId="0" borderId="0" xfId="13928" applyFont="1" applyFill="1" applyAlignment="1">
      <alignment horizontal="left" wrapText="1"/>
      <protection/>
    </xf>
    <xf numFmtId="0" fontId="54" fillId="0" borderId="0" xfId="13928" applyFont="1" applyFill="1" applyAlignment="1">
      <alignment horizontal="left"/>
      <protection/>
    </xf>
    <xf numFmtId="37" fontId="53" fillId="0" borderId="19" xfId="2197" applyFont="1" applyFill="1" applyBorder="1" applyAlignment="1">
      <alignment horizontal="center" wrapText="1"/>
      <protection/>
    </xf>
    <xf numFmtId="164" fontId="53" fillId="0" borderId="19" xfId="1318" applyNumberFormat="1" applyFont="1" applyFill="1" applyBorder="1" applyAlignment="1">
      <alignment/>
    </xf>
    <xf numFmtId="164" fontId="55" fillId="0" borderId="26" xfId="1318" applyNumberFormat="1" applyFont="1" applyFill="1" applyBorder="1" applyAlignment="1">
      <alignment vertical="center"/>
    </xf>
    <xf numFmtId="164" fontId="55" fillId="0" borderId="24" xfId="2198" applyNumberFormat="1" applyFont="1" applyFill="1" applyBorder="1" applyAlignment="1">
      <alignment horizontal="right"/>
      <protection/>
    </xf>
    <xf numFmtId="164" fontId="55" fillId="0" borderId="21" xfId="1318" applyNumberFormat="1" applyFont="1" applyFill="1" applyBorder="1" applyAlignment="1">
      <alignment vertical="center"/>
    </xf>
    <xf numFmtId="164" fontId="55" fillId="0" borderId="21" xfId="2198" applyNumberFormat="1" applyFont="1" applyFill="1" applyBorder="1" applyAlignment="1">
      <alignment horizontal="right"/>
      <protection/>
    </xf>
    <xf numFmtId="164" fontId="53" fillId="0" borderId="27" xfId="1318" applyNumberFormat="1" applyFont="1" applyFill="1" applyBorder="1" applyAlignment="1">
      <alignment vertical="center"/>
    </xf>
    <xf numFmtId="37" fontId="55" fillId="0" borderId="24" xfId="2197" applyFont="1" applyFill="1" applyBorder="1" applyAlignment="1">
      <alignment horizontal="right"/>
      <protection/>
    </xf>
    <xf numFmtId="164" fontId="53" fillId="0" borderId="22" xfId="1318" applyNumberFormat="1" applyFont="1" applyFill="1" applyBorder="1" applyAlignment="1">
      <alignment vertical="center"/>
    </xf>
    <xf numFmtId="164" fontId="55" fillId="0" borderId="19" xfId="1318" applyNumberFormat="1" applyFont="1" applyFill="1" applyBorder="1" applyAlignment="1" quotePrefix="1">
      <alignment vertical="center"/>
    </xf>
    <xf numFmtId="164" fontId="55" fillId="0" borderId="25" xfId="1318" applyNumberFormat="1" applyFont="1" applyFill="1" applyBorder="1" applyAlignment="1">
      <alignment vertical="center"/>
    </xf>
    <xf numFmtId="164" fontId="53" fillId="0" borderId="21" xfId="1318" applyNumberFormat="1" applyFont="1" applyFill="1" applyBorder="1" applyAlignment="1">
      <alignment vertical="center"/>
    </xf>
    <xf numFmtId="0" fontId="58" fillId="0" borderId="0" xfId="13928" applyFont="1" applyFill="1" applyAlignment="1">
      <alignment horizontal="center" wrapText="1"/>
      <protection/>
    </xf>
    <xf numFmtId="37" fontId="54" fillId="0" borderId="0" xfId="2197" applyFont="1" applyFill="1" applyBorder="1">
      <alignment/>
      <protection/>
    </xf>
    <xf numFmtId="164" fontId="1" fillId="0" borderId="21" xfId="13928" applyNumberFormat="1" applyFill="1" applyBorder="1">
      <alignment/>
      <protection/>
    </xf>
    <xf numFmtId="9" fontId="1" fillId="0" borderId="21" xfId="13928" applyNumberFormat="1" applyFill="1" applyBorder="1">
      <alignment/>
      <protection/>
    </xf>
    <xf numFmtId="0" fontId="0" fillId="0" borderId="0" xfId="0" applyFill="1"/>
    <xf numFmtId="0" fontId="1" fillId="0" borderId="21" xfId="13928" applyFill="1" applyBorder="1">
      <alignment/>
      <protection/>
    </xf>
    <xf numFmtId="9" fontId="1" fillId="0" borderId="21" xfId="13814" applyNumberFormat="1" applyFont="1" applyFill="1" applyBorder="1"/>
    <xf numFmtId="9" fontId="1" fillId="0" borderId="25" xfId="13814" applyNumberFormat="1" applyFont="1" applyFill="1" applyBorder="1"/>
    <xf numFmtId="164" fontId="55" fillId="0" borderId="21" xfId="13742" applyNumberFormat="1" applyFont="1" applyFill="1" applyBorder="1" applyAlignment="1">
      <alignment vertical="center"/>
    </xf>
    <xf numFmtId="164" fontId="0" fillId="0" borderId="0" xfId="0" applyNumberFormat="1"/>
    <xf numFmtId="164" fontId="53" fillId="57" borderId="0" xfId="16" applyNumberFormat="1" applyFont="1" applyFill="1" applyAlignment="1">
      <alignment horizontal="center"/>
    </xf>
    <xf numFmtId="164" fontId="55" fillId="57" borderId="21" xfId="2198" applyNumberFormat="1" applyFont="1" applyFill="1" applyBorder="1" applyAlignment="1">
      <alignment horizontal="right"/>
      <protection/>
    </xf>
    <xf numFmtId="164" fontId="55" fillId="57" borderId="19" xfId="1318" applyNumberFormat="1" applyFont="1" applyFill="1" applyBorder="1" applyAlignment="1" quotePrefix="1">
      <alignment vertical="center"/>
    </xf>
    <xf numFmtId="0" fontId="58" fillId="57" borderId="0" xfId="13928" applyFont="1" applyFill="1" applyAlignment="1">
      <alignment horizontal="left" vertical="top" wrapText="1"/>
      <protection/>
    </xf>
    <xf numFmtId="0" fontId="53" fillId="57" borderId="0" xfId="13928" applyFont="1" applyFill="1" applyAlignment="1">
      <alignment horizontal="center"/>
      <protection/>
    </xf>
    <xf numFmtId="164" fontId="53" fillId="57" borderId="19" xfId="14040" applyNumberFormat="1" applyFont="1" applyFill="1" applyBorder="1" applyAlignment="1">
      <alignment vertical="center"/>
    </xf>
    <xf numFmtId="164" fontId="1" fillId="57" borderId="0" xfId="13928" applyNumberFormat="1" applyFill="1">
      <alignment/>
      <protection/>
    </xf>
    <xf numFmtId="0" fontId="58" fillId="57" borderId="0" xfId="13928" applyFont="1" applyFill="1" applyAlignment="1">
      <alignment horizontal="left" vertical="top" wrapText="1"/>
      <protection/>
    </xf>
    <xf numFmtId="0" fontId="0" fillId="0" borderId="0" xfId="0"/>
    <xf numFmtId="43" fontId="0" fillId="0" borderId="0" xfId="18" applyFont="1"/>
    <xf numFmtId="43" fontId="0" fillId="0" borderId="31" xfId="18" applyFont="1" applyBorder="1"/>
    <xf numFmtId="0" fontId="0" fillId="0" borderId="32" xfId="0" applyBorder="1"/>
    <xf numFmtId="43" fontId="0" fillId="0" borderId="32" xfId="18" applyFont="1" applyBorder="1"/>
    <xf numFmtId="0" fontId="0" fillId="0" borderId="0" xfId="0" applyBorder="1"/>
    <xf numFmtId="0" fontId="0" fillId="0" borderId="0" xfId="0" applyFill="1" applyBorder="1"/>
    <xf numFmtId="0" fontId="1" fillId="57" borderId="24" xfId="13928" applyFont="1" applyFill="1" applyBorder="1">
      <alignment/>
      <protection/>
    </xf>
    <xf numFmtId="43" fontId="55" fillId="57" borderId="21" xfId="2198" applyNumberFormat="1" applyFont="1" applyFill="1" applyBorder="1" applyAlignment="1">
      <alignment horizontal="right"/>
      <protection/>
    </xf>
    <xf numFmtId="43" fontId="0" fillId="0" borderId="0" xfId="18" applyFont="1" applyFill="1"/>
    <xf numFmtId="164" fontId="55" fillId="57" borderId="21" xfId="2198" applyNumberFormat="1" applyFont="1" applyFill="1" applyBorder="1" applyAlignment="1">
      <alignment horizontal="right"/>
      <protection/>
    </xf>
    <xf numFmtId="164" fontId="55" fillId="59" borderId="21" xfId="2198" applyNumberFormat="1" applyFont="1" applyFill="1" applyBorder="1" applyAlignment="1">
      <alignment horizontal="right"/>
      <protection/>
    </xf>
    <xf numFmtId="0" fontId="53" fillId="57" borderId="0" xfId="13928" applyFont="1" applyFill="1" applyAlignment="1">
      <alignment horizontal="center"/>
      <protection/>
    </xf>
    <xf numFmtId="0" fontId="0" fillId="0" borderId="0" xfId="0"/>
    <xf numFmtId="0" fontId="0" fillId="0" borderId="33" xfId="0" applyBorder="1"/>
    <xf numFmtId="0" fontId="0" fillId="16" borderId="32" xfId="0" applyFill="1" applyBorder="1"/>
    <xf numFmtId="43" fontId="0" fillId="0" borderId="0" xfId="0" applyNumberFormat="1"/>
    <xf numFmtId="43" fontId="0" fillId="16" borderId="32" xfId="0" applyNumberFormat="1" applyFill="1" applyBorder="1"/>
    <xf numFmtId="0" fontId="0" fillId="18" borderId="32" xfId="0" applyFill="1" applyBorder="1"/>
    <xf numFmtId="43" fontId="0" fillId="21" borderId="32" xfId="0" applyNumberFormat="1" applyFill="1" applyBorder="1"/>
    <xf numFmtId="43" fontId="0" fillId="0" borderId="0" xfId="18" applyFont="1"/>
    <xf numFmtId="0" fontId="0" fillId="16" borderId="0" xfId="0" applyFill="1"/>
    <xf numFmtId="43" fontId="0" fillId="16" borderId="0" xfId="18" applyFont="1" applyFill="1"/>
    <xf numFmtId="43" fontId="0" fillId="0" borderId="32" xfId="0" applyNumberFormat="1" applyBorder="1"/>
    <xf numFmtId="43" fontId="0" fillId="18" borderId="32" xfId="18" applyFont="1" applyFill="1" applyBorder="1"/>
    <xf numFmtId="43" fontId="0" fillId="21" borderId="32" xfId="18" applyFont="1" applyFill="1" applyBorder="1"/>
    <xf numFmtId="0" fontId="0" fillId="21" borderId="32" xfId="0" applyFill="1" applyBorder="1"/>
    <xf numFmtId="43" fontId="0" fillId="0" borderId="0" xfId="18" applyFont="1" applyBorder="1"/>
    <xf numFmtId="0" fontId="2" fillId="0" borderId="32" xfId="0" applyFont="1" applyBorder="1"/>
    <xf numFmtId="0" fontId="0" fillId="0" borderId="31" xfId="0" applyBorder="1"/>
    <xf numFmtId="43" fontId="0" fillId="0" borderId="33" xfId="18" applyFont="1" applyBorder="1"/>
    <xf numFmtId="43" fontId="0" fillId="18" borderId="32" xfId="0" applyNumberFormat="1" applyFill="1" applyBorder="1"/>
    <xf numFmtId="0" fontId="2" fillId="0" borderId="31" xfId="0" applyFont="1" applyBorder="1"/>
    <xf numFmtId="43" fontId="0" fillId="4" borderId="32" xfId="18" applyFont="1" applyFill="1" applyBorder="1"/>
    <xf numFmtId="0" fontId="0" fillId="4" borderId="32" xfId="0" applyFill="1" applyBorder="1"/>
    <xf numFmtId="43" fontId="0" fillId="4" borderId="32" xfId="0" applyNumberFormat="1" applyFill="1" applyBorder="1"/>
    <xf numFmtId="43" fontId="0" fillId="0" borderId="0" xfId="18" applyFont="1" applyFill="1" applyBorder="1"/>
    <xf numFmtId="0" fontId="0" fillId="0" borderId="0" xfId="0"/>
    <xf numFmtId="0" fontId="54" fillId="57" borderId="0" xfId="13928" applyFont="1" applyFill="1" applyAlignment="1">
      <alignment horizontal="left" vertical="top" wrapText="1"/>
      <protection/>
    </xf>
    <xf numFmtId="0" fontId="0" fillId="0" borderId="0" xfId="0" applyAlignment="1">
      <alignment/>
    </xf>
    <xf numFmtId="0" fontId="0" fillId="0" borderId="0" xfId="0"/>
    <xf numFmtId="164" fontId="55" fillId="0" borderId="19" xfId="13742" applyNumberFormat="1" applyFont="1" applyFill="1" applyBorder="1" applyAlignment="1">
      <alignment horizontal="right" vertical="center"/>
    </xf>
    <xf numFmtId="164" fontId="53" fillId="0" borderId="22" xfId="13742" applyNumberFormat="1" applyFont="1" applyFill="1" applyBorder="1" applyAlignment="1">
      <alignment vertical="center"/>
    </xf>
    <xf numFmtId="164" fontId="0" fillId="0" borderId="0" xfId="18" applyNumberFormat="1" applyFont="1"/>
    <xf numFmtId="0" fontId="108" fillId="57" borderId="24" xfId="13928" applyFont="1" applyFill="1" applyBorder="1">
      <alignment/>
      <protection/>
    </xf>
    <xf numFmtId="174" fontId="0" fillId="0" borderId="0" xfId="15" applyNumberFormat="1" applyFont="1"/>
    <xf numFmtId="0" fontId="3" fillId="0" borderId="0" xfId="0" applyFont="1"/>
    <xf numFmtId="0" fontId="2" fillId="0" borderId="0" xfId="0" applyFont="1" applyAlignment="1">
      <alignment horizontal="center"/>
    </xf>
    <xf numFmtId="37" fontId="55" fillId="0" borderId="21" xfId="2197" applyFont="1" applyFill="1" applyBorder="1" applyAlignment="1">
      <alignment horizontal="right"/>
      <protection/>
    </xf>
    <xf numFmtId="164" fontId="53" fillId="0" borderId="19" xfId="13742" applyNumberFormat="1" applyFont="1" applyFill="1" applyBorder="1" applyAlignment="1">
      <alignment vertical="center"/>
    </xf>
    <xf numFmtId="164" fontId="53" fillId="0" borderId="19" xfId="14040" applyNumberFormat="1" applyFont="1" applyFill="1" applyBorder="1" applyAlignment="1">
      <alignment vertical="center"/>
    </xf>
    <xf numFmtId="0" fontId="58" fillId="0" borderId="0" xfId="13928" applyFont="1" applyFill="1" applyAlignment="1">
      <alignment horizontal="left" vertical="top" wrapText="1"/>
      <protection/>
    </xf>
    <xf numFmtId="0" fontId="0" fillId="0" borderId="0" xfId="0" applyFill="1" applyAlignment="1">
      <alignment/>
    </xf>
    <xf numFmtId="10" fontId="0" fillId="0" borderId="0" xfId="15" applyNumberFormat="1" applyFont="1"/>
    <xf numFmtId="43" fontId="1" fillId="57" borderId="0" xfId="13928" applyNumberFormat="1" applyFill="1">
      <alignment/>
      <protection/>
    </xf>
    <xf numFmtId="10" fontId="0" fillId="0" borderId="0" xfId="15" applyNumberFormat="1" applyFont="1" applyFill="1"/>
    <xf numFmtId="0" fontId="54" fillId="0" borderId="0" xfId="13928" applyFont="1" applyFill="1" applyAlignment="1">
      <alignment horizontal="left" vertical="top" wrapText="1"/>
      <protection/>
    </xf>
    <xf numFmtId="0" fontId="58" fillId="0" borderId="0" xfId="2977" applyFont="1" applyFill="1" applyAlignment="1">
      <alignment horizontal="left" vertical="top" wrapText="1"/>
      <protection/>
    </xf>
    <xf numFmtId="0" fontId="54" fillId="57" borderId="0" xfId="13928" applyFont="1" applyFill="1" applyAlignment="1">
      <alignment horizontal="left" wrapText="1"/>
      <protection/>
    </xf>
    <xf numFmtId="0" fontId="104" fillId="57" borderId="0" xfId="1884" applyFont="1" applyFill="1" applyAlignment="1">
      <alignment horizontal="left" wrapText="1"/>
      <protection/>
    </xf>
    <xf numFmtId="0" fontId="106" fillId="57" borderId="0" xfId="1884" applyFont="1" applyFill="1" applyAlignment="1">
      <alignment horizontal="left" wrapText="1"/>
      <protection/>
    </xf>
    <xf numFmtId="0" fontId="54" fillId="57" borderId="0" xfId="13928" applyFont="1" applyFill="1" applyAlignment="1">
      <alignment horizontal="left" vertical="top" wrapText="1"/>
      <protection/>
    </xf>
    <xf numFmtId="0" fontId="53" fillId="0" borderId="0" xfId="13928" applyFont="1" applyFill="1" applyAlignment="1">
      <alignment horizontal="center"/>
      <protection/>
    </xf>
    <xf numFmtId="0" fontId="51" fillId="60" borderId="34" xfId="13928" applyFont="1" applyFill="1" applyBorder="1" applyAlignment="1">
      <alignment horizontal="center"/>
      <protection/>
    </xf>
    <xf numFmtId="0" fontId="51" fillId="60" borderId="33" xfId="13928" applyFont="1" applyFill="1" applyBorder="1" applyAlignment="1">
      <alignment horizontal="center"/>
      <protection/>
    </xf>
    <xf numFmtId="0" fontId="51" fillId="60" borderId="29" xfId="13928" applyFont="1" applyFill="1" applyBorder="1" applyAlignment="1">
      <alignment horizontal="center"/>
      <protection/>
    </xf>
    <xf numFmtId="0" fontId="53" fillId="57" borderId="0" xfId="13928" applyFont="1" applyFill="1" applyAlignment="1">
      <alignment horizontal="center"/>
      <protection/>
    </xf>
    <xf numFmtId="0" fontId="58" fillId="57" borderId="0" xfId="2977" applyFont="1" applyFill="1" applyAlignment="1">
      <alignment horizontal="left" vertical="top" wrapText="1"/>
      <protection/>
    </xf>
    <xf numFmtId="0" fontId="54" fillId="0" borderId="0" xfId="0" applyFont="1" applyFill="1" applyAlignment="1">
      <alignment horizontal="left" wrapText="1"/>
    </xf>
  </cellXfs>
  <cellStyles count="33299">
    <cellStyle name="Normal" xfId="0"/>
    <cellStyle name="Percent" xfId="15"/>
    <cellStyle name="Currency" xfId="16"/>
    <cellStyle name="Currency [0]" xfId="17"/>
    <cellStyle name="Comma" xfId="18"/>
    <cellStyle name="Comma [0]" xfId="19"/>
    <cellStyle name="20% - Accent1 10" xfId="20"/>
    <cellStyle name="20% - Accent1 11" xfId="21"/>
    <cellStyle name="20% - Accent1 12" xfId="22"/>
    <cellStyle name="20% - Accent1 13" xfId="23"/>
    <cellStyle name="20% - Accent1 14" xfId="24"/>
    <cellStyle name="20% - Accent1 15" xfId="25"/>
    <cellStyle name="20% - Accent1 2" xfId="26"/>
    <cellStyle name="20% - Accent1 2 2" xfId="27"/>
    <cellStyle name="20% - Accent1 2 3" xfId="28"/>
    <cellStyle name="20% - Accent1 2 4" xfId="29"/>
    <cellStyle name="20% - Accent1 2 5" xfId="30"/>
    <cellStyle name="20% - Accent1 3" xfId="31"/>
    <cellStyle name="20% - Accent1 3 2" xfId="32"/>
    <cellStyle name="20% - Accent1 3 3" xfId="33"/>
    <cellStyle name="20% - Accent1 3 4" xfId="34"/>
    <cellStyle name="20% - Accent1 3 5" xfId="35"/>
    <cellStyle name="20% - Accent1 4" xfId="36"/>
    <cellStyle name="20% - Accent1 4 2" xfId="37"/>
    <cellStyle name="20% - Accent1 4 3" xfId="38"/>
    <cellStyle name="20% - Accent1 4 4" xfId="39"/>
    <cellStyle name="20% - Accent1 4 5" xfId="40"/>
    <cellStyle name="20% - Accent1 5" xfId="41"/>
    <cellStyle name="20% - Accent1 5 2" xfId="42"/>
    <cellStyle name="20% - Accent1 5 3" xfId="43"/>
    <cellStyle name="20% - Accent1 5 4" xfId="44"/>
    <cellStyle name="20% - Accent1 5 5" xfId="45"/>
    <cellStyle name="20% - Accent1 6" xfId="46"/>
    <cellStyle name="20% - Accent1 6 2" xfId="47"/>
    <cellStyle name="20% - Accent1 6 3" xfId="48"/>
    <cellStyle name="20% - Accent1 6 4" xfId="49"/>
    <cellStyle name="20% - Accent1 6 5" xfId="50"/>
    <cellStyle name="20% - Accent1 7" xfId="51"/>
    <cellStyle name="20% - Accent1 7 2" xfId="52"/>
    <cellStyle name="20% - Accent1 7 3" xfId="53"/>
    <cellStyle name="20% - Accent1 7 4" xfId="54"/>
    <cellStyle name="20% - Accent1 7 5" xfId="55"/>
    <cellStyle name="20% - Accent1 8" xfId="56"/>
    <cellStyle name="20% - Accent1 8 2" xfId="57"/>
    <cellStyle name="20% - Accent1 8 3" xfId="58"/>
    <cellStyle name="20% - Accent1 8 4" xfId="59"/>
    <cellStyle name="20% - Accent1 8 5" xfId="60"/>
    <cellStyle name="20% - Accent1 9" xfId="61"/>
    <cellStyle name="20% - Accent1 9 2" xfId="62"/>
    <cellStyle name="20% - Accent1 9 3" xfId="63"/>
    <cellStyle name="20% - Accent1 9 4" xfId="64"/>
    <cellStyle name="20% - Accent1 9 5" xfId="65"/>
    <cellStyle name="20% - Accent2 10" xfId="66"/>
    <cellStyle name="20% - Accent2 11" xfId="67"/>
    <cellStyle name="20% - Accent2 12" xfId="68"/>
    <cellStyle name="20% - Accent2 13" xfId="69"/>
    <cellStyle name="20% - Accent2 14" xfId="70"/>
    <cellStyle name="20% - Accent2 15" xfId="71"/>
    <cellStyle name="20% - Accent2 2" xfId="72"/>
    <cellStyle name="20% - Accent2 2 2" xfId="73"/>
    <cellStyle name="20% - Accent2 2 3" xfId="74"/>
    <cellStyle name="20% - Accent2 2 4" xfId="75"/>
    <cellStyle name="20% - Accent2 2 5" xfId="76"/>
    <cellStyle name="20% - Accent2 3" xfId="77"/>
    <cellStyle name="20% - Accent2 3 2" xfId="78"/>
    <cellStyle name="20% - Accent2 3 3" xfId="79"/>
    <cellStyle name="20% - Accent2 3 4" xfId="80"/>
    <cellStyle name="20% - Accent2 3 5" xfId="81"/>
    <cellStyle name="20% - Accent2 4" xfId="82"/>
    <cellStyle name="20% - Accent2 4 2" xfId="83"/>
    <cellStyle name="20% - Accent2 4 3" xfId="84"/>
    <cellStyle name="20% - Accent2 4 4" xfId="85"/>
    <cellStyle name="20% - Accent2 4 5" xfId="86"/>
    <cellStyle name="20% - Accent2 5" xfId="87"/>
    <cellStyle name="20% - Accent2 5 2" xfId="88"/>
    <cellStyle name="20% - Accent2 5 3" xfId="89"/>
    <cellStyle name="20% - Accent2 5 4" xfId="90"/>
    <cellStyle name="20% - Accent2 5 5" xfId="91"/>
    <cellStyle name="20% - Accent2 6" xfId="92"/>
    <cellStyle name="20% - Accent2 6 2" xfId="93"/>
    <cellStyle name="20% - Accent2 6 3" xfId="94"/>
    <cellStyle name="20% - Accent2 6 4" xfId="95"/>
    <cellStyle name="20% - Accent2 6 5" xfId="96"/>
    <cellStyle name="20% - Accent2 7" xfId="97"/>
    <cellStyle name="20% - Accent2 7 2" xfId="98"/>
    <cellStyle name="20% - Accent2 7 3" xfId="99"/>
    <cellStyle name="20% - Accent2 7 4" xfId="100"/>
    <cellStyle name="20% - Accent2 7 5" xfId="101"/>
    <cellStyle name="20% - Accent2 8" xfId="102"/>
    <cellStyle name="20% - Accent2 8 2" xfId="103"/>
    <cellStyle name="20% - Accent2 8 3" xfId="104"/>
    <cellStyle name="20% - Accent2 8 4" xfId="105"/>
    <cellStyle name="20% - Accent2 8 5" xfId="106"/>
    <cellStyle name="20% - Accent2 9" xfId="107"/>
    <cellStyle name="20% - Accent2 9 2" xfId="108"/>
    <cellStyle name="20% - Accent2 9 3" xfId="109"/>
    <cellStyle name="20% - Accent2 9 4" xfId="110"/>
    <cellStyle name="20% - Accent2 9 5" xfId="111"/>
    <cellStyle name="20% - Accent3 10" xfId="112"/>
    <cellStyle name="20% - Accent3 11" xfId="113"/>
    <cellStyle name="20% - Accent3 12" xfId="114"/>
    <cellStyle name="20% - Accent3 13" xfId="115"/>
    <cellStyle name="20% - Accent3 14" xfId="116"/>
    <cellStyle name="20% - Accent3 15" xfId="117"/>
    <cellStyle name="20% - Accent3 2" xfId="118"/>
    <cellStyle name="20% - Accent3 2 2" xfId="119"/>
    <cellStyle name="20% - Accent3 2 3" xfId="120"/>
    <cellStyle name="20% - Accent3 2 4" xfId="121"/>
    <cellStyle name="20% - Accent3 2 5" xfId="122"/>
    <cellStyle name="20% - Accent3 3" xfId="123"/>
    <cellStyle name="20% - Accent3 3 2" xfId="124"/>
    <cellStyle name="20% - Accent3 3 3" xfId="125"/>
    <cellStyle name="20% - Accent3 3 4" xfId="126"/>
    <cellStyle name="20% - Accent3 3 5" xfId="127"/>
    <cellStyle name="20% - Accent3 4" xfId="128"/>
    <cellStyle name="20% - Accent3 4 2" xfId="129"/>
    <cellStyle name="20% - Accent3 4 3" xfId="130"/>
    <cellStyle name="20% - Accent3 4 4" xfId="131"/>
    <cellStyle name="20% - Accent3 4 5" xfId="132"/>
    <cellStyle name="20% - Accent3 5" xfId="133"/>
    <cellStyle name="20% - Accent3 5 2" xfId="134"/>
    <cellStyle name="20% - Accent3 5 3" xfId="135"/>
    <cellStyle name="20% - Accent3 5 4" xfId="136"/>
    <cellStyle name="20% - Accent3 5 5" xfId="137"/>
    <cellStyle name="20% - Accent3 6" xfId="138"/>
    <cellStyle name="20% - Accent3 6 2" xfId="139"/>
    <cellStyle name="20% - Accent3 6 3" xfId="140"/>
    <cellStyle name="20% - Accent3 6 4" xfId="141"/>
    <cellStyle name="20% - Accent3 6 5" xfId="142"/>
    <cellStyle name="20% - Accent3 7" xfId="143"/>
    <cellStyle name="20% - Accent3 7 2" xfId="144"/>
    <cellStyle name="20% - Accent3 7 3" xfId="145"/>
    <cellStyle name="20% - Accent3 7 4" xfId="146"/>
    <cellStyle name="20% - Accent3 7 5" xfId="147"/>
    <cellStyle name="20% - Accent3 8" xfId="148"/>
    <cellStyle name="20% - Accent3 8 2" xfId="149"/>
    <cellStyle name="20% - Accent3 8 3" xfId="150"/>
    <cellStyle name="20% - Accent3 8 4" xfId="151"/>
    <cellStyle name="20% - Accent3 8 5" xfId="152"/>
    <cellStyle name="20% - Accent3 9" xfId="153"/>
    <cellStyle name="20% - Accent3 9 2" xfId="154"/>
    <cellStyle name="20% - Accent3 9 3" xfId="155"/>
    <cellStyle name="20% - Accent3 9 4" xfId="156"/>
    <cellStyle name="20% - Accent3 9 5" xfId="157"/>
    <cellStyle name="20% - Accent4 10" xfId="158"/>
    <cellStyle name="20% - Accent4 11" xfId="159"/>
    <cellStyle name="20% - Accent4 12" xfId="160"/>
    <cellStyle name="20% - Accent4 13" xfId="161"/>
    <cellStyle name="20% - Accent4 14" xfId="162"/>
    <cellStyle name="20% - Accent4 15" xfId="163"/>
    <cellStyle name="20% - Accent4 2" xfId="164"/>
    <cellStyle name="20% - Accent4 2 2" xfId="165"/>
    <cellStyle name="20% - Accent4 2 3" xfId="166"/>
    <cellStyle name="20% - Accent4 2 4" xfId="167"/>
    <cellStyle name="20% - Accent4 2 5" xfId="168"/>
    <cellStyle name="20% - Accent4 3" xfId="169"/>
    <cellStyle name="20% - Accent4 3 2" xfId="170"/>
    <cellStyle name="20% - Accent4 3 3" xfId="171"/>
    <cellStyle name="20% - Accent4 3 4" xfId="172"/>
    <cellStyle name="20% - Accent4 3 5" xfId="173"/>
    <cellStyle name="20% - Accent4 4" xfId="174"/>
    <cellStyle name="20% - Accent4 4 2" xfId="175"/>
    <cellStyle name="20% - Accent4 4 3" xfId="176"/>
    <cellStyle name="20% - Accent4 4 4" xfId="177"/>
    <cellStyle name="20% - Accent4 4 5" xfId="178"/>
    <cellStyle name="20% - Accent4 5" xfId="179"/>
    <cellStyle name="20% - Accent4 5 2" xfId="180"/>
    <cellStyle name="20% - Accent4 5 3" xfId="181"/>
    <cellStyle name="20% - Accent4 5 4" xfId="182"/>
    <cellStyle name="20% - Accent4 5 5" xfId="183"/>
    <cellStyle name="20% - Accent4 6" xfId="184"/>
    <cellStyle name="20% - Accent4 6 2" xfId="185"/>
    <cellStyle name="20% - Accent4 6 3" xfId="186"/>
    <cellStyle name="20% - Accent4 6 4" xfId="187"/>
    <cellStyle name="20% - Accent4 6 5" xfId="188"/>
    <cellStyle name="20% - Accent4 7" xfId="189"/>
    <cellStyle name="20% - Accent4 7 2" xfId="190"/>
    <cellStyle name="20% - Accent4 7 3" xfId="191"/>
    <cellStyle name="20% - Accent4 7 4" xfId="192"/>
    <cellStyle name="20% - Accent4 7 5" xfId="193"/>
    <cellStyle name="20% - Accent4 8" xfId="194"/>
    <cellStyle name="20% - Accent4 8 2" xfId="195"/>
    <cellStyle name="20% - Accent4 8 3" xfId="196"/>
    <cellStyle name="20% - Accent4 8 4" xfId="197"/>
    <cellStyle name="20% - Accent4 8 5" xfId="198"/>
    <cellStyle name="20% - Accent4 9" xfId="199"/>
    <cellStyle name="20% - Accent4 9 2" xfId="200"/>
    <cellStyle name="20% - Accent4 9 3" xfId="201"/>
    <cellStyle name="20% - Accent4 9 4" xfId="202"/>
    <cellStyle name="20% - Accent4 9 5" xfId="203"/>
    <cellStyle name="20% - Accent5 10" xfId="204"/>
    <cellStyle name="20% - Accent5 11" xfId="205"/>
    <cellStyle name="20% - Accent5 12" xfId="206"/>
    <cellStyle name="20% - Accent5 13" xfId="207"/>
    <cellStyle name="20% - Accent5 14" xfId="208"/>
    <cellStyle name="20% - Accent5 15" xfId="209"/>
    <cellStyle name="20% - Accent5 2" xfId="210"/>
    <cellStyle name="20% - Accent5 2 2" xfId="211"/>
    <cellStyle name="20% - Accent5 2 3" xfId="212"/>
    <cellStyle name="20% - Accent5 2 4" xfId="213"/>
    <cellStyle name="20% - Accent5 2 5" xfId="214"/>
    <cellStyle name="20% - Accent5 3" xfId="215"/>
    <cellStyle name="20% - Accent5 3 2" xfId="216"/>
    <cellStyle name="20% - Accent5 3 3" xfId="217"/>
    <cellStyle name="20% - Accent5 3 4" xfId="218"/>
    <cellStyle name="20% - Accent5 3 5" xfId="219"/>
    <cellStyle name="20% - Accent5 4" xfId="220"/>
    <cellStyle name="20% - Accent5 4 2" xfId="221"/>
    <cellStyle name="20% - Accent5 4 3" xfId="222"/>
    <cellStyle name="20% - Accent5 4 4" xfId="223"/>
    <cellStyle name="20% - Accent5 4 5" xfId="224"/>
    <cellStyle name="20% - Accent5 5" xfId="225"/>
    <cellStyle name="20% - Accent5 5 2" xfId="226"/>
    <cellStyle name="20% - Accent5 5 3" xfId="227"/>
    <cellStyle name="20% - Accent5 5 4" xfId="228"/>
    <cellStyle name="20% - Accent5 5 5" xfId="229"/>
    <cellStyle name="20% - Accent5 6" xfId="230"/>
    <cellStyle name="20% - Accent5 6 2" xfId="231"/>
    <cellStyle name="20% - Accent5 6 3" xfId="232"/>
    <cellStyle name="20% - Accent5 6 4" xfId="233"/>
    <cellStyle name="20% - Accent5 6 5" xfId="234"/>
    <cellStyle name="20% - Accent5 7" xfId="235"/>
    <cellStyle name="20% - Accent5 7 2" xfId="236"/>
    <cellStyle name="20% - Accent5 7 3" xfId="237"/>
    <cellStyle name="20% - Accent5 7 4" xfId="238"/>
    <cellStyle name="20% - Accent5 7 5" xfId="239"/>
    <cellStyle name="20% - Accent5 8" xfId="240"/>
    <cellStyle name="20% - Accent5 8 2" xfId="241"/>
    <cellStyle name="20% - Accent5 8 3" xfId="242"/>
    <cellStyle name="20% - Accent5 8 4" xfId="243"/>
    <cellStyle name="20% - Accent5 8 5" xfId="244"/>
    <cellStyle name="20% - Accent5 9" xfId="245"/>
    <cellStyle name="20% - Accent5 9 2" xfId="246"/>
    <cellStyle name="20% - Accent5 9 3" xfId="247"/>
    <cellStyle name="20% - Accent5 9 4" xfId="248"/>
    <cellStyle name="20% - Accent5 9 5" xfId="249"/>
    <cellStyle name="20% - Accent6 10" xfId="250"/>
    <cellStyle name="20% - Accent6 11" xfId="251"/>
    <cellStyle name="20% - Accent6 12" xfId="252"/>
    <cellStyle name="20% - Accent6 13" xfId="253"/>
    <cellStyle name="20% - Accent6 14" xfId="254"/>
    <cellStyle name="20% - Accent6 15" xfId="255"/>
    <cellStyle name="20% - Accent6 2" xfId="256"/>
    <cellStyle name="20% - Accent6 2 2" xfId="257"/>
    <cellStyle name="20% - Accent6 2 3" xfId="258"/>
    <cellStyle name="20% - Accent6 2 4" xfId="259"/>
    <cellStyle name="20% - Accent6 2 5" xfId="260"/>
    <cellStyle name="20% - Accent6 3" xfId="261"/>
    <cellStyle name="20% - Accent6 3 2" xfId="262"/>
    <cellStyle name="20% - Accent6 3 3" xfId="263"/>
    <cellStyle name="20% - Accent6 3 4" xfId="264"/>
    <cellStyle name="20% - Accent6 3 5" xfId="265"/>
    <cellStyle name="20% - Accent6 4" xfId="266"/>
    <cellStyle name="20% - Accent6 4 2" xfId="267"/>
    <cellStyle name="20% - Accent6 4 3" xfId="268"/>
    <cellStyle name="20% - Accent6 4 4" xfId="269"/>
    <cellStyle name="20% - Accent6 4 5" xfId="270"/>
    <cellStyle name="20% - Accent6 5" xfId="271"/>
    <cellStyle name="20% - Accent6 5 2" xfId="272"/>
    <cellStyle name="20% - Accent6 5 3" xfId="273"/>
    <cellStyle name="20% - Accent6 5 4" xfId="274"/>
    <cellStyle name="20% - Accent6 5 5" xfId="275"/>
    <cellStyle name="20% - Accent6 6" xfId="276"/>
    <cellStyle name="20% - Accent6 6 2" xfId="277"/>
    <cellStyle name="20% - Accent6 6 3" xfId="278"/>
    <cellStyle name="20% - Accent6 6 4" xfId="279"/>
    <cellStyle name="20% - Accent6 6 5" xfId="280"/>
    <cellStyle name="20% - Accent6 7" xfId="281"/>
    <cellStyle name="20% - Accent6 7 2" xfId="282"/>
    <cellStyle name="20% - Accent6 7 3" xfId="283"/>
    <cellStyle name="20% - Accent6 7 4" xfId="284"/>
    <cellStyle name="20% - Accent6 7 5" xfId="285"/>
    <cellStyle name="20% - Accent6 8" xfId="286"/>
    <cellStyle name="20% - Accent6 8 2" xfId="287"/>
    <cellStyle name="20% - Accent6 8 3" xfId="288"/>
    <cellStyle name="20% - Accent6 8 4" xfId="289"/>
    <cellStyle name="20% - Accent6 8 5" xfId="290"/>
    <cellStyle name="20% - Accent6 9" xfId="291"/>
    <cellStyle name="20% - Accent6 9 2" xfId="292"/>
    <cellStyle name="20% - Accent6 9 3" xfId="293"/>
    <cellStyle name="20% - Accent6 9 4" xfId="294"/>
    <cellStyle name="20% - Accent6 9 5" xfId="295"/>
    <cellStyle name="40% - Accent1 10" xfId="296"/>
    <cellStyle name="40% - Accent1 11" xfId="297"/>
    <cellStyle name="40% - Accent1 12" xfId="298"/>
    <cellStyle name="40% - Accent1 13" xfId="299"/>
    <cellStyle name="40% - Accent1 14" xfId="300"/>
    <cellStyle name="40% - Accent1 15" xfId="301"/>
    <cellStyle name="40% - Accent1 2" xfId="302"/>
    <cellStyle name="40% - Accent1 2 2" xfId="303"/>
    <cellStyle name="40% - Accent1 2 3" xfId="304"/>
    <cellStyle name="40% - Accent1 2 4" xfId="305"/>
    <cellStyle name="40% - Accent1 2 5" xfId="306"/>
    <cellStyle name="40% - Accent1 3" xfId="307"/>
    <cellStyle name="40% - Accent1 3 2" xfId="308"/>
    <cellStyle name="40% - Accent1 3 3" xfId="309"/>
    <cellStyle name="40% - Accent1 3 4" xfId="310"/>
    <cellStyle name="40% - Accent1 3 5" xfId="311"/>
    <cellStyle name="40% - Accent1 4" xfId="312"/>
    <cellStyle name="40% - Accent1 4 2" xfId="313"/>
    <cellStyle name="40% - Accent1 4 3" xfId="314"/>
    <cellStyle name="40% - Accent1 4 4" xfId="315"/>
    <cellStyle name="40% - Accent1 4 5" xfId="316"/>
    <cellStyle name="40% - Accent1 5" xfId="317"/>
    <cellStyle name="40% - Accent1 5 2" xfId="318"/>
    <cellStyle name="40% - Accent1 5 3" xfId="319"/>
    <cellStyle name="40% - Accent1 5 4" xfId="320"/>
    <cellStyle name="40% - Accent1 5 5" xfId="321"/>
    <cellStyle name="40% - Accent1 6" xfId="322"/>
    <cellStyle name="40% - Accent1 6 2" xfId="323"/>
    <cellStyle name="40% - Accent1 6 3" xfId="324"/>
    <cellStyle name="40% - Accent1 6 4" xfId="325"/>
    <cellStyle name="40% - Accent1 6 5" xfId="326"/>
    <cellStyle name="40% - Accent1 7" xfId="327"/>
    <cellStyle name="40% - Accent1 7 2" xfId="328"/>
    <cellStyle name="40% - Accent1 7 3" xfId="329"/>
    <cellStyle name="40% - Accent1 7 4" xfId="330"/>
    <cellStyle name="40% - Accent1 7 5" xfId="331"/>
    <cellStyle name="40% - Accent1 8" xfId="332"/>
    <cellStyle name="40% - Accent1 8 2" xfId="333"/>
    <cellStyle name="40% - Accent1 8 3" xfId="334"/>
    <cellStyle name="40% - Accent1 8 4" xfId="335"/>
    <cellStyle name="40% - Accent1 8 5" xfId="336"/>
    <cellStyle name="40% - Accent1 9" xfId="337"/>
    <cellStyle name="40% - Accent1 9 2" xfId="338"/>
    <cellStyle name="40% - Accent1 9 3" xfId="339"/>
    <cellStyle name="40% - Accent1 9 4" xfId="340"/>
    <cellStyle name="40% - Accent1 9 5" xfId="341"/>
    <cellStyle name="40% - Accent2 10" xfId="342"/>
    <cellStyle name="40% - Accent2 11" xfId="343"/>
    <cellStyle name="40% - Accent2 12" xfId="344"/>
    <cellStyle name="40% - Accent2 13" xfId="345"/>
    <cellStyle name="40% - Accent2 14" xfId="346"/>
    <cellStyle name="40% - Accent2 15" xfId="347"/>
    <cellStyle name="40% - Accent2 2" xfId="348"/>
    <cellStyle name="40% - Accent2 2 2" xfId="349"/>
    <cellStyle name="40% - Accent2 2 3" xfId="350"/>
    <cellStyle name="40% - Accent2 2 4" xfId="351"/>
    <cellStyle name="40% - Accent2 2 5" xfId="352"/>
    <cellStyle name="40% - Accent2 3" xfId="353"/>
    <cellStyle name="40% - Accent2 3 2" xfId="354"/>
    <cellStyle name="40% - Accent2 3 3" xfId="355"/>
    <cellStyle name="40% - Accent2 3 4" xfId="356"/>
    <cellStyle name="40% - Accent2 3 5" xfId="357"/>
    <cellStyle name="40% - Accent2 4" xfId="358"/>
    <cellStyle name="40% - Accent2 4 2" xfId="359"/>
    <cellStyle name="40% - Accent2 4 3" xfId="360"/>
    <cellStyle name="40% - Accent2 4 4" xfId="361"/>
    <cellStyle name="40% - Accent2 4 5" xfId="362"/>
    <cellStyle name="40% - Accent2 5" xfId="363"/>
    <cellStyle name="40% - Accent2 5 2" xfId="364"/>
    <cellStyle name="40% - Accent2 5 3" xfId="365"/>
    <cellStyle name="40% - Accent2 5 4" xfId="366"/>
    <cellStyle name="40% - Accent2 5 5" xfId="367"/>
    <cellStyle name="40% - Accent2 6" xfId="368"/>
    <cellStyle name="40% - Accent2 6 2" xfId="369"/>
    <cellStyle name="40% - Accent2 6 3" xfId="370"/>
    <cellStyle name="40% - Accent2 6 4" xfId="371"/>
    <cellStyle name="40% - Accent2 6 5" xfId="372"/>
    <cellStyle name="40% - Accent2 7" xfId="373"/>
    <cellStyle name="40% - Accent2 7 2" xfId="374"/>
    <cellStyle name="40% - Accent2 7 3" xfId="375"/>
    <cellStyle name="40% - Accent2 7 4" xfId="376"/>
    <cellStyle name="40% - Accent2 7 5" xfId="377"/>
    <cellStyle name="40% - Accent2 8" xfId="378"/>
    <cellStyle name="40% - Accent2 8 2" xfId="379"/>
    <cellStyle name="40% - Accent2 8 3" xfId="380"/>
    <cellStyle name="40% - Accent2 8 4" xfId="381"/>
    <cellStyle name="40% - Accent2 8 5" xfId="382"/>
    <cellStyle name="40% - Accent2 9" xfId="383"/>
    <cellStyle name="40% - Accent2 9 2" xfId="384"/>
    <cellStyle name="40% - Accent2 9 3" xfId="385"/>
    <cellStyle name="40% - Accent2 9 4" xfId="386"/>
    <cellStyle name="40% - Accent2 9 5" xfId="387"/>
    <cellStyle name="40% - Accent3 10" xfId="388"/>
    <cellStyle name="40% - Accent3 11" xfId="389"/>
    <cellStyle name="40% - Accent3 12" xfId="390"/>
    <cellStyle name="40% - Accent3 13" xfId="391"/>
    <cellStyle name="40% - Accent3 14" xfId="392"/>
    <cellStyle name="40% - Accent3 15" xfId="393"/>
    <cellStyle name="40% - Accent3 2" xfId="394"/>
    <cellStyle name="40% - Accent3 2 2" xfId="395"/>
    <cellStyle name="40% - Accent3 2 3" xfId="396"/>
    <cellStyle name="40% - Accent3 2 4" xfId="397"/>
    <cellStyle name="40% - Accent3 2 5" xfId="398"/>
    <cellStyle name="40% - Accent3 3" xfId="399"/>
    <cellStyle name="40% - Accent3 3 2" xfId="400"/>
    <cellStyle name="40% - Accent3 3 3" xfId="401"/>
    <cellStyle name="40% - Accent3 3 4" xfId="402"/>
    <cellStyle name="40% - Accent3 3 5" xfId="403"/>
    <cellStyle name="40% - Accent3 4" xfId="404"/>
    <cellStyle name="40% - Accent3 4 2" xfId="405"/>
    <cellStyle name="40% - Accent3 4 3" xfId="406"/>
    <cellStyle name="40% - Accent3 4 4" xfId="407"/>
    <cellStyle name="40% - Accent3 4 5" xfId="408"/>
    <cellStyle name="40% - Accent3 5" xfId="409"/>
    <cellStyle name="40% - Accent3 5 2" xfId="410"/>
    <cellStyle name="40% - Accent3 5 3" xfId="411"/>
    <cellStyle name="40% - Accent3 5 4" xfId="412"/>
    <cellStyle name="40% - Accent3 5 5" xfId="413"/>
    <cellStyle name="40% - Accent3 6" xfId="414"/>
    <cellStyle name="40% - Accent3 6 2" xfId="415"/>
    <cellStyle name="40% - Accent3 6 3" xfId="416"/>
    <cellStyle name="40% - Accent3 6 4" xfId="417"/>
    <cellStyle name="40% - Accent3 6 5" xfId="418"/>
    <cellStyle name="40% - Accent3 7" xfId="419"/>
    <cellStyle name="40% - Accent3 7 2" xfId="420"/>
    <cellStyle name="40% - Accent3 7 3" xfId="421"/>
    <cellStyle name="40% - Accent3 7 4" xfId="422"/>
    <cellStyle name="40% - Accent3 7 5" xfId="423"/>
    <cellStyle name="40% - Accent3 8" xfId="424"/>
    <cellStyle name="40% - Accent3 8 2" xfId="425"/>
    <cellStyle name="40% - Accent3 8 3" xfId="426"/>
    <cellStyle name="40% - Accent3 8 4" xfId="427"/>
    <cellStyle name="40% - Accent3 8 5" xfId="428"/>
    <cellStyle name="40% - Accent3 9" xfId="429"/>
    <cellStyle name="40% - Accent3 9 2" xfId="430"/>
    <cellStyle name="40% - Accent3 9 3" xfId="431"/>
    <cellStyle name="40% - Accent3 9 4" xfId="432"/>
    <cellStyle name="40% - Accent3 9 5" xfId="433"/>
    <cellStyle name="40% - Accent4 10" xfId="434"/>
    <cellStyle name="40% - Accent4 11" xfId="435"/>
    <cellStyle name="40% - Accent4 12" xfId="436"/>
    <cellStyle name="40% - Accent4 13" xfId="437"/>
    <cellStyle name="40% - Accent4 14" xfId="438"/>
    <cellStyle name="40% - Accent4 15" xfId="439"/>
    <cellStyle name="40% - Accent4 2" xfId="440"/>
    <cellStyle name="40% - Accent4 2 2" xfId="441"/>
    <cellStyle name="40% - Accent4 2 3" xfId="442"/>
    <cellStyle name="40% - Accent4 2 4" xfId="443"/>
    <cellStyle name="40% - Accent4 2 5" xfId="444"/>
    <cellStyle name="40% - Accent4 3" xfId="445"/>
    <cellStyle name="40% - Accent4 3 2" xfId="446"/>
    <cellStyle name="40% - Accent4 3 3" xfId="447"/>
    <cellStyle name="40% - Accent4 3 4" xfId="448"/>
    <cellStyle name="40% - Accent4 3 5" xfId="449"/>
    <cellStyle name="40% - Accent4 4" xfId="450"/>
    <cellStyle name="40% - Accent4 4 2" xfId="451"/>
    <cellStyle name="40% - Accent4 4 3" xfId="452"/>
    <cellStyle name="40% - Accent4 4 4" xfId="453"/>
    <cellStyle name="40% - Accent4 4 5" xfId="454"/>
    <cellStyle name="40% - Accent4 5" xfId="455"/>
    <cellStyle name="40% - Accent4 5 2" xfId="456"/>
    <cellStyle name="40% - Accent4 5 3" xfId="457"/>
    <cellStyle name="40% - Accent4 5 4" xfId="458"/>
    <cellStyle name="40% - Accent4 5 5" xfId="459"/>
    <cellStyle name="40% - Accent4 6" xfId="460"/>
    <cellStyle name="40% - Accent4 6 2" xfId="461"/>
    <cellStyle name="40% - Accent4 6 3" xfId="462"/>
    <cellStyle name="40% - Accent4 6 4" xfId="463"/>
    <cellStyle name="40% - Accent4 6 5" xfId="464"/>
    <cellStyle name="40% - Accent4 7" xfId="465"/>
    <cellStyle name="40% - Accent4 7 2" xfId="466"/>
    <cellStyle name="40% - Accent4 7 3" xfId="467"/>
    <cellStyle name="40% - Accent4 7 4" xfId="468"/>
    <cellStyle name="40% - Accent4 7 5" xfId="469"/>
    <cellStyle name="40% - Accent4 8" xfId="470"/>
    <cellStyle name="40% - Accent4 8 2" xfId="471"/>
    <cellStyle name="40% - Accent4 8 3" xfId="472"/>
    <cellStyle name="40% - Accent4 8 4" xfId="473"/>
    <cellStyle name="40% - Accent4 8 5" xfId="474"/>
    <cellStyle name="40% - Accent4 9" xfId="475"/>
    <cellStyle name="40% - Accent4 9 2" xfId="476"/>
    <cellStyle name="40% - Accent4 9 3" xfId="477"/>
    <cellStyle name="40% - Accent4 9 4" xfId="478"/>
    <cellStyle name="40% - Accent4 9 5" xfId="479"/>
    <cellStyle name="40% - Accent5 10" xfId="480"/>
    <cellStyle name="40% - Accent5 11" xfId="481"/>
    <cellStyle name="40% - Accent5 12" xfId="482"/>
    <cellStyle name="40% - Accent5 13" xfId="483"/>
    <cellStyle name="40% - Accent5 14" xfId="484"/>
    <cellStyle name="40% - Accent5 15" xfId="485"/>
    <cellStyle name="40% - Accent5 2" xfId="486"/>
    <cellStyle name="40% - Accent5 2 2" xfId="487"/>
    <cellStyle name="40% - Accent5 2 3" xfId="488"/>
    <cellStyle name="40% - Accent5 2 4" xfId="489"/>
    <cellStyle name="40% - Accent5 2 5" xfId="490"/>
    <cellStyle name="40% - Accent5 3" xfId="491"/>
    <cellStyle name="40% - Accent5 3 2" xfId="492"/>
    <cellStyle name="40% - Accent5 3 3" xfId="493"/>
    <cellStyle name="40% - Accent5 3 4" xfId="494"/>
    <cellStyle name="40% - Accent5 3 5" xfId="495"/>
    <cellStyle name="40% - Accent5 4" xfId="496"/>
    <cellStyle name="40% - Accent5 4 2" xfId="497"/>
    <cellStyle name="40% - Accent5 4 3" xfId="498"/>
    <cellStyle name="40% - Accent5 4 4" xfId="499"/>
    <cellStyle name="40% - Accent5 4 5" xfId="500"/>
    <cellStyle name="40% - Accent5 5" xfId="501"/>
    <cellStyle name="40% - Accent5 5 2" xfId="502"/>
    <cellStyle name="40% - Accent5 5 3" xfId="503"/>
    <cellStyle name="40% - Accent5 5 4" xfId="504"/>
    <cellStyle name="40% - Accent5 5 5" xfId="505"/>
    <cellStyle name="40% - Accent5 6" xfId="506"/>
    <cellStyle name="40% - Accent5 6 2" xfId="507"/>
    <cellStyle name="40% - Accent5 6 3" xfId="508"/>
    <cellStyle name="40% - Accent5 6 4" xfId="509"/>
    <cellStyle name="40% - Accent5 6 5" xfId="510"/>
    <cellStyle name="40% - Accent5 7" xfId="511"/>
    <cellStyle name="40% - Accent5 7 2" xfId="512"/>
    <cellStyle name="40% - Accent5 7 3" xfId="513"/>
    <cellStyle name="40% - Accent5 7 4" xfId="514"/>
    <cellStyle name="40% - Accent5 7 5" xfId="515"/>
    <cellStyle name="40% - Accent5 8" xfId="516"/>
    <cellStyle name="40% - Accent5 8 2" xfId="517"/>
    <cellStyle name="40% - Accent5 8 3" xfId="518"/>
    <cellStyle name="40% - Accent5 8 4" xfId="519"/>
    <cellStyle name="40% - Accent5 8 5" xfId="520"/>
    <cellStyle name="40% - Accent5 9" xfId="521"/>
    <cellStyle name="40% - Accent5 9 2" xfId="522"/>
    <cellStyle name="40% - Accent5 9 3" xfId="523"/>
    <cellStyle name="40% - Accent5 9 4" xfId="524"/>
    <cellStyle name="40% - Accent5 9 5" xfId="525"/>
    <cellStyle name="40% - Accent6 10" xfId="526"/>
    <cellStyle name="40% - Accent6 11" xfId="527"/>
    <cellStyle name="40% - Accent6 12" xfId="528"/>
    <cellStyle name="40% - Accent6 13" xfId="529"/>
    <cellStyle name="40% - Accent6 14" xfId="530"/>
    <cellStyle name="40% - Accent6 15" xfId="531"/>
    <cellStyle name="40% - Accent6 2" xfId="532"/>
    <cellStyle name="40% - Accent6 2 2" xfId="533"/>
    <cellStyle name="40% - Accent6 2 3" xfId="534"/>
    <cellStyle name="40% - Accent6 2 4" xfId="535"/>
    <cellStyle name="40% - Accent6 2 5" xfId="536"/>
    <cellStyle name="40% - Accent6 3" xfId="537"/>
    <cellStyle name="40% - Accent6 3 2" xfId="538"/>
    <cellStyle name="40% - Accent6 3 3" xfId="539"/>
    <cellStyle name="40% - Accent6 3 4" xfId="540"/>
    <cellStyle name="40% - Accent6 3 5" xfId="541"/>
    <cellStyle name="40% - Accent6 4" xfId="542"/>
    <cellStyle name="40% - Accent6 4 2" xfId="543"/>
    <cellStyle name="40% - Accent6 4 3" xfId="544"/>
    <cellStyle name="40% - Accent6 4 4" xfId="545"/>
    <cellStyle name="40% - Accent6 4 5" xfId="546"/>
    <cellStyle name="40% - Accent6 5" xfId="547"/>
    <cellStyle name="40% - Accent6 5 2" xfId="548"/>
    <cellStyle name="40% - Accent6 5 3" xfId="549"/>
    <cellStyle name="40% - Accent6 5 4" xfId="550"/>
    <cellStyle name="40% - Accent6 5 5" xfId="551"/>
    <cellStyle name="40% - Accent6 6" xfId="552"/>
    <cellStyle name="40% - Accent6 6 2" xfId="553"/>
    <cellStyle name="40% - Accent6 6 3" xfId="554"/>
    <cellStyle name="40% - Accent6 6 4" xfId="555"/>
    <cellStyle name="40% - Accent6 6 5" xfId="556"/>
    <cellStyle name="40% - Accent6 7" xfId="557"/>
    <cellStyle name="40% - Accent6 7 2" xfId="558"/>
    <cellStyle name="40% - Accent6 7 3" xfId="559"/>
    <cellStyle name="40% - Accent6 7 4" xfId="560"/>
    <cellStyle name="40% - Accent6 7 5" xfId="561"/>
    <cellStyle name="40% - Accent6 8" xfId="562"/>
    <cellStyle name="40% - Accent6 8 2" xfId="563"/>
    <cellStyle name="40% - Accent6 8 3" xfId="564"/>
    <cellStyle name="40% - Accent6 8 4" xfId="565"/>
    <cellStyle name="40% - Accent6 8 5" xfId="566"/>
    <cellStyle name="40% - Accent6 9" xfId="567"/>
    <cellStyle name="40% - Accent6 9 2" xfId="568"/>
    <cellStyle name="40% - Accent6 9 3" xfId="569"/>
    <cellStyle name="40% - Accent6 9 4" xfId="570"/>
    <cellStyle name="40% - Accent6 9 5" xfId="571"/>
    <cellStyle name="60% - Accent1 10" xfId="572"/>
    <cellStyle name="60% - Accent1 11" xfId="573"/>
    <cellStyle name="60% - Accent1 12" xfId="574"/>
    <cellStyle name="60% - Accent1 13" xfId="575"/>
    <cellStyle name="60% - Accent1 14" xfId="576"/>
    <cellStyle name="60% - Accent1 15" xfId="577"/>
    <cellStyle name="60% - Accent1 2" xfId="578"/>
    <cellStyle name="60% - Accent1 2 2" xfId="579"/>
    <cellStyle name="60% - Accent1 2 3" xfId="580"/>
    <cellStyle name="60% - Accent1 2 4" xfId="581"/>
    <cellStyle name="60% - Accent1 2 5" xfId="582"/>
    <cellStyle name="60% - Accent1 3" xfId="583"/>
    <cellStyle name="60% - Accent1 3 2" xfId="584"/>
    <cellStyle name="60% - Accent1 3 3" xfId="585"/>
    <cellStyle name="60% - Accent1 3 4" xfId="586"/>
    <cellStyle name="60% - Accent1 3 5" xfId="587"/>
    <cellStyle name="60% - Accent1 4" xfId="588"/>
    <cellStyle name="60% - Accent1 4 2" xfId="589"/>
    <cellStyle name="60% - Accent1 4 3" xfId="590"/>
    <cellStyle name="60% - Accent1 4 4" xfId="591"/>
    <cellStyle name="60% - Accent1 4 5" xfId="592"/>
    <cellStyle name="60% - Accent1 5" xfId="593"/>
    <cellStyle name="60% - Accent1 5 2" xfId="594"/>
    <cellStyle name="60% - Accent1 5 3" xfId="595"/>
    <cellStyle name="60% - Accent1 5 4" xfId="596"/>
    <cellStyle name="60% - Accent1 5 5" xfId="597"/>
    <cellStyle name="60% - Accent1 6" xfId="598"/>
    <cellStyle name="60% - Accent1 6 2" xfId="599"/>
    <cellStyle name="60% - Accent1 6 3" xfId="600"/>
    <cellStyle name="60% - Accent1 6 4" xfId="601"/>
    <cellStyle name="60% - Accent1 6 5" xfId="602"/>
    <cellStyle name="60% - Accent1 7" xfId="603"/>
    <cellStyle name="60% - Accent1 7 2" xfId="604"/>
    <cellStyle name="60% - Accent1 7 3" xfId="605"/>
    <cellStyle name="60% - Accent1 7 4" xfId="606"/>
    <cellStyle name="60% - Accent1 7 5" xfId="607"/>
    <cellStyle name="60% - Accent1 8" xfId="608"/>
    <cellStyle name="60% - Accent1 8 2" xfId="609"/>
    <cellStyle name="60% - Accent1 8 3" xfId="610"/>
    <cellStyle name="60% - Accent1 8 4" xfId="611"/>
    <cellStyle name="60% - Accent1 8 5" xfId="612"/>
    <cellStyle name="60% - Accent1 9" xfId="613"/>
    <cellStyle name="60% - Accent1 9 2" xfId="614"/>
    <cellStyle name="60% - Accent1 9 3" xfId="615"/>
    <cellStyle name="60% - Accent1 9 4" xfId="616"/>
    <cellStyle name="60% - Accent1 9 5" xfId="617"/>
    <cellStyle name="60% - Accent2 10" xfId="618"/>
    <cellStyle name="60% - Accent2 11" xfId="619"/>
    <cellStyle name="60% - Accent2 12" xfId="620"/>
    <cellStyle name="60% - Accent2 13" xfId="621"/>
    <cellStyle name="60% - Accent2 14" xfId="622"/>
    <cellStyle name="60% - Accent2 15" xfId="623"/>
    <cellStyle name="60% - Accent2 2" xfId="624"/>
    <cellStyle name="60% - Accent2 2 2" xfId="625"/>
    <cellStyle name="60% - Accent2 2 3" xfId="626"/>
    <cellStyle name="60% - Accent2 2 4" xfId="627"/>
    <cellStyle name="60% - Accent2 2 5" xfId="628"/>
    <cellStyle name="60% - Accent2 3" xfId="629"/>
    <cellStyle name="60% - Accent2 3 2" xfId="630"/>
    <cellStyle name="60% - Accent2 3 3" xfId="631"/>
    <cellStyle name="60% - Accent2 3 4" xfId="632"/>
    <cellStyle name="60% - Accent2 3 5" xfId="633"/>
    <cellStyle name="60% - Accent2 4" xfId="634"/>
    <cellStyle name="60% - Accent2 4 2" xfId="635"/>
    <cellStyle name="60% - Accent2 4 3" xfId="636"/>
    <cellStyle name="60% - Accent2 4 4" xfId="637"/>
    <cellStyle name="60% - Accent2 4 5" xfId="638"/>
    <cellStyle name="60% - Accent2 5" xfId="639"/>
    <cellStyle name="60% - Accent2 5 2" xfId="640"/>
    <cellStyle name="60% - Accent2 5 3" xfId="641"/>
    <cellStyle name="60% - Accent2 5 4" xfId="642"/>
    <cellStyle name="60% - Accent2 5 5" xfId="643"/>
    <cellStyle name="60% - Accent2 6" xfId="644"/>
    <cellStyle name="60% - Accent2 6 2" xfId="645"/>
    <cellStyle name="60% - Accent2 6 3" xfId="646"/>
    <cellStyle name="60% - Accent2 6 4" xfId="647"/>
    <cellStyle name="60% - Accent2 6 5" xfId="648"/>
    <cellStyle name="60% - Accent2 7" xfId="649"/>
    <cellStyle name="60% - Accent2 7 2" xfId="650"/>
    <cellStyle name="60% - Accent2 7 3" xfId="651"/>
    <cellStyle name="60% - Accent2 7 4" xfId="652"/>
    <cellStyle name="60% - Accent2 7 5" xfId="653"/>
    <cellStyle name="60% - Accent2 8" xfId="654"/>
    <cellStyle name="60% - Accent2 8 2" xfId="655"/>
    <cellStyle name="60% - Accent2 8 3" xfId="656"/>
    <cellStyle name="60% - Accent2 8 4" xfId="657"/>
    <cellStyle name="60% - Accent2 8 5" xfId="658"/>
    <cellStyle name="60% - Accent2 9" xfId="659"/>
    <cellStyle name="60% - Accent2 9 2" xfId="660"/>
    <cellStyle name="60% - Accent2 9 3" xfId="661"/>
    <cellStyle name="60% - Accent2 9 4" xfId="662"/>
    <cellStyle name="60% - Accent2 9 5" xfId="663"/>
    <cellStyle name="60% - Accent3 10" xfId="664"/>
    <cellStyle name="60% - Accent3 11" xfId="665"/>
    <cellStyle name="60% - Accent3 12" xfId="666"/>
    <cellStyle name="60% - Accent3 13" xfId="667"/>
    <cellStyle name="60% - Accent3 14" xfId="668"/>
    <cellStyle name="60% - Accent3 15" xfId="669"/>
    <cellStyle name="60% - Accent3 2" xfId="670"/>
    <cellStyle name="60% - Accent3 2 2" xfId="671"/>
    <cellStyle name="60% - Accent3 2 3" xfId="672"/>
    <cellStyle name="60% - Accent3 2 4" xfId="673"/>
    <cellStyle name="60% - Accent3 2 5" xfId="674"/>
    <cellStyle name="60% - Accent3 3" xfId="675"/>
    <cellStyle name="60% - Accent3 3 2" xfId="676"/>
    <cellStyle name="60% - Accent3 3 3" xfId="677"/>
    <cellStyle name="60% - Accent3 3 4" xfId="678"/>
    <cellStyle name="60% - Accent3 3 5" xfId="679"/>
    <cellStyle name="60% - Accent3 4" xfId="680"/>
    <cellStyle name="60% - Accent3 4 2" xfId="681"/>
    <cellStyle name="60% - Accent3 4 3" xfId="682"/>
    <cellStyle name="60% - Accent3 4 4" xfId="683"/>
    <cellStyle name="60% - Accent3 4 5" xfId="684"/>
    <cellStyle name="60% - Accent3 5" xfId="685"/>
    <cellStyle name="60% - Accent3 5 2" xfId="686"/>
    <cellStyle name="60% - Accent3 5 3" xfId="687"/>
    <cellStyle name="60% - Accent3 5 4" xfId="688"/>
    <cellStyle name="60% - Accent3 5 5" xfId="689"/>
    <cellStyle name="60% - Accent3 6" xfId="690"/>
    <cellStyle name="60% - Accent3 6 2" xfId="691"/>
    <cellStyle name="60% - Accent3 6 3" xfId="692"/>
    <cellStyle name="60% - Accent3 6 4" xfId="693"/>
    <cellStyle name="60% - Accent3 6 5" xfId="694"/>
    <cellStyle name="60% - Accent3 7" xfId="695"/>
    <cellStyle name="60% - Accent3 7 2" xfId="696"/>
    <cellStyle name="60% - Accent3 7 3" xfId="697"/>
    <cellStyle name="60% - Accent3 7 4" xfId="698"/>
    <cellStyle name="60% - Accent3 7 5" xfId="699"/>
    <cellStyle name="60% - Accent3 8" xfId="700"/>
    <cellStyle name="60% - Accent3 8 2" xfId="701"/>
    <cellStyle name="60% - Accent3 8 3" xfId="702"/>
    <cellStyle name="60% - Accent3 8 4" xfId="703"/>
    <cellStyle name="60% - Accent3 8 5" xfId="704"/>
    <cellStyle name="60% - Accent3 9" xfId="705"/>
    <cellStyle name="60% - Accent3 9 2" xfId="706"/>
    <cellStyle name="60% - Accent3 9 3" xfId="707"/>
    <cellStyle name="60% - Accent3 9 4" xfId="708"/>
    <cellStyle name="60% - Accent3 9 5" xfId="709"/>
    <cellStyle name="60% - Accent4 10" xfId="710"/>
    <cellStyle name="60% - Accent4 11" xfId="711"/>
    <cellStyle name="60% - Accent4 12" xfId="712"/>
    <cellStyle name="60% - Accent4 13" xfId="713"/>
    <cellStyle name="60% - Accent4 14" xfId="714"/>
    <cellStyle name="60% - Accent4 15" xfId="715"/>
    <cellStyle name="60% - Accent4 2" xfId="716"/>
    <cellStyle name="60% - Accent4 2 2" xfId="717"/>
    <cellStyle name="60% - Accent4 2 3" xfId="718"/>
    <cellStyle name="60% - Accent4 2 4" xfId="719"/>
    <cellStyle name="60% - Accent4 2 5" xfId="720"/>
    <cellStyle name="60% - Accent4 3" xfId="721"/>
    <cellStyle name="60% - Accent4 3 2" xfId="722"/>
    <cellStyle name="60% - Accent4 3 3" xfId="723"/>
    <cellStyle name="60% - Accent4 3 4" xfId="724"/>
    <cellStyle name="60% - Accent4 3 5" xfId="725"/>
    <cellStyle name="60% - Accent4 4" xfId="726"/>
    <cellStyle name="60% - Accent4 4 2" xfId="727"/>
    <cellStyle name="60% - Accent4 4 3" xfId="728"/>
    <cellStyle name="60% - Accent4 4 4" xfId="729"/>
    <cellStyle name="60% - Accent4 4 5" xfId="730"/>
    <cellStyle name="60% - Accent4 5" xfId="731"/>
    <cellStyle name="60% - Accent4 5 2" xfId="732"/>
    <cellStyle name="60% - Accent4 5 3" xfId="733"/>
    <cellStyle name="60% - Accent4 5 4" xfId="734"/>
    <cellStyle name="60% - Accent4 5 5" xfId="735"/>
    <cellStyle name="60% - Accent4 6" xfId="736"/>
    <cellStyle name="60% - Accent4 6 2" xfId="737"/>
    <cellStyle name="60% - Accent4 6 3" xfId="738"/>
    <cellStyle name="60% - Accent4 6 4" xfId="739"/>
    <cellStyle name="60% - Accent4 6 5" xfId="740"/>
    <cellStyle name="60% - Accent4 7" xfId="741"/>
    <cellStyle name="60% - Accent4 7 2" xfId="742"/>
    <cellStyle name="60% - Accent4 7 3" xfId="743"/>
    <cellStyle name="60% - Accent4 7 4" xfId="744"/>
    <cellStyle name="60% - Accent4 7 5" xfId="745"/>
    <cellStyle name="60% - Accent4 8" xfId="746"/>
    <cellStyle name="60% - Accent4 8 2" xfId="747"/>
    <cellStyle name="60% - Accent4 8 3" xfId="748"/>
    <cellStyle name="60% - Accent4 8 4" xfId="749"/>
    <cellStyle name="60% - Accent4 8 5" xfId="750"/>
    <cellStyle name="60% - Accent4 9" xfId="751"/>
    <cellStyle name="60% - Accent4 9 2" xfId="752"/>
    <cellStyle name="60% - Accent4 9 3" xfId="753"/>
    <cellStyle name="60% - Accent4 9 4" xfId="754"/>
    <cellStyle name="60% - Accent4 9 5" xfId="755"/>
    <cellStyle name="60% - Accent5 10" xfId="756"/>
    <cellStyle name="60% - Accent5 11" xfId="757"/>
    <cellStyle name="60% - Accent5 12" xfId="758"/>
    <cellStyle name="60% - Accent5 13" xfId="759"/>
    <cellStyle name="60% - Accent5 14" xfId="760"/>
    <cellStyle name="60% - Accent5 15" xfId="761"/>
    <cellStyle name="60% - Accent5 2" xfId="762"/>
    <cellStyle name="60% - Accent5 2 2" xfId="763"/>
    <cellStyle name="60% - Accent5 2 3" xfId="764"/>
    <cellStyle name="60% - Accent5 2 4" xfId="765"/>
    <cellStyle name="60% - Accent5 2 5" xfId="766"/>
    <cellStyle name="60% - Accent5 3" xfId="767"/>
    <cellStyle name="60% - Accent5 3 2" xfId="768"/>
    <cellStyle name="60% - Accent5 3 3" xfId="769"/>
    <cellStyle name="60% - Accent5 3 4" xfId="770"/>
    <cellStyle name="60% - Accent5 3 5" xfId="771"/>
    <cellStyle name="60% - Accent5 4" xfId="772"/>
    <cellStyle name="60% - Accent5 4 2" xfId="773"/>
    <cellStyle name="60% - Accent5 4 3" xfId="774"/>
    <cellStyle name="60% - Accent5 4 4" xfId="775"/>
    <cellStyle name="60% - Accent5 4 5" xfId="776"/>
    <cellStyle name="60% - Accent5 5" xfId="777"/>
    <cellStyle name="60% - Accent5 5 2" xfId="778"/>
    <cellStyle name="60% - Accent5 5 3" xfId="779"/>
    <cellStyle name="60% - Accent5 5 4" xfId="780"/>
    <cellStyle name="60% - Accent5 5 5" xfId="781"/>
    <cellStyle name="60% - Accent5 6" xfId="782"/>
    <cellStyle name="60% - Accent5 6 2" xfId="783"/>
    <cellStyle name="60% - Accent5 6 3" xfId="784"/>
    <cellStyle name="60% - Accent5 6 4" xfId="785"/>
    <cellStyle name="60% - Accent5 6 5" xfId="786"/>
    <cellStyle name="60% - Accent5 7" xfId="787"/>
    <cellStyle name="60% - Accent5 7 2" xfId="788"/>
    <cellStyle name="60% - Accent5 7 3" xfId="789"/>
    <cellStyle name="60% - Accent5 7 4" xfId="790"/>
    <cellStyle name="60% - Accent5 7 5" xfId="791"/>
    <cellStyle name="60% - Accent5 8" xfId="792"/>
    <cellStyle name="60% - Accent5 8 2" xfId="793"/>
    <cellStyle name="60% - Accent5 8 3" xfId="794"/>
    <cellStyle name="60% - Accent5 8 4" xfId="795"/>
    <cellStyle name="60% - Accent5 8 5" xfId="796"/>
    <cellStyle name="60% - Accent5 9" xfId="797"/>
    <cellStyle name="60% - Accent5 9 2" xfId="798"/>
    <cellStyle name="60% - Accent5 9 3" xfId="799"/>
    <cellStyle name="60% - Accent5 9 4" xfId="800"/>
    <cellStyle name="60% - Accent5 9 5" xfId="801"/>
    <cellStyle name="60% - Accent6 10" xfId="802"/>
    <cellStyle name="60% - Accent6 11" xfId="803"/>
    <cellStyle name="60% - Accent6 12" xfId="804"/>
    <cellStyle name="60% - Accent6 13" xfId="805"/>
    <cellStyle name="60% - Accent6 14" xfId="806"/>
    <cellStyle name="60% - Accent6 15" xfId="807"/>
    <cellStyle name="60% - Accent6 2" xfId="808"/>
    <cellStyle name="60% - Accent6 2 2" xfId="809"/>
    <cellStyle name="60% - Accent6 2 3" xfId="810"/>
    <cellStyle name="60% - Accent6 2 4" xfId="811"/>
    <cellStyle name="60% - Accent6 2 5" xfId="812"/>
    <cellStyle name="60% - Accent6 3" xfId="813"/>
    <cellStyle name="60% - Accent6 3 2" xfId="814"/>
    <cellStyle name="60% - Accent6 3 3" xfId="815"/>
    <cellStyle name="60% - Accent6 3 4" xfId="816"/>
    <cellStyle name="60% - Accent6 3 5" xfId="817"/>
    <cellStyle name="60% - Accent6 4" xfId="818"/>
    <cellStyle name="60% - Accent6 4 2" xfId="819"/>
    <cellStyle name="60% - Accent6 4 3" xfId="820"/>
    <cellStyle name="60% - Accent6 4 4" xfId="821"/>
    <cellStyle name="60% - Accent6 4 5" xfId="822"/>
    <cellStyle name="60% - Accent6 5" xfId="823"/>
    <cellStyle name="60% - Accent6 5 2" xfId="824"/>
    <cellStyle name="60% - Accent6 5 3" xfId="825"/>
    <cellStyle name="60% - Accent6 5 4" xfId="826"/>
    <cellStyle name="60% - Accent6 5 5" xfId="827"/>
    <cellStyle name="60% - Accent6 6" xfId="828"/>
    <cellStyle name="60% - Accent6 6 2" xfId="829"/>
    <cellStyle name="60% - Accent6 6 3" xfId="830"/>
    <cellStyle name="60% - Accent6 6 4" xfId="831"/>
    <cellStyle name="60% - Accent6 6 5" xfId="832"/>
    <cellStyle name="60% - Accent6 7" xfId="833"/>
    <cellStyle name="60% - Accent6 7 2" xfId="834"/>
    <cellStyle name="60% - Accent6 7 3" xfId="835"/>
    <cellStyle name="60% - Accent6 7 4" xfId="836"/>
    <cellStyle name="60% - Accent6 7 5" xfId="837"/>
    <cellStyle name="60% - Accent6 8" xfId="838"/>
    <cellStyle name="60% - Accent6 8 2" xfId="839"/>
    <cellStyle name="60% - Accent6 8 3" xfId="840"/>
    <cellStyle name="60% - Accent6 8 4" xfId="841"/>
    <cellStyle name="60% - Accent6 8 5" xfId="842"/>
    <cellStyle name="60% - Accent6 9" xfId="843"/>
    <cellStyle name="60% - Accent6 9 2" xfId="844"/>
    <cellStyle name="60% - Accent6 9 3" xfId="845"/>
    <cellStyle name="60% - Accent6 9 4" xfId="846"/>
    <cellStyle name="60% - Accent6 9 5" xfId="847"/>
    <cellStyle name="Accent1 10" xfId="848"/>
    <cellStyle name="Accent1 11" xfId="849"/>
    <cellStyle name="Accent1 12" xfId="850"/>
    <cellStyle name="Accent1 13" xfId="851"/>
    <cellStyle name="Accent1 14" xfId="852"/>
    <cellStyle name="Accent1 15" xfId="853"/>
    <cellStyle name="Accent1 2" xfId="854"/>
    <cellStyle name="Accent1 2 2" xfId="855"/>
    <cellStyle name="Accent1 2 3" xfId="856"/>
    <cellStyle name="Accent1 2 4" xfId="857"/>
    <cellStyle name="Accent1 2 5" xfId="858"/>
    <cellStyle name="Accent1 3" xfId="859"/>
    <cellStyle name="Accent1 3 2" xfId="860"/>
    <cellStyle name="Accent1 3 3" xfId="861"/>
    <cellStyle name="Accent1 3 4" xfId="862"/>
    <cellStyle name="Accent1 3 5" xfId="863"/>
    <cellStyle name="Accent1 4" xfId="864"/>
    <cellStyle name="Accent1 4 2" xfId="865"/>
    <cellStyle name="Accent1 4 3" xfId="866"/>
    <cellStyle name="Accent1 4 4" xfId="867"/>
    <cellStyle name="Accent1 4 5" xfId="868"/>
    <cellStyle name="Accent1 5" xfId="869"/>
    <cellStyle name="Accent1 5 2" xfId="870"/>
    <cellStyle name="Accent1 5 3" xfId="871"/>
    <cellStyle name="Accent1 5 4" xfId="872"/>
    <cellStyle name="Accent1 5 5" xfId="873"/>
    <cellStyle name="Accent1 6" xfId="874"/>
    <cellStyle name="Accent1 6 2" xfId="875"/>
    <cellStyle name="Accent1 6 3" xfId="876"/>
    <cellStyle name="Accent1 6 4" xfId="877"/>
    <cellStyle name="Accent1 6 5" xfId="878"/>
    <cellStyle name="Accent1 7" xfId="879"/>
    <cellStyle name="Accent1 7 2" xfId="880"/>
    <cellStyle name="Accent1 7 3" xfId="881"/>
    <cellStyle name="Accent1 7 4" xfId="882"/>
    <cellStyle name="Accent1 7 5" xfId="883"/>
    <cellStyle name="Accent1 8" xfId="884"/>
    <cellStyle name="Accent1 8 2" xfId="885"/>
    <cellStyle name="Accent1 8 3" xfId="886"/>
    <cellStyle name="Accent1 8 4" xfId="887"/>
    <cellStyle name="Accent1 8 5" xfId="888"/>
    <cellStyle name="Accent1 9" xfId="889"/>
    <cellStyle name="Accent1 9 2" xfId="890"/>
    <cellStyle name="Accent1 9 3" xfId="891"/>
    <cellStyle name="Accent1 9 4" xfId="892"/>
    <cellStyle name="Accent1 9 5" xfId="893"/>
    <cellStyle name="Accent2 10" xfId="894"/>
    <cellStyle name="Accent2 11" xfId="895"/>
    <cellStyle name="Accent2 12" xfId="896"/>
    <cellStyle name="Accent2 13" xfId="897"/>
    <cellStyle name="Accent2 14" xfId="898"/>
    <cellStyle name="Accent2 15" xfId="899"/>
    <cellStyle name="Accent2 2" xfId="900"/>
    <cellStyle name="Accent2 2 2" xfId="901"/>
    <cellStyle name="Accent2 2 3" xfId="902"/>
    <cellStyle name="Accent2 2 4" xfId="903"/>
    <cellStyle name="Accent2 2 5" xfId="904"/>
    <cellStyle name="Accent2 3" xfId="905"/>
    <cellStyle name="Accent2 3 2" xfId="906"/>
    <cellStyle name="Accent2 3 3" xfId="907"/>
    <cellStyle name="Accent2 3 4" xfId="908"/>
    <cellStyle name="Accent2 3 5" xfId="909"/>
    <cellStyle name="Accent2 4" xfId="910"/>
    <cellStyle name="Accent2 4 2" xfId="911"/>
    <cellStyle name="Accent2 4 3" xfId="912"/>
    <cellStyle name="Accent2 4 4" xfId="913"/>
    <cellStyle name="Accent2 4 5" xfId="914"/>
    <cellStyle name="Accent2 5" xfId="915"/>
    <cellStyle name="Accent2 5 2" xfId="916"/>
    <cellStyle name="Accent2 5 3" xfId="917"/>
    <cellStyle name="Accent2 5 4" xfId="918"/>
    <cellStyle name="Accent2 5 5" xfId="919"/>
    <cellStyle name="Accent2 6" xfId="920"/>
    <cellStyle name="Accent2 6 2" xfId="921"/>
    <cellStyle name="Accent2 6 3" xfId="922"/>
    <cellStyle name="Accent2 6 4" xfId="923"/>
    <cellStyle name="Accent2 6 5" xfId="924"/>
    <cellStyle name="Accent2 7" xfId="925"/>
    <cellStyle name="Accent2 7 2" xfId="926"/>
    <cellStyle name="Accent2 7 3" xfId="927"/>
    <cellStyle name="Accent2 7 4" xfId="928"/>
    <cellStyle name="Accent2 7 5" xfId="929"/>
    <cellStyle name="Accent2 8" xfId="930"/>
    <cellStyle name="Accent2 8 2" xfId="931"/>
    <cellStyle name="Accent2 8 3" xfId="932"/>
    <cellStyle name="Accent2 8 4" xfId="933"/>
    <cellStyle name="Accent2 8 5" xfId="934"/>
    <cellStyle name="Accent2 9" xfId="935"/>
    <cellStyle name="Accent2 9 2" xfId="936"/>
    <cellStyle name="Accent2 9 3" xfId="937"/>
    <cellStyle name="Accent2 9 4" xfId="938"/>
    <cellStyle name="Accent2 9 5" xfId="939"/>
    <cellStyle name="Accent3 10" xfId="940"/>
    <cellStyle name="Accent3 11" xfId="941"/>
    <cellStyle name="Accent3 12" xfId="942"/>
    <cellStyle name="Accent3 13" xfId="943"/>
    <cellStyle name="Accent3 14" xfId="944"/>
    <cellStyle name="Accent3 15" xfId="945"/>
    <cellStyle name="Accent3 2" xfId="946"/>
    <cellStyle name="Accent3 2 2" xfId="947"/>
    <cellStyle name="Accent3 2 3" xfId="948"/>
    <cellStyle name="Accent3 2 4" xfId="949"/>
    <cellStyle name="Accent3 2 5" xfId="950"/>
    <cellStyle name="Accent3 3" xfId="951"/>
    <cellStyle name="Accent3 3 2" xfId="952"/>
    <cellStyle name="Accent3 3 3" xfId="953"/>
    <cellStyle name="Accent3 3 4" xfId="954"/>
    <cellStyle name="Accent3 3 5" xfId="955"/>
    <cellStyle name="Accent3 4" xfId="956"/>
    <cellStyle name="Accent3 4 2" xfId="957"/>
    <cellStyle name="Accent3 4 3" xfId="958"/>
    <cellStyle name="Accent3 4 4" xfId="959"/>
    <cellStyle name="Accent3 4 5" xfId="960"/>
    <cellStyle name="Accent3 5" xfId="961"/>
    <cellStyle name="Accent3 5 2" xfId="962"/>
    <cellStyle name="Accent3 5 3" xfId="963"/>
    <cellStyle name="Accent3 5 4" xfId="964"/>
    <cellStyle name="Accent3 5 5" xfId="965"/>
    <cellStyle name="Accent3 6" xfId="966"/>
    <cellStyle name="Accent3 6 2" xfId="967"/>
    <cellStyle name="Accent3 6 3" xfId="968"/>
    <cellStyle name="Accent3 6 4" xfId="969"/>
    <cellStyle name="Accent3 6 5" xfId="970"/>
    <cellStyle name="Accent3 7" xfId="971"/>
    <cellStyle name="Accent3 7 2" xfId="972"/>
    <cellStyle name="Accent3 7 3" xfId="973"/>
    <cellStyle name="Accent3 7 4" xfId="974"/>
    <cellStyle name="Accent3 7 5" xfId="975"/>
    <cellStyle name="Accent3 8" xfId="976"/>
    <cellStyle name="Accent3 8 2" xfId="977"/>
    <cellStyle name="Accent3 8 3" xfId="978"/>
    <cellStyle name="Accent3 8 4" xfId="979"/>
    <cellStyle name="Accent3 8 5" xfId="980"/>
    <cellStyle name="Accent3 9" xfId="981"/>
    <cellStyle name="Accent3 9 2" xfId="982"/>
    <cellStyle name="Accent3 9 3" xfId="983"/>
    <cellStyle name="Accent3 9 4" xfId="984"/>
    <cellStyle name="Accent3 9 5" xfId="985"/>
    <cellStyle name="Accent4 10" xfId="986"/>
    <cellStyle name="Accent4 11" xfId="987"/>
    <cellStyle name="Accent4 12" xfId="988"/>
    <cellStyle name="Accent4 13" xfId="989"/>
    <cellStyle name="Accent4 14" xfId="990"/>
    <cellStyle name="Accent4 15" xfId="991"/>
    <cellStyle name="Accent4 2" xfId="992"/>
    <cellStyle name="Accent4 2 2" xfId="993"/>
    <cellStyle name="Accent4 2 3" xfId="994"/>
    <cellStyle name="Accent4 2 4" xfId="995"/>
    <cellStyle name="Accent4 2 5" xfId="996"/>
    <cellStyle name="Accent4 3" xfId="997"/>
    <cellStyle name="Accent4 3 2" xfId="998"/>
    <cellStyle name="Accent4 3 3" xfId="999"/>
    <cellStyle name="Accent4 3 4" xfId="1000"/>
    <cellStyle name="Accent4 3 5" xfId="1001"/>
    <cellStyle name="Accent4 4" xfId="1002"/>
    <cellStyle name="Accent4 4 2" xfId="1003"/>
    <cellStyle name="Accent4 4 3" xfId="1004"/>
    <cellStyle name="Accent4 4 4" xfId="1005"/>
    <cellStyle name="Accent4 4 5" xfId="1006"/>
    <cellStyle name="Accent4 5" xfId="1007"/>
    <cellStyle name="Accent4 5 2" xfId="1008"/>
    <cellStyle name="Accent4 5 3" xfId="1009"/>
    <cellStyle name="Accent4 5 4" xfId="1010"/>
    <cellStyle name="Accent4 5 5" xfId="1011"/>
    <cellStyle name="Accent4 6" xfId="1012"/>
    <cellStyle name="Accent4 6 2" xfId="1013"/>
    <cellStyle name="Accent4 6 3" xfId="1014"/>
    <cellStyle name="Accent4 6 4" xfId="1015"/>
    <cellStyle name="Accent4 6 5" xfId="1016"/>
    <cellStyle name="Accent4 7" xfId="1017"/>
    <cellStyle name="Accent4 7 2" xfId="1018"/>
    <cellStyle name="Accent4 7 3" xfId="1019"/>
    <cellStyle name="Accent4 7 4" xfId="1020"/>
    <cellStyle name="Accent4 7 5" xfId="1021"/>
    <cellStyle name="Accent4 8" xfId="1022"/>
    <cellStyle name="Accent4 8 2" xfId="1023"/>
    <cellStyle name="Accent4 8 3" xfId="1024"/>
    <cellStyle name="Accent4 8 4" xfId="1025"/>
    <cellStyle name="Accent4 8 5" xfId="1026"/>
    <cellStyle name="Accent4 9" xfId="1027"/>
    <cellStyle name="Accent4 9 2" xfId="1028"/>
    <cellStyle name="Accent4 9 3" xfId="1029"/>
    <cellStyle name="Accent4 9 4" xfId="1030"/>
    <cellStyle name="Accent4 9 5" xfId="1031"/>
    <cellStyle name="Accent5 10" xfId="1032"/>
    <cellStyle name="Accent5 11" xfId="1033"/>
    <cellStyle name="Accent5 12" xfId="1034"/>
    <cellStyle name="Accent5 13" xfId="1035"/>
    <cellStyle name="Accent5 14" xfId="1036"/>
    <cellStyle name="Accent5 15" xfId="1037"/>
    <cellStyle name="Accent5 2" xfId="1038"/>
    <cellStyle name="Accent5 2 2" xfId="1039"/>
    <cellStyle name="Accent5 2 3" xfId="1040"/>
    <cellStyle name="Accent5 2 4" xfId="1041"/>
    <cellStyle name="Accent5 2 5" xfId="1042"/>
    <cellStyle name="Accent5 3" xfId="1043"/>
    <cellStyle name="Accent5 3 2" xfId="1044"/>
    <cellStyle name="Accent5 3 3" xfId="1045"/>
    <cellStyle name="Accent5 3 4" xfId="1046"/>
    <cellStyle name="Accent5 3 5" xfId="1047"/>
    <cellStyle name="Accent5 4" xfId="1048"/>
    <cellStyle name="Accent5 4 2" xfId="1049"/>
    <cellStyle name="Accent5 4 3" xfId="1050"/>
    <cellStyle name="Accent5 4 4" xfId="1051"/>
    <cellStyle name="Accent5 4 5" xfId="1052"/>
    <cellStyle name="Accent5 5" xfId="1053"/>
    <cellStyle name="Accent5 5 2" xfId="1054"/>
    <cellStyle name="Accent5 5 3" xfId="1055"/>
    <cellStyle name="Accent5 5 4" xfId="1056"/>
    <cellStyle name="Accent5 5 5" xfId="1057"/>
    <cellStyle name="Accent5 6" xfId="1058"/>
    <cellStyle name="Accent5 6 2" xfId="1059"/>
    <cellStyle name="Accent5 6 3" xfId="1060"/>
    <cellStyle name="Accent5 6 4" xfId="1061"/>
    <cellStyle name="Accent5 6 5" xfId="1062"/>
    <cellStyle name="Accent5 7" xfId="1063"/>
    <cellStyle name="Accent5 7 2" xfId="1064"/>
    <cellStyle name="Accent5 7 3" xfId="1065"/>
    <cellStyle name="Accent5 7 4" xfId="1066"/>
    <cellStyle name="Accent5 7 5" xfId="1067"/>
    <cellStyle name="Accent5 8" xfId="1068"/>
    <cellStyle name="Accent5 8 2" xfId="1069"/>
    <cellStyle name="Accent5 8 3" xfId="1070"/>
    <cellStyle name="Accent5 8 4" xfId="1071"/>
    <cellStyle name="Accent5 8 5" xfId="1072"/>
    <cellStyle name="Accent5 9" xfId="1073"/>
    <cellStyle name="Accent5 9 2" xfId="1074"/>
    <cellStyle name="Accent5 9 3" xfId="1075"/>
    <cellStyle name="Accent5 9 4" xfId="1076"/>
    <cellStyle name="Accent5 9 5" xfId="1077"/>
    <cellStyle name="Accent6 10" xfId="1078"/>
    <cellStyle name="Accent6 11" xfId="1079"/>
    <cellStyle name="Accent6 12" xfId="1080"/>
    <cellStyle name="Accent6 13" xfId="1081"/>
    <cellStyle name="Accent6 14" xfId="1082"/>
    <cellStyle name="Accent6 15" xfId="1083"/>
    <cellStyle name="Accent6 2" xfId="1084"/>
    <cellStyle name="Accent6 2 2" xfId="1085"/>
    <cellStyle name="Accent6 2 3" xfId="1086"/>
    <cellStyle name="Accent6 2 4" xfId="1087"/>
    <cellStyle name="Accent6 2 5" xfId="1088"/>
    <cellStyle name="Accent6 3" xfId="1089"/>
    <cellStyle name="Accent6 3 2" xfId="1090"/>
    <cellStyle name="Accent6 3 3" xfId="1091"/>
    <cellStyle name="Accent6 3 4" xfId="1092"/>
    <cellStyle name="Accent6 3 5" xfId="1093"/>
    <cellStyle name="Accent6 4" xfId="1094"/>
    <cellStyle name="Accent6 4 2" xfId="1095"/>
    <cellStyle name="Accent6 4 3" xfId="1096"/>
    <cellStyle name="Accent6 4 4" xfId="1097"/>
    <cellStyle name="Accent6 4 5" xfId="1098"/>
    <cellStyle name="Accent6 5" xfId="1099"/>
    <cellStyle name="Accent6 5 2" xfId="1100"/>
    <cellStyle name="Accent6 5 3" xfId="1101"/>
    <cellStyle name="Accent6 5 4" xfId="1102"/>
    <cellStyle name="Accent6 5 5" xfId="1103"/>
    <cellStyle name="Accent6 6" xfId="1104"/>
    <cellStyle name="Accent6 6 2" xfId="1105"/>
    <cellStyle name="Accent6 6 3" xfId="1106"/>
    <cellStyle name="Accent6 6 4" xfId="1107"/>
    <cellStyle name="Accent6 6 5" xfId="1108"/>
    <cellStyle name="Accent6 7" xfId="1109"/>
    <cellStyle name="Accent6 7 2" xfId="1110"/>
    <cellStyle name="Accent6 7 3" xfId="1111"/>
    <cellStyle name="Accent6 7 4" xfId="1112"/>
    <cellStyle name="Accent6 7 5" xfId="1113"/>
    <cellStyle name="Accent6 8" xfId="1114"/>
    <cellStyle name="Accent6 8 2" xfId="1115"/>
    <cellStyle name="Accent6 8 3" xfId="1116"/>
    <cellStyle name="Accent6 8 4" xfId="1117"/>
    <cellStyle name="Accent6 8 5" xfId="1118"/>
    <cellStyle name="Accent6 9" xfId="1119"/>
    <cellStyle name="Accent6 9 2" xfId="1120"/>
    <cellStyle name="Accent6 9 3" xfId="1121"/>
    <cellStyle name="Accent6 9 4" xfId="1122"/>
    <cellStyle name="Accent6 9 5" xfId="1123"/>
    <cellStyle name="Bad 10" xfId="1124"/>
    <cellStyle name="Bad 11" xfId="1125"/>
    <cellStyle name="Bad 12" xfId="1126"/>
    <cellStyle name="Bad 13" xfId="1127"/>
    <cellStyle name="Bad 14" xfId="1128"/>
    <cellStyle name="Bad 15" xfId="1129"/>
    <cellStyle name="Bad 2" xfId="1130"/>
    <cellStyle name="Bad 2 2" xfId="1131"/>
    <cellStyle name="Bad 2 3" xfId="1132"/>
    <cellStyle name="Bad 2 4" xfId="1133"/>
    <cellStyle name="Bad 2 5" xfId="1134"/>
    <cellStyle name="Bad 3" xfId="1135"/>
    <cellStyle name="Bad 3 2" xfId="1136"/>
    <cellStyle name="Bad 3 3" xfId="1137"/>
    <cellStyle name="Bad 3 4" xfId="1138"/>
    <cellStyle name="Bad 3 5" xfId="1139"/>
    <cellStyle name="Bad 4" xfId="1140"/>
    <cellStyle name="Bad 4 2" xfId="1141"/>
    <cellStyle name="Bad 4 3" xfId="1142"/>
    <cellStyle name="Bad 4 4" xfId="1143"/>
    <cellStyle name="Bad 4 5" xfId="1144"/>
    <cellStyle name="Bad 5" xfId="1145"/>
    <cellStyle name="Bad 5 2" xfId="1146"/>
    <cellStyle name="Bad 5 3" xfId="1147"/>
    <cellStyle name="Bad 5 4" xfId="1148"/>
    <cellStyle name="Bad 5 5" xfId="1149"/>
    <cellStyle name="Bad 6" xfId="1150"/>
    <cellStyle name="Bad 6 2" xfId="1151"/>
    <cellStyle name="Bad 6 3" xfId="1152"/>
    <cellStyle name="Bad 6 4" xfId="1153"/>
    <cellStyle name="Bad 6 5" xfId="1154"/>
    <cellStyle name="Bad 7" xfId="1155"/>
    <cellStyle name="Bad 7 2" xfId="1156"/>
    <cellStyle name="Bad 7 3" xfId="1157"/>
    <cellStyle name="Bad 7 4" xfId="1158"/>
    <cellStyle name="Bad 7 5" xfId="1159"/>
    <cellStyle name="Bad 8" xfId="1160"/>
    <cellStyle name="Bad 8 2" xfId="1161"/>
    <cellStyle name="Bad 8 3" xfId="1162"/>
    <cellStyle name="Bad 8 4" xfId="1163"/>
    <cellStyle name="Bad 8 5" xfId="1164"/>
    <cellStyle name="Bad 9" xfId="1165"/>
    <cellStyle name="Bad 9 2" xfId="1166"/>
    <cellStyle name="Bad 9 3" xfId="1167"/>
    <cellStyle name="Bad 9 4" xfId="1168"/>
    <cellStyle name="Bad 9 5" xfId="1169"/>
    <cellStyle name="Calculation 10" xfId="1170"/>
    <cellStyle name="Calculation 11" xfId="1171"/>
    <cellStyle name="Calculation 12" xfId="1172"/>
    <cellStyle name="Calculation 13" xfId="1173"/>
    <cellStyle name="Calculation 14" xfId="1174"/>
    <cellStyle name="Calculation 15" xfId="1175"/>
    <cellStyle name="Calculation 2" xfId="1176"/>
    <cellStyle name="Calculation 2 2" xfId="1177"/>
    <cellStyle name="Calculation 2 3" xfId="1178"/>
    <cellStyle name="Calculation 2 4" xfId="1179"/>
    <cellStyle name="Calculation 2 5" xfId="1180"/>
    <cellStyle name="Calculation 3" xfId="1181"/>
    <cellStyle name="Calculation 3 2" xfId="1182"/>
    <cellStyle name="Calculation 3 3" xfId="1183"/>
    <cellStyle name="Calculation 3 4" xfId="1184"/>
    <cellStyle name="Calculation 3 5" xfId="1185"/>
    <cellStyle name="Calculation 4" xfId="1186"/>
    <cellStyle name="Calculation 4 2" xfId="1187"/>
    <cellStyle name="Calculation 4 3" xfId="1188"/>
    <cellStyle name="Calculation 4 4" xfId="1189"/>
    <cellStyle name="Calculation 4 5" xfId="1190"/>
    <cellStyle name="Calculation 5" xfId="1191"/>
    <cellStyle name="Calculation 5 2" xfId="1192"/>
    <cellStyle name="Calculation 5 3" xfId="1193"/>
    <cellStyle name="Calculation 5 4" xfId="1194"/>
    <cellStyle name="Calculation 5 5" xfId="1195"/>
    <cellStyle name="Calculation 6" xfId="1196"/>
    <cellStyle name="Calculation 6 2" xfId="1197"/>
    <cellStyle name="Calculation 6 3" xfId="1198"/>
    <cellStyle name="Calculation 6 4" xfId="1199"/>
    <cellStyle name="Calculation 6 5" xfId="1200"/>
    <cellStyle name="Calculation 7" xfId="1201"/>
    <cellStyle name="Calculation 7 2" xfId="1202"/>
    <cellStyle name="Calculation 7 3" xfId="1203"/>
    <cellStyle name="Calculation 7 4" xfId="1204"/>
    <cellStyle name="Calculation 7 5" xfId="1205"/>
    <cellStyle name="Calculation 8" xfId="1206"/>
    <cellStyle name="Calculation 8 2" xfId="1207"/>
    <cellStyle name="Calculation 8 3" xfId="1208"/>
    <cellStyle name="Calculation 8 4" xfId="1209"/>
    <cellStyle name="Calculation 8 5" xfId="1210"/>
    <cellStyle name="Calculation 9" xfId="1211"/>
    <cellStyle name="Calculation 9 2" xfId="1212"/>
    <cellStyle name="Calculation 9 3" xfId="1213"/>
    <cellStyle name="Calculation 9 4" xfId="1214"/>
    <cellStyle name="Calculation 9 5" xfId="1215"/>
    <cellStyle name="Check Cell 10" xfId="1216"/>
    <cellStyle name="Check Cell 11" xfId="1217"/>
    <cellStyle name="Check Cell 12" xfId="1218"/>
    <cellStyle name="Check Cell 13" xfId="1219"/>
    <cellStyle name="Check Cell 14" xfId="1220"/>
    <cellStyle name="Check Cell 15" xfId="1221"/>
    <cellStyle name="Check Cell 2" xfId="1222"/>
    <cellStyle name="Check Cell 2 2" xfId="1223"/>
    <cellStyle name="Check Cell 2 3" xfId="1224"/>
    <cellStyle name="Check Cell 2 4" xfId="1225"/>
    <cellStyle name="Check Cell 2 5" xfId="1226"/>
    <cellStyle name="Check Cell 3" xfId="1227"/>
    <cellStyle name="Check Cell 3 2" xfId="1228"/>
    <cellStyle name="Check Cell 3 3" xfId="1229"/>
    <cellStyle name="Check Cell 3 4" xfId="1230"/>
    <cellStyle name="Check Cell 3 5" xfId="1231"/>
    <cellStyle name="Check Cell 4" xfId="1232"/>
    <cellStyle name="Check Cell 4 2" xfId="1233"/>
    <cellStyle name="Check Cell 4 3" xfId="1234"/>
    <cellStyle name="Check Cell 4 4" xfId="1235"/>
    <cellStyle name="Check Cell 4 5" xfId="1236"/>
    <cellStyle name="Check Cell 5" xfId="1237"/>
    <cellStyle name="Check Cell 5 2" xfId="1238"/>
    <cellStyle name="Check Cell 5 3" xfId="1239"/>
    <cellStyle name="Check Cell 5 4" xfId="1240"/>
    <cellStyle name="Check Cell 5 5" xfId="1241"/>
    <cellStyle name="Check Cell 6" xfId="1242"/>
    <cellStyle name="Check Cell 6 2" xfId="1243"/>
    <cellStyle name="Check Cell 6 3" xfId="1244"/>
    <cellStyle name="Check Cell 6 4" xfId="1245"/>
    <cellStyle name="Check Cell 6 5" xfId="1246"/>
    <cellStyle name="Check Cell 7" xfId="1247"/>
    <cellStyle name="Check Cell 7 2" xfId="1248"/>
    <cellStyle name="Check Cell 7 3" xfId="1249"/>
    <cellStyle name="Check Cell 7 4" xfId="1250"/>
    <cellStyle name="Check Cell 7 5" xfId="1251"/>
    <cellStyle name="Check Cell 8" xfId="1252"/>
    <cellStyle name="Check Cell 8 2" xfId="1253"/>
    <cellStyle name="Check Cell 8 3" xfId="1254"/>
    <cellStyle name="Check Cell 8 4" xfId="1255"/>
    <cellStyle name="Check Cell 8 5" xfId="1256"/>
    <cellStyle name="Check Cell 9" xfId="1257"/>
    <cellStyle name="Check Cell 9 2" xfId="1258"/>
    <cellStyle name="Check Cell 9 3" xfId="1259"/>
    <cellStyle name="Check Cell 9 4" xfId="1260"/>
    <cellStyle name="Check Cell 9 5" xfId="1261"/>
    <cellStyle name="Comma [0] 10" xfId="1262"/>
    <cellStyle name="Comma [0] 11" xfId="1263"/>
    <cellStyle name="Comma [0] 12" xfId="1264"/>
    <cellStyle name="Comma [0] 13" xfId="1265"/>
    <cellStyle name="Comma [0] 14" xfId="1266"/>
    <cellStyle name="Comma [0] 2" xfId="1267"/>
    <cellStyle name="Comma [0] 2 2" xfId="1268"/>
    <cellStyle name="Comma [0] 2 3" xfId="1269"/>
    <cellStyle name="Comma [0] 2 4" xfId="1270"/>
    <cellStyle name="Comma [0] 2 5" xfId="1271"/>
    <cellStyle name="Comma [0] 3" xfId="1272"/>
    <cellStyle name="Comma [0] 3 2" xfId="1273"/>
    <cellStyle name="Comma [0] 3 3" xfId="1274"/>
    <cellStyle name="Comma [0] 3 4" xfId="1275"/>
    <cellStyle name="Comma [0] 3 5" xfId="1276"/>
    <cellStyle name="Comma [0] 4" xfId="1277"/>
    <cellStyle name="Comma [0] 4 2" xfId="1278"/>
    <cellStyle name="Comma [0] 4 3" xfId="1279"/>
    <cellStyle name="Comma [0] 4 4" xfId="1280"/>
    <cellStyle name="Comma [0] 4 5" xfId="1281"/>
    <cellStyle name="Comma [0] 5" xfId="1282"/>
    <cellStyle name="Comma [0] 5 2" xfId="1283"/>
    <cellStyle name="Comma [0] 5 3" xfId="1284"/>
    <cellStyle name="Comma [0] 5 4" xfId="1285"/>
    <cellStyle name="Comma [0] 5 5" xfId="1286"/>
    <cellStyle name="Comma [0] 6" xfId="1287"/>
    <cellStyle name="Comma [0] 6 2" xfId="1288"/>
    <cellStyle name="Comma [0] 6 3" xfId="1289"/>
    <cellStyle name="Comma [0] 6 4" xfId="1290"/>
    <cellStyle name="Comma [0] 6 5" xfId="1291"/>
    <cellStyle name="Comma [0] 7" xfId="1292"/>
    <cellStyle name="Comma [0] 7 2" xfId="1293"/>
    <cellStyle name="Comma [0] 7 3" xfId="1294"/>
    <cellStyle name="Comma [0] 7 4" xfId="1295"/>
    <cellStyle name="Comma [0] 7 5" xfId="1296"/>
    <cellStyle name="Comma [0] 8" xfId="1297"/>
    <cellStyle name="Comma [0] 8 2" xfId="1298"/>
    <cellStyle name="Comma [0] 8 3" xfId="1299"/>
    <cellStyle name="Comma [0] 8 4" xfId="1300"/>
    <cellStyle name="Comma [0] 8 5" xfId="1301"/>
    <cellStyle name="Comma [0] 9" xfId="1302"/>
    <cellStyle name="Comma [0] 9 2" xfId="1303"/>
    <cellStyle name="Comma [0] 9 3" xfId="1304"/>
    <cellStyle name="Comma [0] 9 4" xfId="1305"/>
    <cellStyle name="Comma [0] 9 5" xfId="1306"/>
    <cellStyle name="Comma 10" xfId="1307"/>
    <cellStyle name="Comma 10 2" xfId="1308"/>
    <cellStyle name="Comma 10 3" xfId="1309"/>
    <cellStyle name="Comma 10 4" xfId="1310"/>
    <cellStyle name="Comma 10 5" xfId="1311"/>
    <cellStyle name="Comma 11" xfId="1312"/>
    <cellStyle name="Comma 12" xfId="1313"/>
    <cellStyle name="Comma 13" xfId="1314"/>
    <cellStyle name="Comma 14" xfId="1315"/>
    <cellStyle name="Comma 15" xfId="1316"/>
    <cellStyle name="Comma 16 2" xfId="1317"/>
    <cellStyle name="Comma 2" xfId="1318"/>
    <cellStyle name="Comma 2 2" xfId="1319"/>
    <cellStyle name="Comma 2 2 2" xfId="1320"/>
    <cellStyle name="Comma 2 3" xfId="1321"/>
    <cellStyle name="Comma 2 4" xfId="1322"/>
    <cellStyle name="Comma 2 5" xfId="1323"/>
    <cellStyle name="Comma 3" xfId="1324"/>
    <cellStyle name="Comma 3 2" xfId="1325"/>
    <cellStyle name="Comma 3 3" xfId="1326"/>
    <cellStyle name="Comma 3 4" xfId="1327"/>
    <cellStyle name="Comma 3 5" xfId="1328"/>
    <cellStyle name="Comma 4" xfId="1329"/>
    <cellStyle name="Comma 4 2" xfId="1330"/>
    <cellStyle name="Comma 4 3" xfId="1331"/>
    <cellStyle name="Comma 4 4" xfId="1332"/>
    <cellStyle name="Comma 4 5" xfId="1333"/>
    <cellStyle name="Comma 5" xfId="1334"/>
    <cellStyle name="Comma 5 2" xfId="1335"/>
    <cellStyle name="Comma 5 3" xfId="1336"/>
    <cellStyle name="Comma 5 4" xfId="1337"/>
    <cellStyle name="Comma 5 5" xfId="1338"/>
    <cellStyle name="Comma 6" xfId="1339"/>
    <cellStyle name="Comma 6 2" xfId="1340"/>
    <cellStyle name="Comma 6 3" xfId="1341"/>
    <cellStyle name="Comma 6 4" xfId="1342"/>
    <cellStyle name="Comma 6 5" xfId="1343"/>
    <cellStyle name="Comma 7" xfId="1344"/>
    <cellStyle name="Comma 7 2" xfId="1345"/>
    <cellStyle name="Comma 7 3" xfId="1346"/>
    <cellStyle name="Comma 7 4" xfId="1347"/>
    <cellStyle name="Comma 7 5" xfId="1348"/>
    <cellStyle name="Comma 8" xfId="1349"/>
    <cellStyle name="Comma 8 2" xfId="1350"/>
    <cellStyle name="Comma 8 3" xfId="1351"/>
    <cellStyle name="Comma 8 4" xfId="1352"/>
    <cellStyle name="Comma 8 5" xfId="1353"/>
    <cellStyle name="Comma 9" xfId="1354"/>
    <cellStyle name="Comma 9 2" xfId="1355"/>
    <cellStyle name="Comma 9 3" xfId="1356"/>
    <cellStyle name="Comma 9 4" xfId="1357"/>
    <cellStyle name="Comma 9 5" xfId="1358"/>
    <cellStyle name="Currency [0] 10" xfId="1359"/>
    <cellStyle name="Currency [0] 11" xfId="1360"/>
    <cellStyle name="Currency [0] 12" xfId="1361"/>
    <cellStyle name="Currency [0] 13" xfId="1362"/>
    <cellStyle name="Currency [0] 14" xfId="1363"/>
    <cellStyle name="Currency [0] 2" xfId="1364"/>
    <cellStyle name="Currency [0] 2 2" xfId="1365"/>
    <cellStyle name="Currency [0] 2 3" xfId="1366"/>
    <cellStyle name="Currency [0] 2 4" xfId="1367"/>
    <cellStyle name="Currency [0] 2 5" xfId="1368"/>
    <cellStyle name="Currency [0] 3" xfId="1369"/>
    <cellStyle name="Currency [0] 3 2" xfId="1370"/>
    <cellStyle name="Currency [0] 3 3" xfId="1371"/>
    <cellStyle name="Currency [0] 3 4" xfId="1372"/>
    <cellStyle name="Currency [0] 3 5" xfId="1373"/>
    <cellStyle name="Currency [0] 4" xfId="1374"/>
    <cellStyle name="Currency [0] 4 2" xfId="1375"/>
    <cellStyle name="Currency [0] 4 3" xfId="1376"/>
    <cellStyle name="Currency [0] 4 4" xfId="1377"/>
    <cellStyle name="Currency [0] 4 5" xfId="1378"/>
    <cellStyle name="Currency [0] 5" xfId="1379"/>
    <cellStyle name="Currency [0] 5 2" xfId="1380"/>
    <cellStyle name="Currency [0] 5 3" xfId="1381"/>
    <cellStyle name="Currency [0] 5 4" xfId="1382"/>
    <cellStyle name="Currency [0] 5 5" xfId="1383"/>
    <cellStyle name="Currency [0] 6" xfId="1384"/>
    <cellStyle name="Currency [0] 6 2" xfId="1385"/>
    <cellStyle name="Currency [0] 6 3" xfId="1386"/>
    <cellStyle name="Currency [0] 6 4" xfId="1387"/>
    <cellStyle name="Currency [0] 6 5" xfId="1388"/>
    <cellStyle name="Currency [0] 7" xfId="1389"/>
    <cellStyle name="Currency [0] 7 2" xfId="1390"/>
    <cellStyle name="Currency [0] 7 3" xfId="1391"/>
    <cellStyle name="Currency [0] 7 4" xfId="1392"/>
    <cellStyle name="Currency [0] 7 5" xfId="1393"/>
    <cellStyle name="Currency [0] 8" xfId="1394"/>
    <cellStyle name="Currency [0] 8 2" xfId="1395"/>
    <cellStyle name="Currency [0] 8 3" xfId="1396"/>
    <cellStyle name="Currency [0] 8 4" xfId="1397"/>
    <cellStyle name="Currency [0] 8 5" xfId="1398"/>
    <cellStyle name="Currency [0] 9" xfId="1399"/>
    <cellStyle name="Currency [0] 9 2" xfId="1400"/>
    <cellStyle name="Currency [0] 9 3" xfId="1401"/>
    <cellStyle name="Currency [0] 9 4" xfId="1402"/>
    <cellStyle name="Currency [0] 9 5" xfId="1403"/>
    <cellStyle name="Currency 10" xfId="1404"/>
    <cellStyle name="Currency 10 2" xfId="1405"/>
    <cellStyle name="Currency 10 3" xfId="1406"/>
    <cellStyle name="Currency 10 4" xfId="1407"/>
    <cellStyle name="Currency 10 5" xfId="1408"/>
    <cellStyle name="Currency 11" xfId="1409"/>
    <cellStyle name="Currency 12" xfId="1410"/>
    <cellStyle name="Currency 13" xfId="1411"/>
    <cellStyle name="Currency 14" xfId="1412"/>
    <cellStyle name="Currency 15" xfId="1413"/>
    <cellStyle name="Currency 2" xfId="1414"/>
    <cellStyle name="Currency 2 2" xfId="1415"/>
    <cellStyle name="Currency 2 2 2" xfId="1416"/>
    <cellStyle name="Currency 2 3" xfId="1417"/>
    <cellStyle name="Currency 2 4" xfId="1418"/>
    <cellStyle name="Currency 2 5" xfId="1419"/>
    <cellStyle name="Currency 3" xfId="1420"/>
    <cellStyle name="Currency 3 2" xfId="1421"/>
    <cellStyle name="Currency 3 3" xfId="1422"/>
    <cellStyle name="Currency 3 4" xfId="1423"/>
    <cellStyle name="Currency 3 5" xfId="1424"/>
    <cellStyle name="Currency 4" xfId="1425"/>
    <cellStyle name="Currency 4 2" xfId="1426"/>
    <cellStyle name="Currency 4 3" xfId="1427"/>
    <cellStyle name="Currency 4 4" xfId="1428"/>
    <cellStyle name="Currency 4 5" xfId="1429"/>
    <cellStyle name="Currency 5" xfId="1430"/>
    <cellStyle name="Currency 5 2" xfId="1431"/>
    <cellStyle name="Currency 5 3" xfId="1432"/>
    <cellStyle name="Currency 5 4" xfId="1433"/>
    <cellStyle name="Currency 5 5" xfId="1434"/>
    <cellStyle name="Currency 6" xfId="1435"/>
    <cellStyle name="Currency 6 2" xfId="1436"/>
    <cellStyle name="Currency 6 3" xfId="1437"/>
    <cellStyle name="Currency 6 4" xfId="1438"/>
    <cellStyle name="Currency 6 5" xfId="1439"/>
    <cellStyle name="Currency 7" xfId="1440"/>
    <cellStyle name="Currency 7 2" xfId="1441"/>
    <cellStyle name="Currency 7 3" xfId="1442"/>
    <cellStyle name="Currency 7 4" xfId="1443"/>
    <cellStyle name="Currency 7 5" xfId="1444"/>
    <cellStyle name="Currency 8" xfId="1445"/>
    <cellStyle name="Currency 8 2" xfId="1446"/>
    <cellStyle name="Currency 8 3" xfId="1447"/>
    <cellStyle name="Currency 8 4" xfId="1448"/>
    <cellStyle name="Currency 8 5" xfId="1449"/>
    <cellStyle name="Currency 9" xfId="1450"/>
    <cellStyle name="Currency 9 2" xfId="1451"/>
    <cellStyle name="Currency 9 3" xfId="1452"/>
    <cellStyle name="Currency 9 4" xfId="1453"/>
    <cellStyle name="Currency 9 5" xfId="1454"/>
    <cellStyle name="Explanatory Text 10" xfId="1455"/>
    <cellStyle name="Explanatory Text 11" xfId="1456"/>
    <cellStyle name="Explanatory Text 12" xfId="1457"/>
    <cellStyle name="Explanatory Text 13" xfId="1458"/>
    <cellStyle name="Explanatory Text 14" xfId="1459"/>
    <cellStyle name="Explanatory Text 15" xfId="1460"/>
    <cellStyle name="Explanatory Text 2" xfId="1461"/>
    <cellStyle name="Explanatory Text 2 2" xfId="1462"/>
    <cellStyle name="Explanatory Text 2 3" xfId="1463"/>
    <cellStyle name="Explanatory Text 2 4" xfId="1464"/>
    <cellStyle name="Explanatory Text 2 5" xfId="1465"/>
    <cellStyle name="Explanatory Text 3" xfId="1466"/>
    <cellStyle name="Explanatory Text 3 2" xfId="1467"/>
    <cellStyle name="Explanatory Text 3 3" xfId="1468"/>
    <cellStyle name="Explanatory Text 3 4" xfId="1469"/>
    <cellStyle name="Explanatory Text 3 5" xfId="1470"/>
    <cellStyle name="Explanatory Text 4" xfId="1471"/>
    <cellStyle name="Explanatory Text 4 2" xfId="1472"/>
    <cellStyle name="Explanatory Text 4 3" xfId="1473"/>
    <cellStyle name="Explanatory Text 4 4" xfId="1474"/>
    <cellStyle name="Explanatory Text 4 5" xfId="1475"/>
    <cellStyle name="Explanatory Text 5" xfId="1476"/>
    <cellStyle name="Explanatory Text 5 2" xfId="1477"/>
    <cellStyle name="Explanatory Text 5 3" xfId="1478"/>
    <cellStyle name="Explanatory Text 5 4" xfId="1479"/>
    <cellStyle name="Explanatory Text 5 5" xfId="1480"/>
    <cellStyle name="Explanatory Text 6" xfId="1481"/>
    <cellStyle name="Explanatory Text 6 2" xfId="1482"/>
    <cellStyle name="Explanatory Text 6 3" xfId="1483"/>
    <cellStyle name="Explanatory Text 6 4" xfId="1484"/>
    <cellStyle name="Explanatory Text 6 5" xfId="1485"/>
    <cellStyle name="Explanatory Text 7" xfId="1486"/>
    <cellStyle name="Explanatory Text 7 2" xfId="1487"/>
    <cellStyle name="Explanatory Text 7 3" xfId="1488"/>
    <cellStyle name="Explanatory Text 7 4" xfId="1489"/>
    <cellStyle name="Explanatory Text 7 5" xfId="1490"/>
    <cellStyle name="Explanatory Text 8" xfId="1491"/>
    <cellStyle name="Explanatory Text 8 2" xfId="1492"/>
    <cellStyle name="Explanatory Text 8 3" xfId="1493"/>
    <cellStyle name="Explanatory Text 8 4" xfId="1494"/>
    <cellStyle name="Explanatory Text 8 5" xfId="1495"/>
    <cellStyle name="Explanatory Text 9" xfId="1496"/>
    <cellStyle name="Explanatory Text 9 2" xfId="1497"/>
    <cellStyle name="Explanatory Text 9 3" xfId="1498"/>
    <cellStyle name="Explanatory Text 9 4" xfId="1499"/>
    <cellStyle name="Explanatory Text 9 5" xfId="1500"/>
    <cellStyle name="Good 10" xfId="1501"/>
    <cellStyle name="Good 11" xfId="1502"/>
    <cellStyle name="Good 12" xfId="1503"/>
    <cellStyle name="Good 13" xfId="1504"/>
    <cellStyle name="Good 14" xfId="1505"/>
    <cellStyle name="Good 15" xfId="1506"/>
    <cellStyle name="Good 2" xfId="1507"/>
    <cellStyle name="Good 2 2" xfId="1508"/>
    <cellStyle name="Good 2 3" xfId="1509"/>
    <cellStyle name="Good 2 4" xfId="1510"/>
    <cellStyle name="Good 2 5" xfId="1511"/>
    <cellStyle name="Good 3" xfId="1512"/>
    <cellStyle name="Good 3 2" xfId="1513"/>
    <cellStyle name="Good 3 3" xfId="1514"/>
    <cellStyle name="Good 3 4" xfId="1515"/>
    <cellStyle name="Good 3 5" xfId="1516"/>
    <cellStyle name="Good 4" xfId="1517"/>
    <cellStyle name="Good 4 2" xfId="1518"/>
    <cellStyle name="Good 4 3" xfId="1519"/>
    <cellStyle name="Good 4 4" xfId="1520"/>
    <cellStyle name="Good 4 5" xfId="1521"/>
    <cellStyle name="Good 5" xfId="1522"/>
    <cellStyle name="Good 5 2" xfId="1523"/>
    <cellStyle name="Good 5 3" xfId="1524"/>
    <cellStyle name="Good 5 4" xfId="1525"/>
    <cellStyle name="Good 5 5" xfId="1526"/>
    <cellStyle name="Good 6" xfId="1527"/>
    <cellStyle name="Good 6 2" xfId="1528"/>
    <cellStyle name="Good 6 3" xfId="1529"/>
    <cellStyle name="Good 6 4" xfId="1530"/>
    <cellStyle name="Good 6 5" xfId="1531"/>
    <cellStyle name="Good 7" xfId="1532"/>
    <cellStyle name="Good 7 2" xfId="1533"/>
    <cellStyle name="Good 7 3" xfId="1534"/>
    <cellStyle name="Good 7 4" xfId="1535"/>
    <cellStyle name="Good 7 5" xfId="1536"/>
    <cellStyle name="Good 8" xfId="1537"/>
    <cellStyle name="Good 8 2" xfId="1538"/>
    <cellStyle name="Good 8 3" xfId="1539"/>
    <cellStyle name="Good 8 4" xfId="1540"/>
    <cellStyle name="Good 8 5" xfId="1541"/>
    <cellStyle name="Good 9" xfId="1542"/>
    <cellStyle name="Good 9 2" xfId="1543"/>
    <cellStyle name="Good 9 3" xfId="1544"/>
    <cellStyle name="Good 9 4" xfId="1545"/>
    <cellStyle name="Good 9 5" xfId="1546"/>
    <cellStyle name="Heading 1 10" xfId="1547"/>
    <cellStyle name="Heading 1 11" xfId="1548"/>
    <cellStyle name="Heading 1 12" xfId="1549"/>
    <cellStyle name="Heading 1 13" xfId="1550"/>
    <cellStyle name="Heading 1 14" xfId="1551"/>
    <cellStyle name="Heading 1 15" xfId="1552"/>
    <cellStyle name="Heading 1 2" xfId="1553"/>
    <cellStyle name="Heading 1 2 2" xfId="1554"/>
    <cellStyle name="Heading 1 2 3" xfId="1555"/>
    <cellStyle name="Heading 1 2 4" xfId="1556"/>
    <cellStyle name="Heading 1 2 5" xfId="1557"/>
    <cellStyle name="Heading 1 3" xfId="1558"/>
    <cellStyle name="Heading 1 3 2" xfId="1559"/>
    <cellStyle name="Heading 1 3 3" xfId="1560"/>
    <cellStyle name="Heading 1 3 4" xfId="1561"/>
    <cellStyle name="Heading 1 3 5" xfId="1562"/>
    <cellStyle name="Heading 1 4" xfId="1563"/>
    <cellStyle name="Heading 1 4 2" xfId="1564"/>
    <cellStyle name="Heading 1 4 3" xfId="1565"/>
    <cellStyle name="Heading 1 4 4" xfId="1566"/>
    <cellStyle name="Heading 1 4 5" xfId="1567"/>
    <cellStyle name="Heading 1 5" xfId="1568"/>
    <cellStyle name="Heading 1 5 2" xfId="1569"/>
    <cellStyle name="Heading 1 5 3" xfId="1570"/>
    <cellStyle name="Heading 1 5 4" xfId="1571"/>
    <cellStyle name="Heading 1 5 5" xfId="1572"/>
    <cellStyle name="Heading 1 6" xfId="1573"/>
    <cellStyle name="Heading 1 6 2" xfId="1574"/>
    <cellStyle name="Heading 1 6 3" xfId="1575"/>
    <cellStyle name="Heading 1 6 4" xfId="1576"/>
    <cellStyle name="Heading 1 6 5" xfId="1577"/>
    <cellStyle name="Heading 1 7" xfId="1578"/>
    <cellStyle name="Heading 1 7 2" xfId="1579"/>
    <cellStyle name="Heading 1 7 3" xfId="1580"/>
    <cellStyle name="Heading 1 7 4" xfId="1581"/>
    <cellStyle name="Heading 1 7 5" xfId="1582"/>
    <cellStyle name="Heading 1 8" xfId="1583"/>
    <cellStyle name="Heading 1 8 2" xfId="1584"/>
    <cellStyle name="Heading 1 8 3" xfId="1585"/>
    <cellStyle name="Heading 1 8 4" xfId="1586"/>
    <cellStyle name="Heading 1 8 5" xfId="1587"/>
    <cellStyle name="Heading 1 9" xfId="1588"/>
    <cellStyle name="Heading 1 9 2" xfId="1589"/>
    <cellStyle name="Heading 1 9 3" xfId="1590"/>
    <cellStyle name="Heading 1 9 4" xfId="1591"/>
    <cellStyle name="Heading 1 9 5" xfId="1592"/>
    <cellStyle name="Heading 2 10" xfId="1593"/>
    <cellStyle name="Heading 2 11" xfId="1594"/>
    <cellStyle name="Heading 2 12" xfId="1595"/>
    <cellStyle name="Heading 2 13" xfId="1596"/>
    <cellStyle name="Heading 2 14" xfId="1597"/>
    <cellStyle name="Heading 2 15" xfId="1598"/>
    <cellStyle name="Heading 2 2" xfId="1599"/>
    <cellStyle name="Heading 2 2 2" xfId="1600"/>
    <cellStyle name="Heading 2 2 3" xfId="1601"/>
    <cellStyle name="Heading 2 2 4" xfId="1602"/>
    <cellStyle name="Heading 2 2 5" xfId="1603"/>
    <cellStyle name="Heading 2 3" xfId="1604"/>
    <cellStyle name="Heading 2 3 2" xfId="1605"/>
    <cellStyle name="Heading 2 3 3" xfId="1606"/>
    <cellStyle name="Heading 2 3 4" xfId="1607"/>
    <cellStyle name="Heading 2 3 5" xfId="1608"/>
    <cellStyle name="Heading 2 4" xfId="1609"/>
    <cellStyle name="Heading 2 4 2" xfId="1610"/>
    <cellStyle name="Heading 2 4 3" xfId="1611"/>
    <cellStyle name="Heading 2 4 4" xfId="1612"/>
    <cellStyle name="Heading 2 4 5" xfId="1613"/>
    <cellStyle name="Heading 2 5" xfId="1614"/>
    <cellStyle name="Heading 2 5 2" xfId="1615"/>
    <cellStyle name="Heading 2 5 3" xfId="1616"/>
    <cellStyle name="Heading 2 5 4" xfId="1617"/>
    <cellStyle name="Heading 2 5 5" xfId="1618"/>
    <cellStyle name="Heading 2 6" xfId="1619"/>
    <cellStyle name="Heading 2 6 2" xfId="1620"/>
    <cellStyle name="Heading 2 6 3" xfId="1621"/>
    <cellStyle name="Heading 2 6 4" xfId="1622"/>
    <cellStyle name="Heading 2 6 5" xfId="1623"/>
    <cellStyle name="Heading 2 7" xfId="1624"/>
    <cellStyle name="Heading 2 7 2" xfId="1625"/>
    <cellStyle name="Heading 2 7 3" xfId="1626"/>
    <cellStyle name="Heading 2 7 4" xfId="1627"/>
    <cellStyle name="Heading 2 7 5" xfId="1628"/>
    <cellStyle name="Heading 2 8" xfId="1629"/>
    <cellStyle name="Heading 2 8 2" xfId="1630"/>
    <cellStyle name="Heading 2 8 3" xfId="1631"/>
    <cellStyle name="Heading 2 8 4" xfId="1632"/>
    <cellStyle name="Heading 2 8 5" xfId="1633"/>
    <cellStyle name="Heading 2 9" xfId="1634"/>
    <cellStyle name="Heading 2 9 2" xfId="1635"/>
    <cellStyle name="Heading 2 9 3" xfId="1636"/>
    <cellStyle name="Heading 2 9 4" xfId="1637"/>
    <cellStyle name="Heading 2 9 5" xfId="1638"/>
    <cellStyle name="Heading 3 10" xfId="1639"/>
    <cellStyle name="Heading 3 11" xfId="1640"/>
    <cellStyle name="Heading 3 12" xfId="1641"/>
    <cellStyle name="Heading 3 13" xfId="1642"/>
    <cellStyle name="Heading 3 14" xfId="1643"/>
    <cellStyle name="Heading 3 15" xfId="1644"/>
    <cellStyle name="Heading 3 2" xfId="1645"/>
    <cellStyle name="Heading 3 2 2" xfId="1646"/>
    <cellStyle name="Heading 3 2 3" xfId="1647"/>
    <cellStyle name="Heading 3 2 4" xfId="1648"/>
    <cellStyle name="Heading 3 2 5" xfId="1649"/>
    <cellStyle name="Heading 3 3" xfId="1650"/>
    <cellStyle name="Heading 3 3 2" xfId="1651"/>
    <cellStyle name="Heading 3 3 3" xfId="1652"/>
    <cellStyle name="Heading 3 3 4" xfId="1653"/>
    <cellStyle name="Heading 3 3 5" xfId="1654"/>
    <cellStyle name="Heading 3 4" xfId="1655"/>
    <cellStyle name="Heading 3 4 2" xfId="1656"/>
    <cellStyle name="Heading 3 4 3" xfId="1657"/>
    <cellStyle name="Heading 3 4 4" xfId="1658"/>
    <cellStyle name="Heading 3 4 5" xfId="1659"/>
    <cellStyle name="Heading 3 5" xfId="1660"/>
    <cellStyle name="Heading 3 5 2" xfId="1661"/>
    <cellStyle name="Heading 3 5 3" xfId="1662"/>
    <cellStyle name="Heading 3 5 4" xfId="1663"/>
    <cellStyle name="Heading 3 5 5" xfId="1664"/>
    <cellStyle name="Heading 3 6" xfId="1665"/>
    <cellStyle name="Heading 3 6 2" xfId="1666"/>
    <cellStyle name="Heading 3 6 3" xfId="1667"/>
    <cellStyle name="Heading 3 6 4" xfId="1668"/>
    <cellStyle name="Heading 3 6 5" xfId="1669"/>
    <cellStyle name="Heading 3 7" xfId="1670"/>
    <cellStyle name="Heading 3 7 2" xfId="1671"/>
    <cellStyle name="Heading 3 7 3" xfId="1672"/>
    <cellStyle name="Heading 3 7 4" xfId="1673"/>
    <cellStyle name="Heading 3 7 5" xfId="1674"/>
    <cellStyle name="Heading 3 8" xfId="1675"/>
    <cellStyle name="Heading 3 8 2" xfId="1676"/>
    <cellStyle name="Heading 3 8 3" xfId="1677"/>
    <cellStyle name="Heading 3 8 4" xfId="1678"/>
    <cellStyle name="Heading 3 8 5" xfId="1679"/>
    <cellStyle name="Heading 3 9" xfId="1680"/>
    <cellStyle name="Heading 3 9 2" xfId="1681"/>
    <cellStyle name="Heading 3 9 3" xfId="1682"/>
    <cellStyle name="Heading 3 9 4" xfId="1683"/>
    <cellStyle name="Heading 3 9 5" xfId="1684"/>
    <cellStyle name="Heading 4 10" xfId="1685"/>
    <cellStyle name="Heading 4 11" xfId="1686"/>
    <cellStyle name="Heading 4 12" xfId="1687"/>
    <cellStyle name="Heading 4 13" xfId="1688"/>
    <cellStyle name="Heading 4 14" xfId="1689"/>
    <cellStyle name="Heading 4 15" xfId="1690"/>
    <cellStyle name="Heading 4 2" xfId="1691"/>
    <cellStyle name="Heading 4 2 2" xfId="1692"/>
    <cellStyle name="Heading 4 2 3" xfId="1693"/>
    <cellStyle name="Heading 4 2 4" xfId="1694"/>
    <cellStyle name="Heading 4 2 5" xfId="1695"/>
    <cellStyle name="Heading 4 3" xfId="1696"/>
    <cellStyle name="Heading 4 3 2" xfId="1697"/>
    <cellStyle name="Heading 4 3 3" xfId="1698"/>
    <cellStyle name="Heading 4 3 4" xfId="1699"/>
    <cellStyle name="Heading 4 3 5" xfId="1700"/>
    <cellStyle name="Heading 4 4" xfId="1701"/>
    <cellStyle name="Heading 4 4 2" xfId="1702"/>
    <cellStyle name="Heading 4 4 3" xfId="1703"/>
    <cellStyle name="Heading 4 4 4" xfId="1704"/>
    <cellStyle name="Heading 4 4 5" xfId="1705"/>
    <cellStyle name="Heading 4 5" xfId="1706"/>
    <cellStyle name="Heading 4 5 2" xfId="1707"/>
    <cellStyle name="Heading 4 5 3" xfId="1708"/>
    <cellStyle name="Heading 4 5 4" xfId="1709"/>
    <cellStyle name="Heading 4 5 5" xfId="1710"/>
    <cellStyle name="Heading 4 6" xfId="1711"/>
    <cellStyle name="Heading 4 6 2" xfId="1712"/>
    <cellStyle name="Heading 4 6 3" xfId="1713"/>
    <cellStyle name="Heading 4 6 4" xfId="1714"/>
    <cellStyle name="Heading 4 6 5" xfId="1715"/>
    <cellStyle name="Heading 4 7" xfId="1716"/>
    <cellStyle name="Heading 4 7 2" xfId="1717"/>
    <cellStyle name="Heading 4 7 3" xfId="1718"/>
    <cellStyle name="Heading 4 7 4" xfId="1719"/>
    <cellStyle name="Heading 4 7 5" xfId="1720"/>
    <cellStyle name="Heading 4 8" xfId="1721"/>
    <cellStyle name="Heading 4 8 2" xfId="1722"/>
    <cellStyle name="Heading 4 8 3" xfId="1723"/>
    <cellStyle name="Heading 4 8 4" xfId="1724"/>
    <cellStyle name="Heading 4 8 5" xfId="1725"/>
    <cellStyle name="Heading 4 9" xfId="1726"/>
    <cellStyle name="Heading 4 9 2" xfId="1727"/>
    <cellStyle name="Heading 4 9 3" xfId="1728"/>
    <cellStyle name="Heading 4 9 4" xfId="1729"/>
    <cellStyle name="Heading 4 9 5" xfId="1730"/>
    <cellStyle name="Input 10" xfId="1731"/>
    <cellStyle name="Input 11" xfId="1732"/>
    <cellStyle name="Input 12" xfId="1733"/>
    <cellStyle name="Input 13" xfId="1734"/>
    <cellStyle name="Input 14" xfId="1735"/>
    <cellStyle name="Input 15" xfId="1736"/>
    <cellStyle name="Input 2" xfId="1737"/>
    <cellStyle name="Input 2 2" xfId="1738"/>
    <cellStyle name="Input 2 3" xfId="1739"/>
    <cellStyle name="Input 2 4" xfId="1740"/>
    <cellStyle name="Input 2 5" xfId="1741"/>
    <cellStyle name="Input 3" xfId="1742"/>
    <cellStyle name="Input 3 2" xfId="1743"/>
    <cellStyle name="Input 3 3" xfId="1744"/>
    <cellStyle name="Input 3 4" xfId="1745"/>
    <cellStyle name="Input 3 5" xfId="1746"/>
    <cellStyle name="Input 4" xfId="1747"/>
    <cellStyle name="Input 4 2" xfId="1748"/>
    <cellStyle name="Input 4 3" xfId="1749"/>
    <cellStyle name="Input 4 4" xfId="1750"/>
    <cellStyle name="Input 4 5" xfId="1751"/>
    <cellStyle name="Input 5" xfId="1752"/>
    <cellStyle name="Input 5 2" xfId="1753"/>
    <cellStyle name="Input 5 3" xfId="1754"/>
    <cellStyle name="Input 5 4" xfId="1755"/>
    <cellStyle name="Input 5 5" xfId="1756"/>
    <cellStyle name="Input 6" xfId="1757"/>
    <cellStyle name="Input 6 2" xfId="1758"/>
    <cellStyle name="Input 6 3" xfId="1759"/>
    <cellStyle name="Input 6 4" xfId="1760"/>
    <cellStyle name="Input 6 5" xfId="1761"/>
    <cellStyle name="Input 7" xfId="1762"/>
    <cellStyle name="Input 7 2" xfId="1763"/>
    <cellStyle name="Input 7 3" xfId="1764"/>
    <cellStyle name="Input 7 4" xfId="1765"/>
    <cellStyle name="Input 7 5" xfId="1766"/>
    <cellStyle name="Input 8" xfId="1767"/>
    <cellStyle name="Input 8 2" xfId="1768"/>
    <cellStyle name="Input 8 3" xfId="1769"/>
    <cellStyle name="Input 8 4" xfId="1770"/>
    <cellStyle name="Input 8 5" xfId="1771"/>
    <cellStyle name="Input 9" xfId="1772"/>
    <cellStyle name="Input 9 2" xfId="1773"/>
    <cellStyle name="Input 9 3" xfId="1774"/>
    <cellStyle name="Input 9 4" xfId="1775"/>
    <cellStyle name="Input 9 5" xfId="1776"/>
    <cellStyle name="Linked Cell 10" xfId="1777"/>
    <cellStyle name="Linked Cell 11" xfId="1778"/>
    <cellStyle name="Linked Cell 12" xfId="1779"/>
    <cellStyle name="Linked Cell 13" xfId="1780"/>
    <cellStyle name="Linked Cell 14" xfId="1781"/>
    <cellStyle name="Linked Cell 15" xfId="1782"/>
    <cellStyle name="Linked Cell 2" xfId="1783"/>
    <cellStyle name="Linked Cell 2 2" xfId="1784"/>
    <cellStyle name="Linked Cell 2 3" xfId="1785"/>
    <cellStyle name="Linked Cell 2 4" xfId="1786"/>
    <cellStyle name="Linked Cell 2 5" xfId="1787"/>
    <cellStyle name="Linked Cell 3" xfId="1788"/>
    <cellStyle name="Linked Cell 3 2" xfId="1789"/>
    <cellStyle name="Linked Cell 3 3" xfId="1790"/>
    <cellStyle name="Linked Cell 3 4" xfId="1791"/>
    <cellStyle name="Linked Cell 3 5" xfId="1792"/>
    <cellStyle name="Linked Cell 4" xfId="1793"/>
    <cellStyle name="Linked Cell 4 2" xfId="1794"/>
    <cellStyle name="Linked Cell 4 3" xfId="1795"/>
    <cellStyle name="Linked Cell 4 4" xfId="1796"/>
    <cellStyle name="Linked Cell 4 5" xfId="1797"/>
    <cellStyle name="Linked Cell 5" xfId="1798"/>
    <cellStyle name="Linked Cell 5 2" xfId="1799"/>
    <cellStyle name="Linked Cell 5 3" xfId="1800"/>
    <cellStyle name="Linked Cell 5 4" xfId="1801"/>
    <cellStyle name="Linked Cell 5 5" xfId="1802"/>
    <cellStyle name="Linked Cell 6" xfId="1803"/>
    <cellStyle name="Linked Cell 6 2" xfId="1804"/>
    <cellStyle name="Linked Cell 6 3" xfId="1805"/>
    <cellStyle name="Linked Cell 6 4" xfId="1806"/>
    <cellStyle name="Linked Cell 6 5" xfId="1807"/>
    <cellStyle name="Linked Cell 7" xfId="1808"/>
    <cellStyle name="Linked Cell 7 2" xfId="1809"/>
    <cellStyle name="Linked Cell 7 3" xfId="1810"/>
    <cellStyle name="Linked Cell 7 4" xfId="1811"/>
    <cellStyle name="Linked Cell 7 5" xfId="1812"/>
    <cellStyle name="Linked Cell 8" xfId="1813"/>
    <cellStyle name="Linked Cell 8 2" xfId="1814"/>
    <cellStyle name="Linked Cell 8 3" xfId="1815"/>
    <cellStyle name="Linked Cell 8 4" xfId="1816"/>
    <cellStyle name="Linked Cell 8 5" xfId="1817"/>
    <cellStyle name="Linked Cell 9" xfId="1818"/>
    <cellStyle name="Linked Cell 9 2" xfId="1819"/>
    <cellStyle name="Linked Cell 9 3" xfId="1820"/>
    <cellStyle name="Linked Cell 9 4" xfId="1821"/>
    <cellStyle name="Linked Cell 9 5" xfId="1822"/>
    <cellStyle name="Neutral 10" xfId="1823"/>
    <cellStyle name="Neutral 11" xfId="1824"/>
    <cellStyle name="Neutral 12" xfId="1825"/>
    <cellStyle name="Neutral 13" xfId="1826"/>
    <cellStyle name="Neutral 14" xfId="1827"/>
    <cellStyle name="Neutral 15" xfId="1828"/>
    <cellStyle name="Neutral 2" xfId="1829"/>
    <cellStyle name="Neutral 2 2" xfId="1830"/>
    <cellStyle name="Neutral 2 3" xfId="1831"/>
    <cellStyle name="Neutral 2 4" xfId="1832"/>
    <cellStyle name="Neutral 2 5" xfId="1833"/>
    <cellStyle name="Neutral 3" xfId="1834"/>
    <cellStyle name="Neutral 3 2" xfId="1835"/>
    <cellStyle name="Neutral 3 3" xfId="1836"/>
    <cellStyle name="Neutral 3 4" xfId="1837"/>
    <cellStyle name="Neutral 3 5" xfId="1838"/>
    <cellStyle name="Neutral 4" xfId="1839"/>
    <cellStyle name="Neutral 4 2" xfId="1840"/>
    <cellStyle name="Neutral 4 3" xfId="1841"/>
    <cellStyle name="Neutral 4 4" xfId="1842"/>
    <cellStyle name="Neutral 4 5" xfId="1843"/>
    <cellStyle name="Neutral 5" xfId="1844"/>
    <cellStyle name="Neutral 5 2" xfId="1845"/>
    <cellStyle name="Neutral 5 3" xfId="1846"/>
    <cellStyle name="Neutral 5 4" xfId="1847"/>
    <cellStyle name="Neutral 5 5" xfId="1848"/>
    <cellStyle name="Neutral 6" xfId="1849"/>
    <cellStyle name="Neutral 6 2" xfId="1850"/>
    <cellStyle name="Neutral 6 3" xfId="1851"/>
    <cellStyle name="Neutral 6 4" xfId="1852"/>
    <cellStyle name="Neutral 6 5" xfId="1853"/>
    <cellStyle name="Neutral 7" xfId="1854"/>
    <cellStyle name="Neutral 7 2" xfId="1855"/>
    <cellStyle name="Neutral 7 3" xfId="1856"/>
    <cellStyle name="Neutral 7 4" xfId="1857"/>
    <cellStyle name="Neutral 7 5" xfId="1858"/>
    <cellStyle name="Neutral 8" xfId="1859"/>
    <cellStyle name="Neutral 8 2" xfId="1860"/>
    <cellStyle name="Neutral 8 3" xfId="1861"/>
    <cellStyle name="Neutral 8 4" xfId="1862"/>
    <cellStyle name="Neutral 8 5" xfId="1863"/>
    <cellStyle name="Neutral 9" xfId="1864"/>
    <cellStyle name="Neutral 9 2" xfId="1865"/>
    <cellStyle name="Neutral 9 3" xfId="1866"/>
    <cellStyle name="Neutral 9 4" xfId="1867"/>
    <cellStyle name="Neutral 9 5" xfId="1868"/>
    <cellStyle name="Normal 10" xfId="1869"/>
    <cellStyle name="Normal 10 2" xfId="1870"/>
    <cellStyle name="Normal 10 3" xfId="1871"/>
    <cellStyle name="Normal 10 4" xfId="1872"/>
    <cellStyle name="Normal 10 5" xfId="1873"/>
    <cellStyle name="Normal 11" xfId="1874"/>
    <cellStyle name="Normal 11 2" xfId="1875"/>
    <cellStyle name="Normal 11 3" xfId="1876"/>
    <cellStyle name="Normal 11 4" xfId="1877"/>
    <cellStyle name="Normal 11 5" xfId="1878"/>
    <cellStyle name="Normal 12" xfId="1879"/>
    <cellStyle name="Normal 13" xfId="1880"/>
    <cellStyle name="Normal 14" xfId="1881"/>
    <cellStyle name="Normal 15" xfId="1882"/>
    <cellStyle name="Normal 16" xfId="1883"/>
    <cellStyle name="Normal 2" xfId="1884"/>
    <cellStyle name="Normal 2 2" xfId="1885"/>
    <cellStyle name="Normal 2 2 2" xfId="1886"/>
    <cellStyle name="Normal 2 3" xfId="1887"/>
    <cellStyle name="Normal 2 4" xfId="1888"/>
    <cellStyle name="Normal 2 5" xfId="1889"/>
    <cellStyle name="Normal 3" xfId="1890"/>
    <cellStyle name="Normal 4" xfId="1891"/>
    <cellStyle name="Normal 4 2" xfId="1892"/>
    <cellStyle name="Normal 4 3" xfId="1893"/>
    <cellStyle name="Normal 4 4" xfId="1894"/>
    <cellStyle name="Normal 4 5" xfId="1895"/>
    <cellStyle name="Normal 5" xfId="1896"/>
    <cellStyle name="Normal 5 2" xfId="1897"/>
    <cellStyle name="Normal 5 3" xfId="1898"/>
    <cellStyle name="Normal 5 4" xfId="1899"/>
    <cellStyle name="Normal 5 5" xfId="1900"/>
    <cellStyle name="Normal 6" xfId="1901"/>
    <cellStyle name="Normal 6 2" xfId="1902"/>
    <cellStyle name="Normal 6 3" xfId="1903"/>
    <cellStyle name="Normal 6 4" xfId="1904"/>
    <cellStyle name="Normal 6 5" xfId="1905"/>
    <cellStyle name="Normal 7" xfId="1906"/>
    <cellStyle name="Normal 7 2" xfId="1907"/>
    <cellStyle name="Normal 7 3" xfId="1908"/>
    <cellStyle name="Normal 7 4" xfId="1909"/>
    <cellStyle name="Normal 7 5" xfId="1910"/>
    <cellStyle name="Normal 8" xfId="1911"/>
    <cellStyle name="Normal 8 2" xfId="1912"/>
    <cellStyle name="Normal 8 3" xfId="1913"/>
    <cellStyle name="Normal 8 4" xfId="1914"/>
    <cellStyle name="Normal 8 5" xfId="1915"/>
    <cellStyle name="Normal 9" xfId="1916"/>
    <cellStyle name="Normal 9 2" xfId="1917"/>
    <cellStyle name="Normal 9 3" xfId="1918"/>
    <cellStyle name="Normal 9 4" xfId="1919"/>
    <cellStyle name="Normal 9 5" xfId="1920"/>
    <cellStyle name="Note 10" xfId="1921"/>
    <cellStyle name="Note 11" xfId="1922"/>
    <cellStyle name="Note 12" xfId="1923"/>
    <cellStyle name="Note 13" xfId="1924"/>
    <cellStyle name="Note 14" xfId="1925"/>
    <cellStyle name="Note 15" xfId="1926"/>
    <cellStyle name="Note 2" xfId="1927"/>
    <cellStyle name="Note 2 2" xfId="1928"/>
    <cellStyle name="Note 2 3" xfId="1929"/>
    <cellStyle name="Note 2 4" xfId="1930"/>
    <cellStyle name="Note 2 5" xfId="1931"/>
    <cellStyle name="Note 3" xfId="1932"/>
    <cellStyle name="Note 3 2" xfId="1933"/>
    <cellStyle name="Note 3 3" xfId="1934"/>
    <cellStyle name="Note 3 4" xfId="1935"/>
    <cellStyle name="Note 3 5" xfId="1936"/>
    <cellStyle name="Note 4" xfId="1937"/>
    <cellStyle name="Note 4 2" xfId="1938"/>
    <cellStyle name="Note 4 3" xfId="1939"/>
    <cellStyle name="Note 4 4" xfId="1940"/>
    <cellStyle name="Note 4 5" xfId="1941"/>
    <cellStyle name="Note 5" xfId="1942"/>
    <cellStyle name="Note 5 2" xfId="1943"/>
    <cellStyle name="Note 5 3" xfId="1944"/>
    <cellStyle name="Note 5 4" xfId="1945"/>
    <cellStyle name="Note 5 5" xfId="1946"/>
    <cellStyle name="Note 6" xfId="1947"/>
    <cellStyle name="Note 6 2" xfId="1948"/>
    <cellStyle name="Note 6 3" xfId="1949"/>
    <cellStyle name="Note 6 4" xfId="1950"/>
    <cellStyle name="Note 6 5" xfId="1951"/>
    <cellStyle name="Note 7" xfId="1952"/>
    <cellStyle name="Note 7 2" xfId="1953"/>
    <cellStyle name="Note 7 3" xfId="1954"/>
    <cellStyle name="Note 7 4" xfId="1955"/>
    <cellStyle name="Note 7 5" xfId="1956"/>
    <cellStyle name="Note 8" xfId="1957"/>
    <cellStyle name="Note 8 2" xfId="1958"/>
    <cellStyle name="Note 8 3" xfId="1959"/>
    <cellStyle name="Note 8 4" xfId="1960"/>
    <cellStyle name="Note 8 5" xfId="1961"/>
    <cellStyle name="Note 9" xfId="1962"/>
    <cellStyle name="Note 9 2" xfId="1963"/>
    <cellStyle name="Note 9 3" xfId="1964"/>
    <cellStyle name="Note 9 4" xfId="1965"/>
    <cellStyle name="Note 9 5" xfId="1966"/>
    <cellStyle name="Output 10" xfId="1967"/>
    <cellStyle name="Output 11" xfId="1968"/>
    <cellStyle name="Output 12" xfId="1969"/>
    <cellStyle name="Output 13" xfId="1970"/>
    <cellStyle name="Output 14" xfId="1971"/>
    <cellStyle name="Output 15" xfId="1972"/>
    <cellStyle name="Output 2" xfId="1973"/>
    <cellStyle name="Output 2 2" xfId="1974"/>
    <cellStyle name="Output 2 3" xfId="1975"/>
    <cellStyle name="Output 2 4" xfId="1976"/>
    <cellStyle name="Output 2 5" xfId="1977"/>
    <cellStyle name="Output 3" xfId="1978"/>
    <cellStyle name="Output 3 2" xfId="1979"/>
    <cellStyle name="Output 3 3" xfId="1980"/>
    <cellStyle name="Output 3 4" xfId="1981"/>
    <cellStyle name="Output 3 5" xfId="1982"/>
    <cellStyle name="Output 4" xfId="1983"/>
    <cellStyle name="Output 4 2" xfId="1984"/>
    <cellStyle name="Output 4 3" xfId="1985"/>
    <cellStyle name="Output 4 4" xfId="1986"/>
    <cellStyle name="Output 4 5" xfId="1987"/>
    <cellStyle name="Output 5" xfId="1988"/>
    <cellStyle name="Output 5 2" xfId="1989"/>
    <cellStyle name="Output 5 3" xfId="1990"/>
    <cellStyle name="Output 5 4" xfId="1991"/>
    <cellStyle name="Output 5 5" xfId="1992"/>
    <cellStyle name="Output 6" xfId="1993"/>
    <cellStyle name="Output 6 2" xfId="1994"/>
    <cellStyle name="Output 6 3" xfId="1995"/>
    <cellStyle name="Output 6 4" xfId="1996"/>
    <cellStyle name="Output 6 5" xfId="1997"/>
    <cellStyle name="Output 7" xfId="1998"/>
    <cellStyle name="Output 7 2" xfId="1999"/>
    <cellStyle name="Output 7 3" xfId="2000"/>
    <cellStyle name="Output 7 4" xfId="2001"/>
    <cellStyle name="Output 7 5" xfId="2002"/>
    <cellStyle name="Output 8" xfId="2003"/>
    <cellStyle name="Output 8 2" xfId="2004"/>
    <cellStyle name="Output 8 3" xfId="2005"/>
    <cellStyle name="Output 8 4" xfId="2006"/>
    <cellStyle name="Output 8 5" xfId="2007"/>
    <cellStyle name="Output 9" xfId="2008"/>
    <cellStyle name="Output 9 2" xfId="2009"/>
    <cellStyle name="Output 9 3" xfId="2010"/>
    <cellStyle name="Output 9 4" xfId="2011"/>
    <cellStyle name="Output 9 5" xfId="2012"/>
    <cellStyle name="Percent 10" xfId="2013"/>
    <cellStyle name="Percent 11" xfId="2014"/>
    <cellStyle name="Percent 12" xfId="2015"/>
    <cellStyle name="Percent 13" xfId="2016"/>
    <cellStyle name="Percent 14" xfId="2017"/>
    <cellStyle name="Percent 2" xfId="2018"/>
    <cellStyle name="Percent 2 2" xfId="2019"/>
    <cellStyle name="Percent 2 3" xfId="2020"/>
    <cellStyle name="Percent 2 4" xfId="2021"/>
    <cellStyle name="Percent 2 5" xfId="2022"/>
    <cellStyle name="Percent 3" xfId="2023"/>
    <cellStyle name="Percent 3 2" xfId="2024"/>
    <cellStyle name="Percent 3 3" xfId="2025"/>
    <cellStyle name="Percent 3 4" xfId="2026"/>
    <cellStyle name="Percent 3 5" xfId="2027"/>
    <cellStyle name="Percent 4" xfId="2028"/>
    <cellStyle name="Percent 4 2" xfId="2029"/>
    <cellStyle name="Percent 4 3" xfId="2030"/>
    <cellStyle name="Percent 4 4" xfId="2031"/>
    <cellStyle name="Percent 4 5" xfId="2032"/>
    <cellStyle name="Percent 5" xfId="2033"/>
    <cellStyle name="Percent 5 2" xfId="2034"/>
    <cellStyle name="Percent 5 3" xfId="2035"/>
    <cellStyle name="Percent 5 4" xfId="2036"/>
    <cellStyle name="Percent 5 5" xfId="2037"/>
    <cellStyle name="Percent 6" xfId="2038"/>
    <cellStyle name="Percent 6 2" xfId="2039"/>
    <cellStyle name="Percent 6 3" xfId="2040"/>
    <cellStyle name="Percent 6 4" xfId="2041"/>
    <cellStyle name="Percent 6 5" xfId="2042"/>
    <cellStyle name="Percent 7" xfId="2043"/>
    <cellStyle name="Percent 7 2" xfId="2044"/>
    <cellStyle name="Percent 7 3" xfId="2045"/>
    <cellStyle name="Percent 7 4" xfId="2046"/>
    <cellStyle name="Percent 7 5" xfId="2047"/>
    <cellStyle name="Percent 8" xfId="2048"/>
    <cellStyle name="Percent 8 2" xfId="2049"/>
    <cellStyle name="Percent 8 3" xfId="2050"/>
    <cellStyle name="Percent 8 4" xfId="2051"/>
    <cellStyle name="Percent 8 5" xfId="2052"/>
    <cellStyle name="Percent 9" xfId="2053"/>
    <cellStyle name="Percent 9 2" xfId="2054"/>
    <cellStyle name="Percent 9 3" xfId="2055"/>
    <cellStyle name="Percent 9 4" xfId="2056"/>
    <cellStyle name="Percent 9 5" xfId="2057"/>
    <cellStyle name="Title 10" xfId="2058"/>
    <cellStyle name="Title 11" xfId="2059"/>
    <cellStyle name="Title 12" xfId="2060"/>
    <cellStyle name="Title 13" xfId="2061"/>
    <cellStyle name="Title 14" xfId="2062"/>
    <cellStyle name="Title 15" xfId="2063"/>
    <cellStyle name="Title 2" xfId="2064"/>
    <cellStyle name="Title 2 2" xfId="2065"/>
    <cellStyle name="Title 2 3" xfId="2066"/>
    <cellStyle name="Title 2 4" xfId="2067"/>
    <cellStyle name="Title 2 5" xfId="2068"/>
    <cellStyle name="Title 3" xfId="2069"/>
    <cellStyle name="Title 3 2" xfId="2070"/>
    <cellStyle name="Title 3 3" xfId="2071"/>
    <cellStyle name="Title 3 4" xfId="2072"/>
    <cellStyle name="Title 3 5" xfId="2073"/>
    <cellStyle name="Title 4" xfId="2074"/>
    <cellStyle name="Title 4 2" xfId="2075"/>
    <cellStyle name="Title 4 3" xfId="2076"/>
    <cellStyle name="Title 4 4" xfId="2077"/>
    <cellStyle name="Title 4 5" xfId="2078"/>
    <cellStyle name="Title 5" xfId="2079"/>
    <cellStyle name="Title 5 2" xfId="2080"/>
    <cellStyle name="Title 5 3" xfId="2081"/>
    <cellStyle name="Title 5 4" xfId="2082"/>
    <cellStyle name="Title 5 5" xfId="2083"/>
    <cellStyle name="Title 6" xfId="2084"/>
    <cellStyle name="Title 6 2" xfId="2085"/>
    <cellStyle name="Title 6 3" xfId="2086"/>
    <cellStyle name="Title 6 4" xfId="2087"/>
    <cellStyle name="Title 6 5" xfId="2088"/>
    <cellStyle name="Title 7" xfId="2089"/>
    <cellStyle name="Title 7 2" xfId="2090"/>
    <cellStyle name="Title 7 3" xfId="2091"/>
    <cellStyle name="Title 7 4" xfId="2092"/>
    <cellStyle name="Title 7 5" xfId="2093"/>
    <cellStyle name="Title 8" xfId="2094"/>
    <cellStyle name="Title 8 2" xfId="2095"/>
    <cellStyle name="Title 8 3" xfId="2096"/>
    <cellStyle name="Title 8 4" xfId="2097"/>
    <cellStyle name="Title 8 5" xfId="2098"/>
    <cellStyle name="Title 9" xfId="2099"/>
    <cellStyle name="Title 9 2" xfId="2100"/>
    <cellStyle name="Title 9 3" xfId="2101"/>
    <cellStyle name="Title 9 4" xfId="2102"/>
    <cellStyle name="Title 9 5" xfId="2103"/>
    <cellStyle name="Total 10" xfId="2104"/>
    <cellStyle name="Total 11" xfId="2105"/>
    <cellStyle name="Total 12" xfId="2106"/>
    <cellStyle name="Total 13" xfId="2107"/>
    <cellStyle name="Total 14" xfId="2108"/>
    <cellStyle name="Total 15" xfId="2109"/>
    <cellStyle name="Total 2" xfId="2110"/>
    <cellStyle name="Total 2 2" xfId="2111"/>
    <cellStyle name="Total 2 3" xfId="2112"/>
    <cellStyle name="Total 2 4" xfId="2113"/>
    <cellStyle name="Total 2 5" xfId="2114"/>
    <cellStyle name="Total 3" xfId="2115"/>
    <cellStyle name="Total 3 2" xfId="2116"/>
    <cellStyle name="Total 3 3" xfId="2117"/>
    <cellStyle name="Total 3 4" xfId="2118"/>
    <cellStyle name="Total 3 5" xfId="2119"/>
    <cellStyle name="Total 4" xfId="2120"/>
    <cellStyle name="Total 4 2" xfId="2121"/>
    <cellStyle name="Total 4 3" xfId="2122"/>
    <cellStyle name="Total 4 4" xfId="2123"/>
    <cellStyle name="Total 4 5" xfId="2124"/>
    <cellStyle name="Total 5" xfId="2125"/>
    <cellStyle name="Total 5 2" xfId="2126"/>
    <cellStyle name="Total 5 3" xfId="2127"/>
    <cellStyle name="Total 5 4" xfId="2128"/>
    <cellStyle name="Total 5 5" xfId="2129"/>
    <cellStyle name="Total 6" xfId="2130"/>
    <cellStyle name="Total 6 2" xfId="2131"/>
    <cellStyle name="Total 6 3" xfId="2132"/>
    <cellStyle name="Total 6 4" xfId="2133"/>
    <cellStyle name="Total 6 5" xfId="2134"/>
    <cellStyle name="Total 7" xfId="2135"/>
    <cellStyle name="Total 7 2" xfId="2136"/>
    <cellStyle name="Total 7 3" xfId="2137"/>
    <cellStyle name="Total 7 4" xfId="2138"/>
    <cellStyle name="Total 7 5" xfId="2139"/>
    <cellStyle name="Total 8" xfId="2140"/>
    <cellStyle name="Total 8 2" xfId="2141"/>
    <cellStyle name="Total 8 3" xfId="2142"/>
    <cellStyle name="Total 8 4" xfId="2143"/>
    <cellStyle name="Total 8 5" xfId="2144"/>
    <cellStyle name="Total 9" xfId="2145"/>
    <cellStyle name="Total 9 2" xfId="2146"/>
    <cellStyle name="Total 9 3" xfId="2147"/>
    <cellStyle name="Total 9 4" xfId="2148"/>
    <cellStyle name="Total 9 5" xfId="2149"/>
    <cellStyle name="Warning Text 10" xfId="2150"/>
    <cellStyle name="Warning Text 11" xfId="2151"/>
    <cellStyle name="Warning Text 12" xfId="2152"/>
    <cellStyle name="Warning Text 13" xfId="2153"/>
    <cellStyle name="Warning Text 14" xfId="2154"/>
    <cellStyle name="Warning Text 15" xfId="2155"/>
    <cellStyle name="Warning Text 2" xfId="2156"/>
    <cellStyle name="Warning Text 2 2" xfId="2157"/>
    <cellStyle name="Warning Text 2 3" xfId="2158"/>
    <cellStyle name="Warning Text 2 4" xfId="2159"/>
    <cellStyle name="Warning Text 2 5" xfId="2160"/>
    <cellStyle name="Warning Text 3" xfId="2161"/>
    <cellStyle name="Warning Text 3 2" xfId="2162"/>
    <cellStyle name="Warning Text 3 3" xfId="2163"/>
    <cellStyle name="Warning Text 3 4" xfId="2164"/>
    <cellStyle name="Warning Text 3 5" xfId="2165"/>
    <cellStyle name="Warning Text 4" xfId="2166"/>
    <cellStyle name="Warning Text 4 2" xfId="2167"/>
    <cellStyle name="Warning Text 4 3" xfId="2168"/>
    <cellStyle name="Warning Text 4 4" xfId="2169"/>
    <cellStyle name="Warning Text 4 5" xfId="2170"/>
    <cellStyle name="Warning Text 5" xfId="2171"/>
    <cellStyle name="Warning Text 5 2" xfId="2172"/>
    <cellStyle name="Warning Text 5 3" xfId="2173"/>
    <cellStyle name="Warning Text 5 4" xfId="2174"/>
    <cellStyle name="Warning Text 5 5" xfId="2175"/>
    <cellStyle name="Warning Text 6" xfId="2176"/>
    <cellStyle name="Warning Text 6 2" xfId="2177"/>
    <cellStyle name="Warning Text 6 3" xfId="2178"/>
    <cellStyle name="Warning Text 6 4" xfId="2179"/>
    <cellStyle name="Warning Text 6 5" xfId="2180"/>
    <cellStyle name="Warning Text 7" xfId="2181"/>
    <cellStyle name="Warning Text 7 2" xfId="2182"/>
    <cellStyle name="Warning Text 7 3" xfId="2183"/>
    <cellStyle name="Warning Text 7 4" xfId="2184"/>
    <cellStyle name="Warning Text 7 5" xfId="2185"/>
    <cellStyle name="Warning Text 8" xfId="2186"/>
    <cellStyle name="Warning Text 8 2" xfId="2187"/>
    <cellStyle name="Warning Text 8 3" xfId="2188"/>
    <cellStyle name="Warning Text 8 4" xfId="2189"/>
    <cellStyle name="Warning Text 8 5" xfId="2190"/>
    <cellStyle name="Warning Text 9" xfId="2191"/>
    <cellStyle name="Warning Text 9 2" xfId="2192"/>
    <cellStyle name="Warning Text 9 3" xfId="2193"/>
    <cellStyle name="Warning Text 9 4" xfId="2194"/>
    <cellStyle name="Warning Text 9 5" xfId="2195"/>
    <cellStyle name="Normal 17" xfId="2196"/>
    <cellStyle name="Normal_AIRPLAN.XLS" xfId="2197"/>
    <cellStyle name="Normal_AIRPLAN.XLS_0640 ParksOperating 2011PSQ Fin Plan" xfId="2198"/>
    <cellStyle name="Comma 16" xfId="2199"/>
    <cellStyle name="Normal 3 2" xfId="2200"/>
    <cellStyle name="Normal 3 2 2" xfId="2201"/>
    <cellStyle name="Normal 3 2 2 2" xfId="2202"/>
    <cellStyle name="Normal 3 2 2 2 2" xfId="2203"/>
    <cellStyle name="Normal 3 2 2 3" xfId="2204"/>
    <cellStyle name="Normal 3 2 3" xfId="2205"/>
    <cellStyle name="Normal 3 2 3 2" xfId="2206"/>
    <cellStyle name="Normal 3 2 4" xfId="2207"/>
    <cellStyle name="Normal 3 3" xfId="2208"/>
    <cellStyle name="Normal 3 3 2" xfId="2209"/>
    <cellStyle name="Normal 3 4" xfId="2210"/>
    <cellStyle name="Normal 3 4 2" xfId="2211"/>
    <cellStyle name="Normal 3 4 2 2" xfId="2212"/>
    <cellStyle name="Normal 3 4 3" xfId="2213"/>
    <cellStyle name="Normal 3 5" xfId="2214"/>
    <cellStyle name="Normal 3 5 2" xfId="2215"/>
    <cellStyle name="Normal 3 6" xfId="2216"/>
    <cellStyle name="Normal 3 7" xfId="2217"/>
    <cellStyle name="Normal 5 2 2" xfId="2218"/>
    <cellStyle name="Normal 5 2 2 2" xfId="2219"/>
    <cellStyle name="Normal 5 2 3" xfId="2220"/>
    <cellStyle name="Normal 5 3 2" xfId="2221"/>
    <cellStyle name="Percent 15" xfId="2222"/>
    <cellStyle name="60% Accent1" xfId="2223"/>
    <cellStyle name="Account" xfId="2224"/>
    <cellStyle name="Account 10" xfId="2225"/>
    <cellStyle name="Account 10 2" xfId="2226"/>
    <cellStyle name="Account 10 2 2" xfId="2227"/>
    <cellStyle name="Account 10 3" xfId="2228"/>
    <cellStyle name="Account 11" xfId="2229"/>
    <cellStyle name="Account 11 2" xfId="2230"/>
    <cellStyle name="Account 11 2 2" xfId="2231"/>
    <cellStyle name="Account 11 3" xfId="2232"/>
    <cellStyle name="Account 12" xfId="2233"/>
    <cellStyle name="Account 12 2" xfId="2234"/>
    <cellStyle name="Account 12 2 2" xfId="2235"/>
    <cellStyle name="Account 12 3" xfId="2236"/>
    <cellStyle name="Account 13" xfId="2237"/>
    <cellStyle name="Account 13 2" xfId="2238"/>
    <cellStyle name="Account 13 2 2" xfId="2239"/>
    <cellStyle name="Account 13 3" xfId="2240"/>
    <cellStyle name="Account 14" xfId="2241"/>
    <cellStyle name="Account 14 2" xfId="2242"/>
    <cellStyle name="Account 14 2 2" xfId="2243"/>
    <cellStyle name="Account 14 3" xfId="2244"/>
    <cellStyle name="Account 15" xfId="2245"/>
    <cellStyle name="Account 15 2" xfId="2246"/>
    <cellStyle name="Account 15 2 2" xfId="2247"/>
    <cellStyle name="Account 15 3" xfId="2248"/>
    <cellStyle name="Account 2" xfId="2249"/>
    <cellStyle name="Account 2 2" xfId="2250"/>
    <cellStyle name="Account 2 2 2" xfId="2251"/>
    <cellStyle name="Account 2 3" xfId="2252"/>
    <cellStyle name="Account 3" xfId="2253"/>
    <cellStyle name="Account 3 2" xfId="2254"/>
    <cellStyle name="Account 3 2 2" xfId="2255"/>
    <cellStyle name="Account 3 3" xfId="2256"/>
    <cellStyle name="Account 4" xfId="2257"/>
    <cellStyle name="Account 4 2" xfId="2258"/>
    <cellStyle name="Account 4 2 2" xfId="2259"/>
    <cellStyle name="Account 4 3" xfId="2260"/>
    <cellStyle name="Account 5" xfId="2261"/>
    <cellStyle name="Account 5 2" xfId="2262"/>
    <cellStyle name="Account 5 2 2" xfId="2263"/>
    <cellStyle name="Account 5 3" xfId="2264"/>
    <cellStyle name="Account 6" xfId="2265"/>
    <cellStyle name="Account 6 2" xfId="2266"/>
    <cellStyle name="Account 6 2 2" xfId="2267"/>
    <cellStyle name="Account 6 3" xfId="2268"/>
    <cellStyle name="Account 7" xfId="2269"/>
    <cellStyle name="Account 7 2" xfId="2270"/>
    <cellStyle name="Account 7 2 2" xfId="2271"/>
    <cellStyle name="Account 7 3" xfId="2272"/>
    <cellStyle name="Account 8" xfId="2273"/>
    <cellStyle name="Account 8 2" xfId="2274"/>
    <cellStyle name="Account 8 2 2" xfId="2275"/>
    <cellStyle name="Account 8 3" xfId="2276"/>
    <cellStyle name="Account 9" xfId="2277"/>
    <cellStyle name="Account 9 2" xfId="2278"/>
    <cellStyle name="Account 9 2 2" xfId="2279"/>
    <cellStyle name="Account 9 3" xfId="2280"/>
    <cellStyle name="Comma 2 2 2 2" xfId="2281"/>
    <cellStyle name="Comma 2 3 2" xfId="2282"/>
    <cellStyle name="Comma 3 2 2" xfId="2283"/>
    <cellStyle name="Currency 2 6" xfId="2284"/>
    <cellStyle name="Date" xfId="2285"/>
    <cellStyle name="Fund" xfId="2286"/>
    <cellStyle name="Fund 10" xfId="2287"/>
    <cellStyle name="Fund 10 2" xfId="2288"/>
    <cellStyle name="Fund 10 2 2" xfId="2289"/>
    <cellStyle name="Fund 10 3" xfId="2290"/>
    <cellStyle name="Fund 11" xfId="2291"/>
    <cellStyle name="Fund 11 2" xfId="2292"/>
    <cellStyle name="Fund 11 2 2" xfId="2293"/>
    <cellStyle name="Fund 11 3" xfId="2294"/>
    <cellStyle name="Fund 12" xfId="2295"/>
    <cellStyle name="Fund 12 2" xfId="2296"/>
    <cellStyle name="Fund 12 2 2" xfId="2297"/>
    <cellStyle name="Fund 12 3" xfId="2298"/>
    <cellStyle name="Fund 13" xfId="2299"/>
    <cellStyle name="Fund 13 2" xfId="2300"/>
    <cellStyle name="Fund 13 2 2" xfId="2301"/>
    <cellStyle name="Fund 13 3" xfId="2302"/>
    <cellStyle name="Fund 14" xfId="2303"/>
    <cellStyle name="Fund 14 2" xfId="2304"/>
    <cellStyle name="Fund 14 2 2" xfId="2305"/>
    <cellStyle name="Fund 14 3" xfId="2306"/>
    <cellStyle name="Fund 15" xfId="2307"/>
    <cellStyle name="Fund 15 2" xfId="2308"/>
    <cellStyle name="Fund 15 2 2" xfId="2309"/>
    <cellStyle name="Fund 15 3" xfId="2310"/>
    <cellStyle name="Fund 2" xfId="2311"/>
    <cellStyle name="Fund 2 2" xfId="2312"/>
    <cellStyle name="Fund 2 2 2" xfId="2313"/>
    <cellStyle name="Fund 2 3" xfId="2314"/>
    <cellStyle name="Fund 3" xfId="2315"/>
    <cellStyle name="Fund 3 2" xfId="2316"/>
    <cellStyle name="Fund 3 2 2" xfId="2317"/>
    <cellStyle name="Fund 3 3" xfId="2318"/>
    <cellStyle name="Fund 4" xfId="2319"/>
    <cellStyle name="Fund 4 2" xfId="2320"/>
    <cellStyle name="Fund 4 2 2" xfId="2321"/>
    <cellStyle name="Fund 4 3" xfId="2322"/>
    <cellStyle name="Fund 5" xfId="2323"/>
    <cellStyle name="Fund 5 2" xfId="2324"/>
    <cellStyle name="Fund 5 2 2" xfId="2325"/>
    <cellStyle name="Fund 5 3" xfId="2326"/>
    <cellStyle name="Fund 6" xfId="2327"/>
    <cellStyle name="Fund 6 2" xfId="2328"/>
    <cellStyle name="Fund 6 2 2" xfId="2329"/>
    <cellStyle name="Fund 6 3" xfId="2330"/>
    <cellStyle name="Fund 7" xfId="2331"/>
    <cellStyle name="Fund 7 2" xfId="2332"/>
    <cellStyle name="Fund 7 2 2" xfId="2333"/>
    <cellStyle name="Fund 7 3" xfId="2334"/>
    <cellStyle name="Fund 8" xfId="2335"/>
    <cellStyle name="Fund 8 2" xfId="2336"/>
    <cellStyle name="Fund 8 2 2" xfId="2337"/>
    <cellStyle name="Fund 8 3" xfId="2338"/>
    <cellStyle name="Fund 9" xfId="2339"/>
    <cellStyle name="Fund 9 2" xfId="2340"/>
    <cellStyle name="Fund 9 2 2" xfId="2341"/>
    <cellStyle name="Fund 9 3" xfId="2342"/>
    <cellStyle name="General" xfId="2343"/>
    <cellStyle name="Hyperlink 2" xfId="2344"/>
    <cellStyle name="Hyperlink 3" xfId="2345"/>
    <cellStyle name="Normal 2 10" xfId="2346"/>
    <cellStyle name="Normal 2 11" xfId="2347"/>
    <cellStyle name="Normal 2 12" xfId="2348"/>
    <cellStyle name="Normal 2 13" xfId="2349"/>
    <cellStyle name="Normal 2 14" xfId="2350"/>
    <cellStyle name="Normal 2 15" xfId="2351"/>
    <cellStyle name="Normal 2 16" xfId="2352"/>
    <cellStyle name="Normal 2 2 10" xfId="2353"/>
    <cellStyle name="Normal 2 2 11" xfId="2354"/>
    <cellStyle name="Normal 2 2 12" xfId="2355"/>
    <cellStyle name="Normal 2 2 13" xfId="2356"/>
    <cellStyle name="Normal 2 2 14" xfId="2357"/>
    <cellStyle name="Normal 2 2 15" xfId="2358"/>
    <cellStyle name="Normal 2 2 16" xfId="2359"/>
    <cellStyle name="Normal 2 2 17" xfId="2360"/>
    <cellStyle name="Normal 2 2 3" xfId="2361"/>
    <cellStyle name="Normal 2 2 4" xfId="2362"/>
    <cellStyle name="Normal 2 2 5" xfId="2363"/>
    <cellStyle name="Normal 2 2 6" xfId="2364"/>
    <cellStyle name="Normal 2 2 7" xfId="2365"/>
    <cellStyle name="Normal 2 2 8" xfId="2366"/>
    <cellStyle name="Normal 2 2 9" xfId="2367"/>
    <cellStyle name="Normal 2 3 2" xfId="2368"/>
    <cellStyle name="Normal 2 6" xfId="2369"/>
    <cellStyle name="Normal 2 7" xfId="2370"/>
    <cellStyle name="Normal 2 8" xfId="2371"/>
    <cellStyle name="Normal 2 9" xfId="2372"/>
    <cellStyle name="Normal 3 2 2 4" xfId="2373"/>
    <cellStyle name="Normal 3 2 5" xfId="2374"/>
    <cellStyle name="Normal 3 3 3" xfId="2375"/>
    <cellStyle name="Normal 4 2 2" xfId="2376"/>
    <cellStyle name="Normal 4 2 3" xfId="2377"/>
    <cellStyle name="Normal 5 2 4" xfId="2378"/>
    <cellStyle name="Normal 5 2 5" xfId="2379"/>
    <cellStyle name="Normal 5 6" xfId="2380"/>
    <cellStyle name="Normal 5 7" xfId="2381"/>
    <cellStyle name="Normal 5 8" xfId="2382"/>
    <cellStyle name="Normal 5 9" xfId="2383"/>
    <cellStyle name="Note 2 2 2" xfId="2384"/>
    <cellStyle name="Note 2 2 3" xfId="2385"/>
    <cellStyle name="Org" xfId="2386"/>
    <cellStyle name="Org 10" xfId="2387"/>
    <cellStyle name="Org 10 2" xfId="2388"/>
    <cellStyle name="Org 10 2 2" xfId="2389"/>
    <cellStyle name="Org 10 3" xfId="2390"/>
    <cellStyle name="Org 11" xfId="2391"/>
    <cellStyle name="Org 11 2" xfId="2392"/>
    <cellStyle name="Org 11 2 2" xfId="2393"/>
    <cellStyle name="Org 11 3" xfId="2394"/>
    <cellStyle name="Org 12" xfId="2395"/>
    <cellStyle name="Org 12 2" xfId="2396"/>
    <cellStyle name="Org 12 2 2" xfId="2397"/>
    <cellStyle name="Org 12 3" xfId="2398"/>
    <cellStyle name="Org 13" xfId="2399"/>
    <cellStyle name="Org 13 2" xfId="2400"/>
    <cellStyle name="Org 13 2 2" xfId="2401"/>
    <cellStyle name="Org 13 3" xfId="2402"/>
    <cellStyle name="Org 14" xfId="2403"/>
    <cellStyle name="Org 14 2" xfId="2404"/>
    <cellStyle name="Org 14 2 2" xfId="2405"/>
    <cellStyle name="Org 14 3" xfId="2406"/>
    <cellStyle name="Org 15" xfId="2407"/>
    <cellStyle name="Org 15 2" xfId="2408"/>
    <cellStyle name="Org 15 2 2" xfId="2409"/>
    <cellStyle name="Org 15 3" xfId="2410"/>
    <cellStyle name="Org 2" xfId="2411"/>
    <cellStyle name="Org 2 2" xfId="2412"/>
    <cellStyle name="Org 2 2 2" xfId="2413"/>
    <cellStyle name="Org 2 3" xfId="2414"/>
    <cellStyle name="Org 3" xfId="2415"/>
    <cellStyle name="Org 3 2" xfId="2416"/>
    <cellStyle name="Org 3 2 2" xfId="2417"/>
    <cellStyle name="Org 3 3" xfId="2418"/>
    <cellStyle name="Org 4" xfId="2419"/>
    <cellStyle name="Org 4 2" xfId="2420"/>
    <cellStyle name="Org 4 2 2" xfId="2421"/>
    <cellStyle name="Org 4 3" xfId="2422"/>
    <cellStyle name="Org 5" xfId="2423"/>
    <cellStyle name="Org 5 2" xfId="2424"/>
    <cellStyle name="Org 5 2 2" xfId="2425"/>
    <cellStyle name="Org 5 3" xfId="2426"/>
    <cellStyle name="Org 6" xfId="2427"/>
    <cellStyle name="Org 6 2" xfId="2428"/>
    <cellStyle name="Org 6 2 2" xfId="2429"/>
    <cellStyle name="Org 6 3" xfId="2430"/>
    <cellStyle name="Org 7" xfId="2431"/>
    <cellStyle name="Org 7 2" xfId="2432"/>
    <cellStyle name="Org 7 2 2" xfId="2433"/>
    <cellStyle name="Org 7 3" xfId="2434"/>
    <cellStyle name="Org 8" xfId="2435"/>
    <cellStyle name="Org 8 2" xfId="2436"/>
    <cellStyle name="Org 8 2 2" xfId="2437"/>
    <cellStyle name="Org 8 3" xfId="2438"/>
    <cellStyle name="Org 9" xfId="2439"/>
    <cellStyle name="Org 9 2" xfId="2440"/>
    <cellStyle name="Org 9 2 2" xfId="2441"/>
    <cellStyle name="Org 9 3" xfId="2442"/>
    <cellStyle name="Percent 2 10" xfId="2443"/>
    <cellStyle name="Percent 2 11" xfId="2444"/>
    <cellStyle name="Percent 2 12" xfId="2445"/>
    <cellStyle name="Percent 2 13" xfId="2446"/>
    <cellStyle name="Percent 2 14" xfId="2447"/>
    <cellStyle name="Percent 2 15" xfId="2448"/>
    <cellStyle name="Percent 2 6" xfId="2449"/>
    <cellStyle name="Percent 2 7" xfId="2450"/>
    <cellStyle name="Percent 2 8" xfId="2451"/>
    <cellStyle name="Percent 2 9" xfId="2452"/>
    <cellStyle name="Phone" xfId="2453"/>
    <cellStyle name="Project" xfId="2454"/>
    <cellStyle name="Project 10" xfId="2455"/>
    <cellStyle name="Project 10 2" xfId="2456"/>
    <cellStyle name="Project 10 2 2" xfId="2457"/>
    <cellStyle name="Project 10 3" xfId="2458"/>
    <cellStyle name="Project 11" xfId="2459"/>
    <cellStyle name="Project 11 2" xfId="2460"/>
    <cellStyle name="Project 11 2 2" xfId="2461"/>
    <cellStyle name="Project 11 3" xfId="2462"/>
    <cellStyle name="Project 12" xfId="2463"/>
    <cellStyle name="Project 12 2" xfId="2464"/>
    <cellStyle name="Project 12 2 2" xfId="2465"/>
    <cellStyle name="Project 12 3" xfId="2466"/>
    <cellStyle name="Project 13" xfId="2467"/>
    <cellStyle name="Project 13 2" xfId="2468"/>
    <cellStyle name="Project 13 2 2" xfId="2469"/>
    <cellStyle name="Project 13 3" xfId="2470"/>
    <cellStyle name="Project 14" xfId="2471"/>
    <cellStyle name="Project 14 2" xfId="2472"/>
    <cellStyle name="Project 14 2 2" xfId="2473"/>
    <cellStyle name="Project 14 3" xfId="2474"/>
    <cellStyle name="Project 15" xfId="2475"/>
    <cellStyle name="Project 15 2" xfId="2476"/>
    <cellStyle name="Project 15 2 2" xfId="2477"/>
    <cellStyle name="Project 15 3" xfId="2478"/>
    <cellStyle name="Project 2" xfId="2479"/>
    <cellStyle name="Project 2 2" xfId="2480"/>
    <cellStyle name="Project 2 2 2" xfId="2481"/>
    <cellStyle name="Project 2 3" xfId="2482"/>
    <cellStyle name="Project 3" xfId="2483"/>
    <cellStyle name="Project 3 2" xfId="2484"/>
    <cellStyle name="Project 3 2 2" xfId="2485"/>
    <cellStyle name="Project 3 3" xfId="2486"/>
    <cellStyle name="Project 4" xfId="2487"/>
    <cellStyle name="Project 4 2" xfId="2488"/>
    <cellStyle name="Project 4 2 2" xfId="2489"/>
    <cellStyle name="Project 4 3" xfId="2490"/>
    <cellStyle name="Project 5" xfId="2491"/>
    <cellStyle name="Project 5 2" xfId="2492"/>
    <cellStyle name="Project 5 2 2" xfId="2493"/>
    <cellStyle name="Project 5 3" xfId="2494"/>
    <cellStyle name="Project 6" xfId="2495"/>
    <cellStyle name="Project 6 2" xfId="2496"/>
    <cellStyle name="Project 6 2 2" xfId="2497"/>
    <cellStyle name="Project 6 3" xfId="2498"/>
    <cellStyle name="Project 7" xfId="2499"/>
    <cellStyle name="Project 7 2" xfId="2500"/>
    <cellStyle name="Project 7 2 2" xfId="2501"/>
    <cellStyle name="Project 7 3" xfId="2502"/>
    <cellStyle name="Project 8" xfId="2503"/>
    <cellStyle name="Project 8 2" xfId="2504"/>
    <cellStyle name="Project 8 2 2" xfId="2505"/>
    <cellStyle name="Project 8 3" xfId="2506"/>
    <cellStyle name="Project 9" xfId="2507"/>
    <cellStyle name="Project 9 2" xfId="2508"/>
    <cellStyle name="Project 9 2 2" xfId="2509"/>
    <cellStyle name="Project 9 3" xfId="2510"/>
    <cellStyle name="Subtotal" xfId="2511"/>
    <cellStyle name="t" xfId="2512"/>
    <cellStyle name="task" xfId="2513"/>
    <cellStyle name="task 10" xfId="2514"/>
    <cellStyle name="task 10 2" xfId="2515"/>
    <cellStyle name="task 10 2 2" xfId="2516"/>
    <cellStyle name="task 10 3" xfId="2517"/>
    <cellStyle name="task 11" xfId="2518"/>
    <cellStyle name="task 11 2" xfId="2519"/>
    <cellStyle name="task 11 2 2" xfId="2520"/>
    <cellStyle name="task 11 3" xfId="2521"/>
    <cellStyle name="task 12" xfId="2522"/>
    <cellStyle name="task 12 2" xfId="2523"/>
    <cellStyle name="task 12 2 2" xfId="2524"/>
    <cellStyle name="task 12 3" xfId="2525"/>
    <cellStyle name="task 13" xfId="2526"/>
    <cellStyle name="task 13 2" xfId="2527"/>
    <cellStyle name="task 13 2 2" xfId="2528"/>
    <cellStyle name="task 13 3" xfId="2529"/>
    <cellStyle name="task 14" xfId="2530"/>
    <cellStyle name="task 14 2" xfId="2531"/>
    <cellStyle name="task 14 2 2" xfId="2532"/>
    <cellStyle name="task 14 3" xfId="2533"/>
    <cellStyle name="task 15" xfId="2534"/>
    <cellStyle name="task 15 2" xfId="2535"/>
    <cellStyle name="task 15 2 2" xfId="2536"/>
    <cellStyle name="task 15 3" xfId="2537"/>
    <cellStyle name="task 2" xfId="2538"/>
    <cellStyle name="task 2 2" xfId="2539"/>
    <cellStyle name="task 2 2 2" xfId="2540"/>
    <cellStyle name="task 2 3" xfId="2541"/>
    <cellStyle name="task 3" xfId="2542"/>
    <cellStyle name="task 3 2" xfId="2543"/>
    <cellStyle name="task 3 2 2" xfId="2544"/>
    <cellStyle name="task 3 3" xfId="2545"/>
    <cellStyle name="task 4" xfId="2546"/>
    <cellStyle name="task 4 2" xfId="2547"/>
    <cellStyle name="task 4 2 2" xfId="2548"/>
    <cellStyle name="task 4 3" xfId="2549"/>
    <cellStyle name="task 5" xfId="2550"/>
    <cellStyle name="task 5 2" xfId="2551"/>
    <cellStyle name="task 5 2 2" xfId="2552"/>
    <cellStyle name="task 5 3" xfId="2553"/>
    <cellStyle name="task 6" xfId="2554"/>
    <cellStyle name="task 6 2" xfId="2555"/>
    <cellStyle name="task 6 2 2" xfId="2556"/>
    <cellStyle name="task 6 3" xfId="2557"/>
    <cellStyle name="task 7" xfId="2558"/>
    <cellStyle name="task 7 2" xfId="2559"/>
    <cellStyle name="task 7 2 2" xfId="2560"/>
    <cellStyle name="task 7 3" xfId="2561"/>
    <cellStyle name="task 8" xfId="2562"/>
    <cellStyle name="task 8 2" xfId="2563"/>
    <cellStyle name="task 8 2 2" xfId="2564"/>
    <cellStyle name="task 8 3" xfId="2565"/>
    <cellStyle name="task 9" xfId="2566"/>
    <cellStyle name="task 9 2" xfId="2567"/>
    <cellStyle name="task 9 2 2" xfId="2568"/>
    <cellStyle name="task 9 3" xfId="2569"/>
    <cellStyle name="w15" xfId="2570"/>
    <cellStyle name="Normal 15 3" xfId="2571"/>
    <cellStyle name="20% - Accent1 2 6" xfId="2572"/>
    <cellStyle name="20% - Accent1 2 2 2" xfId="2573"/>
    <cellStyle name="20% - Accent1 2 3 2" xfId="2574"/>
    <cellStyle name="20% - Accent1 2 4 2" xfId="2575"/>
    <cellStyle name="20% - Accent1 3 6" xfId="2576"/>
    <cellStyle name="20% - Accent1 3 2 2" xfId="2577"/>
    <cellStyle name="20% - Accent1 4 6" xfId="2578"/>
    <cellStyle name="20% - Accent2 2 6" xfId="2579"/>
    <cellStyle name="20% - Accent2 2 2 2" xfId="2580"/>
    <cellStyle name="20% - Accent2 2 3 2" xfId="2581"/>
    <cellStyle name="20% - Accent2 2 4 2" xfId="2582"/>
    <cellStyle name="20% - Accent2 3 6" xfId="2583"/>
    <cellStyle name="20% - Accent2 3 2 2" xfId="2584"/>
    <cellStyle name="20% - Accent2 4 6" xfId="2585"/>
    <cellStyle name="20% - Accent3 2 6" xfId="2586"/>
    <cellStyle name="20% - Accent3 2 2 2" xfId="2587"/>
    <cellStyle name="20% - Accent3 2 3 2" xfId="2588"/>
    <cellStyle name="20% - Accent3 2 4 2" xfId="2589"/>
    <cellStyle name="20% - Accent3 3 6" xfId="2590"/>
    <cellStyle name="20% - Accent3 3 2 2" xfId="2591"/>
    <cellStyle name="20% - Accent3 4 6" xfId="2592"/>
    <cellStyle name="20% - Accent4 2 6" xfId="2593"/>
    <cellStyle name="20% - Accent4 2 2 2" xfId="2594"/>
    <cellStyle name="20% - Accent4 2 3 2" xfId="2595"/>
    <cellStyle name="20% - Accent4 2 4 2" xfId="2596"/>
    <cellStyle name="20% - Accent4 3 6" xfId="2597"/>
    <cellStyle name="20% - Accent4 3 2 2" xfId="2598"/>
    <cellStyle name="20% - Accent4 4 6" xfId="2599"/>
    <cellStyle name="20% - Accent5 2 6" xfId="2600"/>
    <cellStyle name="20% - Accent5 2 2 2" xfId="2601"/>
    <cellStyle name="20% - Accent5 2 3 2" xfId="2602"/>
    <cellStyle name="20% - Accent5 2 4 2" xfId="2603"/>
    <cellStyle name="20% - Accent5 3 6" xfId="2604"/>
    <cellStyle name="20% - Accent5 3 2 2" xfId="2605"/>
    <cellStyle name="20% - Accent5 4 6" xfId="2606"/>
    <cellStyle name="20% - Accent6 2 6" xfId="2607"/>
    <cellStyle name="20% - Accent6 2 2 2" xfId="2608"/>
    <cellStyle name="20% - Accent6 2 3 2" xfId="2609"/>
    <cellStyle name="20% - Accent6 2 4 2" xfId="2610"/>
    <cellStyle name="20% - Accent6 3 6" xfId="2611"/>
    <cellStyle name="20% - Accent6 3 2 2" xfId="2612"/>
    <cellStyle name="20% - Accent6 4 6" xfId="2613"/>
    <cellStyle name="40% - Accent1 2 6" xfId="2614"/>
    <cellStyle name="40% - Accent1 2 2 2" xfId="2615"/>
    <cellStyle name="40% - Accent1 2 3 2" xfId="2616"/>
    <cellStyle name="40% - Accent1 2 4 2" xfId="2617"/>
    <cellStyle name="40% - Accent1 3 6" xfId="2618"/>
    <cellStyle name="40% - Accent1 3 2 2" xfId="2619"/>
    <cellStyle name="40% - Accent1 4 6" xfId="2620"/>
    <cellStyle name="40% - Accent2 2 6" xfId="2621"/>
    <cellStyle name="40% - Accent2 2 2 2" xfId="2622"/>
    <cellStyle name="40% - Accent2 2 3 2" xfId="2623"/>
    <cellStyle name="40% - Accent2 2 4 2" xfId="2624"/>
    <cellStyle name="40% - Accent2 3 6" xfId="2625"/>
    <cellStyle name="40% - Accent2 3 2 2" xfId="2626"/>
    <cellStyle name="40% - Accent2 4 6" xfId="2627"/>
    <cellStyle name="40% - Accent3 2 6" xfId="2628"/>
    <cellStyle name="40% - Accent3 2 2 2" xfId="2629"/>
    <cellStyle name="40% - Accent3 2 3 2" xfId="2630"/>
    <cellStyle name="40% - Accent3 2 4 2" xfId="2631"/>
    <cellStyle name="40% - Accent3 3 6" xfId="2632"/>
    <cellStyle name="40% - Accent3 3 2 2" xfId="2633"/>
    <cellStyle name="40% - Accent3 4 6" xfId="2634"/>
    <cellStyle name="40% - Accent4 2 6" xfId="2635"/>
    <cellStyle name="40% - Accent4 2 2 2" xfId="2636"/>
    <cellStyle name="40% - Accent4 2 3 2" xfId="2637"/>
    <cellStyle name="40% - Accent4 2 4 2" xfId="2638"/>
    <cellStyle name="40% - Accent4 3 6" xfId="2639"/>
    <cellStyle name="40% - Accent4 3 2 2" xfId="2640"/>
    <cellStyle name="40% - Accent4 4 6" xfId="2641"/>
    <cellStyle name="40% - Accent5 2 6" xfId="2642"/>
    <cellStyle name="40% - Accent5 2 2 2" xfId="2643"/>
    <cellStyle name="40% - Accent5 2 3 2" xfId="2644"/>
    <cellStyle name="40% - Accent5 2 4 2" xfId="2645"/>
    <cellStyle name="40% - Accent5 3 6" xfId="2646"/>
    <cellStyle name="40% - Accent5 3 2 2" xfId="2647"/>
    <cellStyle name="40% - Accent5 4 6" xfId="2648"/>
    <cellStyle name="40% - Accent6 2 6" xfId="2649"/>
    <cellStyle name="40% - Accent6 2 2 2" xfId="2650"/>
    <cellStyle name="40% - Accent6 2 3 2" xfId="2651"/>
    <cellStyle name="40% - Accent6 2 4 2" xfId="2652"/>
    <cellStyle name="40% - Accent6 3 6" xfId="2653"/>
    <cellStyle name="40% - Accent6 3 2 2" xfId="2654"/>
    <cellStyle name="40% - Accent6 4 6" xfId="2655"/>
    <cellStyle name="60% - Accent1 2 6" xfId="2656"/>
    <cellStyle name="60% - Accent1 2 2 2" xfId="2657"/>
    <cellStyle name="60% - Accent2 2 6" xfId="2658"/>
    <cellStyle name="60% - Accent2 2 2 2" xfId="2659"/>
    <cellStyle name="60% - Accent3 2 6" xfId="2660"/>
    <cellStyle name="60% - Accent3 2 2 2" xfId="2661"/>
    <cellStyle name="60% - Accent4 2 6" xfId="2662"/>
    <cellStyle name="60% - Accent4 2 2 2" xfId="2663"/>
    <cellStyle name="60% - Accent5 2 6" xfId="2664"/>
    <cellStyle name="60% - Accent5 2 2 2" xfId="2665"/>
    <cellStyle name="60% - Accent6 2 6" xfId="2666"/>
    <cellStyle name="60% - Accent6 2 2 2" xfId="2667"/>
    <cellStyle name="Accent1 2 6" xfId="2668"/>
    <cellStyle name="Accent1 2 2 2" xfId="2669"/>
    <cellStyle name="Accent2 2 6" xfId="2670"/>
    <cellStyle name="Accent2 2 2 2" xfId="2671"/>
    <cellStyle name="Accent3 2 6" xfId="2672"/>
    <cellStyle name="Accent3 2 2 2" xfId="2673"/>
    <cellStyle name="Accent4 2 6" xfId="2674"/>
    <cellStyle name="Accent4 2 2 2" xfId="2675"/>
    <cellStyle name="Accent5 2 6" xfId="2676"/>
    <cellStyle name="Accent5 2 2 2" xfId="2677"/>
    <cellStyle name="Accent6 2 6" xfId="2678"/>
    <cellStyle name="Accent6 2 2 2" xfId="2679"/>
    <cellStyle name="Input 2 34 3" xfId="2680"/>
    <cellStyle name="Input 2 33 3" xfId="2681"/>
    <cellStyle name="Input 2 32 3" xfId="2682"/>
    <cellStyle name="Input 2 31 3" xfId="2683"/>
    <cellStyle name="Input 2 30 3" xfId="2684"/>
    <cellStyle name="Input 2 3 4" xfId="2685"/>
    <cellStyle name="Input 2 29 3" xfId="2686"/>
    <cellStyle name="Input 2 28 3" xfId="2687"/>
    <cellStyle name="Input 2 27 3" xfId="2688"/>
    <cellStyle name="Input 2 26 3" xfId="2689"/>
    <cellStyle name="Input 2 25 3" xfId="2690"/>
    <cellStyle name="Input 2 24 3" xfId="2691"/>
    <cellStyle name="Input 2 23 3" xfId="2692"/>
    <cellStyle name="Input 2 22 3" xfId="2693"/>
    <cellStyle name="Input 2 21 3" xfId="2694"/>
    <cellStyle name="Input 2 20 3" xfId="2695"/>
    <cellStyle name="Input 2 2 4" xfId="2696"/>
    <cellStyle name="Input 2 19 3" xfId="2697"/>
    <cellStyle name="Input 2 18 3" xfId="2698"/>
    <cellStyle name="Input 2 17 3" xfId="2699"/>
    <cellStyle name="Input 2 16 3" xfId="2700"/>
    <cellStyle name="Input 2 15 3" xfId="2701"/>
    <cellStyle name="Input 2 14 3" xfId="2702"/>
    <cellStyle name="Input 2 13 3" xfId="2703"/>
    <cellStyle name="Input 2 12 3" xfId="2704"/>
    <cellStyle name="Input 2 11 3" xfId="2705"/>
    <cellStyle name="Input 2 10 3" xfId="2706"/>
    <cellStyle name="Input 2 42" xfId="2707"/>
    <cellStyle name="Bad 2 6" xfId="2708"/>
    <cellStyle name="Bad 2 2 2" xfId="2709"/>
    <cellStyle name="Calculation 2 40" xfId="2710"/>
    <cellStyle name="Calculation 2 10" xfId="2711"/>
    <cellStyle name="Calculation 2 11" xfId="2712"/>
    <cellStyle name="Calculation 2 12" xfId="2713"/>
    <cellStyle name="Calculation 2 13" xfId="2714"/>
    <cellStyle name="Calculation 2 14" xfId="2715"/>
    <cellStyle name="Calculation 2 15" xfId="2716"/>
    <cellStyle name="Calculation 2 16" xfId="2717"/>
    <cellStyle name="Calculation 2 17" xfId="2718"/>
    <cellStyle name="Calculation 2 18" xfId="2719"/>
    <cellStyle name="Calculation 2 19" xfId="2720"/>
    <cellStyle name="Calculation 2 2 2" xfId="2721"/>
    <cellStyle name="Calculation 2 20" xfId="2722"/>
    <cellStyle name="Calculation 2 21" xfId="2723"/>
    <cellStyle name="Calculation 2 22" xfId="2724"/>
    <cellStyle name="Calculation 2 23" xfId="2725"/>
    <cellStyle name="Calculation 2 24" xfId="2726"/>
    <cellStyle name="Calculation 2 25" xfId="2727"/>
    <cellStyle name="Calculation 2 26" xfId="2728"/>
    <cellStyle name="Calculation 2 27" xfId="2729"/>
    <cellStyle name="Calculation 2 28" xfId="2730"/>
    <cellStyle name="Calculation 2 29" xfId="2731"/>
    <cellStyle name="Calculation 2 3 2" xfId="2732"/>
    <cellStyle name="Calculation 2 30" xfId="2733"/>
    <cellStyle name="Calculation 2 31" xfId="2734"/>
    <cellStyle name="Calculation 2 32" xfId="2735"/>
    <cellStyle name="Calculation 2 33" xfId="2736"/>
    <cellStyle name="Calculation 2 34" xfId="2737"/>
    <cellStyle name="Calculation 2 35" xfId="2738"/>
    <cellStyle name="Calculation 2 36" xfId="2739"/>
    <cellStyle name="Calculation 2 37" xfId="2740"/>
    <cellStyle name="Calculation 2 38" xfId="2741"/>
    <cellStyle name="Calculation 2 39" xfId="2742"/>
    <cellStyle name="Calculation 2 4 2" xfId="2743"/>
    <cellStyle name="Calculation 2 5 2" xfId="2744"/>
    <cellStyle name="Calculation 2 6" xfId="2745"/>
    <cellStyle name="Calculation 2 7" xfId="2746"/>
    <cellStyle name="Calculation 2 8" xfId="2747"/>
    <cellStyle name="Calculation 2 9" xfId="2748"/>
    <cellStyle name="Check Cell 2 6" xfId="2749"/>
    <cellStyle name="Check Cell 2 2 2" xfId="2750"/>
    <cellStyle name="Comma 10 6" xfId="2751"/>
    <cellStyle name="Comma 11 2" xfId="2752"/>
    <cellStyle name="Comma 12 2" xfId="2753"/>
    <cellStyle name="Comma 13 2" xfId="2754"/>
    <cellStyle name="Comma 2 6" xfId="2755"/>
    <cellStyle name="Comma 2 2 2 3" xfId="2756"/>
    <cellStyle name="Comma 2 3 3" xfId="2757"/>
    <cellStyle name="Comma 2 4 2" xfId="2758"/>
    <cellStyle name="Comma 2 5 2" xfId="2759"/>
    <cellStyle name="Comma 3 8" xfId="2760"/>
    <cellStyle name="Comma 3 2 6" xfId="2761"/>
    <cellStyle name="Comma 3 2 2 5" xfId="2762"/>
    <cellStyle name="Comma 3 2 2 2" xfId="2763"/>
    <cellStyle name="Comma 3 2 2 2 2" xfId="2764"/>
    <cellStyle name="Comma 3 2 2 3" xfId="2765"/>
    <cellStyle name="Comma 3 2 2 4" xfId="2766"/>
    <cellStyle name="Comma 3 2 3" xfId="2767"/>
    <cellStyle name="Comma 3 2 3 2" xfId="2768"/>
    <cellStyle name="Comma 3 2 4" xfId="2769"/>
    <cellStyle name="Comma 3 2 5" xfId="2770"/>
    <cellStyle name="Comma 3 3 4" xfId="2771"/>
    <cellStyle name="Comma 3 3 2" xfId="2772"/>
    <cellStyle name="Comma 3 3 2 2" xfId="2773"/>
    <cellStyle name="Comma 3 3 3" xfId="2774"/>
    <cellStyle name="Comma 3 4 3" xfId="2775"/>
    <cellStyle name="Comma 3 4 2" xfId="2776"/>
    <cellStyle name="Comma 3 5 2" xfId="2777"/>
    <cellStyle name="Comma 3 6" xfId="2778"/>
    <cellStyle name="Comma 3 7" xfId="2779"/>
    <cellStyle name="Comma 4 6" xfId="2780"/>
    <cellStyle name="Comma 4 2 3" xfId="2781"/>
    <cellStyle name="Comma 4 2 2" xfId="2782"/>
    <cellStyle name="Comma 4 3 2" xfId="2783"/>
    <cellStyle name="Comma 4 4 2" xfId="2784"/>
    <cellStyle name="Comma 5 6" xfId="2785"/>
    <cellStyle name="Comma 5 2 3" xfId="2786"/>
    <cellStyle name="Comma 5 2 2" xfId="2787"/>
    <cellStyle name="Comma 5 3 2" xfId="2788"/>
    <cellStyle name="Comma 5 4 2" xfId="2789"/>
    <cellStyle name="Comma 6 6" xfId="2790"/>
    <cellStyle name="Comma 6 2 4" xfId="2791"/>
    <cellStyle name="Comma 6 2 2" xfId="2792"/>
    <cellStyle name="Comma 6 2 2 2" xfId="2793"/>
    <cellStyle name="Comma 6 2 3" xfId="2794"/>
    <cellStyle name="Comma 6 3 3" xfId="2795"/>
    <cellStyle name="Comma 6 3 2" xfId="2796"/>
    <cellStyle name="Comma 6 4 2" xfId="2797"/>
    <cellStyle name="Comma 6 5 2" xfId="2798"/>
    <cellStyle name="Comma 7 6" xfId="2799"/>
    <cellStyle name="Comma 7 2 4" xfId="2800"/>
    <cellStyle name="Comma 7 2 2" xfId="2801"/>
    <cellStyle name="Comma 7 2 2 2" xfId="2802"/>
    <cellStyle name="Comma 7 2 3" xfId="2803"/>
    <cellStyle name="Comma 7 3 3" xfId="2804"/>
    <cellStyle name="Comma 7 3 2" xfId="2805"/>
    <cellStyle name="Comma 7 4 2" xfId="2806"/>
    <cellStyle name="Comma 8 6" xfId="2807"/>
    <cellStyle name="Comma 8 2 4" xfId="2808"/>
    <cellStyle name="Comma 8 2 2" xfId="2809"/>
    <cellStyle name="Comma 8 2 2 2" xfId="2810"/>
    <cellStyle name="Comma 8 2 3" xfId="2811"/>
    <cellStyle name="Comma 8 3 3" xfId="2812"/>
    <cellStyle name="Comma 8 3 2" xfId="2813"/>
    <cellStyle name="Comma 8 4 2" xfId="2814"/>
    <cellStyle name="Comma 9 6" xfId="2815"/>
    <cellStyle name="Comma 9 2 2" xfId="2816"/>
    <cellStyle name="Comma 9 3 2" xfId="2817"/>
    <cellStyle name="Currency 2 7" xfId="2818"/>
    <cellStyle name="Currency 2 5 2" xfId="2819"/>
    <cellStyle name="Currency 3 6" xfId="2820"/>
    <cellStyle name="Currency 3 2 4" xfId="2821"/>
    <cellStyle name="Currency 3 2 2" xfId="2822"/>
    <cellStyle name="Currency 3 2 3" xfId="2823"/>
    <cellStyle name="Currency 3 3 2" xfId="2824"/>
    <cellStyle name="Currency 3 4 2" xfId="2825"/>
    <cellStyle name="Currency 3 5 2" xfId="2826"/>
    <cellStyle name="Currency 4 6" xfId="2827"/>
    <cellStyle name="Currency 4 2 4" xfId="2828"/>
    <cellStyle name="Currency 4 2 2" xfId="2829"/>
    <cellStyle name="Currency 4 2 2 2" xfId="2830"/>
    <cellStyle name="Currency 4 2 3" xfId="2831"/>
    <cellStyle name="Currency 4 3 3" xfId="2832"/>
    <cellStyle name="Currency 4 3 2" xfId="2833"/>
    <cellStyle name="Currency 4 4 2" xfId="2834"/>
    <cellStyle name="Currency 5 6" xfId="2835"/>
    <cellStyle name="Currency 5 2 4" xfId="2836"/>
    <cellStyle name="Currency 5 2 2" xfId="2837"/>
    <cellStyle name="Currency 5 2 2 2" xfId="2838"/>
    <cellStyle name="Currency 5 2 3" xfId="2839"/>
    <cellStyle name="Currency 5 3 3" xfId="2840"/>
    <cellStyle name="Currency 5 3 2" xfId="2841"/>
    <cellStyle name="Currency 5 4 2" xfId="2842"/>
    <cellStyle name="Currency 6 6" xfId="2843"/>
    <cellStyle name="Explanatory Text 2 6" xfId="2844"/>
    <cellStyle name="Explanatory Text 2 2 2" xfId="2845"/>
    <cellStyle name="Fund 10 4" xfId="2846"/>
    <cellStyle name="Fund 10 2 3" xfId="2847"/>
    <cellStyle name="Fund 11 4" xfId="2848"/>
    <cellStyle name="Fund 11 2 3" xfId="2849"/>
    <cellStyle name="Fund 12 4" xfId="2850"/>
    <cellStyle name="Fund 12 2 3" xfId="2851"/>
    <cellStyle name="Fund 13 4" xfId="2852"/>
    <cellStyle name="Fund 13 2 3" xfId="2853"/>
    <cellStyle name="Fund 14 4" xfId="2854"/>
    <cellStyle name="Fund 14 2 3" xfId="2855"/>
    <cellStyle name="Fund 15 4" xfId="2856"/>
    <cellStyle name="Fund 15 2 3" xfId="2857"/>
    <cellStyle name="Fund 2 4" xfId="2858"/>
    <cellStyle name="Fund 2 2 3" xfId="2859"/>
    <cellStyle name="Fund 3 4" xfId="2860"/>
    <cellStyle name="Fund 3 2 3" xfId="2861"/>
    <cellStyle name="Fund 4 4" xfId="2862"/>
    <cellStyle name="Fund 4 2 3" xfId="2863"/>
    <cellStyle name="Fund 5 4" xfId="2864"/>
    <cellStyle name="Fund 5 2 3" xfId="2865"/>
    <cellStyle name="Fund 6 4" xfId="2866"/>
    <cellStyle name="Fund 6 2 3" xfId="2867"/>
    <cellStyle name="Fund 7 4" xfId="2868"/>
    <cellStyle name="Fund 7 2 3" xfId="2869"/>
    <cellStyle name="Fund 8 4" xfId="2870"/>
    <cellStyle name="Fund 8 2 3" xfId="2871"/>
    <cellStyle name="Fund 9 4" xfId="2872"/>
    <cellStyle name="Fund 9 2 3" xfId="2873"/>
    <cellStyle name="Good 2 6" xfId="2874"/>
    <cellStyle name="Good 2 2 2" xfId="2875"/>
    <cellStyle name="Heading 1 2 6" xfId="2876"/>
    <cellStyle name="Heading 2 2 6" xfId="2877"/>
    <cellStyle name="Heading 3 2 17" xfId="2878"/>
    <cellStyle name="Heading 3 2 10" xfId="2879"/>
    <cellStyle name="Heading 3 2 11" xfId="2880"/>
    <cellStyle name="Heading 3 2 12" xfId="2881"/>
    <cellStyle name="Heading 3 2 13" xfId="2882"/>
    <cellStyle name="Heading 3 2 14" xfId="2883"/>
    <cellStyle name="Heading 3 2 15" xfId="2884"/>
    <cellStyle name="Heading 3 2 16" xfId="2885"/>
    <cellStyle name="Heading 3 2 2 2" xfId="2886"/>
    <cellStyle name="Heading 3 2 3 2" xfId="2887"/>
    <cellStyle name="Heading 3 2 4 2" xfId="2888"/>
    <cellStyle name="Heading 3 2 5 2" xfId="2889"/>
    <cellStyle name="Heading 3 2 6" xfId="2890"/>
    <cellStyle name="Heading 3 2 7" xfId="2891"/>
    <cellStyle name="Heading 3 2 8" xfId="2892"/>
    <cellStyle name="Heading 3 2 9" xfId="2893"/>
    <cellStyle name="Heading 4 2 6" xfId="2894"/>
    <cellStyle name="Input 2 40" xfId="2895"/>
    <cellStyle name="Input 2 10" xfId="2896"/>
    <cellStyle name="Input 2 11" xfId="2897"/>
    <cellStyle name="Input 2 12" xfId="2898"/>
    <cellStyle name="Input 2 13" xfId="2899"/>
    <cellStyle name="Input 2 14" xfId="2900"/>
    <cellStyle name="Input 2 15" xfId="2901"/>
    <cellStyle name="Input 2 16" xfId="2902"/>
    <cellStyle name="Input 2 17" xfId="2903"/>
    <cellStyle name="Input 2 18" xfId="2904"/>
    <cellStyle name="Input 2 19" xfId="2905"/>
    <cellStyle name="Input 2 2 2" xfId="2906"/>
    <cellStyle name="Input 2 20" xfId="2907"/>
    <cellStyle name="Input 2 21" xfId="2908"/>
    <cellStyle name="Input 2 22" xfId="2909"/>
    <cellStyle name="Input 2 23" xfId="2910"/>
    <cellStyle name="Input 2 24" xfId="2911"/>
    <cellStyle name="Input 2 25" xfId="2912"/>
    <cellStyle name="Input 2 26" xfId="2913"/>
    <cellStyle name="Input 2 27" xfId="2914"/>
    <cellStyle name="Input 2 28" xfId="2915"/>
    <cellStyle name="Input 2 29" xfId="2916"/>
    <cellStyle name="Input 2 3 2" xfId="2917"/>
    <cellStyle name="Input 2 30" xfId="2918"/>
    <cellStyle name="Input 2 31" xfId="2919"/>
    <cellStyle name="Input 2 32" xfId="2920"/>
    <cellStyle name="Input 2 33" xfId="2921"/>
    <cellStyle name="Input 2 34" xfId="2922"/>
    <cellStyle name="Input 2 35" xfId="2923"/>
    <cellStyle name="Input 2 36" xfId="2924"/>
    <cellStyle name="Input 2 37" xfId="2925"/>
    <cellStyle name="Input 2 38" xfId="2926"/>
    <cellStyle name="Input 2 39" xfId="2927"/>
    <cellStyle name="Input 2 4 2" xfId="2928"/>
    <cellStyle name="Input 2 5 2" xfId="2929"/>
    <cellStyle name="Input 2 6" xfId="2930"/>
    <cellStyle name="Input 2 7" xfId="2931"/>
    <cellStyle name="Input 2 8" xfId="2932"/>
    <cellStyle name="Input 2 9" xfId="2933"/>
    <cellStyle name="Linked Cell 2 6" xfId="2934"/>
    <cellStyle name="Linked Cell 2 2 2" xfId="2935"/>
    <cellStyle name="Neutral 2 6" xfId="2936"/>
    <cellStyle name="Neutral 2 2 2" xfId="2937"/>
    <cellStyle name="Normal 10 7" xfId="2938"/>
    <cellStyle name="Normal 10 2 5" xfId="2939"/>
    <cellStyle name="Normal 10 2 2" xfId="2940"/>
    <cellStyle name="Normal 10 2 2 2" xfId="2941"/>
    <cellStyle name="Normal 10 2 2 2 2" xfId="2942"/>
    <cellStyle name="Normal 10 2 2 3" xfId="2943"/>
    <cellStyle name="Normal 10 2 3" xfId="2944"/>
    <cellStyle name="Normal 10 2 3 2" xfId="2945"/>
    <cellStyle name="Normal 10 2 4" xfId="2946"/>
    <cellStyle name="Normal 10 3 5" xfId="2947"/>
    <cellStyle name="Normal 10 3 2" xfId="2948"/>
    <cellStyle name="Normal 10 3 2 2" xfId="2949"/>
    <cellStyle name="Normal 10 3 2 2 2" xfId="2950"/>
    <cellStyle name="Normal 10 3 2 3" xfId="2951"/>
    <cellStyle name="Normal 10 3 3" xfId="2952"/>
    <cellStyle name="Normal 10 3 3 2" xfId="2953"/>
    <cellStyle name="Normal 10 3 4" xfId="2954"/>
    <cellStyle name="Normal 10 4 4" xfId="2955"/>
    <cellStyle name="Normal 10 4 2" xfId="2956"/>
    <cellStyle name="Normal 10 4 2 2" xfId="2957"/>
    <cellStyle name="Normal 10 4 3" xfId="2958"/>
    <cellStyle name="Normal 10 5 3" xfId="2959"/>
    <cellStyle name="Normal 10 5 2" xfId="2960"/>
    <cellStyle name="Normal 10 6" xfId="2961"/>
    <cellStyle name="Normal 11 6" xfId="2962"/>
    <cellStyle name="Normal 11 2 4" xfId="2963"/>
    <cellStyle name="Normal 11 2 2" xfId="2964"/>
    <cellStyle name="Normal 11 2 2 2" xfId="2965"/>
    <cellStyle name="Normal 11 2 3" xfId="2966"/>
    <cellStyle name="Normal 11 3 3" xfId="2967"/>
    <cellStyle name="Normal 11 3 2" xfId="2968"/>
    <cellStyle name="Normal 11 4 2" xfId="2969"/>
    <cellStyle name="Normal 12 5" xfId="2970"/>
    <cellStyle name="Normal 12 2" xfId="2971"/>
    <cellStyle name="Normal 12 2 2" xfId="2972"/>
    <cellStyle name="Normal 12 2 2 2" xfId="2973"/>
    <cellStyle name="Normal 12 2 3" xfId="2974"/>
    <cellStyle name="Normal 12 3" xfId="2975"/>
    <cellStyle name="Normal 12 3 2" xfId="2976"/>
    <cellStyle name="Normal 12 4" xfId="2977"/>
    <cellStyle name="Normal 13 5" xfId="2978"/>
    <cellStyle name="Normal 13 2" xfId="2979"/>
    <cellStyle name="Normal 13 2 2" xfId="2980"/>
    <cellStyle name="Normal 13 2 2 2" xfId="2981"/>
    <cellStyle name="Normal 13 2 3" xfId="2982"/>
    <cellStyle name="Normal 13 3" xfId="2983"/>
    <cellStyle name="Normal 13 3 2" xfId="2984"/>
    <cellStyle name="Normal 13 4" xfId="2985"/>
    <cellStyle name="Normal 14 5" xfId="2986"/>
    <cellStyle name="Normal 14 2" xfId="2987"/>
    <cellStyle name="Normal 14 2 2" xfId="2988"/>
    <cellStyle name="Normal 14 2 2 2" xfId="2989"/>
    <cellStyle name="Normal 14 2 3" xfId="2990"/>
    <cellStyle name="Normal 14 3" xfId="2991"/>
    <cellStyle name="Normal 14 3 2" xfId="2992"/>
    <cellStyle name="Normal 14 4" xfId="2993"/>
    <cellStyle name="Normal 15 2" xfId="2994"/>
    <cellStyle name="Normal 16 5" xfId="2995"/>
    <cellStyle name="Normal 16 2" xfId="2996"/>
    <cellStyle name="Normal 16 3" xfId="2997"/>
    <cellStyle name="Normal 16 4" xfId="2998"/>
    <cellStyle name="Normal 17 3" xfId="2999"/>
    <cellStyle name="Normal 17 2" xfId="3000"/>
    <cellStyle name="Normal 18" xfId="3001"/>
    <cellStyle name="Normal 19" xfId="3002"/>
    <cellStyle name="Normal 19 2" xfId="3003"/>
    <cellStyle name="Normal 19 2 2" xfId="3004"/>
    <cellStyle name="Normal 19 3" xfId="3005"/>
    <cellStyle name="Normal 2 16 2" xfId="3006"/>
    <cellStyle name="Normal 2 17" xfId="3007"/>
    <cellStyle name="Normal 2 18" xfId="3008"/>
    <cellStyle name="Fund 9 2 6" xfId="3009"/>
    <cellStyle name="Fund 9 7" xfId="3010"/>
    <cellStyle name="Fund 8 2 6" xfId="3011"/>
    <cellStyle name="Fund 8 7" xfId="3012"/>
    <cellStyle name="Fund 7 2 6" xfId="3013"/>
    <cellStyle name="Fund 7 7" xfId="3014"/>
    <cellStyle name="Fund 6 2 6" xfId="3015"/>
    <cellStyle name="Normal 2 2 17 2" xfId="3016"/>
    <cellStyle name="Normal 2 2 18" xfId="3017"/>
    <cellStyle name="Fund 6 7" xfId="3018"/>
    <cellStyle name="Fund 5 2 6" xfId="3019"/>
    <cellStyle name="Fund 5 7" xfId="3020"/>
    <cellStyle name="Fund 4 2 6" xfId="3021"/>
    <cellStyle name="Fund 4 7" xfId="3022"/>
    <cellStyle name="Fund 3 2 6" xfId="3023"/>
    <cellStyle name="Fund 3 7" xfId="3024"/>
    <cellStyle name="Fund 2 2 6" xfId="3025"/>
    <cellStyle name="Normal 2 3 16" xfId="3026"/>
    <cellStyle name="Normal 2 3 10" xfId="3027"/>
    <cellStyle name="Normal 2 3 10 2" xfId="3028"/>
    <cellStyle name="Normal 2 3 10 2 2" xfId="3029"/>
    <cellStyle name="Normal 2 3 10 2 2 2" xfId="3030"/>
    <cellStyle name="Normal 2 3 10 2 2 2 2" xfId="3031"/>
    <cellStyle name="Normal 2 3 10 2 2 3" xfId="3032"/>
    <cellStyle name="Normal 2 3 10 2 3" xfId="3033"/>
    <cellStyle name="Normal 2 3 10 2 3 2" xfId="3034"/>
    <cellStyle name="Normal 2 3 10 2 4" xfId="3035"/>
    <cellStyle name="Normal 2 3 10 3" xfId="3036"/>
    <cellStyle name="Normal 2 3 10 3 2" xfId="3037"/>
    <cellStyle name="Normal 2 3 10 3 2 2" xfId="3038"/>
    <cellStyle name="Normal 2 3 10 3 3" xfId="3039"/>
    <cellStyle name="Normal 2 3 10 4" xfId="3040"/>
    <cellStyle name="Normal 2 3 10 4 2" xfId="3041"/>
    <cellStyle name="Normal 2 3 10 5" xfId="3042"/>
    <cellStyle name="Normal 2 3 11" xfId="3043"/>
    <cellStyle name="Normal 2 3 11 2" xfId="3044"/>
    <cellStyle name="Normal 2 3 11 2 2" xfId="3045"/>
    <cellStyle name="Normal 2 3 11 2 2 2" xfId="3046"/>
    <cellStyle name="Normal 2 3 11 2 3" xfId="3047"/>
    <cellStyle name="Normal 2 3 11 3" xfId="3048"/>
    <cellStyle name="Normal 2 3 11 3 2" xfId="3049"/>
    <cellStyle name="Normal 2 3 11 4" xfId="3050"/>
    <cellStyle name="Normal 2 3 12" xfId="3051"/>
    <cellStyle name="Normal 2 3 12 2" xfId="3052"/>
    <cellStyle name="Normal 2 3 12 2 2" xfId="3053"/>
    <cellStyle name="Normal 2 3 12 2 2 2" xfId="3054"/>
    <cellStyle name="Normal 2 3 12 2 3" xfId="3055"/>
    <cellStyle name="Normal 2 3 12 3" xfId="3056"/>
    <cellStyle name="Normal 2 3 12 3 2" xfId="3057"/>
    <cellStyle name="Normal 2 3 12 4" xfId="3058"/>
    <cellStyle name="Normal 2 3 13" xfId="3059"/>
    <cellStyle name="Normal 2 3 13 2" xfId="3060"/>
    <cellStyle name="Normal 2 3 13 2 2" xfId="3061"/>
    <cellStyle name="Normal 2 3 13 2 2 2" xfId="3062"/>
    <cellStyle name="Normal 2 3 13 2 3" xfId="3063"/>
    <cellStyle name="Normal 2 3 13 3" xfId="3064"/>
    <cellStyle name="Normal 2 3 13 3 2" xfId="3065"/>
    <cellStyle name="Normal 2 3 13 4" xfId="3066"/>
    <cellStyle name="Normal 2 3 14" xfId="3067"/>
    <cellStyle name="Normal 2 3 14 2" xfId="3068"/>
    <cellStyle name="Normal 2 3 14 2 2" xfId="3069"/>
    <cellStyle name="Normal 2 3 14 3" xfId="3070"/>
    <cellStyle name="Normal 2 3 15" xfId="3071"/>
    <cellStyle name="Normal 2 3 15 2" xfId="3072"/>
    <cellStyle name="Normal 2 3 2 15" xfId="3073"/>
    <cellStyle name="Normal 2 3 2 10" xfId="3074"/>
    <cellStyle name="Normal 2 3 2 10 2" xfId="3075"/>
    <cellStyle name="Normal 2 3 2 10 2 2" xfId="3076"/>
    <cellStyle name="Normal 2 3 2 10 2 2 2" xfId="3077"/>
    <cellStyle name="Normal 2 3 2 10 2 3" xfId="3078"/>
    <cellStyle name="Normal 2 3 2 10 3" xfId="3079"/>
    <cellStyle name="Normal 2 3 2 10 3 2" xfId="3080"/>
    <cellStyle name="Normal 2 3 2 10 4" xfId="3081"/>
    <cellStyle name="Normal 2 3 2 11" xfId="3082"/>
    <cellStyle name="Normal 2 3 2 11 2" xfId="3083"/>
    <cellStyle name="Normal 2 3 2 11 2 2" xfId="3084"/>
    <cellStyle name="Normal 2 3 2 11 2 2 2" xfId="3085"/>
    <cellStyle name="Normal 2 3 2 11 2 3" xfId="3086"/>
    <cellStyle name="Normal 2 3 2 11 3" xfId="3087"/>
    <cellStyle name="Normal 2 3 2 11 3 2" xfId="3088"/>
    <cellStyle name="Normal 2 3 2 11 4" xfId="3089"/>
    <cellStyle name="Normal 2 3 2 12" xfId="3090"/>
    <cellStyle name="Normal 2 3 2 12 2" xfId="3091"/>
    <cellStyle name="Normal 2 3 2 12 2 2" xfId="3092"/>
    <cellStyle name="Normal 2 3 2 12 3" xfId="3093"/>
    <cellStyle name="Normal 2 3 2 13" xfId="3094"/>
    <cellStyle name="Normal 2 3 2 13 2" xfId="3095"/>
    <cellStyle name="Normal 2 3 2 14" xfId="3096"/>
    <cellStyle name="Normal 2 3 2 2" xfId="3097"/>
    <cellStyle name="Normal 2 3 2 2 10" xfId="3098"/>
    <cellStyle name="Normal 2 3 2 2 10 2" xfId="3099"/>
    <cellStyle name="Normal 2 3 2 2 10 2 2" xfId="3100"/>
    <cellStyle name="Normal 2 3 2 2 10 3" xfId="3101"/>
    <cellStyle name="Normal 2 3 2 2 11" xfId="3102"/>
    <cellStyle name="Normal 2 3 2 2 11 2" xfId="3103"/>
    <cellStyle name="Normal 2 3 2 2 12" xfId="3104"/>
    <cellStyle name="Normal 2 3 2 2 2" xfId="3105"/>
    <cellStyle name="Normal 2 3 2 2 2 10" xfId="3106"/>
    <cellStyle name="Normal 2 3 2 2 2 10 2" xfId="3107"/>
    <cellStyle name="Normal 2 3 2 2 2 11" xfId="3108"/>
    <cellStyle name="Normal 2 3 2 2 2 2" xfId="3109"/>
    <cellStyle name="Normal 2 3 2 2 2 2 10" xfId="3110"/>
    <cellStyle name="Normal 2 3 2 2 2 2 2" xfId="3111"/>
    <cellStyle name="Normal 2 3 2 2 2 2 2 2" xfId="3112"/>
    <cellStyle name="Normal 2 3 2 2 2 2 2 2 2" xfId="3113"/>
    <cellStyle name="Normal 2 3 2 2 2 2 2 2 2 2" xfId="3114"/>
    <cellStyle name="Normal 2 3 2 2 2 2 2 2 2 2 2" xfId="3115"/>
    <cellStyle name="Normal 2 3 2 2 2 2 2 2 2 3" xfId="3116"/>
    <cellStyle name="Normal 2 3 2 2 2 2 2 2 3" xfId="3117"/>
    <cellStyle name="Normal 2 3 2 2 2 2 2 2 3 2" xfId="3118"/>
    <cellStyle name="Normal 2 3 2 2 2 2 2 2 4" xfId="3119"/>
    <cellStyle name="Normal 2 3 2 2 2 2 2 3" xfId="3120"/>
    <cellStyle name="Normal 2 3 2 2 2 2 2 3 2" xfId="3121"/>
    <cellStyle name="Normal 2 3 2 2 2 2 2 3 2 2" xfId="3122"/>
    <cellStyle name="Normal 2 3 2 2 2 2 2 3 2 2 2" xfId="3123"/>
    <cellStyle name="Normal 2 3 2 2 2 2 2 3 2 3" xfId="3124"/>
    <cellStyle name="Normal 2 3 2 2 2 2 2 3 3" xfId="3125"/>
    <cellStyle name="Normal 2 3 2 2 2 2 2 3 3 2" xfId="3126"/>
    <cellStyle name="Normal 2 3 2 2 2 2 2 3 4" xfId="3127"/>
    <cellStyle name="Normal 2 3 2 2 2 2 2 4" xfId="3128"/>
    <cellStyle name="Normal 2 3 2 2 2 2 2 4 2" xfId="3129"/>
    <cellStyle name="Normal 2 3 2 2 2 2 2 4 2 2" xfId="3130"/>
    <cellStyle name="Normal 2 3 2 2 2 2 2 4 2 2 2" xfId="3131"/>
    <cellStyle name="Normal 2 3 2 2 2 2 2 4 2 3" xfId="3132"/>
    <cellStyle name="Normal 2 3 2 2 2 2 2 4 3" xfId="3133"/>
    <cellStyle name="Normal 2 3 2 2 2 2 2 4 3 2" xfId="3134"/>
    <cellStyle name="Normal 2 3 2 2 2 2 2 4 4" xfId="3135"/>
    <cellStyle name="Normal 2 3 2 2 2 2 2 5" xfId="3136"/>
    <cellStyle name="Normal 2 3 2 2 2 2 2 5 2" xfId="3137"/>
    <cellStyle name="Normal 2 3 2 2 2 2 2 5 2 2" xfId="3138"/>
    <cellStyle name="Normal 2 3 2 2 2 2 2 5 3" xfId="3139"/>
    <cellStyle name="Normal 2 3 2 2 2 2 2 6" xfId="3140"/>
    <cellStyle name="Normal 2 3 2 2 2 2 2 6 2" xfId="3141"/>
    <cellStyle name="Normal 2 3 2 2 2 2 2 7" xfId="3142"/>
    <cellStyle name="Normal 2 3 2 2 2 2 3" xfId="3143"/>
    <cellStyle name="Normal 2 3 2 2 2 2 3 2" xfId="3144"/>
    <cellStyle name="Normal 2 3 2 2 2 2 3 2 2" xfId="3145"/>
    <cellStyle name="Normal 2 3 2 2 2 2 3 2 2 2" xfId="3146"/>
    <cellStyle name="Normal 2 3 2 2 2 2 3 2 2 2 2" xfId="3147"/>
    <cellStyle name="Normal 2 3 2 2 2 2 3 2 2 3" xfId="3148"/>
    <cellStyle name="Normal 2 3 2 2 2 2 3 2 3" xfId="3149"/>
    <cellStyle name="Normal 2 3 2 2 2 2 3 2 3 2" xfId="3150"/>
    <cellStyle name="Normal 2 3 2 2 2 2 3 2 4" xfId="3151"/>
    <cellStyle name="Normal 2 3 2 2 2 2 3 3" xfId="3152"/>
    <cellStyle name="Normal 2 3 2 2 2 2 3 3 2" xfId="3153"/>
    <cellStyle name="Normal 2 3 2 2 2 2 3 3 2 2" xfId="3154"/>
    <cellStyle name="Normal 2 3 2 2 2 2 3 3 3" xfId="3155"/>
    <cellStyle name="Normal 2 3 2 2 2 2 3 4" xfId="3156"/>
    <cellStyle name="Normal 2 3 2 2 2 2 3 4 2" xfId="3157"/>
    <cellStyle name="Normal 2 3 2 2 2 2 3 5" xfId="3158"/>
    <cellStyle name="Normal 2 3 2 2 2 2 4" xfId="3159"/>
    <cellStyle name="Normal 2 3 2 2 2 2 4 2" xfId="3160"/>
    <cellStyle name="Normal 2 3 2 2 2 2 4 2 2" xfId="3161"/>
    <cellStyle name="Normal 2 3 2 2 2 2 4 2 2 2" xfId="3162"/>
    <cellStyle name="Normal 2 3 2 2 2 2 4 2 2 2 2" xfId="3163"/>
    <cellStyle name="Normal 2 3 2 2 2 2 4 2 2 3" xfId="3164"/>
    <cellStyle name="Normal 2 3 2 2 2 2 4 2 3" xfId="3165"/>
    <cellStyle name="Normal 2 3 2 2 2 2 4 2 3 2" xfId="3166"/>
    <cellStyle name="Normal 2 3 2 2 2 2 4 2 4" xfId="3167"/>
    <cellStyle name="Normal 2 3 2 2 2 2 4 3" xfId="3168"/>
    <cellStyle name="Normal 2 3 2 2 2 2 4 3 2" xfId="3169"/>
    <cellStyle name="Normal 2 3 2 2 2 2 4 3 2 2" xfId="3170"/>
    <cellStyle name="Normal 2 3 2 2 2 2 4 3 3" xfId="3171"/>
    <cellStyle name="Normal 2 3 2 2 2 2 4 4" xfId="3172"/>
    <cellStyle name="Normal 2 3 2 2 2 2 4 4 2" xfId="3173"/>
    <cellStyle name="Normal 2 3 2 2 2 2 4 5" xfId="3174"/>
    <cellStyle name="Normal 2 3 2 2 2 2 5" xfId="3175"/>
    <cellStyle name="Normal 2 3 2 2 2 2 5 2" xfId="3176"/>
    <cellStyle name="Normal 2 3 2 2 2 2 5 2 2" xfId="3177"/>
    <cellStyle name="Normal 2 3 2 2 2 2 5 2 2 2" xfId="3178"/>
    <cellStyle name="Normal 2 3 2 2 2 2 5 2 3" xfId="3179"/>
    <cellStyle name="Normal 2 3 2 2 2 2 5 3" xfId="3180"/>
    <cellStyle name="Normal 2 3 2 2 2 2 5 3 2" xfId="3181"/>
    <cellStyle name="Normal 2 3 2 2 2 2 5 4" xfId="3182"/>
    <cellStyle name="Normal 2 3 2 2 2 2 6" xfId="3183"/>
    <cellStyle name="Normal 2 3 2 2 2 2 6 2" xfId="3184"/>
    <cellStyle name="Normal 2 3 2 2 2 2 6 2 2" xfId="3185"/>
    <cellStyle name="Normal 2 3 2 2 2 2 6 2 2 2" xfId="3186"/>
    <cellStyle name="Normal 2 3 2 2 2 2 6 2 3" xfId="3187"/>
    <cellStyle name="Normal 2 3 2 2 2 2 6 3" xfId="3188"/>
    <cellStyle name="Normal 2 3 2 2 2 2 6 3 2" xfId="3189"/>
    <cellStyle name="Normal 2 3 2 2 2 2 6 4" xfId="3190"/>
    <cellStyle name="Normal 2 3 2 2 2 2 7" xfId="3191"/>
    <cellStyle name="Normal 2 3 2 2 2 2 7 2" xfId="3192"/>
    <cellStyle name="Normal 2 3 2 2 2 2 7 2 2" xfId="3193"/>
    <cellStyle name="Normal 2 3 2 2 2 2 7 2 2 2" xfId="3194"/>
    <cellStyle name="Normal 2 3 2 2 2 2 7 2 3" xfId="3195"/>
    <cellStyle name="Normal 2 3 2 2 2 2 7 3" xfId="3196"/>
    <cellStyle name="Normal 2 3 2 2 2 2 7 3 2" xfId="3197"/>
    <cellStyle name="Normal 2 3 2 2 2 2 7 4" xfId="3198"/>
    <cellStyle name="Normal 2 3 2 2 2 2 8" xfId="3199"/>
    <cellStyle name="Normal 2 3 2 2 2 2 8 2" xfId="3200"/>
    <cellStyle name="Normal 2 3 2 2 2 2 8 2 2" xfId="3201"/>
    <cellStyle name="Normal 2 3 2 2 2 2 8 3" xfId="3202"/>
    <cellStyle name="Normal 2 3 2 2 2 2 9" xfId="3203"/>
    <cellStyle name="Normal 2 3 2 2 2 2 9 2" xfId="3204"/>
    <cellStyle name="Normal 2 3 2 2 2 3" xfId="3205"/>
    <cellStyle name="Normal 2 3 2 2 2 3 2" xfId="3206"/>
    <cellStyle name="Normal 2 3 2 2 2 3 2 2" xfId="3207"/>
    <cellStyle name="Normal 2 3 2 2 2 3 2 2 2" xfId="3208"/>
    <cellStyle name="Normal 2 3 2 2 2 3 2 2 2 2" xfId="3209"/>
    <cellStyle name="Normal 2 3 2 2 2 3 2 2 3" xfId="3210"/>
    <cellStyle name="Normal 2 3 2 2 2 3 2 3" xfId="3211"/>
    <cellStyle name="Normal 2 3 2 2 2 3 2 3 2" xfId="3212"/>
    <cellStyle name="Normal 2 3 2 2 2 3 2 4" xfId="3213"/>
    <cellStyle name="Normal 2 3 2 2 2 3 3" xfId="3214"/>
    <cellStyle name="Normal 2 3 2 2 2 3 3 2" xfId="3215"/>
    <cellStyle name="Normal 2 3 2 2 2 3 3 2 2" xfId="3216"/>
    <cellStyle name="Normal 2 3 2 2 2 3 3 2 2 2" xfId="3217"/>
    <cellStyle name="Normal 2 3 2 2 2 3 3 2 3" xfId="3218"/>
    <cellStyle name="Normal 2 3 2 2 2 3 3 3" xfId="3219"/>
    <cellStyle name="Normal 2 3 2 2 2 3 3 3 2" xfId="3220"/>
    <cellStyle name="Normal 2 3 2 2 2 3 3 4" xfId="3221"/>
    <cellStyle name="Normal 2 3 2 2 2 3 4" xfId="3222"/>
    <cellStyle name="Normal 2 3 2 2 2 3 4 2" xfId="3223"/>
    <cellStyle name="Normal 2 3 2 2 2 3 4 2 2" xfId="3224"/>
    <cellStyle name="Normal 2 3 2 2 2 3 4 2 2 2" xfId="3225"/>
    <cellStyle name="Normal 2 3 2 2 2 3 4 2 3" xfId="3226"/>
    <cellStyle name="Normal 2 3 2 2 2 3 4 3" xfId="3227"/>
    <cellStyle name="Normal 2 3 2 2 2 3 4 3 2" xfId="3228"/>
    <cellStyle name="Normal 2 3 2 2 2 3 4 4" xfId="3229"/>
    <cellStyle name="Normal 2 3 2 2 2 3 5" xfId="3230"/>
    <cellStyle name="Normal 2 3 2 2 2 3 5 2" xfId="3231"/>
    <cellStyle name="Normal 2 3 2 2 2 3 5 2 2" xfId="3232"/>
    <cellStyle name="Normal 2 3 2 2 2 3 5 3" xfId="3233"/>
    <cellStyle name="Normal 2 3 2 2 2 3 6" xfId="3234"/>
    <cellStyle name="Normal 2 3 2 2 2 3 6 2" xfId="3235"/>
    <cellStyle name="Normal 2 3 2 2 2 3 7" xfId="3236"/>
    <cellStyle name="Normal 2 3 2 2 2 4" xfId="3237"/>
    <cellStyle name="Normal 2 3 2 2 2 4 2" xfId="3238"/>
    <cellStyle name="Normal 2 3 2 2 2 4 2 2" xfId="3239"/>
    <cellStyle name="Normal 2 3 2 2 2 4 2 2 2" xfId="3240"/>
    <cellStyle name="Normal 2 3 2 2 2 4 2 2 2 2" xfId="3241"/>
    <cellStyle name="Normal 2 3 2 2 2 4 2 2 3" xfId="3242"/>
    <cellStyle name="Normal 2 3 2 2 2 4 2 3" xfId="3243"/>
    <cellStyle name="Normal 2 3 2 2 2 4 2 3 2" xfId="3244"/>
    <cellStyle name="Normal 2 3 2 2 2 4 2 4" xfId="3245"/>
    <cellStyle name="Normal 2 3 2 2 2 4 3" xfId="3246"/>
    <cellStyle name="Normal 2 3 2 2 2 4 3 2" xfId="3247"/>
    <cellStyle name="Normal 2 3 2 2 2 4 3 2 2" xfId="3248"/>
    <cellStyle name="Normal 2 3 2 2 2 4 3 3" xfId="3249"/>
    <cellStyle name="Normal 2 3 2 2 2 4 4" xfId="3250"/>
    <cellStyle name="Normal 2 3 2 2 2 4 4 2" xfId="3251"/>
    <cellStyle name="Normal 2 3 2 2 2 4 5" xfId="3252"/>
    <cellStyle name="Normal 2 3 2 2 2 5" xfId="3253"/>
    <cellStyle name="Normal 2 3 2 2 2 5 2" xfId="3254"/>
    <cellStyle name="Normal 2 3 2 2 2 5 2 2" xfId="3255"/>
    <cellStyle name="Normal 2 3 2 2 2 5 2 2 2" xfId="3256"/>
    <cellStyle name="Normal 2 3 2 2 2 5 2 2 2 2" xfId="3257"/>
    <cellStyle name="Normal 2 3 2 2 2 5 2 2 3" xfId="3258"/>
    <cellStyle name="Normal 2 3 2 2 2 5 2 3" xfId="3259"/>
    <cellStyle name="Normal 2 3 2 2 2 5 2 3 2" xfId="3260"/>
    <cellStyle name="Normal 2 3 2 2 2 5 2 4" xfId="3261"/>
    <cellStyle name="Normal 2 3 2 2 2 5 3" xfId="3262"/>
    <cellStyle name="Normal 2 3 2 2 2 5 3 2" xfId="3263"/>
    <cellStyle name="Normal 2 3 2 2 2 5 3 2 2" xfId="3264"/>
    <cellStyle name="Normal 2 3 2 2 2 5 3 3" xfId="3265"/>
    <cellStyle name="Normal 2 3 2 2 2 5 4" xfId="3266"/>
    <cellStyle name="Normal 2 3 2 2 2 5 4 2" xfId="3267"/>
    <cellStyle name="Normal 2 3 2 2 2 5 5" xfId="3268"/>
    <cellStyle name="Normal 2 3 2 2 2 6" xfId="3269"/>
    <cellStyle name="Normal 2 3 2 2 2 6 2" xfId="3270"/>
    <cellStyle name="Normal 2 3 2 2 2 6 2 2" xfId="3271"/>
    <cellStyle name="Normal 2 3 2 2 2 6 2 2 2" xfId="3272"/>
    <cellStyle name="Normal 2 3 2 2 2 6 2 3" xfId="3273"/>
    <cellStyle name="Normal 2 3 2 2 2 6 3" xfId="3274"/>
    <cellStyle name="Normal 2 3 2 2 2 6 3 2" xfId="3275"/>
    <cellStyle name="Normal 2 3 2 2 2 6 4" xfId="3276"/>
    <cellStyle name="Normal 2 3 2 2 2 7" xfId="3277"/>
    <cellStyle name="Normal 2 3 2 2 2 7 2" xfId="3278"/>
    <cellStyle name="Normal 2 3 2 2 2 7 2 2" xfId="3279"/>
    <cellStyle name="Normal 2 3 2 2 2 7 2 2 2" xfId="3280"/>
    <cellStyle name="Normal 2 3 2 2 2 7 2 3" xfId="3281"/>
    <cellStyle name="Normal 2 3 2 2 2 7 3" xfId="3282"/>
    <cellStyle name="Normal 2 3 2 2 2 7 3 2" xfId="3283"/>
    <cellStyle name="Normal 2 3 2 2 2 7 4" xfId="3284"/>
    <cellStyle name="Normal 2 3 2 2 2 8" xfId="3285"/>
    <cellStyle name="Normal 2 3 2 2 2 8 2" xfId="3286"/>
    <cellStyle name="Normal 2 3 2 2 2 8 2 2" xfId="3287"/>
    <cellStyle name="Normal 2 3 2 2 2 8 2 2 2" xfId="3288"/>
    <cellStyle name="Normal 2 3 2 2 2 8 2 3" xfId="3289"/>
    <cellStyle name="Normal 2 3 2 2 2 8 3" xfId="3290"/>
    <cellStyle name="Normal 2 3 2 2 2 8 3 2" xfId="3291"/>
    <cellStyle name="Normal 2 3 2 2 2 8 4" xfId="3292"/>
    <cellStyle name="Normal 2 3 2 2 2 9" xfId="3293"/>
    <cellStyle name="Normal 2 3 2 2 2 9 2" xfId="3294"/>
    <cellStyle name="Normal 2 3 2 2 2 9 2 2" xfId="3295"/>
    <cellStyle name="Normal 2 3 2 2 2 9 3" xfId="3296"/>
    <cellStyle name="Normal 2 3 2 2 3" xfId="3297"/>
    <cellStyle name="Normal 2 3 2 2 3 10" xfId="3298"/>
    <cellStyle name="Normal 2 3 2 2 3 2" xfId="3299"/>
    <cellStyle name="Normal 2 3 2 2 3 2 2" xfId="3300"/>
    <cellStyle name="Normal 2 3 2 2 3 2 2 2" xfId="3301"/>
    <cellStyle name="Normal 2 3 2 2 3 2 2 2 2" xfId="3302"/>
    <cellStyle name="Normal 2 3 2 2 3 2 2 2 2 2" xfId="3303"/>
    <cellStyle name="Normal 2 3 2 2 3 2 2 2 3" xfId="3304"/>
    <cellStyle name="Normal 2 3 2 2 3 2 2 3" xfId="3305"/>
    <cellStyle name="Normal 2 3 2 2 3 2 2 3 2" xfId="3306"/>
    <cellStyle name="Normal 2 3 2 2 3 2 2 4" xfId="3307"/>
    <cellStyle name="Normal 2 3 2 2 3 2 3" xfId="3308"/>
    <cellStyle name="Normal 2 3 2 2 3 2 3 2" xfId="3309"/>
    <cellStyle name="Normal 2 3 2 2 3 2 3 2 2" xfId="3310"/>
    <cellStyle name="Normal 2 3 2 2 3 2 3 2 2 2" xfId="3311"/>
    <cellStyle name="Normal 2 3 2 2 3 2 3 2 3" xfId="3312"/>
    <cellStyle name="Normal 2 3 2 2 3 2 3 3" xfId="3313"/>
    <cellStyle name="Normal 2 3 2 2 3 2 3 3 2" xfId="3314"/>
    <cellStyle name="Normal 2 3 2 2 3 2 3 4" xfId="3315"/>
    <cellStyle name="Normal 2 3 2 2 3 2 4" xfId="3316"/>
    <cellStyle name="Normal 2 3 2 2 3 2 4 2" xfId="3317"/>
    <cellStyle name="Normal 2 3 2 2 3 2 4 2 2" xfId="3318"/>
    <cellStyle name="Normal 2 3 2 2 3 2 4 2 2 2" xfId="3319"/>
    <cellStyle name="Normal 2 3 2 2 3 2 4 2 3" xfId="3320"/>
    <cellStyle name="Normal 2 3 2 2 3 2 4 3" xfId="3321"/>
    <cellStyle name="Normal 2 3 2 2 3 2 4 3 2" xfId="3322"/>
    <cellStyle name="Normal 2 3 2 2 3 2 4 4" xfId="3323"/>
    <cellStyle name="Normal 2 3 2 2 3 2 5" xfId="3324"/>
    <cellStyle name="Normal 2 3 2 2 3 2 5 2" xfId="3325"/>
    <cellStyle name="Normal 2 3 2 2 3 2 5 2 2" xfId="3326"/>
    <cellStyle name="Normal 2 3 2 2 3 2 5 3" xfId="3327"/>
    <cellStyle name="Normal 2 3 2 2 3 2 6" xfId="3328"/>
    <cellStyle name="Normal 2 3 2 2 3 2 6 2" xfId="3329"/>
    <cellStyle name="Normal 2 3 2 2 3 2 7" xfId="3330"/>
    <cellStyle name="Normal 2 3 2 2 3 3" xfId="3331"/>
    <cellStyle name="Normal 2 3 2 2 3 3 2" xfId="3332"/>
    <cellStyle name="Normal 2 3 2 2 3 3 2 2" xfId="3333"/>
    <cellStyle name="Normal 2 3 2 2 3 3 2 2 2" xfId="3334"/>
    <cellStyle name="Normal 2 3 2 2 3 3 2 2 2 2" xfId="3335"/>
    <cellStyle name="Normal 2 3 2 2 3 3 2 2 3" xfId="3336"/>
    <cellStyle name="Normal 2 3 2 2 3 3 2 3" xfId="3337"/>
    <cellStyle name="Normal 2 3 2 2 3 3 2 3 2" xfId="3338"/>
    <cellStyle name="Normal 2 3 2 2 3 3 2 4" xfId="3339"/>
    <cellStyle name="Normal 2 3 2 2 3 3 3" xfId="3340"/>
    <cellStyle name="Normal 2 3 2 2 3 3 3 2" xfId="3341"/>
    <cellStyle name="Normal 2 3 2 2 3 3 3 2 2" xfId="3342"/>
    <cellStyle name="Normal 2 3 2 2 3 3 3 3" xfId="3343"/>
    <cellStyle name="Normal 2 3 2 2 3 3 4" xfId="3344"/>
    <cellStyle name="Normal 2 3 2 2 3 3 4 2" xfId="3345"/>
    <cellStyle name="Normal 2 3 2 2 3 3 5" xfId="3346"/>
    <cellStyle name="Normal 2 3 2 2 3 4" xfId="3347"/>
    <cellStyle name="Normal 2 3 2 2 3 4 2" xfId="3348"/>
    <cellStyle name="Normal 2 3 2 2 3 4 2 2" xfId="3349"/>
    <cellStyle name="Normal 2 3 2 2 3 4 2 2 2" xfId="3350"/>
    <cellStyle name="Normal 2 3 2 2 3 4 2 2 2 2" xfId="3351"/>
    <cellStyle name="Normal 2 3 2 2 3 4 2 2 3" xfId="3352"/>
    <cellStyle name="Normal 2 3 2 2 3 4 2 3" xfId="3353"/>
    <cellStyle name="Normal 2 3 2 2 3 4 2 3 2" xfId="3354"/>
    <cellStyle name="Normal 2 3 2 2 3 4 2 4" xfId="3355"/>
    <cellStyle name="Normal 2 3 2 2 3 4 3" xfId="3356"/>
    <cellStyle name="Normal 2 3 2 2 3 4 3 2" xfId="3357"/>
    <cellStyle name="Normal 2 3 2 2 3 4 3 2 2" xfId="3358"/>
    <cellStyle name="Normal 2 3 2 2 3 4 3 3" xfId="3359"/>
    <cellStyle name="Normal 2 3 2 2 3 4 4" xfId="3360"/>
    <cellStyle name="Normal 2 3 2 2 3 4 4 2" xfId="3361"/>
    <cellStyle name="Normal 2 3 2 2 3 4 5" xfId="3362"/>
    <cellStyle name="Normal 2 3 2 2 3 5" xfId="3363"/>
    <cellStyle name="Normal 2 3 2 2 3 5 2" xfId="3364"/>
    <cellStyle name="Normal 2 3 2 2 3 5 2 2" xfId="3365"/>
    <cellStyle name="Normal 2 3 2 2 3 5 2 2 2" xfId="3366"/>
    <cellStyle name="Normal 2 3 2 2 3 5 2 3" xfId="3367"/>
    <cellStyle name="Normal 2 3 2 2 3 5 3" xfId="3368"/>
    <cellStyle name="Normal 2 3 2 2 3 5 3 2" xfId="3369"/>
    <cellStyle name="Normal 2 3 2 2 3 5 4" xfId="3370"/>
    <cellStyle name="Normal 2 3 2 2 3 6" xfId="3371"/>
    <cellStyle name="Normal 2 3 2 2 3 6 2" xfId="3372"/>
    <cellStyle name="Normal 2 3 2 2 3 6 2 2" xfId="3373"/>
    <cellStyle name="Normal 2 3 2 2 3 6 2 2 2" xfId="3374"/>
    <cellStyle name="Normal 2 3 2 2 3 6 2 3" xfId="3375"/>
    <cellStyle name="Normal 2 3 2 2 3 6 3" xfId="3376"/>
    <cellStyle name="Normal 2 3 2 2 3 6 3 2" xfId="3377"/>
    <cellStyle name="Normal 2 3 2 2 3 6 4" xfId="3378"/>
    <cellStyle name="Normal 2 3 2 2 3 7" xfId="3379"/>
    <cellStyle name="Normal 2 3 2 2 3 7 2" xfId="3380"/>
    <cellStyle name="Normal 2 3 2 2 3 7 2 2" xfId="3381"/>
    <cellStyle name="Normal 2 3 2 2 3 7 2 2 2" xfId="3382"/>
    <cellStyle name="Normal 2 3 2 2 3 7 2 3" xfId="3383"/>
    <cellStyle name="Normal 2 3 2 2 3 7 3" xfId="3384"/>
    <cellStyle name="Normal 2 3 2 2 3 7 3 2" xfId="3385"/>
    <cellStyle name="Normal 2 3 2 2 3 7 4" xfId="3386"/>
    <cellStyle name="Normal 2 3 2 2 3 8" xfId="3387"/>
    <cellStyle name="Normal 2 3 2 2 3 8 2" xfId="3388"/>
    <cellStyle name="Normal 2 3 2 2 3 8 2 2" xfId="3389"/>
    <cellStyle name="Normal 2 3 2 2 3 8 3" xfId="3390"/>
    <cellStyle name="Normal 2 3 2 2 3 9" xfId="3391"/>
    <cellStyle name="Normal 2 3 2 2 3 9 2" xfId="3392"/>
    <cellStyle name="Normal 2 3 2 2 4" xfId="3393"/>
    <cellStyle name="Normal 2 3 2 2 4 2" xfId="3394"/>
    <cellStyle name="Normal 2 3 2 2 4 2 2" xfId="3395"/>
    <cellStyle name="Normal 2 3 2 2 4 2 2 2" xfId="3396"/>
    <cellStyle name="Normal 2 3 2 2 4 2 2 2 2" xfId="3397"/>
    <cellStyle name="Normal 2 3 2 2 4 2 2 3" xfId="3398"/>
    <cellStyle name="Normal 2 3 2 2 4 2 3" xfId="3399"/>
    <cellStyle name="Normal 2 3 2 2 4 2 3 2" xfId="3400"/>
    <cellStyle name="Normal 2 3 2 2 4 2 4" xfId="3401"/>
    <cellStyle name="Normal 2 3 2 2 4 3" xfId="3402"/>
    <cellStyle name="Normal 2 3 2 2 4 3 2" xfId="3403"/>
    <cellStyle name="Normal 2 3 2 2 4 3 2 2" xfId="3404"/>
    <cellStyle name="Normal 2 3 2 2 4 3 2 2 2" xfId="3405"/>
    <cellStyle name="Normal 2 3 2 2 4 3 2 3" xfId="3406"/>
    <cellStyle name="Normal 2 3 2 2 4 3 3" xfId="3407"/>
    <cellStyle name="Normal 2 3 2 2 4 3 3 2" xfId="3408"/>
    <cellStyle name="Normal 2 3 2 2 4 3 4" xfId="3409"/>
    <cellStyle name="Normal 2 3 2 2 4 4" xfId="3410"/>
    <cellStyle name="Normal 2 3 2 2 4 4 2" xfId="3411"/>
    <cellStyle name="Normal 2 3 2 2 4 4 2 2" xfId="3412"/>
    <cellStyle name="Normal 2 3 2 2 4 4 2 2 2" xfId="3413"/>
    <cellStyle name="Normal 2 3 2 2 4 4 2 3" xfId="3414"/>
    <cellStyle name="Normal 2 3 2 2 4 4 3" xfId="3415"/>
    <cellStyle name="Normal 2 3 2 2 4 4 3 2" xfId="3416"/>
    <cellStyle name="Normal 2 3 2 2 4 4 4" xfId="3417"/>
    <cellStyle name="Normal 2 3 2 2 4 5" xfId="3418"/>
    <cellStyle name="Normal 2 3 2 2 4 5 2" xfId="3419"/>
    <cellStyle name="Normal 2 3 2 2 4 5 2 2" xfId="3420"/>
    <cellStyle name="Normal 2 3 2 2 4 5 3" xfId="3421"/>
    <cellStyle name="Normal 2 3 2 2 4 6" xfId="3422"/>
    <cellStyle name="Normal 2 3 2 2 4 6 2" xfId="3423"/>
    <cellStyle name="Normal 2 3 2 2 4 7" xfId="3424"/>
    <cellStyle name="Normal 2 3 2 2 5" xfId="3425"/>
    <cellStyle name="Normal 2 3 2 2 5 2" xfId="3426"/>
    <cellStyle name="Normal 2 3 2 2 5 2 2" xfId="3427"/>
    <cellStyle name="Normal 2 3 2 2 5 2 2 2" xfId="3428"/>
    <cellStyle name="Normal 2 3 2 2 5 2 2 2 2" xfId="3429"/>
    <cellStyle name="Normal 2 3 2 2 5 2 2 3" xfId="3430"/>
    <cellStyle name="Normal 2 3 2 2 5 2 3" xfId="3431"/>
    <cellStyle name="Normal 2 3 2 2 5 2 3 2" xfId="3432"/>
    <cellStyle name="Normal 2 3 2 2 5 2 4" xfId="3433"/>
    <cellStyle name="Normal 2 3 2 2 5 3" xfId="3434"/>
    <cellStyle name="Normal 2 3 2 2 5 3 2" xfId="3435"/>
    <cellStyle name="Normal 2 3 2 2 5 3 2 2" xfId="3436"/>
    <cellStyle name="Normal 2 3 2 2 5 3 3" xfId="3437"/>
    <cellStyle name="Normal 2 3 2 2 5 4" xfId="3438"/>
    <cellStyle name="Normal 2 3 2 2 5 4 2" xfId="3439"/>
    <cellStyle name="Normal 2 3 2 2 5 5" xfId="3440"/>
    <cellStyle name="Normal 2 3 2 2 6" xfId="3441"/>
    <cellStyle name="Normal 2 3 2 2 6 2" xfId="3442"/>
    <cellStyle name="Normal 2 3 2 2 6 2 2" xfId="3443"/>
    <cellStyle name="Normal 2 3 2 2 6 2 2 2" xfId="3444"/>
    <cellStyle name="Normal 2 3 2 2 6 2 2 2 2" xfId="3445"/>
    <cellStyle name="Normal 2 3 2 2 6 2 2 3" xfId="3446"/>
    <cellStyle name="Normal 2 3 2 2 6 2 3" xfId="3447"/>
    <cellStyle name="Normal 2 3 2 2 6 2 3 2" xfId="3448"/>
    <cellStyle name="Normal 2 3 2 2 6 2 4" xfId="3449"/>
    <cellStyle name="Normal 2 3 2 2 6 3" xfId="3450"/>
    <cellStyle name="Normal 2 3 2 2 6 3 2" xfId="3451"/>
    <cellStyle name="Normal 2 3 2 2 6 3 2 2" xfId="3452"/>
    <cellStyle name="Normal 2 3 2 2 6 3 3" xfId="3453"/>
    <cellStyle name="Normal 2 3 2 2 6 4" xfId="3454"/>
    <cellStyle name="Normal 2 3 2 2 6 4 2" xfId="3455"/>
    <cellStyle name="Normal 2 3 2 2 6 5" xfId="3456"/>
    <cellStyle name="Normal 2 3 2 2 7" xfId="3457"/>
    <cellStyle name="Normal 2 3 2 2 7 2" xfId="3458"/>
    <cellStyle name="Normal 2 3 2 2 7 2 2" xfId="3459"/>
    <cellStyle name="Normal 2 3 2 2 7 2 2 2" xfId="3460"/>
    <cellStyle name="Normal 2 3 2 2 7 2 3" xfId="3461"/>
    <cellStyle name="Normal 2 3 2 2 7 3" xfId="3462"/>
    <cellStyle name="Normal 2 3 2 2 7 3 2" xfId="3463"/>
    <cellStyle name="Normal 2 3 2 2 7 4" xfId="3464"/>
    <cellStyle name="Normal 2 3 2 2 8" xfId="3465"/>
    <cellStyle name="Normal 2 3 2 2 8 2" xfId="3466"/>
    <cellStyle name="Normal 2 3 2 2 8 2 2" xfId="3467"/>
    <cellStyle name="Normal 2 3 2 2 8 2 2 2" xfId="3468"/>
    <cellStyle name="Normal 2 3 2 2 8 2 3" xfId="3469"/>
    <cellStyle name="Normal 2 3 2 2 8 3" xfId="3470"/>
    <cellStyle name="Normal 2 3 2 2 8 3 2" xfId="3471"/>
    <cellStyle name="Normal 2 3 2 2 8 4" xfId="3472"/>
    <cellStyle name="Normal 2 3 2 2 9" xfId="3473"/>
    <cellStyle name="Normal 2 3 2 2 9 2" xfId="3474"/>
    <cellStyle name="Normal 2 3 2 2 9 2 2" xfId="3475"/>
    <cellStyle name="Normal 2 3 2 2 9 2 2 2" xfId="3476"/>
    <cellStyle name="Normal 2 3 2 2 9 2 3" xfId="3477"/>
    <cellStyle name="Normal 2 3 2 2 9 3" xfId="3478"/>
    <cellStyle name="Normal 2 3 2 2 9 3 2" xfId="3479"/>
    <cellStyle name="Normal 2 3 2 2 9 4" xfId="3480"/>
    <cellStyle name="Normal 2 3 2 3" xfId="3481"/>
    <cellStyle name="Normal 2 3 2 3 10" xfId="3482"/>
    <cellStyle name="Normal 2 3 2 3 10 2" xfId="3483"/>
    <cellStyle name="Normal 2 3 2 3 11" xfId="3484"/>
    <cellStyle name="Normal 2 3 2 3 2" xfId="3485"/>
    <cellStyle name="Normal 2 3 2 3 2 10" xfId="3486"/>
    <cellStyle name="Normal 2 3 2 3 2 2" xfId="3487"/>
    <cellStyle name="Normal 2 3 2 3 2 2 2" xfId="3488"/>
    <cellStyle name="Normal 2 3 2 3 2 2 2 2" xfId="3489"/>
    <cellStyle name="Normal 2 3 2 3 2 2 2 2 2" xfId="3490"/>
    <cellStyle name="Normal 2 3 2 3 2 2 2 2 2 2" xfId="3491"/>
    <cellStyle name="Normal 2 3 2 3 2 2 2 2 3" xfId="3492"/>
    <cellStyle name="Normal 2 3 2 3 2 2 2 3" xfId="3493"/>
    <cellStyle name="Normal 2 3 2 3 2 2 2 3 2" xfId="3494"/>
    <cellStyle name="Normal 2 3 2 3 2 2 2 4" xfId="3495"/>
    <cellStyle name="Normal 2 3 2 3 2 2 3" xfId="3496"/>
    <cellStyle name="Normal 2 3 2 3 2 2 3 2" xfId="3497"/>
    <cellStyle name="Normal 2 3 2 3 2 2 3 2 2" xfId="3498"/>
    <cellStyle name="Normal 2 3 2 3 2 2 3 2 2 2" xfId="3499"/>
    <cellStyle name="Normal 2 3 2 3 2 2 3 2 3" xfId="3500"/>
    <cellStyle name="Normal 2 3 2 3 2 2 3 3" xfId="3501"/>
    <cellStyle name="Normal 2 3 2 3 2 2 3 3 2" xfId="3502"/>
    <cellStyle name="Normal 2 3 2 3 2 2 3 4" xfId="3503"/>
    <cellStyle name="Normal 2 3 2 3 2 2 4" xfId="3504"/>
    <cellStyle name="Normal 2 3 2 3 2 2 4 2" xfId="3505"/>
    <cellStyle name="Normal 2 3 2 3 2 2 4 2 2" xfId="3506"/>
    <cellStyle name="Normal 2 3 2 3 2 2 4 2 2 2" xfId="3507"/>
    <cellStyle name="Normal 2 3 2 3 2 2 4 2 3" xfId="3508"/>
    <cellStyle name="Normal 2 3 2 3 2 2 4 3" xfId="3509"/>
    <cellStyle name="Normal 2 3 2 3 2 2 4 3 2" xfId="3510"/>
    <cellStyle name="Normal 2 3 2 3 2 2 4 4" xfId="3511"/>
    <cellStyle name="Normal 2 3 2 3 2 2 5" xfId="3512"/>
    <cellStyle name="Normal 2 3 2 3 2 2 5 2" xfId="3513"/>
    <cellStyle name="Normal 2 3 2 3 2 2 5 2 2" xfId="3514"/>
    <cellStyle name="Normal 2 3 2 3 2 2 5 3" xfId="3515"/>
    <cellStyle name="Normal 2 3 2 3 2 2 6" xfId="3516"/>
    <cellStyle name="Normal 2 3 2 3 2 2 6 2" xfId="3517"/>
    <cellStyle name="Normal 2 3 2 3 2 2 7" xfId="3518"/>
    <cellStyle name="Normal 2 3 2 3 2 3" xfId="3519"/>
    <cellStyle name="Normal 2 3 2 3 2 3 2" xfId="3520"/>
    <cellStyle name="Normal 2 3 2 3 2 3 2 2" xfId="3521"/>
    <cellStyle name="Normal 2 3 2 3 2 3 2 2 2" xfId="3522"/>
    <cellStyle name="Normal 2 3 2 3 2 3 2 2 2 2" xfId="3523"/>
    <cellStyle name="Normal 2 3 2 3 2 3 2 2 3" xfId="3524"/>
    <cellStyle name="Normal 2 3 2 3 2 3 2 3" xfId="3525"/>
    <cellStyle name="Normal 2 3 2 3 2 3 2 3 2" xfId="3526"/>
    <cellStyle name="Normal 2 3 2 3 2 3 2 4" xfId="3527"/>
    <cellStyle name="Normal 2 3 2 3 2 3 3" xfId="3528"/>
    <cellStyle name="Normal 2 3 2 3 2 3 3 2" xfId="3529"/>
    <cellStyle name="Normal 2 3 2 3 2 3 3 2 2" xfId="3530"/>
    <cellStyle name="Normal 2 3 2 3 2 3 3 3" xfId="3531"/>
    <cellStyle name="Normal 2 3 2 3 2 3 4" xfId="3532"/>
    <cellStyle name="Normal 2 3 2 3 2 3 4 2" xfId="3533"/>
    <cellStyle name="Normal 2 3 2 3 2 3 5" xfId="3534"/>
    <cellStyle name="Normal 2 3 2 3 2 4" xfId="3535"/>
    <cellStyle name="Normal 2 3 2 3 2 4 2" xfId="3536"/>
    <cellStyle name="Normal 2 3 2 3 2 4 2 2" xfId="3537"/>
    <cellStyle name="Normal 2 3 2 3 2 4 2 2 2" xfId="3538"/>
    <cellStyle name="Normal 2 3 2 3 2 4 2 2 2 2" xfId="3539"/>
    <cellStyle name="Normal 2 3 2 3 2 4 2 2 3" xfId="3540"/>
    <cellStyle name="Normal 2 3 2 3 2 4 2 3" xfId="3541"/>
    <cellStyle name="Normal 2 3 2 3 2 4 2 3 2" xfId="3542"/>
    <cellStyle name="Normal 2 3 2 3 2 4 2 4" xfId="3543"/>
    <cellStyle name="Normal 2 3 2 3 2 4 3" xfId="3544"/>
    <cellStyle name="Normal 2 3 2 3 2 4 3 2" xfId="3545"/>
    <cellStyle name="Normal 2 3 2 3 2 4 3 2 2" xfId="3546"/>
    <cellStyle name="Normal 2 3 2 3 2 4 3 3" xfId="3547"/>
    <cellStyle name="Normal 2 3 2 3 2 4 4" xfId="3548"/>
    <cellStyle name="Normal 2 3 2 3 2 4 4 2" xfId="3549"/>
    <cellStyle name="Normal 2 3 2 3 2 4 5" xfId="3550"/>
    <cellStyle name="Normal 2 3 2 3 2 5" xfId="3551"/>
    <cellStyle name="Normal 2 3 2 3 2 5 2" xfId="3552"/>
    <cellStyle name="Normal 2 3 2 3 2 5 2 2" xfId="3553"/>
    <cellStyle name="Normal 2 3 2 3 2 5 2 2 2" xfId="3554"/>
    <cellStyle name="Normal 2 3 2 3 2 5 2 3" xfId="3555"/>
    <cellStyle name="Normal 2 3 2 3 2 5 3" xfId="3556"/>
    <cellStyle name="Normal 2 3 2 3 2 5 3 2" xfId="3557"/>
    <cellStyle name="Normal 2 3 2 3 2 5 4" xfId="3558"/>
    <cellStyle name="Normal 2 3 2 3 2 6" xfId="3559"/>
    <cellStyle name="Normal 2 3 2 3 2 6 2" xfId="3560"/>
    <cellStyle name="Normal 2 3 2 3 2 6 2 2" xfId="3561"/>
    <cellStyle name="Normal 2 3 2 3 2 6 2 2 2" xfId="3562"/>
    <cellStyle name="Normal 2 3 2 3 2 6 2 3" xfId="3563"/>
    <cellStyle name="Normal 2 3 2 3 2 6 3" xfId="3564"/>
    <cellStyle name="Normal 2 3 2 3 2 6 3 2" xfId="3565"/>
    <cellStyle name="Normal 2 3 2 3 2 6 4" xfId="3566"/>
    <cellStyle name="Normal 2 3 2 3 2 7" xfId="3567"/>
    <cellStyle name="Normal 2 3 2 3 2 7 2" xfId="3568"/>
    <cellStyle name="Normal 2 3 2 3 2 7 2 2" xfId="3569"/>
    <cellStyle name="Normal 2 3 2 3 2 7 2 2 2" xfId="3570"/>
    <cellStyle name="Normal 2 3 2 3 2 7 2 3" xfId="3571"/>
    <cellStyle name="Normal 2 3 2 3 2 7 3" xfId="3572"/>
    <cellStyle name="Normal 2 3 2 3 2 7 3 2" xfId="3573"/>
    <cellStyle name="Normal 2 3 2 3 2 7 4" xfId="3574"/>
    <cellStyle name="Normal 2 3 2 3 2 8" xfId="3575"/>
    <cellStyle name="Normal 2 3 2 3 2 8 2" xfId="3576"/>
    <cellStyle name="Normal 2 3 2 3 2 8 2 2" xfId="3577"/>
    <cellStyle name="Normal 2 3 2 3 2 8 3" xfId="3578"/>
    <cellStyle name="Normal 2 3 2 3 2 9" xfId="3579"/>
    <cellStyle name="Normal 2 3 2 3 2 9 2" xfId="3580"/>
    <cellStyle name="Normal 2 3 2 3 3" xfId="3581"/>
    <cellStyle name="Normal 2 3 2 3 3 2" xfId="3582"/>
    <cellStyle name="Normal 2 3 2 3 3 2 2" xfId="3583"/>
    <cellStyle name="Normal 2 3 2 3 3 2 2 2" xfId="3584"/>
    <cellStyle name="Normal 2 3 2 3 3 2 2 2 2" xfId="3585"/>
    <cellStyle name="Normal 2 3 2 3 3 2 2 3" xfId="3586"/>
    <cellStyle name="Normal 2 3 2 3 3 2 3" xfId="3587"/>
    <cellStyle name="Normal 2 3 2 3 3 2 3 2" xfId="3588"/>
    <cellStyle name="Normal 2 3 2 3 3 2 4" xfId="3589"/>
    <cellStyle name="Normal 2 3 2 3 3 3" xfId="3590"/>
    <cellStyle name="Normal 2 3 2 3 3 3 2" xfId="3591"/>
    <cellStyle name="Normal 2 3 2 3 3 3 2 2" xfId="3592"/>
    <cellStyle name="Normal 2 3 2 3 3 3 2 2 2" xfId="3593"/>
    <cellStyle name="Normal 2 3 2 3 3 3 2 3" xfId="3594"/>
    <cellStyle name="Normal 2 3 2 3 3 3 3" xfId="3595"/>
    <cellStyle name="Normal 2 3 2 3 3 3 3 2" xfId="3596"/>
    <cellStyle name="Normal 2 3 2 3 3 3 4" xfId="3597"/>
    <cellStyle name="Normal 2 3 2 3 3 4" xfId="3598"/>
    <cellStyle name="Normal 2 3 2 3 3 4 2" xfId="3599"/>
    <cellStyle name="Normal 2 3 2 3 3 4 2 2" xfId="3600"/>
    <cellStyle name="Normal 2 3 2 3 3 4 2 2 2" xfId="3601"/>
    <cellStyle name="Normal 2 3 2 3 3 4 2 3" xfId="3602"/>
    <cellStyle name="Normal 2 3 2 3 3 4 3" xfId="3603"/>
    <cellStyle name="Normal 2 3 2 3 3 4 3 2" xfId="3604"/>
    <cellStyle name="Normal 2 3 2 3 3 4 4" xfId="3605"/>
    <cellStyle name="Normal 2 3 2 3 3 5" xfId="3606"/>
    <cellStyle name="Normal 2 3 2 3 3 5 2" xfId="3607"/>
    <cellStyle name="Normal 2 3 2 3 3 5 2 2" xfId="3608"/>
    <cellStyle name="Normal 2 3 2 3 3 5 3" xfId="3609"/>
    <cellStyle name="Normal 2 3 2 3 3 6" xfId="3610"/>
    <cellStyle name="Normal 2 3 2 3 3 6 2" xfId="3611"/>
    <cellStyle name="Normal 2 3 2 3 3 7" xfId="3612"/>
    <cellStyle name="Normal 2 3 2 3 4" xfId="3613"/>
    <cellStyle name="Normal 2 3 2 3 4 2" xfId="3614"/>
    <cellStyle name="Normal 2 3 2 3 4 2 2" xfId="3615"/>
    <cellStyle name="Normal 2 3 2 3 4 2 2 2" xfId="3616"/>
    <cellStyle name="Normal 2 3 2 3 4 2 2 2 2" xfId="3617"/>
    <cellStyle name="Normal 2 3 2 3 4 2 2 3" xfId="3618"/>
    <cellStyle name="Normal 2 3 2 3 4 2 3" xfId="3619"/>
    <cellStyle name="Normal 2 3 2 3 4 2 3 2" xfId="3620"/>
    <cellStyle name="Normal 2 3 2 3 4 2 4" xfId="3621"/>
    <cellStyle name="Normal 2 3 2 3 4 3" xfId="3622"/>
    <cellStyle name="Normal 2 3 2 3 4 3 2" xfId="3623"/>
    <cellStyle name="Normal 2 3 2 3 4 3 2 2" xfId="3624"/>
    <cellStyle name="Normal 2 3 2 3 4 3 3" xfId="3625"/>
    <cellStyle name="Normal 2 3 2 3 4 4" xfId="3626"/>
    <cellStyle name="Normal 2 3 2 3 4 4 2" xfId="3627"/>
    <cellStyle name="Normal 2 3 2 3 4 5" xfId="3628"/>
    <cellStyle name="Normal 2 3 2 3 5" xfId="3629"/>
    <cellStyle name="Normal 2 3 2 3 5 2" xfId="3630"/>
    <cellStyle name="Normal 2 3 2 3 5 2 2" xfId="3631"/>
    <cellStyle name="Normal 2 3 2 3 5 2 2 2" xfId="3632"/>
    <cellStyle name="Normal 2 3 2 3 5 2 2 2 2" xfId="3633"/>
    <cellStyle name="Normal 2 3 2 3 5 2 2 3" xfId="3634"/>
    <cellStyle name="Normal 2 3 2 3 5 2 3" xfId="3635"/>
    <cellStyle name="Normal 2 3 2 3 5 2 3 2" xfId="3636"/>
    <cellStyle name="Normal 2 3 2 3 5 2 4" xfId="3637"/>
    <cellStyle name="Normal 2 3 2 3 5 3" xfId="3638"/>
    <cellStyle name="Normal 2 3 2 3 5 3 2" xfId="3639"/>
    <cellStyle name="Normal 2 3 2 3 5 3 2 2" xfId="3640"/>
    <cellStyle name="Normal 2 3 2 3 5 3 3" xfId="3641"/>
    <cellStyle name="Normal 2 3 2 3 5 4" xfId="3642"/>
    <cellStyle name="Normal 2 3 2 3 5 4 2" xfId="3643"/>
    <cellStyle name="Normal 2 3 2 3 5 5" xfId="3644"/>
    <cellStyle name="Normal 2 3 2 3 6" xfId="3645"/>
    <cellStyle name="Normal 2 3 2 3 6 2" xfId="3646"/>
    <cellStyle name="Normal 2 3 2 3 6 2 2" xfId="3647"/>
    <cellStyle name="Normal 2 3 2 3 6 2 2 2" xfId="3648"/>
    <cellStyle name="Normal 2 3 2 3 6 2 3" xfId="3649"/>
    <cellStyle name="Normal 2 3 2 3 6 3" xfId="3650"/>
    <cellStyle name="Normal 2 3 2 3 6 3 2" xfId="3651"/>
    <cellStyle name="Normal 2 3 2 3 6 4" xfId="3652"/>
    <cellStyle name="Normal 2 3 2 3 7" xfId="3653"/>
    <cellStyle name="Normal 2 3 2 3 7 2" xfId="3654"/>
    <cellStyle name="Normal 2 3 2 3 7 2 2" xfId="3655"/>
    <cellStyle name="Normal 2 3 2 3 7 2 2 2" xfId="3656"/>
    <cellStyle name="Normal 2 3 2 3 7 2 3" xfId="3657"/>
    <cellStyle name="Normal 2 3 2 3 7 3" xfId="3658"/>
    <cellStyle name="Normal 2 3 2 3 7 3 2" xfId="3659"/>
    <cellStyle name="Normal 2 3 2 3 7 4" xfId="3660"/>
    <cellStyle name="Normal 2 3 2 3 8" xfId="3661"/>
    <cellStyle name="Normal 2 3 2 3 8 2" xfId="3662"/>
    <cellStyle name="Normal 2 3 2 3 8 2 2" xfId="3663"/>
    <cellStyle name="Normal 2 3 2 3 8 2 2 2" xfId="3664"/>
    <cellStyle name="Normal 2 3 2 3 8 2 3" xfId="3665"/>
    <cellStyle name="Normal 2 3 2 3 8 3" xfId="3666"/>
    <cellStyle name="Normal 2 3 2 3 8 3 2" xfId="3667"/>
    <cellStyle name="Normal 2 3 2 3 8 4" xfId="3668"/>
    <cellStyle name="Normal 2 3 2 3 9" xfId="3669"/>
    <cellStyle name="Normal 2 3 2 3 9 2" xfId="3670"/>
    <cellStyle name="Normal 2 3 2 3 9 2 2" xfId="3671"/>
    <cellStyle name="Normal 2 3 2 3 9 3" xfId="3672"/>
    <cellStyle name="Normal 2 3 2 4" xfId="3673"/>
    <cellStyle name="Normal 2 3 2 4 10" xfId="3674"/>
    <cellStyle name="Normal 2 3 2 4 10 2" xfId="3675"/>
    <cellStyle name="Normal 2 3 2 4 11" xfId="3676"/>
    <cellStyle name="Normal 2 3 2 4 2" xfId="3677"/>
    <cellStyle name="Normal 2 3 2 4 2 10" xfId="3678"/>
    <cellStyle name="Normal 2 3 2 4 2 2" xfId="3679"/>
    <cellStyle name="Normal 2 3 2 4 2 2 2" xfId="3680"/>
    <cellStyle name="Normal 2 3 2 4 2 2 2 2" xfId="3681"/>
    <cellStyle name="Normal 2 3 2 4 2 2 2 2 2" xfId="3682"/>
    <cellStyle name="Normal 2 3 2 4 2 2 2 2 2 2" xfId="3683"/>
    <cellStyle name="Normal 2 3 2 4 2 2 2 2 3" xfId="3684"/>
    <cellStyle name="Normal 2 3 2 4 2 2 2 3" xfId="3685"/>
    <cellStyle name="Normal 2 3 2 4 2 2 2 3 2" xfId="3686"/>
    <cellStyle name="Normal 2 3 2 4 2 2 2 4" xfId="3687"/>
    <cellStyle name="Normal 2 3 2 4 2 2 3" xfId="3688"/>
    <cellStyle name="Normal 2 3 2 4 2 2 3 2" xfId="3689"/>
    <cellStyle name="Normal 2 3 2 4 2 2 3 2 2" xfId="3690"/>
    <cellStyle name="Normal 2 3 2 4 2 2 3 2 2 2" xfId="3691"/>
    <cellStyle name="Normal 2 3 2 4 2 2 3 2 3" xfId="3692"/>
    <cellStyle name="Normal 2 3 2 4 2 2 3 3" xfId="3693"/>
    <cellStyle name="Normal 2 3 2 4 2 2 3 3 2" xfId="3694"/>
    <cellStyle name="Normal 2 3 2 4 2 2 3 4" xfId="3695"/>
    <cellStyle name="Normal 2 3 2 4 2 2 4" xfId="3696"/>
    <cellStyle name="Normal 2 3 2 4 2 2 4 2" xfId="3697"/>
    <cellStyle name="Normal 2 3 2 4 2 2 4 2 2" xfId="3698"/>
    <cellStyle name="Normal 2 3 2 4 2 2 4 2 2 2" xfId="3699"/>
    <cellStyle name="Normal 2 3 2 4 2 2 4 2 3" xfId="3700"/>
    <cellStyle name="Normal 2 3 2 4 2 2 4 3" xfId="3701"/>
    <cellStyle name="Normal 2 3 2 4 2 2 4 3 2" xfId="3702"/>
    <cellStyle name="Normal 2 3 2 4 2 2 4 4" xfId="3703"/>
    <cellStyle name="Normal 2 3 2 4 2 2 5" xfId="3704"/>
    <cellStyle name="Normal 2 3 2 4 2 2 5 2" xfId="3705"/>
    <cellStyle name="Normal 2 3 2 4 2 2 5 2 2" xfId="3706"/>
    <cellStyle name="Normal 2 3 2 4 2 2 5 3" xfId="3707"/>
    <cellStyle name="Normal 2 3 2 4 2 2 6" xfId="3708"/>
    <cellStyle name="Normal 2 3 2 4 2 2 6 2" xfId="3709"/>
    <cellStyle name="Normal 2 3 2 4 2 2 7" xfId="3710"/>
    <cellStyle name="Normal 2 3 2 4 2 3" xfId="3711"/>
    <cellStyle name="Normal 2 3 2 4 2 3 2" xfId="3712"/>
    <cellStyle name="Normal 2 3 2 4 2 3 2 2" xfId="3713"/>
    <cellStyle name="Normal 2 3 2 4 2 3 2 2 2" xfId="3714"/>
    <cellStyle name="Normal 2 3 2 4 2 3 2 2 2 2" xfId="3715"/>
    <cellStyle name="Normal 2 3 2 4 2 3 2 2 3" xfId="3716"/>
    <cellStyle name="Normal 2 3 2 4 2 3 2 3" xfId="3717"/>
    <cellStyle name="Normal 2 3 2 4 2 3 2 3 2" xfId="3718"/>
    <cellStyle name="Normal 2 3 2 4 2 3 2 4" xfId="3719"/>
    <cellStyle name="Normal 2 3 2 4 2 3 3" xfId="3720"/>
    <cellStyle name="Normal 2 3 2 4 2 3 3 2" xfId="3721"/>
    <cellStyle name="Normal 2 3 2 4 2 3 3 2 2" xfId="3722"/>
    <cellStyle name="Normal 2 3 2 4 2 3 3 3" xfId="3723"/>
    <cellStyle name="Normal 2 3 2 4 2 3 4" xfId="3724"/>
    <cellStyle name="Normal 2 3 2 4 2 3 4 2" xfId="3725"/>
    <cellStyle name="Normal 2 3 2 4 2 3 5" xfId="3726"/>
    <cellStyle name="Normal 2 3 2 4 2 4" xfId="3727"/>
    <cellStyle name="Normal 2 3 2 4 2 4 2" xfId="3728"/>
    <cellStyle name="Normal 2 3 2 4 2 4 2 2" xfId="3729"/>
    <cellStyle name="Normal 2 3 2 4 2 4 2 2 2" xfId="3730"/>
    <cellStyle name="Normal 2 3 2 4 2 4 2 2 2 2" xfId="3731"/>
    <cellStyle name="Normal 2 3 2 4 2 4 2 2 3" xfId="3732"/>
    <cellStyle name="Normal 2 3 2 4 2 4 2 3" xfId="3733"/>
    <cellStyle name="Normal 2 3 2 4 2 4 2 3 2" xfId="3734"/>
    <cellStyle name="Normal 2 3 2 4 2 4 2 4" xfId="3735"/>
    <cellStyle name="Normal 2 3 2 4 2 4 3" xfId="3736"/>
    <cellStyle name="Normal 2 3 2 4 2 4 3 2" xfId="3737"/>
    <cellStyle name="Normal 2 3 2 4 2 4 3 2 2" xfId="3738"/>
    <cellStyle name="Normal 2 3 2 4 2 4 3 3" xfId="3739"/>
    <cellStyle name="Normal 2 3 2 4 2 4 4" xfId="3740"/>
    <cellStyle name="Normal 2 3 2 4 2 4 4 2" xfId="3741"/>
    <cellStyle name="Normal 2 3 2 4 2 4 5" xfId="3742"/>
    <cellStyle name="Normal 2 3 2 4 2 5" xfId="3743"/>
    <cellStyle name="Normal 2 3 2 4 2 5 2" xfId="3744"/>
    <cellStyle name="Normal 2 3 2 4 2 5 2 2" xfId="3745"/>
    <cellStyle name="Normal 2 3 2 4 2 5 2 2 2" xfId="3746"/>
    <cellStyle name="Normal 2 3 2 4 2 5 2 3" xfId="3747"/>
    <cellStyle name="Normal 2 3 2 4 2 5 3" xfId="3748"/>
    <cellStyle name="Normal 2 3 2 4 2 5 3 2" xfId="3749"/>
    <cellStyle name="Normal 2 3 2 4 2 5 4" xfId="3750"/>
    <cellStyle name="Normal 2 3 2 4 2 6" xfId="3751"/>
    <cellStyle name="Normal 2 3 2 4 2 6 2" xfId="3752"/>
    <cellStyle name="Normal 2 3 2 4 2 6 2 2" xfId="3753"/>
    <cellStyle name="Normal 2 3 2 4 2 6 2 2 2" xfId="3754"/>
    <cellStyle name="Normal 2 3 2 4 2 6 2 3" xfId="3755"/>
    <cellStyle name="Normal 2 3 2 4 2 6 3" xfId="3756"/>
    <cellStyle name="Normal 2 3 2 4 2 6 3 2" xfId="3757"/>
    <cellStyle name="Normal 2 3 2 4 2 6 4" xfId="3758"/>
    <cellStyle name="Normal 2 3 2 4 2 7" xfId="3759"/>
    <cellStyle name="Normal 2 3 2 4 2 7 2" xfId="3760"/>
    <cellStyle name="Normal 2 3 2 4 2 7 2 2" xfId="3761"/>
    <cellStyle name="Normal 2 3 2 4 2 7 2 2 2" xfId="3762"/>
    <cellStyle name="Normal 2 3 2 4 2 7 2 3" xfId="3763"/>
    <cellStyle name="Normal 2 3 2 4 2 7 3" xfId="3764"/>
    <cellStyle name="Normal 2 3 2 4 2 7 3 2" xfId="3765"/>
    <cellStyle name="Normal 2 3 2 4 2 7 4" xfId="3766"/>
    <cellStyle name="Normal 2 3 2 4 2 8" xfId="3767"/>
    <cellStyle name="Normal 2 3 2 4 2 8 2" xfId="3768"/>
    <cellStyle name="Normal 2 3 2 4 2 8 2 2" xfId="3769"/>
    <cellStyle name="Normal 2 3 2 4 2 8 3" xfId="3770"/>
    <cellStyle name="Normal 2 3 2 4 2 9" xfId="3771"/>
    <cellStyle name="Normal 2 3 2 4 2 9 2" xfId="3772"/>
    <cellStyle name="Normal 2 3 2 4 3" xfId="3773"/>
    <cellStyle name="Normal 2 3 2 4 3 2" xfId="3774"/>
    <cellStyle name="Normal 2 3 2 4 3 2 2" xfId="3775"/>
    <cellStyle name="Normal 2 3 2 4 3 2 2 2" xfId="3776"/>
    <cellStyle name="Normal 2 3 2 4 3 2 2 2 2" xfId="3777"/>
    <cellStyle name="Normal 2 3 2 4 3 2 2 3" xfId="3778"/>
    <cellStyle name="Normal 2 3 2 4 3 2 3" xfId="3779"/>
    <cellStyle name="Normal 2 3 2 4 3 2 3 2" xfId="3780"/>
    <cellStyle name="Normal 2 3 2 4 3 2 4" xfId="3781"/>
    <cellStyle name="Normal 2 3 2 4 3 3" xfId="3782"/>
    <cellStyle name="Normal 2 3 2 4 3 3 2" xfId="3783"/>
    <cellStyle name="Normal 2 3 2 4 3 3 2 2" xfId="3784"/>
    <cellStyle name="Normal 2 3 2 4 3 3 2 2 2" xfId="3785"/>
    <cellStyle name="Normal 2 3 2 4 3 3 2 3" xfId="3786"/>
    <cellStyle name="Normal 2 3 2 4 3 3 3" xfId="3787"/>
    <cellStyle name="Normal 2 3 2 4 3 3 3 2" xfId="3788"/>
    <cellStyle name="Normal 2 3 2 4 3 3 4" xfId="3789"/>
    <cellStyle name="Normal 2 3 2 4 3 4" xfId="3790"/>
    <cellStyle name="Normal 2 3 2 4 3 4 2" xfId="3791"/>
    <cellStyle name="Normal 2 3 2 4 3 4 2 2" xfId="3792"/>
    <cellStyle name="Normal 2 3 2 4 3 4 2 2 2" xfId="3793"/>
    <cellStyle name="Normal 2 3 2 4 3 4 2 3" xfId="3794"/>
    <cellStyle name="Normal 2 3 2 4 3 4 3" xfId="3795"/>
    <cellStyle name="Normal 2 3 2 4 3 4 3 2" xfId="3796"/>
    <cellStyle name="Normal 2 3 2 4 3 4 4" xfId="3797"/>
    <cellStyle name="Normal 2 3 2 4 3 5" xfId="3798"/>
    <cellStyle name="Normal 2 3 2 4 3 5 2" xfId="3799"/>
    <cellStyle name="Normal 2 3 2 4 3 5 2 2" xfId="3800"/>
    <cellStyle name="Normal 2 3 2 4 3 5 3" xfId="3801"/>
    <cellStyle name="Normal 2 3 2 4 3 6" xfId="3802"/>
    <cellStyle name="Normal 2 3 2 4 3 6 2" xfId="3803"/>
    <cellStyle name="Normal 2 3 2 4 3 7" xfId="3804"/>
    <cellStyle name="Normal 2 3 2 4 4" xfId="3805"/>
    <cellStyle name="Normal 2 3 2 4 4 2" xfId="3806"/>
    <cellStyle name="Normal 2 3 2 4 4 2 2" xfId="3807"/>
    <cellStyle name="Normal 2 3 2 4 4 2 2 2" xfId="3808"/>
    <cellStyle name="Normal 2 3 2 4 4 2 2 2 2" xfId="3809"/>
    <cellStyle name="Normal 2 3 2 4 4 2 2 3" xfId="3810"/>
    <cellStyle name="Normal 2 3 2 4 4 2 3" xfId="3811"/>
    <cellStyle name="Normal 2 3 2 4 4 2 3 2" xfId="3812"/>
    <cellStyle name="Normal 2 3 2 4 4 2 4" xfId="3813"/>
    <cellStyle name="Normal 2 3 2 4 4 3" xfId="3814"/>
    <cellStyle name="Normal 2 3 2 4 4 3 2" xfId="3815"/>
    <cellStyle name="Normal 2 3 2 4 4 3 2 2" xfId="3816"/>
    <cellStyle name="Normal 2 3 2 4 4 3 3" xfId="3817"/>
    <cellStyle name="Normal 2 3 2 4 4 4" xfId="3818"/>
    <cellStyle name="Normal 2 3 2 4 4 4 2" xfId="3819"/>
    <cellStyle name="Normal 2 3 2 4 4 5" xfId="3820"/>
    <cellStyle name="Normal 2 3 2 4 5" xfId="3821"/>
    <cellStyle name="Normal 2 3 2 4 5 2" xfId="3822"/>
    <cellStyle name="Normal 2 3 2 4 5 2 2" xfId="3823"/>
    <cellStyle name="Normal 2 3 2 4 5 2 2 2" xfId="3824"/>
    <cellStyle name="Normal 2 3 2 4 5 2 2 2 2" xfId="3825"/>
    <cellStyle name="Normal 2 3 2 4 5 2 2 3" xfId="3826"/>
    <cellStyle name="Normal 2 3 2 4 5 2 3" xfId="3827"/>
    <cellStyle name="Normal 2 3 2 4 5 2 3 2" xfId="3828"/>
    <cellStyle name="Normal 2 3 2 4 5 2 4" xfId="3829"/>
    <cellStyle name="Normal 2 3 2 4 5 3" xfId="3830"/>
    <cellStyle name="Normal 2 3 2 4 5 3 2" xfId="3831"/>
    <cellStyle name="Normal 2 3 2 4 5 3 2 2" xfId="3832"/>
    <cellStyle name="Normal 2 3 2 4 5 3 3" xfId="3833"/>
    <cellStyle name="Normal 2 3 2 4 5 4" xfId="3834"/>
    <cellStyle name="Normal 2 3 2 4 5 4 2" xfId="3835"/>
    <cellStyle name="Normal 2 3 2 4 5 5" xfId="3836"/>
    <cellStyle name="Normal 2 3 2 4 6" xfId="3837"/>
    <cellStyle name="Normal 2 3 2 4 6 2" xfId="3838"/>
    <cellStyle name="Normal 2 3 2 4 6 2 2" xfId="3839"/>
    <cellStyle name="Normal 2 3 2 4 6 2 2 2" xfId="3840"/>
    <cellStyle name="Normal 2 3 2 4 6 2 3" xfId="3841"/>
    <cellStyle name="Normal 2 3 2 4 6 3" xfId="3842"/>
    <cellStyle name="Normal 2 3 2 4 6 3 2" xfId="3843"/>
    <cellStyle name="Normal 2 3 2 4 6 4" xfId="3844"/>
    <cellStyle name="Normal 2 3 2 4 7" xfId="3845"/>
    <cellStyle name="Normal 2 3 2 4 7 2" xfId="3846"/>
    <cellStyle name="Normal 2 3 2 4 7 2 2" xfId="3847"/>
    <cellStyle name="Normal 2 3 2 4 7 2 2 2" xfId="3848"/>
    <cellStyle name="Normal 2 3 2 4 7 2 3" xfId="3849"/>
    <cellStyle name="Normal 2 3 2 4 7 3" xfId="3850"/>
    <cellStyle name="Normal 2 3 2 4 7 3 2" xfId="3851"/>
    <cellStyle name="Normal 2 3 2 4 7 4" xfId="3852"/>
    <cellStyle name="Normal 2 3 2 4 8" xfId="3853"/>
    <cellStyle name="Normal 2 3 2 4 8 2" xfId="3854"/>
    <cellStyle name="Normal 2 3 2 4 8 2 2" xfId="3855"/>
    <cellStyle name="Normal 2 3 2 4 8 2 2 2" xfId="3856"/>
    <cellStyle name="Normal 2 3 2 4 8 2 3" xfId="3857"/>
    <cellStyle name="Normal 2 3 2 4 8 3" xfId="3858"/>
    <cellStyle name="Normal 2 3 2 4 8 3 2" xfId="3859"/>
    <cellStyle name="Normal 2 3 2 4 8 4" xfId="3860"/>
    <cellStyle name="Normal 2 3 2 4 9" xfId="3861"/>
    <cellStyle name="Normal 2 3 2 4 9 2" xfId="3862"/>
    <cellStyle name="Normal 2 3 2 4 9 2 2" xfId="3863"/>
    <cellStyle name="Normal 2 3 2 4 9 3" xfId="3864"/>
    <cellStyle name="Normal 2 3 2 5" xfId="3865"/>
    <cellStyle name="Normal 2 3 2 5 10" xfId="3866"/>
    <cellStyle name="Normal 2 3 2 5 2" xfId="3867"/>
    <cellStyle name="Normal 2 3 2 5 2 2" xfId="3868"/>
    <cellStyle name="Normal 2 3 2 5 2 2 2" xfId="3869"/>
    <cellStyle name="Normal 2 3 2 5 2 2 2 2" xfId="3870"/>
    <cellStyle name="Normal 2 3 2 5 2 2 2 2 2" xfId="3871"/>
    <cellStyle name="Normal 2 3 2 5 2 2 2 3" xfId="3872"/>
    <cellStyle name="Normal 2 3 2 5 2 2 3" xfId="3873"/>
    <cellStyle name="Normal 2 3 2 5 2 2 3 2" xfId="3874"/>
    <cellStyle name="Normal 2 3 2 5 2 2 4" xfId="3875"/>
    <cellStyle name="Normal 2 3 2 5 2 3" xfId="3876"/>
    <cellStyle name="Normal 2 3 2 5 2 3 2" xfId="3877"/>
    <cellStyle name="Normal 2 3 2 5 2 3 2 2" xfId="3878"/>
    <cellStyle name="Normal 2 3 2 5 2 3 2 2 2" xfId="3879"/>
    <cellStyle name="Normal 2 3 2 5 2 3 2 3" xfId="3880"/>
    <cellStyle name="Normal 2 3 2 5 2 3 3" xfId="3881"/>
    <cellStyle name="Normal 2 3 2 5 2 3 3 2" xfId="3882"/>
    <cellStyle name="Normal 2 3 2 5 2 3 4" xfId="3883"/>
    <cellStyle name="Normal 2 3 2 5 2 4" xfId="3884"/>
    <cellStyle name="Normal 2 3 2 5 2 4 2" xfId="3885"/>
    <cellStyle name="Normal 2 3 2 5 2 4 2 2" xfId="3886"/>
    <cellStyle name="Normal 2 3 2 5 2 4 2 2 2" xfId="3887"/>
    <cellStyle name="Normal 2 3 2 5 2 4 2 3" xfId="3888"/>
    <cellStyle name="Normal 2 3 2 5 2 4 3" xfId="3889"/>
    <cellStyle name="Normal 2 3 2 5 2 4 3 2" xfId="3890"/>
    <cellStyle name="Normal 2 3 2 5 2 4 4" xfId="3891"/>
    <cellStyle name="Normal 2 3 2 5 2 5" xfId="3892"/>
    <cellStyle name="Normal 2 3 2 5 2 5 2" xfId="3893"/>
    <cellStyle name="Normal 2 3 2 5 2 5 2 2" xfId="3894"/>
    <cellStyle name="Normal 2 3 2 5 2 5 3" xfId="3895"/>
    <cellStyle name="Normal 2 3 2 5 2 6" xfId="3896"/>
    <cellStyle name="Normal 2 3 2 5 2 6 2" xfId="3897"/>
    <cellStyle name="Normal 2 3 2 5 2 7" xfId="3898"/>
    <cellStyle name="Normal 2 3 2 5 3" xfId="3899"/>
    <cellStyle name="Normal 2 3 2 5 3 2" xfId="3900"/>
    <cellStyle name="Normal 2 3 2 5 3 2 2" xfId="3901"/>
    <cellStyle name="Normal 2 3 2 5 3 2 2 2" xfId="3902"/>
    <cellStyle name="Normal 2 3 2 5 3 2 2 2 2" xfId="3903"/>
    <cellStyle name="Normal 2 3 2 5 3 2 2 3" xfId="3904"/>
    <cellStyle name="Normal 2 3 2 5 3 2 3" xfId="3905"/>
    <cellStyle name="Normal 2 3 2 5 3 2 3 2" xfId="3906"/>
    <cellStyle name="Normal 2 3 2 5 3 2 4" xfId="3907"/>
    <cellStyle name="Normal 2 3 2 5 3 3" xfId="3908"/>
    <cellStyle name="Normal 2 3 2 5 3 3 2" xfId="3909"/>
    <cellStyle name="Normal 2 3 2 5 3 3 2 2" xfId="3910"/>
    <cellStyle name="Normal 2 3 2 5 3 3 3" xfId="3911"/>
    <cellStyle name="Normal 2 3 2 5 3 4" xfId="3912"/>
    <cellStyle name="Normal 2 3 2 5 3 4 2" xfId="3913"/>
    <cellStyle name="Normal 2 3 2 5 3 5" xfId="3914"/>
    <cellStyle name="Normal 2 3 2 5 4" xfId="3915"/>
    <cellStyle name="Normal 2 3 2 5 4 2" xfId="3916"/>
    <cellStyle name="Normal 2 3 2 5 4 2 2" xfId="3917"/>
    <cellStyle name="Normal 2 3 2 5 4 2 2 2" xfId="3918"/>
    <cellStyle name="Normal 2 3 2 5 4 2 2 2 2" xfId="3919"/>
    <cellStyle name="Normal 2 3 2 5 4 2 2 3" xfId="3920"/>
    <cellStyle name="Normal 2 3 2 5 4 2 3" xfId="3921"/>
    <cellStyle name="Normal 2 3 2 5 4 2 3 2" xfId="3922"/>
    <cellStyle name="Normal 2 3 2 5 4 2 4" xfId="3923"/>
    <cellStyle name="Normal 2 3 2 5 4 3" xfId="3924"/>
    <cellStyle name="Normal 2 3 2 5 4 3 2" xfId="3925"/>
    <cellStyle name="Normal 2 3 2 5 4 3 2 2" xfId="3926"/>
    <cellStyle name="Normal 2 3 2 5 4 3 3" xfId="3927"/>
    <cellStyle name="Normal 2 3 2 5 4 4" xfId="3928"/>
    <cellStyle name="Normal 2 3 2 5 4 4 2" xfId="3929"/>
    <cellStyle name="Normal 2 3 2 5 4 5" xfId="3930"/>
    <cellStyle name="Normal 2 3 2 5 5" xfId="3931"/>
    <cellStyle name="Normal 2 3 2 5 5 2" xfId="3932"/>
    <cellStyle name="Normal 2 3 2 5 5 2 2" xfId="3933"/>
    <cellStyle name="Normal 2 3 2 5 5 2 2 2" xfId="3934"/>
    <cellStyle name="Normal 2 3 2 5 5 2 3" xfId="3935"/>
    <cellStyle name="Normal 2 3 2 5 5 3" xfId="3936"/>
    <cellStyle name="Normal 2 3 2 5 5 3 2" xfId="3937"/>
    <cellStyle name="Normal 2 3 2 5 5 4" xfId="3938"/>
    <cellStyle name="Normal 2 3 2 5 6" xfId="3939"/>
    <cellStyle name="Normal 2 3 2 5 6 2" xfId="3940"/>
    <cellStyle name="Normal 2 3 2 5 6 2 2" xfId="3941"/>
    <cellStyle name="Normal 2 3 2 5 6 2 2 2" xfId="3942"/>
    <cellStyle name="Normal 2 3 2 5 6 2 3" xfId="3943"/>
    <cellStyle name="Normal 2 3 2 5 6 3" xfId="3944"/>
    <cellStyle name="Normal 2 3 2 5 6 3 2" xfId="3945"/>
    <cellStyle name="Normal 2 3 2 5 6 4" xfId="3946"/>
    <cellStyle name="Normal 2 3 2 5 7" xfId="3947"/>
    <cellStyle name="Normal 2 3 2 5 7 2" xfId="3948"/>
    <cellStyle name="Normal 2 3 2 5 7 2 2" xfId="3949"/>
    <cellStyle name="Normal 2 3 2 5 7 2 2 2" xfId="3950"/>
    <cellStyle name="Normal 2 3 2 5 7 2 3" xfId="3951"/>
    <cellStyle name="Normal 2 3 2 5 7 3" xfId="3952"/>
    <cellStyle name="Normal 2 3 2 5 7 3 2" xfId="3953"/>
    <cellStyle name="Normal 2 3 2 5 7 4" xfId="3954"/>
    <cellStyle name="Normal 2 3 2 5 8" xfId="3955"/>
    <cellStyle name="Normal 2 3 2 5 8 2" xfId="3956"/>
    <cellStyle name="Normal 2 3 2 5 8 2 2" xfId="3957"/>
    <cellStyle name="Normal 2 3 2 5 8 3" xfId="3958"/>
    <cellStyle name="Normal 2 3 2 5 9" xfId="3959"/>
    <cellStyle name="Normal 2 3 2 5 9 2" xfId="3960"/>
    <cellStyle name="Normal 2 3 2 6" xfId="3961"/>
    <cellStyle name="Normal 2 3 2 6 2" xfId="3962"/>
    <cellStyle name="Normal 2 3 2 6 2 2" xfId="3963"/>
    <cellStyle name="Normal 2 3 2 6 2 2 2" xfId="3964"/>
    <cellStyle name="Normal 2 3 2 6 2 2 2 2" xfId="3965"/>
    <cellStyle name="Normal 2 3 2 6 2 2 3" xfId="3966"/>
    <cellStyle name="Normal 2 3 2 6 2 3" xfId="3967"/>
    <cellStyle name="Normal 2 3 2 6 2 3 2" xfId="3968"/>
    <cellStyle name="Normal 2 3 2 6 2 4" xfId="3969"/>
    <cellStyle name="Normal 2 3 2 6 3" xfId="3970"/>
    <cellStyle name="Normal 2 3 2 6 3 2" xfId="3971"/>
    <cellStyle name="Normal 2 3 2 6 3 2 2" xfId="3972"/>
    <cellStyle name="Normal 2 3 2 6 3 2 2 2" xfId="3973"/>
    <cellStyle name="Normal 2 3 2 6 3 2 3" xfId="3974"/>
    <cellStyle name="Normal 2 3 2 6 3 3" xfId="3975"/>
    <cellStyle name="Normal 2 3 2 6 3 3 2" xfId="3976"/>
    <cellStyle name="Normal 2 3 2 6 3 4" xfId="3977"/>
    <cellStyle name="Normal 2 3 2 6 4" xfId="3978"/>
    <cellStyle name="Normal 2 3 2 6 4 2" xfId="3979"/>
    <cellStyle name="Normal 2 3 2 6 4 2 2" xfId="3980"/>
    <cellStyle name="Normal 2 3 2 6 4 2 2 2" xfId="3981"/>
    <cellStyle name="Normal 2 3 2 6 4 2 3" xfId="3982"/>
    <cellStyle name="Normal 2 3 2 6 4 3" xfId="3983"/>
    <cellStyle name="Normal 2 3 2 6 4 3 2" xfId="3984"/>
    <cellStyle name="Normal 2 3 2 6 4 4" xfId="3985"/>
    <cellStyle name="Normal 2 3 2 6 5" xfId="3986"/>
    <cellStyle name="Normal 2 3 2 6 5 2" xfId="3987"/>
    <cellStyle name="Normal 2 3 2 6 5 2 2" xfId="3988"/>
    <cellStyle name="Normal 2 3 2 6 5 3" xfId="3989"/>
    <cellStyle name="Normal 2 3 2 6 6" xfId="3990"/>
    <cellStyle name="Normal 2 3 2 6 6 2" xfId="3991"/>
    <cellStyle name="Normal 2 3 2 6 7" xfId="3992"/>
    <cellStyle name="Normal 2 3 2 7" xfId="3993"/>
    <cellStyle name="Normal 2 3 2 7 2" xfId="3994"/>
    <cellStyle name="Normal 2 3 2 7 2 2" xfId="3995"/>
    <cellStyle name="Normal 2 3 2 7 2 2 2" xfId="3996"/>
    <cellStyle name="Normal 2 3 2 7 2 2 2 2" xfId="3997"/>
    <cellStyle name="Normal 2 3 2 7 2 2 3" xfId="3998"/>
    <cellStyle name="Normal 2 3 2 7 2 3" xfId="3999"/>
    <cellStyle name="Normal 2 3 2 7 2 3 2" xfId="4000"/>
    <cellStyle name="Normal 2 3 2 7 2 4" xfId="4001"/>
    <cellStyle name="Normal 2 3 2 7 3" xfId="4002"/>
    <cellStyle name="Normal 2 3 2 7 3 2" xfId="4003"/>
    <cellStyle name="Normal 2 3 2 7 3 2 2" xfId="4004"/>
    <cellStyle name="Normal 2 3 2 7 3 3" xfId="4005"/>
    <cellStyle name="Normal 2 3 2 7 4" xfId="4006"/>
    <cellStyle name="Normal 2 3 2 7 4 2" xfId="4007"/>
    <cellStyle name="Normal 2 3 2 7 5" xfId="4008"/>
    <cellStyle name="Normal 2 3 2 8" xfId="4009"/>
    <cellStyle name="Normal 2 3 2 8 2" xfId="4010"/>
    <cellStyle name="Normal 2 3 2 8 2 2" xfId="4011"/>
    <cellStyle name="Normal 2 3 2 8 2 2 2" xfId="4012"/>
    <cellStyle name="Normal 2 3 2 8 2 2 2 2" xfId="4013"/>
    <cellStyle name="Normal 2 3 2 8 2 2 3" xfId="4014"/>
    <cellStyle name="Normal 2 3 2 8 2 3" xfId="4015"/>
    <cellStyle name="Normal 2 3 2 8 2 3 2" xfId="4016"/>
    <cellStyle name="Normal 2 3 2 8 2 4" xfId="4017"/>
    <cellStyle name="Normal 2 3 2 8 3" xfId="4018"/>
    <cellStyle name="Normal 2 3 2 8 3 2" xfId="4019"/>
    <cellStyle name="Normal 2 3 2 8 3 2 2" xfId="4020"/>
    <cellStyle name="Normal 2 3 2 8 3 3" xfId="4021"/>
    <cellStyle name="Normal 2 3 2 8 4" xfId="4022"/>
    <cellStyle name="Normal 2 3 2 8 4 2" xfId="4023"/>
    <cellStyle name="Normal 2 3 2 8 5" xfId="4024"/>
    <cellStyle name="Normal 2 3 2 9" xfId="4025"/>
    <cellStyle name="Normal 2 3 2 9 2" xfId="4026"/>
    <cellStyle name="Normal 2 3 2 9 2 2" xfId="4027"/>
    <cellStyle name="Normal 2 3 2 9 2 2 2" xfId="4028"/>
    <cellStyle name="Normal 2 3 2 9 2 3" xfId="4029"/>
    <cellStyle name="Normal 2 3 2 9 3" xfId="4030"/>
    <cellStyle name="Normal 2 3 2 9 3 2" xfId="4031"/>
    <cellStyle name="Normal 2 3 2 9 4" xfId="4032"/>
    <cellStyle name="Normal 2 3 3" xfId="4033"/>
    <cellStyle name="Normal 2 3 3 2" xfId="4034"/>
    <cellStyle name="Normal 2 3 4" xfId="4035"/>
    <cellStyle name="Normal 2 3 4 10" xfId="4036"/>
    <cellStyle name="Normal 2 3 4 10 2" xfId="4037"/>
    <cellStyle name="Normal 2 3 4 10 2 2" xfId="4038"/>
    <cellStyle name="Normal 2 3 4 10 3" xfId="4039"/>
    <cellStyle name="Normal 2 3 4 11" xfId="4040"/>
    <cellStyle name="Normal 2 3 4 11 2" xfId="4041"/>
    <cellStyle name="Normal 2 3 4 12" xfId="4042"/>
    <cellStyle name="Normal 2 3 4 2" xfId="4043"/>
    <cellStyle name="Normal 2 3 4 2 10" xfId="4044"/>
    <cellStyle name="Normal 2 3 4 2 10 2" xfId="4045"/>
    <cellStyle name="Normal 2 3 4 2 11" xfId="4046"/>
    <cellStyle name="Normal 2 3 4 2 2" xfId="4047"/>
    <cellStyle name="Normal 2 3 4 2 2 10" xfId="4048"/>
    <cellStyle name="Normal 2 3 4 2 2 2" xfId="4049"/>
    <cellStyle name="Normal 2 3 4 2 2 2 2" xfId="4050"/>
    <cellStyle name="Normal 2 3 4 2 2 2 2 2" xfId="4051"/>
    <cellStyle name="Normal 2 3 4 2 2 2 2 2 2" xfId="4052"/>
    <cellStyle name="Normal 2 3 4 2 2 2 2 2 2 2" xfId="4053"/>
    <cellStyle name="Normal 2 3 4 2 2 2 2 2 3" xfId="4054"/>
    <cellStyle name="Normal 2 3 4 2 2 2 2 3" xfId="4055"/>
    <cellStyle name="Normal 2 3 4 2 2 2 2 3 2" xfId="4056"/>
    <cellStyle name="Normal 2 3 4 2 2 2 2 4" xfId="4057"/>
    <cellStyle name="Normal 2 3 4 2 2 2 3" xfId="4058"/>
    <cellStyle name="Normal 2 3 4 2 2 2 3 2" xfId="4059"/>
    <cellStyle name="Normal 2 3 4 2 2 2 3 2 2" xfId="4060"/>
    <cellStyle name="Normal 2 3 4 2 2 2 3 2 2 2" xfId="4061"/>
    <cellStyle name="Normal 2 3 4 2 2 2 3 2 3" xfId="4062"/>
    <cellStyle name="Normal 2 3 4 2 2 2 3 3" xfId="4063"/>
    <cellStyle name="Normal 2 3 4 2 2 2 3 3 2" xfId="4064"/>
    <cellStyle name="Normal 2 3 4 2 2 2 3 4" xfId="4065"/>
    <cellStyle name="Normal 2 3 4 2 2 2 4" xfId="4066"/>
    <cellStyle name="Normal 2 3 4 2 2 2 4 2" xfId="4067"/>
    <cellStyle name="Normal 2 3 4 2 2 2 4 2 2" xfId="4068"/>
    <cellStyle name="Normal 2 3 4 2 2 2 4 2 2 2" xfId="4069"/>
    <cellStyle name="Normal 2 3 4 2 2 2 4 2 3" xfId="4070"/>
    <cellStyle name="Normal 2 3 4 2 2 2 4 3" xfId="4071"/>
    <cellStyle name="Normal 2 3 4 2 2 2 4 3 2" xfId="4072"/>
    <cellStyle name="Normal 2 3 4 2 2 2 4 4" xfId="4073"/>
    <cellStyle name="Normal 2 3 4 2 2 2 5" xfId="4074"/>
    <cellStyle name="Normal 2 3 4 2 2 2 5 2" xfId="4075"/>
    <cellStyle name="Normal 2 3 4 2 2 2 5 2 2" xfId="4076"/>
    <cellStyle name="Normal 2 3 4 2 2 2 5 3" xfId="4077"/>
    <cellStyle name="Normal 2 3 4 2 2 2 6" xfId="4078"/>
    <cellStyle name="Normal 2 3 4 2 2 2 6 2" xfId="4079"/>
    <cellStyle name="Normal 2 3 4 2 2 2 7" xfId="4080"/>
    <cellStyle name="Normal 2 3 4 2 2 3" xfId="4081"/>
    <cellStyle name="Normal 2 3 4 2 2 3 2" xfId="4082"/>
    <cellStyle name="Normal 2 3 4 2 2 3 2 2" xfId="4083"/>
    <cellStyle name="Normal 2 3 4 2 2 3 2 2 2" xfId="4084"/>
    <cellStyle name="Normal 2 3 4 2 2 3 2 2 2 2" xfId="4085"/>
    <cellStyle name="Normal 2 3 4 2 2 3 2 2 3" xfId="4086"/>
    <cellStyle name="Normal 2 3 4 2 2 3 2 3" xfId="4087"/>
    <cellStyle name="Normal 2 3 4 2 2 3 2 3 2" xfId="4088"/>
    <cellStyle name="Normal 2 3 4 2 2 3 2 4" xfId="4089"/>
    <cellStyle name="Normal 2 3 4 2 2 3 3" xfId="4090"/>
    <cellStyle name="Normal 2 3 4 2 2 3 3 2" xfId="4091"/>
    <cellStyle name="Normal 2 3 4 2 2 3 3 2 2" xfId="4092"/>
    <cellStyle name="Normal 2 3 4 2 2 3 3 3" xfId="4093"/>
    <cellStyle name="Normal 2 3 4 2 2 3 4" xfId="4094"/>
    <cellStyle name="Normal 2 3 4 2 2 3 4 2" xfId="4095"/>
    <cellStyle name="Normal 2 3 4 2 2 3 5" xfId="4096"/>
    <cellStyle name="Normal 2 3 4 2 2 4" xfId="4097"/>
    <cellStyle name="Normal 2 3 4 2 2 4 2" xfId="4098"/>
    <cellStyle name="Normal 2 3 4 2 2 4 2 2" xfId="4099"/>
    <cellStyle name="Normal 2 3 4 2 2 4 2 2 2" xfId="4100"/>
    <cellStyle name="Normal 2 3 4 2 2 4 2 2 2 2" xfId="4101"/>
    <cellStyle name="Normal 2 3 4 2 2 4 2 2 3" xfId="4102"/>
    <cellStyle name="Normal 2 3 4 2 2 4 2 3" xfId="4103"/>
    <cellStyle name="Normal 2 3 4 2 2 4 2 3 2" xfId="4104"/>
    <cellStyle name="Normal 2 3 4 2 2 4 2 4" xfId="4105"/>
    <cellStyle name="Normal 2 3 4 2 2 4 3" xfId="4106"/>
    <cellStyle name="Normal 2 3 4 2 2 4 3 2" xfId="4107"/>
    <cellStyle name="Normal 2 3 4 2 2 4 3 2 2" xfId="4108"/>
    <cellStyle name="Normal 2 3 4 2 2 4 3 3" xfId="4109"/>
    <cellStyle name="Normal 2 3 4 2 2 4 4" xfId="4110"/>
    <cellStyle name="Normal 2 3 4 2 2 4 4 2" xfId="4111"/>
    <cellStyle name="Normal 2 3 4 2 2 4 5" xfId="4112"/>
    <cellStyle name="Normal 2 3 4 2 2 5" xfId="4113"/>
    <cellStyle name="Normal 2 3 4 2 2 5 2" xfId="4114"/>
    <cellStyle name="Normal 2 3 4 2 2 5 2 2" xfId="4115"/>
    <cellStyle name="Normal 2 3 4 2 2 5 2 2 2" xfId="4116"/>
    <cellStyle name="Normal 2 3 4 2 2 5 2 3" xfId="4117"/>
    <cellStyle name="Normal 2 3 4 2 2 5 3" xfId="4118"/>
    <cellStyle name="Normal 2 3 4 2 2 5 3 2" xfId="4119"/>
    <cellStyle name="Normal 2 3 4 2 2 5 4" xfId="4120"/>
    <cellStyle name="Normal 2 3 4 2 2 6" xfId="4121"/>
    <cellStyle name="Normal 2 3 4 2 2 6 2" xfId="4122"/>
    <cellStyle name="Normal 2 3 4 2 2 6 2 2" xfId="4123"/>
    <cellStyle name="Normal 2 3 4 2 2 6 2 2 2" xfId="4124"/>
    <cellStyle name="Normal 2 3 4 2 2 6 2 3" xfId="4125"/>
    <cellStyle name="Normal 2 3 4 2 2 6 3" xfId="4126"/>
    <cellStyle name="Normal 2 3 4 2 2 6 3 2" xfId="4127"/>
    <cellStyle name="Normal 2 3 4 2 2 6 4" xfId="4128"/>
    <cellStyle name="Normal 2 3 4 2 2 7" xfId="4129"/>
    <cellStyle name="Normal 2 3 4 2 2 7 2" xfId="4130"/>
    <cellStyle name="Normal 2 3 4 2 2 7 2 2" xfId="4131"/>
    <cellStyle name="Normal 2 3 4 2 2 7 2 2 2" xfId="4132"/>
    <cellStyle name="Normal 2 3 4 2 2 7 2 3" xfId="4133"/>
    <cellStyle name="Normal 2 3 4 2 2 7 3" xfId="4134"/>
    <cellStyle name="Normal 2 3 4 2 2 7 3 2" xfId="4135"/>
    <cellStyle name="Normal 2 3 4 2 2 7 4" xfId="4136"/>
    <cellStyle name="Normal 2 3 4 2 2 8" xfId="4137"/>
    <cellStyle name="Normal 2 3 4 2 2 8 2" xfId="4138"/>
    <cellStyle name="Normal 2 3 4 2 2 8 2 2" xfId="4139"/>
    <cellStyle name="Normal 2 3 4 2 2 8 3" xfId="4140"/>
    <cellStyle name="Normal 2 3 4 2 2 9" xfId="4141"/>
    <cellStyle name="Normal 2 3 4 2 2 9 2" xfId="4142"/>
    <cellStyle name="Normal 2 3 4 2 3" xfId="4143"/>
    <cellStyle name="Normal 2 3 4 2 3 2" xfId="4144"/>
    <cellStyle name="Normal 2 3 4 2 3 2 2" xfId="4145"/>
    <cellStyle name="Normal 2 3 4 2 3 2 2 2" xfId="4146"/>
    <cellStyle name="Normal 2 3 4 2 3 2 2 2 2" xfId="4147"/>
    <cellStyle name="Normal 2 3 4 2 3 2 2 3" xfId="4148"/>
    <cellStyle name="Normal 2 3 4 2 3 2 3" xfId="4149"/>
    <cellStyle name="Normal 2 3 4 2 3 2 3 2" xfId="4150"/>
    <cellStyle name="Normal 2 3 4 2 3 2 4" xfId="4151"/>
    <cellStyle name="Normal 2 3 4 2 3 3" xfId="4152"/>
    <cellStyle name="Normal 2 3 4 2 3 3 2" xfId="4153"/>
    <cellStyle name="Normal 2 3 4 2 3 3 2 2" xfId="4154"/>
    <cellStyle name="Normal 2 3 4 2 3 3 2 2 2" xfId="4155"/>
    <cellStyle name="Normal 2 3 4 2 3 3 2 3" xfId="4156"/>
    <cellStyle name="Normal 2 3 4 2 3 3 3" xfId="4157"/>
    <cellStyle name="Normal 2 3 4 2 3 3 3 2" xfId="4158"/>
    <cellStyle name="Normal 2 3 4 2 3 3 4" xfId="4159"/>
    <cellStyle name="Normal 2 3 4 2 3 4" xfId="4160"/>
    <cellStyle name="Normal 2 3 4 2 3 4 2" xfId="4161"/>
    <cellStyle name="Normal 2 3 4 2 3 4 2 2" xfId="4162"/>
    <cellStyle name="Normal 2 3 4 2 3 4 2 2 2" xfId="4163"/>
    <cellStyle name="Normal 2 3 4 2 3 4 2 3" xfId="4164"/>
    <cellStyle name="Normal 2 3 4 2 3 4 3" xfId="4165"/>
    <cellStyle name="Normal 2 3 4 2 3 4 3 2" xfId="4166"/>
    <cellStyle name="Normal 2 3 4 2 3 4 4" xfId="4167"/>
    <cellStyle name="Normal 2 3 4 2 3 5" xfId="4168"/>
    <cellStyle name="Normal 2 3 4 2 3 5 2" xfId="4169"/>
    <cellStyle name="Normal 2 3 4 2 3 5 2 2" xfId="4170"/>
    <cellStyle name="Normal 2 3 4 2 3 5 3" xfId="4171"/>
    <cellStyle name="Normal 2 3 4 2 3 6" xfId="4172"/>
    <cellStyle name="Normal 2 3 4 2 3 6 2" xfId="4173"/>
    <cellStyle name="Normal 2 3 4 2 3 7" xfId="4174"/>
    <cellStyle name="Normal 2 3 4 2 4" xfId="4175"/>
    <cellStyle name="Normal 2 3 4 2 4 2" xfId="4176"/>
    <cellStyle name="Normal 2 3 4 2 4 2 2" xfId="4177"/>
    <cellStyle name="Normal 2 3 4 2 4 2 2 2" xfId="4178"/>
    <cellStyle name="Normal 2 3 4 2 4 2 2 2 2" xfId="4179"/>
    <cellStyle name="Normal 2 3 4 2 4 2 2 3" xfId="4180"/>
    <cellStyle name="Normal 2 3 4 2 4 2 3" xfId="4181"/>
    <cellStyle name="Normal 2 3 4 2 4 2 3 2" xfId="4182"/>
    <cellStyle name="Normal 2 3 4 2 4 2 4" xfId="4183"/>
    <cellStyle name="Normal 2 3 4 2 4 3" xfId="4184"/>
    <cellStyle name="Normal 2 3 4 2 4 3 2" xfId="4185"/>
    <cellStyle name="Normal 2 3 4 2 4 3 2 2" xfId="4186"/>
    <cellStyle name="Normal 2 3 4 2 4 3 3" xfId="4187"/>
    <cellStyle name="Normal 2 3 4 2 4 4" xfId="4188"/>
    <cellStyle name="Normal 2 3 4 2 4 4 2" xfId="4189"/>
    <cellStyle name="Normal 2 3 4 2 4 5" xfId="4190"/>
    <cellStyle name="Normal 2 3 4 2 5" xfId="4191"/>
    <cellStyle name="Normal 2 3 4 2 5 2" xfId="4192"/>
    <cellStyle name="Normal 2 3 4 2 5 2 2" xfId="4193"/>
    <cellStyle name="Normal 2 3 4 2 5 2 2 2" xfId="4194"/>
    <cellStyle name="Normal 2 3 4 2 5 2 2 2 2" xfId="4195"/>
    <cellStyle name="Normal 2 3 4 2 5 2 2 3" xfId="4196"/>
    <cellStyle name="Normal 2 3 4 2 5 2 3" xfId="4197"/>
    <cellStyle name="Normal 2 3 4 2 5 2 3 2" xfId="4198"/>
    <cellStyle name="Normal 2 3 4 2 5 2 4" xfId="4199"/>
    <cellStyle name="Normal 2 3 4 2 5 3" xfId="4200"/>
    <cellStyle name="Normal 2 3 4 2 5 3 2" xfId="4201"/>
    <cellStyle name="Normal 2 3 4 2 5 3 2 2" xfId="4202"/>
    <cellStyle name="Normal 2 3 4 2 5 3 3" xfId="4203"/>
    <cellStyle name="Normal 2 3 4 2 5 4" xfId="4204"/>
    <cellStyle name="Normal 2 3 4 2 5 4 2" xfId="4205"/>
    <cellStyle name="Normal 2 3 4 2 5 5" xfId="4206"/>
    <cellStyle name="Normal 2 3 4 2 6" xfId="4207"/>
    <cellStyle name="Normal 2 3 4 2 6 2" xfId="4208"/>
    <cellStyle name="Normal 2 3 4 2 6 2 2" xfId="4209"/>
    <cellStyle name="Normal 2 3 4 2 6 2 2 2" xfId="4210"/>
    <cellStyle name="Normal 2 3 4 2 6 2 3" xfId="4211"/>
    <cellStyle name="Normal 2 3 4 2 6 3" xfId="4212"/>
    <cellStyle name="Normal 2 3 4 2 6 3 2" xfId="4213"/>
    <cellStyle name="Normal 2 3 4 2 6 4" xfId="4214"/>
    <cellStyle name="Normal 2 3 4 2 7" xfId="4215"/>
    <cellStyle name="Normal 2 3 4 2 7 2" xfId="4216"/>
    <cellStyle name="Normal 2 3 4 2 7 2 2" xfId="4217"/>
    <cellStyle name="Normal 2 3 4 2 7 2 2 2" xfId="4218"/>
    <cellStyle name="Normal 2 3 4 2 7 2 3" xfId="4219"/>
    <cellStyle name="Normal 2 3 4 2 7 3" xfId="4220"/>
    <cellStyle name="Normal 2 3 4 2 7 3 2" xfId="4221"/>
    <cellStyle name="Normal 2 3 4 2 7 4" xfId="4222"/>
    <cellStyle name="Normal 2 3 4 2 8" xfId="4223"/>
    <cellStyle name="Normal 2 3 4 2 8 2" xfId="4224"/>
    <cellStyle name="Normal 2 3 4 2 8 2 2" xfId="4225"/>
    <cellStyle name="Normal 2 3 4 2 8 2 2 2" xfId="4226"/>
    <cellStyle name="Normal 2 3 4 2 8 2 3" xfId="4227"/>
    <cellStyle name="Normal 2 3 4 2 8 3" xfId="4228"/>
    <cellStyle name="Normal 2 3 4 2 8 3 2" xfId="4229"/>
    <cellStyle name="Normal 2 3 4 2 8 4" xfId="4230"/>
    <cellStyle name="Normal 2 3 4 2 9" xfId="4231"/>
    <cellStyle name="Normal 2 3 4 2 9 2" xfId="4232"/>
    <cellStyle name="Normal 2 3 4 2 9 2 2" xfId="4233"/>
    <cellStyle name="Normal 2 3 4 2 9 3" xfId="4234"/>
    <cellStyle name="Normal 2 3 4 3" xfId="4235"/>
    <cellStyle name="Normal 2 3 4 3 10" xfId="4236"/>
    <cellStyle name="Normal 2 3 4 3 2" xfId="4237"/>
    <cellStyle name="Normal 2 3 4 3 2 2" xfId="4238"/>
    <cellStyle name="Normal 2 3 4 3 2 2 2" xfId="4239"/>
    <cellStyle name="Normal 2 3 4 3 2 2 2 2" xfId="4240"/>
    <cellStyle name="Normal 2 3 4 3 2 2 2 2 2" xfId="4241"/>
    <cellStyle name="Normal 2 3 4 3 2 2 2 3" xfId="4242"/>
    <cellStyle name="Normal 2 3 4 3 2 2 3" xfId="4243"/>
    <cellStyle name="Normal 2 3 4 3 2 2 3 2" xfId="4244"/>
    <cellStyle name="Normal 2 3 4 3 2 2 4" xfId="4245"/>
    <cellStyle name="Normal 2 3 4 3 2 3" xfId="4246"/>
    <cellStyle name="Normal 2 3 4 3 2 3 2" xfId="4247"/>
    <cellStyle name="Normal 2 3 4 3 2 3 2 2" xfId="4248"/>
    <cellStyle name="Normal 2 3 4 3 2 3 2 2 2" xfId="4249"/>
    <cellStyle name="Normal 2 3 4 3 2 3 2 3" xfId="4250"/>
    <cellStyle name="Normal 2 3 4 3 2 3 3" xfId="4251"/>
    <cellStyle name="Normal 2 3 4 3 2 3 3 2" xfId="4252"/>
    <cellStyle name="Normal 2 3 4 3 2 3 4" xfId="4253"/>
    <cellStyle name="Normal 2 3 4 3 2 4" xfId="4254"/>
    <cellStyle name="Normal 2 3 4 3 2 4 2" xfId="4255"/>
    <cellStyle name="Normal 2 3 4 3 2 4 2 2" xfId="4256"/>
    <cellStyle name="Normal 2 3 4 3 2 4 2 2 2" xfId="4257"/>
    <cellStyle name="Normal 2 3 4 3 2 4 2 3" xfId="4258"/>
    <cellStyle name="Normal 2 3 4 3 2 4 3" xfId="4259"/>
    <cellStyle name="Normal 2 3 4 3 2 4 3 2" xfId="4260"/>
    <cellStyle name="Normal 2 3 4 3 2 4 4" xfId="4261"/>
    <cellStyle name="Normal 2 3 4 3 2 5" xfId="4262"/>
    <cellStyle name="Normal 2 3 4 3 2 5 2" xfId="4263"/>
    <cellStyle name="Normal 2 3 4 3 2 5 2 2" xfId="4264"/>
    <cellStyle name="Normal 2 3 4 3 2 5 3" xfId="4265"/>
    <cellStyle name="Normal 2 3 4 3 2 6" xfId="4266"/>
    <cellStyle name="Normal 2 3 4 3 2 6 2" xfId="4267"/>
    <cellStyle name="Normal 2 3 4 3 2 7" xfId="4268"/>
    <cellStyle name="Normal 2 3 4 3 3" xfId="4269"/>
    <cellStyle name="Normal 2 3 4 3 3 2" xfId="4270"/>
    <cellStyle name="Normal 2 3 4 3 3 2 2" xfId="4271"/>
    <cellStyle name="Normal 2 3 4 3 3 2 2 2" xfId="4272"/>
    <cellStyle name="Normal 2 3 4 3 3 2 2 2 2" xfId="4273"/>
    <cellStyle name="Normal 2 3 4 3 3 2 2 3" xfId="4274"/>
    <cellStyle name="Normal 2 3 4 3 3 2 3" xfId="4275"/>
    <cellStyle name="Normal 2 3 4 3 3 2 3 2" xfId="4276"/>
    <cellStyle name="Normal 2 3 4 3 3 2 4" xfId="4277"/>
    <cellStyle name="Normal 2 3 4 3 3 3" xfId="4278"/>
    <cellStyle name="Normal 2 3 4 3 3 3 2" xfId="4279"/>
    <cellStyle name="Normal 2 3 4 3 3 3 2 2" xfId="4280"/>
    <cellStyle name="Normal 2 3 4 3 3 3 3" xfId="4281"/>
    <cellStyle name="Normal 2 3 4 3 3 4" xfId="4282"/>
    <cellStyle name="Normal 2 3 4 3 3 4 2" xfId="4283"/>
    <cellStyle name="Normal 2 3 4 3 3 5" xfId="4284"/>
    <cellStyle name="Normal 2 3 4 3 4" xfId="4285"/>
    <cellStyle name="Normal 2 3 4 3 4 2" xfId="4286"/>
    <cellStyle name="Normal 2 3 4 3 4 2 2" xfId="4287"/>
    <cellStyle name="Normal 2 3 4 3 4 2 2 2" xfId="4288"/>
    <cellStyle name="Normal 2 3 4 3 4 2 2 2 2" xfId="4289"/>
    <cellStyle name="Normal 2 3 4 3 4 2 2 3" xfId="4290"/>
    <cellStyle name="Normal 2 3 4 3 4 2 3" xfId="4291"/>
    <cellStyle name="Normal 2 3 4 3 4 2 3 2" xfId="4292"/>
    <cellStyle name="Normal 2 3 4 3 4 2 4" xfId="4293"/>
    <cellStyle name="Normal 2 3 4 3 4 3" xfId="4294"/>
    <cellStyle name="Normal 2 3 4 3 4 3 2" xfId="4295"/>
    <cellStyle name="Normal 2 3 4 3 4 3 2 2" xfId="4296"/>
    <cellStyle name="Normal 2 3 4 3 4 3 3" xfId="4297"/>
    <cellStyle name="Normal 2 3 4 3 4 4" xfId="4298"/>
    <cellStyle name="Normal 2 3 4 3 4 4 2" xfId="4299"/>
    <cellStyle name="Normal 2 3 4 3 4 5" xfId="4300"/>
    <cellStyle name="Normal 2 3 4 3 5" xfId="4301"/>
    <cellStyle name="Normal 2 3 4 3 5 2" xfId="4302"/>
    <cellStyle name="Normal 2 3 4 3 5 2 2" xfId="4303"/>
    <cellStyle name="Normal 2 3 4 3 5 2 2 2" xfId="4304"/>
    <cellStyle name="Normal 2 3 4 3 5 2 3" xfId="4305"/>
    <cellStyle name="Normal 2 3 4 3 5 3" xfId="4306"/>
    <cellStyle name="Normal 2 3 4 3 5 3 2" xfId="4307"/>
    <cellStyle name="Normal 2 3 4 3 5 4" xfId="4308"/>
    <cellStyle name="Normal 2 3 4 3 6" xfId="4309"/>
    <cellStyle name="Normal 2 3 4 3 6 2" xfId="4310"/>
    <cellStyle name="Normal 2 3 4 3 6 2 2" xfId="4311"/>
    <cellStyle name="Normal 2 3 4 3 6 2 2 2" xfId="4312"/>
    <cellStyle name="Normal 2 3 4 3 6 2 3" xfId="4313"/>
    <cellStyle name="Normal 2 3 4 3 6 3" xfId="4314"/>
    <cellStyle name="Normal 2 3 4 3 6 3 2" xfId="4315"/>
    <cellStyle name="Normal 2 3 4 3 6 4" xfId="4316"/>
    <cellStyle name="Normal 2 3 4 3 7" xfId="4317"/>
    <cellStyle name="Normal 2 3 4 3 7 2" xfId="4318"/>
    <cellStyle name="Normal 2 3 4 3 7 2 2" xfId="4319"/>
    <cellStyle name="Normal 2 3 4 3 7 2 2 2" xfId="4320"/>
    <cellStyle name="Normal 2 3 4 3 7 2 3" xfId="4321"/>
    <cellStyle name="Normal 2 3 4 3 7 3" xfId="4322"/>
    <cellStyle name="Normal 2 3 4 3 7 3 2" xfId="4323"/>
    <cellStyle name="Normal 2 3 4 3 7 4" xfId="4324"/>
    <cellStyle name="Normal 2 3 4 3 8" xfId="4325"/>
    <cellStyle name="Normal 2 3 4 3 8 2" xfId="4326"/>
    <cellStyle name="Normal 2 3 4 3 8 2 2" xfId="4327"/>
    <cellStyle name="Normal 2 3 4 3 8 3" xfId="4328"/>
    <cellStyle name="Normal 2 3 4 3 9" xfId="4329"/>
    <cellStyle name="Normal 2 3 4 3 9 2" xfId="4330"/>
    <cellStyle name="Normal 2 3 4 4" xfId="4331"/>
    <cellStyle name="Normal 2 3 4 4 2" xfId="4332"/>
    <cellStyle name="Normal 2 3 4 4 2 2" xfId="4333"/>
    <cellStyle name="Normal 2 3 4 4 2 2 2" xfId="4334"/>
    <cellStyle name="Normal 2 3 4 4 2 2 2 2" xfId="4335"/>
    <cellStyle name="Normal 2 3 4 4 2 2 3" xfId="4336"/>
    <cellStyle name="Normal 2 3 4 4 2 3" xfId="4337"/>
    <cellStyle name="Normal 2 3 4 4 2 3 2" xfId="4338"/>
    <cellStyle name="Normal 2 3 4 4 2 4" xfId="4339"/>
    <cellStyle name="Normal 2 3 4 4 3" xfId="4340"/>
    <cellStyle name="Normal 2 3 4 4 3 2" xfId="4341"/>
    <cellStyle name="Normal 2 3 4 4 3 2 2" xfId="4342"/>
    <cellStyle name="Normal 2 3 4 4 3 2 2 2" xfId="4343"/>
    <cellStyle name="Normal 2 3 4 4 3 2 3" xfId="4344"/>
    <cellStyle name="Normal 2 3 4 4 3 3" xfId="4345"/>
    <cellStyle name="Normal 2 3 4 4 3 3 2" xfId="4346"/>
    <cellStyle name="Normal 2 3 4 4 3 4" xfId="4347"/>
    <cellStyle name="Normal 2 3 4 4 4" xfId="4348"/>
    <cellStyle name="Normal 2 3 4 4 4 2" xfId="4349"/>
    <cellStyle name="Normal 2 3 4 4 4 2 2" xfId="4350"/>
    <cellStyle name="Normal 2 3 4 4 4 2 2 2" xfId="4351"/>
    <cellStyle name="Normal 2 3 4 4 4 2 3" xfId="4352"/>
    <cellStyle name="Normal 2 3 4 4 4 3" xfId="4353"/>
    <cellStyle name="Normal 2 3 4 4 4 3 2" xfId="4354"/>
    <cellStyle name="Normal 2 3 4 4 4 4" xfId="4355"/>
    <cellStyle name="Normal 2 3 4 4 5" xfId="4356"/>
    <cellStyle name="Normal 2 3 4 4 5 2" xfId="4357"/>
    <cellStyle name="Normal 2 3 4 4 5 2 2" xfId="4358"/>
    <cellStyle name="Normal 2 3 4 4 5 3" xfId="4359"/>
    <cellStyle name="Normal 2 3 4 4 6" xfId="4360"/>
    <cellStyle name="Normal 2 3 4 4 6 2" xfId="4361"/>
    <cellStyle name="Normal 2 3 4 4 7" xfId="4362"/>
    <cellStyle name="Normal 2 3 4 5" xfId="4363"/>
    <cellStyle name="Normal 2 3 4 5 2" xfId="4364"/>
    <cellStyle name="Normal 2 3 4 5 2 2" xfId="4365"/>
    <cellStyle name="Normal 2 3 4 5 2 2 2" xfId="4366"/>
    <cellStyle name="Normal 2 3 4 5 2 2 2 2" xfId="4367"/>
    <cellStyle name="Normal 2 3 4 5 2 2 3" xfId="4368"/>
    <cellStyle name="Normal 2 3 4 5 2 3" xfId="4369"/>
    <cellStyle name="Normal 2 3 4 5 2 3 2" xfId="4370"/>
    <cellStyle name="Normal 2 3 4 5 2 4" xfId="4371"/>
    <cellStyle name="Normal 2 3 4 5 3" xfId="4372"/>
    <cellStyle name="Normal 2 3 4 5 3 2" xfId="4373"/>
    <cellStyle name="Normal 2 3 4 5 3 2 2" xfId="4374"/>
    <cellStyle name="Normal 2 3 4 5 3 3" xfId="4375"/>
    <cellStyle name="Normal 2 3 4 5 4" xfId="4376"/>
    <cellStyle name="Normal 2 3 4 5 4 2" xfId="4377"/>
    <cellStyle name="Normal 2 3 4 5 5" xfId="4378"/>
    <cellStyle name="Normal 2 3 4 6" xfId="4379"/>
    <cellStyle name="Normal 2 3 4 6 2" xfId="4380"/>
    <cellStyle name="Normal 2 3 4 6 2 2" xfId="4381"/>
    <cellStyle name="Normal 2 3 4 6 2 2 2" xfId="4382"/>
    <cellStyle name="Normal 2 3 4 6 2 2 2 2" xfId="4383"/>
    <cellStyle name="Normal 2 3 4 6 2 2 3" xfId="4384"/>
    <cellStyle name="Normal 2 3 4 6 2 3" xfId="4385"/>
    <cellStyle name="Normal 2 3 4 6 2 3 2" xfId="4386"/>
    <cellStyle name="Normal 2 3 4 6 2 4" xfId="4387"/>
    <cellStyle name="Normal 2 3 4 6 3" xfId="4388"/>
    <cellStyle name="Normal 2 3 4 6 3 2" xfId="4389"/>
    <cellStyle name="Normal 2 3 4 6 3 2 2" xfId="4390"/>
    <cellStyle name="Normal 2 3 4 6 3 3" xfId="4391"/>
    <cellStyle name="Normal 2 3 4 6 4" xfId="4392"/>
    <cellStyle name="Normal 2 3 4 6 4 2" xfId="4393"/>
    <cellStyle name="Normal 2 3 4 6 5" xfId="4394"/>
    <cellStyle name="Normal 2 3 4 7" xfId="4395"/>
    <cellStyle name="Normal 2 3 4 7 2" xfId="4396"/>
    <cellStyle name="Normal 2 3 4 7 2 2" xfId="4397"/>
    <cellStyle name="Normal 2 3 4 7 2 2 2" xfId="4398"/>
    <cellStyle name="Normal 2 3 4 7 2 3" xfId="4399"/>
    <cellStyle name="Normal 2 3 4 7 3" xfId="4400"/>
    <cellStyle name="Normal 2 3 4 7 3 2" xfId="4401"/>
    <cellStyle name="Normal 2 3 4 7 4" xfId="4402"/>
    <cellStyle name="Normal 2 3 4 8" xfId="4403"/>
    <cellStyle name="Normal 2 3 4 8 2" xfId="4404"/>
    <cellStyle name="Normal 2 3 4 8 2 2" xfId="4405"/>
    <cellStyle name="Normal 2 3 4 8 2 2 2" xfId="4406"/>
    <cellStyle name="Normal 2 3 4 8 2 3" xfId="4407"/>
    <cellStyle name="Normal 2 3 4 8 3" xfId="4408"/>
    <cellStyle name="Normal 2 3 4 8 3 2" xfId="4409"/>
    <cellStyle name="Normal 2 3 4 8 4" xfId="4410"/>
    <cellStyle name="Normal 2 3 4 9" xfId="4411"/>
    <cellStyle name="Normal 2 3 4 9 2" xfId="4412"/>
    <cellStyle name="Normal 2 3 4 9 2 2" xfId="4413"/>
    <cellStyle name="Normal 2 3 4 9 2 2 2" xfId="4414"/>
    <cellStyle name="Normal 2 3 4 9 2 3" xfId="4415"/>
    <cellStyle name="Normal 2 3 4 9 3" xfId="4416"/>
    <cellStyle name="Normal 2 3 4 9 3 2" xfId="4417"/>
    <cellStyle name="Normal 2 3 4 9 4" xfId="4418"/>
    <cellStyle name="Normal 2 3 5" xfId="4419"/>
    <cellStyle name="Normal 2 3 5 10" xfId="4420"/>
    <cellStyle name="Normal 2 3 5 10 2" xfId="4421"/>
    <cellStyle name="Normal 2 3 5 11" xfId="4422"/>
    <cellStyle name="Normal 2 3 5 2" xfId="4423"/>
    <cellStyle name="Normal 2 3 5 2 10" xfId="4424"/>
    <cellStyle name="Normal 2 3 5 2 2" xfId="4425"/>
    <cellStyle name="Normal 2 3 5 2 2 2" xfId="4426"/>
    <cellStyle name="Normal 2 3 5 2 2 2 2" xfId="4427"/>
    <cellStyle name="Normal 2 3 5 2 2 2 2 2" xfId="4428"/>
    <cellStyle name="Normal 2 3 5 2 2 2 2 2 2" xfId="4429"/>
    <cellStyle name="Normal 2 3 5 2 2 2 2 3" xfId="4430"/>
    <cellStyle name="Normal 2 3 5 2 2 2 3" xfId="4431"/>
    <cellStyle name="Normal 2 3 5 2 2 2 3 2" xfId="4432"/>
    <cellStyle name="Normal 2 3 5 2 2 2 4" xfId="4433"/>
    <cellStyle name="Normal 2 3 5 2 2 3" xfId="4434"/>
    <cellStyle name="Normal 2 3 5 2 2 3 2" xfId="4435"/>
    <cellStyle name="Normal 2 3 5 2 2 3 2 2" xfId="4436"/>
    <cellStyle name="Normal 2 3 5 2 2 3 2 2 2" xfId="4437"/>
    <cellStyle name="Normal 2 3 5 2 2 3 2 3" xfId="4438"/>
    <cellStyle name="Normal 2 3 5 2 2 3 3" xfId="4439"/>
    <cellStyle name="Normal 2 3 5 2 2 3 3 2" xfId="4440"/>
    <cellStyle name="Normal 2 3 5 2 2 3 4" xfId="4441"/>
    <cellStyle name="Normal 2 3 5 2 2 4" xfId="4442"/>
    <cellStyle name="Normal 2 3 5 2 2 4 2" xfId="4443"/>
    <cellStyle name="Normal 2 3 5 2 2 4 2 2" xfId="4444"/>
    <cellStyle name="Normal 2 3 5 2 2 4 2 2 2" xfId="4445"/>
    <cellStyle name="Normal 2 3 5 2 2 4 2 3" xfId="4446"/>
    <cellStyle name="Normal 2 3 5 2 2 4 3" xfId="4447"/>
    <cellStyle name="Normal 2 3 5 2 2 4 3 2" xfId="4448"/>
    <cellStyle name="Normal 2 3 5 2 2 4 4" xfId="4449"/>
    <cellStyle name="Normal 2 3 5 2 2 5" xfId="4450"/>
    <cellStyle name="Normal 2 3 5 2 2 5 2" xfId="4451"/>
    <cellStyle name="Normal 2 3 5 2 2 5 2 2" xfId="4452"/>
    <cellStyle name="Normal 2 3 5 2 2 5 3" xfId="4453"/>
    <cellStyle name="Normal 2 3 5 2 2 6" xfId="4454"/>
    <cellStyle name="Normal 2 3 5 2 2 6 2" xfId="4455"/>
    <cellStyle name="Normal 2 3 5 2 2 7" xfId="4456"/>
    <cellStyle name="Normal 2 3 5 2 3" xfId="4457"/>
    <cellStyle name="Normal 2 3 5 2 3 2" xfId="4458"/>
    <cellStyle name="Normal 2 3 5 2 3 2 2" xfId="4459"/>
    <cellStyle name="Normal 2 3 5 2 3 2 2 2" xfId="4460"/>
    <cellStyle name="Normal 2 3 5 2 3 2 2 2 2" xfId="4461"/>
    <cellStyle name="Normal 2 3 5 2 3 2 2 3" xfId="4462"/>
    <cellStyle name="Normal 2 3 5 2 3 2 3" xfId="4463"/>
    <cellStyle name="Normal 2 3 5 2 3 2 3 2" xfId="4464"/>
    <cellStyle name="Normal 2 3 5 2 3 2 4" xfId="4465"/>
    <cellStyle name="Normal 2 3 5 2 3 3" xfId="4466"/>
    <cellStyle name="Normal 2 3 5 2 3 3 2" xfId="4467"/>
    <cellStyle name="Normal 2 3 5 2 3 3 2 2" xfId="4468"/>
    <cellStyle name="Normal 2 3 5 2 3 3 3" xfId="4469"/>
    <cellStyle name="Normal 2 3 5 2 3 4" xfId="4470"/>
    <cellStyle name="Normal 2 3 5 2 3 4 2" xfId="4471"/>
    <cellStyle name="Normal 2 3 5 2 3 5" xfId="4472"/>
    <cellStyle name="Normal 2 3 5 2 4" xfId="4473"/>
    <cellStyle name="Normal 2 3 5 2 4 2" xfId="4474"/>
    <cellStyle name="Normal 2 3 5 2 4 2 2" xfId="4475"/>
    <cellStyle name="Normal 2 3 5 2 4 2 2 2" xfId="4476"/>
    <cellStyle name="Normal 2 3 5 2 4 2 2 2 2" xfId="4477"/>
    <cellStyle name="Normal 2 3 5 2 4 2 2 3" xfId="4478"/>
    <cellStyle name="Normal 2 3 5 2 4 2 3" xfId="4479"/>
    <cellStyle name="Normal 2 3 5 2 4 2 3 2" xfId="4480"/>
    <cellStyle name="Normal 2 3 5 2 4 2 4" xfId="4481"/>
    <cellStyle name="Normal 2 3 5 2 4 3" xfId="4482"/>
    <cellStyle name="Normal 2 3 5 2 4 3 2" xfId="4483"/>
    <cellStyle name="Normal 2 3 5 2 4 3 2 2" xfId="4484"/>
    <cellStyle name="Normal 2 3 5 2 4 3 3" xfId="4485"/>
    <cellStyle name="Normal 2 3 5 2 4 4" xfId="4486"/>
    <cellStyle name="Normal 2 3 5 2 4 4 2" xfId="4487"/>
    <cellStyle name="Normal 2 3 5 2 4 5" xfId="4488"/>
    <cellStyle name="Normal 2 3 5 2 5" xfId="4489"/>
    <cellStyle name="Normal 2 3 5 2 5 2" xfId="4490"/>
    <cellStyle name="Normal 2 3 5 2 5 2 2" xfId="4491"/>
    <cellStyle name="Normal 2 3 5 2 5 2 2 2" xfId="4492"/>
    <cellStyle name="Normal 2 3 5 2 5 2 3" xfId="4493"/>
    <cellStyle name="Normal 2 3 5 2 5 3" xfId="4494"/>
    <cellStyle name="Normal 2 3 5 2 5 3 2" xfId="4495"/>
    <cellStyle name="Normal 2 3 5 2 5 4" xfId="4496"/>
    <cellStyle name="Normal 2 3 5 2 6" xfId="4497"/>
    <cellStyle name="Normal 2 3 5 2 6 2" xfId="4498"/>
    <cellStyle name="Normal 2 3 5 2 6 2 2" xfId="4499"/>
    <cellStyle name="Normal 2 3 5 2 6 2 2 2" xfId="4500"/>
    <cellStyle name="Normal 2 3 5 2 6 2 3" xfId="4501"/>
    <cellStyle name="Normal 2 3 5 2 6 3" xfId="4502"/>
    <cellStyle name="Normal 2 3 5 2 6 3 2" xfId="4503"/>
    <cellStyle name="Normal 2 3 5 2 6 4" xfId="4504"/>
    <cellStyle name="Normal 2 3 5 2 7" xfId="4505"/>
    <cellStyle name="Normal 2 3 5 2 7 2" xfId="4506"/>
    <cellStyle name="Normal 2 3 5 2 7 2 2" xfId="4507"/>
    <cellStyle name="Normal 2 3 5 2 7 2 2 2" xfId="4508"/>
    <cellStyle name="Normal 2 3 5 2 7 2 3" xfId="4509"/>
    <cellStyle name="Normal 2 3 5 2 7 3" xfId="4510"/>
    <cellStyle name="Normal 2 3 5 2 7 3 2" xfId="4511"/>
    <cellStyle name="Normal 2 3 5 2 7 4" xfId="4512"/>
    <cellStyle name="Normal 2 3 5 2 8" xfId="4513"/>
    <cellStyle name="Normal 2 3 5 2 8 2" xfId="4514"/>
    <cellStyle name="Normal 2 3 5 2 8 2 2" xfId="4515"/>
    <cellStyle name="Normal 2 3 5 2 8 3" xfId="4516"/>
    <cellStyle name="Normal 2 3 5 2 9" xfId="4517"/>
    <cellStyle name="Normal 2 3 5 2 9 2" xfId="4518"/>
    <cellStyle name="Normal 2 3 5 3" xfId="4519"/>
    <cellStyle name="Normal 2 3 5 3 2" xfId="4520"/>
    <cellStyle name="Normal 2 3 5 3 2 2" xfId="4521"/>
    <cellStyle name="Normal 2 3 5 3 2 2 2" xfId="4522"/>
    <cellStyle name="Normal 2 3 5 3 2 2 2 2" xfId="4523"/>
    <cellStyle name="Normal 2 3 5 3 2 2 3" xfId="4524"/>
    <cellStyle name="Normal 2 3 5 3 2 3" xfId="4525"/>
    <cellStyle name="Normal 2 3 5 3 2 3 2" xfId="4526"/>
    <cellStyle name="Normal 2 3 5 3 2 4" xfId="4527"/>
    <cellStyle name="Normal 2 3 5 3 3" xfId="4528"/>
    <cellStyle name="Normal 2 3 5 3 3 2" xfId="4529"/>
    <cellStyle name="Normal 2 3 5 3 3 2 2" xfId="4530"/>
    <cellStyle name="Normal 2 3 5 3 3 2 2 2" xfId="4531"/>
    <cellStyle name="Normal 2 3 5 3 3 2 3" xfId="4532"/>
    <cellStyle name="Normal 2 3 5 3 3 3" xfId="4533"/>
    <cellStyle name="Normal 2 3 5 3 3 3 2" xfId="4534"/>
    <cellStyle name="Normal 2 3 5 3 3 4" xfId="4535"/>
    <cellStyle name="Normal 2 3 5 3 4" xfId="4536"/>
    <cellStyle name="Normal 2 3 5 3 4 2" xfId="4537"/>
    <cellStyle name="Normal 2 3 5 3 4 2 2" xfId="4538"/>
    <cellStyle name="Normal 2 3 5 3 4 2 2 2" xfId="4539"/>
    <cellStyle name="Normal 2 3 5 3 4 2 3" xfId="4540"/>
    <cellStyle name="Normal 2 3 5 3 4 3" xfId="4541"/>
    <cellStyle name="Normal 2 3 5 3 4 3 2" xfId="4542"/>
    <cellStyle name="Normal 2 3 5 3 4 4" xfId="4543"/>
    <cellStyle name="Normal 2 3 5 3 5" xfId="4544"/>
    <cellStyle name="Normal 2 3 5 3 5 2" xfId="4545"/>
    <cellStyle name="Normal 2 3 5 3 5 2 2" xfId="4546"/>
    <cellStyle name="Normal 2 3 5 3 5 3" xfId="4547"/>
    <cellStyle name="Normal 2 3 5 3 6" xfId="4548"/>
    <cellStyle name="Normal 2 3 5 3 6 2" xfId="4549"/>
    <cellStyle name="Normal 2 3 5 3 7" xfId="4550"/>
    <cellStyle name="Normal 2 3 5 4" xfId="4551"/>
    <cellStyle name="Normal 2 3 5 4 2" xfId="4552"/>
    <cellStyle name="Normal 2 3 5 4 2 2" xfId="4553"/>
    <cellStyle name="Normal 2 3 5 4 2 2 2" xfId="4554"/>
    <cellStyle name="Normal 2 3 5 4 2 2 2 2" xfId="4555"/>
    <cellStyle name="Normal 2 3 5 4 2 2 3" xfId="4556"/>
    <cellStyle name="Normal 2 3 5 4 2 3" xfId="4557"/>
    <cellStyle name="Normal 2 3 5 4 2 3 2" xfId="4558"/>
    <cellStyle name="Normal 2 3 5 4 2 4" xfId="4559"/>
    <cellStyle name="Normal 2 3 5 4 3" xfId="4560"/>
    <cellStyle name="Normal 2 3 5 4 3 2" xfId="4561"/>
    <cellStyle name="Normal 2 3 5 4 3 2 2" xfId="4562"/>
    <cellStyle name="Normal 2 3 5 4 3 3" xfId="4563"/>
    <cellStyle name="Normal 2 3 5 4 4" xfId="4564"/>
    <cellStyle name="Normal 2 3 5 4 4 2" xfId="4565"/>
    <cellStyle name="Normal 2 3 5 4 5" xfId="4566"/>
    <cellStyle name="Normal 2 3 5 5" xfId="4567"/>
    <cellStyle name="Normal 2 3 5 5 2" xfId="4568"/>
    <cellStyle name="Normal 2 3 5 5 2 2" xfId="4569"/>
    <cellStyle name="Normal 2 3 5 5 2 2 2" xfId="4570"/>
    <cellStyle name="Normal 2 3 5 5 2 2 2 2" xfId="4571"/>
    <cellStyle name="Normal 2 3 5 5 2 2 3" xfId="4572"/>
    <cellStyle name="Normal 2 3 5 5 2 3" xfId="4573"/>
    <cellStyle name="Normal 2 3 5 5 2 3 2" xfId="4574"/>
    <cellStyle name="Normal 2 3 5 5 2 4" xfId="4575"/>
    <cellStyle name="Normal 2 3 5 5 3" xfId="4576"/>
    <cellStyle name="Normal 2 3 5 5 3 2" xfId="4577"/>
    <cellStyle name="Normal 2 3 5 5 3 2 2" xfId="4578"/>
    <cellStyle name="Normal 2 3 5 5 3 3" xfId="4579"/>
    <cellStyle name="Normal 2 3 5 5 4" xfId="4580"/>
    <cellStyle name="Normal 2 3 5 5 4 2" xfId="4581"/>
    <cellStyle name="Normal 2 3 5 5 5" xfId="4582"/>
    <cellStyle name="Normal 2 3 5 6" xfId="4583"/>
    <cellStyle name="Normal 2 3 5 6 2" xfId="4584"/>
    <cellStyle name="Normal 2 3 5 6 2 2" xfId="4585"/>
    <cellStyle name="Normal 2 3 5 6 2 2 2" xfId="4586"/>
    <cellStyle name="Normal 2 3 5 6 2 3" xfId="4587"/>
    <cellStyle name="Normal 2 3 5 6 3" xfId="4588"/>
    <cellStyle name="Normal 2 3 5 6 3 2" xfId="4589"/>
    <cellStyle name="Normal 2 3 5 6 4" xfId="4590"/>
    <cellStyle name="Normal 2 3 5 7" xfId="4591"/>
    <cellStyle name="Normal 2 3 5 7 2" xfId="4592"/>
    <cellStyle name="Normal 2 3 5 7 2 2" xfId="4593"/>
    <cellStyle name="Normal 2 3 5 7 2 2 2" xfId="4594"/>
    <cellStyle name="Normal 2 3 5 7 2 3" xfId="4595"/>
    <cellStyle name="Normal 2 3 5 7 3" xfId="4596"/>
    <cellStyle name="Normal 2 3 5 7 3 2" xfId="4597"/>
    <cellStyle name="Normal 2 3 5 7 4" xfId="4598"/>
    <cellStyle name="Normal 2 3 5 8" xfId="4599"/>
    <cellStyle name="Normal 2 3 5 8 2" xfId="4600"/>
    <cellStyle name="Normal 2 3 5 8 2 2" xfId="4601"/>
    <cellStyle name="Normal 2 3 5 8 2 2 2" xfId="4602"/>
    <cellStyle name="Normal 2 3 5 8 2 3" xfId="4603"/>
    <cellStyle name="Normal 2 3 5 8 3" xfId="4604"/>
    <cellStyle name="Normal 2 3 5 8 3 2" xfId="4605"/>
    <cellStyle name="Normal 2 3 5 8 4" xfId="4606"/>
    <cellStyle name="Normal 2 3 5 9" xfId="4607"/>
    <cellStyle name="Normal 2 3 5 9 2" xfId="4608"/>
    <cellStyle name="Normal 2 3 5 9 2 2" xfId="4609"/>
    <cellStyle name="Normal 2 3 5 9 3" xfId="4610"/>
    <cellStyle name="Normal 2 3 6" xfId="4611"/>
    <cellStyle name="Normal 2 3 6 10" xfId="4612"/>
    <cellStyle name="Normal 2 3 6 10 2" xfId="4613"/>
    <cellStyle name="Normal 2 3 6 11" xfId="4614"/>
    <cellStyle name="Normal 2 3 6 2" xfId="4615"/>
    <cellStyle name="Normal 2 3 6 2 10" xfId="4616"/>
    <cellStyle name="Normal 2 3 6 2 2" xfId="4617"/>
    <cellStyle name="Normal 2 3 6 2 2 2" xfId="4618"/>
    <cellStyle name="Normal 2 3 6 2 2 2 2" xfId="4619"/>
    <cellStyle name="Normal 2 3 6 2 2 2 2 2" xfId="4620"/>
    <cellStyle name="Normal 2 3 6 2 2 2 2 2 2" xfId="4621"/>
    <cellStyle name="Normal 2 3 6 2 2 2 2 3" xfId="4622"/>
    <cellStyle name="Normal 2 3 6 2 2 2 3" xfId="4623"/>
    <cellStyle name="Normal 2 3 6 2 2 2 3 2" xfId="4624"/>
    <cellStyle name="Normal 2 3 6 2 2 2 4" xfId="4625"/>
    <cellStyle name="Normal 2 3 6 2 2 3" xfId="4626"/>
    <cellStyle name="Normal 2 3 6 2 2 3 2" xfId="4627"/>
    <cellStyle name="Normal 2 3 6 2 2 3 2 2" xfId="4628"/>
    <cellStyle name="Normal 2 3 6 2 2 3 2 2 2" xfId="4629"/>
    <cellStyle name="Normal 2 3 6 2 2 3 2 3" xfId="4630"/>
    <cellStyle name="Normal 2 3 6 2 2 3 3" xfId="4631"/>
    <cellStyle name="Normal 2 3 6 2 2 3 3 2" xfId="4632"/>
    <cellStyle name="Normal 2 3 6 2 2 3 4" xfId="4633"/>
    <cellStyle name="Normal 2 3 6 2 2 4" xfId="4634"/>
    <cellStyle name="Normal 2 3 6 2 2 4 2" xfId="4635"/>
    <cellStyle name="Normal 2 3 6 2 2 4 2 2" xfId="4636"/>
    <cellStyle name="Normal 2 3 6 2 2 4 2 2 2" xfId="4637"/>
    <cellStyle name="Normal 2 3 6 2 2 4 2 3" xfId="4638"/>
    <cellStyle name="Normal 2 3 6 2 2 4 3" xfId="4639"/>
    <cellStyle name="Normal 2 3 6 2 2 4 3 2" xfId="4640"/>
    <cellStyle name="Normal 2 3 6 2 2 4 4" xfId="4641"/>
    <cellStyle name="Normal 2 3 6 2 2 5" xfId="4642"/>
    <cellStyle name="Normal 2 3 6 2 2 5 2" xfId="4643"/>
    <cellStyle name="Normal 2 3 6 2 2 5 2 2" xfId="4644"/>
    <cellStyle name="Normal 2 3 6 2 2 5 3" xfId="4645"/>
    <cellStyle name="Normal 2 3 6 2 2 6" xfId="4646"/>
    <cellStyle name="Normal 2 3 6 2 2 6 2" xfId="4647"/>
    <cellStyle name="Normal 2 3 6 2 2 7" xfId="4648"/>
    <cellStyle name="Normal 2 3 6 2 3" xfId="4649"/>
    <cellStyle name="Normal 2 3 6 2 3 2" xfId="4650"/>
    <cellStyle name="Normal 2 3 6 2 3 2 2" xfId="4651"/>
    <cellStyle name="Normal 2 3 6 2 3 2 2 2" xfId="4652"/>
    <cellStyle name="Normal 2 3 6 2 3 2 2 2 2" xfId="4653"/>
    <cellStyle name="Normal 2 3 6 2 3 2 2 3" xfId="4654"/>
    <cellStyle name="Normal 2 3 6 2 3 2 3" xfId="4655"/>
    <cellStyle name="Normal 2 3 6 2 3 2 3 2" xfId="4656"/>
    <cellStyle name="Normal 2 3 6 2 3 2 4" xfId="4657"/>
    <cellStyle name="Normal 2 3 6 2 3 3" xfId="4658"/>
    <cellStyle name="Normal 2 3 6 2 3 3 2" xfId="4659"/>
    <cellStyle name="Normal 2 3 6 2 3 3 2 2" xfId="4660"/>
    <cellStyle name="Normal 2 3 6 2 3 3 3" xfId="4661"/>
    <cellStyle name="Normal 2 3 6 2 3 4" xfId="4662"/>
    <cellStyle name="Normal 2 3 6 2 3 4 2" xfId="4663"/>
    <cellStyle name="Normal 2 3 6 2 3 5" xfId="4664"/>
    <cellStyle name="Normal 2 3 6 2 4" xfId="4665"/>
    <cellStyle name="Normal 2 3 6 2 4 2" xfId="4666"/>
    <cellStyle name="Normal 2 3 6 2 4 2 2" xfId="4667"/>
    <cellStyle name="Normal 2 3 6 2 4 2 2 2" xfId="4668"/>
    <cellStyle name="Normal 2 3 6 2 4 2 2 2 2" xfId="4669"/>
    <cellStyle name="Normal 2 3 6 2 4 2 2 3" xfId="4670"/>
    <cellStyle name="Normal 2 3 6 2 4 2 3" xfId="4671"/>
    <cellStyle name="Normal 2 3 6 2 4 2 3 2" xfId="4672"/>
    <cellStyle name="Normal 2 3 6 2 4 2 4" xfId="4673"/>
    <cellStyle name="Normal 2 3 6 2 4 3" xfId="4674"/>
    <cellStyle name="Normal 2 3 6 2 4 3 2" xfId="4675"/>
    <cellStyle name="Normal 2 3 6 2 4 3 2 2" xfId="4676"/>
    <cellStyle name="Normal 2 3 6 2 4 3 3" xfId="4677"/>
    <cellStyle name="Normal 2 3 6 2 4 4" xfId="4678"/>
    <cellStyle name="Normal 2 3 6 2 4 4 2" xfId="4679"/>
    <cellStyle name="Normal 2 3 6 2 4 5" xfId="4680"/>
    <cellStyle name="Normal 2 3 6 2 5" xfId="4681"/>
    <cellStyle name="Normal 2 3 6 2 5 2" xfId="4682"/>
    <cellStyle name="Normal 2 3 6 2 5 2 2" xfId="4683"/>
    <cellStyle name="Normal 2 3 6 2 5 2 2 2" xfId="4684"/>
    <cellStyle name="Normal 2 3 6 2 5 2 3" xfId="4685"/>
    <cellStyle name="Normal 2 3 6 2 5 3" xfId="4686"/>
    <cellStyle name="Normal 2 3 6 2 5 3 2" xfId="4687"/>
    <cellStyle name="Normal 2 3 6 2 5 4" xfId="4688"/>
    <cellStyle name="Normal 2 3 6 2 6" xfId="4689"/>
    <cellStyle name="Normal 2 3 6 2 6 2" xfId="4690"/>
    <cellStyle name="Normal 2 3 6 2 6 2 2" xfId="4691"/>
    <cellStyle name="Normal 2 3 6 2 6 2 2 2" xfId="4692"/>
    <cellStyle name="Normal 2 3 6 2 6 2 3" xfId="4693"/>
    <cellStyle name="Normal 2 3 6 2 6 3" xfId="4694"/>
    <cellStyle name="Normal 2 3 6 2 6 3 2" xfId="4695"/>
    <cellStyle name="Normal 2 3 6 2 6 4" xfId="4696"/>
    <cellStyle name="Normal 2 3 6 2 7" xfId="4697"/>
    <cellStyle name="Normal 2 3 6 2 7 2" xfId="4698"/>
    <cellStyle name="Normal 2 3 6 2 7 2 2" xfId="4699"/>
    <cellStyle name="Normal 2 3 6 2 7 2 2 2" xfId="4700"/>
    <cellStyle name="Normal 2 3 6 2 7 2 3" xfId="4701"/>
    <cellStyle name="Normal 2 3 6 2 7 3" xfId="4702"/>
    <cellStyle name="Normal 2 3 6 2 7 3 2" xfId="4703"/>
    <cellStyle name="Normal 2 3 6 2 7 4" xfId="4704"/>
    <cellStyle name="Normal 2 3 6 2 8" xfId="4705"/>
    <cellStyle name="Normal 2 3 6 2 8 2" xfId="4706"/>
    <cellStyle name="Normal 2 3 6 2 8 2 2" xfId="4707"/>
    <cellStyle name="Normal 2 3 6 2 8 3" xfId="4708"/>
    <cellStyle name="Normal 2 3 6 2 9" xfId="4709"/>
    <cellStyle name="Normal 2 3 6 2 9 2" xfId="4710"/>
    <cellStyle name="Normal 2 3 6 3" xfId="4711"/>
    <cellStyle name="Normal 2 3 6 3 2" xfId="4712"/>
    <cellStyle name="Normal 2 3 6 3 2 2" xfId="4713"/>
    <cellStyle name="Normal 2 3 6 3 2 2 2" xfId="4714"/>
    <cellStyle name="Normal 2 3 6 3 2 2 2 2" xfId="4715"/>
    <cellStyle name="Normal 2 3 6 3 2 2 3" xfId="4716"/>
    <cellStyle name="Normal 2 3 6 3 2 3" xfId="4717"/>
    <cellStyle name="Normal 2 3 6 3 2 3 2" xfId="4718"/>
    <cellStyle name="Normal 2 3 6 3 2 4" xfId="4719"/>
    <cellStyle name="Normal 2 3 6 3 3" xfId="4720"/>
    <cellStyle name="Normal 2 3 6 3 3 2" xfId="4721"/>
    <cellStyle name="Normal 2 3 6 3 3 2 2" xfId="4722"/>
    <cellStyle name="Normal 2 3 6 3 3 2 2 2" xfId="4723"/>
    <cellStyle name="Normal 2 3 6 3 3 2 3" xfId="4724"/>
    <cellStyle name="Normal 2 3 6 3 3 3" xfId="4725"/>
    <cellStyle name="Normal 2 3 6 3 3 3 2" xfId="4726"/>
    <cellStyle name="Normal 2 3 6 3 3 4" xfId="4727"/>
    <cellStyle name="Normal 2 3 6 3 4" xfId="4728"/>
    <cellStyle name="Normal 2 3 6 3 4 2" xfId="4729"/>
    <cellStyle name="Normal 2 3 6 3 4 2 2" xfId="4730"/>
    <cellStyle name="Normal 2 3 6 3 4 2 2 2" xfId="4731"/>
    <cellStyle name="Normal 2 3 6 3 4 2 3" xfId="4732"/>
    <cellStyle name="Normal 2 3 6 3 4 3" xfId="4733"/>
    <cellStyle name="Normal 2 3 6 3 4 3 2" xfId="4734"/>
    <cellStyle name="Normal 2 3 6 3 4 4" xfId="4735"/>
    <cellStyle name="Normal 2 3 6 3 5" xfId="4736"/>
    <cellStyle name="Normal 2 3 6 3 5 2" xfId="4737"/>
    <cellStyle name="Normal 2 3 6 3 5 2 2" xfId="4738"/>
    <cellStyle name="Normal 2 3 6 3 5 3" xfId="4739"/>
    <cellStyle name="Normal 2 3 6 3 6" xfId="4740"/>
    <cellStyle name="Normal 2 3 6 3 6 2" xfId="4741"/>
    <cellStyle name="Normal 2 3 6 3 7" xfId="4742"/>
    <cellStyle name="Normal 2 3 6 4" xfId="4743"/>
    <cellStyle name="Normal 2 3 6 4 2" xfId="4744"/>
    <cellStyle name="Normal 2 3 6 4 2 2" xfId="4745"/>
    <cellStyle name="Normal 2 3 6 4 2 2 2" xfId="4746"/>
    <cellStyle name="Normal 2 3 6 4 2 2 2 2" xfId="4747"/>
    <cellStyle name="Normal 2 3 6 4 2 2 3" xfId="4748"/>
    <cellStyle name="Normal 2 3 6 4 2 3" xfId="4749"/>
    <cellStyle name="Normal 2 3 6 4 2 3 2" xfId="4750"/>
    <cellStyle name="Normal 2 3 6 4 2 4" xfId="4751"/>
    <cellStyle name="Normal 2 3 6 4 3" xfId="4752"/>
    <cellStyle name="Normal 2 3 6 4 3 2" xfId="4753"/>
    <cellStyle name="Normal 2 3 6 4 3 2 2" xfId="4754"/>
    <cellStyle name="Normal 2 3 6 4 3 3" xfId="4755"/>
    <cellStyle name="Normal 2 3 6 4 4" xfId="4756"/>
    <cellStyle name="Normal 2 3 6 4 4 2" xfId="4757"/>
    <cellStyle name="Normal 2 3 6 4 5" xfId="4758"/>
    <cellStyle name="Normal 2 3 6 5" xfId="4759"/>
    <cellStyle name="Normal 2 3 6 5 2" xfId="4760"/>
    <cellStyle name="Normal 2 3 6 5 2 2" xfId="4761"/>
    <cellStyle name="Normal 2 3 6 5 2 2 2" xfId="4762"/>
    <cellStyle name="Normal 2 3 6 5 2 2 2 2" xfId="4763"/>
    <cellStyle name="Normal 2 3 6 5 2 2 3" xfId="4764"/>
    <cellStyle name="Normal 2 3 6 5 2 3" xfId="4765"/>
    <cellStyle name="Normal 2 3 6 5 2 3 2" xfId="4766"/>
    <cellStyle name="Normal 2 3 6 5 2 4" xfId="4767"/>
    <cellStyle name="Normal 2 3 6 5 3" xfId="4768"/>
    <cellStyle name="Normal 2 3 6 5 3 2" xfId="4769"/>
    <cellStyle name="Normal 2 3 6 5 3 2 2" xfId="4770"/>
    <cellStyle name="Normal 2 3 6 5 3 3" xfId="4771"/>
    <cellStyle name="Normal 2 3 6 5 4" xfId="4772"/>
    <cellStyle name="Normal 2 3 6 5 4 2" xfId="4773"/>
    <cellStyle name="Normal 2 3 6 5 5" xfId="4774"/>
    <cellStyle name="Normal 2 3 6 6" xfId="4775"/>
    <cellStyle name="Normal 2 3 6 6 2" xfId="4776"/>
    <cellStyle name="Normal 2 3 6 6 2 2" xfId="4777"/>
    <cellStyle name="Normal 2 3 6 6 2 2 2" xfId="4778"/>
    <cellStyle name="Normal 2 3 6 6 2 3" xfId="4779"/>
    <cellStyle name="Normal 2 3 6 6 3" xfId="4780"/>
    <cellStyle name="Normal 2 3 6 6 3 2" xfId="4781"/>
    <cellStyle name="Normal 2 3 6 6 4" xfId="4782"/>
    <cellStyle name="Normal 2 3 6 7" xfId="4783"/>
    <cellStyle name="Normal 2 3 6 7 2" xfId="4784"/>
    <cellStyle name="Normal 2 3 6 7 2 2" xfId="4785"/>
    <cellStyle name="Normal 2 3 6 7 2 2 2" xfId="4786"/>
    <cellStyle name="Normal 2 3 6 7 2 3" xfId="4787"/>
    <cellStyle name="Normal 2 3 6 7 3" xfId="4788"/>
    <cellStyle name="Normal 2 3 6 7 3 2" xfId="4789"/>
    <cellStyle name="Normal 2 3 6 7 4" xfId="4790"/>
    <cellStyle name="Normal 2 3 6 8" xfId="4791"/>
    <cellStyle name="Normal 2 3 6 8 2" xfId="4792"/>
    <cellStyle name="Normal 2 3 6 8 2 2" xfId="4793"/>
    <cellStyle name="Normal 2 3 6 8 2 2 2" xfId="4794"/>
    <cellStyle name="Normal 2 3 6 8 2 3" xfId="4795"/>
    <cellStyle name="Normal 2 3 6 8 3" xfId="4796"/>
    <cellStyle name="Normal 2 3 6 8 3 2" xfId="4797"/>
    <cellStyle name="Normal 2 3 6 8 4" xfId="4798"/>
    <cellStyle name="Normal 2 3 6 9" xfId="4799"/>
    <cellStyle name="Normal 2 3 6 9 2" xfId="4800"/>
    <cellStyle name="Normal 2 3 6 9 2 2" xfId="4801"/>
    <cellStyle name="Normal 2 3 6 9 3" xfId="4802"/>
    <cellStyle name="Normal 2 3 7" xfId="4803"/>
    <cellStyle name="Normal 2 3 7 10" xfId="4804"/>
    <cellStyle name="Normal 2 3 7 2" xfId="4805"/>
    <cellStyle name="Normal 2 3 7 2 2" xfId="4806"/>
    <cellStyle name="Normal 2 3 7 2 2 2" xfId="4807"/>
    <cellStyle name="Normal 2 3 7 2 2 2 2" xfId="4808"/>
    <cellStyle name="Normal 2 3 7 2 2 2 2 2" xfId="4809"/>
    <cellStyle name="Normal 2 3 7 2 2 2 3" xfId="4810"/>
    <cellStyle name="Normal 2 3 7 2 2 3" xfId="4811"/>
    <cellStyle name="Normal 2 3 7 2 2 3 2" xfId="4812"/>
    <cellStyle name="Normal 2 3 7 2 2 4" xfId="4813"/>
    <cellStyle name="Normal 2 3 7 2 3" xfId="4814"/>
    <cellStyle name="Normal 2 3 7 2 3 2" xfId="4815"/>
    <cellStyle name="Normal 2 3 7 2 3 2 2" xfId="4816"/>
    <cellStyle name="Normal 2 3 7 2 3 2 2 2" xfId="4817"/>
    <cellStyle name="Normal 2 3 7 2 3 2 3" xfId="4818"/>
    <cellStyle name="Normal 2 3 7 2 3 3" xfId="4819"/>
    <cellStyle name="Normal 2 3 7 2 3 3 2" xfId="4820"/>
    <cellStyle name="Normal 2 3 7 2 3 4" xfId="4821"/>
    <cellStyle name="Normal 2 3 7 2 4" xfId="4822"/>
    <cellStyle name="Normal 2 3 7 2 4 2" xfId="4823"/>
    <cellStyle name="Normal 2 3 7 2 4 2 2" xfId="4824"/>
    <cellStyle name="Normal 2 3 7 2 4 2 2 2" xfId="4825"/>
    <cellStyle name="Normal 2 3 7 2 4 2 3" xfId="4826"/>
    <cellStyle name="Normal 2 3 7 2 4 3" xfId="4827"/>
    <cellStyle name="Normal 2 3 7 2 4 3 2" xfId="4828"/>
    <cellStyle name="Normal 2 3 7 2 4 4" xfId="4829"/>
    <cellStyle name="Normal 2 3 7 2 5" xfId="4830"/>
    <cellStyle name="Normal 2 3 7 2 5 2" xfId="4831"/>
    <cellStyle name="Normal 2 3 7 2 5 2 2" xfId="4832"/>
    <cellStyle name="Normal 2 3 7 2 5 3" xfId="4833"/>
    <cellStyle name="Normal 2 3 7 2 6" xfId="4834"/>
    <cellStyle name="Normal 2 3 7 2 6 2" xfId="4835"/>
    <cellStyle name="Normal 2 3 7 2 7" xfId="4836"/>
    <cellStyle name="Normal 2 3 7 3" xfId="4837"/>
    <cellStyle name="Normal 2 3 7 3 2" xfId="4838"/>
    <cellStyle name="Normal 2 3 7 3 2 2" xfId="4839"/>
    <cellStyle name="Normal 2 3 7 3 2 2 2" xfId="4840"/>
    <cellStyle name="Normal 2 3 7 3 2 2 2 2" xfId="4841"/>
    <cellStyle name="Normal 2 3 7 3 2 2 3" xfId="4842"/>
    <cellStyle name="Normal 2 3 7 3 2 3" xfId="4843"/>
    <cellStyle name="Normal 2 3 7 3 2 3 2" xfId="4844"/>
    <cellStyle name="Normal 2 3 7 3 2 4" xfId="4845"/>
    <cellStyle name="Normal 2 3 7 3 3" xfId="4846"/>
    <cellStyle name="Normal 2 3 7 3 3 2" xfId="4847"/>
    <cellStyle name="Normal 2 3 7 3 3 2 2" xfId="4848"/>
    <cellStyle name="Normal 2 3 7 3 3 3" xfId="4849"/>
    <cellStyle name="Normal 2 3 7 3 4" xfId="4850"/>
    <cellStyle name="Normal 2 3 7 3 4 2" xfId="4851"/>
    <cellStyle name="Normal 2 3 7 3 5" xfId="4852"/>
    <cellStyle name="Normal 2 3 7 4" xfId="4853"/>
    <cellStyle name="Normal 2 3 7 4 2" xfId="4854"/>
    <cellStyle name="Normal 2 3 7 4 2 2" xfId="4855"/>
    <cellStyle name="Normal 2 3 7 4 2 2 2" xfId="4856"/>
    <cellStyle name="Normal 2 3 7 4 2 2 2 2" xfId="4857"/>
    <cellStyle name="Normal 2 3 7 4 2 2 3" xfId="4858"/>
    <cellStyle name="Normal 2 3 7 4 2 3" xfId="4859"/>
    <cellStyle name="Normal 2 3 7 4 2 3 2" xfId="4860"/>
    <cellStyle name="Normal 2 3 7 4 2 4" xfId="4861"/>
    <cellStyle name="Normal 2 3 7 4 3" xfId="4862"/>
    <cellStyle name="Normal 2 3 7 4 3 2" xfId="4863"/>
    <cellStyle name="Normal 2 3 7 4 3 2 2" xfId="4864"/>
    <cellStyle name="Normal 2 3 7 4 3 3" xfId="4865"/>
    <cellStyle name="Normal 2 3 7 4 4" xfId="4866"/>
    <cellStyle name="Normal 2 3 7 4 4 2" xfId="4867"/>
    <cellStyle name="Normal 2 3 7 4 5" xfId="4868"/>
    <cellStyle name="Normal 2 3 7 5" xfId="4869"/>
    <cellStyle name="Normal 2 3 7 5 2" xfId="4870"/>
    <cellStyle name="Normal 2 3 7 5 2 2" xfId="4871"/>
    <cellStyle name="Normal 2 3 7 5 2 2 2" xfId="4872"/>
    <cellStyle name="Normal 2 3 7 5 2 3" xfId="4873"/>
    <cellStyle name="Normal 2 3 7 5 3" xfId="4874"/>
    <cellStyle name="Normal 2 3 7 5 3 2" xfId="4875"/>
    <cellStyle name="Normal 2 3 7 5 4" xfId="4876"/>
    <cellStyle name="Normal 2 3 7 6" xfId="4877"/>
    <cellStyle name="Normal 2 3 7 6 2" xfId="4878"/>
    <cellStyle name="Normal 2 3 7 6 2 2" xfId="4879"/>
    <cellStyle name="Normal 2 3 7 6 2 2 2" xfId="4880"/>
    <cellStyle name="Normal 2 3 7 6 2 3" xfId="4881"/>
    <cellStyle name="Normal 2 3 7 6 3" xfId="4882"/>
    <cellStyle name="Normal 2 3 7 6 3 2" xfId="4883"/>
    <cellStyle name="Normal 2 3 7 6 4" xfId="4884"/>
    <cellStyle name="Normal 2 3 7 7" xfId="4885"/>
    <cellStyle name="Normal 2 3 7 7 2" xfId="4886"/>
    <cellStyle name="Normal 2 3 7 7 2 2" xfId="4887"/>
    <cellStyle name="Normal 2 3 7 7 2 2 2" xfId="4888"/>
    <cellStyle name="Normal 2 3 7 7 2 3" xfId="4889"/>
    <cellStyle name="Normal 2 3 7 7 3" xfId="4890"/>
    <cellStyle name="Normal 2 3 7 7 3 2" xfId="4891"/>
    <cellStyle name="Normal 2 3 7 7 4" xfId="4892"/>
    <cellStyle name="Normal 2 3 7 8" xfId="4893"/>
    <cellStyle name="Normal 2 3 7 8 2" xfId="4894"/>
    <cellStyle name="Normal 2 3 7 8 2 2" xfId="4895"/>
    <cellStyle name="Normal 2 3 7 8 3" xfId="4896"/>
    <cellStyle name="Normal 2 3 7 9" xfId="4897"/>
    <cellStyle name="Normal 2 3 7 9 2" xfId="4898"/>
    <cellStyle name="Normal 2 3 8" xfId="4899"/>
    <cellStyle name="Normal 2 3 8 2" xfId="4900"/>
    <cellStyle name="Normal 2 3 8 2 2" xfId="4901"/>
    <cellStyle name="Normal 2 3 8 2 2 2" xfId="4902"/>
    <cellStyle name="Normal 2 3 8 2 2 2 2" xfId="4903"/>
    <cellStyle name="Normal 2 3 8 2 2 3" xfId="4904"/>
    <cellStyle name="Normal 2 3 8 2 3" xfId="4905"/>
    <cellStyle name="Normal 2 3 8 2 3 2" xfId="4906"/>
    <cellStyle name="Normal 2 3 8 2 4" xfId="4907"/>
    <cellStyle name="Normal 2 3 8 3" xfId="4908"/>
    <cellStyle name="Normal 2 3 8 3 2" xfId="4909"/>
    <cellStyle name="Normal 2 3 8 3 2 2" xfId="4910"/>
    <cellStyle name="Normal 2 3 8 3 2 2 2" xfId="4911"/>
    <cellStyle name="Normal 2 3 8 3 2 3" xfId="4912"/>
    <cellStyle name="Normal 2 3 8 3 3" xfId="4913"/>
    <cellStyle name="Normal 2 3 8 3 3 2" xfId="4914"/>
    <cellStyle name="Normal 2 3 8 3 4" xfId="4915"/>
    <cellStyle name="Normal 2 3 8 4" xfId="4916"/>
    <cellStyle name="Normal 2 3 8 4 2" xfId="4917"/>
    <cellStyle name="Normal 2 3 8 4 2 2" xfId="4918"/>
    <cellStyle name="Normal 2 3 8 4 2 2 2" xfId="4919"/>
    <cellStyle name="Normal 2 3 8 4 2 3" xfId="4920"/>
    <cellStyle name="Normal 2 3 8 4 3" xfId="4921"/>
    <cellStyle name="Normal 2 3 8 4 3 2" xfId="4922"/>
    <cellStyle name="Normal 2 3 8 4 4" xfId="4923"/>
    <cellStyle name="Normal 2 3 8 5" xfId="4924"/>
    <cellStyle name="Normal 2 3 8 5 2" xfId="4925"/>
    <cellStyle name="Normal 2 3 8 5 2 2" xfId="4926"/>
    <cellStyle name="Normal 2 3 8 5 3" xfId="4927"/>
    <cellStyle name="Normal 2 3 8 6" xfId="4928"/>
    <cellStyle name="Normal 2 3 8 6 2" xfId="4929"/>
    <cellStyle name="Normal 2 3 8 7" xfId="4930"/>
    <cellStyle name="Normal 2 3 9" xfId="4931"/>
    <cellStyle name="Normal 2 3 9 2" xfId="4932"/>
    <cellStyle name="Normal 2 3 9 2 2" xfId="4933"/>
    <cellStyle name="Normal 2 3 9 2 2 2" xfId="4934"/>
    <cellStyle name="Normal 2 3 9 2 2 2 2" xfId="4935"/>
    <cellStyle name="Normal 2 3 9 2 2 3" xfId="4936"/>
    <cellStyle name="Normal 2 3 9 2 3" xfId="4937"/>
    <cellStyle name="Normal 2 3 9 2 3 2" xfId="4938"/>
    <cellStyle name="Normal 2 3 9 2 4" xfId="4939"/>
    <cellStyle name="Normal 2 3 9 3" xfId="4940"/>
    <cellStyle name="Normal 2 3 9 3 2" xfId="4941"/>
    <cellStyle name="Normal 2 3 9 3 2 2" xfId="4942"/>
    <cellStyle name="Normal 2 3 9 3 3" xfId="4943"/>
    <cellStyle name="Normal 2 3 9 4" xfId="4944"/>
    <cellStyle name="Normal 2 3 9 4 2" xfId="4945"/>
    <cellStyle name="Normal 2 3 9 5" xfId="4946"/>
    <cellStyle name="Normal 2 4 3" xfId="4947"/>
    <cellStyle name="Normal 2 4 2" xfId="4948"/>
    <cellStyle name="Normal 2 5 3" xfId="4949"/>
    <cellStyle name="Normal 2 5 2" xfId="4950"/>
    <cellStyle name="Normal 2 6 3" xfId="4951"/>
    <cellStyle name="Normal 2 6 2" xfId="4952"/>
    <cellStyle name="Fund 2 7" xfId="4953"/>
    <cellStyle name="Fund 15 2 6" xfId="4954"/>
    <cellStyle name="Fund 15 7" xfId="4955"/>
    <cellStyle name="Normal 20" xfId="4956"/>
    <cellStyle name="Normal 20 2" xfId="4957"/>
    <cellStyle name="Normal 21" xfId="4958"/>
    <cellStyle name="Normal 21 2" xfId="4959"/>
    <cellStyle name="Normal 22" xfId="4960"/>
    <cellStyle name="Normal 22 2" xfId="4961"/>
    <cellStyle name="Normal 23" xfId="4962"/>
    <cellStyle name="Fund 14 2 6" xfId="4963"/>
    <cellStyle name="Normal 3 10" xfId="4964"/>
    <cellStyle name="Normal 3 11" xfId="4965"/>
    <cellStyle name="Normal 3 2 10" xfId="4966"/>
    <cellStyle name="Normal 3 2 2 9" xfId="4967"/>
    <cellStyle name="Normal 3 2 2 2 6" xfId="4968"/>
    <cellStyle name="Normal 3 2 2 2 2 5" xfId="4969"/>
    <cellStyle name="Normal 3 2 2 2 2 2" xfId="4970"/>
    <cellStyle name="Normal 3 2 2 2 2 2 2" xfId="4971"/>
    <cellStyle name="Normal 3 2 2 2 2 2 2 2" xfId="4972"/>
    <cellStyle name="Normal 3 2 2 2 2 2 3" xfId="4973"/>
    <cellStyle name="Normal 3 2 2 2 2 3" xfId="4974"/>
    <cellStyle name="Normal 3 2 2 2 2 3 2" xfId="4975"/>
    <cellStyle name="Normal 3 2 2 2 2 4" xfId="4976"/>
    <cellStyle name="Normal 3 2 2 2 3" xfId="4977"/>
    <cellStyle name="Normal 3 2 2 2 3 2" xfId="4978"/>
    <cellStyle name="Normal 3 2 2 2 3 2 2" xfId="4979"/>
    <cellStyle name="Normal 3 2 2 2 3 3" xfId="4980"/>
    <cellStyle name="Normal 3 2 2 2 4" xfId="4981"/>
    <cellStyle name="Normal 3 2 2 2 4 2" xfId="4982"/>
    <cellStyle name="Normal 3 2 2 2 5" xfId="4983"/>
    <cellStyle name="Normal 3 2 2 3 5" xfId="4984"/>
    <cellStyle name="Normal 3 2 2 3 2" xfId="4985"/>
    <cellStyle name="Normal 3 2 2 3 2 2" xfId="4986"/>
    <cellStyle name="Normal 3 2 2 3 2 2 2" xfId="4987"/>
    <cellStyle name="Normal 3 2 2 3 2 3" xfId="4988"/>
    <cellStyle name="Normal 3 2 2 3 3" xfId="4989"/>
    <cellStyle name="Normal 3 2 2 3 3 2" xfId="4990"/>
    <cellStyle name="Normal 3 2 2 3 4" xfId="4991"/>
    <cellStyle name="Normal 3 2 2 4 4" xfId="4992"/>
    <cellStyle name="Normal 3 2 2 4 2" xfId="4993"/>
    <cellStyle name="Normal 3 2 2 4 2 2" xfId="4994"/>
    <cellStyle name="Normal 3 2 2 4 3" xfId="4995"/>
    <cellStyle name="Normal 3 2 2 5" xfId="4996"/>
    <cellStyle name="Normal 3 2 2 5 2" xfId="4997"/>
    <cellStyle name="Normal 3 2 2 6" xfId="4998"/>
    <cellStyle name="Normal 3 2 2 7" xfId="4999"/>
    <cellStyle name="Normal 3 2 2 8" xfId="5000"/>
    <cellStyle name="Normal 3 2 3 6" xfId="5001"/>
    <cellStyle name="Normal 3 2 3 2 5" xfId="5002"/>
    <cellStyle name="Normal 3 2 3 2 2" xfId="5003"/>
    <cellStyle name="Normal 3 2 3 2 2 2" xfId="5004"/>
    <cellStyle name="Normal 3 2 3 2 2 2 2" xfId="5005"/>
    <cellStyle name="Normal 3 2 3 2 2 3" xfId="5006"/>
    <cellStyle name="Normal 3 2 3 2 3" xfId="5007"/>
    <cellStyle name="Normal 3 2 3 2 3 2" xfId="5008"/>
    <cellStyle name="Normal 3 2 3 2 4" xfId="5009"/>
    <cellStyle name="Normal 3 2 3 3" xfId="5010"/>
    <cellStyle name="Normal 3 2 3 3 2" xfId="5011"/>
    <cellStyle name="Normal 3 2 3 3 2 2" xfId="5012"/>
    <cellStyle name="Normal 3 2 3 3 3" xfId="5013"/>
    <cellStyle name="Normal 3 2 3 4" xfId="5014"/>
    <cellStyle name="Normal 3 2 3 4 2" xfId="5015"/>
    <cellStyle name="Normal 3 2 3 5" xfId="5016"/>
    <cellStyle name="Normal 3 2 4 5" xfId="5017"/>
    <cellStyle name="Normal 3 2 4 2" xfId="5018"/>
    <cellStyle name="Normal 3 2 4 2 2" xfId="5019"/>
    <cellStyle name="Normal 3 2 4 2 2 2" xfId="5020"/>
    <cellStyle name="Normal 3 2 4 2 3" xfId="5021"/>
    <cellStyle name="Normal 3 2 4 3" xfId="5022"/>
    <cellStyle name="Normal 3 2 4 3 2" xfId="5023"/>
    <cellStyle name="Normal 3 2 4 4" xfId="5024"/>
    <cellStyle name="Normal 3 2 5 4" xfId="5025"/>
    <cellStyle name="Normal 3 2 5 2" xfId="5026"/>
    <cellStyle name="Normal 3 2 5 2 2" xfId="5027"/>
    <cellStyle name="Normal 3 2 5 3" xfId="5028"/>
    <cellStyle name="Normal 3 2 6" xfId="5029"/>
    <cellStyle name="Normal 3 2 6 2" xfId="5030"/>
    <cellStyle name="Normal 3 2 7" xfId="5031"/>
    <cellStyle name="Normal 3 2 8" xfId="5032"/>
    <cellStyle name="Normal 3 2 9" xfId="5033"/>
    <cellStyle name="Fund 14 7" xfId="5034"/>
    <cellStyle name="Fund 13 2 6" xfId="5035"/>
    <cellStyle name="Fund 13 7" xfId="5036"/>
    <cellStyle name="Normal 3 3 4" xfId="5037"/>
    <cellStyle name="Normal 3 4 7" xfId="5038"/>
    <cellStyle name="Normal 3 4 2 6" xfId="5039"/>
    <cellStyle name="Normal 3 4 2 2 5" xfId="5040"/>
    <cellStyle name="Normal 3 4 2 2 2" xfId="5041"/>
    <cellStyle name="Normal 3 4 2 2 2 2" xfId="5042"/>
    <cellStyle name="Normal 3 4 2 2 2 2 2" xfId="5043"/>
    <cellStyle name="Normal 3 4 2 2 2 3" xfId="5044"/>
    <cellStyle name="Normal 3 4 2 2 3" xfId="5045"/>
    <cellStyle name="Normal 3 4 2 2 3 2" xfId="5046"/>
    <cellStyle name="Normal 3 4 2 2 4" xfId="5047"/>
    <cellStyle name="Normal 3 4 2 3" xfId="5048"/>
    <cellStyle name="Normal 3 4 2 3 2" xfId="5049"/>
    <cellStyle name="Normal 3 4 2 3 2 2" xfId="5050"/>
    <cellStyle name="Normal 3 4 2 3 3" xfId="5051"/>
    <cellStyle name="Normal 3 4 2 4" xfId="5052"/>
    <cellStyle name="Normal 3 4 2 4 2" xfId="5053"/>
    <cellStyle name="Normal 3 4 2 5" xfId="5054"/>
    <cellStyle name="Normal 3 4 3 5" xfId="5055"/>
    <cellStyle name="Normal 3 4 3 2" xfId="5056"/>
    <cellStyle name="Normal 3 4 3 2 2" xfId="5057"/>
    <cellStyle name="Normal 3 4 3 2 2 2" xfId="5058"/>
    <cellStyle name="Normal 3 4 3 2 3" xfId="5059"/>
    <cellStyle name="Normal 3 4 3 3" xfId="5060"/>
    <cellStyle name="Normal 3 4 3 3 2" xfId="5061"/>
    <cellStyle name="Normal 3 4 3 4" xfId="5062"/>
    <cellStyle name="Normal 3 4 4" xfId="5063"/>
    <cellStyle name="Normal 3 4 4 2" xfId="5064"/>
    <cellStyle name="Normal 3 4 4 2 2" xfId="5065"/>
    <cellStyle name="Normal 3 4 4 3" xfId="5066"/>
    <cellStyle name="Normal 3 4 5" xfId="5067"/>
    <cellStyle name="Normal 3 4 5 2" xfId="5068"/>
    <cellStyle name="Normal 3 4 6" xfId="5069"/>
    <cellStyle name="Normal 3 5 6" xfId="5070"/>
    <cellStyle name="Normal 3 5 2 5" xfId="5071"/>
    <cellStyle name="Normal 3 5 2 2" xfId="5072"/>
    <cellStyle name="Normal 3 5 2 2 2" xfId="5073"/>
    <cellStyle name="Normal 3 5 2 2 2 2" xfId="5074"/>
    <cellStyle name="Normal 3 5 2 2 3" xfId="5075"/>
    <cellStyle name="Normal 3 5 2 3" xfId="5076"/>
    <cellStyle name="Normal 3 5 2 3 2" xfId="5077"/>
    <cellStyle name="Normal 3 5 2 4" xfId="5078"/>
    <cellStyle name="Normal 3 5 3" xfId="5079"/>
    <cellStyle name="Normal 3 5 3 2" xfId="5080"/>
    <cellStyle name="Normal 3 5 3 2 2" xfId="5081"/>
    <cellStyle name="Normal 3 5 3 3" xfId="5082"/>
    <cellStyle name="Normal 3 5 4" xfId="5083"/>
    <cellStyle name="Normal 3 5 4 2" xfId="5084"/>
    <cellStyle name="Normal 3 5 5" xfId="5085"/>
    <cellStyle name="Normal 3 6 5" xfId="5086"/>
    <cellStyle name="Normal 3 6 2" xfId="5087"/>
    <cellStyle name="Normal 3 6 2 2" xfId="5088"/>
    <cellStyle name="Normal 3 6 2 2 2" xfId="5089"/>
    <cellStyle name="Normal 3 6 2 3" xfId="5090"/>
    <cellStyle name="Normal 3 6 3" xfId="5091"/>
    <cellStyle name="Normal 3 6 3 2" xfId="5092"/>
    <cellStyle name="Normal 3 6 4" xfId="5093"/>
    <cellStyle name="Normal 3 7 4" xfId="5094"/>
    <cellStyle name="Normal 3 7 2" xfId="5095"/>
    <cellStyle name="Normal 3 7 2 2" xfId="5096"/>
    <cellStyle name="Normal 3 7 3" xfId="5097"/>
    <cellStyle name="Normal 3 8" xfId="5098"/>
    <cellStyle name="Normal 3 8 2" xfId="5099"/>
    <cellStyle name="Normal 3 9" xfId="5100"/>
    <cellStyle name="Fund 12 2 6" xfId="5101"/>
    <cellStyle name="Fund 12 7" xfId="5102"/>
    <cellStyle name="Fund 11 2 6" xfId="5103"/>
    <cellStyle name="Normal 4 2 3 2" xfId="5104"/>
    <cellStyle name="Normal 4 2 4" xfId="5105"/>
    <cellStyle name="Normal 4 3 3" xfId="5106"/>
    <cellStyle name="Normal 4 3 2" xfId="5107"/>
    <cellStyle name="Normal 4 4 2" xfId="5108"/>
    <cellStyle name="Fund 11 7" xfId="5109"/>
    <cellStyle name="Fund 10 2 6" xfId="5110"/>
    <cellStyle name="Normal 5 2 2 7" xfId="5111"/>
    <cellStyle name="Normal 5 2 2 2 5" xfId="5112"/>
    <cellStyle name="Normal 5 2 2 2 2" xfId="5113"/>
    <cellStyle name="Normal 5 2 2 2 2 2" xfId="5114"/>
    <cellStyle name="Normal 5 2 2 2 2 2 2" xfId="5115"/>
    <cellStyle name="Normal 5 2 2 2 2 3" xfId="5116"/>
    <cellStyle name="Normal 5 2 2 2 3" xfId="5117"/>
    <cellStyle name="Normal 5 2 2 2 3 2" xfId="5118"/>
    <cellStyle name="Normal 5 2 2 2 4" xfId="5119"/>
    <cellStyle name="Normal 5 2 2 3" xfId="5120"/>
    <cellStyle name="Normal 5 2 2 3 2" xfId="5121"/>
    <cellStyle name="Normal 5 2 2 3 2 2" xfId="5122"/>
    <cellStyle name="Normal 5 2 2 3 3" xfId="5123"/>
    <cellStyle name="Normal 5 2 2 4" xfId="5124"/>
    <cellStyle name="Normal 5 2 2 4 2" xfId="5125"/>
    <cellStyle name="Normal 5 2 2 5" xfId="5126"/>
    <cellStyle name="Normal 5 2 2 6" xfId="5127"/>
    <cellStyle name="Normal 5 2 3 5" xfId="5128"/>
    <cellStyle name="Normal 5 2 3 2" xfId="5129"/>
    <cellStyle name="Normal 5 2 3 2 2" xfId="5130"/>
    <cellStyle name="Normal 5 2 3 2 2 2" xfId="5131"/>
    <cellStyle name="Normal 5 2 3 2 3" xfId="5132"/>
    <cellStyle name="Normal 5 2 3 3" xfId="5133"/>
    <cellStyle name="Normal 5 2 3 3 2" xfId="5134"/>
    <cellStyle name="Normal 5 2 3 4" xfId="5135"/>
    <cellStyle name="Normal 5 2 4 4" xfId="5136"/>
    <cellStyle name="Normal 5 2 4 2" xfId="5137"/>
    <cellStyle name="Normal 5 2 4 2 2" xfId="5138"/>
    <cellStyle name="Normal 5 2 4 3" xfId="5139"/>
    <cellStyle name="Normal 5 2 5 3" xfId="5140"/>
    <cellStyle name="Normal 5 2 5 2" xfId="5141"/>
    <cellStyle name="Normal 5 2 6" xfId="5142"/>
    <cellStyle name="Normal 5 2 7" xfId="5143"/>
    <cellStyle name="Normal 5 2 8" xfId="5144"/>
    <cellStyle name="Normal 5 3 7" xfId="5145"/>
    <cellStyle name="Normal 5 3 2 5" xfId="5146"/>
    <cellStyle name="Normal 5 3 2 2" xfId="5147"/>
    <cellStyle name="Normal 5 3 2 2 2" xfId="5148"/>
    <cellStyle name="Normal 5 3 2 2 2 2" xfId="5149"/>
    <cellStyle name="Normal 5 3 2 2 3" xfId="5150"/>
    <cellStyle name="Normal 5 3 2 3" xfId="5151"/>
    <cellStyle name="Normal 5 3 2 3 2" xfId="5152"/>
    <cellStyle name="Normal 5 3 2 4" xfId="5153"/>
    <cellStyle name="Normal 5 3 3" xfId="5154"/>
    <cellStyle name="Normal 5 3 3 2" xfId="5155"/>
    <cellStyle name="Normal 5 3 3 2 2" xfId="5156"/>
    <cellStyle name="Normal 5 3 3 3" xfId="5157"/>
    <cellStyle name="Normal 5 3 4" xfId="5158"/>
    <cellStyle name="Normal 5 3 4 2" xfId="5159"/>
    <cellStyle name="Normal 5 3 5" xfId="5160"/>
    <cellStyle name="Normal 5 3 6" xfId="5161"/>
    <cellStyle name="Normal 5 4 5" xfId="5162"/>
    <cellStyle name="Normal 5 4 2" xfId="5163"/>
    <cellStyle name="Normal 5 4 2 2" xfId="5164"/>
    <cellStyle name="Normal 5 4 2 2 2" xfId="5165"/>
    <cellStyle name="Normal 5 4 2 3" xfId="5166"/>
    <cellStyle name="Normal 5 4 3" xfId="5167"/>
    <cellStyle name="Normal 5 4 3 2" xfId="5168"/>
    <cellStyle name="Normal 5 4 4" xfId="5169"/>
    <cellStyle name="Normal 5 5 4" xfId="5170"/>
    <cellStyle name="Normal 5 5 2" xfId="5171"/>
    <cellStyle name="Normal 5 5 2 2" xfId="5172"/>
    <cellStyle name="Normal 5 5 3" xfId="5173"/>
    <cellStyle name="Normal 5 6 4" xfId="5174"/>
    <cellStyle name="Normal 5 6 2" xfId="5175"/>
    <cellStyle name="Normal 5 6 3" xfId="5176"/>
    <cellStyle name="Normal 5 7 3" xfId="5177"/>
    <cellStyle name="Normal 5 7 2" xfId="5178"/>
    <cellStyle name="Normal 5 8 2" xfId="5179"/>
    <cellStyle name="Normal 5 9 2" xfId="5180"/>
    <cellStyle name="Normal 6 7" xfId="5181"/>
    <cellStyle name="Normal 6 2 7" xfId="5182"/>
    <cellStyle name="Normal 6 2 2" xfId="5183"/>
    <cellStyle name="Normal 6 2 2 2" xfId="5184"/>
    <cellStyle name="Normal 6 2 2 2 2" xfId="5185"/>
    <cellStyle name="Normal 6 2 2 3" xfId="5186"/>
    <cellStyle name="Normal 6 2 3" xfId="5187"/>
    <cellStyle name="Normal 6 2 3 2" xfId="5188"/>
    <cellStyle name="Normal 6 2 4" xfId="5189"/>
    <cellStyle name="Normal 6 2 5" xfId="5190"/>
    <cellStyle name="Normal 6 2 6" xfId="5191"/>
    <cellStyle name="Normal 6 3 5" xfId="5192"/>
    <cellStyle name="Normal 6 3 2" xfId="5193"/>
    <cellStyle name="Normal 6 3 2 2" xfId="5194"/>
    <cellStyle name="Normal 6 3 3" xfId="5195"/>
    <cellStyle name="Normal 6 3 4" xfId="5196"/>
    <cellStyle name="Normal 6 4 3" xfId="5197"/>
    <cellStyle name="Normal 6 4 2" xfId="5198"/>
    <cellStyle name="Normal 6 5 2" xfId="5199"/>
    <cellStyle name="Normal 6 6" xfId="5200"/>
    <cellStyle name="Normal 7 6" xfId="5201"/>
    <cellStyle name="Normal 7 2 4" xfId="5202"/>
    <cellStyle name="Normal 7 2 2" xfId="5203"/>
    <cellStyle name="Normal 7 2 3" xfId="5204"/>
    <cellStyle name="Normal 7 3 2" xfId="5205"/>
    <cellStyle name="Normal 7 4 2" xfId="5206"/>
    <cellStyle name="Normal 8 6" xfId="5207"/>
    <cellStyle name="Normal 8 2 3" xfId="5208"/>
    <cellStyle name="Normal 8 2 2" xfId="5209"/>
    <cellStyle name="Normal 8 3 2" xfId="5210"/>
    <cellStyle name="Normal 8 4 2" xfId="5211"/>
    <cellStyle name="Normal 9 14" xfId="5212"/>
    <cellStyle name="Normal 9 10" xfId="5213"/>
    <cellStyle name="Normal 9 10 2" xfId="5214"/>
    <cellStyle name="Normal 9 10 2 2" xfId="5215"/>
    <cellStyle name="Normal 9 10 2 2 2" xfId="5216"/>
    <cellStyle name="Normal 9 10 2 3" xfId="5217"/>
    <cellStyle name="Normal 9 10 3" xfId="5218"/>
    <cellStyle name="Normal 9 10 3 2" xfId="5219"/>
    <cellStyle name="Normal 9 10 4" xfId="5220"/>
    <cellStyle name="Normal 9 11" xfId="5221"/>
    <cellStyle name="Normal 9 11 2" xfId="5222"/>
    <cellStyle name="Normal 9 11 2 2" xfId="5223"/>
    <cellStyle name="Normal 9 11 3" xfId="5224"/>
    <cellStyle name="Normal 9 12" xfId="5225"/>
    <cellStyle name="Normal 9 12 2" xfId="5226"/>
    <cellStyle name="Normal 9 13" xfId="5227"/>
    <cellStyle name="Normal 9 2 13" xfId="5228"/>
    <cellStyle name="Normal 9 2 10" xfId="5229"/>
    <cellStyle name="Normal 9 2 10 2" xfId="5230"/>
    <cellStyle name="Normal 9 2 10 2 2" xfId="5231"/>
    <cellStyle name="Normal 9 2 10 3" xfId="5232"/>
    <cellStyle name="Normal 9 2 11" xfId="5233"/>
    <cellStyle name="Normal 9 2 11 2" xfId="5234"/>
    <cellStyle name="Normal 9 2 12" xfId="5235"/>
    <cellStyle name="Normal 9 2 2" xfId="5236"/>
    <cellStyle name="Normal 9 2 2 10" xfId="5237"/>
    <cellStyle name="Normal 9 2 2 10 2" xfId="5238"/>
    <cellStyle name="Normal 9 2 2 11" xfId="5239"/>
    <cellStyle name="Normal 9 2 2 2" xfId="5240"/>
    <cellStyle name="Normal 9 2 2 2 10" xfId="5241"/>
    <cellStyle name="Normal 9 2 2 2 2" xfId="5242"/>
    <cellStyle name="Normal 9 2 2 2 2 2" xfId="5243"/>
    <cellStyle name="Normal 9 2 2 2 2 2 2" xfId="5244"/>
    <cellStyle name="Normal 9 2 2 2 2 2 2 2" xfId="5245"/>
    <cellStyle name="Normal 9 2 2 2 2 2 2 2 2" xfId="5246"/>
    <cellStyle name="Normal 9 2 2 2 2 2 2 3" xfId="5247"/>
    <cellStyle name="Normal 9 2 2 2 2 2 3" xfId="5248"/>
    <cellStyle name="Normal 9 2 2 2 2 2 3 2" xfId="5249"/>
    <cellStyle name="Normal 9 2 2 2 2 2 4" xfId="5250"/>
    <cellStyle name="Normal 9 2 2 2 2 3" xfId="5251"/>
    <cellStyle name="Normal 9 2 2 2 2 3 2" xfId="5252"/>
    <cellStyle name="Normal 9 2 2 2 2 3 2 2" xfId="5253"/>
    <cellStyle name="Normal 9 2 2 2 2 3 2 2 2" xfId="5254"/>
    <cellStyle name="Normal 9 2 2 2 2 3 2 3" xfId="5255"/>
    <cellStyle name="Normal 9 2 2 2 2 3 3" xfId="5256"/>
    <cellStyle name="Normal 9 2 2 2 2 3 3 2" xfId="5257"/>
    <cellStyle name="Normal 9 2 2 2 2 3 4" xfId="5258"/>
    <cellStyle name="Normal 9 2 2 2 2 4" xfId="5259"/>
    <cellStyle name="Normal 9 2 2 2 2 4 2" xfId="5260"/>
    <cellStyle name="Normal 9 2 2 2 2 4 2 2" xfId="5261"/>
    <cellStyle name="Normal 9 2 2 2 2 4 2 2 2" xfId="5262"/>
    <cellStyle name="Normal 9 2 2 2 2 4 2 3" xfId="5263"/>
    <cellStyle name="Normal 9 2 2 2 2 4 3" xfId="5264"/>
    <cellStyle name="Normal 9 2 2 2 2 4 3 2" xfId="5265"/>
    <cellStyle name="Normal 9 2 2 2 2 4 4" xfId="5266"/>
    <cellStyle name="Normal 9 2 2 2 2 5" xfId="5267"/>
    <cellStyle name="Normal 9 2 2 2 2 5 2" xfId="5268"/>
    <cellStyle name="Normal 9 2 2 2 2 5 2 2" xfId="5269"/>
    <cellStyle name="Normal 9 2 2 2 2 5 3" xfId="5270"/>
    <cellStyle name="Normal 9 2 2 2 2 6" xfId="5271"/>
    <cellStyle name="Normal 9 2 2 2 2 6 2" xfId="5272"/>
    <cellStyle name="Normal 9 2 2 2 2 7" xfId="5273"/>
    <cellStyle name="Normal 9 2 2 2 3" xfId="5274"/>
    <cellStyle name="Normal 9 2 2 2 3 2" xfId="5275"/>
    <cellStyle name="Normal 9 2 2 2 3 2 2" xfId="5276"/>
    <cellStyle name="Normal 9 2 2 2 3 2 2 2" xfId="5277"/>
    <cellStyle name="Normal 9 2 2 2 3 2 2 2 2" xfId="5278"/>
    <cellStyle name="Normal 9 2 2 2 3 2 2 3" xfId="5279"/>
    <cellStyle name="Normal 9 2 2 2 3 2 3" xfId="5280"/>
    <cellStyle name="Normal 9 2 2 2 3 2 3 2" xfId="5281"/>
    <cellStyle name="Normal 9 2 2 2 3 2 4" xfId="5282"/>
    <cellStyle name="Normal 9 2 2 2 3 3" xfId="5283"/>
    <cellStyle name="Normal 9 2 2 2 3 3 2" xfId="5284"/>
    <cellStyle name="Normal 9 2 2 2 3 3 2 2" xfId="5285"/>
    <cellStyle name="Normal 9 2 2 2 3 3 3" xfId="5286"/>
    <cellStyle name="Normal 9 2 2 2 3 4" xfId="5287"/>
    <cellStyle name="Normal 9 2 2 2 3 4 2" xfId="5288"/>
    <cellStyle name="Normal 9 2 2 2 3 5" xfId="5289"/>
    <cellStyle name="Normal 9 2 2 2 4" xfId="5290"/>
    <cellStyle name="Normal 9 2 2 2 4 2" xfId="5291"/>
    <cellStyle name="Normal 9 2 2 2 4 2 2" xfId="5292"/>
    <cellStyle name="Normal 9 2 2 2 4 2 2 2" xfId="5293"/>
    <cellStyle name="Normal 9 2 2 2 4 2 2 2 2" xfId="5294"/>
    <cellStyle name="Normal 9 2 2 2 4 2 2 3" xfId="5295"/>
    <cellStyle name="Normal 9 2 2 2 4 2 3" xfId="5296"/>
    <cellStyle name="Normal 9 2 2 2 4 2 3 2" xfId="5297"/>
    <cellStyle name="Normal 9 2 2 2 4 2 4" xfId="5298"/>
    <cellStyle name="Normal 9 2 2 2 4 3" xfId="5299"/>
    <cellStyle name="Normal 9 2 2 2 4 3 2" xfId="5300"/>
    <cellStyle name="Normal 9 2 2 2 4 3 2 2" xfId="5301"/>
    <cellStyle name="Normal 9 2 2 2 4 3 3" xfId="5302"/>
    <cellStyle name="Normal 9 2 2 2 4 4" xfId="5303"/>
    <cellStyle name="Normal 9 2 2 2 4 4 2" xfId="5304"/>
    <cellStyle name="Normal 9 2 2 2 4 5" xfId="5305"/>
    <cellStyle name="Normal 9 2 2 2 5" xfId="5306"/>
    <cellStyle name="Normal 9 2 2 2 5 2" xfId="5307"/>
    <cellStyle name="Normal 9 2 2 2 5 2 2" xfId="5308"/>
    <cellStyle name="Normal 9 2 2 2 5 2 2 2" xfId="5309"/>
    <cellStyle name="Normal 9 2 2 2 5 2 3" xfId="5310"/>
    <cellStyle name="Normal 9 2 2 2 5 3" xfId="5311"/>
    <cellStyle name="Normal 9 2 2 2 5 3 2" xfId="5312"/>
    <cellStyle name="Normal 9 2 2 2 5 4" xfId="5313"/>
    <cellStyle name="Normal 9 2 2 2 6" xfId="5314"/>
    <cellStyle name="Normal 9 2 2 2 6 2" xfId="5315"/>
    <cellStyle name="Normal 9 2 2 2 6 2 2" xfId="5316"/>
    <cellStyle name="Normal 9 2 2 2 6 2 2 2" xfId="5317"/>
    <cellStyle name="Normal 9 2 2 2 6 2 3" xfId="5318"/>
    <cellStyle name="Normal 9 2 2 2 6 3" xfId="5319"/>
    <cellStyle name="Normal 9 2 2 2 6 3 2" xfId="5320"/>
    <cellStyle name="Normal 9 2 2 2 6 4" xfId="5321"/>
    <cellStyle name="Normal 9 2 2 2 7" xfId="5322"/>
    <cellStyle name="Normal 9 2 2 2 7 2" xfId="5323"/>
    <cellStyle name="Normal 9 2 2 2 7 2 2" xfId="5324"/>
    <cellStyle name="Normal 9 2 2 2 7 2 2 2" xfId="5325"/>
    <cellStyle name="Normal 9 2 2 2 7 2 3" xfId="5326"/>
    <cellStyle name="Normal 9 2 2 2 7 3" xfId="5327"/>
    <cellStyle name="Normal 9 2 2 2 7 3 2" xfId="5328"/>
    <cellStyle name="Normal 9 2 2 2 7 4" xfId="5329"/>
    <cellStyle name="Normal 9 2 2 2 8" xfId="5330"/>
    <cellStyle name="Normal 9 2 2 2 8 2" xfId="5331"/>
    <cellStyle name="Normal 9 2 2 2 8 2 2" xfId="5332"/>
    <cellStyle name="Normal 9 2 2 2 8 3" xfId="5333"/>
    <cellStyle name="Normal 9 2 2 2 9" xfId="5334"/>
    <cellStyle name="Normal 9 2 2 2 9 2" xfId="5335"/>
    <cellStyle name="Normal 9 2 2 3" xfId="5336"/>
    <cellStyle name="Normal 9 2 2 3 2" xfId="5337"/>
    <cellStyle name="Normal 9 2 2 3 2 2" xfId="5338"/>
    <cellStyle name="Normal 9 2 2 3 2 2 2" xfId="5339"/>
    <cellStyle name="Normal 9 2 2 3 2 2 2 2" xfId="5340"/>
    <cellStyle name="Normal 9 2 2 3 2 2 3" xfId="5341"/>
    <cellStyle name="Normal 9 2 2 3 2 3" xfId="5342"/>
    <cellStyle name="Normal 9 2 2 3 2 3 2" xfId="5343"/>
    <cellStyle name="Normal 9 2 2 3 2 4" xfId="5344"/>
    <cellStyle name="Normal 9 2 2 3 3" xfId="5345"/>
    <cellStyle name="Normal 9 2 2 3 3 2" xfId="5346"/>
    <cellStyle name="Normal 9 2 2 3 3 2 2" xfId="5347"/>
    <cellStyle name="Normal 9 2 2 3 3 2 2 2" xfId="5348"/>
    <cellStyle name="Normal 9 2 2 3 3 2 3" xfId="5349"/>
    <cellStyle name="Normal 9 2 2 3 3 3" xfId="5350"/>
    <cellStyle name="Normal 9 2 2 3 3 3 2" xfId="5351"/>
    <cellStyle name="Normal 9 2 2 3 3 4" xfId="5352"/>
    <cellStyle name="Normal 9 2 2 3 4" xfId="5353"/>
    <cellStyle name="Normal 9 2 2 3 4 2" xfId="5354"/>
    <cellStyle name="Normal 9 2 2 3 4 2 2" xfId="5355"/>
    <cellStyle name="Normal 9 2 2 3 4 2 2 2" xfId="5356"/>
    <cellStyle name="Normal 9 2 2 3 4 2 3" xfId="5357"/>
    <cellStyle name="Normal 9 2 2 3 4 3" xfId="5358"/>
    <cellStyle name="Normal 9 2 2 3 4 3 2" xfId="5359"/>
    <cellStyle name="Normal 9 2 2 3 4 4" xfId="5360"/>
    <cellStyle name="Normal 9 2 2 3 5" xfId="5361"/>
    <cellStyle name="Normal 9 2 2 3 5 2" xfId="5362"/>
    <cellStyle name="Normal 9 2 2 3 5 2 2" xfId="5363"/>
    <cellStyle name="Normal 9 2 2 3 5 3" xfId="5364"/>
    <cellStyle name="Normal 9 2 2 3 6" xfId="5365"/>
    <cellStyle name="Normal 9 2 2 3 6 2" xfId="5366"/>
    <cellStyle name="Normal 9 2 2 3 7" xfId="5367"/>
    <cellStyle name="Normal 9 2 2 4" xfId="5368"/>
    <cellStyle name="Normal 9 2 2 4 2" xfId="5369"/>
    <cellStyle name="Normal 9 2 2 4 2 2" xfId="5370"/>
    <cellStyle name="Normal 9 2 2 4 2 2 2" xfId="5371"/>
    <cellStyle name="Normal 9 2 2 4 2 2 2 2" xfId="5372"/>
    <cellStyle name="Normal 9 2 2 4 2 2 3" xfId="5373"/>
    <cellStyle name="Normal 9 2 2 4 2 3" xfId="5374"/>
    <cellStyle name="Normal 9 2 2 4 2 3 2" xfId="5375"/>
    <cellStyle name="Normal 9 2 2 4 2 4" xfId="5376"/>
    <cellStyle name="Normal 9 2 2 4 3" xfId="5377"/>
    <cellStyle name="Normal 9 2 2 4 3 2" xfId="5378"/>
    <cellStyle name="Normal 9 2 2 4 3 2 2" xfId="5379"/>
    <cellStyle name="Normal 9 2 2 4 3 3" xfId="5380"/>
    <cellStyle name="Normal 9 2 2 4 4" xfId="5381"/>
    <cellStyle name="Normal 9 2 2 4 4 2" xfId="5382"/>
    <cellStyle name="Normal 9 2 2 4 5" xfId="5383"/>
    <cellStyle name="Normal 9 2 2 5" xfId="5384"/>
    <cellStyle name="Normal 9 2 2 5 2" xfId="5385"/>
    <cellStyle name="Normal 9 2 2 5 2 2" xfId="5386"/>
    <cellStyle name="Normal 9 2 2 5 2 2 2" xfId="5387"/>
    <cellStyle name="Normal 9 2 2 5 2 2 2 2" xfId="5388"/>
    <cellStyle name="Normal 9 2 2 5 2 2 3" xfId="5389"/>
    <cellStyle name="Normal 9 2 2 5 2 3" xfId="5390"/>
    <cellStyle name="Normal 9 2 2 5 2 3 2" xfId="5391"/>
    <cellStyle name="Normal 9 2 2 5 2 4" xfId="5392"/>
    <cellStyle name="Normal 9 2 2 5 3" xfId="5393"/>
    <cellStyle name="Normal 9 2 2 5 3 2" xfId="5394"/>
    <cellStyle name="Normal 9 2 2 5 3 2 2" xfId="5395"/>
    <cellStyle name="Normal 9 2 2 5 3 3" xfId="5396"/>
    <cellStyle name="Normal 9 2 2 5 4" xfId="5397"/>
    <cellStyle name="Normal 9 2 2 5 4 2" xfId="5398"/>
    <cellStyle name="Normal 9 2 2 5 5" xfId="5399"/>
    <cellStyle name="Normal 9 2 2 6" xfId="5400"/>
    <cellStyle name="Normal 9 2 2 6 2" xfId="5401"/>
    <cellStyle name="Normal 9 2 2 6 2 2" xfId="5402"/>
    <cellStyle name="Normal 9 2 2 6 2 2 2" xfId="5403"/>
    <cellStyle name="Normal 9 2 2 6 2 3" xfId="5404"/>
    <cellStyle name="Normal 9 2 2 6 3" xfId="5405"/>
    <cellStyle name="Normal 9 2 2 6 3 2" xfId="5406"/>
    <cellStyle name="Normal 9 2 2 6 4" xfId="5407"/>
    <cellStyle name="Normal 9 2 2 7" xfId="5408"/>
    <cellStyle name="Normal 9 2 2 7 2" xfId="5409"/>
    <cellStyle name="Normal 9 2 2 7 2 2" xfId="5410"/>
    <cellStyle name="Normal 9 2 2 7 2 2 2" xfId="5411"/>
    <cellStyle name="Normal 9 2 2 7 2 3" xfId="5412"/>
    <cellStyle name="Normal 9 2 2 7 3" xfId="5413"/>
    <cellStyle name="Normal 9 2 2 7 3 2" xfId="5414"/>
    <cellStyle name="Normal 9 2 2 7 4" xfId="5415"/>
    <cellStyle name="Normal 9 2 2 8" xfId="5416"/>
    <cellStyle name="Normal 9 2 2 8 2" xfId="5417"/>
    <cellStyle name="Normal 9 2 2 8 2 2" xfId="5418"/>
    <cellStyle name="Normal 9 2 2 8 2 2 2" xfId="5419"/>
    <cellStyle name="Normal 9 2 2 8 2 3" xfId="5420"/>
    <cellStyle name="Normal 9 2 2 8 3" xfId="5421"/>
    <cellStyle name="Normal 9 2 2 8 3 2" xfId="5422"/>
    <cellStyle name="Normal 9 2 2 8 4" xfId="5423"/>
    <cellStyle name="Normal 9 2 2 9" xfId="5424"/>
    <cellStyle name="Normal 9 2 2 9 2" xfId="5425"/>
    <cellStyle name="Normal 9 2 2 9 2 2" xfId="5426"/>
    <cellStyle name="Normal 9 2 2 9 3" xfId="5427"/>
    <cellStyle name="Normal 9 2 3" xfId="5428"/>
    <cellStyle name="Normal 9 2 3 10" xfId="5429"/>
    <cellStyle name="Normal 9 2 3 2" xfId="5430"/>
    <cellStyle name="Normal 9 2 3 2 2" xfId="5431"/>
    <cellStyle name="Normal 9 2 3 2 2 2" xfId="5432"/>
    <cellStyle name="Normal 9 2 3 2 2 2 2" xfId="5433"/>
    <cellStyle name="Normal 9 2 3 2 2 2 2 2" xfId="5434"/>
    <cellStyle name="Normal 9 2 3 2 2 2 3" xfId="5435"/>
    <cellStyle name="Normal 9 2 3 2 2 3" xfId="5436"/>
    <cellStyle name="Normal 9 2 3 2 2 3 2" xfId="5437"/>
    <cellStyle name="Normal 9 2 3 2 2 4" xfId="5438"/>
    <cellStyle name="Normal 9 2 3 2 3" xfId="5439"/>
    <cellStyle name="Normal 9 2 3 2 3 2" xfId="5440"/>
    <cellStyle name="Normal 9 2 3 2 3 2 2" xfId="5441"/>
    <cellStyle name="Normal 9 2 3 2 3 2 2 2" xfId="5442"/>
    <cellStyle name="Normal 9 2 3 2 3 2 3" xfId="5443"/>
    <cellStyle name="Normal 9 2 3 2 3 3" xfId="5444"/>
    <cellStyle name="Normal 9 2 3 2 3 3 2" xfId="5445"/>
    <cellStyle name="Normal 9 2 3 2 3 4" xfId="5446"/>
    <cellStyle name="Normal 9 2 3 2 4" xfId="5447"/>
    <cellStyle name="Normal 9 2 3 2 4 2" xfId="5448"/>
    <cellStyle name="Normal 9 2 3 2 4 2 2" xfId="5449"/>
    <cellStyle name="Normal 9 2 3 2 4 2 2 2" xfId="5450"/>
    <cellStyle name="Normal 9 2 3 2 4 2 3" xfId="5451"/>
    <cellStyle name="Normal 9 2 3 2 4 3" xfId="5452"/>
    <cellStyle name="Normal 9 2 3 2 4 3 2" xfId="5453"/>
    <cellStyle name="Normal 9 2 3 2 4 4" xfId="5454"/>
    <cellStyle name="Normal 9 2 3 2 5" xfId="5455"/>
    <cellStyle name="Normal 9 2 3 2 5 2" xfId="5456"/>
    <cellStyle name="Normal 9 2 3 2 5 2 2" xfId="5457"/>
    <cellStyle name="Normal 9 2 3 2 5 3" xfId="5458"/>
    <cellStyle name="Normal 9 2 3 2 6" xfId="5459"/>
    <cellStyle name="Normal 9 2 3 2 6 2" xfId="5460"/>
    <cellStyle name="Normal 9 2 3 2 7" xfId="5461"/>
    <cellStyle name="Normal 9 2 3 3" xfId="5462"/>
    <cellStyle name="Normal 9 2 3 3 2" xfId="5463"/>
    <cellStyle name="Normal 9 2 3 3 2 2" xfId="5464"/>
    <cellStyle name="Normal 9 2 3 3 2 2 2" xfId="5465"/>
    <cellStyle name="Normal 9 2 3 3 2 2 2 2" xfId="5466"/>
    <cellStyle name="Normal 9 2 3 3 2 2 3" xfId="5467"/>
    <cellStyle name="Normal 9 2 3 3 2 3" xfId="5468"/>
    <cellStyle name="Normal 9 2 3 3 2 3 2" xfId="5469"/>
    <cellStyle name="Normal 9 2 3 3 2 4" xfId="5470"/>
    <cellStyle name="Normal 9 2 3 3 3" xfId="5471"/>
    <cellStyle name="Normal 9 2 3 3 3 2" xfId="5472"/>
    <cellStyle name="Normal 9 2 3 3 3 2 2" xfId="5473"/>
    <cellStyle name="Normal 9 2 3 3 3 3" xfId="5474"/>
    <cellStyle name="Normal 9 2 3 3 4" xfId="5475"/>
    <cellStyle name="Normal 9 2 3 3 4 2" xfId="5476"/>
    <cellStyle name="Normal 9 2 3 3 5" xfId="5477"/>
    <cellStyle name="Normal 9 2 3 4" xfId="5478"/>
    <cellStyle name="Normal 9 2 3 4 2" xfId="5479"/>
    <cellStyle name="Normal 9 2 3 4 2 2" xfId="5480"/>
    <cellStyle name="Normal 9 2 3 4 2 2 2" xfId="5481"/>
    <cellStyle name="Normal 9 2 3 4 2 2 2 2" xfId="5482"/>
    <cellStyle name="Normal 9 2 3 4 2 2 3" xfId="5483"/>
    <cellStyle name="Normal 9 2 3 4 2 3" xfId="5484"/>
    <cellStyle name="Normal 9 2 3 4 2 3 2" xfId="5485"/>
    <cellStyle name="Normal 9 2 3 4 2 4" xfId="5486"/>
    <cellStyle name="Normal 9 2 3 4 3" xfId="5487"/>
    <cellStyle name="Normal 9 2 3 4 3 2" xfId="5488"/>
    <cellStyle name="Normal 9 2 3 4 3 2 2" xfId="5489"/>
    <cellStyle name="Normal 9 2 3 4 3 3" xfId="5490"/>
    <cellStyle name="Normal 9 2 3 4 4" xfId="5491"/>
    <cellStyle name="Normal 9 2 3 4 4 2" xfId="5492"/>
    <cellStyle name="Normal 9 2 3 4 5" xfId="5493"/>
    <cellStyle name="Normal 9 2 3 5" xfId="5494"/>
    <cellStyle name="Normal 9 2 3 5 2" xfId="5495"/>
    <cellStyle name="Normal 9 2 3 5 2 2" xfId="5496"/>
    <cellStyle name="Normal 9 2 3 5 2 2 2" xfId="5497"/>
    <cellStyle name="Normal 9 2 3 5 2 3" xfId="5498"/>
    <cellStyle name="Normal 9 2 3 5 3" xfId="5499"/>
    <cellStyle name="Normal 9 2 3 5 3 2" xfId="5500"/>
    <cellStyle name="Normal 9 2 3 5 4" xfId="5501"/>
    <cellStyle name="Normal 9 2 3 6" xfId="5502"/>
    <cellStyle name="Normal 9 2 3 6 2" xfId="5503"/>
    <cellStyle name="Normal 9 2 3 6 2 2" xfId="5504"/>
    <cellStyle name="Normal 9 2 3 6 2 2 2" xfId="5505"/>
    <cellStyle name="Normal 9 2 3 6 2 3" xfId="5506"/>
    <cellStyle name="Normal 9 2 3 6 3" xfId="5507"/>
    <cellStyle name="Normal 9 2 3 6 3 2" xfId="5508"/>
    <cellStyle name="Normal 9 2 3 6 4" xfId="5509"/>
    <cellStyle name="Normal 9 2 3 7" xfId="5510"/>
    <cellStyle name="Normal 9 2 3 7 2" xfId="5511"/>
    <cellStyle name="Normal 9 2 3 7 2 2" xfId="5512"/>
    <cellStyle name="Normal 9 2 3 7 2 2 2" xfId="5513"/>
    <cellStyle name="Normal 9 2 3 7 2 3" xfId="5514"/>
    <cellStyle name="Normal 9 2 3 7 3" xfId="5515"/>
    <cellStyle name="Normal 9 2 3 7 3 2" xfId="5516"/>
    <cellStyle name="Normal 9 2 3 7 4" xfId="5517"/>
    <cellStyle name="Normal 9 2 3 8" xfId="5518"/>
    <cellStyle name="Normal 9 2 3 8 2" xfId="5519"/>
    <cellStyle name="Normal 9 2 3 8 2 2" xfId="5520"/>
    <cellStyle name="Normal 9 2 3 8 3" xfId="5521"/>
    <cellStyle name="Normal 9 2 3 9" xfId="5522"/>
    <cellStyle name="Normal 9 2 3 9 2" xfId="5523"/>
    <cellStyle name="Normal 9 2 4" xfId="5524"/>
    <cellStyle name="Normal 9 2 4 2" xfId="5525"/>
    <cellStyle name="Normal 9 2 4 2 2" xfId="5526"/>
    <cellStyle name="Normal 9 2 4 2 2 2" xfId="5527"/>
    <cellStyle name="Normal 9 2 4 2 2 2 2" xfId="5528"/>
    <cellStyle name="Normal 9 2 4 2 2 3" xfId="5529"/>
    <cellStyle name="Normal 9 2 4 2 3" xfId="5530"/>
    <cellStyle name="Normal 9 2 4 2 3 2" xfId="5531"/>
    <cellStyle name="Normal 9 2 4 2 4" xfId="5532"/>
    <cellStyle name="Normal 9 2 4 3" xfId="5533"/>
    <cellStyle name="Normal 9 2 4 3 2" xfId="5534"/>
    <cellStyle name="Normal 9 2 4 3 2 2" xfId="5535"/>
    <cellStyle name="Normal 9 2 4 3 2 2 2" xfId="5536"/>
    <cellStyle name="Normal 9 2 4 3 2 3" xfId="5537"/>
    <cellStyle name="Normal 9 2 4 3 3" xfId="5538"/>
    <cellStyle name="Normal 9 2 4 3 3 2" xfId="5539"/>
    <cellStyle name="Normal 9 2 4 3 4" xfId="5540"/>
    <cellStyle name="Normal 9 2 4 4" xfId="5541"/>
    <cellStyle name="Normal 9 2 4 4 2" xfId="5542"/>
    <cellStyle name="Normal 9 2 4 4 2 2" xfId="5543"/>
    <cellStyle name="Normal 9 2 4 4 2 2 2" xfId="5544"/>
    <cellStyle name="Normal 9 2 4 4 2 3" xfId="5545"/>
    <cellStyle name="Normal 9 2 4 4 3" xfId="5546"/>
    <cellStyle name="Normal 9 2 4 4 3 2" xfId="5547"/>
    <cellStyle name="Normal 9 2 4 4 4" xfId="5548"/>
    <cellStyle name="Normal 9 2 4 5" xfId="5549"/>
    <cellStyle name="Normal 9 2 4 5 2" xfId="5550"/>
    <cellStyle name="Normal 9 2 4 5 2 2" xfId="5551"/>
    <cellStyle name="Normal 9 2 4 5 3" xfId="5552"/>
    <cellStyle name="Normal 9 2 4 6" xfId="5553"/>
    <cellStyle name="Normal 9 2 4 6 2" xfId="5554"/>
    <cellStyle name="Normal 9 2 4 7" xfId="5555"/>
    <cellStyle name="Normal 9 2 5" xfId="5556"/>
    <cellStyle name="Normal 9 2 5 2" xfId="5557"/>
    <cellStyle name="Normal 9 2 5 2 2" xfId="5558"/>
    <cellStyle name="Normal 9 2 5 2 2 2" xfId="5559"/>
    <cellStyle name="Normal 9 2 5 2 2 2 2" xfId="5560"/>
    <cellStyle name="Normal 9 2 5 2 2 3" xfId="5561"/>
    <cellStyle name="Normal 9 2 5 2 3" xfId="5562"/>
    <cellStyle name="Normal 9 2 5 2 3 2" xfId="5563"/>
    <cellStyle name="Normal 9 2 5 2 4" xfId="5564"/>
    <cellStyle name="Normal 9 2 5 3" xfId="5565"/>
    <cellStyle name="Normal 9 2 5 3 2" xfId="5566"/>
    <cellStyle name="Normal 9 2 5 3 2 2" xfId="5567"/>
    <cellStyle name="Normal 9 2 5 3 3" xfId="5568"/>
    <cellStyle name="Normal 9 2 5 4" xfId="5569"/>
    <cellStyle name="Normal 9 2 5 4 2" xfId="5570"/>
    <cellStyle name="Normal 9 2 5 5" xfId="5571"/>
    <cellStyle name="Normal 9 2 6" xfId="5572"/>
    <cellStyle name="Normal 9 2 6 2" xfId="5573"/>
    <cellStyle name="Normal 9 2 6 2 2" xfId="5574"/>
    <cellStyle name="Normal 9 2 6 2 2 2" xfId="5575"/>
    <cellStyle name="Normal 9 2 6 2 2 2 2" xfId="5576"/>
    <cellStyle name="Normal 9 2 6 2 2 3" xfId="5577"/>
    <cellStyle name="Normal 9 2 6 2 3" xfId="5578"/>
    <cellStyle name="Normal 9 2 6 2 3 2" xfId="5579"/>
    <cellStyle name="Normal 9 2 6 2 4" xfId="5580"/>
    <cellStyle name="Normal 9 2 6 3" xfId="5581"/>
    <cellStyle name="Normal 9 2 6 3 2" xfId="5582"/>
    <cellStyle name="Normal 9 2 6 3 2 2" xfId="5583"/>
    <cellStyle name="Normal 9 2 6 3 3" xfId="5584"/>
    <cellStyle name="Normal 9 2 6 4" xfId="5585"/>
    <cellStyle name="Normal 9 2 6 4 2" xfId="5586"/>
    <cellStyle name="Normal 9 2 6 5" xfId="5587"/>
    <cellStyle name="Normal 9 2 7" xfId="5588"/>
    <cellStyle name="Normal 9 2 7 2" xfId="5589"/>
    <cellStyle name="Normal 9 2 7 2 2" xfId="5590"/>
    <cellStyle name="Normal 9 2 7 2 2 2" xfId="5591"/>
    <cellStyle name="Normal 9 2 7 2 3" xfId="5592"/>
    <cellStyle name="Normal 9 2 7 3" xfId="5593"/>
    <cellStyle name="Normal 9 2 7 3 2" xfId="5594"/>
    <cellStyle name="Normal 9 2 7 4" xfId="5595"/>
    <cellStyle name="Normal 9 2 8" xfId="5596"/>
    <cellStyle name="Normal 9 2 8 2" xfId="5597"/>
    <cellStyle name="Normal 9 2 8 2 2" xfId="5598"/>
    <cellStyle name="Normal 9 2 8 2 2 2" xfId="5599"/>
    <cellStyle name="Normal 9 2 8 2 3" xfId="5600"/>
    <cellStyle name="Normal 9 2 8 3" xfId="5601"/>
    <cellStyle name="Normal 9 2 8 3 2" xfId="5602"/>
    <cellStyle name="Normal 9 2 8 4" xfId="5603"/>
    <cellStyle name="Normal 9 2 9" xfId="5604"/>
    <cellStyle name="Normal 9 2 9 2" xfId="5605"/>
    <cellStyle name="Normal 9 2 9 2 2" xfId="5606"/>
    <cellStyle name="Normal 9 2 9 2 2 2" xfId="5607"/>
    <cellStyle name="Normal 9 2 9 2 3" xfId="5608"/>
    <cellStyle name="Normal 9 2 9 3" xfId="5609"/>
    <cellStyle name="Normal 9 2 9 3 2" xfId="5610"/>
    <cellStyle name="Normal 9 2 9 4" xfId="5611"/>
    <cellStyle name="Normal 9 3 12" xfId="5612"/>
    <cellStyle name="Normal 9 3 10" xfId="5613"/>
    <cellStyle name="Normal 9 3 10 2" xfId="5614"/>
    <cellStyle name="Normal 9 3 11" xfId="5615"/>
    <cellStyle name="Normal 9 3 2" xfId="5616"/>
    <cellStyle name="Normal 9 3 2 10" xfId="5617"/>
    <cellStyle name="Normal 9 3 2 2" xfId="5618"/>
    <cellStyle name="Normal 9 3 2 2 2" xfId="5619"/>
    <cellStyle name="Normal 9 3 2 2 2 2" xfId="5620"/>
    <cellStyle name="Normal 9 3 2 2 2 2 2" xfId="5621"/>
    <cellStyle name="Normal 9 3 2 2 2 2 2 2" xfId="5622"/>
    <cellStyle name="Normal 9 3 2 2 2 2 3" xfId="5623"/>
    <cellStyle name="Normal 9 3 2 2 2 3" xfId="5624"/>
    <cellStyle name="Normal 9 3 2 2 2 3 2" xfId="5625"/>
    <cellStyle name="Normal 9 3 2 2 2 4" xfId="5626"/>
    <cellStyle name="Normal 9 3 2 2 3" xfId="5627"/>
    <cellStyle name="Normal 9 3 2 2 3 2" xfId="5628"/>
    <cellStyle name="Normal 9 3 2 2 3 2 2" xfId="5629"/>
    <cellStyle name="Normal 9 3 2 2 3 2 2 2" xfId="5630"/>
    <cellStyle name="Normal 9 3 2 2 3 2 3" xfId="5631"/>
    <cellStyle name="Normal 9 3 2 2 3 3" xfId="5632"/>
    <cellStyle name="Normal 9 3 2 2 3 3 2" xfId="5633"/>
    <cellStyle name="Normal 9 3 2 2 3 4" xfId="5634"/>
    <cellStyle name="Normal 9 3 2 2 4" xfId="5635"/>
    <cellStyle name="Normal 9 3 2 2 4 2" xfId="5636"/>
    <cellStyle name="Normal 9 3 2 2 4 2 2" xfId="5637"/>
    <cellStyle name="Normal 9 3 2 2 4 2 2 2" xfId="5638"/>
    <cellStyle name="Normal 9 3 2 2 4 2 3" xfId="5639"/>
    <cellStyle name="Normal 9 3 2 2 4 3" xfId="5640"/>
    <cellStyle name="Normal 9 3 2 2 4 3 2" xfId="5641"/>
    <cellStyle name="Normal 9 3 2 2 4 4" xfId="5642"/>
    <cellStyle name="Normal 9 3 2 2 5" xfId="5643"/>
    <cellStyle name="Normal 9 3 2 2 5 2" xfId="5644"/>
    <cellStyle name="Normal 9 3 2 2 5 2 2" xfId="5645"/>
    <cellStyle name="Normal 9 3 2 2 5 3" xfId="5646"/>
    <cellStyle name="Normal 9 3 2 2 6" xfId="5647"/>
    <cellStyle name="Normal 9 3 2 2 6 2" xfId="5648"/>
    <cellStyle name="Normal 9 3 2 2 7" xfId="5649"/>
    <cellStyle name="Normal 9 3 2 3" xfId="5650"/>
    <cellStyle name="Normal 9 3 2 3 2" xfId="5651"/>
    <cellStyle name="Normal 9 3 2 3 2 2" xfId="5652"/>
    <cellStyle name="Normal 9 3 2 3 2 2 2" xfId="5653"/>
    <cellStyle name="Normal 9 3 2 3 2 2 2 2" xfId="5654"/>
    <cellStyle name="Normal 9 3 2 3 2 2 3" xfId="5655"/>
    <cellStyle name="Normal 9 3 2 3 2 3" xfId="5656"/>
    <cellStyle name="Normal 9 3 2 3 2 3 2" xfId="5657"/>
    <cellStyle name="Normal 9 3 2 3 2 4" xfId="5658"/>
    <cellStyle name="Normal 9 3 2 3 3" xfId="5659"/>
    <cellStyle name="Normal 9 3 2 3 3 2" xfId="5660"/>
    <cellStyle name="Normal 9 3 2 3 3 2 2" xfId="5661"/>
    <cellStyle name="Normal 9 3 2 3 3 3" xfId="5662"/>
    <cellStyle name="Normal 9 3 2 3 4" xfId="5663"/>
    <cellStyle name="Normal 9 3 2 3 4 2" xfId="5664"/>
    <cellStyle name="Normal 9 3 2 3 5" xfId="5665"/>
    <cellStyle name="Normal 9 3 2 4" xfId="5666"/>
    <cellStyle name="Normal 9 3 2 4 2" xfId="5667"/>
    <cellStyle name="Normal 9 3 2 4 2 2" xfId="5668"/>
    <cellStyle name="Normal 9 3 2 4 2 2 2" xfId="5669"/>
    <cellStyle name="Normal 9 3 2 4 2 2 2 2" xfId="5670"/>
    <cellStyle name="Normal 9 3 2 4 2 2 3" xfId="5671"/>
    <cellStyle name="Normal 9 3 2 4 2 3" xfId="5672"/>
    <cellStyle name="Normal 9 3 2 4 2 3 2" xfId="5673"/>
    <cellStyle name="Normal 9 3 2 4 2 4" xfId="5674"/>
    <cellStyle name="Normal 9 3 2 4 3" xfId="5675"/>
    <cellStyle name="Normal 9 3 2 4 3 2" xfId="5676"/>
    <cellStyle name="Normal 9 3 2 4 3 2 2" xfId="5677"/>
    <cellStyle name="Normal 9 3 2 4 3 3" xfId="5678"/>
    <cellStyle name="Normal 9 3 2 4 4" xfId="5679"/>
    <cellStyle name="Normal 9 3 2 4 4 2" xfId="5680"/>
    <cellStyle name="Normal 9 3 2 4 5" xfId="5681"/>
    <cellStyle name="Normal 9 3 2 5" xfId="5682"/>
    <cellStyle name="Normal 9 3 2 5 2" xfId="5683"/>
    <cellStyle name="Normal 9 3 2 5 2 2" xfId="5684"/>
    <cellStyle name="Normal 9 3 2 5 2 2 2" xfId="5685"/>
    <cellStyle name="Normal 9 3 2 5 2 3" xfId="5686"/>
    <cellStyle name="Normal 9 3 2 5 3" xfId="5687"/>
    <cellStyle name="Normal 9 3 2 5 3 2" xfId="5688"/>
    <cellStyle name="Normal 9 3 2 5 4" xfId="5689"/>
    <cellStyle name="Normal 9 3 2 6" xfId="5690"/>
    <cellStyle name="Normal 9 3 2 6 2" xfId="5691"/>
    <cellStyle name="Normal 9 3 2 6 2 2" xfId="5692"/>
    <cellStyle name="Normal 9 3 2 6 2 2 2" xfId="5693"/>
    <cellStyle name="Normal 9 3 2 6 2 3" xfId="5694"/>
    <cellStyle name="Normal 9 3 2 6 3" xfId="5695"/>
    <cellStyle name="Normal 9 3 2 6 3 2" xfId="5696"/>
    <cellStyle name="Normal 9 3 2 6 4" xfId="5697"/>
    <cellStyle name="Normal 9 3 2 7" xfId="5698"/>
    <cellStyle name="Normal 9 3 2 7 2" xfId="5699"/>
    <cellStyle name="Normal 9 3 2 7 2 2" xfId="5700"/>
    <cellStyle name="Normal 9 3 2 7 2 2 2" xfId="5701"/>
    <cellStyle name="Normal 9 3 2 7 2 3" xfId="5702"/>
    <cellStyle name="Normal 9 3 2 7 3" xfId="5703"/>
    <cellStyle name="Normal 9 3 2 7 3 2" xfId="5704"/>
    <cellStyle name="Normal 9 3 2 7 4" xfId="5705"/>
    <cellStyle name="Normal 9 3 2 8" xfId="5706"/>
    <cellStyle name="Normal 9 3 2 8 2" xfId="5707"/>
    <cellStyle name="Normal 9 3 2 8 2 2" xfId="5708"/>
    <cellStyle name="Normal 9 3 2 8 3" xfId="5709"/>
    <cellStyle name="Normal 9 3 2 9" xfId="5710"/>
    <cellStyle name="Normal 9 3 2 9 2" xfId="5711"/>
    <cellStyle name="Normal 9 3 3" xfId="5712"/>
    <cellStyle name="Normal 9 3 3 2" xfId="5713"/>
    <cellStyle name="Normal 9 3 3 2 2" xfId="5714"/>
    <cellStyle name="Normal 9 3 3 2 2 2" xfId="5715"/>
    <cellStyle name="Normal 9 3 3 2 2 2 2" xfId="5716"/>
    <cellStyle name="Normal 9 3 3 2 2 3" xfId="5717"/>
    <cellStyle name="Normal 9 3 3 2 3" xfId="5718"/>
    <cellStyle name="Normal 9 3 3 2 3 2" xfId="5719"/>
    <cellStyle name="Normal 9 3 3 2 4" xfId="5720"/>
    <cellStyle name="Normal 9 3 3 3" xfId="5721"/>
    <cellStyle name="Normal 9 3 3 3 2" xfId="5722"/>
    <cellStyle name="Normal 9 3 3 3 2 2" xfId="5723"/>
    <cellStyle name="Normal 9 3 3 3 2 2 2" xfId="5724"/>
    <cellStyle name="Normal 9 3 3 3 2 3" xfId="5725"/>
    <cellStyle name="Normal 9 3 3 3 3" xfId="5726"/>
    <cellStyle name="Normal 9 3 3 3 3 2" xfId="5727"/>
    <cellStyle name="Normal 9 3 3 3 4" xfId="5728"/>
    <cellStyle name="Normal 9 3 3 4" xfId="5729"/>
    <cellStyle name="Normal 9 3 3 4 2" xfId="5730"/>
    <cellStyle name="Normal 9 3 3 4 2 2" xfId="5731"/>
    <cellStyle name="Normal 9 3 3 4 2 2 2" xfId="5732"/>
    <cellStyle name="Normal 9 3 3 4 2 3" xfId="5733"/>
    <cellStyle name="Normal 9 3 3 4 3" xfId="5734"/>
    <cellStyle name="Normal 9 3 3 4 3 2" xfId="5735"/>
    <cellStyle name="Normal 9 3 3 4 4" xfId="5736"/>
    <cellStyle name="Normal 9 3 3 5" xfId="5737"/>
    <cellStyle name="Normal 9 3 3 5 2" xfId="5738"/>
    <cellStyle name="Normal 9 3 3 5 2 2" xfId="5739"/>
    <cellStyle name="Normal 9 3 3 5 3" xfId="5740"/>
    <cellStyle name="Normal 9 3 3 6" xfId="5741"/>
    <cellStyle name="Normal 9 3 3 6 2" xfId="5742"/>
    <cellStyle name="Normal 9 3 3 7" xfId="5743"/>
    <cellStyle name="Normal 9 3 4" xfId="5744"/>
    <cellStyle name="Normal 9 3 4 2" xfId="5745"/>
    <cellStyle name="Normal 9 3 4 2 2" xfId="5746"/>
    <cellStyle name="Normal 9 3 4 2 2 2" xfId="5747"/>
    <cellStyle name="Normal 9 3 4 2 2 2 2" xfId="5748"/>
    <cellStyle name="Normal 9 3 4 2 2 3" xfId="5749"/>
    <cellStyle name="Normal 9 3 4 2 3" xfId="5750"/>
    <cellStyle name="Normal 9 3 4 2 3 2" xfId="5751"/>
    <cellStyle name="Normal 9 3 4 2 4" xfId="5752"/>
    <cellStyle name="Normal 9 3 4 3" xfId="5753"/>
    <cellStyle name="Normal 9 3 4 3 2" xfId="5754"/>
    <cellStyle name="Normal 9 3 4 3 2 2" xfId="5755"/>
    <cellStyle name="Normal 9 3 4 3 3" xfId="5756"/>
    <cellStyle name="Normal 9 3 4 4" xfId="5757"/>
    <cellStyle name="Normal 9 3 4 4 2" xfId="5758"/>
    <cellStyle name="Normal 9 3 4 5" xfId="5759"/>
    <cellStyle name="Normal 9 3 5" xfId="5760"/>
    <cellStyle name="Normal 9 3 5 2" xfId="5761"/>
    <cellStyle name="Normal 9 3 5 2 2" xfId="5762"/>
    <cellStyle name="Normal 9 3 5 2 2 2" xfId="5763"/>
    <cellStyle name="Normal 9 3 5 2 2 2 2" xfId="5764"/>
    <cellStyle name="Normal 9 3 5 2 2 3" xfId="5765"/>
    <cellStyle name="Normal 9 3 5 2 3" xfId="5766"/>
    <cellStyle name="Normal 9 3 5 2 3 2" xfId="5767"/>
    <cellStyle name="Normal 9 3 5 2 4" xfId="5768"/>
    <cellStyle name="Normal 9 3 5 3" xfId="5769"/>
    <cellStyle name="Normal 9 3 5 3 2" xfId="5770"/>
    <cellStyle name="Normal 9 3 5 3 2 2" xfId="5771"/>
    <cellStyle name="Normal 9 3 5 3 3" xfId="5772"/>
    <cellStyle name="Normal 9 3 5 4" xfId="5773"/>
    <cellStyle name="Normal 9 3 5 4 2" xfId="5774"/>
    <cellStyle name="Normal 9 3 5 5" xfId="5775"/>
    <cellStyle name="Normal 9 3 6" xfId="5776"/>
    <cellStyle name="Normal 9 3 6 2" xfId="5777"/>
    <cellStyle name="Normal 9 3 6 2 2" xfId="5778"/>
    <cellStyle name="Normal 9 3 6 2 2 2" xfId="5779"/>
    <cellStyle name="Normal 9 3 6 2 3" xfId="5780"/>
    <cellStyle name="Normal 9 3 6 3" xfId="5781"/>
    <cellStyle name="Normal 9 3 6 3 2" xfId="5782"/>
    <cellStyle name="Normal 9 3 6 4" xfId="5783"/>
    <cellStyle name="Normal 9 3 7" xfId="5784"/>
    <cellStyle name="Normal 9 3 7 2" xfId="5785"/>
    <cellStyle name="Normal 9 3 7 2 2" xfId="5786"/>
    <cellStyle name="Normal 9 3 7 2 2 2" xfId="5787"/>
    <cellStyle name="Normal 9 3 7 2 3" xfId="5788"/>
    <cellStyle name="Normal 9 3 7 3" xfId="5789"/>
    <cellStyle name="Normal 9 3 7 3 2" xfId="5790"/>
    <cellStyle name="Normal 9 3 7 4" xfId="5791"/>
    <cellStyle name="Normal 9 3 8" xfId="5792"/>
    <cellStyle name="Normal 9 3 8 2" xfId="5793"/>
    <cellStyle name="Normal 9 3 8 2 2" xfId="5794"/>
    <cellStyle name="Normal 9 3 8 2 2 2" xfId="5795"/>
    <cellStyle name="Normal 9 3 8 2 3" xfId="5796"/>
    <cellStyle name="Normal 9 3 8 3" xfId="5797"/>
    <cellStyle name="Normal 9 3 8 3 2" xfId="5798"/>
    <cellStyle name="Normal 9 3 8 4" xfId="5799"/>
    <cellStyle name="Normal 9 3 9" xfId="5800"/>
    <cellStyle name="Normal 9 3 9 2" xfId="5801"/>
    <cellStyle name="Normal 9 3 9 2 2" xfId="5802"/>
    <cellStyle name="Normal 9 3 9 3" xfId="5803"/>
    <cellStyle name="Normal 9 4 11" xfId="5804"/>
    <cellStyle name="Normal 9 4 10" xfId="5805"/>
    <cellStyle name="Normal 9 4 2" xfId="5806"/>
    <cellStyle name="Normal 9 4 2 2" xfId="5807"/>
    <cellStyle name="Normal 9 4 2 2 2" xfId="5808"/>
    <cellStyle name="Normal 9 4 2 2 2 2" xfId="5809"/>
    <cellStyle name="Normal 9 4 2 2 2 2 2" xfId="5810"/>
    <cellStyle name="Normal 9 4 2 2 2 3" xfId="5811"/>
    <cellStyle name="Normal 9 4 2 2 3" xfId="5812"/>
    <cellStyle name="Normal 9 4 2 2 3 2" xfId="5813"/>
    <cellStyle name="Normal 9 4 2 2 4" xfId="5814"/>
    <cellStyle name="Normal 9 4 2 3" xfId="5815"/>
    <cellStyle name="Normal 9 4 2 3 2" xfId="5816"/>
    <cellStyle name="Normal 9 4 2 3 2 2" xfId="5817"/>
    <cellStyle name="Normal 9 4 2 3 2 2 2" xfId="5818"/>
    <cellStyle name="Normal 9 4 2 3 2 3" xfId="5819"/>
    <cellStyle name="Normal 9 4 2 3 3" xfId="5820"/>
    <cellStyle name="Normal 9 4 2 3 3 2" xfId="5821"/>
    <cellStyle name="Normal 9 4 2 3 4" xfId="5822"/>
    <cellStyle name="Normal 9 4 2 4" xfId="5823"/>
    <cellStyle name="Normal 9 4 2 4 2" xfId="5824"/>
    <cellStyle name="Normal 9 4 2 4 2 2" xfId="5825"/>
    <cellStyle name="Normal 9 4 2 4 2 2 2" xfId="5826"/>
    <cellStyle name="Normal 9 4 2 4 2 3" xfId="5827"/>
    <cellStyle name="Normal 9 4 2 4 3" xfId="5828"/>
    <cellStyle name="Normal 9 4 2 4 3 2" xfId="5829"/>
    <cellStyle name="Normal 9 4 2 4 4" xfId="5830"/>
    <cellStyle name="Normal 9 4 2 5" xfId="5831"/>
    <cellStyle name="Normal 9 4 2 5 2" xfId="5832"/>
    <cellStyle name="Normal 9 4 2 5 2 2" xfId="5833"/>
    <cellStyle name="Normal 9 4 2 5 3" xfId="5834"/>
    <cellStyle name="Normal 9 4 2 6" xfId="5835"/>
    <cellStyle name="Normal 9 4 2 6 2" xfId="5836"/>
    <cellStyle name="Normal 9 4 2 7" xfId="5837"/>
    <cellStyle name="Normal 9 4 3" xfId="5838"/>
    <cellStyle name="Normal 9 4 3 2" xfId="5839"/>
    <cellStyle name="Normal 9 4 3 2 2" xfId="5840"/>
    <cellStyle name="Normal 9 4 3 2 2 2" xfId="5841"/>
    <cellStyle name="Normal 9 4 3 2 2 2 2" xfId="5842"/>
    <cellStyle name="Normal 9 4 3 2 2 3" xfId="5843"/>
    <cellStyle name="Normal 9 4 3 2 3" xfId="5844"/>
    <cellStyle name="Normal 9 4 3 2 3 2" xfId="5845"/>
    <cellStyle name="Normal 9 4 3 2 4" xfId="5846"/>
    <cellStyle name="Normal 9 4 3 3" xfId="5847"/>
    <cellStyle name="Normal 9 4 3 3 2" xfId="5848"/>
    <cellStyle name="Normal 9 4 3 3 2 2" xfId="5849"/>
    <cellStyle name="Normal 9 4 3 3 3" xfId="5850"/>
    <cellStyle name="Normal 9 4 3 4" xfId="5851"/>
    <cellStyle name="Normal 9 4 3 4 2" xfId="5852"/>
    <cellStyle name="Normal 9 4 3 5" xfId="5853"/>
    <cellStyle name="Normal 9 4 4" xfId="5854"/>
    <cellStyle name="Normal 9 4 4 2" xfId="5855"/>
    <cellStyle name="Normal 9 4 4 2 2" xfId="5856"/>
    <cellStyle name="Normal 9 4 4 2 2 2" xfId="5857"/>
    <cellStyle name="Normal 9 4 4 2 2 2 2" xfId="5858"/>
    <cellStyle name="Normal 9 4 4 2 2 3" xfId="5859"/>
    <cellStyle name="Normal 9 4 4 2 3" xfId="5860"/>
    <cellStyle name="Normal 9 4 4 2 3 2" xfId="5861"/>
    <cellStyle name="Normal 9 4 4 2 4" xfId="5862"/>
    <cellStyle name="Normal 9 4 4 3" xfId="5863"/>
    <cellStyle name="Normal 9 4 4 3 2" xfId="5864"/>
    <cellStyle name="Normal 9 4 4 3 2 2" xfId="5865"/>
    <cellStyle name="Normal 9 4 4 3 3" xfId="5866"/>
    <cellStyle name="Normal 9 4 4 4" xfId="5867"/>
    <cellStyle name="Normal 9 4 4 4 2" xfId="5868"/>
    <cellStyle name="Normal 9 4 4 5" xfId="5869"/>
    <cellStyle name="Normal 9 4 5" xfId="5870"/>
    <cellStyle name="Normal 9 4 5 2" xfId="5871"/>
    <cellStyle name="Normal 9 4 5 2 2" xfId="5872"/>
    <cellStyle name="Normal 9 4 5 2 2 2" xfId="5873"/>
    <cellStyle name="Normal 9 4 5 2 3" xfId="5874"/>
    <cellStyle name="Normal 9 4 5 3" xfId="5875"/>
    <cellStyle name="Normal 9 4 5 3 2" xfId="5876"/>
    <cellStyle name="Normal 9 4 5 4" xfId="5877"/>
    <cellStyle name="Normal 9 4 6" xfId="5878"/>
    <cellStyle name="Normal 9 4 6 2" xfId="5879"/>
    <cellStyle name="Normal 9 4 6 2 2" xfId="5880"/>
    <cellStyle name="Normal 9 4 6 2 2 2" xfId="5881"/>
    <cellStyle name="Normal 9 4 6 2 3" xfId="5882"/>
    <cellStyle name="Normal 9 4 6 3" xfId="5883"/>
    <cellStyle name="Normal 9 4 6 3 2" xfId="5884"/>
    <cellStyle name="Normal 9 4 6 4" xfId="5885"/>
    <cellStyle name="Normal 9 4 7" xfId="5886"/>
    <cellStyle name="Normal 9 4 7 2" xfId="5887"/>
    <cellStyle name="Normal 9 4 7 2 2" xfId="5888"/>
    <cellStyle name="Normal 9 4 7 2 2 2" xfId="5889"/>
    <cellStyle name="Normal 9 4 7 2 3" xfId="5890"/>
    <cellStyle name="Normal 9 4 7 3" xfId="5891"/>
    <cellStyle name="Normal 9 4 7 3 2" xfId="5892"/>
    <cellStyle name="Normal 9 4 7 4" xfId="5893"/>
    <cellStyle name="Normal 9 4 8" xfId="5894"/>
    <cellStyle name="Normal 9 4 8 2" xfId="5895"/>
    <cellStyle name="Normal 9 4 8 2 2" xfId="5896"/>
    <cellStyle name="Normal 9 4 8 3" xfId="5897"/>
    <cellStyle name="Normal 9 4 9" xfId="5898"/>
    <cellStyle name="Normal 9 4 9 2" xfId="5899"/>
    <cellStyle name="Normal 9 5 8" xfId="5900"/>
    <cellStyle name="Normal 9 5 2" xfId="5901"/>
    <cellStyle name="Normal 9 5 2 2" xfId="5902"/>
    <cellStyle name="Normal 9 5 2 2 2" xfId="5903"/>
    <cellStyle name="Normal 9 5 2 2 2 2" xfId="5904"/>
    <cellStyle name="Normal 9 5 2 2 3" xfId="5905"/>
    <cellStyle name="Normal 9 5 2 3" xfId="5906"/>
    <cellStyle name="Normal 9 5 2 3 2" xfId="5907"/>
    <cellStyle name="Normal 9 5 2 4" xfId="5908"/>
    <cellStyle name="Normal 9 5 3" xfId="5909"/>
    <cellStyle name="Normal 9 5 3 2" xfId="5910"/>
    <cellStyle name="Normal 9 5 3 2 2" xfId="5911"/>
    <cellStyle name="Normal 9 5 3 2 2 2" xfId="5912"/>
    <cellStyle name="Normal 9 5 3 2 3" xfId="5913"/>
    <cellStyle name="Normal 9 5 3 3" xfId="5914"/>
    <cellStyle name="Normal 9 5 3 3 2" xfId="5915"/>
    <cellStyle name="Normal 9 5 3 4" xfId="5916"/>
    <cellStyle name="Normal 9 5 4" xfId="5917"/>
    <cellStyle name="Normal 9 5 4 2" xfId="5918"/>
    <cellStyle name="Normal 9 5 4 2 2" xfId="5919"/>
    <cellStyle name="Normal 9 5 4 2 2 2" xfId="5920"/>
    <cellStyle name="Normal 9 5 4 2 3" xfId="5921"/>
    <cellStyle name="Normal 9 5 4 3" xfId="5922"/>
    <cellStyle name="Normal 9 5 4 3 2" xfId="5923"/>
    <cellStyle name="Normal 9 5 4 4" xfId="5924"/>
    <cellStyle name="Normal 9 5 5" xfId="5925"/>
    <cellStyle name="Normal 9 5 5 2" xfId="5926"/>
    <cellStyle name="Normal 9 5 5 2 2" xfId="5927"/>
    <cellStyle name="Normal 9 5 5 3" xfId="5928"/>
    <cellStyle name="Normal 9 5 6" xfId="5929"/>
    <cellStyle name="Normal 9 5 6 2" xfId="5930"/>
    <cellStyle name="Normal 9 5 7" xfId="5931"/>
    <cellStyle name="Normal 9 6" xfId="5932"/>
    <cellStyle name="Normal 9 6 2" xfId="5933"/>
    <cellStyle name="Normal 9 6 2 2" xfId="5934"/>
    <cellStyle name="Normal 9 6 2 2 2" xfId="5935"/>
    <cellStyle name="Normal 9 6 2 2 2 2" xfId="5936"/>
    <cellStyle name="Normal 9 6 2 2 3" xfId="5937"/>
    <cellStyle name="Normal 9 6 2 3" xfId="5938"/>
    <cellStyle name="Normal 9 6 2 3 2" xfId="5939"/>
    <cellStyle name="Normal 9 6 2 4" xfId="5940"/>
    <cellStyle name="Normal 9 6 3" xfId="5941"/>
    <cellStyle name="Normal 9 6 3 2" xfId="5942"/>
    <cellStyle name="Normal 9 6 3 2 2" xfId="5943"/>
    <cellStyle name="Normal 9 6 3 3" xfId="5944"/>
    <cellStyle name="Normal 9 6 4" xfId="5945"/>
    <cellStyle name="Normal 9 6 4 2" xfId="5946"/>
    <cellStyle name="Normal 9 6 5" xfId="5947"/>
    <cellStyle name="Normal 9 7" xfId="5948"/>
    <cellStyle name="Normal 9 7 2" xfId="5949"/>
    <cellStyle name="Normal 9 7 2 2" xfId="5950"/>
    <cellStyle name="Normal 9 7 2 2 2" xfId="5951"/>
    <cellStyle name="Normal 9 7 2 2 2 2" xfId="5952"/>
    <cellStyle name="Normal 9 7 2 2 3" xfId="5953"/>
    <cellStyle name="Normal 9 7 2 3" xfId="5954"/>
    <cellStyle name="Normal 9 7 2 3 2" xfId="5955"/>
    <cellStyle name="Normal 9 7 2 4" xfId="5956"/>
    <cellStyle name="Normal 9 7 3" xfId="5957"/>
    <cellStyle name="Normal 9 7 3 2" xfId="5958"/>
    <cellStyle name="Normal 9 7 3 2 2" xfId="5959"/>
    <cellStyle name="Normal 9 7 3 3" xfId="5960"/>
    <cellStyle name="Normal 9 7 4" xfId="5961"/>
    <cellStyle name="Normal 9 7 4 2" xfId="5962"/>
    <cellStyle name="Normal 9 7 5" xfId="5963"/>
    <cellStyle name="Normal 9 8" xfId="5964"/>
    <cellStyle name="Normal 9 8 2" xfId="5965"/>
    <cellStyle name="Normal 9 8 2 2" xfId="5966"/>
    <cellStyle name="Normal 9 8 2 2 2" xfId="5967"/>
    <cellStyle name="Normal 9 8 2 3" xfId="5968"/>
    <cellStyle name="Normal 9 8 3" xfId="5969"/>
    <cellStyle name="Normal 9 8 3 2" xfId="5970"/>
    <cellStyle name="Normal 9 8 4" xfId="5971"/>
    <cellStyle name="Normal 9 9" xfId="5972"/>
    <cellStyle name="Normal 9 9 2" xfId="5973"/>
    <cellStyle name="Normal 9 9 2 2" xfId="5974"/>
    <cellStyle name="Normal 9 9 2 2 2" xfId="5975"/>
    <cellStyle name="Normal 9 9 2 3" xfId="5976"/>
    <cellStyle name="Normal 9 9 3" xfId="5977"/>
    <cellStyle name="Normal 9 9 3 2" xfId="5978"/>
    <cellStyle name="Normal 9 9 4" xfId="5979"/>
    <cellStyle name="Note 2 40" xfId="5980"/>
    <cellStyle name="Note 2 10" xfId="5981"/>
    <cellStyle name="Note 2 10 2" xfId="5982"/>
    <cellStyle name="Note 2 11" xfId="5983"/>
    <cellStyle name="Note 2 11 2" xfId="5984"/>
    <cellStyle name="Note 2 12" xfId="5985"/>
    <cellStyle name="Note 2 12 2" xfId="5986"/>
    <cellStyle name="Note 2 13" xfId="5987"/>
    <cellStyle name="Note 2 13 2" xfId="5988"/>
    <cellStyle name="Note 2 14" xfId="5989"/>
    <cellStyle name="Note 2 14 2" xfId="5990"/>
    <cellStyle name="Note 2 15" xfId="5991"/>
    <cellStyle name="Note 2 15 2" xfId="5992"/>
    <cellStyle name="Note 2 16" xfId="5993"/>
    <cellStyle name="Note 2 16 2" xfId="5994"/>
    <cellStyle name="Note 2 17" xfId="5995"/>
    <cellStyle name="Note 2 17 2" xfId="5996"/>
    <cellStyle name="Note 2 18" xfId="5997"/>
    <cellStyle name="Note 2 18 2" xfId="5998"/>
    <cellStyle name="Note 2 19" xfId="5999"/>
    <cellStyle name="Note 2 19 2" xfId="6000"/>
    <cellStyle name="Note 2 2 5" xfId="6001"/>
    <cellStyle name="Note 2 2 2 4" xfId="6002"/>
    <cellStyle name="Note 2 2 2 2" xfId="6003"/>
    <cellStyle name="Note 2 2 2 3" xfId="6004"/>
    <cellStyle name="Note 2 2 3 2" xfId="6005"/>
    <cellStyle name="Note 2 2 4" xfId="6006"/>
    <cellStyle name="Note 2 20" xfId="6007"/>
    <cellStyle name="Note 2 20 2" xfId="6008"/>
    <cellStyle name="Note 2 21" xfId="6009"/>
    <cellStyle name="Note 2 21 2" xfId="6010"/>
    <cellStyle name="Note 2 22" xfId="6011"/>
    <cellStyle name="Note 2 22 2" xfId="6012"/>
    <cellStyle name="Note 2 23" xfId="6013"/>
    <cellStyle name="Note 2 23 2" xfId="6014"/>
    <cellStyle name="Note 2 24" xfId="6015"/>
    <cellStyle name="Note 2 24 2" xfId="6016"/>
    <cellStyle name="Note 2 25" xfId="6017"/>
    <cellStyle name="Note 2 25 2" xfId="6018"/>
    <cellStyle name="Note 2 26" xfId="6019"/>
    <cellStyle name="Note 2 26 2" xfId="6020"/>
    <cellStyle name="Note 2 27" xfId="6021"/>
    <cellStyle name="Note 2 27 2" xfId="6022"/>
    <cellStyle name="Note 2 28" xfId="6023"/>
    <cellStyle name="Note 2 28 2" xfId="6024"/>
    <cellStyle name="Note 2 29" xfId="6025"/>
    <cellStyle name="Note 2 29 2" xfId="6026"/>
    <cellStyle name="Note 2 3 4" xfId="6027"/>
    <cellStyle name="Note 2 3 2" xfId="6028"/>
    <cellStyle name="Note 2 3 3" xfId="6029"/>
    <cellStyle name="Note 2 30" xfId="6030"/>
    <cellStyle name="Note 2 30 2" xfId="6031"/>
    <cellStyle name="Note 2 31" xfId="6032"/>
    <cellStyle name="Note 2 31 2" xfId="6033"/>
    <cellStyle name="Note 2 32" xfId="6034"/>
    <cellStyle name="Note 2 32 2" xfId="6035"/>
    <cellStyle name="Note 2 33" xfId="6036"/>
    <cellStyle name="Note 2 33 2" xfId="6037"/>
    <cellStyle name="Note 2 34" xfId="6038"/>
    <cellStyle name="Note 2 34 2" xfId="6039"/>
    <cellStyle name="Note 2 35" xfId="6040"/>
    <cellStyle name="Note 2 35 2" xfId="6041"/>
    <cellStyle name="Note 2 36" xfId="6042"/>
    <cellStyle name="Note 2 36 2" xfId="6043"/>
    <cellStyle name="Note 2 37" xfId="6044"/>
    <cellStyle name="Note 2 37 2" xfId="6045"/>
    <cellStyle name="Note 2 38" xfId="6046"/>
    <cellStyle name="Note 2 39" xfId="6047"/>
    <cellStyle name="Note 2 4 3" xfId="6048"/>
    <cellStyle name="Note 2 4 2" xfId="6049"/>
    <cellStyle name="Note 2 5 3" xfId="6050"/>
    <cellStyle name="Note 2 5 2" xfId="6051"/>
    <cellStyle name="Note 2 6" xfId="6052"/>
    <cellStyle name="Note 2 6 2" xfId="6053"/>
    <cellStyle name="Note 2 7" xfId="6054"/>
    <cellStyle name="Note 2 7 2" xfId="6055"/>
    <cellStyle name="Note 2 8" xfId="6056"/>
    <cellStyle name="Note 2 8 2" xfId="6057"/>
    <cellStyle name="Note 2 9" xfId="6058"/>
    <cellStyle name="Note 2 9 2" xfId="6059"/>
    <cellStyle name="Note 3 6" xfId="6060"/>
    <cellStyle name="Note 3 2 2" xfId="6061"/>
    <cellStyle name="Note 4 6" xfId="6062"/>
    <cellStyle name="Note 5 6" xfId="6063"/>
    <cellStyle name="Org 16" xfId="6064"/>
    <cellStyle name="Org 10 4" xfId="6065"/>
    <cellStyle name="Org 10 2 3" xfId="6066"/>
    <cellStyle name="Org 11 4" xfId="6067"/>
    <cellStyle name="Org 11 2 3" xfId="6068"/>
    <cellStyle name="Org 12 4" xfId="6069"/>
    <cellStyle name="Org 12 2 3" xfId="6070"/>
    <cellStyle name="Org 13 4" xfId="6071"/>
    <cellStyle name="Org 13 2 3" xfId="6072"/>
    <cellStyle name="Org 14 4" xfId="6073"/>
    <cellStyle name="Org 14 2 3" xfId="6074"/>
    <cellStyle name="Org 15 4" xfId="6075"/>
    <cellStyle name="Org 15 2 3" xfId="6076"/>
    <cellStyle name="Org 2 4" xfId="6077"/>
    <cellStyle name="Org 2 2 3" xfId="6078"/>
    <cellStyle name="Org 3 4" xfId="6079"/>
    <cellStyle name="Org 3 2 3" xfId="6080"/>
    <cellStyle name="Org 4 4" xfId="6081"/>
    <cellStyle name="Org 4 2 3" xfId="6082"/>
    <cellStyle name="Org 5 4" xfId="6083"/>
    <cellStyle name="Org 5 2 3" xfId="6084"/>
    <cellStyle name="Org 6 4" xfId="6085"/>
    <cellStyle name="Org 6 2 3" xfId="6086"/>
    <cellStyle name="Org 7 4" xfId="6087"/>
    <cellStyle name="Org 7 2 3" xfId="6088"/>
    <cellStyle name="Org 8 4" xfId="6089"/>
    <cellStyle name="Org 8 2 3" xfId="6090"/>
    <cellStyle name="Org 9 4" xfId="6091"/>
    <cellStyle name="Org 9 2 3" xfId="6092"/>
    <cellStyle name="Output 2 40" xfId="6093"/>
    <cellStyle name="Output 2 10" xfId="6094"/>
    <cellStyle name="Output 2 11" xfId="6095"/>
    <cellStyle name="Output 2 12" xfId="6096"/>
    <cellStyle name="Output 2 13" xfId="6097"/>
    <cellStyle name="Output 2 14" xfId="6098"/>
    <cellStyle name="Output 2 15" xfId="6099"/>
    <cellStyle name="Output 2 16" xfId="6100"/>
    <cellStyle name="Output 2 17" xfId="6101"/>
    <cellStyle name="Output 2 18" xfId="6102"/>
    <cellStyle name="Output 2 19" xfId="6103"/>
    <cellStyle name="Output 2 2 2" xfId="6104"/>
    <cellStyle name="Output 2 20" xfId="6105"/>
    <cellStyle name="Output 2 21" xfId="6106"/>
    <cellStyle name="Output 2 22" xfId="6107"/>
    <cellStyle name="Output 2 23" xfId="6108"/>
    <cellStyle name="Output 2 24" xfId="6109"/>
    <cellStyle name="Output 2 25" xfId="6110"/>
    <cellStyle name="Output 2 26" xfId="6111"/>
    <cellStyle name="Output 2 27" xfId="6112"/>
    <cellStyle name="Output 2 28" xfId="6113"/>
    <cellStyle name="Output 2 29" xfId="6114"/>
    <cellStyle name="Output 2 3 2" xfId="6115"/>
    <cellStyle name="Output 2 30" xfId="6116"/>
    <cellStyle name="Output 2 31" xfId="6117"/>
    <cellStyle name="Output 2 32" xfId="6118"/>
    <cellStyle name="Output 2 33" xfId="6119"/>
    <cellStyle name="Output 2 34" xfId="6120"/>
    <cellStyle name="Output 2 35" xfId="6121"/>
    <cellStyle name="Output 2 36" xfId="6122"/>
    <cellStyle name="Output 2 37" xfId="6123"/>
    <cellStyle name="Output 2 38" xfId="6124"/>
    <cellStyle name="Output 2 39" xfId="6125"/>
    <cellStyle name="Output 2 4 2" xfId="6126"/>
    <cellStyle name="Output 2 5 2" xfId="6127"/>
    <cellStyle name="Output 2 6" xfId="6128"/>
    <cellStyle name="Output 2 7" xfId="6129"/>
    <cellStyle name="Output 2 8" xfId="6130"/>
    <cellStyle name="Output 2 9" xfId="6131"/>
    <cellStyle name="Fund 10 7" xfId="6132"/>
    <cellStyle name="Percent 2 16" xfId="6133"/>
    <cellStyle name="Percent 2 2 2" xfId="6134"/>
    <cellStyle name="Percent 2 3 2" xfId="6135"/>
    <cellStyle name="Percent 2 4 2" xfId="6136"/>
    <cellStyle name="Percent 2 5 2" xfId="6137"/>
    <cellStyle name="Percent 3 6" xfId="6138"/>
    <cellStyle name="Percent 3 2 2" xfId="6139"/>
    <cellStyle name="Percent 4 6" xfId="6140"/>
    <cellStyle name="Percent 5 6" xfId="6141"/>
    <cellStyle name="Percent 6 6" xfId="6142"/>
    <cellStyle name="Project 16" xfId="6143"/>
    <cellStyle name="Project 10 4" xfId="6144"/>
    <cellStyle name="Project 10 2 3" xfId="6145"/>
    <cellStyle name="Project 11 4" xfId="6146"/>
    <cellStyle name="Project 11 2 3" xfId="6147"/>
    <cellStyle name="Project 12 4" xfId="6148"/>
    <cellStyle name="Project 12 2 3" xfId="6149"/>
    <cellStyle name="Project 13 4" xfId="6150"/>
    <cellStyle name="Project 13 2 3" xfId="6151"/>
    <cellStyle name="Project 14 4" xfId="6152"/>
    <cellStyle name="Project 14 2 3" xfId="6153"/>
    <cellStyle name="Project 15 4" xfId="6154"/>
    <cellStyle name="Project 15 2 3" xfId="6155"/>
    <cellStyle name="Project 2 4" xfId="6156"/>
    <cellStyle name="Project 2 2 3" xfId="6157"/>
    <cellStyle name="Project 3 4" xfId="6158"/>
    <cellStyle name="Project 3 2 3" xfId="6159"/>
    <cellStyle name="Project 4 4" xfId="6160"/>
    <cellStyle name="Project 4 2 3" xfId="6161"/>
    <cellStyle name="Project 5 4" xfId="6162"/>
    <cellStyle name="Project 5 2 3" xfId="6163"/>
    <cellStyle name="Project 6 4" xfId="6164"/>
    <cellStyle name="Project 6 2 3" xfId="6165"/>
    <cellStyle name="Project 7 4" xfId="6166"/>
    <cellStyle name="Project 7 2 3" xfId="6167"/>
    <cellStyle name="Project 8 4" xfId="6168"/>
    <cellStyle name="Project 8 2 3" xfId="6169"/>
    <cellStyle name="Project 9 4" xfId="6170"/>
    <cellStyle name="Project 9 2 3" xfId="6171"/>
    <cellStyle name="Style 1" xfId="6172"/>
    <cellStyle name="t 2" xfId="6173"/>
    <cellStyle name="t 2 2" xfId="6174"/>
    <cellStyle name="t 3" xfId="6175"/>
    <cellStyle name="t 3 2" xfId="6176"/>
    <cellStyle name="t 4" xfId="6177"/>
    <cellStyle name="task 16" xfId="6178"/>
    <cellStyle name="task 10 4" xfId="6179"/>
    <cellStyle name="task 10 2 3" xfId="6180"/>
    <cellStyle name="task 11 4" xfId="6181"/>
    <cellStyle name="task 11 2 3" xfId="6182"/>
    <cellStyle name="task 12 4" xfId="6183"/>
    <cellStyle name="task 12 2 3" xfId="6184"/>
    <cellStyle name="task 13 4" xfId="6185"/>
    <cellStyle name="task 13 2 3" xfId="6186"/>
    <cellStyle name="task 14 4" xfId="6187"/>
    <cellStyle name="task 14 2 3" xfId="6188"/>
    <cellStyle name="task 15 4" xfId="6189"/>
    <cellStyle name="task 15 2 3" xfId="6190"/>
    <cellStyle name="task 2 4" xfId="6191"/>
    <cellStyle name="task 2 2 3" xfId="6192"/>
    <cellStyle name="task 3 4" xfId="6193"/>
    <cellStyle name="task 3 2 3" xfId="6194"/>
    <cellStyle name="task 4 4" xfId="6195"/>
    <cellStyle name="task 4 2 3" xfId="6196"/>
    <cellStyle name="task 5 4" xfId="6197"/>
    <cellStyle name="task 5 2 3" xfId="6198"/>
    <cellStyle name="task 6 4" xfId="6199"/>
    <cellStyle name="task 6 2 3" xfId="6200"/>
    <cellStyle name="task 7 4" xfId="6201"/>
    <cellStyle name="task 7 2 3" xfId="6202"/>
    <cellStyle name="task 8 4" xfId="6203"/>
    <cellStyle name="task 8 2 3" xfId="6204"/>
    <cellStyle name="task 9 4" xfId="6205"/>
    <cellStyle name="task 9 2 3" xfId="6206"/>
    <cellStyle name="Title 2 6" xfId="6207"/>
    <cellStyle name="Total 2 40" xfId="6208"/>
    <cellStyle name="Total 2 10" xfId="6209"/>
    <cellStyle name="Total 2 11" xfId="6210"/>
    <cellStyle name="Total 2 12" xfId="6211"/>
    <cellStyle name="Total 2 13" xfId="6212"/>
    <cellStyle name="Total 2 14" xfId="6213"/>
    <cellStyle name="Total 2 15" xfId="6214"/>
    <cellStyle name="Total 2 16" xfId="6215"/>
    <cellStyle name="Total 2 17" xfId="6216"/>
    <cellStyle name="Total 2 18" xfId="6217"/>
    <cellStyle name="Total 2 19" xfId="6218"/>
    <cellStyle name="Total 2 2 3" xfId="6219"/>
    <cellStyle name="Total 2 2 2" xfId="6220"/>
    <cellStyle name="Total 2 20" xfId="6221"/>
    <cellStyle name="Total 2 21" xfId="6222"/>
    <cellStyle name="Total 2 22" xfId="6223"/>
    <cellStyle name="Total 2 23" xfId="6224"/>
    <cellStyle name="Total 2 24" xfId="6225"/>
    <cellStyle name="Total 2 25" xfId="6226"/>
    <cellStyle name="Total 2 26" xfId="6227"/>
    <cellStyle name="Total 2 27" xfId="6228"/>
    <cellStyle name="Total 2 28" xfId="6229"/>
    <cellStyle name="Total 2 29" xfId="6230"/>
    <cellStyle name="Total 2 3 2" xfId="6231"/>
    <cellStyle name="Total 2 30" xfId="6232"/>
    <cellStyle name="Total 2 31" xfId="6233"/>
    <cellStyle name="Total 2 32" xfId="6234"/>
    <cellStyle name="Total 2 33" xfId="6235"/>
    <cellStyle name="Total 2 34" xfId="6236"/>
    <cellStyle name="Total 2 35" xfId="6237"/>
    <cellStyle name="Total 2 36" xfId="6238"/>
    <cellStyle name="Total 2 37" xfId="6239"/>
    <cellStyle name="Total 2 38" xfId="6240"/>
    <cellStyle name="Total 2 39" xfId="6241"/>
    <cellStyle name="Total 2 4 2" xfId="6242"/>
    <cellStyle name="Total 2 5 2" xfId="6243"/>
    <cellStyle name="Total 2 6" xfId="6244"/>
    <cellStyle name="Total 2 7" xfId="6245"/>
    <cellStyle name="Total 2 8" xfId="6246"/>
    <cellStyle name="Total 2 9" xfId="6247"/>
    <cellStyle name="Total 3 6" xfId="6248"/>
    <cellStyle name="Warning Text 2 6" xfId="6249"/>
    <cellStyle name="Warning Text 2 2 2" xfId="6250"/>
    <cellStyle name="Input 2 35 3" xfId="6251"/>
    <cellStyle name="Input 2 36 3" xfId="6252"/>
    <cellStyle name="Input 2 37 3" xfId="6253"/>
    <cellStyle name="Input 2 38 3" xfId="6254"/>
    <cellStyle name="Input 2 39 3" xfId="6255"/>
    <cellStyle name="Input 2 4 4" xfId="6256"/>
    <cellStyle name="Input 2 5 4" xfId="6257"/>
    <cellStyle name="Input 2 6 3" xfId="6258"/>
    <cellStyle name="Input 2 7 3" xfId="6259"/>
    <cellStyle name="Input 2 8 3" xfId="6260"/>
    <cellStyle name="Input 2 9 3" xfId="6261"/>
    <cellStyle name="Account 16" xfId="6262"/>
    <cellStyle name="Account 10 4" xfId="6263"/>
    <cellStyle name="Account 10 2 3" xfId="6264"/>
    <cellStyle name="Account 11 4" xfId="6265"/>
    <cellStyle name="Account 11 2 3" xfId="6266"/>
    <cellStyle name="Account 12 4" xfId="6267"/>
    <cellStyle name="Account 12 2 3" xfId="6268"/>
    <cellStyle name="Account 13 4" xfId="6269"/>
    <cellStyle name="Account 13 2 3" xfId="6270"/>
    <cellStyle name="Account 14 4" xfId="6271"/>
    <cellStyle name="Account 14 2 3" xfId="6272"/>
    <cellStyle name="Account 15 4" xfId="6273"/>
    <cellStyle name="Account 15 2 3" xfId="6274"/>
    <cellStyle name="Account 2 4" xfId="6275"/>
    <cellStyle name="Account 2 2 3" xfId="6276"/>
    <cellStyle name="Account 3 4" xfId="6277"/>
    <cellStyle name="Account 3 2 3" xfId="6278"/>
    <cellStyle name="Account 4 4" xfId="6279"/>
    <cellStyle name="Account 4 2 3" xfId="6280"/>
    <cellStyle name="Account 5 4" xfId="6281"/>
    <cellStyle name="Account 5 2 3" xfId="6282"/>
    <cellStyle name="Account 6 4" xfId="6283"/>
    <cellStyle name="Account 6 2 3" xfId="6284"/>
    <cellStyle name="Account 7 4" xfId="6285"/>
    <cellStyle name="Account 7 2 3" xfId="6286"/>
    <cellStyle name="Account 8 4" xfId="6287"/>
    <cellStyle name="Account 8 2 3" xfId="6288"/>
    <cellStyle name="Account 9 4" xfId="6289"/>
    <cellStyle name="Account 9 2 3" xfId="6290"/>
    <cellStyle name="Calculation 2 41" xfId="6291"/>
    <cellStyle name="Calculation 2 10 2" xfId="6292"/>
    <cellStyle name="Calculation 2 11 2" xfId="6293"/>
    <cellStyle name="Calculation 2 12 2" xfId="6294"/>
    <cellStyle name="Calculation 2 13 2" xfId="6295"/>
    <cellStyle name="Calculation 2 14 2" xfId="6296"/>
    <cellStyle name="Calculation 2 15 2" xfId="6297"/>
    <cellStyle name="Calculation 2 16 2" xfId="6298"/>
    <cellStyle name="Calculation 2 17 2" xfId="6299"/>
    <cellStyle name="Calculation 2 18 2" xfId="6300"/>
    <cellStyle name="Calculation 2 19 2" xfId="6301"/>
    <cellStyle name="Calculation 2 2 3" xfId="6302"/>
    <cellStyle name="Calculation 2 20 2" xfId="6303"/>
    <cellStyle name="Calculation 2 21 2" xfId="6304"/>
    <cellStyle name="Calculation 2 22 2" xfId="6305"/>
    <cellStyle name="Calculation 2 23 2" xfId="6306"/>
    <cellStyle name="Calculation 2 24 2" xfId="6307"/>
    <cellStyle name="Calculation 2 25 2" xfId="6308"/>
    <cellStyle name="Calculation 2 26 2" xfId="6309"/>
    <cellStyle name="Calculation 2 27 2" xfId="6310"/>
    <cellStyle name="Calculation 2 28 2" xfId="6311"/>
    <cellStyle name="Calculation 2 29 2" xfId="6312"/>
    <cellStyle name="Calculation 2 3 3" xfId="6313"/>
    <cellStyle name="Calculation 2 30 2" xfId="6314"/>
    <cellStyle name="Calculation 2 31 2" xfId="6315"/>
    <cellStyle name="Calculation 2 32 2" xfId="6316"/>
    <cellStyle name="Calculation 2 33 2" xfId="6317"/>
    <cellStyle name="Calculation 2 34 2" xfId="6318"/>
    <cellStyle name="Calculation 2 35 2" xfId="6319"/>
    <cellStyle name="Calculation 2 36 2" xfId="6320"/>
    <cellStyle name="Calculation 2 37 2" xfId="6321"/>
    <cellStyle name="Calculation 2 38 2" xfId="6322"/>
    <cellStyle name="Calculation 2 39 2" xfId="6323"/>
    <cellStyle name="Calculation 2 4 3" xfId="6324"/>
    <cellStyle name="Calculation 2 5 3" xfId="6325"/>
    <cellStyle name="Calculation 2 6 2" xfId="6326"/>
    <cellStyle name="Calculation 2 7 2" xfId="6327"/>
    <cellStyle name="Calculation 2 8 2" xfId="6328"/>
    <cellStyle name="Calculation 2 9 2" xfId="6329"/>
    <cellStyle name="Fund 10 5" xfId="6330"/>
    <cellStyle name="Fund 10 2 4" xfId="6331"/>
    <cellStyle name="Fund 11 5" xfId="6332"/>
    <cellStyle name="Fund 11 2 4" xfId="6333"/>
    <cellStyle name="Fund 12 5" xfId="6334"/>
    <cellStyle name="Fund 12 2 4" xfId="6335"/>
    <cellStyle name="Fund 13 5" xfId="6336"/>
    <cellStyle name="Fund 13 2 4" xfId="6337"/>
    <cellStyle name="Fund 14 5" xfId="6338"/>
    <cellStyle name="Fund 14 2 4" xfId="6339"/>
    <cellStyle name="Fund 15 5" xfId="6340"/>
    <cellStyle name="Fund 15 2 4" xfId="6341"/>
    <cellStyle name="Fund 2 5" xfId="6342"/>
    <cellStyle name="Fund 2 2 4" xfId="6343"/>
    <cellStyle name="Fund 3 5" xfId="6344"/>
    <cellStyle name="Fund 3 2 4" xfId="6345"/>
    <cellStyle name="Fund 4 5" xfId="6346"/>
    <cellStyle name="Fund 4 2 4" xfId="6347"/>
    <cellStyle name="Fund 5 5" xfId="6348"/>
    <cellStyle name="Fund 5 2 4" xfId="6349"/>
    <cellStyle name="Fund 6 5" xfId="6350"/>
    <cellStyle name="Fund 6 2 4" xfId="6351"/>
    <cellStyle name="Fund 7 5" xfId="6352"/>
    <cellStyle name="Fund 7 2 4" xfId="6353"/>
    <cellStyle name="Fund 8 5" xfId="6354"/>
    <cellStyle name="Fund 8 2 4" xfId="6355"/>
    <cellStyle name="Fund 9 5" xfId="6356"/>
    <cellStyle name="Fund 9 2 4" xfId="6357"/>
    <cellStyle name="Input 2 41" xfId="6358"/>
    <cellStyle name="Input 2 10 2" xfId="6359"/>
    <cellStyle name="Input 2 11 2" xfId="6360"/>
    <cellStyle name="Input 2 12 2" xfId="6361"/>
    <cellStyle name="Input 2 13 2" xfId="6362"/>
    <cellStyle name="Input 2 14 2" xfId="6363"/>
    <cellStyle name="Input 2 15 2" xfId="6364"/>
    <cellStyle name="Input 2 16 2" xfId="6365"/>
    <cellStyle name="Input 2 17 2" xfId="6366"/>
    <cellStyle name="Input 2 18 2" xfId="6367"/>
    <cellStyle name="Input 2 19 2" xfId="6368"/>
    <cellStyle name="Input 2 2 3" xfId="6369"/>
    <cellStyle name="Input 2 20 2" xfId="6370"/>
    <cellStyle name="Input 2 21 2" xfId="6371"/>
    <cellStyle name="Input 2 22 2" xfId="6372"/>
    <cellStyle name="Input 2 23 2" xfId="6373"/>
    <cellStyle name="Input 2 24 2" xfId="6374"/>
    <cellStyle name="Input 2 25 2" xfId="6375"/>
    <cellStyle name="Input 2 26 2" xfId="6376"/>
    <cellStyle name="Input 2 27 2" xfId="6377"/>
    <cellStyle name="Input 2 28 2" xfId="6378"/>
    <cellStyle name="Input 2 29 2" xfId="6379"/>
    <cellStyle name="Input 2 3 3" xfId="6380"/>
    <cellStyle name="Input 2 30 2" xfId="6381"/>
    <cellStyle name="Input 2 31 2" xfId="6382"/>
    <cellStyle name="Input 2 32 2" xfId="6383"/>
    <cellStyle name="Input 2 33 2" xfId="6384"/>
    <cellStyle name="Input 2 34 2" xfId="6385"/>
    <cellStyle name="Input 2 35 2" xfId="6386"/>
    <cellStyle name="Input 2 36 2" xfId="6387"/>
    <cellStyle name="Input 2 37 2" xfId="6388"/>
    <cellStyle name="Input 2 38 2" xfId="6389"/>
    <cellStyle name="Input 2 39 2" xfId="6390"/>
    <cellStyle name="Input 2 4 3" xfId="6391"/>
    <cellStyle name="Input 2 5 3" xfId="6392"/>
    <cellStyle name="Input 2 6 2" xfId="6393"/>
    <cellStyle name="Input 2 7 2" xfId="6394"/>
    <cellStyle name="Input 2 8 2" xfId="6395"/>
    <cellStyle name="Input 2 9 2" xfId="6396"/>
    <cellStyle name="Input 2 9 21" xfId="6397"/>
    <cellStyle name="Input 2 8 21" xfId="6398"/>
    <cellStyle name="Input 2 7 21" xfId="6399"/>
    <cellStyle name="Input 2 6 21" xfId="6400"/>
    <cellStyle name="Input 2 5 22" xfId="6401"/>
    <cellStyle name="Input 2 4 22" xfId="6402"/>
    <cellStyle name="Input 2 39 21" xfId="6403"/>
    <cellStyle name="Input 2 38 21" xfId="6404"/>
    <cellStyle name="Input 2 37 21" xfId="6405"/>
    <cellStyle name="Input 2 36 21" xfId="6406"/>
    <cellStyle name="Input 2 35 21" xfId="6407"/>
    <cellStyle name="Input 2 34 21" xfId="6408"/>
    <cellStyle name="Input 2 33 21" xfId="6409"/>
    <cellStyle name="Input 2 32 21" xfId="6410"/>
    <cellStyle name="Input 2 31 21" xfId="6411"/>
    <cellStyle name="Input 2 30 21" xfId="6412"/>
    <cellStyle name="Input 2 3 22" xfId="6413"/>
    <cellStyle name="Input 2 29 21" xfId="6414"/>
    <cellStyle name="Input 2 28 21" xfId="6415"/>
    <cellStyle name="Input 2 27 21" xfId="6416"/>
    <cellStyle name="Input 2 26 21" xfId="6417"/>
    <cellStyle name="Input 2 25 21" xfId="6418"/>
    <cellStyle name="Input 2 24 21" xfId="6419"/>
    <cellStyle name="Input 2 23 21" xfId="6420"/>
    <cellStyle name="Input 2 22 21" xfId="6421"/>
    <cellStyle name="Input 2 21 21" xfId="6422"/>
    <cellStyle name="Input 2 20 21" xfId="6423"/>
    <cellStyle name="Input 2 19 21" xfId="6424"/>
    <cellStyle name="Input 2 18 21" xfId="6425"/>
    <cellStyle name="Input 2 17 21" xfId="6426"/>
    <cellStyle name="Input 2 16 21" xfId="6427"/>
    <cellStyle name="Input 2 15 21" xfId="6428"/>
    <cellStyle name="Input 2 14 21" xfId="6429"/>
    <cellStyle name="Input 2 13 21" xfId="6430"/>
    <cellStyle name="Input 2 12 21" xfId="6431"/>
    <cellStyle name="Input 2 11 21" xfId="6432"/>
    <cellStyle name="Input 2 10 21" xfId="6433"/>
    <cellStyle name="Input 2 60" xfId="6434"/>
    <cellStyle name="Fund 9 2 21" xfId="6435"/>
    <cellStyle name="Fund 9 22" xfId="6436"/>
    <cellStyle name="Fund 8 2 21" xfId="6437"/>
    <cellStyle name="Fund 8 22" xfId="6438"/>
    <cellStyle name="Fund 7 2 21" xfId="6439"/>
    <cellStyle name="Fund 7 22" xfId="6440"/>
    <cellStyle name="Fund 6 2 21" xfId="6441"/>
    <cellStyle name="Fund 6 22" xfId="6442"/>
    <cellStyle name="Fund 5 2 21" xfId="6443"/>
    <cellStyle name="Fund 5 22" xfId="6444"/>
    <cellStyle name="Fund 4 2 21" xfId="6445"/>
    <cellStyle name="Fund 4 22" xfId="6446"/>
    <cellStyle name="Fund 3 2 21" xfId="6447"/>
    <cellStyle name="Fund 3 22" xfId="6448"/>
    <cellStyle name="Fund 2 2 21" xfId="6449"/>
    <cellStyle name="Fund 2 22" xfId="6450"/>
    <cellStyle name="Fund 15 2 21" xfId="6451"/>
    <cellStyle name="Fund 15 22" xfId="6452"/>
    <cellStyle name="Fund 14 2 21" xfId="6453"/>
    <cellStyle name="Fund 14 22" xfId="6454"/>
    <cellStyle name="Fund 13 2 21" xfId="6455"/>
    <cellStyle name="Fund 13 22" xfId="6456"/>
    <cellStyle name="Fund 12 2 21" xfId="6457"/>
    <cellStyle name="Fund 11 2 21" xfId="6458"/>
    <cellStyle name="Fund 11 22" xfId="6459"/>
    <cellStyle name="Fund 10 2 21" xfId="6460"/>
    <cellStyle name="Fund 10 22" xfId="6461"/>
    <cellStyle name="Input 2 9 19" xfId="6462"/>
    <cellStyle name="Input 2 8 19" xfId="6463"/>
    <cellStyle name="Input 2 7 19" xfId="6464"/>
    <cellStyle name="Input 2 6 19" xfId="6465"/>
    <cellStyle name="Input 2 5 20" xfId="6466"/>
    <cellStyle name="Input 2 4 20" xfId="6467"/>
    <cellStyle name="Input 2 39 19" xfId="6468"/>
    <cellStyle name="Input 2 38 19" xfId="6469"/>
    <cellStyle name="Input 2 37 19" xfId="6470"/>
    <cellStyle name="Input 2 36 19" xfId="6471"/>
    <cellStyle name="Input 2 35 19" xfId="6472"/>
    <cellStyle name="Input 2 34 19" xfId="6473"/>
    <cellStyle name="Input 2 33 19" xfId="6474"/>
    <cellStyle name="Input 2 32 19" xfId="6475"/>
    <cellStyle name="Input 2 31 19" xfId="6476"/>
    <cellStyle name="Input 2 30 19" xfId="6477"/>
    <cellStyle name="Input 2 3 20" xfId="6478"/>
    <cellStyle name="Input 2 29 19" xfId="6479"/>
    <cellStyle name="Input 2 28 19" xfId="6480"/>
    <cellStyle name="Input 2 27 19" xfId="6481"/>
    <cellStyle name="Input 2 26 19" xfId="6482"/>
    <cellStyle name="Input 2 25 19" xfId="6483"/>
    <cellStyle name="Input 2 24 19" xfId="6484"/>
    <cellStyle name="Input 2 23 19" xfId="6485"/>
    <cellStyle name="Input 2 22 19" xfId="6486"/>
    <cellStyle name="Input 2 21 19" xfId="6487"/>
    <cellStyle name="Input 2 20 19" xfId="6488"/>
    <cellStyle name="Input 2 2 20" xfId="6489"/>
    <cellStyle name="Input 2 19 19" xfId="6490"/>
    <cellStyle name="Input 2 18 19" xfId="6491"/>
    <cellStyle name="Input 2 17 19" xfId="6492"/>
    <cellStyle name="Input 2 16 19" xfId="6493"/>
    <cellStyle name="Input 2 15 19" xfId="6494"/>
    <cellStyle name="Input 2 14 19" xfId="6495"/>
    <cellStyle name="Input 2 13 19" xfId="6496"/>
    <cellStyle name="Input 2 12 19" xfId="6497"/>
    <cellStyle name="Input 2 11 19" xfId="6498"/>
    <cellStyle name="Input 2 10 19" xfId="6499"/>
    <cellStyle name="Input 2 58" xfId="6500"/>
    <cellStyle name="Calculation 2 9 21" xfId="6501"/>
    <cellStyle name="Calculation 2 8 21" xfId="6502"/>
    <cellStyle name="Calculation 2 7 21" xfId="6503"/>
    <cellStyle name="Calculation 2 6 21" xfId="6504"/>
    <cellStyle name="Calculation 2 5 22" xfId="6505"/>
    <cellStyle name="Calculation 2 4 22" xfId="6506"/>
    <cellStyle name="Calculation 2 39 21" xfId="6507"/>
    <cellStyle name="Calculation 2 38 21" xfId="6508"/>
    <cellStyle name="Calculation 2 37 21" xfId="6509"/>
    <cellStyle name="Calculation 2 36 21" xfId="6510"/>
    <cellStyle name="Calculation 2 35 21" xfId="6511"/>
    <cellStyle name="Calculation 2 34 21" xfId="6512"/>
    <cellStyle name="Calculation 2 33 21" xfId="6513"/>
    <cellStyle name="Calculation 2 32 21" xfId="6514"/>
    <cellStyle name="Calculation 2 31 21" xfId="6515"/>
    <cellStyle name="Calculation 2 30 21" xfId="6516"/>
    <cellStyle name="Calculation 2 3 22" xfId="6517"/>
    <cellStyle name="Calculation 2 29 21" xfId="6518"/>
    <cellStyle name="Calculation 2 28 21" xfId="6519"/>
    <cellStyle name="Calculation 2 27 21" xfId="6520"/>
    <cellStyle name="Calculation 2 26 21" xfId="6521"/>
    <cellStyle name="Calculation 2 25 21" xfId="6522"/>
    <cellStyle name="Calculation 2 24 21" xfId="6523"/>
    <cellStyle name="Calculation 2 23 21" xfId="6524"/>
    <cellStyle name="Calculation 2 22 21" xfId="6525"/>
    <cellStyle name="Calculation 2 21 21" xfId="6526"/>
    <cellStyle name="Calculation 2 20 21" xfId="6527"/>
    <cellStyle name="Calculation 2 2 22" xfId="6528"/>
    <cellStyle name="Calculation 2 19 21" xfId="6529"/>
    <cellStyle name="Calculation 2 18 21" xfId="6530"/>
    <cellStyle name="Calculation 2 17 21" xfId="6531"/>
    <cellStyle name="Calculation 2 16 21" xfId="6532"/>
    <cellStyle name="Calculation 2 15 21" xfId="6533"/>
    <cellStyle name="Account 9 2 15" xfId="6534"/>
    <cellStyle name="Account 9 16" xfId="6535"/>
    <cellStyle name="Account 8 2 15" xfId="6536"/>
    <cellStyle name="Account 8 16" xfId="6537"/>
    <cellStyle name="Account 7 2 15" xfId="6538"/>
    <cellStyle name="Account 7 16" xfId="6539"/>
    <cellStyle name="Account 6 2 15" xfId="6540"/>
    <cellStyle name="Account 6 16" xfId="6541"/>
    <cellStyle name="Account 5 2 15" xfId="6542"/>
    <cellStyle name="Calculation 2 9 19" xfId="6543"/>
    <cellStyle name="Calculation 2 8 19" xfId="6544"/>
    <cellStyle name="Calculation 2 7 19" xfId="6545"/>
    <cellStyle name="Calculation 2 6 19" xfId="6546"/>
    <cellStyle name="Calculation 2 5 20" xfId="6547"/>
    <cellStyle name="Calculation 2 4 20" xfId="6548"/>
    <cellStyle name="Calculation 2 39 19" xfId="6549"/>
    <cellStyle name="Calculation 2 38 19" xfId="6550"/>
    <cellStyle name="Calculation 2 37 19" xfId="6551"/>
    <cellStyle name="Calculation 2 36 19" xfId="6552"/>
    <cellStyle name="Calculation 2 35 19" xfId="6553"/>
    <cellStyle name="Calculation 2 34 19" xfId="6554"/>
    <cellStyle name="Calculation 2 33 19" xfId="6555"/>
    <cellStyle name="Calculation 2 32 19" xfId="6556"/>
    <cellStyle name="Calculation 2 31 19" xfId="6557"/>
    <cellStyle name="Calculation 2 30 19" xfId="6558"/>
    <cellStyle name="Calculation 2 3 20" xfId="6559"/>
    <cellStyle name="Calculation 2 29 19" xfId="6560"/>
    <cellStyle name="Calculation 2 28 19" xfId="6561"/>
    <cellStyle name="Calculation 2 27 19" xfId="6562"/>
    <cellStyle name="Calculation 2 26 19" xfId="6563"/>
    <cellStyle name="Calculation 2 25 19" xfId="6564"/>
    <cellStyle name="Calculation 2 24 19" xfId="6565"/>
    <cellStyle name="Calculation 2 23 19" xfId="6566"/>
    <cellStyle name="Calculation 2 22 19" xfId="6567"/>
    <cellStyle name="Calculation 2 21 19" xfId="6568"/>
    <cellStyle name="Calculation 2 20 19" xfId="6569"/>
    <cellStyle name="Calculation 2 2 20" xfId="6570"/>
    <cellStyle name="Calculation 2 19 19" xfId="6571"/>
    <cellStyle name="Calculation 2 18 19" xfId="6572"/>
    <cellStyle name="Calculation 2 17 19" xfId="6573"/>
    <cellStyle name="Calculation 2 16 19" xfId="6574"/>
    <cellStyle name="Calculation 2 15 19" xfId="6575"/>
    <cellStyle name="Calculation 2 14 19" xfId="6576"/>
    <cellStyle name="Calculation 2 13 19" xfId="6577"/>
    <cellStyle name="Calculation 2 12 19" xfId="6578"/>
    <cellStyle name="Calculation 2 11 19" xfId="6579"/>
    <cellStyle name="Calculation 2 10 19" xfId="6580"/>
    <cellStyle name="Calculation 2 58" xfId="6581"/>
    <cellStyle name="Account 5 16" xfId="6582"/>
    <cellStyle name="Account 4 16" xfId="6583"/>
    <cellStyle name="Account 3 16" xfId="6584"/>
    <cellStyle name="Account 2 16" xfId="6585"/>
    <cellStyle name="Input 2 9 17" xfId="6586"/>
    <cellStyle name="Input 2 9 15" xfId="6587"/>
    <cellStyle name="Input 2 9 13" xfId="6588"/>
    <cellStyle name="Input 2 9 11" xfId="6589"/>
    <cellStyle name="Input 2 8 11" xfId="6590"/>
    <cellStyle name="Input 2 9 9" xfId="6591"/>
    <cellStyle name="Input 2 8 9" xfId="6592"/>
    <cellStyle name="Input 2 9 7" xfId="6593"/>
    <cellStyle name="Input 2 8 7" xfId="6594"/>
    <cellStyle name="Input 2 7 7" xfId="6595"/>
    <cellStyle name="Input 2 6 7" xfId="6596"/>
    <cellStyle name="Input 2 5 8" xfId="6597"/>
    <cellStyle name="Input 2 4 8" xfId="6598"/>
    <cellStyle name="Input 2 39 7" xfId="6599"/>
    <cellStyle name="Input 2 38 7" xfId="6600"/>
    <cellStyle name="Input 2 37 7" xfId="6601"/>
    <cellStyle name="Input 2 36 7" xfId="6602"/>
    <cellStyle name="Input 2 35 7" xfId="6603"/>
    <cellStyle name="Input 2 34 7" xfId="6604"/>
    <cellStyle name="Input 2 33 7" xfId="6605"/>
    <cellStyle name="Input 2 32 7" xfId="6606"/>
    <cellStyle name="Input 2 31 7" xfId="6607"/>
    <cellStyle name="Input 2 30 7" xfId="6608"/>
    <cellStyle name="Input 2 3 8" xfId="6609"/>
    <cellStyle name="Input 2 29 7" xfId="6610"/>
    <cellStyle name="Input 2 28 7" xfId="6611"/>
    <cellStyle name="Input 2 27 7" xfId="6612"/>
    <cellStyle name="Input 2 26 7" xfId="6613"/>
    <cellStyle name="Input 2 25 7" xfId="6614"/>
    <cellStyle name="Input 2 24 7" xfId="6615"/>
    <cellStyle name="Input 2 23 7" xfId="6616"/>
    <cellStyle name="Input 2 22 7" xfId="6617"/>
    <cellStyle name="Input 2 21 7" xfId="6618"/>
    <cellStyle name="Input 2 20 7" xfId="6619"/>
    <cellStyle name="Input 2 2 8" xfId="6620"/>
    <cellStyle name="Input 2 19 7" xfId="6621"/>
    <cellStyle name="Input 2 18 7" xfId="6622"/>
    <cellStyle name="Input 2 17 7" xfId="6623"/>
    <cellStyle name="Input 2 16 7" xfId="6624"/>
    <cellStyle name="Input 2 15 7" xfId="6625"/>
    <cellStyle name="Input 2 14 7" xfId="6626"/>
    <cellStyle name="Input 2 13 7" xfId="6627"/>
    <cellStyle name="Input 2 12 7" xfId="6628"/>
    <cellStyle name="Input 2 11 7" xfId="6629"/>
    <cellStyle name="Input 2 10 7" xfId="6630"/>
    <cellStyle name="Input 2 46" xfId="6631"/>
    <cellStyle name="Input 2 7 9" xfId="6632"/>
    <cellStyle name="Input 2 6 9" xfId="6633"/>
    <cellStyle name="Input 2 5 10" xfId="6634"/>
    <cellStyle name="Input 2 4 10" xfId="6635"/>
    <cellStyle name="Input 2 39 9" xfId="6636"/>
    <cellStyle name="Input 2 38 9" xfId="6637"/>
    <cellStyle name="Input 2 37 9" xfId="6638"/>
    <cellStyle name="Input 2 36 9" xfId="6639"/>
    <cellStyle name="Input 2 35 9" xfId="6640"/>
    <cellStyle name="Input 2 34 9" xfId="6641"/>
    <cellStyle name="Input 2 33 9" xfId="6642"/>
    <cellStyle name="Input 2 32 9" xfId="6643"/>
    <cellStyle name="Input 2 31 9" xfId="6644"/>
    <cellStyle name="Input 2 30 9" xfId="6645"/>
    <cellStyle name="Input 2 3 10" xfId="6646"/>
    <cellStyle name="Input 2 29 9" xfId="6647"/>
    <cellStyle name="Input 2 28 9" xfId="6648"/>
    <cellStyle name="Input 2 27 9" xfId="6649"/>
    <cellStyle name="Input 2 26 9" xfId="6650"/>
    <cellStyle name="Input 2 25 9" xfId="6651"/>
    <cellStyle name="Input 2 24 9" xfId="6652"/>
    <cellStyle name="Input 2 23 9" xfId="6653"/>
    <cellStyle name="Fund 9 2 9" xfId="6654"/>
    <cellStyle name="Fund 9 10" xfId="6655"/>
    <cellStyle name="Fund 8 2 9" xfId="6656"/>
    <cellStyle name="Fund 8 10" xfId="6657"/>
    <cellStyle name="Fund 7 2 9" xfId="6658"/>
    <cellStyle name="Fund 7 10" xfId="6659"/>
    <cellStyle name="Fund 6 2 9" xfId="6660"/>
    <cellStyle name="Fund 6 10" xfId="6661"/>
    <cellStyle name="Fund 5 2 9" xfId="6662"/>
    <cellStyle name="Fund 5 10" xfId="6663"/>
    <cellStyle name="Fund 4 2 9" xfId="6664"/>
    <cellStyle name="Fund 4 10" xfId="6665"/>
    <cellStyle name="Fund 3 2 9" xfId="6666"/>
    <cellStyle name="Fund 3 10" xfId="6667"/>
    <cellStyle name="Fund 2 2 9" xfId="6668"/>
    <cellStyle name="Fund 2 10" xfId="6669"/>
    <cellStyle name="Fund 15 2 9" xfId="6670"/>
    <cellStyle name="Fund 15 10" xfId="6671"/>
    <cellStyle name="Fund 14 2 9" xfId="6672"/>
    <cellStyle name="Fund 14 10" xfId="6673"/>
    <cellStyle name="Fund 13 2 9" xfId="6674"/>
    <cellStyle name="Fund 13 10" xfId="6675"/>
    <cellStyle name="Fund 12 2 9" xfId="6676"/>
    <cellStyle name="Fund 12 10" xfId="6677"/>
    <cellStyle name="Fund 11 2 9" xfId="6678"/>
    <cellStyle name="Fund 11 10" xfId="6679"/>
    <cellStyle name="Fund 10 2 9" xfId="6680"/>
    <cellStyle name="Fund 10 10" xfId="6681"/>
    <cellStyle name="Input 2 22 9" xfId="6682"/>
    <cellStyle name="Input 2 21 9" xfId="6683"/>
    <cellStyle name="Input 2 20 9" xfId="6684"/>
    <cellStyle name="Input 2 2 10" xfId="6685"/>
    <cellStyle name="Input 2 18 9" xfId="6686"/>
    <cellStyle name="Input 2 17 9" xfId="6687"/>
    <cellStyle name="Input 2 16 9" xfId="6688"/>
    <cellStyle name="Input 2 15 9" xfId="6689"/>
    <cellStyle name="Input 2 14 9" xfId="6690"/>
    <cellStyle name="Input 2 13 9" xfId="6691"/>
    <cellStyle name="Input 2 12 9" xfId="6692"/>
    <cellStyle name="Input 2 11 9" xfId="6693"/>
    <cellStyle name="Input 2 10 9" xfId="6694"/>
    <cellStyle name="Input 2 48" xfId="6695"/>
    <cellStyle name="Input 2 7 11" xfId="6696"/>
    <cellStyle name="Input 2 6 11" xfId="6697"/>
    <cellStyle name="Input 2 5 12" xfId="6698"/>
    <cellStyle name="Input 2 4 12" xfId="6699"/>
    <cellStyle name="Input 2 39 11" xfId="6700"/>
    <cellStyle name="Input 2 38 11" xfId="6701"/>
    <cellStyle name="Input 2 37 11" xfId="6702"/>
    <cellStyle name="Input 2 36 11" xfId="6703"/>
    <cellStyle name="Input 2 35 11" xfId="6704"/>
    <cellStyle name="Input 2 34 11" xfId="6705"/>
    <cellStyle name="Input 2 33 11" xfId="6706"/>
    <cellStyle name="Input 2 32 11" xfId="6707"/>
    <cellStyle name="Input 2 31 11" xfId="6708"/>
    <cellStyle name="Input 2 30 11" xfId="6709"/>
    <cellStyle name="Input 2 3 12" xfId="6710"/>
    <cellStyle name="Input 2 29 11" xfId="6711"/>
    <cellStyle name="Input 2 28 11" xfId="6712"/>
    <cellStyle name="Input 2 27 11" xfId="6713"/>
    <cellStyle name="Input 2 26 11" xfId="6714"/>
    <cellStyle name="Input 2 25 11" xfId="6715"/>
    <cellStyle name="Input 2 24 11" xfId="6716"/>
    <cellStyle name="Input 2 23 11" xfId="6717"/>
    <cellStyle name="Fund 9 2 11" xfId="6718"/>
    <cellStyle name="Fund 9 12" xfId="6719"/>
    <cellStyle name="Fund 8 2 11" xfId="6720"/>
    <cellStyle name="Fund 8 12" xfId="6721"/>
    <cellStyle name="Fund 7 2 11" xfId="6722"/>
    <cellStyle name="Fund 7 12" xfId="6723"/>
    <cellStyle name="Fund 6 2 11" xfId="6724"/>
    <cellStyle name="Fund 6 12" xfId="6725"/>
    <cellStyle name="Fund 5 2 11" xfId="6726"/>
    <cellStyle name="Fund 5 12" xfId="6727"/>
    <cellStyle name="Fund 4 2 11" xfId="6728"/>
    <cellStyle name="Fund 4 12" xfId="6729"/>
    <cellStyle name="Fund 3 2 11" xfId="6730"/>
    <cellStyle name="Fund 3 12" xfId="6731"/>
    <cellStyle name="Fund 2 2 11" xfId="6732"/>
    <cellStyle name="Fund 2 12" xfId="6733"/>
    <cellStyle name="Fund 15 2 11" xfId="6734"/>
    <cellStyle name="Fund 15 12" xfId="6735"/>
    <cellStyle name="Fund 14 2 11" xfId="6736"/>
    <cellStyle name="Fund 14 12" xfId="6737"/>
    <cellStyle name="Fund 13 2 11" xfId="6738"/>
    <cellStyle name="Fund 13 12" xfId="6739"/>
    <cellStyle name="Fund 12 2 11" xfId="6740"/>
    <cellStyle name="Fund 12 12" xfId="6741"/>
    <cellStyle name="Fund 11 12" xfId="6742"/>
    <cellStyle name="Fund 10 2 11" xfId="6743"/>
    <cellStyle name="Fund 10 12" xfId="6744"/>
    <cellStyle name="Input 2 22 11" xfId="6745"/>
    <cellStyle name="Input 2 21 11" xfId="6746"/>
    <cellStyle name="Input 2 20 11" xfId="6747"/>
    <cellStyle name="Input 2 2 12" xfId="6748"/>
    <cellStyle name="Input 2 19 11" xfId="6749"/>
    <cellStyle name="Input 2 18 11" xfId="6750"/>
    <cellStyle name="Input 2 17 11" xfId="6751"/>
    <cellStyle name="Input 2 16 11" xfId="6752"/>
    <cellStyle name="Input 2 15 11" xfId="6753"/>
    <cellStyle name="Input 2 14 11" xfId="6754"/>
    <cellStyle name="Input 2 13 11" xfId="6755"/>
    <cellStyle name="Input 2 12 11" xfId="6756"/>
    <cellStyle name="Input 2 11 11" xfId="6757"/>
    <cellStyle name="Input 2 10 11" xfId="6758"/>
    <cellStyle name="Input 2 50" xfId="6759"/>
    <cellStyle name="Input 2 7 13" xfId="6760"/>
    <cellStyle name="Input 2 6 13" xfId="6761"/>
    <cellStyle name="Input 2 5 14" xfId="6762"/>
    <cellStyle name="Input 2 4 14" xfId="6763"/>
    <cellStyle name="Input 2 37 13" xfId="6764"/>
    <cellStyle name="Input 2 36 13" xfId="6765"/>
    <cellStyle name="Input 2 35 13" xfId="6766"/>
    <cellStyle name="Input 2 34 13" xfId="6767"/>
    <cellStyle name="Input 2 33 13" xfId="6768"/>
    <cellStyle name="Input 2 32 13" xfId="6769"/>
    <cellStyle name="Input 2 31 13" xfId="6770"/>
    <cellStyle name="Input 2 30 13" xfId="6771"/>
    <cellStyle name="Input 2 3 14" xfId="6772"/>
    <cellStyle name="Input 2 29 13" xfId="6773"/>
    <cellStyle name="Input 2 28 13" xfId="6774"/>
    <cellStyle name="Input 2 27 13" xfId="6775"/>
    <cellStyle name="Input 2 26 13" xfId="6776"/>
    <cellStyle name="Input 2 25 13" xfId="6777"/>
    <cellStyle name="Input 2 24 13" xfId="6778"/>
    <cellStyle name="Input 2 23 13" xfId="6779"/>
    <cellStyle name="Fund 9 2 13" xfId="6780"/>
    <cellStyle name="Fund 9 14" xfId="6781"/>
    <cellStyle name="Fund 8 2 13" xfId="6782"/>
    <cellStyle name="Fund 8 14" xfId="6783"/>
    <cellStyle name="Fund 7 2 13" xfId="6784"/>
    <cellStyle name="Fund 7 14" xfId="6785"/>
    <cellStyle name="Calculation 2 9 7" xfId="6786"/>
    <cellStyle name="Calculation 2 8 7" xfId="6787"/>
    <cellStyle name="Calculation 2 7 7" xfId="6788"/>
    <cellStyle name="Calculation 2 6 7" xfId="6789"/>
    <cellStyle name="Calculation 2 5 8" xfId="6790"/>
    <cellStyle name="Calculation 2 4 8" xfId="6791"/>
    <cellStyle name="Calculation 2 39 7" xfId="6792"/>
    <cellStyle name="Calculation 2 38 7" xfId="6793"/>
    <cellStyle name="Calculation 2 37 7" xfId="6794"/>
    <cellStyle name="Calculation 2 36 7" xfId="6795"/>
    <cellStyle name="Calculation 2 35 7" xfId="6796"/>
    <cellStyle name="Calculation 2 34 7" xfId="6797"/>
    <cellStyle name="Calculation 2 33 7" xfId="6798"/>
    <cellStyle name="Calculation 2 32 7" xfId="6799"/>
    <cellStyle name="Calculation 2 31 7" xfId="6800"/>
    <cellStyle name="Calculation 2 30 7" xfId="6801"/>
    <cellStyle name="Calculation 2 3 8" xfId="6802"/>
    <cellStyle name="Calculation 2 29 7" xfId="6803"/>
    <cellStyle name="Calculation 2 28 7" xfId="6804"/>
    <cellStyle name="Calculation 2 27 7" xfId="6805"/>
    <cellStyle name="Calculation 2 26 7" xfId="6806"/>
    <cellStyle name="Calculation 2 25 7" xfId="6807"/>
    <cellStyle name="Calculation 2 24 7" xfId="6808"/>
    <cellStyle name="Calculation 2 23 7" xfId="6809"/>
    <cellStyle name="Calculation 2 22 7" xfId="6810"/>
    <cellStyle name="Calculation 2 21 7" xfId="6811"/>
    <cellStyle name="Calculation 2 20 7" xfId="6812"/>
    <cellStyle name="Calculation 2 2 8" xfId="6813"/>
    <cellStyle name="Calculation 2 19 7" xfId="6814"/>
    <cellStyle name="Calculation 2 18 7" xfId="6815"/>
    <cellStyle name="Calculation 2 17 7" xfId="6816"/>
    <cellStyle name="Calculation 2 16 7" xfId="6817"/>
    <cellStyle name="Calculation 2 15 7" xfId="6818"/>
    <cellStyle name="Calculation 2 13 7" xfId="6819"/>
    <cellStyle name="Calculation 2 11 7" xfId="6820"/>
    <cellStyle name="Calculation 2 10 7" xfId="6821"/>
    <cellStyle name="Calculation 2 46" xfId="6822"/>
    <cellStyle name="Fund 6 2 13" xfId="6823"/>
    <cellStyle name="Input 2 9 4" xfId="6824"/>
    <cellStyle name="Input 2 8 4" xfId="6825"/>
    <cellStyle name="Input 2 7 4" xfId="6826"/>
    <cellStyle name="Input 2 6 4" xfId="6827"/>
    <cellStyle name="Input 2 5 5" xfId="6828"/>
    <cellStyle name="Input 2 4 5" xfId="6829"/>
    <cellStyle name="Input 2 39 4" xfId="6830"/>
    <cellStyle name="Input 2 38 4" xfId="6831"/>
    <cellStyle name="Input 2 37 4" xfId="6832"/>
    <cellStyle name="Input 2 36 4" xfId="6833"/>
    <cellStyle name="Input 2 35 4" xfId="6834"/>
    <cellStyle name="Input 2 34 4" xfId="6835"/>
    <cellStyle name="Input 2 33 4" xfId="6836"/>
    <cellStyle name="Input 2 32 4" xfId="6837"/>
    <cellStyle name="Input 2 31 4" xfId="6838"/>
    <cellStyle name="Input 2 30 4" xfId="6839"/>
    <cellStyle name="Input 2 3 5" xfId="6840"/>
    <cellStyle name="Input 2 29 4" xfId="6841"/>
    <cellStyle name="Input 2 28 4" xfId="6842"/>
    <cellStyle name="Input 2 27 4" xfId="6843"/>
    <cellStyle name="Input 2 26 4" xfId="6844"/>
    <cellStyle name="Input 2 25 4" xfId="6845"/>
    <cellStyle name="Input 2 24 4" xfId="6846"/>
    <cellStyle name="Input 2 23 4" xfId="6847"/>
    <cellStyle name="Input 2 22 4" xfId="6848"/>
    <cellStyle name="Input 2 21 4" xfId="6849"/>
    <cellStyle name="Input 2 20 4" xfId="6850"/>
    <cellStyle name="Input 2 2 5" xfId="6851"/>
    <cellStyle name="Input 2 19 4" xfId="6852"/>
    <cellStyle name="Input 2 18 4" xfId="6853"/>
    <cellStyle name="Input 2 17 4" xfId="6854"/>
    <cellStyle name="Input 2 16 4" xfId="6855"/>
    <cellStyle name="Input 2 15 4" xfId="6856"/>
    <cellStyle name="Input 2 14 4" xfId="6857"/>
    <cellStyle name="Input 2 13 4" xfId="6858"/>
    <cellStyle name="Input 2 12 4" xfId="6859"/>
    <cellStyle name="Input 2 11 4" xfId="6860"/>
    <cellStyle name="Input 2 10 4" xfId="6861"/>
    <cellStyle name="Input 2 43" xfId="6862"/>
    <cellStyle name="Fund 6 14" xfId="6863"/>
    <cellStyle name="Account 9 2 7" xfId="6864"/>
    <cellStyle name="Account 9 8" xfId="6865"/>
    <cellStyle name="Account 8 2 7" xfId="6866"/>
    <cellStyle name="Account 8 8" xfId="6867"/>
    <cellStyle name="Account 7 2 7" xfId="6868"/>
    <cellStyle name="Account 7 8" xfId="6869"/>
    <cellStyle name="Account 6 2 7" xfId="6870"/>
    <cellStyle name="Account 6 8" xfId="6871"/>
    <cellStyle name="Note 2 45" xfId="6872"/>
    <cellStyle name="Note 2 10 7" xfId="6873"/>
    <cellStyle name="Note 2 10 2 6" xfId="6874"/>
    <cellStyle name="Note 2 11 7" xfId="6875"/>
    <cellStyle name="Note 2 11 2 6" xfId="6876"/>
    <cellStyle name="Note 2 12 7" xfId="6877"/>
    <cellStyle name="Note 2 12 2 6" xfId="6878"/>
    <cellStyle name="Note 2 13 7" xfId="6879"/>
    <cellStyle name="Note 2 13 2 6" xfId="6880"/>
    <cellStyle name="Note 2 14 7" xfId="6881"/>
    <cellStyle name="Note 2 14 2 6" xfId="6882"/>
    <cellStyle name="Note 2 15 7" xfId="6883"/>
    <cellStyle name="Note 2 15 2 6" xfId="6884"/>
    <cellStyle name="Note 2 16 7" xfId="6885"/>
    <cellStyle name="Note 2 16 2 6" xfId="6886"/>
    <cellStyle name="Note 2 17 7" xfId="6887"/>
    <cellStyle name="Note 2 17 2 6" xfId="6888"/>
    <cellStyle name="Note 2 18 7" xfId="6889"/>
    <cellStyle name="Note 2 18 2 6" xfId="6890"/>
    <cellStyle name="Note 2 19 7" xfId="6891"/>
    <cellStyle name="Note 2 19 2 6" xfId="6892"/>
    <cellStyle name="Note 2 2 10" xfId="6893"/>
    <cellStyle name="Note 2 2 2 9" xfId="6894"/>
    <cellStyle name="Note 2 2 2 2 6" xfId="6895"/>
    <cellStyle name="Account 5 2 7" xfId="6896"/>
    <cellStyle name="Account 5 8" xfId="6897"/>
    <cellStyle name="Account 4 2 7" xfId="6898"/>
    <cellStyle name="Note 2 20 7" xfId="6899"/>
    <cellStyle name="Note 2 20 2 6" xfId="6900"/>
    <cellStyle name="Note 2 21 7" xfId="6901"/>
    <cellStyle name="Note 2 21 2 6" xfId="6902"/>
    <cellStyle name="Note 2 22 7" xfId="6903"/>
    <cellStyle name="Note 2 22 2 6" xfId="6904"/>
    <cellStyle name="Note 2 23 7" xfId="6905"/>
    <cellStyle name="Note 2 24 7" xfId="6906"/>
    <cellStyle name="Note 2 24 2 6" xfId="6907"/>
    <cellStyle name="Note 2 25 7" xfId="6908"/>
    <cellStyle name="Note 2 25 2 6" xfId="6909"/>
    <cellStyle name="Note 2 26 7" xfId="6910"/>
    <cellStyle name="Note 2 26 2 6" xfId="6911"/>
    <cellStyle name="Note 2 27 7" xfId="6912"/>
    <cellStyle name="Note 2 27 2 6" xfId="6913"/>
    <cellStyle name="Note 2 28 7" xfId="6914"/>
    <cellStyle name="Note 2 28 2 6" xfId="6915"/>
    <cellStyle name="Note 2 29 7" xfId="6916"/>
    <cellStyle name="Note 2 29 2 6" xfId="6917"/>
    <cellStyle name="Note 2 3 9" xfId="6918"/>
    <cellStyle name="Note 2 3 2 6" xfId="6919"/>
    <cellStyle name="Account 4 8" xfId="6920"/>
    <cellStyle name="Fund 9 2 7" xfId="6921"/>
    <cellStyle name="Fund 9 8" xfId="6922"/>
    <cellStyle name="Fund 8 2 7" xfId="6923"/>
    <cellStyle name="Fund 8 8" xfId="6924"/>
    <cellStyle name="Fund 7 2 7" xfId="6925"/>
    <cellStyle name="Fund 7 8" xfId="6926"/>
    <cellStyle name="Fund 6 2 7" xfId="6927"/>
    <cellStyle name="Fund 6 8" xfId="6928"/>
    <cellStyle name="Fund 5 2 7" xfId="6929"/>
    <cellStyle name="Fund 5 8" xfId="6930"/>
    <cellStyle name="Fund 4 2 7" xfId="6931"/>
    <cellStyle name="Fund 4 8" xfId="6932"/>
    <cellStyle name="Fund 3 2 7" xfId="6933"/>
    <cellStyle name="Fund 3 8" xfId="6934"/>
    <cellStyle name="Fund 2 2 7" xfId="6935"/>
    <cellStyle name="Fund 2 8" xfId="6936"/>
    <cellStyle name="Fund 15 2 7" xfId="6937"/>
    <cellStyle name="Fund 15 8" xfId="6938"/>
    <cellStyle name="Fund 14 2 7" xfId="6939"/>
    <cellStyle name="Fund 14 8" xfId="6940"/>
    <cellStyle name="Fund 13 2 7" xfId="6941"/>
    <cellStyle name="Fund 13 8" xfId="6942"/>
    <cellStyle name="Fund 12 2 7" xfId="6943"/>
    <cellStyle name="Fund 12 8" xfId="6944"/>
    <cellStyle name="Fund 11 2 7" xfId="6945"/>
    <cellStyle name="Fund 11 8" xfId="6946"/>
    <cellStyle name="Fund 10 2 7" xfId="6947"/>
    <cellStyle name="Fund 10 8" xfId="6948"/>
    <cellStyle name="Note 2 30 7" xfId="6949"/>
    <cellStyle name="Note 2 30 2 6" xfId="6950"/>
    <cellStyle name="Note 2 31 7" xfId="6951"/>
    <cellStyle name="Note 2 31 2 6" xfId="6952"/>
    <cellStyle name="Note 2 32 7" xfId="6953"/>
    <cellStyle name="Note 2 32 2 6" xfId="6954"/>
    <cellStyle name="Note 2 33 7" xfId="6955"/>
    <cellStyle name="Note 2 33 2 6" xfId="6956"/>
    <cellStyle name="Note 2 34 7" xfId="6957"/>
    <cellStyle name="Note 2 34 2 6" xfId="6958"/>
    <cellStyle name="Note 2 35 7" xfId="6959"/>
    <cellStyle name="Note 2 35 2 6" xfId="6960"/>
    <cellStyle name="Note 2 36 7" xfId="6961"/>
    <cellStyle name="Note 2 37 7" xfId="6962"/>
    <cellStyle name="Note 2 37 2 6" xfId="6963"/>
    <cellStyle name="Note 2 38 6" xfId="6964"/>
    <cellStyle name="Account 3 2 7" xfId="6965"/>
    <cellStyle name="Note 2 4 8" xfId="6966"/>
    <cellStyle name="Note 2 4 2 6" xfId="6967"/>
    <cellStyle name="Note 2 5 8" xfId="6968"/>
    <cellStyle name="Note 2 5 2 6" xfId="6969"/>
    <cellStyle name="Note 2 6 7" xfId="6970"/>
    <cellStyle name="Note 2 6 2 6" xfId="6971"/>
    <cellStyle name="Note 2 7 7" xfId="6972"/>
    <cellStyle name="Note 2 7 2 6" xfId="6973"/>
    <cellStyle name="Note 2 8 7" xfId="6974"/>
    <cellStyle name="Note 2 8 2 6" xfId="6975"/>
    <cellStyle name="Note 2 9 7" xfId="6976"/>
    <cellStyle name="Note 2 9 2 6" xfId="6977"/>
    <cellStyle name="Account 3 8" xfId="6978"/>
    <cellStyle name="Account 2 2 7" xfId="6979"/>
    <cellStyle name="Account 2 8" xfId="6980"/>
    <cellStyle name="Account 15 2 7" xfId="6981"/>
    <cellStyle name="Account 15 8" xfId="6982"/>
    <cellStyle name="Account 14 2 7" xfId="6983"/>
    <cellStyle name="Account 14 8" xfId="6984"/>
    <cellStyle name="Account 13 2 7" xfId="6985"/>
    <cellStyle name="Account 13 8" xfId="6986"/>
    <cellStyle name="Account 12 2 7" xfId="6987"/>
    <cellStyle name="Account 12 8" xfId="6988"/>
    <cellStyle name="Account 11 2 7" xfId="6989"/>
    <cellStyle name="Account 11 8" xfId="6990"/>
    <cellStyle name="Account 10 2 7" xfId="6991"/>
    <cellStyle name="Account 10 8" xfId="6992"/>
    <cellStyle name="Account 20" xfId="6993"/>
    <cellStyle name="Fund 5 2 13" xfId="6994"/>
    <cellStyle name="Fund 5 14" xfId="6995"/>
    <cellStyle name="Fund 4 2 13" xfId="6996"/>
    <cellStyle name="Fund 4 14" xfId="6997"/>
    <cellStyle name="Fund 3 2 13" xfId="6998"/>
    <cellStyle name="Fund 3 14" xfId="6999"/>
    <cellStyle name="Fund 2 2 13" xfId="7000"/>
    <cellStyle name="Fund 2 14" xfId="7001"/>
    <cellStyle name="Fund 15 2 13" xfId="7002"/>
    <cellStyle name="Fund 15 14" xfId="7003"/>
    <cellStyle name="Fund 14 2 13" xfId="7004"/>
    <cellStyle name="Fund 14 14" xfId="7005"/>
    <cellStyle name="Fund 13 2 13" xfId="7006"/>
    <cellStyle name="Fund 13 14" xfId="7007"/>
    <cellStyle name="Fund 12 2 13" xfId="7008"/>
    <cellStyle name="Fund 12 14" xfId="7009"/>
    <cellStyle name="Fund 11 2 13" xfId="7010"/>
    <cellStyle name="Output 2 44" xfId="7011"/>
    <cellStyle name="Output 2 10 5" xfId="7012"/>
    <cellStyle name="Output 2 11 5" xfId="7013"/>
    <cellStyle name="Output 2 12 5" xfId="7014"/>
    <cellStyle name="Output 2 13 5" xfId="7015"/>
    <cellStyle name="Output 2 14 5" xfId="7016"/>
    <cellStyle name="Output 2 15 5" xfId="7017"/>
    <cellStyle name="Output 2 16 5" xfId="7018"/>
    <cellStyle name="Calculation 2 9 4" xfId="7019"/>
    <cellStyle name="Calculation 2 8 4" xfId="7020"/>
    <cellStyle name="Calculation 2 7 4" xfId="7021"/>
    <cellStyle name="Calculation 2 6 4" xfId="7022"/>
    <cellStyle name="Calculation 2 5 5" xfId="7023"/>
    <cellStyle name="Calculation 2 4 5" xfId="7024"/>
    <cellStyle name="Calculation 2 39 4" xfId="7025"/>
    <cellStyle name="Calculation 2 38 4" xfId="7026"/>
    <cellStyle name="Fund 9 2 5" xfId="7027"/>
    <cellStyle name="Fund 9 6" xfId="7028"/>
    <cellStyle name="Fund 8 2 5" xfId="7029"/>
    <cellStyle name="Fund 8 6" xfId="7030"/>
    <cellStyle name="Fund 7 2 5" xfId="7031"/>
    <cellStyle name="Fund 7 6" xfId="7032"/>
    <cellStyle name="Fund 6 2 5" xfId="7033"/>
    <cellStyle name="Fund 6 6" xfId="7034"/>
    <cellStyle name="Fund 5 2 5" xfId="7035"/>
    <cellStyle name="Fund 5 6" xfId="7036"/>
    <cellStyle name="Fund 4 2 5" xfId="7037"/>
    <cellStyle name="Fund 4 6" xfId="7038"/>
    <cellStyle name="Fund 3 2 5" xfId="7039"/>
    <cellStyle name="Fund 3 6" xfId="7040"/>
    <cellStyle name="Fund 2 2 5" xfId="7041"/>
    <cellStyle name="Fund 2 6" xfId="7042"/>
    <cellStyle name="Fund 15 2 5" xfId="7043"/>
    <cellStyle name="Fund 15 6" xfId="7044"/>
    <cellStyle name="Fund 14 2 5" xfId="7045"/>
    <cellStyle name="Fund 14 6" xfId="7046"/>
    <cellStyle name="Fund 13 2 5" xfId="7047"/>
    <cellStyle name="Fund 13 6" xfId="7048"/>
    <cellStyle name="Fund 12 2 5" xfId="7049"/>
    <cellStyle name="Fund 12 6" xfId="7050"/>
    <cellStyle name="Fund 11 2 5" xfId="7051"/>
    <cellStyle name="Fund 11 6" xfId="7052"/>
    <cellStyle name="Fund 10 2 5" xfId="7053"/>
    <cellStyle name="Fund 10 6" xfId="7054"/>
    <cellStyle name="Calculation 2 37 4" xfId="7055"/>
    <cellStyle name="Calculation 2 36 4" xfId="7056"/>
    <cellStyle name="Calculation 2 35 4" xfId="7057"/>
    <cellStyle name="Calculation 2 34 4" xfId="7058"/>
    <cellStyle name="Calculation 2 33 4" xfId="7059"/>
    <cellStyle name="Calculation 2 32 4" xfId="7060"/>
    <cellStyle name="Calculation 2 31 4" xfId="7061"/>
    <cellStyle name="Calculation 2 30 4" xfId="7062"/>
    <cellStyle name="Calculation 2 3 5" xfId="7063"/>
    <cellStyle name="Calculation 2 29 4" xfId="7064"/>
    <cellStyle name="Calculation 2 28 4" xfId="7065"/>
    <cellStyle name="Calculation 2 27 4" xfId="7066"/>
    <cellStyle name="Calculation 2 26 4" xfId="7067"/>
    <cellStyle name="Calculation 2 25 4" xfId="7068"/>
    <cellStyle name="Calculation 2 24 4" xfId="7069"/>
    <cellStyle name="Calculation 2 23 4" xfId="7070"/>
    <cellStyle name="Calculation 2 22 4" xfId="7071"/>
    <cellStyle name="Calculation 2 21 4" xfId="7072"/>
    <cellStyle name="Calculation 2 20 4" xfId="7073"/>
    <cellStyle name="Calculation 2 2 5" xfId="7074"/>
    <cellStyle name="Calculation 2 19 4" xfId="7075"/>
    <cellStyle name="Calculation 2 18 4" xfId="7076"/>
    <cellStyle name="Calculation 2 17 4" xfId="7077"/>
    <cellStyle name="Calculation 2 16 4" xfId="7078"/>
    <cellStyle name="Calculation 2 15 4" xfId="7079"/>
    <cellStyle name="Calculation 2 14 4" xfId="7080"/>
    <cellStyle name="Calculation 2 13 4" xfId="7081"/>
    <cellStyle name="Calculation 2 12 4" xfId="7082"/>
    <cellStyle name="Calculation 2 11 4" xfId="7083"/>
    <cellStyle name="Calculation 2 10 4" xfId="7084"/>
    <cellStyle name="Calculation 2 43" xfId="7085"/>
    <cellStyle name="Output 2 17 5" xfId="7086"/>
    <cellStyle name="Output 2 18 5" xfId="7087"/>
    <cellStyle name="Account 9 2 5" xfId="7088"/>
    <cellStyle name="Account 9 6" xfId="7089"/>
    <cellStyle name="Account 8 2 5" xfId="7090"/>
    <cellStyle name="Account 8 6" xfId="7091"/>
    <cellStyle name="Account 7 2 5" xfId="7092"/>
    <cellStyle name="Account 7 6" xfId="7093"/>
    <cellStyle name="Account 6 2 5" xfId="7094"/>
    <cellStyle name="Account 6 6" xfId="7095"/>
    <cellStyle name="Account 5 2 5" xfId="7096"/>
    <cellStyle name="Account 5 6" xfId="7097"/>
    <cellStyle name="Account 4 2 5" xfId="7098"/>
    <cellStyle name="Account 4 6" xfId="7099"/>
    <cellStyle name="Account 3 2 5" xfId="7100"/>
    <cellStyle name="Account 3 6" xfId="7101"/>
    <cellStyle name="Account 2 2 5" xfId="7102"/>
    <cellStyle name="Account 2 6" xfId="7103"/>
    <cellStyle name="Account 15 2 5" xfId="7104"/>
    <cellStyle name="Account 15 6" xfId="7105"/>
    <cellStyle name="Account 14 2 5" xfId="7106"/>
    <cellStyle name="Account 14 6" xfId="7107"/>
    <cellStyle name="Account 13 2 5" xfId="7108"/>
    <cellStyle name="Account 13 6" xfId="7109"/>
    <cellStyle name="Account 12 2 5" xfId="7110"/>
    <cellStyle name="Account 12 6" xfId="7111"/>
    <cellStyle name="Account 11 2 5" xfId="7112"/>
    <cellStyle name="Account 11 6" xfId="7113"/>
    <cellStyle name="Account 10 2 5" xfId="7114"/>
    <cellStyle name="Account 10 6" xfId="7115"/>
    <cellStyle name="Account 18" xfId="7116"/>
    <cellStyle name="Output 2 19 5" xfId="7117"/>
    <cellStyle name="Output 2 2 6" xfId="7118"/>
    <cellStyle name="Output 2 20 5" xfId="7119"/>
    <cellStyle name="Output 2 21 5" xfId="7120"/>
    <cellStyle name="Output 2 22 5" xfId="7121"/>
    <cellStyle name="Output 2 23 5" xfId="7122"/>
    <cellStyle name="Output 2 24 5" xfId="7123"/>
    <cellStyle name="Output 2 25 5" xfId="7124"/>
    <cellStyle name="Output 2 26 5" xfId="7125"/>
    <cellStyle name="Output 2 27 5" xfId="7126"/>
    <cellStyle name="Output 2 28 5" xfId="7127"/>
    <cellStyle name="Output 2 29 5" xfId="7128"/>
    <cellStyle name="Output 2 3 6" xfId="7129"/>
    <cellStyle name="Output 2 30 5" xfId="7130"/>
    <cellStyle name="Output 2 31 5" xfId="7131"/>
    <cellStyle name="Output 2 32 5" xfId="7132"/>
    <cellStyle name="Output 2 33 5" xfId="7133"/>
    <cellStyle name="Output 2 34 5" xfId="7134"/>
    <cellStyle name="Output 2 35 5" xfId="7135"/>
    <cellStyle name="Output 2 36 5" xfId="7136"/>
    <cellStyle name="Output 2 37 5" xfId="7137"/>
    <cellStyle name="Output 2 38 5" xfId="7138"/>
    <cellStyle name="Output 2 39 5" xfId="7139"/>
    <cellStyle name="Output 2 4 6" xfId="7140"/>
    <cellStyle name="Output 2 5 6" xfId="7141"/>
    <cellStyle name="Output 2 6 5" xfId="7142"/>
    <cellStyle name="Output 2 7 5" xfId="7143"/>
    <cellStyle name="Output 2 8 5" xfId="7144"/>
    <cellStyle name="Output 2 9 5" xfId="7145"/>
    <cellStyle name="Fund 11 14" xfId="7146"/>
    <cellStyle name="Fund 10 2 13" xfId="7147"/>
    <cellStyle name="Fund 10 14" xfId="7148"/>
    <cellStyle name="Input 2 22 13" xfId="7149"/>
    <cellStyle name="Input 2 21 13" xfId="7150"/>
    <cellStyle name="Input 2 20 13" xfId="7151"/>
    <cellStyle name="Input 2 2 14" xfId="7152"/>
    <cellStyle name="Input 2 19 13" xfId="7153"/>
    <cellStyle name="Input 2 18 13" xfId="7154"/>
    <cellStyle name="Input 2 17 13" xfId="7155"/>
    <cellStyle name="Input 2 16 13" xfId="7156"/>
    <cellStyle name="Input 2 15 13" xfId="7157"/>
    <cellStyle name="Input 2 14 13" xfId="7158"/>
    <cellStyle name="Input 2 13 13" xfId="7159"/>
    <cellStyle name="Input 2 12 13" xfId="7160"/>
    <cellStyle name="Input 2 11 13" xfId="7161"/>
    <cellStyle name="Input 2 10 13" xfId="7162"/>
    <cellStyle name="Input 2 52" xfId="7163"/>
    <cellStyle name="Input 2 7 15" xfId="7164"/>
    <cellStyle name="Input 2 6 15" xfId="7165"/>
    <cellStyle name="Input 2 5 16" xfId="7166"/>
    <cellStyle name="Input 2 4 16" xfId="7167"/>
    <cellStyle name="Input 2 39 15" xfId="7168"/>
    <cellStyle name="Input 2 38 15" xfId="7169"/>
    <cellStyle name="Input 2 37 15" xfId="7170"/>
    <cellStyle name="Input 2 36 15" xfId="7171"/>
    <cellStyle name="Input 2 35 15" xfId="7172"/>
    <cellStyle name="Input 2 34 15" xfId="7173"/>
    <cellStyle name="Input 2 33 15" xfId="7174"/>
    <cellStyle name="Input 2 32 15" xfId="7175"/>
    <cellStyle name="Input 2 31 15" xfId="7176"/>
    <cellStyle name="Input 2 30 15" xfId="7177"/>
    <cellStyle name="Input 2 3 16" xfId="7178"/>
    <cellStyle name="Input 2 29 15" xfId="7179"/>
    <cellStyle name="Input 2 28 15" xfId="7180"/>
    <cellStyle name="Input 2 27 15" xfId="7181"/>
    <cellStyle name="Input 2 26 15" xfId="7182"/>
    <cellStyle name="Note 2 42" xfId="7183"/>
    <cellStyle name="Note 2 10 4" xfId="7184"/>
    <cellStyle name="Note 2 10 2 3" xfId="7185"/>
    <cellStyle name="Note 2 11 4" xfId="7186"/>
    <cellStyle name="Note 2 11 2 3" xfId="7187"/>
    <cellStyle name="Note 2 12 4" xfId="7188"/>
    <cellStyle name="Note 2 12 2 3" xfId="7189"/>
    <cellStyle name="Note 2 13 4" xfId="7190"/>
    <cellStyle name="Note 2 13 2 3" xfId="7191"/>
    <cellStyle name="Note 2 14 4" xfId="7192"/>
    <cellStyle name="Note 2 14 2 3" xfId="7193"/>
    <cellStyle name="Note 2 15 4" xfId="7194"/>
    <cellStyle name="Note 2 15 2 3" xfId="7195"/>
    <cellStyle name="Note 2 16 4" xfId="7196"/>
    <cellStyle name="Note 2 16 2 3" xfId="7197"/>
    <cellStyle name="Note 2 17 4" xfId="7198"/>
    <cellStyle name="Note 2 17 2 3" xfId="7199"/>
    <cellStyle name="Note 2 18 4" xfId="7200"/>
    <cellStyle name="Note 2 18 2 3" xfId="7201"/>
    <cellStyle name="Note 2 19 4" xfId="7202"/>
    <cellStyle name="Note 2 19 2 3" xfId="7203"/>
    <cellStyle name="Account 9 2 4" xfId="7204"/>
    <cellStyle name="Account 9 5" xfId="7205"/>
    <cellStyle name="Account 8 2 4" xfId="7206"/>
    <cellStyle name="Account 8 5" xfId="7207"/>
    <cellStyle name="Account 7 2 4" xfId="7208"/>
    <cellStyle name="Account 7 5" xfId="7209"/>
    <cellStyle name="Account 6 2 4" xfId="7210"/>
    <cellStyle name="Account 6 5" xfId="7211"/>
    <cellStyle name="Account 5 2 4" xfId="7212"/>
    <cellStyle name="Account 5 5" xfId="7213"/>
    <cellStyle name="Account 4 2 4" xfId="7214"/>
    <cellStyle name="Account 4 5" xfId="7215"/>
    <cellStyle name="Account 3 2 4" xfId="7216"/>
    <cellStyle name="Account 3 5" xfId="7217"/>
    <cellStyle name="Account 2 2 4" xfId="7218"/>
    <cellStyle name="Account 2 5" xfId="7219"/>
    <cellStyle name="Account 15 2 4" xfId="7220"/>
    <cellStyle name="Account 15 5" xfId="7221"/>
    <cellStyle name="Account 14 2 4" xfId="7222"/>
    <cellStyle name="Account 14 5" xfId="7223"/>
    <cellStyle name="Account 13 2 4" xfId="7224"/>
    <cellStyle name="Account 13 5" xfId="7225"/>
    <cellStyle name="Account 12 2 4" xfId="7226"/>
    <cellStyle name="Account 12 5" xfId="7227"/>
    <cellStyle name="Account 11 2 4" xfId="7228"/>
    <cellStyle name="Account 11 5" xfId="7229"/>
    <cellStyle name="Account 10 2 4" xfId="7230"/>
    <cellStyle name="Account 10 5" xfId="7231"/>
    <cellStyle name="Account 17" xfId="7232"/>
    <cellStyle name="Note 2 2 7" xfId="7233"/>
    <cellStyle name="Note 2 2 2 6" xfId="7234"/>
    <cellStyle name="Note 2 2 2 2 3" xfId="7235"/>
    <cellStyle name="Input 2 25 15" xfId="7236"/>
    <cellStyle name="Input 2 24 15" xfId="7237"/>
    <cellStyle name="Input 2 23 15" xfId="7238"/>
    <cellStyle name="Note 2 20 4" xfId="7239"/>
    <cellStyle name="Note 2 20 2 3" xfId="7240"/>
    <cellStyle name="Note 2 21 4" xfId="7241"/>
    <cellStyle name="Note 2 21 2 3" xfId="7242"/>
    <cellStyle name="Note 2 22 4" xfId="7243"/>
    <cellStyle name="Note 2 22 2 3" xfId="7244"/>
    <cellStyle name="Note 2 23 4" xfId="7245"/>
    <cellStyle name="Note 2 23 2 3" xfId="7246"/>
    <cellStyle name="Note 2 24 4" xfId="7247"/>
    <cellStyle name="Note 2 24 2 3" xfId="7248"/>
    <cellStyle name="Note 2 25 4" xfId="7249"/>
    <cellStyle name="Note 2 25 2 3" xfId="7250"/>
    <cellStyle name="Note 2 26 4" xfId="7251"/>
    <cellStyle name="Note 2 26 2 3" xfId="7252"/>
    <cellStyle name="Note 2 27 4" xfId="7253"/>
    <cellStyle name="Note 2 27 2 3" xfId="7254"/>
    <cellStyle name="Note 2 28 4" xfId="7255"/>
    <cellStyle name="Note 2 28 2 3" xfId="7256"/>
    <cellStyle name="Note 2 29 4" xfId="7257"/>
    <cellStyle name="Note 2 29 2 3" xfId="7258"/>
    <cellStyle name="Note 2 3 6" xfId="7259"/>
    <cellStyle name="Note 2 3 2 3" xfId="7260"/>
    <cellStyle name="Fund 9 2 15" xfId="7261"/>
    <cellStyle name="Note 2 30 4" xfId="7262"/>
    <cellStyle name="Note 2 30 2 3" xfId="7263"/>
    <cellStyle name="Note 2 31 4" xfId="7264"/>
    <cellStyle name="Note 2 31 2 3" xfId="7265"/>
    <cellStyle name="Note 2 32 4" xfId="7266"/>
    <cellStyle name="Note 2 32 2 3" xfId="7267"/>
    <cellStyle name="Note 2 33 4" xfId="7268"/>
    <cellStyle name="Note 2 33 2 3" xfId="7269"/>
    <cellStyle name="Note 2 34 4" xfId="7270"/>
    <cellStyle name="Note 2 34 2 3" xfId="7271"/>
    <cellStyle name="Note 2 35 4" xfId="7272"/>
    <cellStyle name="Note 2 35 2 3" xfId="7273"/>
    <cellStyle name="Note 2 36 4" xfId="7274"/>
    <cellStyle name="Note 2 36 2 3" xfId="7275"/>
    <cellStyle name="Note 2 37 4" xfId="7276"/>
    <cellStyle name="Note 2 37 2 3" xfId="7277"/>
    <cellStyle name="Note 2 38 3" xfId="7278"/>
    <cellStyle name="Fund 9 16" xfId="7279"/>
    <cellStyle name="Note 2 4 5" xfId="7280"/>
    <cellStyle name="Note 2 4 2 3" xfId="7281"/>
    <cellStyle name="Note 2 5 5" xfId="7282"/>
    <cellStyle name="Note 2 5 2 3" xfId="7283"/>
    <cellStyle name="Note 2 6 4" xfId="7284"/>
    <cellStyle name="Note 2 6 2 3" xfId="7285"/>
    <cellStyle name="Note 2 7 4" xfId="7286"/>
    <cellStyle name="Note 2 7 2 3" xfId="7287"/>
    <cellStyle name="Note 2 8 4" xfId="7288"/>
    <cellStyle name="Note 2 8 2 3" xfId="7289"/>
    <cellStyle name="Note 2 9 4" xfId="7290"/>
    <cellStyle name="Note 2 9 2 3" xfId="7291"/>
    <cellStyle name="Fund 8 2 15" xfId="7292"/>
    <cellStyle name="Fund 8 16" xfId="7293"/>
    <cellStyle name="Fund 7 2 15" xfId="7294"/>
    <cellStyle name="Fund 7 16" xfId="7295"/>
    <cellStyle name="Org 19" xfId="7296"/>
    <cellStyle name="Org 10 7" xfId="7297"/>
    <cellStyle name="Org 10 2 6" xfId="7298"/>
    <cellStyle name="Note 2 41" xfId="7299"/>
    <cellStyle name="Note 2 10 3" xfId="7300"/>
    <cellStyle name="Note 2 10 2 2" xfId="7301"/>
    <cellStyle name="Note 2 11 3" xfId="7302"/>
    <cellStyle name="Note 2 11 2 2" xfId="7303"/>
    <cellStyle name="Note 2 12 3" xfId="7304"/>
    <cellStyle name="Note 2 12 2 2" xfId="7305"/>
    <cellStyle name="Note 2 13 3" xfId="7306"/>
    <cellStyle name="Note 2 13 2 2" xfId="7307"/>
    <cellStyle name="Note 2 14 3" xfId="7308"/>
    <cellStyle name="Note 2 14 2 2" xfId="7309"/>
    <cellStyle name="Note 2 15 3" xfId="7310"/>
    <cellStyle name="Note 2 15 2 2" xfId="7311"/>
    <cellStyle name="Note 2 16 3" xfId="7312"/>
    <cellStyle name="Note 2 16 2 2" xfId="7313"/>
    <cellStyle name="Note 2 17 3" xfId="7314"/>
    <cellStyle name="Note 2 17 2 2" xfId="7315"/>
    <cellStyle name="Note 2 18 3" xfId="7316"/>
    <cellStyle name="Note 2 18 2 2" xfId="7317"/>
    <cellStyle name="Note 2 19 3" xfId="7318"/>
    <cellStyle name="Note 2 19 2 2" xfId="7319"/>
    <cellStyle name="Note 2 2 6" xfId="7320"/>
    <cellStyle name="Note 2 2 2 5" xfId="7321"/>
    <cellStyle name="Note 2 2 2 2 2" xfId="7322"/>
    <cellStyle name="Org 11 7" xfId="7323"/>
    <cellStyle name="Org 11 2 6" xfId="7324"/>
    <cellStyle name="Org 12 7" xfId="7325"/>
    <cellStyle name="Note 2 20 3" xfId="7326"/>
    <cellStyle name="Note 2 20 2 2" xfId="7327"/>
    <cellStyle name="Note 2 21 3" xfId="7328"/>
    <cellStyle name="Note 2 21 2 2" xfId="7329"/>
    <cellStyle name="Note 2 22 3" xfId="7330"/>
    <cellStyle name="Note 2 22 2 2" xfId="7331"/>
    <cellStyle name="Note 2 23 3" xfId="7332"/>
    <cellStyle name="Note 2 23 2 2" xfId="7333"/>
    <cellStyle name="Note 2 24 3" xfId="7334"/>
    <cellStyle name="Note 2 24 2 2" xfId="7335"/>
    <cellStyle name="Note 2 25 3" xfId="7336"/>
    <cellStyle name="Note 2 25 2 2" xfId="7337"/>
    <cellStyle name="Note 2 26 3" xfId="7338"/>
    <cellStyle name="Note 2 26 2 2" xfId="7339"/>
    <cellStyle name="Note 2 27 3" xfId="7340"/>
    <cellStyle name="Note 2 27 2 2" xfId="7341"/>
    <cellStyle name="Note 2 28 3" xfId="7342"/>
    <cellStyle name="Note 2 28 2 2" xfId="7343"/>
    <cellStyle name="Note 2 29 3" xfId="7344"/>
    <cellStyle name="Note 2 29 2 2" xfId="7345"/>
    <cellStyle name="Note 2 3 5" xfId="7346"/>
    <cellStyle name="Note 2 3 2 2" xfId="7347"/>
    <cellStyle name="Org 12 2 6" xfId="7348"/>
    <cellStyle name="Note 2 30 3" xfId="7349"/>
    <cellStyle name="Note 2 30 2 2" xfId="7350"/>
    <cellStyle name="Note 2 31 3" xfId="7351"/>
    <cellStyle name="Note 2 31 2 2" xfId="7352"/>
    <cellStyle name="Note 2 32 3" xfId="7353"/>
    <cellStyle name="Note 2 32 2 2" xfId="7354"/>
    <cellStyle name="Note 2 33 3" xfId="7355"/>
    <cellStyle name="Note 2 33 2 2" xfId="7356"/>
    <cellStyle name="Note 2 34 3" xfId="7357"/>
    <cellStyle name="Note 2 34 2 2" xfId="7358"/>
    <cellStyle name="Note 2 35 3" xfId="7359"/>
    <cellStyle name="Note 2 35 2 2" xfId="7360"/>
    <cellStyle name="Note 2 36 3" xfId="7361"/>
    <cellStyle name="Note 2 36 2 2" xfId="7362"/>
    <cellStyle name="Note 2 37 3" xfId="7363"/>
    <cellStyle name="Note 2 37 2 2" xfId="7364"/>
    <cellStyle name="Note 2 38 2" xfId="7365"/>
    <cellStyle name="Org 13 7" xfId="7366"/>
    <cellStyle name="Note 2 4 4" xfId="7367"/>
    <cellStyle name="Note 2 4 2 2" xfId="7368"/>
    <cellStyle name="Note 2 5 4" xfId="7369"/>
    <cellStyle name="Note 2 5 2 2" xfId="7370"/>
    <cellStyle name="Note 2 6 3" xfId="7371"/>
    <cellStyle name="Note 2 6 2 2" xfId="7372"/>
    <cellStyle name="Note 2 7 3" xfId="7373"/>
    <cellStyle name="Note 2 7 2 2" xfId="7374"/>
    <cellStyle name="Note 2 8 3" xfId="7375"/>
    <cellStyle name="Note 2 8 2 2" xfId="7376"/>
    <cellStyle name="Note 2 9 3" xfId="7377"/>
    <cellStyle name="Note 2 9 2 2" xfId="7378"/>
    <cellStyle name="Org 13 2 6" xfId="7379"/>
    <cellStyle name="Org 14 7" xfId="7380"/>
    <cellStyle name="Org 14 2 6" xfId="7381"/>
    <cellStyle name="Org 15 7" xfId="7382"/>
    <cellStyle name="Org 17" xfId="7383"/>
    <cellStyle name="Org 10 5" xfId="7384"/>
    <cellStyle name="Org 10 2 4" xfId="7385"/>
    <cellStyle name="Org 11 5" xfId="7386"/>
    <cellStyle name="Org 11 2 4" xfId="7387"/>
    <cellStyle name="Org 12 5" xfId="7388"/>
    <cellStyle name="Org 12 2 4" xfId="7389"/>
    <cellStyle name="Org 13 5" xfId="7390"/>
    <cellStyle name="Org 13 2 4" xfId="7391"/>
    <cellStyle name="Org 14 5" xfId="7392"/>
    <cellStyle name="Org 14 2 4" xfId="7393"/>
    <cellStyle name="Org 15 5" xfId="7394"/>
    <cellStyle name="Org 15 2 4" xfId="7395"/>
    <cellStyle name="Org 2 5" xfId="7396"/>
    <cellStyle name="Org 2 2 4" xfId="7397"/>
    <cellStyle name="Org 3 5" xfId="7398"/>
    <cellStyle name="Org 3 2 4" xfId="7399"/>
    <cellStyle name="Org 4 5" xfId="7400"/>
    <cellStyle name="Org 4 2 4" xfId="7401"/>
    <cellStyle name="Org 5 5" xfId="7402"/>
    <cellStyle name="Org 5 2 4" xfId="7403"/>
    <cellStyle name="Org 6 5" xfId="7404"/>
    <cellStyle name="Org 6 2 4" xfId="7405"/>
    <cellStyle name="Org 7 5" xfId="7406"/>
    <cellStyle name="Org 7 2 4" xfId="7407"/>
    <cellStyle name="Org 8 5" xfId="7408"/>
    <cellStyle name="Org 8 2 4" xfId="7409"/>
    <cellStyle name="Org 9 5" xfId="7410"/>
    <cellStyle name="Org 9 2 4" xfId="7411"/>
    <cellStyle name="Output 2 41" xfId="7412"/>
    <cellStyle name="Output 2 10 2" xfId="7413"/>
    <cellStyle name="Output 2 11 2" xfId="7414"/>
    <cellStyle name="Output 2 12 2" xfId="7415"/>
    <cellStyle name="Output 2 13 2" xfId="7416"/>
    <cellStyle name="Output 2 14 2" xfId="7417"/>
    <cellStyle name="Output 2 15 2" xfId="7418"/>
    <cellStyle name="Output 2 16 2" xfId="7419"/>
    <cellStyle name="Output 2 17 2" xfId="7420"/>
    <cellStyle name="Output 2 18 2" xfId="7421"/>
    <cellStyle name="Output 2 19 2" xfId="7422"/>
    <cellStyle name="Output 2 2 3" xfId="7423"/>
    <cellStyle name="Output 2 20 2" xfId="7424"/>
    <cellStyle name="Output 2 21 2" xfId="7425"/>
    <cellStyle name="Output 2 22 2" xfId="7426"/>
    <cellStyle name="Output 2 23 2" xfId="7427"/>
    <cellStyle name="Output 2 24 2" xfId="7428"/>
    <cellStyle name="Output 2 25 2" xfId="7429"/>
    <cellStyle name="Output 2 26 2" xfId="7430"/>
    <cellStyle name="Output 2 27 2" xfId="7431"/>
    <cellStyle name="Output 2 28 2" xfId="7432"/>
    <cellStyle name="Output 2 29 2" xfId="7433"/>
    <cellStyle name="Output 2 3 3" xfId="7434"/>
    <cellStyle name="Output 2 30 2" xfId="7435"/>
    <cellStyle name="Output 2 31 2" xfId="7436"/>
    <cellStyle name="Output 2 32 2" xfId="7437"/>
    <cellStyle name="Output 2 33 2" xfId="7438"/>
    <cellStyle name="Output 2 34 2" xfId="7439"/>
    <cellStyle name="Output 2 35 2" xfId="7440"/>
    <cellStyle name="Output 2 36 2" xfId="7441"/>
    <cellStyle name="Output 2 37 2" xfId="7442"/>
    <cellStyle name="Output 2 38 2" xfId="7443"/>
    <cellStyle name="Output 2 39 2" xfId="7444"/>
    <cellStyle name="Output 2 4 3" xfId="7445"/>
    <cellStyle name="Output 2 5 3" xfId="7446"/>
    <cellStyle name="Output 2 6 2" xfId="7447"/>
    <cellStyle name="Output 2 7 2" xfId="7448"/>
    <cellStyle name="Output 2 8 2" xfId="7449"/>
    <cellStyle name="Output 2 9 2" xfId="7450"/>
    <cellStyle name="Org 15 2 6" xfId="7451"/>
    <cellStyle name="Org 2 7" xfId="7452"/>
    <cellStyle name="Org 2 2 6" xfId="7453"/>
    <cellStyle name="Org 3 7" xfId="7454"/>
    <cellStyle name="Org 3 2 6" xfId="7455"/>
    <cellStyle name="Org 4 7" xfId="7456"/>
    <cellStyle name="Org 4 2 6" xfId="7457"/>
    <cellStyle name="Org 5 7" xfId="7458"/>
    <cellStyle name="Org 5 2 6" xfId="7459"/>
    <cellStyle name="Org 6 7" xfId="7460"/>
    <cellStyle name="Org 6 2 6" xfId="7461"/>
    <cellStyle name="Org 7 7" xfId="7462"/>
    <cellStyle name="Org 7 2 6" xfId="7463"/>
    <cellStyle name="Org 8 7" xfId="7464"/>
    <cellStyle name="Org 8 2 6" xfId="7465"/>
    <cellStyle name="Org 9 7" xfId="7466"/>
    <cellStyle name="Org 9 2 6" xfId="7467"/>
    <cellStyle name="Output 2 42" xfId="7468"/>
    <cellStyle name="Output 2 10 3" xfId="7469"/>
    <cellStyle name="Output 2 11 3" xfId="7470"/>
    <cellStyle name="Output 2 12 3" xfId="7471"/>
    <cellStyle name="Output 2 13 3" xfId="7472"/>
    <cellStyle name="Project 17" xfId="7473"/>
    <cellStyle name="Project 10 5" xfId="7474"/>
    <cellStyle name="Project 10 2 4" xfId="7475"/>
    <cellStyle name="Project 11 5" xfId="7476"/>
    <cellStyle name="Project 11 2 4" xfId="7477"/>
    <cellStyle name="Project 12 5" xfId="7478"/>
    <cellStyle name="Project 12 2 4" xfId="7479"/>
    <cellStyle name="Project 13 5" xfId="7480"/>
    <cellStyle name="Project 13 2 4" xfId="7481"/>
    <cellStyle name="Project 14 5" xfId="7482"/>
    <cellStyle name="Project 14 2 4" xfId="7483"/>
    <cellStyle name="Project 15 5" xfId="7484"/>
    <cellStyle name="Project 15 2 4" xfId="7485"/>
    <cellStyle name="Project 2 5" xfId="7486"/>
    <cellStyle name="Project 2 2 4" xfId="7487"/>
    <cellStyle name="Project 3 5" xfId="7488"/>
    <cellStyle name="Project 3 2 4" xfId="7489"/>
    <cellStyle name="Project 4 5" xfId="7490"/>
    <cellStyle name="Project 4 2 4" xfId="7491"/>
    <cellStyle name="Project 5 5" xfId="7492"/>
    <cellStyle name="Project 5 2 4" xfId="7493"/>
    <cellStyle name="Project 6 5" xfId="7494"/>
    <cellStyle name="Project 6 2 4" xfId="7495"/>
    <cellStyle name="Project 7 5" xfId="7496"/>
    <cellStyle name="Project 7 2 4" xfId="7497"/>
    <cellStyle name="Project 8 5" xfId="7498"/>
    <cellStyle name="Project 8 2 4" xfId="7499"/>
    <cellStyle name="Project 9 5" xfId="7500"/>
    <cellStyle name="Project 9 2 4" xfId="7501"/>
    <cellStyle name="Output 2 14 3" xfId="7502"/>
    <cellStyle name="Output 2 15 3" xfId="7503"/>
    <cellStyle name="Output 2 16 3" xfId="7504"/>
    <cellStyle name="Output 2 17 3" xfId="7505"/>
    <cellStyle name="Output 2 18 3" xfId="7506"/>
    <cellStyle name="Output 2 19 3" xfId="7507"/>
    <cellStyle name="Output 2 2 4" xfId="7508"/>
    <cellStyle name="task 17" xfId="7509"/>
    <cellStyle name="task 10 5" xfId="7510"/>
    <cellStyle name="task 10 2 4" xfId="7511"/>
    <cellStyle name="task 11 5" xfId="7512"/>
    <cellStyle name="task 11 2 4" xfId="7513"/>
    <cellStyle name="task 12 5" xfId="7514"/>
    <cellStyle name="task 12 2 4" xfId="7515"/>
    <cellStyle name="task 13 5" xfId="7516"/>
    <cellStyle name="task 13 2 4" xfId="7517"/>
    <cellStyle name="task 14 5" xfId="7518"/>
    <cellStyle name="task 14 2 4" xfId="7519"/>
    <cellStyle name="task 15 5" xfId="7520"/>
    <cellStyle name="task 15 2 4" xfId="7521"/>
    <cellStyle name="task 2 5" xfId="7522"/>
    <cellStyle name="task 2 2 4" xfId="7523"/>
    <cellStyle name="task 3 5" xfId="7524"/>
    <cellStyle name="task 3 2 4" xfId="7525"/>
    <cellStyle name="task 4 5" xfId="7526"/>
    <cellStyle name="task 4 2 4" xfId="7527"/>
    <cellStyle name="task 5 5" xfId="7528"/>
    <cellStyle name="task 5 2 4" xfId="7529"/>
    <cellStyle name="task 6 5" xfId="7530"/>
    <cellStyle name="task 6 2 4" xfId="7531"/>
    <cellStyle name="task 7 5" xfId="7532"/>
    <cellStyle name="task 7 2 4" xfId="7533"/>
    <cellStyle name="task 8 5" xfId="7534"/>
    <cellStyle name="task 8 2 4" xfId="7535"/>
    <cellStyle name="task 9 5" xfId="7536"/>
    <cellStyle name="task 9 2 4" xfId="7537"/>
    <cellStyle name="Output 2 20 3" xfId="7538"/>
    <cellStyle name="Total 2 41" xfId="7539"/>
    <cellStyle name="Total 2 10 2" xfId="7540"/>
    <cellStyle name="Total 2 11 2" xfId="7541"/>
    <cellStyle name="Total 2 12 2" xfId="7542"/>
    <cellStyle name="Total 2 13 2" xfId="7543"/>
    <cellStyle name="Total 2 14 2" xfId="7544"/>
    <cellStyle name="Total 2 15 2" xfId="7545"/>
    <cellStyle name="Total 2 16 2" xfId="7546"/>
    <cellStyle name="Total 2 17 2" xfId="7547"/>
    <cellStyle name="Total 2 18 2" xfId="7548"/>
    <cellStyle name="Total 2 19 2" xfId="7549"/>
    <cellStyle name="Total 2 2 4" xfId="7550"/>
    <cellStyle name="Total 2 2 2 2" xfId="7551"/>
    <cellStyle name="Total 2 20 2" xfId="7552"/>
    <cellStyle name="Total 2 21 2" xfId="7553"/>
    <cellStyle name="Total 2 22 2" xfId="7554"/>
    <cellStyle name="Total 2 23 2" xfId="7555"/>
    <cellStyle name="Total 2 24 2" xfId="7556"/>
    <cellStyle name="Total 2 25 2" xfId="7557"/>
    <cellStyle name="Total 2 26 2" xfId="7558"/>
    <cellStyle name="Total 2 27 2" xfId="7559"/>
    <cellStyle name="Total 2 28 2" xfId="7560"/>
    <cellStyle name="Total 2 29 2" xfId="7561"/>
    <cellStyle name="Total 2 3 3" xfId="7562"/>
    <cellStyle name="Total 2 30 2" xfId="7563"/>
    <cellStyle name="Total 2 31 2" xfId="7564"/>
    <cellStyle name="Total 2 32 2" xfId="7565"/>
    <cellStyle name="Total 2 33 2" xfId="7566"/>
    <cellStyle name="Total 2 34 2" xfId="7567"/>
    <cellStyle name="Total 2 35 2" xfId="7568"/>
    <cellStyle name="Total 2 36 2" xfId="7569"/>
    <cellStyle name="Total 2 37 2" xfId="7570"/>
    <cellStyle name="Total 2 38 2" xfId="7571"/>
    <cellStyle name="Output 2 21 3" xfId="7572"/>
    <cellStyle name="Total 2 4 3" xfId="7573"/>
    <cellStyle name="Total 2 5 3" xfId="7574"/>
    <cellStyle name="Total 2 6 2" xfId="7575"/>
    <cellStyle name="Total 2 7 2" xfId="7576"/>
    <cellStyle name="Total 2 8 2" xfId="7577"/>
    <cellStyle name="Total 2 9 2" xfId="7578"/>
    <cellStyle name="Output 2 22 3" xfId="7579"/>
    <cellStyle name="Output 2 23 3" xfId="7580"/>
    <cellStyle name="Note 2 23 2 6" xfId="7581"/>
    <cellStyle name="Note 2 36 2 6" xfId="7582"/>
    <cellStyle name="Input 2 9 5" xfId="7583"/>
    <cellStyle name="Input 2 8 5" xfId="7584"/>
    <cellStyle name="Input 2 7 5" xfId="7585"/>
    <cellStyle name="Input 2 6 5" xfId="7586"/>
    <cellStyle name="Input 2 5 6" xfId="7587"/>
    <cellStyle name="Input 2 4 6" xfId="7588"/>
    <cellStyle name="Input 2 39 5" xfId="7589"/>
    <cellStyle name="Input 2 38 5" xfId="7590"/>
    <cellStyle name="Input 2 37 5" xfId="7591"/>
    <cellStyle name="Input 2 36 5" xfId="7592"/>
    <cellStyle name="Input 2 35 5" xfId="7593"/>
    <cellStyle name="Input 2 34 5" xfId="7594"/>
    <cellStyle name="Input 2 33 5" xfId="7595"/>
    <cellStyle name="Input 2 32 5" xfId="7596"/>
    <cellStyle name="Input 2 31 5" xfId="7597"/>
    <cellStyle name="Input 2 30 5" xfId="7598"/>
    <cellStyle name="Input 2 3 6" xfId="7599"/>
    <cellStyle name="Input 2 29 5" xfId="7600"/>
    <cellStyle name="Input 2 28 5" xfId="7601"/>
    <cellStyle name="Input 2 27 5" xfId="7602"/>
    <cellStyle name="Input 2 26 5" xfId="7603"/>
    <cellStyle name="Input 2 25 5" xfId="7604"/>
    <cellStyle name="Input 2 24 5" xfId="7605"/>
    <cellStyle name="Input 2 23 5" xfId="7606"/>
    <cellStyle name="Input 2 22 5" xfId="7607"/>
    <cellStyle name="Input 2 21 5" xfId="7608"/>
    <cellStyle name="Input 2 20 5" xfId="7609"/>
    <cellStyle name="Input 2 2 6" xfId="7610"/>
    <cellStyle name="Input 2 19 5" xfId="7611"/>
    <cellStyle name="Input 2 18 5" xfId="7612"/>
    <cellStyle name="Input 2 17 5" xfId="7613"/>
    <cellStyle name="Input 2 16 5" xfId="7614"/>
    <cellStyle name="Input 2 15 5" xfId="7615"/>
    <cellStyle name="Input 2 14 5" xfId="7616"/>
    <cellStyle name="Input 2 13 5" xfId="7617"/>
    <cellStyle name="Input 2 12 5" xfId="7618"/>
    <cellStyle name="Input 2 11 5" xfId="7619"/>
    <cellStyle name="Input 2 10 5" xfId="7620"/>
    <cellStyle name="Input 2 44" xfId="7621"/>
    <cellStyle name="Calculation 2 9 3" xfId="7622"/>
    <cellStyle name="Calculation 2 8 3" xfId="7623"/>
    <cellStyle name="Calculation 2 7 3" xfId="7624"/>
    <cellStyle name="Calculation 2 6 3" xfId="7625"/>
    <cellStyle name="Calculation 2 5 4" xfId="7626"/>
    <cellStyle name="Calculation 2 4 4" xfId="7627"/>
    <cellStyle name="Calculation 2 39 3" xfId="7628"/>
    <cellStyle name="Calculation 2 38 3" xfId="7629"/>
    <cellStyle name="Calculation 2 37 3" xfId="7630"/>
    <cellStyle name="Calculation 2 36 3" xfId="7631"/>
    <cellStyle name="Calculation 2 35 3" xfId="7632"/>
    <cellStyle name="Calculation 2 34 3" xfId="7633"/>
    <cellStyle name="Calculation 2 33 3" xfId="7634"/>
    <cellStyle name="Calculation 2 32 3" xfId="7635"/>
    <cellStyle name="Calculation 2 31 3" xfId="7636"/>
    <cellStyle name="Calculation 2 30 3" xfId="7637"/>
    <cellStyle name="Calculation 2 3 4" xfId="7638"/>
    <cellStyle name="Calculation 2 29 3" xfId="7639"/>
    <cellStyle name="Calculation 2 28 3" xfId="7640"/>
    <cellStyle name="Calculation 2 27 3" xfId="7641"/>
    <cellStyle name="Calculation 2 26 3" xfId="7642"/>
    <cellStyle name="Calculation 2 25 3" xfId="7643"/>
    <cellStyle name="Calculation 2 24 3" xfId="7644"/>
    <cellStyle name="Calculation 2 23 3" xfId="7645"/>
    <cellStyle name="Calculation 2 22 3" xfId="7646"/>
    <cellStyle name="Calculation 2 21 3" xfId="7647"/>
    <cellStyle name="Calculation 2 20 3" xfId="7648"/>
    <cellStyle name="Calculation 2 2 4" xfId="7649"/>
    <cellStyle name="Calculation 2 19 3" xfId="7650"/>
    <cellStyle name="Calculation 2 18 3" xfId="7651"/>
    <cellStyle name="Calculation 2 17 3" xfId="7652"/>
    <cellStyle name="Calculation 2 16 3" xfId="7653"/>
    <cellStyle name="Calculation 2 15 3" xfId="7654"/>
    <cellStyle name="Calculation 2 14 3" xfId="7655"/>
    <cellStyle name="Calculation 2 13 3" xfId="7656"/>
    <cellStyle name="Calculation 2 12 3" xfId="7657"/>
    <cellStyle name="Calculation 2 11 3" xfId="7658"/>
    <cellStyle name="Calculation 2 10 3" xfId="7659"/>
    <cellStyle name="Calculation 2 42" xfId="7660"/>
    <cellStyle name="Fund 9 2 8" xfId="7661"/>
    <cellStyle name="Fund 9 9" xfId="7662"/>
    <cellStyle name="Fund 8 2 8" xfId="7663"/>
    <cellStyle name="Fund 8 9" xfId="7664"/>
    <cellStyle name="Fund 7 2 8" xfId="7665"/>
    <cellStyle name="Fund 7 9" xfId="7666"/>
    <cellStyle name="Fund 6 2 8" xfId="7667"/>
    <cellStyle name="Fund 6 9" xfId="7668"/>
    <cellStyle name="Fund 5 2 8" xfId="7669"/>
    <cellStyle name="Fund 5 9" xfId="7670"/>
    <cellStyle name="Fund 4 2 8" xfId="7671"/>
    <cellStyle name="Fund 4 9" xfId="7672"/>
    <cellStyle name="Fund 3 2 8" xfId="7673"/>
    <cellStyle name="Fund 3 9" xfId="7674"/>
    <cellStyle name="Fund 2 2 8" xfId="7675"/>
    <cellStyle name="Fund 2 9" xfId="7676"/>
    <cellStyle name="Fund 15 2 8" xfId="7677"/>
    <cellStyle name="Fund 15 9" xfId="7678"/>
    <cellStyle name="Fund 14 2 8" xfId="7679"/>
    <cellStyle name="Fund 14 9" xfId="7680"/>
    <cellStyle name="Fund 13 2 8" xfId="7681"/>
    <cellStyle name="Fund 13 9" xfId="7682"/>
    <cellStyle name="Fund 12 2 8" xfId="7683"/>
    <cellStyle name="Fund 12 9" xfId="7684"/>
    <cellStyle name="Fund 11 2 8" xfId="7685"/>
    <cellStyle name="Fund 11 9" xfId="7686"/>
    <cellStyle name="Fund 10 2 8" xfId="7687"/>
    <cellStyle name="Fund 10 9" xfId="7688"/>
    <cellStyle name="Org 18" xfId="7689"/>
    <cellStyle name="Org 10 6" xfId="7690"/>
    <cellStyle name="Org 10 2 5" xfId="7691"/>
    <cellStyle name="Org 11 6" xfId="7692"/>
    <cellStyle name="Org 11 2 5" xfId="7693"/>
    <cellStyle name="Org 12 6" xfId="7694"/>
    <cellStyle name="Org 12 2 5" xfId="7695"/>
    <cellStyle name="Org 13 6" xfId="7696"/>
    <cellStyle name="Org 13 2 5" xfId="7697"/>
    <cellStyle name="Org 14 6" xfId="7698"/>
    <cellStyle name="Org 14 2 5" xfId="7699"/>
    <cellStyle name="Org 15 6" xfId="7700"/>
    <cellStyle name="Org 15 2 5" xfId="7701"/>
    <cellStyle name="Org 2 6" xfId="7702"/>
    <cellStyle name="Org 2 2 5" xfId="7703"/>
    <cellStyle name="Org 3 6" xfId="7704"/>
    <cellStyle name="Org 3 2 5" xfId="7705"/>
    <cellStyle name="Org 4 6" xfId="7706"/>
    <cellStyle name="Org 4 2 5" xfId="7707"/>
    <cellStyle name="Org 5 6" xfId="7708"/>
    <cellStyle name="Org 5 2 5" xfId="7709"/>
    <cellStyle name="Org 6 6" xfId="7710"/>
    <cellStyle name="Org 6 2 5" xfId="7711"/>
    <cellStyle name="Org 7 6" xfId="7712"/>
    <cellStyle name="Org 7 2 5" xfId="7713"/>
    <cellStyle name="Org 8 6" xfId="7714"/>
    <cellStyle name="Org 8 2 5" xfId="7715"/>
    <cellStyle name="Org 9 6" xfId="7716"/>
    <cellStyle name="Org 9 2 5" xfId="7717"/>
    <cellStyle name="Project 18" xfId="7718"/>
    <cellStyle name="Project 10 6" xfId="7719"/>
    <cellStyle name="Project 10 2 5" xfId="7720"/>
    <cellStyle name="Project 11 6" xfId="7721"/>
    <cellStyle name="Project 11 2 5" xfId="7722"/>
    <cellStyle name="Project 12 6" xfId="7723"/>
    <cellStyle name="Project 12 2 5" xfId="7724"/>
    <cellStyle name="Project 13 6" xfId="7725"/>
    <cellStyle name="Project 13 2 5" xfId="7726"/>
    <cellStyle name="Project 14 6" xfId="7727"/>
    <cellStyle name="Project 14 2 5" xfId="7728"/>
    <cellStyle name="Project 15 6" xfId="7729"/>
    <cellStyle name="Project 15 2 5" xfId="7730"/>
    <cellStyle name="Project 2 6" xfId="7731"/>
    <cellStyle name="Project 2 2 5" xfId="7732"/>
    <cellStyle name="Project 3 6" xfId="7733"/>
    <cellStyle name="Project 3 2 5" xfId="7734"/>
    <cellStyle name="Project 4 6" xfId="7735"/>
    <cellStyle name="Project 4 2 5" xfId="7736"/>
    <cellStyle name="Project 5 6" xfId="7737"/>
    <cellStyle name="Project 5 2 5" xfId="7738"/>
    <cellStyle name="Project 6 6" xfId="7739"/>
    <cellStyle name="Project 6 2 5" xfId="7740"/>
    <cellStyle name="Project 7 6" xfId="7741"/>
    <cellStyle name="Project 7 2 5" xfId="7742"/>
    <cellStyle name="Project 8 6" xfId="7743"/>
    <cellStyle name="Project 8 2 5" xfId="7744"/>
    <cellStyle name="Project 9 6" xfId="7745"/>
    <cellStyle name="Project 9 2 5" xfId="7746"/>
    <cellStyle name="task 18" xfId="7747"/>
    <cellStyle name="task 10 6" xfId="7748"/>
    <cellStyle name="task 10 2 5" xfId="7749"/>
    <cellStyle name="task 11 6" xfId="7750"/>
    <cellStyle name="task 11 2 5" xfId="7751"/>
    <cellStyle name="task 12 6" xfId="7752"/>
    <cellStyle name="task 12 2 5" xfId="7753"/>
    <cellStyle name="task 13 6" xfId="7754"/>
    <cellStyle name="task 13 2 5" xfId="7755"/>
    <cellStyle name="task 14 6" xfId="7756"/>
    <cellStyle name="task 14 2 5" xfId="7757"/>
    <cellStyle name="task 15 6" xfId="7758"/>
    <cellStyle name="task 15 2 5" xfId="7759"/>
    <cellStyle name="task 2 6" xfId="7760"/>
    <cellStyle name="task 2 2 5" xfId="7761"/>
    <cellStyle name="task 3 6" xfId="7762"/>
    <cellStyle name="task 3 2 5" xfId="7763"/>
    <cellStyle name="task 4 6" xfId="7764"/>
    <cellStyle name="task 4 2 5" xfId="7765"/>
    <cellStyle name="task 5 6" xfId="7766"/>
    <cellStyle name="task 5 2 5" xfId="7767"/>
    <cellStyle name="task 6 6" xfId="7768"/>
    <cellStyle name="task 6 2 5" xfId="7769"/>
    <cellStyle name="task 7 6" xfId="7770"/>
    <cellStyle name="task 7 2 5" xfId="7771"/>
    <cellStyle name="task 8 6" xfId="7772"/>
    <cellStyle name="task 8 2 5" xfId="7773"/>
    <cellStyle name="task 9 6" xfId="7774"/>
    <cellStyle name="task 9 2 5" xfId="7775"/>
    <cellStyle name="Output 2 24 3" xfId="7776"/>
    <cellStyle name="Output 2 25 3" xfId="7777"/>
    <cellStyle name="Output 2 26 3" xfId="7778"/>
    <cellStyle name="Output 2 27 3" xfId="7779"/>
    <cellStyle name="Output 2 28 3" xfId="7780"/>
    <cellStyle name="Output 2 29 3" xfId="7781"/>
    <cellStyle name="Output 2 3 4" xfId="7782"/>
    <cellStyle name="Output 2 30 3" xfId="7783"/>
    <cellStyle name="Output 2 31 3" xfId="7784"/>
    <cellStyle name="Output 2 32 3" xfId="7785"/>
    <cellStyle name="Output 2 33 3" xfId="7786"/>
    <cellStyle name="Output 2 34 3" xfId="7787"/>
    <cellStyle name="Output 2 35 3" xfId="7788"/>
    <cellStyle name="Output 2 36 3" xfId="7789"/>
    <cellStyle name="Output 2 37 3" xfId="7790"/>
    <cellStyle name="Output 2 38 3" xfId="7791"/>
    <cellStyle name="Output 2 39 3" xfId="7792"/>
    <cellStyle name="Output 2 4 4" xfId="7793"/>
    <cellStyle name="Output 2 5 4" xfId="7794"/>
    <cellStyle name="Output 2 6 3" xfId="7795"/>
    <cellStyle name="Output 2 7 3" xfId="7796"/>
    <cellStyle name="Output 2 8 3" xfId="7797"/>
    <cellStyle name="Output 2 9 3" xfId="7798"/>
    <cellStyle name="Calculation 2 9 9" xfId="7799"/>
    <cellStyle name="Calculation 2 8 9" xfId="7800"/>
    <cellStyle name="Calculation 2 7 9" xfId="7801"/>
    <cellStyle name="Calculation 2 6 9" xfId="7802"/>
    <cellStyle name="Calculation 2 5 10" xfId="7803"/>
    <cellStyle name="Calculation 2 4 10" xfId="7804"/>
    <cellStyle name="Calculation 2 39 9" xfId="7805"/>
    <cellStyle name="Calculation 2 38 9" xfId="7806"/>
    <cellStyle name="Calculation 2 37 9" xfId="7807"/>
    <cellStyle name="Calculation 2 36 9" xfId="7808"/>
    <cellStyle name="Calculation 2 35 9" xfId="7809"/>
    <cellStyle name="Calculation 2 34 9" xfId="7810"/>
    <cellStyle name="Calculation 2 33 9" xfId="7811"/>
    <cellStyle name="Calculation 2 32 9" xfId="7812"/>
    <cellStyle name="Calculation 2 31 9" xfId="7813"/>
    <cellStyle name="Calculation 2 30 9" xfId="7814"/>
    <cellStyle name="Calculation 2 3 10" xfId="7815"/>
    <cellStyle name="Calculation 2 29 9" xfId="7816"/>
    <cellStyle name="Calculation 2 28 9" xfId="7817"/>
    <cellStyle name="Calculation 2 27 9" xfId="7818"/>
    <cellStyle name="Calculation 2 26 9" xfId="7819"/>
    <cellStyle name="Calculation 2 25 9" xfId="7820"/>
    <cellStyle name="Project 19" xfId="7821"/>
    <cellStyle name="Project 10 7" xfId="7822"/>
    <cellStyle name="Project 10 2 6" xfId="7823"/>
    <cellStyle name="Project 11 7" xfId="7824"/>
    <cellStyle name="Project 11 2 6" xfId="7825"/>
    <cellStyle name="Project 12 7" xfId="7826"/>
    <cellStyle name="Project 12 2 6" xfId="7827"/>
    <cellStyle name="Project 13 7" xfId="7828"/>
    <cellStyle name="Project 13 2 6" xfId="7829"/>
    <cellStyle name="Project 14 7" xfId="7830"/>
    <cellStyle name="Project 14 2 6" xfId="7831"/>
    <cellStyle name="Project 15 7" xfId="7832"/>
    <cellStyle name="Project 15 2 6" xfId="7833"/>
    <cellStyle name="Project 2 7" xfId="7834"/>
    <cellStyle name="Project 2 2 6" xfId="7835"/>
    <cellStyle name="Project 3 7" xfId="7836"/>
    <cellStyle name="Project 3 2 6" xfId="7837"/>
    <cellStyle name="Project 4 7" xfId="7838"/>
    <cellStyle name="Project 4 2 6" xfId="7839"/>
    <cellStyle name="Project 5 7" xfId="7840"/>
    <cellStyle name="Project 5 2 6" xfId="7841"/>
    <cellStyle name="Project 6 7" xfId="7842"/>
    <cellStyle name="Project 6 2 6" xfId="7843"/>
    <cellStyle name="Project 7 7" xfId="7844"/>
    <cellStyle name="Project 7 2 6" xfId="7845"/>
    <cellStyle name="Project 8 7" xfId="7846"/>
    <cellStyle name="Project 8 2 6" xfId="7847"/>
    <cellStyle name="Project 9 7" xfId="7848"/>
    <cellStyle name="Project 9 2 6" xfId="7849"/>
    <cellStyle name="Calculation 2 24 9" xfId="7850"/>
    <cellStyle name="Calculation 2 23 9" xfId="7851"/>
    <cellStyle name="Calculation 2 22 9" xfId="7852"/>
    <cellStyle name="Calculation 2 21 9" xfId="7853"/>
    <cellStyle name="Calculation 2 20 9" xfId="7854"/>
    <cellStyle name="Calculation 2 2 10" xfId="7855"/>
    <cellStyle name="Calculation 2 19 9" xfId="7856"/>
    <cellStyle name="task 19" xfId="7857"/>
    <cellStyle name="task 10 7" xfId="7858"/>
    <cellStyle name="task 10 2 6" xfId="7859"/>
    <cellStyle name="task 11 7" xfId="7860"/>
    <cellStyle name="task 11 2 6" xfId="7861"/>
    <cellStyle name="task 12 7" xfId="7862"/>
    <cellStyle name="task 12 2 6" xfId="7863"/>
    <cellStyle name="task 13 7" xfId="7864"/>
    <cellStyle name="task 13 2 6" xfId="7865"/>
    <cellStyle name="task 14 7" xfId="7866"/>
    <cellStyle name="task 14 2 6" xfId="7867"/>
    <cellStyle name="task 15 7" xfId="7868"/>
    <cellStyle name="task 15 2 6" xfId="7869"/>
    <cellStyle name="task 2 7" xfId="7870"/>
    <cellStyle name="task 2 2 6" xfId="7871"/>
    <cellStyle name="task 3 7" xfId="7872"/>
    <cellStyle name="task 3 2 6" xfId="7873"/>
    <cellStyle name="task 4 7" xfId="7874"/>
    <cellStyle name="task 4 2 6" xfId="7875"/>
    <cellStyle name="task 5 7" xfId="7876"/>
    <cellStyle name="task 5 2 6" xfId="7877"/>
    <cellStyle name="task 6 7" xfId="7878"/>
    <cellStyle name="task 6 2 6" xfId="7879"/>
    <cellStyle name="task 7 7" xfId="7880"/>
    <cellStyle name="task 7 2 6" xfId="7881"/>
    <cellStyle name="task 8 7" xfId="7882"/>
    <cellStyle name="task 8 2 6" xfId="7883"/>
    <cellStyle name="task 9 7" xfId="7884"/>
    <cellStyle name="task 9 2 6" xfId="7885"/>
    <cellStyle name="Calculation 2 18 9" xfId="7886"/>
    <cellStyle name="Total 2 42" xfId="7887"/>
    <cellStyle name="Total 2 10 3" xfId="7888"/>
    <cellStyle name="Total 2 11 3" xfId="7889"/>
    <cellStyle name="Total 2 12 3" xfId="7890"/>
    <cellStyle name="Total 2 13 3" xfId="7891"/>
    <cellStyle name="Total 2 14 3" xfId="7892"/>
    <cellStyle name="Total 2 15 3" xfId="7893"/>
    <cellStyle name="Total 2 16 3" xfId="7894"/>
    <cellStyle name="Total 2 17 3" xfId="7895"/>
    <cellStyle name="Total 2 18 3" xfId="7896"/>
    <cellStyle name="Total 2 19 3" xfId="7897"/>
    <cellStyle name="Total 2 2 5" xfId="7898"/>
    <cellStyle name="Total 2 2 2 3" xfId="7899"/>
    <cellStyle name="Total 2 20 3" xfId="7900"/>
    <cellStyle name="Total 2 21 3" xfId="7901"/>
    <cellStyle name="Total 2 22 3" xfId="7902"/>
    <cellStyle name="Total 2 23 3" xfId="7903"/>
    <cellStyle name="Total 2 24 3" xfId="7904"/>
    <cellStyle name="Total 2 25 3" xfId="7905"/>
    <cellStyle name="Total 2 26 3" xfId="7906"/>
    <cellStyle name="Total 2 27 3" xfId="7907"/>
    <cellStyle name="Total 2 28 3" xfId="7908"/>
    <cellStyle name="Total 2 29 3" xfId="7909"/>
    <cellStyle name="Total 2 3 4" xfId="7910"/>
    <cellStyle name="Total 2 30 3" xfId="7911"/>
    <cellStyle name="Total 2 31 3" xfId="7912"/>
    <cellStyle name="Total 2 32 3" xfId="7913"/>
    <cellStyle name="Total 2 33 3" xfId="7914"/>
    <cellStyle name="Total 2 34 3" xfId="7915"/>
    <cellStyle name="Total 2 35 3" xfId="7916"/>
    <cellStyle name="Total 2 36 3" xfId="7917"/>
    <cellStyle name="Total 2 37 3" xfId="7918"/>
    <cellStyle name="Total 2 38 3" xfId="7919"/>
    <cellStyle name="Calculation 2 17 9" xfId="7920"/>
    <cellStyle name="Total 2 4 4" xfId="7921"/>
    <cellStyle name="Total 2 5 4" xfId="7922"/>
    <cellStyle name="Total 2 6 3" xfId="7923"/>
    <cellStyle name="Total 2 7 3" xfId="7924"/>
    <cellStyle name="Total 2 8 3" xfId="7925"/>
    <cellStyle name="Total 2 9 3" xfId="7926"/>
    <cellStyle name="Calculation 2 16 9" xfId="7927"/>
    <cellStyle name="Calculation 2 15 9" xfId="7928"/>
    <cellStyle name="Input 2 38 13" xfId="7929"/>
    <cellStyle name="Calculation 2 12 7" xfId="7930"/>
    <cellStyle name="Calculation 2 9 5" xfId="7931"/>
    <cellStyle name="Calculation 2 8 5" xfId="7932"/>
    <cellStyle name="Calculation 2 7 5" xfId="7933"/>
    <cellStyle name="Calculation 2 6 5" xfId="7934"/>
    <cellStyle name="Calculation 2 5 6" xfId="7935"/>
    <cellStyle name="Calculation 2 4 6" xfId="7936"/>
    <cellStyle name="Calculation 2 39 5" xfId="7937"/>
    <cellStyle name="Calculation 2 38 5" xfId="7938"/>
    <cellStyle name="Calculation 2 37 5" xfId="7939"/>
    <cellStyle name="Calculation 2 36 5" xfId="7940"/>
    <cellStyle name="Calculation 2 35 5" xfId="7941"/>
    <cellStyle name="Calculation 2 34 5" xfId="7942"/>
    <cellStyle name="Calculation 2 33 5" xfId="7943"/>
    <cellStyle name="Calculation 2 32 5" xfId="7944"/>
    <cellStyle name="Calculation 2 31 5" xfId="7945"/>
    <cellStyle name="Calculation 2 30 5" xfId="7946"/>
    <cellStyle name="Calculation 2 3 6" xfId="7947"/>
    <cellStyle name="Calculation 2 29 5" xfId="7948"/>
    <cellStyle name="Calculation 2 28 5" xfId="7949"/>
    <cellStyle name="Calculation 2 27 5" xfId="7950"/>
    <cellStyle name="Calculation 2 26 5" xfId="7951"/>
    <cellStyle name="Calculation 2 25 5" xfId="7952"/>
    <cellStyle name="Calculation 2 24 5" xfId="7953"/>
    <cellStyle name="Calculation 2 23 5" xfId="7954"/>
    <cellStyle name="Calculation 2 22 5" xfId="7955"/>
    <cellStyle name="Calculation 2 21 5" xfId="7956"/>
    <cellStyle name="Calculation 2 20 5" xfId="7957"/>
    <cellStyle name="Calculation 2 2 6" xfId="7958"/>
    <cellStyle name="Calculation 2 19 5" xfId="7959"/>
    <cellStyle name="Calculation 2 18 5" xfId="7960"/>
    <cellStyle name="Calculation 2 17 5" xfId="7961"/>
    <cellStyle name="Calculation 2 16 5" xfId="7962"/>
    <cellStyle name="Calculation 2 15 5" xfId="7963"/>
    <cellStyle name="Calculation 2 14 5" xfId="7964"/>
    <cellStyle name="Calculation 2 13 5" xfId="7965"/>
    <cellStyle name="Calculation 2 12 5" xfId="7966"/>
    <cellStyle name="Calculation 2 11 5" xfId="7967"/>
    <cellStyle name="Calculation 2 10 5" xfId="7968"/>
    <cellStyle name="Calculation 2 44" xfId="7969"/>
    <cellStyle name="Account 9 2 6" xfId="7970"/>
    <cellStyle name="Account 9 7" xfId="7971"/>
    <cellStyle name="Account 8 2 6" xfId="7972"/>
    <cellStyle name="Account 8 7" xfId="7973"/>
    <cellStyle name="Account 7 2 6" xfId="7974"/>
    <cellStyle name="Account 7 7" xfId="7975"/>
    <cellStyle name="Account 6 2 6" xfId="7976"/>
    <cellStyle name="Account 6 7" xfId="7977"/>
    <cellStyle name="Account 5 2 6" xfId="7978"/>
    <cellStyle name="Account 5 7" xfId="7979"/>
    <cellStyle name="Account 4 2 6" xfId="7980"/>
    <cellStyle name="Account 4 7" xfId="7981"/>
    <cellStyle name="Account 3 2 6" xfId="7982"/>
    <cellStyle name="Account 3 7" xfId="7983"/>
    <cellStyle name="Account 2 2 6" xfId="7984"/>
    <cellStyle name="Account 2 7" xfId="7985"/>
    <cellStyle name="Account 15 2 6" xfId="7986"/>
    <cellStyle name="Note 2 43" xfId="7987"/>
    <cellStyle name="Note 2 10 5" xfId="7988"/>
    <cellStyle name="Note 2 10 2 4" xfId="7989"/>
    <cellStyle name="Note 2 11 5" xfId="7990"/>
    <cellStyle name="Note 2 11 2 4" xfId="7991"/>
    <cellStyle name="Note 2 12 5" xfId="7992"/>
    <cellStyle name="Note 2 12 2 4" xfId="7993"/>
    <cellStyle name="Note 2 13 5" xfId="7994"/>
    <cellStyle name="Note 2 13 2 4" xfId="7995"/>
    <cellStyle name="Note 2 14 5" xfId="7996"/>
    <cellStyle name="Note 2 14 2 4" xfId="7997"/>
    <cellStyle name="Note 2 15 5" xfId="7998"/>
    <cellStyle name="Note 2 15 2 4" xfId="7999"/>
    <cellStyle name="Note 2 16 5" xfId="8000"/>
    <cellStyle name="Note 2 16 2 4" xfId="8001"/>
    <cellStyle name="Note 2 17 5" xfId="8002"/>
    <cellStyle name="Note 2 17 2 4" xfId="8003"/>
    <cellStyle name="Note 2 18 5" xfId="8004"/>
    <cellStyle name="Note 2 18 2 4" xfId="8005"/>
    <cellStyle name="Note 2 19 5" xfId="8006"/>
    <cellStyle name="Note 2 19 2 4" xfId="8007"/>
    <cellStyle name="Note 2 2 8" xfId="8008"/>
    <cellStyle name="Note 2 2 2 7" xfId="8009"/>
    <cellStyle name="Note 2 2 2 2 4" xfId="8010"/>
    <cellStyle name="Account 15 7" xfId="8011"/>
    <cellStyle name="Account 14 2 6" xfId="8012"/>
    <cellStyle name="Account 14 7" xfId="8013"/>
    <cellStyle name="Note 2 20 5" xfId="8014"/>
    <cellStyle name="Note 2 20 2 4" xfId="8015"/>
    <cellStyle name="Note 2 21 5" xfId="8016"/>
    <cellStyle name="Note 2 21 2 4" xfId="8017"/>
    <cellStyle name="Note 2 22 5" xfId="8018"/>
    <cellStyle name="Note 2 22 2 4" xfId="8019"/>
    <cellStyle name="Note 2 23 5" xfId="8020"/>
    <cellStyle name="Note 2 23 2 4" xfId="8021"/>
    <cellStyle name="Note 2 24 5" xfId="8022"/>
    <cellStyle name="Note 2 24 2 4" xfId="8023"/>
    <cellStyle name="Note 2 25 5" xfId="8024"/>
    <cellStyle name="Note 2 25 2 4" xfId="8025"/>
    <cellStyle name="Note 2 26 5" xfId="8026"/>
    <cellStyle name="Note 2 26 2 4" xfId="8027"/>
    <cellStyle name="Note 2 27 5" xfId="8028"/>
    <cellStyle name="Note 2 27 2 4" xfId="8029"/>
    <cellStyle name="Note 2 28 5" xfId="8030"/>
    <cellStyle name="Note 2 28 2 4" xfId="8031"/>
    <cellStyle name="Note 2 29 5" xfId="8032"/>
    <cellStyle name="Note 2 29 2 4" xfId="8033"/>
    <cellStyle name="Note 2 3 7" xfId="8034"/>
    <cellStyle name="Note 2 3 2 4" xfId="8035"/>
    <cellStyle name="Account 13 2 6" xfId="8036"/>
    <cellStyle name="Note 2 30 5" xfId="8037"/>
    <cellStyle name="Note 2 30 2 4" xfId="8038"/>
    <cellStyle name="Note 2 31 5" xfId="8039"/>
    <cellStyle name="Note 2 31 2 4" xfId="8040"/>
    <cellStyle name="Note 2 32 5" xfId="8041"/>
    <cellStyle name="Note 2 32 2 4" xfId="8042"/>
    <cellStyle name="Note 2 33 5" xfId="8043"/>
    <cellStyle name="Note 2 33 2 4" xfId="8044"/>
    <cellStyle name="Note 2 34 5" xfId="8045"/>
    <cellStyle name="Note 2 34 2 4" xfId="8046"/>
    <cellStyle name="Note 2 35 5" xfId="8047"/>
    <cellStyle name="Note 2 35 2 4" xfId="8048"/>
    <cellStyle name="Note 2 36 5" xfId="8049"/>
    <cellStyle name="Note 2 36 2 4" xfId="8050"/>
    <cellStyle name="Note 2 37 5" xfId="8051"/>
    <cellStyle name="Note 2 37 2 4" xfId="8052"/>
    <cellStyle name="Note 2 38 4" xfId="8053"/>
    <cellStyle name="Account 13 7" xfId="8054"/>
    <cellStyle name="Note 2 4 6" xfId="8055"/>
    <cellStyle name="Note 2 4 2 4" xfId="8056"/>
    <cellStyle name="Note 2 5 6" xfId="8057"/>
    <cellStyle name="Note 2 5 2 4" xfId="8058"/>
    <cellStyle name="Note 2 6 5" xfId="8059"/>
    <cellStyle name="Note 2 6 2 4" xfId="8060"/>
    <cellStyle name="Note 2 7 5" xfId="8061"/>
    <cellStyle name="Note 2 7 2 4" xfId="8062"/>
    <cellStyle name="Note 2 8 5" xfId="8063"/>
    <cellStyle name="Note 2 8 2 4" xfId="8064"/>
    <cellStyle name="Note 2 9 5" xfId="8065"/>
    <cellStyle name="Note 2 9 2 4" xfId="8066"/>
    <cellStyle name="Account 12 2 6" xfId="8067"/>
    <cellStyle name="Account 12 7" xfId="8068"/>
    <cellStyle name="Account 11 2 6" xfId="8069"/>
    <cellStyle name="Account 11 7" xfId="8070"/>
    <cellStyle name="Org 20" xfId="8071"/>
    <cellStyle name="Org 10 8" xfId="8072"/>
    <cellStyle name="Org 10 2 7" xfId="8073"/>
    <cellStyle name="Org 11 8" xfId="8074"/>
    <cellStyle name="Org 11 2 7" xfId="8075"/>
    <cellStyle name="Org 12 8" xfId="8076"/>
    <cellStyle name="Org 12 2 7" xfId="8077"/>
    <cellStyle name="Org 13 8" xfId="8078"/>
    <cellStyle name="Org 13 2 7" xfId="8079"/>
    <cellStyle name="Org 14 8" xfId="8080"/>
    <cellStyle name="Org 14 2 7" xfId="8081"/>
    <cellStyle name="Org 15 8" xfId="8082"/>
    <cellStyle name="Org 15 2 7" xfId="8083"/>
    <cellStyle name="Org 2 8" xfId="8084"/>
    <cellStyle name="Org 2 2 7" xfId="8085"/>
    <cellStyle name="Org 3 8" xfId="8086"/>
    <cellStyle name="Org 3 2 7" xfId="8087"/>
    <cellStyle name="Org 4 8" xfId="8088"/>
    <cellStyle name="Org 4 2 7" xfId="8089"/>
    <cellStyle name="Org 5 8" xfId="8090"/>
    <cellStyle name="Org 5 2 7" xfId="8091"/>
    <cellStyle name="Org 6 8" xfId="8092"/>
    <cellStyle name="Org 6 2 7" xfId="8093"/>
    <cellStyle name="Org 7 8" xfId="8094"/>
    <cellStyle name="Org 7 2 7" xfId="8095"/>
    <cellStyle name="Org 8 8" xfId="8096"/>
    <cellStyle name="Org 8 2 7" xfId="8097"/>
    <cellStyle name="Org 9 8" xfId="8098"/>
    <cellStyle name="Org 9 2 7" xfId="8099"/>
    <cellStyle name="Account 10 2 6" xfId="8100"/>
    <cellStyle name="Account 10 7" xfId="8101"/>
    <cellStyle name="Account 19" xfId="8102"/>
    <cellStyle name="Input 2 9 16" xfId="8103"/>
    <cellStyle name="Input 2 9 14" xfId="8104"/>
    <cellStyle name="Input 2 9 12" xfId="8105"/>
    <cellStyle name="Input 2 8 12" xfId="8106"/>
    <cellStyle name="Input 2 9 10" xfId="8107"/>
    <cellStyle name="Input 2 8 10" xfId="8108"/>
    <cellStyle name="Input 2 9 8" xfId="8109"/>
    <cellStyle name="Input 2 8 8" xfId="8110"/>
    <cellStyle name="Input 2 7 8" xfId="8111"/>
    <cellStyle name="Input 2 6 8" xfId="8112"/>
    <cellStyle name="Input 2 5 9" xfId="8113"/>
    <cellStyle name="Input 2 4 9" xfId="8114"/>
    <cellStyle name="Input 2 39 8" xfId="8115"/>
    <cellStyle name="Input 2 38 8" xfId="8116"/>
    <cellStyle name="Input 2 37 8" xfId="8117"/>
    <cellStyle name="Input 2 36 8" xfId="8118"/>
    <cellStyle name="Input 2 35 8" xfId="8119"/>
    <cellStyle name="Input 2 34 8" xfId="8120"/>
    <cellStyle name="Input 2 33 8" xfId="8121"/>
    <cellStyle name="Input 2 32 8" xfId="8122"/>
    <cellStyle name="Input 2 31 8" xfId="8123"/>
    <cellStyle name="Input 2 30 8" xfId="8124"/>
    <cellStyle name="Input 2 3 9" xfId="8125"/>
    <cellStyle name="Input 2 29 8" xfId="8126"/>
    <cellStyle name="Input 2 28 8" xfId="8127"/>
    <cellStyle name="Input 2 27 8" xfId="8128"/>
    <cellStyle name="Input 2 26 8" xfId="8129"/>
    <cellStyle name="Input 2 25 8" xfId="8130"/>
    <cellStyle name="Input 2 24 8" xfId="8131"/>
    <cellStyle name="Input 2 23 8" xfId="8132"/>
    <cellStyle name="Input 2 22 8" xfId="8133"/>
    <cellStyle name="Input 2 21 8" xfId="8134"/>
    <cellStyle name="Input 2 20 8" xfId="8135"/>
    <cellStyle name="Input 2 19 8" xfId="8136"/>
    <cellStyle name="Input 2 18 8" xfId="8137"/>
    <cellStyle name="Input 2 17 8" xfId="8138"/>
    <cellStyle name="Input 2 16 8" xfId="8139"/>
    <cellStyle name="Input 2 15 8" xfId="8140"/>
    <cellStyle name="Input 2 14 8" xfId="8141"/>
    <cellStyle name="Input 2 13 8" xfId="8142"/>
    <cellStyle name="Input 2 12 8" xfId="8143"/>
    <cellStyle name="Input 2 11 8" xfId="8144"/>
    <cellStyle name="Input 2 10 8" xfId="8145"/>
    <cellStyle name="Input 2 47" xfId="8146"/>
    <cellStyle name="Input 2 7 10" xfId="8147"/>
    <cellStyle name="Project 20" xfId="8148"/>
    <cellStyle name="Project 10 8" xfId="8149"/>
    <cellStyle name="Project 10 2 7" xfId="8150"/>
    <cellStyle name="Project 11 8" xfId="8151"/>
    <cellStyle name="Project 11 2 7" xfId="8152"/>
    <cellStyle name="Project 12 8" xfId="8153"/>
    <cellStyle name="Project 12 2 7" xfId="8154"/>
    <cellStyle name="Project 13 8" xfId="8155"/>
    <cellStyle name="Project 13 2 7" xfId="8156"/>
    <cellStyle name="Project 14 8" xfId="8157"/>
    <cellStyle name="Project 14 2 7" xfId="8158"/>
    <cellStyle name="Project 15 8" xfId="8159"/>
    <cellStyle name="Project 15 2 7" xfId="8160"/>
    <cellStyle name="Project 2 8" xfId="8161"/>
    <cellStyle name="Project 2 2 7" xfId="8162"/>
    <cellStyle name="Project 3 8" xfId="8163"/>
    <cellStyle name="Project 3 2 7" xfId="8164"/>
    <cellStyle name="Project 4 8" xfId="8165"/>
    <cellStyle name="Project 4 2 7" xfId="8166"/>
    <cellStyle name="Project 5 8" xfId="8167"/>
    <cellStyle name="Project 5 2 7" xfId="8168"/>
    <cellStyle name="Project 6 8" xfId="8169"/>
    <cellStyle name="Project 6 2 7" xfId="8170"/>
    <cellStyle name="Project 7 8" xfId="8171"/>
    <cellStyle name="Project 7 2 7" xfId="8172"/>
    <cellStyle name="Project 8 8" xfId="8173"/>
    <cellStyle name="Project 8 2 7" xfId="8174"/>
    <cellStyle name="Project 9 8" xfId="8175"/>
    <cellStyle name="Project 9 2 7" xfId="8176"/>
    <cellStyle name="Input 2 6 10" xfId="8177"/>
    <cellStyle name="Input 2 5 11" xfId="8178"/>
    <cellStyle name="Input 2 4 11" xfId="8179"/>
    <cellStyle name="Input 2 39 10" xfId="8180"/>
    <cellStyle name="Input 2 38 10" xfId="8181"/>
    <cellStyle name="Input 2 37 10" xfId="8182"/>
    <cellStyle name="Input 2 36 10" xfId="8183"/>
    <cellStyle name="task 20" xfId="8184"/>
    <cellStyle name="task 10 8" xfId="8185"/>
    <cellStyle name="task 10 2 7" xfId="8186"/>
    <cellStyle name="task 11 8" xfId="8187"/>
    <cellStyle name="task 11 2 7" xfId="8188"/>
    <cellStyle name="task 12 8" xfId="8189"/>
    <cellStyle name="task 12 2 7" xfId="8190"/>
    <cellStyle name="task 13 8" xfId="8191"/>
    <cellStyle name="task 13 2 7" xfId="8192"/>
    <cellStyle name="task 14 8" xfId="8193"/>
    <cellStyle name="task 14 2 7" xfId="8194"/>
    <cellStyle name="task 15 8" xfId="8195"/>
    <cellStyle name="task 15 2 7" xfId="8196"/>
    <cellStyle name="task 2 8" xfId="8197"/>
    <cellStyle name="task 2 2 7" xfId="8198"/>
    <cellStyle name="task 3 8" xfId="8199"/>
    <cellStyle name="task 3 2 7" xfId="8200"/>
    <cellStyle name="task 4 8" xfId="8201"/>
    <cellStyle name="task 4 2 7" xfId="8202"/>
    <cellStyle name="task 5 8" xfId="8203"/>
    <cellStyle name="task 5 2 7" xfId="8204"/>
    <cellStyle name="task 6 8" xfId="8205"/>
    <cellStyle name="task 6 2 7" xfId="8206"/>
    <cellStyle name="task 7 8" xfId="8207"/>
    <cellStyle name="task 7 2 7" xfId="8208"/>
    <cellStyle name="task 8 8" xfId="8209"/>
    <cellStyle name="task 8 2 7" xfId="8210"/>
    <cellStyle name="task 9 8" xfId="8211"/>
    <cellStyle name="task 9 2 7" xfId="8212"/>
    <cellStyle name="Input 2 35 10" xfId="8213"/>
    <cellStyle name="Input 2 34 10" xfId="8214"/>
    <cellStyle name="Input 2 33 10" xfId="8215"/>
    <cellStyle name="Input 2 32 10" xfId="8216"/>
    <cellStyle name="Input 2 31 10" xfId="8217"/>
    <cellStyle name="Input 2 30 10" xfId="8218"/>
    <cellStyle name="Input 2 3 11" xfId="8219"/>
    <cellStyle name="Input 2 29 10" xfId="8220"/>
    <cellStyle name="Input 2 28 10" xfId="8221"/>
    <cellStyle name="Input 2 27 10" xfId="8222"/>
    <cellStyle name="Input 2 26 10" xfId="8223"/>
    <cellStyle name="Input 2 25 10" xfId="8224"/>
    <cellStyle name="Input 2 24 10" xfId="8225"/>
    <cellStyle name="Input 2 23 10" xfId="8226"/>
    <cellStyle name="Fund 9 2 10" xfId="8227"/>
    <cellStyle name="Fund 9 11" xfId="8228"/>
    <cellStyle name="Fund 8 2 10" xfId="8229"/>
    <cellStyle name="Fund 8 11" xfId="8230"/>
    <cellStyle name="Fund 7 2 10" xfId="8231"/>
    <cellStyle name="Fund 7 11" xfId="8232"/>
    <cellStyle name="Fund 6 2 10" xfId="8233"/>
    <cellStyle name="Fund 6 11" xfId="8234"/>
    <cellStyle name="Fund 5 2 10" xfId="8235"/>
    <cellStyle name="Fund 5 11" xfId="8236"/>
    <cellStyle name="Fund 4 2 10" xfId="8237"/>
    <cellStyle name="Fund 4 11" xfId="8238"/>
    <cellStyle name="Fund 3 2 10" xfId="8239"/>
    <cellStyle name="Fund 3 11" xfId="8240"/>
    <cellStyle name="Fund 2 2 10" xfId="8241"/>
    <cellStyle name="Fund 2 11" xfId="8242"/>
    <cellStyle name="Fund 15 2 10" xfId="8243"/>
    <cellStyle name="Fund 15 11" xfId="8244"/>
    <cellStyle name="Fund 14 2 10" xfId="8245"/>
    <cellStyle name="Fund 14 11" xfId="8246"/>
    <cellStyle name="Fund 13 2 10" xfId="8247"/>
    <cellStyle name="Fund 13 11" xfId="8248"/>
    <cellStyle name="Fund 12 2 10" xfId="8249"/>
    <cellStyle name="Fund 11 2 10" xfId="8250"/>
    <cellStyle name="Fund 11 11" xfId="8251"/>
    <cellStyle name="Fund 10 2 10" xfId="8252"/>
    <cellStyle name="Fund 10 11" xfId="8253"/>
    <cellStyle name="Input 2 9 6" xfId="8254"/>
    <cellStyle name="Input 2 8 6" xfId="8255"/>
    <cellStyle name="Calculation 2 14 9" xfId="8256"/>
    <cellStyle name="Calculation 2 13 9" xfId="8257"/>
    <cellStyle name="Calculation 2 12 9" xfId="8258"/>
    <cellStyle name="Calculation 2 11 9" xfId="8259"/>
    <cellStyle name="Calculation 2 10 9" xfId="8260"/>
    <cellStyle name="Calculation 2 48" xfId="8261"/>
    <cellStyle name="Fund 6 2 15" xfId="8262"/>
    <cellStyle name="Fund 6 16" xfId="8263"/>
    <cellStyle name="Fund 5 2 15" xfId="8264"/>
    <cellStyle name="Total 2 44" xfId="8265"/>
    <cellStyle name="Total 2 10 5" xfId="8266"/>
    <cellStyle name="Note 2 44" xfId="8267"/>
    <cellStyle name="Note 2 10 6" xfId="8268"/>
    <cellStyle name="Note 2 10 2 5" xfId="8269"/>
    <cellStyle name="Note 2 11 6" xfId="8270"/>
    <cellStyle name="Note 2 11 2 5" xfId="8271"/>
    <cellStyle name="Note 2 12 6" xfId="8272"/>
    <cellStyle name="Note 2 12 2 5" xfId="8273"/>
    <cellStyle name="Note 2 13 6" xfId="8274"/>
    <cellStyle name="Note 2 13 2 5" xfId="8275"/>
    <cellStyle name="Note 2 14 6" xfId="8276"/>
    <cellStyle name="Note 2 14 2 5" xfId="8277"/>
    <cellStyle name="Note 2 15 6" xfId="8278"/>
    <cellStyle name="Note 2 15 2 5" xfId="8279"/>
    <cellStyle name="Note 2 16 6" xfId="8280"/>
    <cellStyle name="Note 2 16 2 5" xfId="8281"/>
    <cellStyle name="Note 2 17 6" xfId="8282"/>
    <cellStyle name="Note 2 17 2 5" xfId="8283"/>
    <cellStyle name="Note 2 18 6" xfId="8284"/>
    <cellStyle name="Note 2 18 2 5" xfId="8285"/>
    <cellStyle name="Note 2 19 6" xfId="8286"/>
    <cellStyle name="Note 2 19 2 5" xfId="8287"/>
    <cellStyle name="Note 2 2 9" xfId="8288"/>
    <cellStyle name="Note 2 2 2 8" xfId="8289"/>
    <cellStyle name="Note 2 2 2 2 5" xfId="8290"/>
    <cellStyle name="Total 2 11 5" xfId="8291"/>
    <cellStyle name="Total 2 12 5" xfId="8292"/>
    <cellStyle name="Total 2 13 5" xfId="8293"/>
    <cellStyle name="Note 2 20 6" xfId="8294"/>
    <cellStyle name="Note 2 20 2 5" xfId="8295"/>
    <cellStyle name="Note 2 21 6" xfId="8296"/>
    <cellStyle name="Note 2 21 2 5" xfId="8297"/>
    <cellStyle name="Note 2 22 6" xfId="8298"/>
    <cellStyle name="Note 2 22 2 5" xfId="8299"/>
    <cellStyle name="Note 2 23 6" xfId="8300"/>
    <cellStyle name="Note 2 23 2 5" xfId="8301"/>
    <cellStyle name="Note 2 24 6" xfId="8302"/>
    <cellStyle name="Note 2 24 2 5" xfId="8303"/>
    <cellStyle name="Note 2 25 6" xfId="8304"/>
    <cellStyle name="Note 2 25 2 5" xfId="8305"/>
    <cellStyle name="Note 2 26 6" xfId="8306"/>
    <cellStyle name="Note 2 26 2 5" xfId="8307"/>
    <cellStyle name="Note 2 27 6" xfId="8308"/>
    <cellStyle name="Note 2 27 2 5" xfId="8309"/>
    <cellStyle name="Note 2 28 6" xfId="8310"/>
    <cellStyle name="Note 2 28 2 5" xfId="8311"/>
    <cellStyle name="Note 2 29 6" xfId="8312"/>
    <cellStyle name="Note 2 29 2 5" xfId="8313"/>
    <cellStyle name="Note 2 3 8" xfId="8314"/>
    <cellStyle name="Note 2 3 2 5" xfId="8315"/>
    <cellStyle name="Total 2 14 5" xfId="8316"/>
    <cellStyle name="Note 2 30 6" xfId="8317"/>
    <cellStyle name="Note 2 30 2 5" xfId="8318"/>
    <cellStyle name="Note 2 31 6" xfId="8319"/>
    <cellStyle name="Note 2 31 2 5" xfId="8320"/>
    <cellStyle name="Note 2 32 6" xfId="8321"/>
    <cellStyle name="Note 2 32 2 5" xfId="8322"/>
    <cellStyle name="Note 2 33 6" xfId="8323"/>
    <cellStyle name="Note 2 33 2 5" xfId="8324"/>
    <cellStyle name="Note 2 34 6" xfId="8325"/>
    <cellStyle name="Note 2 34 2 5" xfId="8326"/>
    <cellStyle name="Note 2 35 6" xfId="8327"/>
    <cellStyle name="Note 2 35 2 5" xfId="8328"/>
    <cellStyle name="Note 2 36 6" xfId="8329"/>
    <cellStyle name="Note 2 36 2 5" xfId="8330"/>
    <cellStyle name="Note 2 37 6" xfId="8331"/>
    <cellStyle name="Note 2 37 2 5" xfId="8332"/>
    <cellStyle name="Note 2 38 5" xfId="8333"/>
    <cellStyle name="Total 2 15 5" xfId="8334"/>
    <cellStyle name="Note 2 4 7" xfId="8335"/>
    <cellStyle name="Note 2 4 2 5" xfId="8336"/>
    <cellStyle name="Note 2 5 7" xfId="8337"/>
    <cellStyle name="Note 2 5 2 5" xfId="8338"/>
    <cellStyle name="Note 2 6 6" xfId="8339"/>
    <cellStyle name="Note 2 6 2 5" xfId="8340"/>
    <cellStyle name="Note 2 7 6" xfId="8341"/>
    <cellStyle name="Note 2 7 2 5" xfId="8342"/>
    <cellStyle name="Note 2 8 6" xfId="8343"/>
    <cellStyle name="Note 2 8 2 5" xfId="8344"/>
    <cellStyle name="Note 2 9 6" xfId="8345"/>
    <cellStyle name="Note 2 9 2 5" xfId="8346"/>
    <cellStyle name="Total 2 16 5" xfId="8347"/>
    <cellStyle name="Total 2 17 5" xfId="8348"/>
    <cellStyle name="Total 2 18 5" xfId="8349"/>
    <cellStyle name="Total 2 19 5" xfId="8350"/>
    <cellStyle name="Org 21" xfId="8351"/>
    <cellStyle name="Org 10 9" xfId="8352"/>
    <cellStyle name="Org 10 2 8" xfId="8353"/>
    <cellStyle name="Org 11 9" xfId="8354"/>
    <cellStyle name="Org 11 2 8" xfId="8355"/>
    <cellStyle name="Org 12 9" xfId="8356"/>
    <cellStyle name="Org 12 2 8" xfId="8357"/>
    <cellStyle name="Org 13 9" xfId="8358"/>
    <cellStyle name="Org 13 2 8" xfId="8359"/>
    <cellStyle name="Org 14 9" xfId="8360"/>
    <cellStyle name="Input 2 39 13" xfId="8361"/>
    <cellStyle name="Calculation 2 14 7" xfId="8362"/>
    <cellStyle name="Org 14 2 8" xfId="8363"/>
    <cellStyle name="Org 15 9" xfId="8364"/>
    <cellStyle name="Org 15 2 8" xfId="8365"/>
    <cellStyle name="Org 2 9" xfId="8366"/>
    <cellStyle name="Org 2 2 8" xfId="8367"/>
    <cellStyle name="Org 3 9" xfId="8368"/>
    <cellStyle name="Org 3 2 8" xfId="8369"/>
    <cellStyle name="Org 4 9" xfId="8370"/>
    <cellStyle name="Org 4 2 8" xfId="8371"/>
    <cellStyle name="Org 5 9" xfId="8372"/>
    <cellStyle name="Org 5 2 8" xfId="8373"/>
    <cellStyle name="Org 6 9" xfId="8374"/>
    <cellStyle name="Org 6 2 8" xfId="8375"/>
    <cellStyle name="Org 7 9" xfId="8376"/>
    <cellStyle name="Org 7 2 8" xfId="8377"/>
    <cellStyle name="Org 8 9" xfId="8378"/>
    <cellStyle name="Org 8 2 8" xfId="8379"/>
    <cellStyle name="Org 9 9" xfId="8380"/>
    <cellStyle name="Org 9 2 8" xfId="8381"/>
    <cellStyle name="Output 2 43" xfId="8382"/>
    <cellStyle name="Output 2 10 4" xfId="8383"/>
    <cellStyle name="Output 2 11 4" xfId="8384"/>
    <cellStyle name="Output 2 12 4" xfId="8385"/>
    <cellStyle name="Output 2 13 4" xfId="8386"/>
    <cellStyle name="Output 2 14 4" xfId="8387"/>
    <cellStyle name="Output 2 15 4" xfId="8388"/>
    <cellStyle name="Output 2 16 4" xfId="8389"/>
    <cellStyle name="Output 2 17 4" xfId="8390"/>
    <cellStyle name="Output 2 18 4" xfId="8391"/>
    <cellStyle name="Output 2 19 4" xfId="8392"/>
    <cellStyle name="Output 2 2 5" xfId="8393"/>
    <cellStyle name="Output 2 20 4" xfId="8394"/>
    <cellStyle name="Output 2 21 4" xfId="8395"/>
    <cellStyle name="Output 2 22 4" xfId="8396"/>
    <cellStyle name="Output 2 23 4" xfId="8397"/>
    <cellStyle name="Output 2 24 4" xfId="8398"/>
    <cellStyle name="Output 2 25 4" xfId="8399"/>
    <cellStyle name="Output 2 26 4" xfId="8400"/>
    <cellStyle name="Output 2 27 4" xfId="8401"/>
    <cellStyle name="Output 2 28 4" xfId="8402"/>
    <cellStyle name="Output 2 29 4" xfId="8403"/>
    <cellStyle name="Output 2 3 5" xfId="8404"/>
    <cellStyle name="Output 2 30 4" xfId="8405"/>
    <cellStyle name="Output 2 31 4" xfId="8406"/>
    <cellStyle name="Output 2 32 4" xfId="8407"/>
    <cellStyle name="Output 2 33 4" xfId="8408"/>
    <cellStyle name="Output 2 34 4" xfId="8409"/>
    <cellStyle name="Output 2 35 4" xfId="8410"/>
    <cellStyle name="Output 2 36 4" xfId="8411"/>
    <cellStyle name="Output 2 37 4" xfId="8412"/>
    <cellStyle name="Output 2 38 4" xfId="8413"/>
    <cellStyle name="Output 2 39 4" xfId="8414"/>
    <cellStyle name="Output 2 4 5" xfId="8415"/>
    <cellStyle name="Output 2 5 5" xfId="8416"/>
    <cellStyle name="Output 2 6 4" xfId="8417"/>
    <cellStyle name="Output 2 7 4" xfId="8418"/>
    <cellStyle name="Output 2 8 4" xfId="8419"/>
    <cellStyle name="Output 2 9 4" xfId="8420"/>
    <cellStyle name="Total 2 2 7" xfId="8421"/>
    <cellStyle name="Total 2 2 2 5" xfId="8422"/>
    <cellStyle name="Total 2 20 5" xfId="8423"/>
    <cellStyle name="Total 2 21 5" xfId="8424"/>
    <cellStyle name="Total 2 22 5" xfId="8425"/>
    <cellStyle name="Total 2 23 5" xfId="8426"/>
    <cellStyle name="Total 2 24 5" xfId="8427"/>
    <cellStyle name="Total 2 25 5" xfId="8428"/>
    <cellStyle name="Total 2 26 5" xfId="8429"/>
    <cellStyle name="Total 2 27 5" xfId="8430"/>
    <cellStyle name="Total 2 28 5" xfId="8431"/>
    <cellStyle name="Total 2 29 5" xfId="8432"/>
    <cellStyle name="Total 2 3 6" xfId="8433"/>
    <cellStyle name="Total 2 30 5" xfId="8434"/>
    <cellStyle name="Total 2 31 5" xfId="8435"/>
    <cellStyle name="Total 2 32 5" xfId="8436"/>
    <cellStyle name="Total 2 33 5" xfId="8437"/>
    <cellStyle name="Total 2 34 5" xfId="8438"/>
    <cellStyle name="Total 2 35 5" xfId="8439"/>
    <cellStyle name="Total 2 36 5" xfId="8440"/>
    <cellStyle name="Total 2 37 5" xfId="8441"/>
    <cellStyle name="Total 2 38 5" xfId="8442"/>
    <cellStyle name="Project 21" xfId="8443"/>
    <cellStyle name="Project 10 9" xfId="8444"/>
    <cellStyle name="Project 10 2 8" xfId="8445"/>
    <cellStyle name="Project 11 9" xfId="8446"/>
    <cellStyle name="Project 11 2 8" xfId="8447"/>
    <cellStyle name="Project 12 9" xfId="8448"/>
    <cellStyle name="Project 12 2 8" xfId="8449"/>
    <cellStyle name="Project 13 9" xfId="8450"/>
    <cellStyle name="Project 13 2 8" xfId="8451"/>
    <cellStyle name="Project 14 9" xfId="8452"/>
    <cellStyle name="Project 14 2 8" xfId="8453"/>
    <cellStyle name="Project 15 9" xfId="8454"/>
    <cellStyle name="Project 15 2 8" xfId="8455"/>
    <cellStyle name="Project 2 9" xfId="8456"/>
    <cellStyle name="Project 2 2 8" xfId="8457"/>
    <cellStyle name="Project 3 9" xfId="8458"/>
    <cellStyle name="Project 3 2 8" xfId="8459"/>
    <cellStyle name="Project 4 9" xfId="8460"/>
    <cellStyle name="Project 4 2 8" xfId="8461"/>
    <cellStyle name="Project 5 9" xfId="8462"/>
    <cellStyle name="Project 5 2 8" xfId="8463"/>
    <cellStyle name="Project 6 9" xfId="8464"/>
    <cellStyle name="Project 6 2 8" xfId="8465"/>
    <cellStyle name="Project 7 9" xfId="8466"/>
    <cellStyle name="Project 7 2 8" xfId="8467"/>
    <cellStyle name="Project 8 9" xfId="8468"/>
    <cellStyle name="Project 8 2 8" xfId="8469"/>
    <cellStyle name="Project 9 9" xfId="8470"/>
    <cellStyle name="Project 9 2 8" xfId="8471"/>
    <cellStyle name="Fund 5 16" xfId="8472"/>
    <cellStyle name="Total 2 4 6" xfId="8473"/>
    <cellStyle name="Total 2 5 6" xfId="8474"/>
    <cellStyle name="Total 2 6 5" xfId="8475"/>
    <cellStyle name="Total 2 7 5" xfId="8476"/>
    <cellStyle name="Total 2 8 5" xfId="8477"/>
    <cellStyle name="Total 2 9 5" xfId="8478"/>
    <cellStyle name="task 21" xfId="8479"/>
    <cellStyle name="task 10 9" xfId="8480"/>
    <cellStyle name="task 10 2 8" xfId="8481"/>
    <cellStyle name="task 11 9" xfId="8482"/>
    <cellStyle name="task 11 2 8" xfId="8483"/>
    <cellStyle name="task 12 9" xfId="8484"/>
    <cellStyle name="task 12 2 8" xfId="8485"/>
    <cellStyle name="task 13 9" xfId="8486"/>
    <cellStyle name="task 13 2 8" xfId="8487"/>
    <cellStyle name="task 14 9" xfId="8488"/>
    <cellStyle name="task 14 2 8" xfId="8489"/>
    <cellStyle name="task 15 9" xfId="8490"/>
    <cellStyle name="task 15 2 8" xfId="8491"/>
    <cellStyle name="task 2 9" xfId="8492"/>
    <cellStyle name="task 2 2 8" xfId="8493"/>
    <cellStyle name="task 3 9" xfId="8494"/>
    <cellStyle name="task 3 2 8" xfId="8495"/>
    <cellStyle name="task 4 9" xfId="8496"/>
    <cellStyle name="task 4 2 8" xfId="8497"/>
    <cellStyle name="task 5 9" xfId="8498"/>
    <cellStyle name="task 5 2 8" xfId="8499"/>
    <cellStyle name="task 6 9" xfId="8500"/>
    <cellStyle name="task 6 2 8" xfId="8501"/>
    <cellStyle name="task 7 9" xfId="8502"/>
    <cellStyle name="task 7 2 8" xfId="8503"/>
    <cellStyle name="task 8 9" xfId="8504"/>
    <cellStyle name="task 8 2 8" xfId="8505"/>
    <cellStyle name="task 9 9" xfId="8506"/>
    <cellStyle name="task 9 2 8" xfId="8507"/>
    <cellStyle name="Fund 4 2 15" xfId="8508"/>
    <cellStyle name="Total 2 43" xfId="8509"/>
    <cellStyle name="Total 2 10 4" xfId="8510"/>
    <cellStyle name="Total 2 11 4" xfId="8511"/>
    <cellStyle name="Total 2 12 4" xfId="8512"/>
    <cellStyle name="Total 2 13 4" xfId="8513"/>
    <cellStyle name="Total 2 14 4" xfId="8514"/>
    <cellStyle name="Total 2 15 4" xfId="8515"/>
    <cellStyle name="Total 2 16 4" xfId="8516"/>
    <cellStyle name="Total 2 17 4" xfId="8517"/>
    <cellStyle name="Total 2 18 4" xfId="8518"/>
    <cellStyle name="Total 2 19 4" xfId="8519"/>
    <cellStyle name="Total 2 2 6" xfId="8520"/>
    <cellStyle name="Total 2 2 2 4" xfId="8521"/>
    <cellStyle name="Total 2 20 4" xfId="8522"/>
    <cellStyle name="Total 2 21 4" xfId="8523"/>
    <cellStyle name="Total 2 22 4" xfId="8524"/>
    <cellStyle name="Total 2 23 4" xfId="8525"/>
    <cellStyle name="Total 2 24 4" xfId="8526"/>
    <cellStyle name="Total 2 25 4" xfId="8527"/>
    <cellStyle name="Total 2 26 4" xfId="8528"/>
    <cellStyle name="Total 2 27 4" xfId="8529"/>
    <cellStyle name="Total 2 28 4" xfId="8530"/>
    <cellStyle name="Total 2 29 4" xfId="8531"/>
    <cellStyle name="Total 2 3 5" xfId="8532"/>
    <cellStyle name="Total 2 30 4" xfId="8533"/>
    <cellStyle name="Total 2 31 4" xfId="8534"/>
    <cellStyle name="Total 2 32 4" xfId="8535"/>
    <cellStyle name="Total 2 33 4" xfId="8536"/>
    <cellStyle name="Total 2 34 4" xfId="8537"/>
    <cellStyle name="Total 2 35 4" xfId="8538"/>
    <cellStyle name="Total 2 36 4" xfId="8539"/>
    <cellStyle name="Total 2 37 4" xfId="8540"/>
    <cellStyle name="Total 2 38 4" xfId="8541"/>
    <cellStyle name="Fund 4 16" xfId="8542"/>
    <cellStyle name="Total 2 4 5" xfId="8543"/>
    <cellStyle name="Total 2 5 5" xfId="8544"/>
    <cellStyle name="Total 2 6 4" xfId="8545"/>
    <cellStyle name="Total 2 7 4" xfId="8546"/>
    <cellStyle name="Total 2 8 4" xfId="8547"/>
    <cellStyle name="Total 2 9 4" xfId="8548"/>
    <cellStyle name="Input 2 8 13" xfId="8549"/>
    <cellStyle name="Input 2 19 9" xfId="8550"/>
    <cellStyle name="Fund 11 2 11" xfId="8551"/>
    <cellStyle name="Input 2 7 6" xfId="8552"/>
    <cellStyle name="Input 2 6 6" xfId="8553"/>
    <cellStyle name="Input 2 5 7" xfId="8554"/>
    <cellStyle name="Input 2 4 7" xfId="8555"/>
    <cellStyle name="Input 2 39 6" xfId="8556"/>
    <cellStyle name="Input 2 38 6" xfId="8557"/>
    <cellStyle name="Input 2 37 6" xfId="8558"/>
    <cellStyle name="Input 2 36 6" xfId="8559"/>
    <cellStyle name="Input 2 35 6" xfId="8560"/>
    <cellStyle name="Input 2 34 6" xfId="8561"/>
    <cellStyle name="Input 2 33 6" xfId="8562"/>
    <cellStyle name="Input 2 32 6" xfId="8563"/>
    <cellStyle name="Input 2 31 6" xfId="8564"/>
    <cellStyle name="Input 2 30 6" xfId="8565"/>
    <cellStyle name="Input 2 3 7" xfId="8566"/>
    <cellStyle name="Input 2 29 6" xfId="8567"/>
    <cellStyle name="Input 2 28 6" xfId="8568"/>
    <cellStyle name="Input 2 27 6" xfId="8569"/>
    <cellStyle name="Input 2 26 6" xfId="8570"/>
    <cellStyle name="Input 2 25 6" xfId="8571"/>
    <cellStyle name="Input 2 24 6" xfId="8572"/>
    <cellStyle name="Input 2 23 6" xfId="8573"/>
    <cellStyle name="Input 2 22 6" xfId="8574"/>
    <cellStyle name="Input 2 21 6" xfId="8575"/>
    <cellStyle name="Input 2 20 6" xfId="8576"/>
    <cellStyle name="Input 2 2 7" xfId="8577"/>
    <cellStyle name="Input 2 19 6" xfId="8578"/>
    <cellStyle name="Input 2 18 6" xfId="8579"/>
    <cellStyle name="Input 2 17 6" xfId="8580"/>
    <cellStyle name="Input 2 16 6" xfId="8581"/>
    <cellStyle name="Input 2 15 6" xfId="8582"/>
    <cellStyle name="Input 2 14 6" xfId="8583"/>
    <cellStyle name="Input 2 13 6" xfId="8584"/>
    <cellStyle name="Input 2 12 6" xfId="8585"/>
    <cellStyle name="Input 2 11 6" xfId="8586"/>
    <cellStyle name="Input 2 10 6" xfId="8587"/>
    <cellStyle name="Input 2 45" xfId="8588"/>
    <cellStyle name="Input 2 22 10" xfId="8589"/>
    <cellStyle name="Input 2 21 10" xfId="8590"/>
    <cellStyle name="Input 2 20 10" xfId="8591"/>
    <cellStyle name="Input 2 2 11" xfId="8592"/>
    <cellStyle name="Input 2 19 10" xfId="8593"/>
    <cellStyle name="Input 2 18 10" xfId="8594"/>
    <cellStyle name="Input 2 17 10" xfId="8595"/>
    <cellStyle name="Input 2 16 10" xfId="8596"/>
    <cellStyle name="Input 2 15 10" xfId="8597"/>
    <cellStyle name="Input 2 14 10" xfId="8598"/>
    <cellStyle name="Input 2 13 10" xfId="8599"/>
    <cellStyle name="Input 2 12 10" xfId="8600"/>
    <cellStyle name="Input 2 11 10" xfId="8601"/>
    <cellStyle name="Input 2 10 10" xfId="8602"/>
    <cellStyle name="Input 2 49" xfId="8603"/>
    <cellStyle name="Input 2 7 12" xfId="8604"/>
    <cellStyle name="Input 2 6 12" xfId="8605"/>
    <cellStyle name="Input 2 5 13" xfId="8606"/>
    <cellStyle name="Input 2 4 13" xfId="8607"/>
    <cellStyle name="Input 2 39 12" xfId="8608"/>
    <cellStyle name="Input 2 38 12" xfId="8609"/>
    <cellStyle name="Input 2 37 12" xfId="8610"/>
    <cellStyle name="Input 2 36 12" xfId="8611"/>
    <cellStyle name="Input 2 35 12" xfId="8612"/>
    <cellStyle name="Input 2 34 12" xfId="8613"/>
    <cellStyle name="Input 2 33 12" xfId="8614"/>
    <cellStyle name="Input 2 32 12" xfId="8615"/>
    <cellStyle name="Input 2 31 12" xfId="8616"/>
    <cellStyle name="Input 2 30 12" xfId="8617"/>
    <cellStyle name="Input 2 3 13" xfId="8618"/>
    <cellStyle name="Input 2 29 12" xfId="8619"/>
    <cellStyle name="Input 2 28 12" xfId="8620"/>
    <cellStyle name="Input 2 27 12" xfId="8621"/>
    <cellStyle name="Input 2 26 12" xfId="8622"/>
    <cellStyle name="Input 2 25 12" xfId="8623"/>
    <cellStyle name="Input 2 24 12" xfId="8624"/>
    <cellStyle name="Input 2 23 12" xfId="8625"/>
    <cellStyle name="Fund 9 2 12" xfId="8626"/>
    <cellStyle name="Fund 9 13" xfId="8627"/>
    <cellStyle name="Fund 8 2 12" xfId="8628"/>
    <cellStyle name="Fund 8 13" xfId="8629"/>
    <cellStyle name="Fund 7 2 12" xfId="8630"/>
    <cellStyle name="Fund 7 13" xfId="8631"/>
    <cellStyle name="Fund 6 2 12" xfId="8632"/>
    <cellStyle name="Fund 6 13" xfId="8633"/>
    <cellStyle name="Fund 5 2 12" xfId="8634"/>
    <cellStyle name="Fund 5 13" xfId="8635"/>
    <cellStyle name="Fund 4 2 12" xfId="8636"/>
    <cellStyle name="Fund 4 13" xfId="8637"/>
    <cellStyle name="Fund 3 2 12" xfId="8638"/>
    <cellStyle name="Fund 3 13" xfId="8639"/>
    <cellStyle name="Fund 2 2 12" xfId="8640"/>
    <cellStyle name="Fund 2 13" xfId="8641"/>
    <cellStyle name="Fund 15 2 12" xfId="8642"/>
    <cellStyle name="Fund 15 13" xfId="8643"/>
    <cellStyle name="Fund 14 2 12" xfId="8644"/>
    <cellStyle name="Fund 14 13" xfId="8645"/>
    <cellStyle name="Fund 13 2 12" xfId="8646"/>
    <cellStyle name="Fund 13 13" xfId="8647"/>
    <cellStyle name="Fund 12 2 12" xfId="8648"/>
    <cellStyle name="Fund 12 13" xfId="8649"/>
    <cellStyle name="Fund 11 2 12" xfId="8650"/>
    <cellStyle name="Fund 11 13" xfId="8651"/>
    <cellStyle name="Fund 10 2 12" xfId="8652"/>
    <cellStyle name="Fund 10 13" xfId="8653"/>
    <cellStyle name="Input 2 22 12" xfId="8654"/>
    <cellStyle name="Input 2 21 12" xfId="8655"/>
    <cellStyle name="Input 2 20 12" xfId="8656"/>
    <cellStyle name="Input 2 2 13" xfId="8657"/>
    <cellStyle name="Input 2 19 12" xfId="8658"/>
    <cellStyle name="Input 2 18 12" xfId="8659"/>
    <cellStyle name="Input 2 17 12" xfId="8660"/>
    <cellStyle name="Input 2 16 12" xfId="8661"/>
    <cellStyle name="Input 2 15 12" xfId="8662"/>
    <cellStyle name="Input 2 14 12" xfId="8663"/>
    <cellStyle name="Input 2 13 12" xfId="8664"/>
    <cellStyle name="Input 2 12 12" xfId="8665"/>
    <cellStyle name="Input 2 11 12" xfId="8666"/>
    <cellStyle name="Input 2 10 12" xfId="8667"/>
    <cellStyle name="Input 2 51" xfId="8668"/>
    <cellStyle name="Input 2 7 14" xfId="8669"/>
    <cellStyle name="Input 2 6 14" xfId="8670"/>
    <cellStyle name="Input 2 5 15" xfId="8671"/>
    <cellStyle name="Input 2 4 15" xfId="8672"/>
    <cellStyle name="Input 2 39 14" xfId="8673"/>
    <cellStyle name="Input 2 38 14" xfId="8674"/>
    <cellStyle name="Input 2 37 14" xfId="8675"/>
    <cellStyle name="Input 2 36 14" xfId="8676"/>
    <cellStyle name="Input 2 35 14" xfId="8677"/>
    <cellStyle name="Input 2 34 14" xfId="8678"/>
    <cellStyle name="Input 2 33 14" xfId="8679"/>
    <cellStyle name="Input 2 32 14" xfId="8680"/>
    <cellStyle name="Input 2 31 14" xfId="8681"/>
    <cellStyle name="Input 2 30 14" xfId="8682"/>
    <cellStyle name="Input 2 3 15" xfId="8683"/>
    <cellStyle name="Input 2 29 14" xfId="8684"/>
    <cellStyle name="Input 2 28 14" xfId="8685"/>
    <cellStyle name="Input 2 27 14" xfId="8686"/>
    <cellStyle name="Input 2 26 14" xfId="8687"/>
    <cellStyle name="Input 2 25 14" xfId="8688"/>
    <cellStyle name="Input 2 24 14" xfId="8689"/>
    <cellStyle name="Input 2 23 14" xfId="8690"/>
    <cellStyle name="Fund 9 2 14" xfId="8691"/>
    <cellStyle name="Fund 9 15" xfId="8692"/>
    <cellStyle name="Fund 8 2 14" xfId="8693"/>
    <cellStyle name="Fund 8 15" xfId="8694"/>
    <cellStyle name="Fund 7 2 14" xfId="8695"/>
    <cellStyle name="Fund 7 15" xfId="8696"/>
    <cellStyle name="Calculation 2 9 8" xfId="8697"/>
    <cellStyle name="Calculation 2 8 8" xfId="8698"/>
    <cellStyle name="Calculation 2 7 8" xfId="8699"/>
    <cellStyle name="Calculation 2 6 8" xfId="8700"/>
    <cellStyle name="Calculation 2 5 9" xfId="8701"/>
    <cellStyle name="Calculation 2 4 9" xfId="8702"/>
    <cellStyle name="Calculation 2 39 8" xfId="8703"/>
    <cellStyle name="Calculation 2 38 8" xfId="8704"/>
    <cellStyle name="Calculation 2 37 8" xfId="8705"/>
    <cellStyle name="Calculation 2 36 8" xfId="8706"/>
    <cellStyle name="Calculation 2 35 8" xfId="8707"/>
    <cellStyle name="Calculation 2 34 8" xfId="8708"/>
    <cellStyle name="Calculation 2 33 8" xfId="8709"/>
    <cellStyle name="Calculation 2 32 8" xfId="8710"/>
    <cellStyle name="Calculation 2 31 8" xfId="8711"/>
    <cellStyle name="Calculation 2 30 8" xfId="8712"/>
    <cellStyle name="Calculation 2 3 9" xfId="8713"/>
    <cellStyle name="Calculation 2 29 8" xfId="8714"/>
    <cellStyle name="Calculation 2 28 8" xfId="8715"/>
    <cellStyle name="Calculation 2 27 8" xfId="8716"/>
    <cellStyle name="Calculation 2 26 8" xfId="8717"/>
    <cellStyle name="Calculation 2 25 8" xfId="8718"/>
    <cellStyle name="Calculation 2 24 8" xfId="8719"/>
    <cellStyle name="Calculation 2 23 8" xfId="8720"/>
    <cellStyle name="Calculation 2 22 8" xfId="8721"/>
    <cellStyle name="Calculation 2 21 8" xfId="8722"/>
    <cellStyle name="Calculation 2 20 8" xfId="8723"/>
    <cellStyle name="Calculation 2 2 9" xfId="8724"/>
    <cellStyle name="Calculation 2 19 8" xfId="8725"/>
    <cellStyle name="Calculation 2 18 8" xfId="8726"/>
    <cellStyle name="Calculation 2 17 8" xfId="8727"/>
    <cellStyle name="Calculation 2 16 8" xfId="8728"/>
    <cellStyle name="Calculation 2 15 8" xfId="8729"/>
    <cellStyle name="Calculation 2 14 8" xfId="8730"/>
    <cellStyle name="Calculation 2 13 8" xfId="8731"/>
    <cellStyle name="Calculation 2 12 8" xfId="8732"/>
    <cellStyle name="Calculation 2 11 8" xfId="8733"/>
    <cellStyle name="Calculation 2 10 8" xfId="8734"/>
    <cellStyle name="Calculation 2 47" xfId="8735"/>
    <cellStyle name="Fund 6 2 14" xfId="8736"/>
    <cellStyle name="Fund 6 15" xfId="8737"/>
    <cellStyle name="Fund 5 2 14" xfId="8738"/>
    <cellStyle name="Fund 5 15" xfId="8739"/>
    <cellStyle name="Fund 4 2 14" xfId="8740"/>
    <cellStyle name="Fund 4 15" xfId="8741"/>
    <cellStyle name="Fund 3 2 14" xfId="8742"/>
    <cellStyle name="Fund 3 15" xfId="8743"/>
    <cellStyle name="Fund 2 2 14" xfId="8744"/>
    <cellStyle name="Fund 2 15" xfId="8745"/>
    <cellStyle name="Fund 15 2 14" xfId="8746"/>
    <cellStyle name="Calculation 2 9 6" xfId="8747"/>
    <cellStyle name="Calculation 2 8 6" xfId="8748"/>
    <cellStyle name="Calculation 2 7 6" xfId="8749"/>
    <cellStyle name="Calculation 2 6 6" xfId="8750"/>
    <cellStyle name="Calculation 2 5 7" xfId="8751"/>
    <cellStyle name="Calculation 2 4 7" xfId="8752"/>
    <cellStyle name="Calculation 2 39 6" xfId="8753"/>
    <cellStyle name="Calculation 2 38 6" xfId="8754"/>
    <cellStyle name="Calculation 2 37 6" xfId="8755"/>
    <cellStyle name="Calculation 2 36 6" xfId="8756"/>
    <cellStyle name="Calculation 2 35 6" xfId="8757"/>
    <cellStyle name="Calculation 2 34 6" xfId="8758"/>
    <cellStyle name="Calculation 2 33 6" xfId="8759"/>
    <cellStyle name="Calculation 2 32 6" xfId="8760"/>
    <cellStyle name="Calculation 2 31 6" xfId="8761"/>
    <cellStyle name="Calculation 2 30 6" xfId="8762"/>
    <cellStyle name="Calculation 2 3 7" xfId="8763"/>
    <cellStyle name="Calculation 2 29 6" xfId="8764"/>
    <cellStyle name="Calculation 2 28 6" xfId="8765"/>
    <cellStyle name="Calculation 2 27 6" xfId="8766"/>
    <cellStyle name="Calculation 2 26 6" xfId="8767"/>
    <cellStyle name="Calculation 2 25 6" xfId="8768"/>
    <cellStyle name="Calculation 2 24 6" xfId="8769"/>
    <cellStyle name="Calculation 2 23 6" xfId="8770"/>
    <cellStyle name="Calculation 2 22 6" xfId="8771"/>
    <cellStyle name="Calculation 2 21 6" xfId="8772"/>
    <cellStyle name="Calculation 2 20 6" xfId="8773"/>
    <cellStyle name="Calculation 2 2 7" xfId="8774"/>
    <cellStyle name="Calculation 2 19 6" xfId="8775"/>
    <cellStyle name="Calculation 2 18 6" xfId="8776"/>
    <cellStyle name="Calculation 2 17 6" xfId="8777"/>
    <cellStyle name="Calculation 2 16 6" xfId="8778"/>
    <cellStyle name="Calculation 2 15 6" xfId="8779"/>
    <cellStyle name="Calculation 2 14 6" xfId="8780"/>
    <cellStyle name="Calculation 2 13 6" xfId="8781"/>
    <cellStyle name="Calculation 2 12 6" xfId="8782"/>
    <cellStyle name="Calculation 2 11 6" xfId="8783"/>
    <cellStyle name="Calculation 2 10 6" xfId="8784"/>
    <cellStyle name="Calculation 2 45" xfId="8785"/>
    <cellStyle name="Fund 15 15" xfId="8786"/>
    <cellStyle name="Fund 14 2 14" xfId="8787"/>
    <cellStyle name="Fund 14 15" xfId="8788"/>
    <cellStyle name="Fund 13 2 14" xfId="8789"/>
    <cellStyle name="Fund 13 15" xfId="8790"/>
    <cellStyle name="Fund 12 2 14" xfId="8791"/>
    <cellStyle name="Fund 12 15" xfId="8792"/>
    <cellStyle name="Fund 11 2 14" xfId="8793"/>
    <cellStyle name="Fund 11 15" xfId="8794"/>
    <cellStyle name="Fund 10 2 14" xfId="8795"/>
    <cellStyle name="Fund 10 15" xfId="8796"/>
    <cellStyle name="Input 2 22 14" xfId="8797"/>
    <cellStyle name="Input 2 21 14" xfId="8798"/>
    <cellStyle name="Input 2 20 14" xfId="8799"/>
    <cellStyle name="Input 2 2 15" xfId="8800"/>
    <cellStyle name="Input 2 19 14" xfId="8801"/>
    <cellStyle name="Input 2 18 14" xfId="8802"/>
    <cellStyle name="Input 2 17 14" xfId="8803"/>
    <cellStyle name="Input 2 16 14" xfId="8804"/>
    <cellStyle name="Input 2 15 14" xfId="8805"/>
    <cellStyle name="Input 2 14 14" xfId="8806"/>
    <cellStyle name="Input 2 13 14" xfId="8807"/>
    <cellStyle name="Input 2 12 14" xfId="8808"/>
    <cellStyle name="Input 2 11 14" xfId="8809"/>
    <cellStyle name="Input 2 10 14" xfId="8810"/>
    <cellStyle name="Input 2 53" xfId="8811"/>
    <cellStyle name="Input 2 7 16" xfId="8812"/>
    <cellStyle name="Input 2 6 16" xfId="8813"/>
    <cellStyle name="Input 2 5 17" xfId="8814"/>
    <cellStyle name="Input 2 4 17" xfId="8815"/>
    <cellStyle name="Input 2 39 16" xfId="8816"/>
    <cellStyle name="Input 2 38 16" xfId="8817"/>
    <cellStyle name="Input 2 37 16" xfId="8818"/>
    <cellStyle name="Input 2 36 16" xfId="8819"/>
    <cellStyle name="Input 2 35 16" xfId="8820"/>
    <cellStyle name="Input 2 34 16" xfId="8821"/>
    <cellStyle name="Input 2 33 16" xfId="8822"/>
    <cellStyle name="Input 2 32 16" xfId="8823"/>
    <cellStyle name="Input 2 31 16" xfId="8824"/>
    <cellStyle name="Input 2 30 16" xfId="8825"/>
    <cellStyle name="Input 2 3 17" xfId="8826"/>
    <cellStyle name="Input 2 29 16" xfId="8827"/>
    <cellStyle name="Input 2 28 16" xfId="8828"/>
    <cellStyle name="Input 2 27 16" xfId="8829"/>
    <cellStyle name="Input 2 26 16" xfId="8830"/>
    <cellStyle name="Input 2 25 16" xfId="8831"/>
    <cellStyle name="Input 2 24 16" xfId="8832"/>
    <cellStyle name="Input 2 23 16" xfId="8833"/>
    <cellStyle name="Fund 9 2 16" xfId="8834"/>
    <cellStyle name="Fund 9 17" xfId="8835"/>
    <cellStyle name="Fund 8 2 16" xfId="8836"/>
    <cellStyle name="Fund 8 17" xfId="8837"/>
    <cellStyle name="Fund 7 2 16" xfId="8838"/>
    <cellStyle name="Fund 7 17" xfId="8839"/>
    <cellStyle name="Calculation 2 9 10" xfId="8840"/>
    <cellStyle name="Calculation 2 8 10" xfId="8841"/>
    <cellStyle name="Calculation 2 7 10" xfId="8842"/>
    <cellStyle name="Calculation 2 6 10" xfId="8843"/>
    <cellStyle name="Calculation 2 5 11" xfId="8844"/>
    <cellStyle name="Calculation 2 4 11" xfId="8845"/>
    <cellStyle name="Calculation 2 39 10" xfId="8846"/>
    <cellStyle name="Calculation 2 38 10" xfId="8847"/>
    <cellStyle name="Calculation 2 37 10" xfId="8848"/>
    <cellStyle name="Calculation 2 36 10" xfId="8849"/>
    <cellStyle name="Calculation 2 35 10" xfId="8850"/>
    <cellStyle name="Calculation 2 34 10" xfId="8851"/>
    <cellStyle name="Calculation 2 33 10" xfId="8852"/>
    <cellStyle name="Calculation 2 32 10" xfId="8853"/>
    <cellStyle name="Calculation 2 31 10" xfId="8854"/>
    <cellStyle name="Calculation 2 30 10" xfId="8855"/>
    <cellStyle name="Calculation 2 3 11" xfId="8856"/>
    <cellStyle name="Calculation 2 29 10" xfId="8857"/>
    <cellStyle name="Calculation 2 28 10" xfId="8858"/>
    <cellStyle name="Calculation 2 27 10" xfId="8859"/>
    <cellStyle name="Calculation 2 26 10" xfId="8860"/>
    <cellStyle name="Calculation 2 25 10" xfId="8861"/>
    <cellStyle name="Calculation 2 24 10" xfId="8862"/>
    <cellStyle name="Calculation 2 23 10" xfId="8863"/>
    <cellStyle name="Calculation 2 22 10" xfId="8864"/>
    <cellStyle name="Calculation 2 21 10" xfId="8865"/>
    <cellStyle name="Calculation 2 20 10" xfId="8866"/>
    <cellStyle name="Calculation 2 2 11" xfId="8867"/>
    <cellStyle name="Calculation 2 19 10" xfId="8868"/>
    <cellStyle name="Calculation 2 18 10" xfId="8869"/>
    <cellStyle name="Calculation 2 17 10" xfId="8870"/>
    <cellStyle name="Calculation 2 16 10" xfId="8871"/>
    <cellStyle name="Note 2 46" xfId="8872"/>
    <cellStyle name="Note 2 10 8" xfId="8873"/>
    <cellStyle name="Note 2 10 2 7" xfId="8874"/>
    <cellStyle name="Note 2 11 8" xfId="8875"/>
    <cellStyle name="Note 2 11 2 7" xfId="8876"/>
    <cellStyle name="Note 2 12 8" xfId="8877"/>
    <cellStyle name="Note 2 12 2 7" xfId="8878"/>
    <cellStyle name="Note 2 13 8" xfId="8879"/>
    <cellStyle name="Note 2 13 2 7" xfId="8880"/>
    <cellStyle name="Note 2 14 8" xfId="8881"/>
    <cellStyle name="Note 2 14 2 7" xfId="8882"/>
    <cellStyle name="Note 2 15 8" xfId="8883"/>
    <cellStyle name="Note 2 15 2 7" xfId="8884"/>
    <cellStyle name="Note 2 16 8" xfId="8885"/>
    <cellStyle name="Note 2 16 2 7" xfId="8886"/>
    <cellStyle name="Note 2 17 8" xfId="8887"/>
    <cellStyle name="Note 2 17 2 7" xfId="8888"/>
    <cellStyle name="Note 2 18 8" xfId="8889"/>
    <cellStyle name="Note 2 18 2 7" xfId="8890"/>
    <cellStyle name="Note 2 19 8" xfId="8891"/>
    <cellStyle name="Note 2 19 2 7" xfId="8892"/>
    <cellStyle name="Note 2 2 11" xfId="8893"/>
    <cellStyle name="Note 2 2 2 10" xfId="8894"/>
    <cellStyle name="Note 2 2 2 2 7" xfId="8895"/>
    <cellStyle name="Calculation 2 15 10" xfId="8896"/>
    <cellStyle name="Calculation 2 14 10" xfId="8897"/>
    <cellStyle name="Calculation 2 13 10" xfId="8898"/>
    <cellStyle name="Note 2 20 8" xfId="8899"/>
    <cellStyle name="Note 2 20 2 7" xfId="8900"/>
    <cellStyle name="Note 2 21 8" xfId="8901"/>
    <cellStyle name="Note 2 21 2 7" xfId="8902"/>
    <cellStyle name="Note 2 22 8" xfId="8903"/>
    <cellStyle name="Note 2 22 2 7" xfId="8904"/>
    <cellStyle name="Note 2 23 8" xfId="8905"/>
    <cellStyle name="Note 2 23 2 7" xfId="8906"/>
    <cellStyle name="Note 2 24 8" xfId="8907"/>
    <cellStyle name="Note 2 24 2 7" xfId="8908"/>
    <cellStyle name="Note 2 25 8" xfId="8909"/>
    <cellStyle name="Note 2 25 2 7" xfId="8910"/>
    <cellStyle name="Note 2 26 8" xfId="8911"/>
    <cellStyle name="Note 2 26 2 7" xfId="8912"/>
    <cellStyle name="Note 2 27 8" xfId="8913"/>
    <cellStyle name="Note 2 27 2 7" xfId="8914"/>
    <cellStyle name="Note 2 28 8" xfId="8915"/>
    <cellStyle name="Note 2 28 2 7" xfId="8916"/>
    <cellStyle name="Note 2 29 8" xfId="8917"/>
    <cellStyle name="Note 2 29 2 7" xfId="8918"/>
    <cellStyle name="Note 2 3 10" xfId="8919"/>
    <cellStyle name="Note 2 3 2 7" xfId="8920"/>
    <cellStyle name="Calculation 2 12 10" xfId="8921"/>
    <cellStyle name="Note 2 30 8" xfId="8922"/>
    <cellStyle name="Note 2 30 2 7" xfId="8923"/>
    <cellStyle name="Note 2 31 8" xfId="8924"/>
    <cellStyle name="Input 2 2 9" xfId="8925"/>
    <cellStyle name="Fund 12 11" xfId="8926"/>
    <cellStyle name="Note 2 31 2 7" xfId="8927"/>
    <cellStyle name="Note 2 32 8" xfId="8928"/>
    <cellStyle name="Note 2 32 2 7" xfId="8929"/>
    <cellStyle name="Note 2 33 8" xfId="8930"/>
    <cellStyle name="Note 2 33 2 7" xfId="8931"/>
    <cellStyle name="Note 2 34 8" xfId="8932"/>
    <cellStyle name="Note 2 34 2 7" xfId="8933"/>
    <cellStyle name="Note 2 35 8" xfId="8934"/>
    <cellStyle name="Note 2 35 2 7" xfId="8935"/>
    <cellStyle name="Note 2 36 8" xfId="8936"/>
    <cellStyle name="Note 2 36 2 7" xfId="8937"/>
    <cellStyle name="Note 2 37 8" xfId="8938"/>
    <cellStyle name="Note 2 37 2 7" xfId="8939"/>
    <cellStyle name="Note 2 38 7" xfId="8940"/>
    <cellStyle name="Calculation 2 11 10" xfId="8941"/>
    <cellStyle name="Note 2 4 9" xfId="8942"/>
    <cellStyle name="Note 2 4 2 7" xfId="8943"/>
    <cellStyle name="Note 2 5 9" xfId="8944"/>
    <cellStyle name="Note 2 5 2 7" xfId="8945"/>
    <cellStyle name="Note 2 6 8" xfId="8946"/>
    <cellStyle name="Note 2 6 2 7" xfId="8947"/>
    <cellStyle name="Note 2 7 8" xfId="8948"/>
    <cellStyle name="Note 2 7 2 7" xfId="8949"/>
    <cellStyle name="Note 2 8 8" xfId="8950"/>
    <cellStyle name="Note 2 8 2 7" xfId="8951"/>
    <cellStyle name="Note 2 9 8" xfId="8952"/>
    <cellStyle name="Note 2 9 2 7" xfId="8953"/>
    <cellStyle name="Calculation 2 10 10" xfId="8954"/>
    <cellStyle name="Calculation 2 49" xfId="8955"/>
    <cellStyle name="Fund 6 2 16" xfId="8956"/>
    <cellStyle name="Fund 6 17" xfId="8957"/>
    <cellStyle name="Org 22" xfId="8958"/>
    <cellStyle name="Org 10 10" xfId="8959"/>
    <cellStyle name="Org 10 2 9" xfId="8960"/>
    <cellStyle name="Org 11 10" xfId="8961"/>
    <cellStyle name="Org 11 2 9" xfId="8962"/>
    <cellStyle name="Org 12 10" xfId="8963"/>
    <cellStyle name="Org 12 2 9" xfId="8964"/>
    <cellStyle name="Org 13 10" xfId="8965"/>
    <cellStyle name="Org 13 2 9" xfId="8966"/>
    <cellStyle name="Org 14 10" xfId="8967"/>
    <cellStyle name="Org 14 2 9" xfId="8968"/>
    <cellStyle name="Org 15 10" xfId="8969"/>
    <cellStyle name="Org 15 2 9" xfId="8970"/>
    <cellStyle name="Org 2 10" xfId="8971"/>
    <cellStyle name="Org 2 2 9" xfId="8972"/>
    <cellStyle name="Org 3 10" xfId="8973"/>
    <cellStyle name="Org 3 2 9" xfId="8974"/>
    <cellStyle name="Org 4 10" xfId="8975"/>
    <cellStyle name="Org 4 2 9" xfId="8976"/>
    <cellStyle name="Org 5 10" xfId="8977"/>
    <cellStyle name="Org 5 2 9" xfId="8978"/>
    <cellStyle name="Org 6 10" xfId="8979"/>
    <cellStyle name="Org 6 2 9" xfId="8980"/>
    <cellStyle name="Org 7 10" xfId="8981"/>
    <cellStyle name="Org 7 2 9" xfId="8982"/>
    <cellStyle name="Org 8 10" xfId="8983"/>
    <cellStyle name="Org 8 2 9" xfId="8984"/>
    <cellStyle name="Org 9 10" xfId="8985"/>
    <cellStyle name="Org 9 2 9" xfId="8986"/>
    <cellStyle name="Output 2 45" xfId="8987"/>
    <cellStyle name="Output 2 10 6" xfId="8988"/>
    <cellStyle name="Output 2 11 6" xfId="8989"/>
    <cellStyle name="Output 2 12 6" xfId="8990"/>
    <cellStyle name="Output 2 13 6" xfId="8991"/>
    <cellStyle name="Output 2 14 6" xfId="8992"/>
    <cellStyle name="Output 2 15 6" xfId="8993"/>
    <cellStyle name="Output 2 16 6" xfId="8994"/>
    <cellStyle name="Output 2 17 6" xfId="8995"/>
    <cellStyle name="Output 2 18 6" xfId="8996"/>
    <cellStyle name="Output 2 19 6" xfId="8997"/>
    <cellStyle name="Output 2 2 7" xfId="8998"/>
    <cellStyle name="Output 2 20 6" xfId="8999"/>
    <cellStyle name="Output 2 21 6" xfId="9000"/>
    <cellStyle name="Output 2 22 6" xfId="9001"/>
    <cellStyle name="Output 2 23 6" xfId="9002"/>
    <cellStyle name="Output 2 24 6" xfId="9003"/>
    <cellStyle name="Output 2 25 6" xfId="9004"/>
    <cellStyle name="Output 2 26 6" xfId="9005"/>
    <cellStyle name="Output 2 27 6" xfId="9006"/>
    <cellStyle name="Output 2 28 6" xfId="9007"/>
    <cellStyle name="Output 2 29 6" xfId="9008"/>
    <cellStyle name="Output 2 3 7" xfId="9009"/>
    <cellStyle name="Output 2 30 6" xfId="9010"/>
    <cellStyle name="Output 2 31 6" xfId="9011"/>
    <cellStyle name="Output 2 32 6" xfId="9012"/>
    <cellStyle name="Output 2 33 6" xfId="9013"/>
    <cellStyle name="Output 2 34 6" xfId="9014"/>
    <cellStyle name="Output 2 35 6" xfId="9015"/>
    <cellStyle name="Output 2 36 6" xfId="9016"/>
    <cellStyle name="Output 2 37 6" xfId="9017"/>
    <cellStyle name="Output 2 38 6" xfId="9018"/>
    <cellStyle name="Output 2 39 6" xfId="9019"/>
    <cellStyle name="Output 2 4 7" xfId="9020"/>
    <cellStyle name="Output 2 5 7" xfId="9021"/>
    <cellStyle name="Output 2 6 6" xfId="9022"/>
    <cellStyle name="Output 2 7 6" xfId="9023"/>
    <cellStyle name="Output 2 8 6" xfId="9024"/>
    <cellStyle name="Output 2 9 6" xfId="9025"/>
    <cellStyle name="Fund 5 2 16" xfId="9026"/>
    <cellStyle name="Fund 5 17" xfId="9027"/>
    <cellStyle name="Fund 4 2 16" xfId="9028"/>
    <cellStyle name="Fund 4 17" xfId="9029"/>
    <cellStyle name="Fund 3 2 16" xfId="9030"/>
    <cellStyle name="Fund 3 17" xfId="9031"/>
    <cellStyle name="Fund 2 2 16" xfId="9032"/>
    <cellStyle name="Fund 2 17" xfId="9033"/>
    <cellStyle name="Fund 15 2 16" xfId="9034"/>
    <cellStyle name="Fund 15 17" xfId="9035"/>
    <cellStyle name="Fund 14 2 16" xfId="9036"/>
    <cellStyle name="Fund 14 17" xfId="9037"/>
    <cellStyle name="Fund 13 2 16" xfId="9038"/>
    <cellStyle name="Fund 13 17" xfId="9039"/>
    <cellStyle name="Fund 12 2 16" xfId="9040"/>
    <cellStyle name="Fund 12 17" xfId="9041"/>
    <cellStyle name="Fund 11 2 16" xfId="9042"/>
    <cellStyle name="Fund 11 17" xfId="9043"/>
    <cellStyle name="Fund 10 2 16" xfId="9044"/>
    <cellStyle name="Fund 10 17" xfId="9045"/>
    <cellStyle name="Input 2 22 16" xfId="9046"/>
    <cellStyle name="Input 2 21 16" xfId="9047"/>
    <cellStyle name="Project 22" xfId="9048"/>
    <cellStyle name="Project 10 10" xfId="9049"/>
    <cellStyle name="Project 10 2 9" xfId="9050"/>
    <cellStyle name="Project 11 10" xfId="9051"/>
    <cellStyle name="Project 11 2 9" xfId="9052"/>
    <cellStyle name="Project 12 10" xfId="9053"/>
    <cellStyle name="Project 12 2 9" xfId="9054"/>
    <cellStyle name="Project 13 10" xfId="9055"/>
    <cellStyle name="Project 13 2 9" xfId="9056"/>
    <cellStyle name="Project 14 10" xfId="9057"/>
    <cellStyle name="Project 14 2 9" xfId="9058"/>
    <cellStyle name="Project 15 10" xfId="9059"/>
    <cellStyle name="Project 15 2 9" xfId="9060"/>
    <cellStyle name="Project 2 10" xfId="9061"/>
    <cellStyle name="Project 2 2 9" xfId="9062"/>
    <cellStyle name="Project 3 10" xfId="9063"/>
    <cellStyle name="Project 3 2 9" xfId="9064"/>
    <cellStyle name="Project 4 10" xfId="9065"/>
    <cellStyle name="Project 4 2 9" xfId="9066"/>
    <cellStyle name="Project 5 10" xfId="9067"/>
    <cellStyle name="Project 5 2 9" xfId="9068"/>
    <cellStyle name="Project 6 10" xfId="9069"/>
    <cellStyle name="Project 6 2 9" xfId="9070"/>
    <cellStyle name="Project 7 10" xfId="9071"/>
    <cellStyle name="Project 7 2 9" xfId="9072"/>
    <cellStyle name="Project 8 10" xfId="9073"/>
    <cellStyle name="Project 8 2 9" xfId="9074"/>
    <cellStyle name="Project 9 10" xfId="9075"/>
    <cellStyle name="Project 9 2 9" xfId="9076"/>
    <cellStyle name="Input 2 20 16" xfId="9077"/>
    <cellStyle name="Input 2 2 17" xfId="9078"/>
    <cellStyle name="Input 2 19 16" xfId="9079"/>
    <cellStyle name="Input 2 18 16" xfId="9080"/>
    <cellStyle name="Input 2 17 16" xfId="9081"/>
    <cellStyle name="Input 2 16 16" xfId="9082"/>
    <cellStyle name="Input 2 15 16" xfId="9083"/>
    <cellStyle name="task 22" xfId="9084"/>
    <cellStyle name="task 10 10" xfId="9085"/>
    <cellStyle name="task 10 2 9" xfId="9086"/>
    <cellStyle name="task 11 10" xfId="9087"/>
    <cellStyle name="task 11 2 9" xfId="9088"/>
    <cellStyle name="task 12 10" xfId="9089"/>
    <cellStyle name="task 12 2 9" xfId="9090"/>
    <cellStyle name="task 13 10" xfId="9091"/>
    <cellStyle name="task 13 2 9" xfId="9092"/>
    <cellStyle name="task 14 10" xfId="9093"/>
    <cellStyle name="task 14 2 9" xfId="9094"/>
    <cellStyle name="task 15 10" xfId="9095"/>
    <cellStyle name="task 15 2 9" xfId="9096"/>
    <cellStyle name="task 2 10" xfId="9097"/>
    <cellStyle name="task 2 2 9" xfId="9098"/>
    <cellStyle name="task 3 10" xfId="9099"/>
    <cellStyle name="task 3 2 9" xfId="9100"/>
    <cellStyle name="task 4 10" xfId="9101"/>
    <cellStyle name="task 4 2 9" xfId="9102"/>
    <cellStyle name="task 5 10" xfId="9103"/>
    <cellStyle name="task 5 2 9" xfId="9104"/>
    <cellStyle name="task 6 10" xfId="9105"/>
    <cellStyle name="task 6 2 9" xfId="9106"/>
    <cellStyle name="task 7 10" xfId="9107"/>
    <cellStyle name="task 7 2 9" xfId="9108"/>
    <cellStyle name="task 8 10" xfId="9109"/>
    <cellStyle name="task 8 2 9" xfId="9110"/>
    <cellStyle name="task 9 10" xfId="9111"/>
    <cellStyle name="task 9 2 9" xfId="9112"/>
    <cellStyle name="Input 2 14 16" xfId="9113"/>
    <cellStyle name="Total 2 45" xfId="9114"/>
    <cellStyle name="Total 2 10 6" xfId="9115"/>
    <cellStyle name="Total 2 11 6" xfId="9116"/>
    <cellStyle name="Total 2 12 6" xfId="9117"/>
    <cellStyle name="Total 2 13 6" xfId="9118"/>
    <cellStyle name="Total 2 14 6" xfId="9119"/>
    <cellStyle name="Total 2 15 6" xfId="9120"/>
    <cellStyle name="Total 2 16 6" xfId="9121"/>
    <cellStyle name="Total 2 17 6" xfId="9122"/>
    <cellStyle name="Total 2 18 6" xfId="9123"/>
    <cellStyle name="Total 2 19 6" xfId="9124"/>
    <cellStyle name="Total 2 2 8" xfId="9125"/>
    <cellStyle name="Total 2 2 2 6" xfId="9126"/>
    <cellStyle name="Total 2 20 6" xfId="9127"/>
    <cellStyle name="Total 2 21 6" xfId="9128"/>
    <cellStyle name="Total 2 22 6" xfId="9129"/>
    <cellStyle name="Total 2 23 6" xfId="9130"/>
    <cellStyle name="Total 2 24 6" xfId="9131"/>
    <cellStyle name="Total 2 25 6" xfId="9132"/>
    <cellStyle name="Total 2 26 6" xfId="9133"/>
    <cellStyle name="Total 2 27 6" xfId="9134"/>
    <cellStyle name="Total 2 28 6" xfId="9135"/>
    <cellStyle name="Total 2 29 6" xfId="9136"/>
    <cellStyle name="Total 2 3 7" xfId="9137"/>
    <cellStyle name="Total 2 30 6" xfId="9138"/>
    <cellStyle name="Total 2 31 6" xfId="9139"/>
    <cellStyle name="Total 2 32 6" xfId="9140"/>
    <cellStyle name="Total 2 33 6" xfId="9141"/>
    <cellStyle name="Total 2 34 6" xfId="9142"/>
    <cellStyle name="Total 2 35 6" xfId="9143"/>
    <cellStyle name="Total 2 36 6" xfId="9144"/>
    <cellStyle name="Total 2 37 6" xfId="9145"/>
    <cellStyle name="Total 2 38 6" xfId="9146"/>
    <cellStyle name="Input 2 13 16" xfId="9147"/>
    <cellStyle name="Total 2 4 7" xfId="9148"/>
    <cellStyle name="Total 2 5 7" xfId="9149"/>
    <cellStyle name="Total 2 6 6" xfId="9150"/>
    <cellStyle name="Total 2 7 6" xfId="9151"/>
    <cellStyle name="Total 2 8 6" xfId="9152"/>
    <cellStyle name="Total 2 9 6" xfId="9153"/>
    <cellStyle name="Input 2 12 16" xfId="9154"/>
    <cellStyle name="Input 2 11 16" xfId="9155"/>
    <cellStyle name="Input 2 8 14" xfId="9156"/>
    <cellStyle name="Fund 3 2 15" xfId="9157"/>
    <cellStyle name="Fund 3 16" xfId="9158"/>
    <cellStyle name="Fund 2 2 15" xfId="9159"/>
    <cellStyle name="Fund 2 16" xfId="9160"/>
    <cellStyle name="Fund 15 2 15" xfId="9161"/>
    <cellStyle name="Fund 15 16" xfId="9162"/>
    <cellStyle name="Fund 14 2 15" xfId="9163"/>
    <cellStyle name="Fund 14 16" xfId="9164"/>
    <cellStyle name="Fund 13 2 15" xfId="9165"/>
    <cellStyle name="Fund 13 16" xfId="9166"/>
    <cellStyle name="Fund 12 2 15" xfId="9167"/>
    <cellStyle name="Fund 12 16" xfId="9168"/>
    <cellStyle name="Fund 11 2 15" xfId="9169"/>
    <cellStyle name="Fund 11 16" xfId="9170"/>
    <cellStyle name="Fund 10 2 15" xfId="9171"/>
    <cellStyle name="Fund 10 16" xfId="9172"/>
    <cellStyle name="Input 2 22 15" xfId="9173"/>
    <cellStyle name="Input 2 21 15" xfId="9174"/>
    <cellStyle name="Input 2 20 15" xfId="9175"/>
    <cellStyle name="Input 2 2 16" xfId="9176"/>
    <cellStyle name="Input 2 19 15" xfId="9177"/>
    <cellStyle name="Input 2 18 15" xfId="9178"/>
    <cellStyle name="Input 2 17 15" xfId="9179"/>
    <cellStyle name="Input 2 16 15" xfId="9180"/>
    <cellStyle name="Input 2 15 15" xfId="9181"/>
    <cellStyle name="Input 2 14 15" xfId="9182"/>
    <cellStyle name="Input 2 13 15" xfId="9183"/>
    <cellStyle name="Input 2 12 15" xfId="9184"/>
    <cellStyle name="Input 2 11 15" xfId="9185"/>
    <cellStyle name="Input 2 10 15" xfId="9186"/>
    <cellStyle name="Input 2 54" xfId="9187"/>
    <cellStyle name="Input 2 7 17" xfId="9188"/>
    <cellStyle name="Input 2 6 17" xfId="9189"/>
    <cellStyle name="Input 2 5 18" xfId="9190"/>
    <cellStyle name="Input 2 4 18" xfId="9191"/>
    <cellStyle name="Input 2 39 17" xfId="9192"/>
    <cellStyle name="Input 2 38 17" xfId="9193"/>
    <cellStyle name="Input 2 37 17" xfId="9194"/>
    <cellStyle name="Input 2 36 17" xfId="9195"/>
    <cellStyle name="Input 2 35 17" xfId="9196"/>
    <cellStyle name="Input 2 34 17" xfId="9197"/>
    <cellStyle name="Input 2 33 17" xfId="9198"/>
    <cellStyle name="Input 2 32 17" xfId="9199"/>
    <cellStyle name="Input 2 31 17" xfId="9200"/>
    <cellStyle name="Input 2 30 17" xfId="9201"/>
    <cellStyle name="Input 2 3 18" xfId="9202"/>
    <cellStyle name="Input 2 29 17" xfId="9203"/>
    <cellStyle name="Input 2 28 17" xfId="9204"/>
    <cellStyle name="Input 2 27 17" xfId="9205"/>
    <cellStyle name="Input 2 26 17" xfId="9206"/>
    <cellStyle name="Input 2 25 17" xfId="9207"/>
    <cellStyle name="Input 2 24 17" xfId="9208"/>
    <cellStyle name="Input 2 23 17" xfId="9209"/>
    <cellStyle name="Fund 9 2 17" xfId="9210"/>
    <cellStyle name="Fund 9 18" xfId="9211"/>
    <cellStyle name="Fund 8 2 17" xfId="9212"/>
    <cellStyle name="Fund 8 18" xfId="9213"/>
    <cellStyle name="Fund 7 2 17" xfId="9214"/>
    <cellStyle name="Fund 7 18" xfId="9215"/>
    <cellStyle name="Calculation 2 9 11" xfId="9216"/>
    <cellStyle name="Calculation 2 8 11" xfId="9217"/>
    <cellStyle name="Calculation 2 7 11" xfId="9218"/>
    <cellStyle name="Calculation 2 6 11" xfId="9219"/>
    <cellStyle name="Calculation 2 5 12" xfId="9220"/>
    <cellStyle name="Calculation 2 4 12" xfId="9221"/>
    <cellStyle name="Calculation 2 39 11" xfId="9222"/>
    <cellStyle name="Calculation 2 38 11" xfId="9223"/>
    <cellStyle name="Calculation 2 37 11" xfId="9224"/>
    <cellStyle name="Calculation 2 36 11" xfId="9225"/>
    <cellStyle name="Calculation 2 35 11" xfId="9226"/>
    <cellStyle name="Calculation 2 34 11" xfId="9227"/>
    <cellStyle name="Calculation 2 33 11" xfId="9228"/>
    <cellStyle name="Calculation 2 32 11" xfId="9229"/>
    <cellStyle name="Calculation 2 31 11" xfId="9230"/>
    <cellStyle name="Calculation 2 30 11" xfId="9231"/>
    <cellStyle name="Calculation 2 3 12" xfId="9232"/>
    <cellStyle name="Calculation 2 29 11" xfId="9233"/>
    <cellStyle name="Calculation 2 28 11" xfId="9234"/>
    <cellStyle name="Calculation 2 27 11" xfId="9235"/>
    <cellStyle name="Calculation 2 26 11" xfId="9236"/>
    <cellStyle name="Calculation 2 25 11" xfId="9237"/>
    <cellStyle name="Calculation 2 24 11" xfId="9238"/>
    <cellStyle name="Calculation 2 23 11" xfId="9239"/>
    <cellStyle name="Calculation 2 22 11" xfId="9240"/>
    <cellStyle name="Calculation 2 21 11" xfId="9241"/>
    <cellStyle name="Calculation 2 20 11" xfId="9242"/>
    <cellStyle name="Calculation 2 2 12" xfId="9243"/>
    <cellStyle name="Calculation 2 19 11" xfId="9244"/>
    <cellStyle name="Calculation 2 18 11" xfId="9245"/>
    <cellStyle name="Calculation 2 17 11" xfId="9246"/>
    <cellStyle name="Calculation 2 16 11" xfId="9247"/>
    <cellStyle name="Note 2 47" xfId="9248"/>
    <cellStyle name="Note 2 10 9" xfId="9249"/>
    <cellStyle name="Note 2 10 2 8" xfId="9250"/>
    <cellStyle name="Note 2 11 9" xfId="9251"/>
    <cellStyle name="Note 2 11 2 8" xfId="9252"/>
    <cellStyle name="Note 2 12 9" xfId="9253"/>
    <cellStyle name="Note 2 12 2 8" xfId="9254"/>
    <cellStyle name="Note 2 13 9" xfId="9255"/>
    <cellStyle name="Note 2 13 2 8" xfId="9256"/>
    <cellStyle name="Note 2 14 9" xfId="9257"/>
    <cellStyle name="Note 2 14 2 8" xfId="9258"/>
    <cellStyle name="Note 2 15 9" xfId="9259"/>
    <cellStyle name="Note 2 15 2 8" xfId="9260"/>
    <cellStyle name="Note 2 16 9" xfId="9261"/>
    <cellStyle name="Note 2 16 2 8" xfId="9262"/>
    <cellStyle name="Note 2 17 9" xfId="9263"/>
    <cellStyle name="Note 2 17 2 8" xfId="9264"/>
    <cellStyle name="Note 2 18 9" xfId="9265"/>
    <cellStyle name="Note 2 18 2 8" xfId="9266"/>
    <cellStyle name="Note 2 19 9" xfId="9267"/>
    <cellStyle name="Note 2 19 2 8" xfId="9268"/>
    <cellStyle name="Note 2 2 12" xfId="9269"/>
    <cellStyle name="Note 2 2 2 11" xfId="9270"/>
    <cellStyle name="Note 2 2 2 2 8" xfId="9271"/>
    <cellStyle name="Calculation 2 15 11" xfId="9272"/>
    <cellStyle name="Calculation 2 14 11" xfId="9273"/>
    <cellStyle name="Calculation 2 13 11" xfId="9274"/>
    <cellStyle name="Note 2 20 9" xfId="9275"/>
    <cellStyle name="Note 2 20 2 8" xfId="9276"/>
    <cellStyle name="Note 2 21 9" xfId="9277"/>
    <cellStyle name="Note 2 21 2 8" xfId="9278"/>
    <cellStyle name="Note 2 22 9" xfId="9279"/>
    <cellStyle name="Note 2 22 2 8" xfId="9280"/>
    <cellStyle name="Note 2 23 9" xfId="9281"/>
    <cellStyle name="Note 2 23 2 8" xfId="9282"/>
    <cellStyle name="Note 2 24 9" xfId="9283"/>
    <cellStyle name="Note 2 24 2 8" xfId="9284"/>
    <cellStyle name="Note 2 25 9" xfId="9285"/>
    <cellStyle name="Note 2 25 2 8" xfId="9286"/>
    <cellStyle name="Note 2 26 9" xfId="9287"/>
    <cellStyle name="Note 2 26 2 8" xfId="9288"/>
    <cellStyle name="Note 2 27 9" xfId="9289"/>
    <cellStyle name="Note 2 27 2 8" xfId="9290"/>
    <cellStyle name="Note 2 28 9" xfId="9291"/>
    <cellStyle name="Note 2 28 2 8" xfId="9292"/>
    <cellStyle name="Note 2 29 9" xfId="9293"/>
    <cellStyle name="Note 2 29 2 8" xfId="9294"/>
    <cellStyle name="Note 2 3 11" xfId="9295"/>
    <cellStyle name="Note 2 3 2 8" xfId="9296"/>
    <cellStyle name="Calculation 2 12 11" xfId="9297"/>
    <cellStyle name="Note 2 30 9" xfId="9298"/>
    <cellStyle name="Note 2 30 2 8" xfId="9299"/>
    <cellStyle name="Note 2 31 9" xfId="9300"/>
    <cellStyle name="Note 2 31 2 8" xfId="9301"/>
    <cellStyle name="Note 2 32 9" xfId="9302"/>
    <cellStyle name="Note 2 32 2 8" xfId="9303"/>
    <cellStyle name="Note 2 33 9" xfId="9304"/>
    <cellStyle name="Note 2 33 2 8" xfId="9305"/>
    <cellStyle name="Note 2 34 9" xfId="9306"/>
    <cellStyle name="Note 2 34 2 8" xfId="9307"/>
    <cellStyle name="Note 2 35 9" xfId="9308"/>
    <cellStyle name="Note 2 35 2 8" xfId="9309"/>
    <cellStyle name="Note 2 36 9" xfId="9310"/>
    <cellStyle name="Note 2 36 2 8" xfId="9311"/>
    <cellStyle name="Note 2 37 9" xfId="9312"/>
    <cellStyle name="Note 2 37 2 8" xfId="9313"/>
    <cellStyle name="Note 2 38 8" xfId="9314"/>
    <cellStyle name="Calculation 2 11 11" xfId="9315"/>
    <cellStyle name="Note 2 4 10" xfId="9316"/>
    <cellStyle name="Note 2 4 2 8" xfId="9317"/>
    <cellStyle name="Note 2 5 10" xfId="9318"/>
    <cellStyle name="Note 2 5 2 8" xfId="9319"/>
    <cellStyle name="Note 2 6 9" xfId="9320"/>
    <cellStyle name="Note 2 6 2 8" xfId="9321"/>
    <cellStyle name="Note 2 7 9" xfId="9322"/>
    <cellStyle name="Note 2 7 2 8" xfId="9323"/>
    <cellStyle name="Note 2 8 9" xfId="9324"/>
    <cellStyle name="Note 2 8 2 8" xfId="9325"/>
    <cellStyle name="Note 2 9 9" xfId="9326"/>
    <cellStyle name="Note 2 9 2 8" xfId="9327"/>
    <cellStyle name="Calculation 2 10 11" xfId="9328"/>
    <cellStyle name="Calculation 2 50" xfId="9329"/>
    <cellStyle name="Fund 6 2 17" xfId="9330"/>
    <cellStyle name="Fund 6 18" xfId="9331"/>
    <cellStyle name="Org 23" xfId="9332"/>
    <cellStyle name="Org 10 11" xfId="9333"/>
    <cellStyle name="Org 10 2 10" xfId="9334"/>
    <cellStyle name="Org 11 11" xfId="9335"/>
    <cellStyle name="Org 11 2 10" xfId="9336"/>
    <cellStyle name="Org 12 11" xfId="9337"/>
    <cellStyle name="Org 12 2 10" xfId="9338"/>
    <cellStyle name="Org 13 11" xfId="9339"/>
    <cellStyle name="Org 13 2 10" xfId="9340"/>
    <cellStyle name="Org 14 11" xfId="9341"/>
    <cellStyle name="Org 14 2 10" xfId="9342"/>
    <cellStyle name="Org 15 11" xfId="9343"/>
    <cellStyle name="Org 15 2 10" xfId="9344"/>
    <cellStyle name="Org 2 11" xfId="9345"/>
    <cellStyle name="Org 2 2 10" xfId="9346"/>
    <cellStyle name="Org 3 11" xfId="9347"/>
    <cellStyle name="Org 3 2 10" xfId="9348"/>
    <cellStyle name="Org 4 11" xfId="9349"/>
    <cellStyle name="Org 4 2 10" xfId="9350"/>
    <cellStyle name="Org 5 11" xfId="9351"/>
    <cellStyle name="Org 5 2 10" xfId="9352"/>
    <cellStyle name="Org 6 11" xfId="9353"/>
    <cellStyle name="Org 6 2 10" xfId="9354"/>
    <cellStyle name="Org 7 11" xfId="9355"/>
    <cellStyle name="Org 7 2 10" xfId="9356"/>
    <cellStyle name="Org 8 11" xfId="9357"/>
    <cellStyle name="Org 8 2 10" xfId="9358"/>
    <cellStyle name="Org 9 11" xfId="9359"/>
    <cellStyle name="Org 9 2 10" xfId="9360"/>
    <cellStyle name="Output 2 46" xfId="9361"/>
    <cellStyle name="Output 2 10 7" xfId="9362"/>
    <cellStyle name="Output 2 11 7" xfId="9363"/>
    <cellStyle name="Output 2 12 7" xfId="9364"/>
    <cellStyle name="Output 2 13 7" xfId="9365"/>
    <cellStyle name="Output 2 14 7" xfId="9366"/>
    <cellStyle name="Output 2 15 7" xfId="9367"/>
    <cellStyle name="Output 2 16 7" xfId="9368"/>
    <cellStyle name="Output 2 17 7" xfId="9369"/>
    <cellStyle name="Output 2 18 7" xfId="9370"/>
    <cellStyle name="Output 2 19 7" xfId="9371"/>
    <cellStyle name="Output 2 2 8" xfId="9372"/>
    <cellStyle name="Output 2 20 7" xfId="9373"/>
    <cellStyle name="Output 2 21 7" xfId="9374"/>
    <cellStyle name="Output 2 22 7" xfId="9375"/>
    <cellStyle name="Output 2 23 7" xfId="9376"/>
    <cellStyle name="Output 2 24 7" xfId="9377"/>
    <cellStyle name="Output 2 25 7" xfId="9378"/>
    <cellStyle name="Output 2 26 7" xfId="9379"/>
    <cellStyle name="Output 2 27 7" xfId="9380"/>
    <cellStyle name="Output 2 28 7" xfId="9381"/>
    <cellStyle name="Output 2 29 7" xfId="9382"/>
    <cellStyle name="Output 2 3 8" xfId="9383"/>
    <cellStyle name="Output 2 30 7" xfId="9384"/>
    <cellStyle name="Output 2 31 7" xfId="9385"/>
    <cellStyle name="Output 2 32 7" xfId="9386"/>
    <cellStyle name="Output 2 33 7" xfId="9387"/>
    <cellStyle name="Output 2 34 7" xfId="9388"/>
    <cellStyle name="Output 2 35 7" xfId="9389"/>
    <cellStyle name="Output 2 36 7" xfId="9390"/>
    <cellStyle name="Output 2 37 7" xfId="9391"/>
    <cellStyle name="Output 2 38 7" xfId="9392"/>
    <cellStyle name="Output 2 39 7" xfId="9393"/>
    <cellStyle name="Output 2 4 8" xfId="9394"/>
    <cellStyle name="Output 2 5 8" xfId="9395"/>
    <cellStyle name="Output 2 6 7" xfId="9396"/>
    <cellStyle name="Output 2 7 7" xfId="9397"/>
    <cellStyle name="Output 2 8 7" xfId="9398"/>
    <cellStyle name="Output 2 9 7" xfId="9399"/>
    <cellStyle name="Account 9 2 8" xfId="9400"/>
    <cellStyle name="Account 9 9" xfId="9401"/>
    <cellStyle name="Account 8 2 8" xfId="9402"/>
    <cellStyle name="Account 8 9" xfId="9403"/>
    <cellStyle name="Account 7 2 8" xfId="9404"/>
    <cellStyle name="Account 7 9" xfId="9405"/>
    <cellStyle name="Account 6 2 8" xfId="9406"/>
    <cellStyle name="Account 6 9" xfId="9407"/>
    <cellStyle name="Account 5 2 8" xfId="9408"/>
    <cellStyle name="Account 5 9" xfId="9409"/>
    <cellStyle name="Account 4 2 8" xfId="9410"/>
    <cellStyle name="Account 4 9" xfId="9411"/>
    <cellStyle name="Account 3 2 8" xfId="9412"/>
    <cellStyle name="Account 3 9" xfId="9413"/>
    <cellStyle name="Account 2 2 8" xfId="9414"/>
    <cellStyle name="Account 2 9" xfId="9415"/>
    <cellStyle name="Account 15 2 8" xfId="9416"/>
    <cellStyle name="Account 15 9" xfId="9417"/>
    <cellStyle name="Account 14 2 8" xfId="9418"/>
    <cellStyle name="Account 14 9" xfId="9419"/>
    <cellStyle name="Account 13 2 8" xfId="9420"/>
    <cellStyle name="Account 13 9" xfId="9421"/>
    <cellStyle name="Project 23" xfId="9422"/>
    <cellStyle name="Project 10 11" xfId="9423"/>
    <cellStyle name="Project 10 2 10" xfId="9424"/>
    <cellStyle name="Project 11 11" xfId="9425"/>
    <cellStyle name="Project 11 2 10" xfId="9426"/>
    <cellStyle name="Project 12 11" xfId="9427"/>
    <cellStyle name="Project 12 2 10" xfId="9428"/>
    <cellStyle name="Project 13 11" xfId="9429"/>
    <cellStyle name="Project 13 2 10" xfId="9430"/>
    <cellStyle name="Project 14 11" xfId="9431"/>
    <cellStyle name="Project 14 2 10" xfId="9432"/>
    <cellStyle name="Project 15 11" xfId="9433"/>
    <cellStyle name="Project 15 2 10" xfId="9434"/>
    <cellStyle name="Project 2 11" xfId="9435"/>
    <cellStyle name="Project 2 2 10" xfId="9436"/>
    <cellStyle name="Project 3 11" xfId="9437"/>
    <cellStyle name="Project 3 2 10" xfId="9438"/>
    <cellStyle name="Project 4 11" xfId="9439"/>
    <cellStyle name="Project 4 2 10" xfId="9440"/>
    <cellStyle name="Project 5 11" xfId="9441"/>
    <cellStyle name="Project 5 2 10" xfId="9442"/>
    <cellStyle name="Project 6 11" xfId="9443"/>
    <cellStyle name="Project 6 2 10" xfId="9444"/>
    <cellStyle name="Project 7 11" xfId="9445"/>
    <cellStyle name="Project 7 2 10" xfId="9446"/>
    <cellStyle name="Project 8 11" xfId="9447"/>
    <cellStyle name="Project 8 2 10" xfId="9448"/>
    <cellStyle name="Project 9 11" xfId="9449"/>
    <cellStyle name="Project 9 2 10" xfId="9450"/>
    <cellStyle name="Account 12 2 8" xfId="9451"/>
    <cellStyle name="Account 12 9" xfId="9452"/>
    <cellStyle name="Account 11 2 8" xfId="9453"/>
    <cellStyle name="Account 11 9" xfId="9454"/>
    <cellStyle name="Account 10 2 8" xfId="9455"/>
    <cellStyle name="Account 10 9" xfId="9456"/>
    <cellStyle name="Account 21" xfId="9457"/>
    <cellStyle name="task 23" xfId="9458"/>
    <cellStyle name="task 10 11" xfId="9459"/>
    <cellStyle name="task 10 2 10" xfId="9460"/>
    <cellStyle name="task 11 11" xfId="9461"/>
    <cellStyle name="task 11 2 10" xfId="9462"/>
    <cellStyle name="task 12 11" xfId="9463"/>
    <cellStyle name="task 12 2 10" xfId="9464"/>
    <cellStyle name="task 13 11" xfId="9465"/>
    <cellStyle name="task 13 2 10" xfId="9466"/>
    <cellStyle name="task 14 11" xfId="9467"/>
    <cellStyle name="task 14 2 10" xfId="9468"/>
    <cellStyle name="task 15 11" xfId="9469"/>
    <cellStyle name="task 15 2 10" xfId="9470"/>
    <cellStyle name="task 2 11" xfId="9471"/>
    <cellStyle name="task 2 2 10" xfId="9472"/>
    <cellStyle name="task 3 11" xfId="9473"/>
    <cellStyle name="task 3 2 10" xfId="9474"/>
    <cellStyle name="task 4 11" xfId="9475"/>
    <cellStyle name="task 4 2 10" xfId="9476"/>
    <cellStyle name="task 5 11" xfId="9477"/>
    <cellStyle name="task 5 2 10" xfId="9478"/>
    <cellStyle name="task 6 11" xfId="9479"/>
    <cellStyle name="task 6 2 10" xfId="9480"/>
    <cellStyle name="task 7 11" xfId="9481"/>
    <cellStyle name="task 7 2 10" xfId="9482"/>
    <cellStyle name="task 8 11" xfId="9483"/>
    <cellStyle name="task 8 2 10" xfId="9484"/>
    <cellStyle name="task 9 11" xfId="9485"/>
    <cellStyle name="task 9 2 10" xfId="9486"/>
    <cellStyle name="Fund 5 2 17" xfId="9487"/>
    <cellStyle name="Total 2 46" xfId="9488"/>
    <cellStyle name="Total 2 10 7" xfId="9489"/>
    <cellStyle name="Total 2 11 7" xfId="9490"/>
    <cellStyle name="Total 2 12 7" xfId="9491"/>
    <cellStyle name="Total 2 13 7" xfId="9492"/>
    <cellStyle name="Total 2 14 7" xfId="9493"/>
    <cellStyle name="Total 2 15 7" xfId="9494"/>
    <cellStyle name="Total 2 16 7" xfId="9495"/>
    <cellStyle name="Total 2 17 7" xfId="9496"/>
    <cellStyle name="Total 2 18 7" xfId="9497"/>
    <cellStyle name="Total 2 19 7" xfId="9498"/>
    <cellStyle name="Total 2 2 9" xfId="9499"/>
    <cellStyle name="Total 2 2 2 7" xfId="9500"/>
    <cellStyle name="Total 2 20 7" xfId="9501"/>
    <cellStyle name="Total 2 21 7" xfId="9502"/>
    <cellStyle name="Total 2 22 7" xfId="9503"/>
    <cellStyle name="Total 2 23 7" xfId="9504"/>
    <cellStyle name="Total 2 24 7" xfId="9505"/>
    <cellStyle name="Total 2 25 7" xfId="9506"/>
    <cellStyle name="Total 2 26 7" xfId="9507"/>
    <cellStyle name="Total 2 27 7" xfId="9508"/>
    <cellStyle name="Total 2 28 7" xfId="9509"/>
    <cellStyle name="Total 2 29 7" xfId="9510"/>
    <cellStyle name="Total 2 3 8" xfId="9511"/>
    <cellStyle name="Total 2 30 7" xfId="9512"/>
    <cellStyle name="Total 2 31 7" xfId="9513"/>
    <cellStyle name="Total 2 32 7" xfId="9514"/>
    <cellStyle name="Total 2 33 7" xfId="9515"/>
    <cellStyle name="Total 2 34 7" xfId="9516"/>
    <cellStyle name="Total 2 35 7" xfId="9517"/>
    <cellStyle name="Total 2 36 7" xfId="9518"/>
    <cellStyle name="Total 2 37 7" xfId="9519"/>
    <cellStyle name="Total 2 38 7" xfId="9520"/>
    <cellStyle name="Fund 5 18" xfId="9521"/>
    <cellStyle name="Total 2 4 8" xfId="9522"/>
    <cellStyle name="Total 2 5 8" xfId="9523"/>
    <cellStyle name="Total 2 6 7" xfId="9524"/>
    <cellStyle name="Total 2 7 7" xfId="9525"/>
    <cellStyle name="Total 2 8 7" xfId="9526"/>
    <cellStyle name="Total 2 9 7" xfId="9527"/>
    <cellStyle name="Fund 4 2 17" xfId="9528"/>
    <cellStyle name="Fund 4 18" xfId="9529"/>
    <cellStyle name="Calculation 2 60" xfId="9530"/>
    <cellStyle name="Input 2 8 15" xfId="9531"/>
    <cellStyle name="Input 2 10 16" xfId="9532"/>
    <cellStyle name="Input 2 55" xfId="9533"/>
    <cellStyle name="Fund 9 2 18" xfId="9534"/>
    <cellStyle name="Fund 9 19" xfId="9535"/>
    <cellStyle name="Fund 8 2 18" xfId="9536"/>
    <cellStyle name="Fund 8 19" xfId="9537"/>
    <cellStyle name="Fund 7 2 18" xfId="9538"/>
    <cellStyle name="Fund 7 19" xfId="9539"/>
    <cellStyle name="Calculation 2 9 12" xfId="9540"/>
    <cellStyle name="Calculation 2 8 12" xfId="9541"/>
    <cellStyle name="Calculation 2 7 12" xfId="9542"/>
    <cellStyle name="Calculation 2 6 12" xfId="9543"/>
    <cellStyle name="Calculation 2 5 13" xfId="9544"/>
    <cellStyle name="Calculation 2 4 13" xfId="9545"/>
    <cellStyle name="Calculation 2 39 12" xfId="9546"/>
    <cellStyle name="Calculation 2 38 12" xfId="9547"/>
    <cellStyle name="Calculation 2 37 12" xfId="9548"/>
    <cellStyle name="Calculation 2 36 12" xfId="9549"/>
    <cellStyle name="Calculation 2 35 12" xfId="9550"/>
    <cellStyle name="Calculation 2 34 12" xfId="9551"/>
    <cellStyle name="Calculation 2 33 12" xfId="9552"/>
    <cellStyle name="Calculation 2 32 12" xfId="9553"/>
    <cellStyle name="Calculation 2 31 12" xfId="9554"/>
    <cellStyle name="Calculation 2 30 12" xfId="9555"/>
    <cellStyle name="Calculation 2 3 13" xfId="9556"/>
    <cellStyle name="Calculation 2 29 12" xfId="9557"/>
    <cellStyle name="Calculation 2 28 12" xfId="9558"/>
    <cellStyle name="Calculation 2 27 12" xfId="9559"/>
    <cellStyle name="Calculation 2 26 12" xfId="9560"/>
    <cellStyle name="Calculation 2 25 12" xfId="9561"/>
    <cellStyle name="Calculation 2 24 12" xfId="9562"/>
    <cellStyle name="Calculation 2 23 12" xfId="9563"/>
    <cellStyle name="Calculation 2 22 12" xfId="9564"/>
    <cellStyle name="Calculation 2 21 12" xfId="9565"/>
    <cellStyle name="Calculation 2 20 12" xfId="9566"/>
    <cellStyle name="Calculation 2 2 13" xfId="9567"/>
    <cellStyle name="Calculation 2 19 12" xfId="9568"/>
    <cellStyle name="Calculation 2 18 12" xfId="9569"/>
    <cellStyle name="Calculation 2 17 12" xfId="9570"/>
    <cellStyle name="Calculation 2 16 12" xfId="9571"/>
    <cellStyle name="Note 2 48" xfId="9572"/>
    <cellStyle name="Note 2 10 10" xfId="9573"/>
    <cellStyle name="Note 2 10 2 9" xfId="9574"/>
    <cellStyle name="Note 2 11 10" xfId="9575"/>
    <cellStyle name="Note 2 11 2 9" xfId="9576"/>
    <cellStyle name="Note 2 12 10" xfId="9577"/>
    <cellStyle name="Note 2 12 2 9" xfId="9578"/>
    <cellStyle name="Note 2 13 10" xfId="9579"/>
    <cellStyle name="Note 2 13 2 9" xfId="9580"/>
    <cellStyle name="Note 2 14 10" xfId="9581"/>
    <cellStyle name="Note 2 14 2 9" xfId="9582"/>
    <cellStyle name="Note 2 15 10" xfId="9583"/>
    <cellStyle name="Note 2 15 2 9" xfId="9584"/>
    <cellStyle name="Note 2 16 10" xfId="9585"/>
    <cellStyle name="Note 2 16 2 9" xfId="9586"/>
    <cellStyle name="Note 2 17 10" xfId="9587"/>
    <cellStyle name="Note 2 17 2 9" xfId="9588"/>
    <cellStyle name="Note 2 18 10" xfId="9589"/>
    <cellStyle name="Note 2 18 2 9" xfId="9590"/>
    <cellStyle name="Note 2 19 10" xfId="9591"/>
    <cellStyle name="Note 2 19 2 9" xfId="9592"/>
    <cellStyle name="Note 2 2 13" xfId="9593"/>
    <cellStyle name="Note 2 2 2 12" xfId="9594"/>
    <cellStyle name="Note 2 2 2 2 9" xfId="9595"/>
    <cellStyle name="Calculation 2 15 12" xfId="9596"/>
    <cellStyle name="Calculation 2 14 12" xfId="9597"/>
    <cellStyle name="Calculation 2 13 12" xfId="9598"/>
    <cellStyle name="Note 2 20 10" xfId="9599"/>
    <cellStyle name="Note 2 20 2 9" xfId="9600"/>
    <cellStyle name="Note 2 21 10" xfId="9601"/>
    <cellStyle name="Note 2 21 2 9" xfId="9602"/>
    <cellStyle name="Note 2 22 10" xfId="9603"/>
    <cellStyle name="Note 2 22 2 9" xfId="9604"/>
    <cellStyle name="Note 2 23 10" xfId="9605"/>
    <cellStyle name="Note 2 23 2 9" xfId="9606"/>
    <cellStyle name="Note 2 24 10" xfId="9607"/>
    <cellStyle name="Note 2 24 2 9" xfId="9608"/>
    <cellStyle name="Note 2 25 10" xfId="9609"/>
    <cellStyle name="Note 2 25 2 9" xfId="9610"/>
    <cellStyle name="Note 2 26 10" xfId="9611"/>
    <cellStyle name="Note 2 26 2 9" xfId="9612"/>
    <cellStyle name="Note 2 27 10" xfId="9613"/>
    <cellStyle name="Note 2 27 2 9" xfId="9614"/>
    <cellStyle name="Note 2 28 10" xfId="9615"/>
    <cellStyle name="Note 2 28 2 9" xfId="9616"/>
    <cellStyle name="Note 2 29 10" xfId="9617"/>
    <cellStyle name="Note 2 29 2 9" xfId="9618"/>
    <cellStyle name="Note 2 3 12" xfId="9619"/>
    <cellStyle name="Note 2 3 2 9" xfId="9620"/>
    <cellStyle name="Calculation 2 12 12" xfId="9621"/>
    <cellStyle name="Note 2 30 10" xfId="9622"/>
    <cellStyle name="Note 2 30 2 9" xfId="9623"/>
    <cellStyle name="Note 2 31 10" xfId="9624"/>
    <cellStyle name="Note 2 31 2 9" xfId="9625"/>
    <cellStyle name="Note 2 32 10" xfId="9626"/>
    <cellStyle name="Note 2 32 2 9" xfId="9627"/>
    <cellStyle name="Note 2 33 10" xfId="9628"/>
    <cellStyle name="Note 2 33 2 9" xfId="9629"/>
    <cellStyle name="Note 2 34 10" xfId="9630"/>
    <cellStyle name="Note 2 34 2 9" xfId="9631"/>
    <cellStyle name="Note 2 35 10" xfId="9632"/>
    <cellStyle name="Note 2 35 2 9" xfId="9633"/>
    <cellStyle name="Note 2 36 10" xfId="9634"/>
    <cellStyle name="Note 2 36 2 9" xfId="9635"/>
    <cellStyle name="Note 2 37 10" xfId="9636"/>
    <cellStyle name="Note 2 37 2 9" xfId="9637"/>
    <cellStyle name="Note 2 38 9" xfId="9638"/>
    <cellStyle name="Calculation 2 11 12" xfId="9639"/>
    <cellStyle name="Note 2 4 11" xfId="9640"/>
    <cellStyle name="Note 2 4 2 9" xfId="9641"/>
    <cellStyle name="Note 2 5 11" xfId="9642"/>
    <cellStyle name="Note 2 5 2 9" xfId="9643"/>
    <cellStyle name="Note 2 6 10" xfId="9644"/>
    <cellStyle name="Note 2 6 2 9" xfId="9645"/>
    <cellStyle name="Note 2 7 10" xfId="9646"/>
    <cellStyle name="Note 2 7 2 9" xfId="9647"/>
    <cellStyle name="Note 2 8 10" xfId="9648"/>
    <cellStyle name="Note 2 8 2 9" xfId="9649"/>
    <cellStyle name="Note 2 9 10" xfId="9650"/>
    <cellStyle name="Note 2 9 2 9" xfId="9651"/>
    <cellStyle name="Calculation 2 10 12" xfId="9652"/>
    <cellStyle name="Calculation 2 51" xfId="9653"/>
    <cellStyle name="Fund 6 2 18" xfId="9654"/>
    <cellStyle name="Fund 6 19" xfId="9655"/>
    <cellStyle name="Org 24" xfId="9656"/>
    <cellStyle name="Org 10 12" xfId="9657"/>
    <cellStyle name="Org 10 2 11" xfId="9658"/>
    <cellStyle name="Org 11 12" xfId="9659"/>
    <cellStyle name="Org 11 2 11" xfId="9660"/>
    <cellStyle name="Org 12 12" xfId="9661"/>
    <cellStyle name="Org 12 2 11" xfId="9662"/>
    <cellStyle name="Org 13 12" xfId="9663"/>
    <cellStyle name="Org 13 2 11" xfId="9664"/>
    <cellStyle name="Org 14 12" xfId="9665"/>
    <cellStyle name="Org 14 2 11" xfId="9666"/>
    <cellStyle name="Org 15 12" xfId="9667"/>
    <cellStyle name="Org 15 2 11" xfId="9668"/>
    <cellStyle name="Org 2 12" xfId="9669"/>
    <cellStyle name="Org 2 2 11" xfId="9670"/>
    <cellStyle name="Org 3 12" xfId="9671"/>
    <cellStyle name="Org 3 2 11" xfId="9672"/>
    <cellStyle name="Org 4 12" xfId="9673"/>
    <cellStyle name="Org 4 2 11" xfId="9674"/>
    <cellStyle name="Org 5 12" xfId="9675"/>
    <cellStyle name="Org 5 2 11" xfId="9676"/>
    <cellStyle name="Org 6 12" xfId="9677"/>
    <cellStyle name="Org 6 2 11" xfId="9678"/>
    <cellStyle name="Org 7 12" xfId="9679"/>
    <cellStyle name="Org 7 2 11" xfId="9680"/>
    <cellStyle name="Org 8 12" xfId="9681"/>
    <cellStyle name="Org 8 2 11" xfId="9682"/>
    <cellStyle name="Org 9 12" xfId="9683"/>
    <cellStyle name="Org 9 2 11" xfId="9684"/>
    <cellStyle name="Output 2 47" xfId="9685"/>
    <cellStyle name="Output 2 10 8" xfId="9686"/>
    <cellStyle name="Output 2 11 8" xfId="9687"/>
    <cellStyle name="Output 2 12 8" xfId="9688"/>
    <cellStyle name="Output 2 13 8" xfId="9689"/>
    <cellStyle name="Output 2 14 8" xfId="9690"/>
    <cellStyle name="Output 2 15 8" xfId="9691"/>
    <cellStyle name="Output 2 16 8" xfId="9692"/>
    <cellStyle name="Output 2 17 8" xfId="9693"/>
    <cellStyle name="Output 2 18 8" xfId="9694"/>
    <cellStyle name="Output 2 19 8" xfId="9695"/>
    <cellStyle name="Output 2 2 9" xfId="9696"/>
    <cellStyle name="Output 2 20 8" xfId="9697"/>
    <cellStyle name="Output 2 21 8" xfId="9698"/>
    <cellStyle name="Output 2 22 8" xfId="9699"/>
    <cellStyle name="Output 2 23 8" xfId="9700"/>
    <cellStyle name="Output 2 24 8" xfId="9701"/>
    <cellStyle name="Output 2 25 8" xfId="9702"/>
    <cellStyle name="Output 2 26 8" xfId="9703"/>
    <cellStyle name="Output 2 27 8" xfId="9704"/>
    <cellStyle name="Output 2 28 8" xfId="9705"/>
    <cellStyle name="Output 2 29 8" xfId="9706"/>
    <cellStyle name="Output 2 3 9" xfId="9707"/>
    <cellStyle name="Output 2 30 8" xfId="9708"/>
    <cellStyle name="Output 2 31 8" xfId="9709"/>
    <cellStyle name="Output 2 32 8" xfId="9710"/>
    <cellStyle name="Output 2 33 8" xfId="9711"/>
    <cellStyle name="Output 2 34 8" xfId="9712"/>
    <cellStyle name="Output 2 35 8" xfId="9713"/>
    <cellStyle name="Output 2 36 8" xfId="9714"/>
    <cellStyle name="Output 2 37 8" xfId="9715"/>
    <cellStyle name="Output 2 38 8" xfId="9716"/>
    <cellStyle name="Output 2 39 8" xfId="9717"/>
    <cellStyle name="Output 2 4 9" xfId="9718"/>
    <cellStyle name="Output 2 5 9" xfId="9719"/>
    <cellStyle name="Output 2 6 8" xfId="9720"/>
    <cellStyle name="Output 2 7 8" xfId="9721"/>
    <cellStyle name="Output 2 8 8" xfId="9722"/>
    <cellStyle name="Output 2 9 8" xfId="9723"/>
    <cellStyle name="Fund 5 2 18" xfId="9724"/>
    <cellStyle name="Fund 5 19" xfId="9725"/>
    <cellStyle name="Fund 4 2 18" xfId="9726"/>
    <cellStyle name="Fund 4 19" xfId="9727"/>
    <cellStyle name="Fund 3 2 18" xfId="9728"/>
    <cellStyle name="Fund 3 19" xfId="9729"/>
    <cellStyle name="Fund 2 2 18" xfId="9730"/>
    <cellStyle name="Fund 2 19" xfId="9731"/>
    <cellStyle name="Fund 15 2 18" xfId="9732"/>
    <cellStyle name="Fund 15 19" xfId="9733"/>
    <cellStyle name="Fund 14 2 18" xfId="9734"/>
    <cellStyle name="Fund 14 19" xfId="9735"/>
    <cellStyle name="Fund 13 2 18" xfId="9736"/>
    <cellStyle name="Fund 13 19" xfId="9737"/>
    <cellStyle name="Fund 12 2 18" xfId="9738"/>
    <cellStyle name="Fund 12 19" xfId="9739"/>
    <cellStyle name="Fund 11 2 18" xfId="9740"/>
    <cellStyle name="Fund 11 19" xfId="9741"/>
    <cellStyle name="Fund 10 2 18" xfId="9742"/>
    <cellStyle name="Fund 10 19" xfId="9743"/>
    <cellStyle name="Project 24" xfId="9744"/>
    <cellStyle name="Project 10 12" xfId="9745"/>
    <cellStyle name="Project 10 2 11" xfId="9746"/>
    <cellStyle name="Project 11 12" xfId="9747"/>
    <cellStyle name="Project 11 2 11" xfId="9748"/>
    <cellStyle name="Project 12 12" xfId="9749"/>
    <cellStyle name="Project 12 2 11" xfId="9750"/>
    <cellStyle name="Project 13 12" xfId="9751"/>
    <cellStyle name="Project 13 2 11" xfId="9752"/>
    <cellStyle name="Project 14 12" xfId="9753"/>
    <cellStyle name="Project 14 2 11" xfId="9754"/>
    <cellStyle name="Project 15 12" xfId="9755"/>
    <cellStyle name="Project 15 2 11" xfId="9756"/>
    <cellStyle name="Project 2 12" xfId="9757"/>
    <cellStyle name="Project 2 2 11" xfId="9758"/>
    <cellStyle name="Project 3 12" xfId="9759"/>
    <cellStyle name="Project 3 2 11" xfId="9760"/>
    <cellStyle name="Project 4 12" xfId="9761"/>
    <cellStyle name="Project 4 2 11" xfId="9762"/>
    <cellStyle name="Project 5 12" xfId="9763"/>
    <cellStyle name="Project 5 2 11" xfId="9764"/>
    <cellStyle name="Project 6 12" xfId="9765"/>
    <cellStyle name="Project 6 2 11" xfId="9766"/>
    <cellStyle name="Project 7 12" xfId="9767"/>
    <cellStyle name="Project 7 2 11" xfId="9768"/>
    <cellStyle name="Project 8 12" xfId="9769"/>
    <cellStyle name="Project 8 2 11" xfId="9770"/>
    <cellStyle name="Project 9 12" xfId="9771"/>
    <cellStyle name="Project 9 2 11" xfId="9772"/>
    <cellStyle name="task 24" xfId="9773"/>
    <cellStyle name="task 10 12" xfId="9774"/>
    <cellStyle name="task 10 2 11" xfId="9775"/>
    <cellStyle name="task 11 12" xfId="9776"/>
    <cellStyle name="task 11 2 11" xfId="9777"/>
    <cellStyle name="task 12 12" xfId="9778"/>
    <cellStyle name="task 12 2 11" xfId="9779"/>
    <cellStyle name="task 13 12" xfId="9780"/>
    <cellStyle name="task 13 2 11" xfId="9781"/>
    <cellStyle name="task 14 12" xfId="9782"/>
    <cellStyle name="task 14 2 11" xfId="9783"/>
    <cellStyle name="task 15 12" xfId="9784"/>
    <cellStyle name="task 15 2 11" xfId="9785"/>
    <cellStyle name="task 2 12" xfId="9786"/>
    <cellStyle name="task 2 2 11" xfId="9787"/>
    <cellStyle name="task 3 12" xfId="9788"/>
    <cellStyle name="task 3 2 11" xfId="9789"/>
    <cellStyle name="task 4 12" xfId="9790"/>
    <cellStyle name="task 4 2 11" xfId="9791"/>
    <cellStyle name="task 5 12" xfId="9792"/>
    <cellStyle name="task 5 2 11" xfId="9793"/>
    <cellStyle name="task 6 12" xfId="9794"/>
    <cellStyle name="task 6 2 11" xfId="9795"/>
    <cellStyle name="task 7 12" xfId="9796"/>
    <cellStyle name="task 7 2 11" xfId="9797"/>
    <cellStyle name="task 8 12" xfId="9798"/>
    <cellStyle name="task 8 2 11" xfId="9799"/>
    <cellStyle name="task 9 12" xfId="9800"/>
    <cellStyle name="task 9 2 11" xfId="9801"/>
    <cellStyle name="Total 2 47" xfId="9802"/>
    <cellStyle name="Total 2 10 8" xfId="9803"/>
    <cellStyle name="Total 2 11 8" xfId="9804"/>
    <cellStyle name="Total 2 12 8" xfId="9805"/>
    <cellStyle name="Total 2 13 8" xfId="9806"/>
    <cellStyle name="Total 2 14 8" xfId="9807"/>
    <cellStyle name="Total 2 15 8" xfId="9808"/>
    <cellStyle name="Total 2 16 8" xfId="9809"/>
    <cellStyle name="Total 2 17 8" xfId="9810"/>
    <cellStyle name="Total 2 18 8" xfId="9811"/>
    <cellStyle name="Total 2 19 8" xfId="9812"/>
    <cellStyle name="Total 2 2 10" xfId="9813"/>
    <cellStyle name="Total 2 2 2 8" xfId="9814"/>
    <cellStyle name="Total 2 20 8" xfId="9815"/>
    <cellStyle name="Total 2 21 8" xfId="9816"/>
    <cellStyle name="Total 2 22 8" xfId="9817"/>
    <cellStyle name="Total 2 23 8" xfId="9818"/>
    <cellStyle name="Total 2 24 8" xfId="9819"/>
    <cellStyle name="Total 2 25 8" xfId="9820"/>
    <cellStyle name="Total 2 26 8" xfId="9821"/>
    <cellStyle name="Total 2 27 8" xfId="9822"/>
    <cellStyle name="Total 2 28 8" xfId="9823"/>
    <cellStyle name="Total 2 29 8" xfId="9824"/>
    <cellStyle name="Total 2 3 9" xfId="9825"/>
    <cellStyle name="Total 2 30 8" xfId="9826"/>
    <cellStyle name="Total 2 31 8" xfId="9827"/>
    <cellStyle name="Total 2 32 8" xfId="9828"/>
    <cellStyle name="Total 2 33 8" xfId="9829"/>
    <cellStyle name="Total 2 34 8" xfId="9830"/>
    <cellStyle name="Total 2 35 8" xfId="9831"/>
    <cellStyle name="Total 2 36 8" xfId="9832"/>
    <cellStyle name="Total 2 37 8" xfId="9833"/>
    <cellStyle name="Total 2 38 8" xfId="9834"/>
    <cellStyle name="Total 2 4 9" xfId="9835"/>
    <cellStyle name="Total 2 5 9" xfId="9836"/>
    <cellStyle name="Total 2 6 8" xfId="9837"/>
    <cellStyle name="Total 2 7 8" xfId="9838"/>
    <cellStyle name="Total 2 8 8" xfId="9839"/>
    <cellStyle name="Total 2 9 8" xfId="9840"/>
    <cellStyle name="Input 2 8 16" xfId="9841"/>
    <cellStyle name="Fund 3 2 17" xfId="9842"/>
    <cellStyle name="Fund 3 18" xfId="9843"/>
    <cellStyle name="Fund 2 2 17" xfId="9844"/>
    <cellStyle name="Fund 2 18" xfId="9845"/>
    <cellStyle name="Fund 15 2 17" xfId="9846"/>
    <cellStyle name="Fund 15 18" xfId="9847"/>
    <cellStyle name="Fund 14 2 17" xfId="9848"/>
    <cellStyle name="Fund 14 18" xfId="9849"/>
    <cellStyle name="Fund 13 2 17" xfId="9850"/>
    <cellStyle name="Fund 13 18" xfId="9851"/>
    <cellStyle name="Fund 12 2 17" xfId="9852"/>
    <cellStyle name="Fund 12 18" xfId="9853"/>
    <cellStyle name="Fund 11 2 17" xfId="9854"/>
    <cellStyle name="Fund 11 18" xfId="9855"/>
    <cellStyle name="Fund 10 2 17" xfId="9856"/>
    <cellStyle name="Fund 10 18" xfId="9857"/>
    <cellStyle name="Input 2 22 17" xfId="9858"/>
    <cellStyle name="Input 2 21 17" xfId="9859"/>
    <cellStyle name="Input 2 20 17" xfId="9860"/>
    <cellStyle name="Input 2 2 18" xfId="9861"/>
    <cellStyle name="Input 2 19 17" xfId="9862"/>
    <cellStyle name="Input 2 18 17" xfId="9863"/>
    <cellStyle name="Input 2 17 17" xfId="9864"/>
    <cellStyle name="Input 2 16 17" xfId="9865"/>
    <cellStyle name="Input 2 15 17" xfId="9866"/>
    <cellStyle name="Input 2 14 17" xfId="9867"/>
    <cellStyle name="Input 2 13 17" xfId="9868"/>
    <cellStyle name="Input 2 12 17" xfId="9869"/>
    <cellStyle name="Input 2 11 17" xfId="9870"/>
    <cellStyle name="Input 2 10 17" xfId="9871"/>
    <cellStyle name="Input 2 56" xfId="9872"/>
    <cellStyle name="Account 15 16" xfId="9873"/>
    <cellStyle name="Account 14 2 15" xfId="9874"/>
    <cellStyle name="Account 14 16" xfId="9875"/>
    <cellStyle name="Account 13 2 15" xfId="9876"/>
    <cellStyle name="Account 13 16" xfId="9877"/>
    <cellStyle name="Account 12 2 15" xfId="9878"/>
    <cellStyle name="Account 12 16" xfId="9879"/>
    <cellStyle name="Account 11 2 15" xfId="9880"/>
    <cellStyle name="Account 11 16" xfId="9881"/>
    <cellStyle name="Account 10 2 15" xfId="9882"/>
    <cellStyle name="Account 10 16" xfId="9883"/>
    <cellStyle name="Account 28" xfId="9884"/>
    <cellStyle name="Calculation 2 9 13" xfId="9885"/>
    <cellStyle name="Calculation 2 8 13" xfId="9886"/>
    <cellStyle name="Calculation 2 7 13" xfId="9887"/>
    <cellStyle name="Note 2 49" xfId="9888"/>
    <cellStyle name="Note 2 10 11" xfId="9889"/>
    <cellStyle name="Note 2 10 2 10" xfId="9890"/>
    <cellStyle name="Note 2 11 11" xfId="9891"/>
    <cellStyle name="Note 2 11 2 10" xfId="9892"/>
    <cellStyle name="Note 2 12 11" xfId="9893"/>
    <cellStyle name="Note 2 12 2 10" xfId="9894"/>
    <cellStyle name="Note 2 13 11" xfId="9895"/>
    <cellStyle name="Note 2 13 2 10" xfId="9896"/>
    <cellStyle name="Note 2 14 11" xfId="9897"/>
    <cellStyle name="Note 2 14 2 10" xfId="9898"/>
    <cellStyle name="Note 2 15 11" xfId="9899"/>
    <cellStyle name="Note 2 15 2 10" xfId="9900"/>
    <cellStyle name="Note 2 16 11" xfId="9901"/>
    <cellStyle name="Note 2 16 2 10" xfId="9902"/>
    <cellStyle name="Note 2 17 11" xfId="9903"/>
    <cellStyle name="Note 2 17 2 10" xfId="9904"/>
    <cellStyle name="Note 2 18 11" xfId="9905"/>
    <cellStyle name="Note 2 18 2 10" xfId="9906"/>
    <cellStyle name="Note 2 19 11" xfId="9907"/>
    <cellStyle name="Note 2 19 2 10" xfId="9908"/>
    <cellStyle name="Note 2 2 14" xfId="9909"/>
    <cellStyle name="Note 2 2 2 13" xfId="9910"/>
    <cellStyle name="Note 2 2 2 2 10" xfId="9911"/>
    <cellStyle name="Calculation 2 6 13" xfId="9912"/>
    <cellStyle name="Calculation 2 5 14" xfId="9913"/>
    <cellStyle name="Calculation 2 4 14" xfId="9914"/>
    <cellStyle name="Note 2 20 11" xfId="9915"/>
    <cellStyle name="Note 2 20 2 10" xfId="9916"/>
    <cellStyle name="Note 2 21 11" xfId="9917"/>
    <cellStyle name="Note 2 21 2 10" xfId="9918"/>
    <cellStyle name="Note 2 22 11" xfId="9919"/>
    <cellStyle name="Note 2 22 2 10" xfId="9920"/>
    <cellStyle name="Note 2 23 11" xfId="9921"/>
    <cellStyle name="Note 2 23 2 10" xfId="9922"/>
    <cellStyle name="Note 2 24 11" xfId="9923"/>
    <cellStyle name="Note 2 24 2 10" xfId="9924"/>
    <cellStyle name="Note 2 25 11" xfId="9925"/>
    <cellStyle name="Note 2 25 2 10" xfId="9926"/>
    <cellStyle name="Note 2 26 11" xfId="9927"/>
    <cellStyle name="Note 2 26 2 10" xfId="9928"/>
    <cellStyle name="Note 2 27 11" xfId="9929"/>
    <cellStyle name="Note 2 27 2 10" xfId="9930"/>
    <cellStyle name="Note 2 28 11" xfId="9931"/>
    <cellStyle name="Note 2 28 2 10" xfId="9932"/>
    <cellStyle name="Note 2 29 11" xfId="9933"/>
    <cellStyle name="Note 2 29 2 10" xfId="9934"/>
    <cellStyle name="Note 2 3 13" xfId="9935"/>
    <cellStyle name="Note 2 3 2 10" xfId="9936"/>
    <cellStyle name="Calculation 2 39 13" xfId="9937"/>
    <cellStyle name="Note 2 30 11" xfId="9938"/>
    <cellStyle name="Note 2 30 2 10" xfId="9939"/>
    <cellStyle name="Note 2 31 11" xfId="9940"/>
    <cellStyle name="Note 2 31 2 10" xfId="9941"/>
    <cellStyle name="Note 2 32 11" xfId="9942"/>
    <cellStyle name="Note 2 32 2 10" xfId="9943"/>
    <cellStyle name="Note 2 33 11" xfId="9944"/>
    <cellStyle name="Note 2 33 2 10" xfId="9945"/>
    <cellStyle name="Note 2 34 11" xfId="9946"/>
    <cellStyle name="Note 2 34 2 10" xfId="9947"/>
    <cellStyle name="Note 2 35 11" xfId="9948"/>
    <cellStyle name="Note 2 35 2 10" xfId="9949"/>
    <cellStyle name="Note 2 36 11" xfId="9950"/>
    <cellStyle name="Note 2 36 2 10" xfId="9951"/>
    <cellStyle name="Note 2 37 11" xfId="9952"/>
    <cellStyle name="Note 2 37 2 10" xfId="9953"/>
    <cellStyle name="Note 2 38 10" xfId="9954"/>
    <cellStyle name="Calculation 2 38 13" xfId="9955"/>
    <cellStyle name="Note 2 4 12" xfId="9956"/>
    <cellStyle name="Note 2 4 2 10" xfId="9957"/>
    <cellStyle name="Note 2 5 12" xfId="9958"/>
    <cellStyle name="Note 2 5 2 10" xfId="9959"/>
    <cellStyle name="Note 2 6 11" xfId="9960"/>
    <cellStyle name="Note 2 6 2 10" xfId="9961"/>
    <cellStyle name="Note 2 7 11" xfId="9962"/>
    <cellStyle name="Note 2 7 2 10" xfId="9963"/>
    <cellStyle name="Note 2 8 11" xfId="9964"/>
    <cellStyle name="Note 2 8 2 10" xfId="9965"/>
    <cellStyle name="Note 2 9 11" xfId="9966"/>
    <cellStyle name="Note 2 9 2 10" xfId="9967"/>
    <cellStyle name="Calculation 2 37 13" xfId="9968"/>
    <cellStyle name="Calculation 2 36 13" xfId="9969"/>
    <cellStyle name="Calculation 2 35 13" xfId="9970"/>
    <cellStyle name="Calculation 2 34 13" xfId="9971"/>
    <cellStyle name="Org 25" xfId="9972"/>
    <cellStyle name="Org 10 13" xfId="9973"/>
    <cellStyle name="Org 10 2 12" xfId="9974"/>
    <cellStyle name="Org 11 13" xfId="9975"/>
    <cellStyle name="Org 11 2 12" xfId="9976"/>
    <cellStyle name="Org 12 13" xfId="9977"/>
    <cellStyle name="Org 12 2 12" xfId="9978"/>
    <cellStyle name="Org 13 13" xfId="9979"/>
    <cellStyle name="Org 13 2 12" xfId="9980"/>
    <cellStyle name="Org 14 13" xfId="9981"/>
    <cellStyle name="Org 14 2 12" xfId="9982"/>
    <cellStyle name="Org 15 13" xfId="9983"/>
    <cellStyle name="Org 15 2 12" xfId="9984"/>
    <cellStyle name="Org 2 13" xfId="9985"/>
    <cellStyle name="Org 2 2 12" xfId="9986"/>
    <cellStyle name="Org 3 13" xfId="9987"/>
    <cellStyle name="Org 3 2 12" xfId="9988"/>
    <cellStyle name="Org 4 13" xfId="9989"/>
    <cellStyle name="Org 4 2 12" xfId="9990"/>
    <cellStyle name="Org 5 13" xfId="9991"/>
    <cellStyle name="Org 5 2 12" xfId="9992"/>
    <cellStyle name="Org 6 13" xfId="9993"/>
    <cellStyle name="Org 6 2 12" xfId="9994"/>
    <cellStyle name="Org 7 13" xfId="9995"/>
    <cellStyle name="Org 7 2 12" xfId="9996"/>
    <cellStyle name="Org 8 13" xfId="9997"/>
    <cellStyle name="Org 8 2 12" xfId="9998"/>
    <cellStyle name="Org 9 13" xfId="9999"/>
    <cellStyle name="Org 9 2 12" xfId="10000"/>
    <cellStyle name="Output 2 48" xfId="10001"/>
    <cellStyle name="Output 2 10 9" xfId="10002"/>
    <cellStyle name="Output 2 11 9" xfId="10003"/>
    <cellStyle name="Output 2 12 9" xfId="10004"/>
    <cellStyle name="Output 2 13 9" xfId="10005"/>
    <cellStyle name="Output 2 14 9" xfId="10006"/>
    <cellStyle name="Output 2 15 9" xfId="10007"/>
    <cellStyle name="Output 2 16 9" xfId="10008"/>
    <cellStyle name="Output 2 17 9" xfId="10009"/>
    <cellStyle name="Output 2 18 9" xfId="10010"/>
    <cellStyle name="Output 2 19 9" xfId="10011"/>
    <cellStyle name="Output 2 2 10" xfId="10012"/>
    <cellStyle name="Output 2 20 9" xfId="10013"/>
    <cellStyle name="Output 2 21 9" xfId="10014"/>
    <cellStyle name="Output 2 22 9" xfId="10015"/>
    <cellStyle name="Output 2 23 9" xfId="10016"/>
    <cellStyle name="Output 2 24 9" xfId="10017"/>
    <cellStyle name="Output 2 25 9" xfId="10018"/>
    <cellStyle name="Output 2 26 9" xfId="10019"/>
    <cellStyle name="Output 2 27 9" xfId="10020"/>
    <cellStyle name="Output 2 28 9" xfId="10021"/>
    <cellStyle name="Output 2 29 9" xfId="10022"/>
    <cellStyle name="Output 2 3 10" xfId="10023"/>
    <cellStyle name="Output 2 30 9" xfId="10024"/>
    <cellStyle name="Output 2 31 9" xfId="10025"/>
    <cellStyle name="Output 2 32 9" xfId="10026"/>
    <cellStyle name="Output 2 33 9" xfId="10027"/>
    <cellStyle name="Output 2 34 9" xfId="10028"/>
    <cellStyle name="Output 2 35 9" xfId="10029"/>
    <cellStyle name="Output 2 36 9" xfId="10030"/>
    <cellStyle name="Output 2 37 9" xfId="10031"/>
    <cellStyle name="Output 2 38 9" xfId="10032"/>
    <cellStyle name="Output 2 39 9" xfId="10033"/>
    <cellStyle name="Output 2 4 10" xfId="10034"/>
    <cellStyle name="Output 2 5 10" xfId="10035"/>
    <cellStyle name="Output 2 6 9" xfId="10036"/>
    <cellStyle name="Output 2 7 9" xfId="10037"/>
    <cellStyle name="Output 2 8 9" xfId="10038"/>
    <cellStyle name="Output 2 9 9" xfId="10039"/>
    <cellStyle name="Calculation 2 33 13" xfId="10040"/>
    <cellStyle name="Calculation 2 32 13" xfId="10041"/>
    <cellStyle name="Calculation 2 31 13" xfId="10042"/>
    <cellStyle name="Calculation 2 30 13" xfId="10043"/>
    <cellStyle name="Calculation 2 3 14" xfId="10044"/>
    <cellStyle name="Calculation 2 29 13" xfId="10045"/>
    <cellStyle name="Calculation 2 28 13" xfId="10046"/>
    <cellStyle name="Calculation 2 27 13" xfId="10047"/>
    <cellStyle name="Calculation 2 26 13" xfId="10048"/>
    <cellStyle name="Calculation 2 25 13" xfId="10049"/>
    <cellStyle name="Calculation 2 24 13" xfId="10050"/>
    <cellStyle name="Calculation 2 23 13" xfId="10051"/>
    <cellStyle name="Calculation 2 22 13" xfId="10052"/>
    <cellStyle name="Calculation 2 21 13" xfId="10053"/>
    <cellStyle name="Calculation 2 20 13" xfId="10054"/>
    <cellStyle name="Calculation 2 2 14" xfId="10055"/>
    <cellStyle name="Calculation 2 19 13" xfId="10056"/>
    <cellStyle name="Calculation 2 18 13" xfId="10057"/>
    <cellStyle name="Calculation 2 17 13" xfId="10058"/>
    <cellStyle name="Calculation 2 16 13" xfId="10059"/>
    <cellStyle name="Calculation 2 15 13" xfId="10060"/>
    <cellStyle name="Calculation 2 14 13" xfId="10061"/>
    <cellStyle name="Project 25" xfId="10062"/>
    <cellStyle name="Project 10 13" xfId="10063"/>
    <cellStyle name="Project 10 2 12" xfId="10064"/>
    <cellStyle name="Project 11 13" xfId="10065"/>
    <cellStyle name="Project 11 2 12" xfId="10066"/>
    <cellStyle name="Project 12 13" xfId="10067"/>
    <cellStyle name="Project 12 2 12" xfId="10068"/>
    <cellStyle name="Project 13 13" xfId="10069"/>
    <cellStyle name="Project 13 2 12" xfId="10070"/>
    <cellStyle name="Project 14 13" xfId="10071"/>
    <cellStyle name="Project 14 2 12" xfId="10072"/>
    <cellStyle name="Project 15 13" xfId="10073"/>
    <cellStyle name="Project 15 2 12" xfId="10074"/>
    <cellStyle name="Project 2 13" xfId="10075"/>
    <cellStyle name="Project 2 2 12" xfId="10076"/>
    <cellStyle name="Project 3 13" xfId="10077"/>
    <cellStyle name="Project 3 2 12" xfId="10078"/>
    <cellStyle name="Project 4 13" xfId="10079"/>
    <cellStyle name="Project 4 2 12" xfId="10080"/>
    <cellStyle name="Project 5 13" xfId="10081"/>
    <cellStyle name="Project 5 2 12" xfId="10082"/>
    <cellStyle name="Project 6 13" xfId="10083"/>
    <cellStyle name="Project 6 2 12" xfId="10084"/>
    <cellStyle name="Project 7 13" xfId="10085"/>
    <cellStyle name="Project 7 2 12" xfId="10086"/>
    <cellStyle name="Project 8 13" xfId="10087"/>
    <cellStyle name="Project 8 2 12" xfId="10088"/>
    <cellStyle name="Project 9 13" xfId="10089"/>
    <cellStyle name="Project 9 2 12" xfId="10090"/>
    <cellStyle name="Calculation 2 13 13" xfId="10091"/>
    <cellStyle name="Calculation 2 12 13" xfId="10092"/>
    <cellStyle name="Calculation 2 11 13" xfId="10093"/>
    <cellStyle name="Calculation 2 10 13" xfId="10094"/>
    <cellStyle name="Calculation 2 52" xfId="10095"/>
    <cellStyle name="task 25" xfId="10096"/>
    <cellStyle name="task 10 13" xfId="10097"/>
    <cellStyle name="task 10 2 12" xfId="10098"/>
    <cellStyle name="task 11 13" xfId="10099"/>
    <cellStyle name="task 11 2 12" xfId="10100"/>
    <cellStyle name="task 12 13" xfId="10101"/>
    <cellStyle name="task 12 2 12" xfId="10102"/>
    <cellStyle name="task 13 13" xfId="10103"/>
    <cellStyle name="task 13 2 12" xfId="10104"/>
    <cellStyle name="task 14 13" xfId="10105"/>
    <cellStyle name="task 14 2 12" xfId="10106"/>
    <cellStyle name="task 15 13" xfId="10107"/>
    <cellStyle name="task 15 2 12" xfId="10108"/>
    <cellStyle name="task 2 13" xfId="10109"/>
    <cellStyle name="task 2 2 12" xfId="10110"/>
    <cellStyle name="task 3 13" xfId="10111"/>
    <cellStyle name="task 3 2 12" xfId="10112"/>
    <cellStyle name="task 4 13" xfId="10113"/>
    <cellStyle name="task 4 2 12" xfId="10114"/>
    <cellStyle name="task 5 13" xfId="10115"/>
    <cellStyle name="task 5 2 12" xfId="10116"/>
    <cellStyle name="task 6 13" xfId="10117"/>
    <cellStyle name="task 6 2 12" xfId="10118"/>
    <cellStyle name="task 7 13" xfId="10119"/>
    <cellStyle name="task 7 2 12" xfId="10120"/>
    <cellStyle name="task 8 13" xfId="10121"/>
    <cellStyle name="task 8 2 12" xfId="10122"/>
    <cellStyle name="task 9 13" xfId="10123"/>
    <cellStyle name="task 9 2 12" xfId="10124"/>
    <cellStyle name="Account 9 2 9" xfId="10125"/>
    <cellStyle name="Total 2 48" xfId="10126"/>
    <cellStyle name="Total 2 10 9" xfId="10127"/>
    <cellStyle name="Total 2 11 9" xfId="10128"/>
    <cellStyle name="Total 2 12 9" xfId="10129"/>
    <cellStyle name="Total 2 13 9" xfId="10130"/>
    <cellStyle name="Total 2 14 9" xfId="10131"/>
    <cellStyle name="Total 2 15 9" xfId="10132"/>
    <cellStyle name="Total 2 16 9" xfId="10133"/>
    <cellStyle name="Total 2 17 9" xfId="10134"/>
    <cellStyle name="Total 2 18 9" xfId="10135"/>
    <cellStyle name="Total 2 19 9" xfId="10136"/>
    <cellStyle name="Total 2 2 11" xfId="10137"/>
    <cellStyle name="Total 2 2 2 9" xfId="10138"/>
    <cellStyle name="Total 2 20 9" xfId="10139"/>
    <cellStyle name="Total 2 21 9" xfId="10140"/>
    <cellStyle name="Total 2 22 9" xfId="10141"/>
    <cellStyle name="Total 2 23 9" xfId="10142"/>
    <cellStyle name="Total 2 24 9" xfId="10143"/>
    <cellStyle name="Total 2 25 9" xfId="10144"/>
    <cellStyle name="Total 2 26 9" xfId="10145"/>
    <cellStyle name="Total 2 27 9" xfId="10146"/>
    <cellStyle name="Total 2 28 9" xfId="10147"/>
    <cellStyle name="Total 2 29 9" xfId="10148"/>
    <cellStyle name="Total 2 3 10" xfId="10149"/>
    <cellStyle name="Total 2 30 9" xfId="10150"/>
    <cellStyle name="Total 2 31 9" xfId="10151"/>
    <cellStyle name="Total 2 32 9" xfId="10152"/>
    <cellStyle name="Total 2 33 9" xfId="10153"/>
    <cellStyle name="Total 2 34 9" xfId="10154"/>
    <cellStyle name="Total 2 35 9" xfId="10155"/>
    <cellStyle name="Total 2 36 9" xfId="10156"/>
    <cellStyle name="Total 2 37 9" xfId="10157"/>
    <cellStyle name="Total 2 38 9" xfId="10158"/>
    <cellStyle name="Account 9 10" xfId="10159"/>
    <cellStyle name="Total 2 4 10" xfId="10160"/>
    <cellStyle name="Total 2 5 10" xfId="10161"/>
    <cellStyle name="Total 2 6 9" xfId="10162"/>
    <cellStyle name="Total 2 7 9" xfId="10163"/>
    <cellStyle name="Total 2 8 9" xfId="10164"/>
    <cellStyle name="Total 2 9 9" xfId="10165"/>
    <cellStyle name="Account 8 2 9" xfId="10166"/>
    <cellStyle name="Account 8 10" xfId="10167"/>
    <cellStyle name="Calculation 2 10 21" xfId="10168"/>
    <cellStyle name="Input 2 8 17" xfId="10169"/>
    <cellStyle name="Calculation 2 9 14" xfId="10170"/>
    <cellStyle name="Calculation 2 8 14" xfId="10171"/>
    <cellStyle name="Calculation 2 7 14" xfId="10172"/>
    <cellStyle name="Calculation 2 6 14" xfId="10173"/>
    <cellStyle name="Calculation 2 5 15" xfId="10174"/>
    <cellStyle name="Calculation 2 4 15" xfId="10175"/>
    <cellStyle name="Calculation 2 39 14" xfId="10176"/>
    <cellStyle name="Calculation 2 38 14" xfId="10177"/>
    <cellStyle name="Calculation 2 37 14" xfId="10178"/>
    <cellStyle name="Calculation 2 36 14" xfId="10179"/>
    <cellStyle name="Calculation 2 35 14" xfId="10180"/>
    <cellStyle name="Calculation 2 34 14" xfId="10181"/>
    <cellStyle name="Calculation 2 33 14" xfId="10182"/>
    <cellStyle name="Calculation 2 32 14" xfId="10183"/>
    <cellStyle name="Calculation 2 31 14" xfId="10184"/>
    <cellStyle name="Calculation 2 30 14" xfId="10185"/>
    <cellStyle name="Calculation 2 3 15" xfId="10186"/>
    <cellStyle name="Calculation 2 29 14" xfId="10187"/>
    <cellStyle name="Calculation 2 28 14" xfId="10188"/>
    <cellStyle name="Calculation 2 27 14" xfId="10189"/>
    <cellStyle name="Calculation 2 26 14" xfId="10190"/>
    <cellStyle name="Calculation 2 25 14" xfId="10191"/>
    <cellStyle name="Calculation 2 24 14" xfId="10192"/>
    <cellStyle name="Calculation 2 23 14" xfId="10193"/>
    <cellStyle name="Calculation 2 22 14" xfId="10194"/>
    <cellStyle name="Calculation 2 21 14" xfId="10195"/>
    <cellStyle name="Calculation 2 20 14" xfId="10196"/>
    <cellStyle name="Calculation 2 2 15" xfId="10197"/>
    <cellStyle name="Calculation 2 19 14" xfId="10198"/>
    <cellStyle name="Calculation 2 18 14" xfId="10199"/>
    <cellStyle name="Calculation 2 17 14" xfId="10200"/>
    <cellStyle name="Calculation 2 16 14" xfId="10201"/>
    <cellStyle name="Note 2 50" xfId="10202"/>
    <cellStyle name="Note 2 10 12" xfId="10203"/>
    <cellStyle name="Note 2 10 2 11" xfId="10204"/>
    <cellStyle name="Note 2 11 12" xfId="10205"/>
    <cellStyle name="Note 2 11 2 11" xfId="10206"/>
    <cellStyle name="Note 2 12 12" xfId="10207"/>
    <cellStyle name="Note 2 12 2 11" xfId="10208"/>
    <cellStyle name="Note 2 13 12" xfId="10209"/>
    <cellStyle name="Note 2 13 2 11" xfId="10210"/>
    <cellStyle name="Note 2 14 12" xfId="10211"/>
    <cellStyle name="Note 2 14 2 11" xfId="10212"/>
    <cellStyle name="Note 2 15 12" xfId="10213"/>
    <cellStyle name="Note 2 15 2 11" xfId="10214"/>
    <cellStyle name="Note 2 16 12" xfId="10215"/>
    <cellStyle name="Note 2 16 2 11" xfId="10216"/>
    <cellStyle name="Note 2 17 12" xfId="10217"/>
    <cellStyle name="Note 2 17 2 11" xfId="10218"/>
    <cellStyle name="Note 2 18 12" xfId="10219"/>
    <cellStyle name="Note 2 18 2 11" xfId="10220"/>
    <cellStyle name="Note 2 19 12" xfId="10221"/>
    <cellStyle name="Note 2 19 2 11" xfId="10222"/>
    <cellStyle name="Note 2 2 15" xfId="10223"/>
    <cellStyle name="Note 2 2 2 14" xfId="10224"/>
    <cellStyle name="Note 2 2 2 2 11" xfId="10225"/>
    <cellStyle name="Calculation 2 15 14" xfId="10226"/>
    <cellStyle name="Calculation 2 14 14" xfId="10227"/>
    <cellStyle name="Calculation 2 13 14" xfId="10228"/>
    <cellStyle name="Note 2 20 12" xfId="10229"/>
    <cellStyle name="Note 2 20 2 11" xfId="10230"/>
    <cellStyle name="Note 2 21 12" xfId="10231"/>
    <cellStyle name="Note 2 21 2 11" xfId="10232"/>
    <cellStyle name="Note 2 22 12" xfId="10233"/>
    <cellStyle name="Note 2 22 2 11" xfId="10234"/>
    <cellStyle name="Note 2 23 12" xfId="10235"/>
    <cellStyle name="Note 2 23 2 11" xfId="10236"/>
    <cellStyle name="Note 2 24 12" xfId="10237"/>
    <cellStyle name="Note 2 24 2 11" xfId="10238"/>
    <cellStyle name="Note 2 25 12" xfId="10239"/>
    <cellStyle name="Note 2 25 2 11" xfId="10240"/>
    <cellStyle name="Note 2 26 12" xfId="10241"/>
    <cellStyle name="Note 2 26 2 11" xfId="10242"/>
    <cellStyle name="Note 2 27 12" xfId="10243"/>
    <cellStyle name="Note 2 27 2 11" xfId="10244"/>
    <cellStyle name="Note 2 28 12" xfId="10245"/>
    <cellStyle name="Note 2 28 2 11" xfId="10246"/>
    <cellStyle name="Note 2 29 12" xfId="10247"/>
    <cellStyle name="Note 2 29 2 11" xfId="10248"/>
    <cellStyle name="Note 2 3 14" xfId="10249"/>
    <cellStyle name="Note 2 3 2 11" xfId="10250"/>
    <cellStyle name="Calculation 2 12 14" xfId="10251"/>
    <cellStyle name="Note 2 30 12" xfId="10252"/>
    <cellStyle name="Note 2 30 2 11" xfId="10253"/>
    <cellStyle name="Note 2 31 12" xfId="10254"/>
    <cellStyle name="Note 2 31 2 11" xfId="10255"/>
    <cellStyle name="Note 2 32 12" xfId="10256"/>
    <cellStyle name="Note 2 32 2 11" xfId="10257"/>
    <cellStyle name="Note 2 33 12" xfId="10258"/>
    <cellStyle name="Note 2 33 2 11" xfId="10259"/>
    <cellStyle name="Note 2 34 12" xfId="10260"/>
    <cellStyle name="Note 2 34 2 11" xfId="10261"/>
    <cellStyle name="Note 2 35 12" xfId="10262"/>
    <cellStyle name="Note 2 35 2 11" xfId="10263"/>
    <cellStyle name="Note 2 36 12" xfId="10264"/>
    <cellStyle name="Note 2 36 2 11" xfId="10265"/>
    <cellStyle name="Note 2 37 12" xfId="10266"/>
    <cellStyle name="Note 2 37 2 11" xfId="10267"/>
    <cellStyle name="Note 2 38 11" xfId="10268"/>
    <cellStyle name="Calculation 2 11 14" xfId="10269"/>
    <cellStyle name="Note 2 4 13" xfId="10270"/>
    <cellStyle name="Note 2 4 2 11" xfId="10271"/>
    <cellStyle name="Note 2 5 13" xfId="10272"/>
    <cellStyle name="Note 2 5 2 11" xfId="10273"/>
    <cellStyle name="Note 2 6 12" xfId="10274"/>
    <cellStyle name="Note 2 6 2 11" xfId="10275"/>
    <cellStyle name="Note 2 7 12" xfId="10276"/>
    <cellStyle name="Note 2 7 2 11" xfId="10277"/>
    <cellStyle name="Note 2 8 12" xfId="10278"/>
    <cellStyle name="Note 2 8 2 11" xfId="10279"/>
    <cellStyle name="Note 2 9 12" xfId="10280"/>
    <cellStyle name="Note 2 9 2 11" xfId="10281"/>
    <cellStyle name="Calculation 2 10 14" xfId="10282"/>
    <cellStyle name="Calculation 2 53" xfId="10283"/>
    <cellStyle name="Org 26" xfId="10284"/>
    <cellStyle name="Org 10 14" xfId="10285"/>
    <cellStyle name="Org 10 2 13" xfId="10286"/>
    <cellStyle name="Org 11 14" xfId="10287"/>
    <cellStyle name="Org 11 2 13" xfId="10288"/>
    <cellStyle name="Org 12 14" xfId="10289"/>
    <cellStyle name="Org 12 2 13" xfId="10290"/>
    <cellStyle name="Org 13 14" xfId="10291"/>
    <cellStyle name="Org 13 2 13" xfId="10292"/>
    <cellStyle name="Org 14 14" xfId="10293"/>
    <cellStyle name="Org 14 2 13" xfId="10294"/>
    <cellStyle name="Org 15 14" xfId="10295"/>
    <cellStyle name="Org 15 2 13" xfId="10296"/>
    <cellStyle name="Org 2 14" xfId="10297"/>
    <cellStyle name="Org 2 2 13" xfId="10298"/>
    <cellStyle name="Org 3 14" xfId="10299"/>
    <cellStyle name="Org 3 2 13" xfId="10300"/>
    <cellStyle name="Org 4 14" xfId="10301"/>
    <cellStyle name="Org 4 2 13" xfId="10302"/>
    <cellStyle name="Org 5 14" xfId="10303"/>
    <cellStyle name="Org 5 2 13" xfId="10304"/>
    <cellStyle name="Org 6 14" xfId="10305"/>
    <cellStyle name="Org 6 2 13" xfId="10306"/>
    <cellStyle name="Org 7 14" xfId="10307"/>
    <cellStyle name="Org 7 2 13" xfId="10308"/>
    <cellStyle name="Org 8 14" xfId="10309"/>
    <cellStyle name="Org 8 2 13" xfId="10310"/>
    <cellStyle name="Org 9 14" xfId="10311"/>
    <cellStyle name="Org 9 2 13" xfId="10312"/>
    <cellStyle name="Output 2 49" xfId="10313"/>
    <cellStyle name="Output 2 10 10" xfId="10314"/>
    <cellStyle name="Output 2 11 10" xfId="10315"/>
    <cellStyle name="Output 2 12 10" xfId="10316"/>
    <cellStyle name="Output 2 13 10" xfId="10317"/>
    <cellStyle name="Output 2 14 10" xfId="10318"/>
    <cellStyle name="Output 2 15 10" xfId="10319"/>
    <cellStyle name="Output 2 16 10" xfId="10320"/>
    <cellStyle name="Output 2 17 10" xfId="10321"/>
    <cellStyle name="Output 2 18 10" xfId="10322"/>
    <cellStyle name="Output 2 19 10" xfId="10323"/>
    <cellStyle name="Output 2 2 11" xfId="10324"/>
    <cellStyle name="Output 2 20 10" xfId="10325"/>
    <cellStyle name="Output 2 21 10" xfId="10326"/>
    <cellStyle name="Output 2 22 10" xfId="10327"/>
    <cellStyle name="Output 2 23 10" xfId="10328"/>
    <cellStyle name="Output 2 24 10" xfId="10329"/>
    <cellStyle name="Output 2 25 10" xfId="10330"/>
    <cellStyle name="Output 2 26 10" xfId="10331"/>
    <cellStyle name="Output 2 27 10" xfId="10332"/>
    <cellStyle name="Output 2 28 10" xfId="10333"/>
    <cellStyle name="Output 2 29 10" xfId="10334"/>
    <cellStyle name="Output 2 3 11" xfId="10335"/>
    <cellStyle name="Output 2 30 10" xfId="10336"/>
    <cellStyle name="Output 2 31 10" xfId="10337"/>
    <cellStyle name="Output 2 32 10" xfId="10338"/>
    <cellStyle name="Output 2 33 10" xfId="10339"/>
    <cellStyle name="Output 2 34 10" xfId="10340"/>
    <cellStyle name="Output 2 35 10" xfId="10341"/>
    <cellStyle name="Output 2 36 10" xfId="10342"/>
    <cellStyle name="Output 2 37 10" xfId="10343"/>
    <cellStyle name="Output 2 38 10" xfId="10344"/>
    <cellStyle name="Output 2 39 10" xfId="10345"/>
    <cellStyle name="Output 2 4 11" xfId="10346"/>
    <cellStyle name="Output 2 5 11" xfId="10347"/>
    <cellStyle name="Output 2 6 10" xfId="10348"/>
    <cellStyle name="Output 2 7 10" xfId="10349"/>
    <cellStyle name="Output 2 8 10" xfId="10350"/>
    <cellStyle name="Output 2 9 10" xfId="10351"/>
    <cellStyle name="Account 9 2 10" xfId="10352"/>
    <cellStyle name="Account 9 11" xfId="10353"/>
    <cellStyle name="Account 8 2 10" xfId="10354"/>
    <cellStyle name="Account 8 11" xfId="10355"/>
    <cellStyle name="Account 7 2 10" xfId="10356"/>
    <cellStyle name="Account 7 11" xfId="10357"/>
    <cellStyle name="Account 6 2 10" xfId="10358"/>
    <cellStyle name="Account 6 11" xfId="10359"/>
    <cellStyle name="Account 5 2 10" xfId="10360"/>
    <cellStyle name="Account 5 11" xfId="10361"/>
    <cellStyle name="Account 4 2 10" xfId="10362"/>
    <cellStyle name="Account 4 11" xfId="10363"/>
    <cellStyle name="Account 3 2 10" xfId="10364"/>
    <cellStyle name="Account 3 11" xfId="10365"/>
    <cellStyle name="Account 2 2 10" xfId="10366"/>
    <cellStyle name="Account 2 11" xfId="10367"/>
    <cellStyle name="Account 15 2 10" xfId="10368"/>
    <cellStyle name="Account 15 11" xfId="10369"/>
    <cellStyle name="Account 14 2 10" xfId="10370"/>
    <cellStyle name="Account 14 11" xfId="10371"/>
    <cellStyle name="Account 13 2 10" xfId="10372"/>
    <cellStyle name="Account 13 11" xfId="10373"/>
    <cellStyle name="Project 26" xfId="10374"/>
    <cellStyle name="Project 10 14" xfId="10375"/>
    <cellStyle name="Project 10 2 13" xfId="10376"/>
    <cellStyle name="Project 11 14" xfId="10377"/>
    <cellStyle name="Project 11 2 13" xfId="10378"/>
    <cellStyle name="Project 12 14" xfId="10379"/>
    <cellStyle name="Project 12 2 13" xfId="10380"/>
    <cellStyle name="Project 13 14" xfId="10381"/>
    <cellStyle name="Project 13 2 13" xfId="10382"/>
    <cellStyle name="Project 14 14" xfId="10383"/>
    <cellStyle name="Project 14 2 13" xfId="10384"/>
    <cellStyle name="Project 15 14" xfId="10385"/>
    <cellStyle name="Project 15 2 13" xfId="10386"/>
    <cellStyle name="Project 2 14" xfId="10387"/>
    <cellStyle name="Project 2 2 13" xfId="10388"/>
    <cellStyle name="Project 3 14" xfId="10389"/>
    <cellStyle name="Project 3 2 13" xfId="10390"/>
    <cellStyle name="Project 4 14" xfId="10391"/>
    <cellStyle name="Project 4 2 13" xfId="10392"/>
    <cellStyle name="Project 5 14" xfId="10393"/>
    <cellStyle name="Project 5 2 13" xfId="10394"/>
    <cellStyle name="Project 6 14" xfId="10395"/>
    <cellStyle name="Project 6 2 13" xfId="10396"/>
    <cellStyle name="Project 7 14" xfId="10397"/>
    <cellStyle name="Project 7 2 13" xfId="10398"/>
    <cellStyle name="Project 8 14" xfId="10399"/>
    <cellStyle name="Project 8 2 13" xfId="10400"/>
    <cellStyle name="Project 9 14" xfId="10401"/>
    <cellStyle name="Project 9 2 13" xfId="10402"/>
    <cellStyle name="Account 12 2 10" xfId="10403"/>
    <cellStyle name="Account 12 11" xfId="10404"/>
    <cellStyle name="Account 11 2 10" xfId="10405"/>
    <cellStyle name="Account 11 11" xfId="10406"/>
    <cellStyle name="Account 10 2 10" xfId="10407"/>
    <cellStyle name="Account 10 11" xfId="10408"/>
    <cellStyle name="Account 23" xfId="10409"/>
    <cellStyle name="task 26" xfId="10410"/>
    <cellStyle name="task 10 14" xfId="10411"/>
    <cellStyle name="task 10 2 13" xfId="10412"/>
    <cellStyle name="task 11 14" xfId="10413"/>
    <cellStyle name="task 11 2 13" xfId="10414"/>
    <cellStyle name="task 12 14" xfId="10415"/>
    <cellStyle name="task 12 2 13" xfId="10416"/>
    <cellStyle name="task 13 14" xfId="10417"/>
    <cellStyle name="task 13 2 13" xfId="10418"/>
    <cellStyle name="task 14 14" xfId="10419"/>
    <cellStyle name="task 14 2 13" xfId="10420"/>
    <cellStyle name="task 15 14" xfId="10421"/>
    <cellStyle name="task 15 2 13" xfId="10422"/>
    <cellStyle name="task 2 14" xfId="10423"/>
    <cellStyle name="task 2 2 13" xfId="10424"/>
    <cellStyle name="task 3 14" xfId="10425"/>
    <cellStyle name="task 3 2 13" xfId="10426"/>
    <cellStyle name="task 4 14" xfId="10427"/>
    <cellStyle name="task 4 2 13" xfId="10428"/>
    <cellStyle name="task 5 14" xfId="10429"/>
    <cellStyle name="task 5 2 13" xfId="10430"/>
    <cellStyle name="task 6 14" xfId="10431"/>
    <cellStyle name="task 6 2 13" xfId="10432"/>
    <cellStyle name="task 7 14" xfId="10433"/>
    <cellStyle name="task 7 2 13" xfId="10434"/>
    <cellStyle name="task 8 14" xfId="10435"/>
    <cellStyle name="task 8 2 13" xfId="10436"/>
    <cellStyle name="task 9 14" xfId="10437"/>
    <cellStyle name="task 9 2 13" xfId="10438"/>
    <cellStyle name="Total 2 49" xfId="10439"/>
    <cellStyle name="Total 2 10 10" xfId="10440"/>
    <cellStyle name="Total 2 11 10" xfId="10441"/>
    <cellStyle name="Total 2 12 10" xfId="10442"/>
    <cellStyle name="Total 2 13 10" xfId="10443"/>
    <cellStyle name="Total 2 14 10" xfId="10444"/>
    <cellStyle name="Total 2 15 10" xfId="10445"/>
    <cellStyle name="Total 2 16 10" xfId="10446"/>
    <cellStyle name="Total 2 17 10" xfId="10447"/>
    <cellStyle name="Total 2 18 10" xfId="10448"/>
    <cellStyle name="Total 2 19 10" xfId="10449"/>
    <cellStyle name="Total 2 2 12" xfId="10450"/>
    <cellStyle name="Total 2 2 2 10" xfId="10451"/>
    <cellStyle name="Total 2 20 10" xfId="10452"/>
    <cellStyle name="Total 2 21 10" xfId="10453"/>
    <cellStyle name="Total 2 22 10" xfId="10454"/>
    <cellStyle name="Total 2 23 10" xfId="10455"/>
    <cellStyle name="Total 2 24 10" xfId="10456"/>
    <cellStyle name="Total 2 25 10" xfId="10457"/>
    <cellStyle name="Total 2 26 10" xfId="10458"/>
    <cellStyle name="Total 2 27 10" xfId="10459"/>
    <cellStyle name="Total 2 28 10" xfId="10460"/>
    <cellStyle name="Total 2 29 10" xfId="10461"/>
    <cellStyle name="Total 2 3 11" xfId="10462"/>
    <cellStyle name="Total 2 30 10" xfId="10463"/>
    <cellStyle name="Total 2 31 10" xfId="10464"/>
    <cellStyle name="Total 2 32 10" xfId="10465"/>
    <cellStyle name="Total 2 33 10" xfId="10466"/>
    <cellStyle name="Total 2 34 10" xfId="10467"/>
    <cellStyle name="Total 2 35 10" xfId="10468"/>
    <cellStyle name="Total 2 36 10" xfId="10469"/>
    <cellStyle name="Total 2 37 10" xfId="10470"/>
    <cellStyle name="Total 2 38 10" xfId="10471"/>
    <cellStyle name="Total 2 4 11" xfId="10472"/>
    <cellStyle name="Total 2 5 11" xfId="10473"/>
    <cellStyle name="Total 2 6 10" xfId="10474"/>
    <cellStyle name="Total 2 7 10" xfId="10475"/>
    <cellStyle name="Total 2 8 10" xfId="10476"/>
    <cellStyle name="Total 2 9 10" xfId="10477"/>
    <cellStyle name="Account 7 2 9" xfId="10478"/>
    <cellStyle name="Account 7 10" xfId="10479"/>
    <cellStyle name="Account 6 2 9" xfId="10480"/>
    <cellStyle name="Account 6 10" xfId="10481"/>
    <cellStyle name="Account 5 2 9" xfId="10482"/>
    <cellStyle name="Account 5 10" xfId="10483"/>
    <cellStyle name="Account 4 2 9" xfId="10484"/>
    <cellStyle name="Account 4 10" xfId="10485"/>
    <cellStyle name="Account 3 2 9" xfId="10486"/>
    <cellStyle name="Account 3 10" xfId="10487"/>
    <cellStyle name="Account 2 2 9" xfId="10488"/>
    <cellStyle name="Account 2 10" xfId="10489"/>
    <cellStyle name="Account 15 2 9" xfId="10490"/>
    <cellStyle name="Account 15 10" xfId="10491"/>
    <cellStyle name="Account 14 2 9" xfId="10492"/>
    <cellStyle name="Account 14 10" xfId="10493"/>
    <cellStyle name="Account 13 2 9" xfId="10494"/>
    <cellStyle name="Account 13 10" xfId="10495"/>
    <cellStyle name="Account 12 2 9" xfId="10496"/>
    <cellStyle name="Account 12 10" xfId="10497"/>
    <cellStyle name="Account 11 2 9" xfId="10498"/>
    <cellStyle name="Account 11 10" xfId="10499"/>
    <cellStyle name="Account 10 2 9" xfId="10500"/>
    <cellStyle name="Account 10 10" xfId="10501"/>
    <cellStyle name="Account 22" xfId="10502"/>
    <cellStyle name="Note 2 60" xfId="10503"/>
    <cellStyle name="Note 2 10 22" xfId="10504"/>
    <cellStyle name="Note 2 10 2 21" xfId="10505"/>
    <cellStyle name="Note 2 11 22" xfId="10506"/>
    <cellStyle name="Note 2 11 2 21" xfId="10507"/>
    <cellStyle name="Note 2 12 22" xfId="10508"/>
    <cellStyle name="Note 2 12 2 21" xfId="10509"/>
    <cellStyle name="Note 2 13 22" xfId="10510"/>
    <cellStyle name="Note 2 13 2 21" xfId="10511"/>
    <cellStyle name="Note 2 14 22" xfId="10512"/>
    <cellStyle name="Note 2 14 2 21" xfId="10513"/>
    <cellStyle name="Note 2 58" xfId="10514"/>
    <cellStyle name="Note 2 10 20" xfId="10515"/>
    <cellStyle name="Note 2 10 2 19" xfId="10516"/>
    <cellStyle name="Note 2 11 20" xfId="10517"/>
    <cellStyle name="Calculation 2 9 15" xfId="10518"/>
    <cellStyle name="Calculation 2 8 15" xfId="10519"/>
    <cellStyle name="Calculation 2 7 15" xfId="10520"/>
    <cellStyle name="Note 2 51" xfId="10521"/>
    <cellStyle name="Note 2 10 13" xfId="10522"/>
    <cellStyle name="Note 2 10 2 12" xfId="10523"/>
    <cellStyle name="Note 2 11 13" xfId="10524"/>
    <cellStyle name="Note 2 11 2 12" xfId="10525"/>
    <cellStyle name="Note 2 12 13" xfId="10526"/>
    <cellStyle name="Note 2 12 2 12" xfId="10527"/>
    <cellStyle name="Note 2 13 13" xfId="10528"/>
    <cellStyle name="Note 2 13 2 12" xfId="10529"/>
    <cellStyle name="Note 2 14 13" xfId="10530"/>
    <cellStyle name="Note 2 14 2 12" xfId="10531"/>
    <cellStyle name="Note 2 15 13" xfId="10532"/>
    <cellStyle name="Note 2 15 2 12" xfId="10533"/>
    <cellStyle name="Note 2 16 13" xfId="10534"/>
    <cellStyle name="Note 2 16 2 12" xfId="10535"/>
    <cellStyle name="Note 2 17 13" xfId="10536"/>
    <cellStyle name="Note 2 17 2 12" xfId="10537"/>
    <cellStyle name="Note 2 18 13" xfId="10538"/>
    <cellStyle name="Note 2 18 2 12" xfId="10539"/>
    <cellStyle name="Note 2 19 13" xfId="10540"/>
    <cellStyle name="Note 2 19 2 12" xfId="10541"/>
    <cellStyle name="Note 2 2 16" xfId="10542"/>
    <cellStyle name="Note 2 2 2 15" xfId="10543"/>
    <cellStyle name="Note 2 2 2 2 12" xfId="10544"/>
    <cellStyle name="Calculation 2 6 15" xfId="10545"/>
    <cellStyle name="Calculation 2 5 16" xfId="10546"/>
    <cellStyle name="Calculation 2 4 16" xfId="10547"/>
    <cellStyle name="Note 2 20 13" xfId="10548"/>
    <cellStyle name="Note 2 20 2 12" xfId="10549"/>
    <cellStyle name="Note 2 21 13" xfId="10550"/>
    <cellStyle name="Note 2 21 2 12" xfId="10551"/>
    <cellStyle name="Note 2 22 13" xfId="10552"/>
    <cellStyle name="Note 2 22 2 12" xfId="10553"/>
    <cellStyle name="Note 2 23 13" xfId="10554"/>
    <cellStyle name="Note 2 23 2 12" xfId="10555"/>
    <cellStyle name="Note 2 24 13" xfId="10556"/>
    <cellStyle name="Note 2 24 2 12" xfId="10557"/>
    <cellStyle name="Note 2 25 13" xfId="10558"/>
    <cellStyle name="Note 2 25 2 12" xfId="10559"/>
    <cellStyle name="Note 2 26 13" xfId="10560"/>
    <cellStyle name="Note 2 26 2 12" xfId="10561"/>
    <cellStyle name="Note 2 27 13" xfId="10562"/>
    <cellStyle name="Note 2 27 2 12" xfId="10563"/>
    <cellStyle name="Note 2 28 13" xfId="10564"/>
    <cellStyle name="Note 2 28 2 12" xfId="10565"/>
    <cellStyle name="Note 2 29 13" xfId="10566"/>
    <cellStyle name="Note 2 29 2 12" xfId="10567"/>
    <cellStyle name="Note 2 3 15" xfId="10568"/>
    <cellStyle name="Note 2 3 2 12" xfId="10569"/>
    <cellStyle name="Calculation 2 39 15" xfId="10570"/>
    <cellStyle name="Note 2 30 13" xfId="10571"/>
    <cellStyle name="Note 2 30 2 12" xfId="10572"/>
    <cellStyle name="Note 2 31 13" xfId="10573"/>
    <cellStyle name="Note 2 31 2 12" xfId="10574"/>
    <cellStyle name="Note 2 32 13" xfId="10575"/>
    <cellStyle name="Note 2 32 2 12" xfId="10576"/>
    <cellStyle name="Note 2 33 13" xfId="10577"/>
    <cellStyle name="Note 2 33 2 12" xfId="10578"/>
    <cellStyle name="Note 2 34 13" xfId="10579"/>
    <cellStyle name="Note 2 34 2 12" xfId="10580"/>
    <cellStyle name="Note 2 35 13" xfId="10581"/>
    <cellStyle name="Note 2 35 2 12" xfId="10582"/>
    <cellStyle name="Note 2 36 13" xfId="10583"/>
    <cellStyle name="Note 2 36 2 12" xfId="10584"/>
    <cellStyle name="Note 2 37 13" xfId="10585"/>
    <cellStyle name="Note 2 37 2 12" xfId="10586"/>
    <cellStyle name="Note 2 38 12" xfId="10587"/>
    <cellStyle name="Calculation 2 38 15" xfId="10588"/>
    <cellStyle name="Note 2 4 14" xfId="10589"/>
    <cellStyle name="Note 2 4 2 12" xfId="10590"/>
    <cellStyle name="Note 2 5 14" xfId="10591"/>
    <cellStyle name="Note 2 5 2 12" xfId="10592"/>
    <cellStyle name="Note 2 6 13" xfId="10593"/>
    <cellStyle name="Note 2 6 2 12" xfId="10594"/>
    <cellStyle name="Note 2 7 13" xfId="10595"/>
    <cellStyle name="Note 2 7 2 12" xfId="10596"/>
    <cellStyle name="Note 2 8 13" xfId="10597"/>
    <cellStyle name="Note 2 8 2 12" xfId="10598"/>
    <cellStyle name="Note 2 9 13" xfId="10599"/>
    <cellStyle name="Note 2 9 2 12" xfId="10600"/>
    <cellStyle name="Calculation 2 37 15" xfId="10601"/>
    <cellStyle name="Calculation 2 36 15" xfId="10602"/>
    <cellStyle name="Calculation 2 35 15" xfId="10603"/>
    <cellStyle name="Calculation 2 34 15" xfId="10604"/>
    <cellStyle name="Org 27" xfId="10605"/>
    <cellStyle name="Org 10 15" xfId="10606"/>
    <cellStyle name="Org 10 2 14" xfId="10607"/>
    <cellStyle name="Org 11 15" xfId="10608"/>
    <cellStyle name="Org 11 2 14" xfId="10609"/>
    <cellStyle name="Org 12 15" xfId="10610"/>
    <cellStyle name="Org 12 2 14" xfId="10611"/>
    <cellStyle name="Org 13 15" xfId="10612"/>
    <cellStyle name="Org 13 2 14" xfId="10613"/>
    <cellStyle name="Org 14 15" xfId="10614"/>
    <cellStyle name="Org 14 2 14" xfId="10615"/>
    <cellStyle name="Org 15 15" xfId="10616"/>
    <cellStyle name="Org 15 2 14" xfId="10617"/>
    <cellStyle name="Org 2 15" xfId="10618"/>
    <cellStyle name="Org 2 2 14" xfId="10619"/>
    <cellStyle name="Org 3 15" xfId="10620"/>
    <cellStyle name="Org 3 2 14" xfId="10621"/>
    <cellStyle name="Org 4 15" xfId="10622"/>
    <cellStyle name="Org 4 2 14" xfId="10623"/>
    <cellStyle name="Org 5 15" xfId="10624"/>
    <cellStyle name="Org 5 2 14" xfId="10625"/>
    <cellStyle name="Org 6 15" xfId="10626"/>
    <cellStyle name="Org 6 2 14" xfId="10627"/>
    <cellStyle name="Org 7 15" xfId="10628"/>
    <cellStyle name="Org 7 2 14" xfId="10629"/>
    <cellStyle name="Org 8 15" xfId="10630"/>
    <cellStyle name="Org 8 2 14" xfId="10631"/>
    <cellStyle name="Org 9 15" xfId="10632"/>
    <cellStyle name="Org 9 2 14" xfId="10633"/>
    <cellStyle name="Output 2 50" xfId="10634"/>
    <cellStyle name="Output 2 10 11" xfId="10635"/>
    <cellStyle name="Output 2 11 11" xfId="10636"/>
    <cellStyle name="Output 2 12 11" xfId="10637"/>
    <cellStyle name="Output 2 13 11" xfId="10638"/>
    <cellStyle name="Output 2 14 11" xfId="10639"/>
    <cellStyle name="Output 2 15 11" xfId="10640"/>
    <cellStyle name="Output 2 16 11" xfId="10641"/>
    <cellStyle name="Output 2 17 11" xfId="10642"/>
    <cellStyle name="Output 2 18 11" xfId="10643"/>
    <cellStyle name="Output 2 19 11" xfId="10644"/>
    <cellStyle name="Output 2 2 12" xfId="10645"/>
    <cellStyle name="Output 2 20 11" xfId="10646"/>
    <cellStyle name="Output 2 21 11" xfId="10647"/>
    <cellStyle name="Output 2 22 11" xfId="10648"/>
    <cellStyle name="Output 2 23 11" xfId="10649"/>
    <cellStyle name="Output 2 24 11" xfId="10650"/>
    <cellStyle name="Output 2 25 11" xfId="10651"/>
    <cellStyle name="Output 2 26 11" xfId="10652"/>
    <cellStyle name="Output 2 27 11" xfId="10653"/>
    <cellStyle name="Output 2 28 11" xfId="10654"/>
    <cellStyle name="Output 2 29 11" xfId="10655"/>
    <cellStyle name="Output 2 3 12" xfId="10656"/>
    <cellStyle name="Output 2 30 11" xfId="10657"/>
    <cellStyle name="Output 2 31 11" xfId="10658"/>
    <cellStyle name="Output 2 32 11" xfId="10659"/>
    <cellStyle name="Output 2 33 11" xfId="10660"/>
    <cellStyle name="Output 2 34 11" xfId="10661"/>
    <cellStyle name="Output 2 35 11" xfId="10662"/>
    <cellStyle name="Output 2 36 11" xfId="10663"/>
    <cellStyle name="Output 2 37 11" xfId="10664"/>
    <cellStyle name="Output 2 38 11" xfId="10665"/>
    <cellStyle name="Output 2 39 11" xfId="10666"/>
    <cellStyle name="Output 2 4 12" xfId="10667"/>
    <cellStyle name="Output 2 5 12" xfId="10668"/>
    <cellStyle name="Output 2 6 11" xfId="10669"/>
    <cellStyle name="Output 2 7 11" xfId="10670"/>
    <cellStyle name="Output 2 8 11" xfId="10671"/>
    <cellStyle name="Output 2 9 11" xfId="10672"/>
    <cellStyle name="Calculation 2 33 15" xfId="10673"/>
    <cellStyle name="Calculation 2 32 15" xfId="10674"/>
    <cellStyle name="Calculation 2 31 15" xfId="10675"/>
    <cellStyle name="Calculation 2 30 15" xfId="10676"/>
    <cellStyle name="Calculation 2 3 16" xfId="10677"/>
    <cellStyle name="Calculation 2 29 15" xfId="10678"/>
    <cellStyle name="Calculation 2 28 15" xfId="10679"/>
    <cellStyle name="Calculation 2 27 15" xfId="10680"/>
    <cellStyle name="Calculation 2 26 15" xfId="10681"/>
    <cellStyle name="Calculation 2 25 15" xfId="10682"/>
    <cellStyle name="Calculation 2 24 15" xfId="10683"/>
    <cellStyle name="Calculation 2 23 15" xfId="10684"/>
    <cellStyle name="Calculation 2 22 15" xfId="10685"/>
    <cellStyle name="Calculation 2 21 15" xfId="10686"/>
    <cellStyle name="Calculation 2 20 15" xfId="10687"/>
    <cellStyle name="Calculation 2 2 16" xfId="10688"/>
    <cellStyle name="Calculation 2 19 15" xfId="10689"/>
    <cellStyle name="Calculation 2 18 15" xfId="10690"/>
    <cellStyle name="Calculation 2 17 15" xfId="10691"/>
    <cellStyle name="Calculation 2 16 15" xfId="10692"/>
    <cellStyle name="Calculation 2 15 15" xfId="10693"/>
    <cellStyle name="Calculation 2 14 15" xfId="10694"/>
    <cellStyle name="Project 27" xfId="10695"/>
    <cellStyle name="Project 10 15" xfId="10696"/>
    <cellStyle name="Project 10 2 14" xfId="10697"/>
    <cellStyle name="Project 11 15" xfId="10698"/>
    <cellStyle name="Project 11 2 14" xfId="10699"/>
    <cellStyle name="Project 12 15" xfId="10700"/>
    <cellStyle name="Project 12 2 14" xfId="10701"/>
    <cellStyle name="Project 13 15" xfId="10702"/>
    <cellStyle name="Project 13 2 14" xfId="10703"/>
    <cellStyle name="Project 14 15" xfId="10704"/>
    <cellStyle name="Project 14 2 14" xfId="10705"/>
    <cellStyle name="Project 15 15" xfId="10706"/>
    <cellStyle name="Project 15 2 14" xfId="10707"/>
    <cellStyle name="Project 2 15" xfId="10708"/>
    <cellStyle name="Project 2 2 14" xfId="10709"/>
    <cellStyle name="Project 3 15" xfId="10710"/>
    <cellStyle name="Project 3 2 14" xfId="10711"/>
    <cellStyle name="Project 4 15" xfId="10712"/>
    <cellStyle name="Project 4 2 14" xfId="10713"/>
    <cellStyle name="Project 5 15" xfId="10714"/>
    <cellStyle name="Project 5 2 14" xfId="10715"/>
    <cellStyle name="Project 6 15" xfId="10716"/>
    <cellStyle name="Project 6 2 14" xfId="10717"/>
    <cellStyle name="Project 7 15" xfId="10718"/>
    <cellStyle name="Project 7 2 14" xfId="10719"/>
    <cellStyle name="Project 8 15" xfId="10720"/>
    <cellStyle name="Project 8 2 14" xfId="10721"/>
    <cellStyle name="Project 9 15" xfId="10722"/>
    <cellStyle name="Project 9 2 14" xfId="10723"/>
    <cellStyle name="Calculation 2 13 15" xfId="10724"/>
    <cellStyle name="Calculation 2 12 15" xfId="10725"/>
    <cellStyle name="Calculation 2 11 15" xfId="10726"/>
    <cellStyle name="Calculation 2 10 15" xfId="10727"/>
    <cellStyle name="Calculation 2 54" xfId="10728"/>
    <cellStyle name="Note 2 11 2 19" xfId="10729"/>
    <cellStyle name="Note 2 12 20" xfId="10730"/>
    <cellStyle name="task 27" xfId="10731"/>
    <cellStyle name="task 10 15" xfId="10732"/>
    <cellStyle name="task 10 2 14" xfId="10733"/>
    <cellStyle name="task 11 15" xfId="10734"/>
    <cellStyle name="task 11 2 14" xfId="10735"/>
    <cellStyle name="task 12 15" xfId="10736"/>
    <cellStyle name="task 12 2 14" xfId="10737"/>
    <cellStyle name="task 13 15" xfId="10738"/>
    <cellStyle name="task 13 2 14" xfId="10739"/>
    <cellStyle name="task 14 15" xfId="10740"/>
    <cellStyle name="task 14 2 14" xfId="10741"/>
    <cellStyle name="task 15 15" xfId="10742"/>
    <cellStyle name="task 15 2 14" xfId="10743"/>
    <cellStyle name="task 2 15" xfId="10744"/>
    <cellStyle name="task 2 2 14" xfId="10745"/>
    <cellStyle name="task 3 15" xfId="10746"/>
    <cellStyle name="task 3 2 14" xfId="10747"/>
    <cellStyle name="task 4 15" xfId="10748"/>
    <cellStyle name="task 4 2 14" xfId="10749"/>
    <cellStyle name="task 5 15" xfId="10750"/>
    <cellStyle name="task 5 2 14" xfId="10751"/>
    <cellStyle name="task 6 15" xfId="10752"/>
    <cellStyle name="task 6 2 14" xfId="10753"/>
    <cellStyle name="task 7 15" xfId="10754"/>
    <cellStyle name="task 7 2 14" xfId="10755"/>
    <cellStyle name="task 8 15" xfId="10756"/>
    <cellStyle name="task 8 2 14" xfId="10757"/>
    <cellStyle name="task 9 15" xfId="10758"/>
    <cellStyle name="task 9 2 14" xfId="10759"/>
    <cellStyle name="Account 9 2 11" xfId="10760"/>
    <cellStyle name="Total 2 50" xfId="10761"/>
    <cellStyle name="Total 2 10 11" xfId="10762"/>
    <cellStyle name="Total 2 11 11" xfId="10763"/>
    <cellStyle name="Total 2 12 11" xfId="10764"/>
    <cellStyle name="Total 2 13 11" xfId="10765"/>
    <cellStyle name="Total 2 14 11" xfId="10766"/>
    <cellStyle name="Total 2 15 11" xfId="10767"/>
    <cellStyle name="Total 2 16 11" xfId="10768"/>
    <cellStyle name="Total 2 17 11" xfId="10769"/>
    <cellStyle name="Total 2 18 11" xfId="10770"/>
    <cellStyle name="Total 2 19 11" xfId="10771"/>
    <cellStyle name="Total 2 2 13" xfId="10772"/>
    <cellStyle name="Total 2 2 2 11" xfId="10773"/>
    <cellStyle name="Total 2 20 11" xfId="10774"/>
    <cellStyle name="Total 2 21 11" xfId="10775"/>
    <cellStyle name="Total 2 22 11" xfId="10776"/>
    <cellStyle name="Total 2 23 11" xfId="10777"/>
    <cellStyle name="Total 2 24 11" xfId="10778"/>
    <cellStyle name="Total 2 25 11" xfId="10779"/>
    <cellStyle name="Total 2 26 11" xfId="10780"/>
    <cellStyle name="Total 2 27 11" xfId="10781"/>
    <cellStyle name="Total 2 28 11" xfId="10782"/>
    <cellStyle name="Total 2 29 11" xfId="10783"/>
    <cellStyle name="Total 2 3 12" xfId="10784"/>
    <cellStyle name="Total 2 30 11" xfId="10785"/>
    <cellStyle name="Total 2 31 11" xfId="10786"/>
    <cellStyle name="Total 2 32 11" xfId="10787"/>
    <cellStyle name="Total 2 33 11" xfId="10788"/>
    <cellStyle name="Total 2 34 11" xfId="10789"/>
    <cellStyle name="Total 2 35 11" xfId="10790"/>
    <cellStyle name="Total 2 36 11" xfId="10791"/>
    <cellStyle name="Total 2 37 11" xfId="10792"/>
    <cellStyle name="Total 2 38 11" xfId="10793"/>
    <cellStyle name="Account 9 12" xfId="10794"/>
    <cellStyle name="Total 2 4 12" xfId="10795"/>
    <cellStyle name="Total 2 5 12" xfId="10796"/>
    <cellStyle name="Total 2 6 11" xfId="10797"/>
    <cellStyle name="Total 2 7 11" xfId="10798"/>
    <cellStyle name="Total 2 8 11" xfId="10799"/>
    <cellStyle name="Total 2 9 11" xfId="10800"/>
    <cellStyle name="Account 8 2 11" xfId="10801"/>
    <cellStyle name="Account 8 12" xfId="10802"/>
    <cellStyle name="Calculation 2 11 21" xfId="10803"/>
    <cellStyle name="Account 15 2 15" xfId="10804"/>
    <cellStyle name="Calculation 2 9 16" xfId="10805"/>
    <cellStyle name="Calculation 2 8 16" xfId="10806"/>
    <cellStyle name="Calculation 2 7 16" xfId="10807"/>
    <cellStyle name="Note 2 52" xfId="10808"/>
    <cellStyle name="Note 2 10 14" xfId="10809"/>
    <cellStyle name="Note 2 10 2 13" xfId="10810"/>
    <cellStyle name="Note 2 11 14" xfId="10811"/>
    <cellStyle name="Note 2 11 2 13" xfId="10812"/>
    <cellStyle name="Note 2 12 14" xfId="10813"/>
    <cellStyle name="Note 2 12 2 13" xfId="10814"/>
    <cellStyle name="Note 2 13 14" xfId="10815"/>
    <cellStyle name="Note 2 13 2 13" xfId="10816"/>
    <cellStyle name="Note 2 14 14" xfId="10817"/>
    <cellStyle name="Note 2 14 2 13" xfId="10818"/>
    <cellStyle name="Note 2 15 14" xfId="10819"/>
    <cellStyle name="Note 2 15 2 13" xfId="10820"/>
    <cellStyle name="Note 2 16 14" xfId="10821"/>
    <cellStyle name="Note 2 16 2 13" xfId="10822"/>
    <cellStyle name="Note 2 17 14" xfId="10823"/>
    <cellStyle name="Note 2 17 2 13" xfId="10824"/>
    <cellStyle name="Note 2 18 14" xfId="10825"/>
    <cellStyle name="Note 2 18 2 13" xfId="10826"/>
    <cellStyle name="Note 2 19 14" xfId="10827"/>
    <cellStyle name="Note 2 19 2 13" xfId="10828"/>
    <cellStyle name="Note 2 2 17" xfId="10829"/>
    <cellStyle name="Note 2 2 2 16" xfId="10830"/>
    <cellStyle name="Note 2 2 2 2 13" xfId="10831"/>
    <cellStyle name="Calculation 2 6 16" xfId="10832"/>
    <cellStyle name="Calculation 2 5 17" xfId="10833"/>
    <cellStyle name="Calculation 2 4 17" xfId="10834"/>
    <cellStyle name="Note 2 20 14" xfId="10835"/>
    <cellStyle name="Note 2 20 2 13" xfId="10836"/>
    <cellStyle name="Note 2 21 14" xfId="10837"/>
    <cellStyle name="Note 2 21 2 13" xfId="10838"/>
    <cellStyle name="Note 2 22 14" xfId="10839"/>
    <cellStyle name="Note 2 22 2 13" xfId="10840"/>
    <cellStyle name="Note 2 23 14" xfId="10841"/>
    <cellStyle name="Note 2 23 2 13" xfId="10842"/>
    <cellStyle name="Note 2 24 14" xfId="10843"/>
    <cellStyle name="Note 2 24 2 13" xfId="10844"/>
    <cellStyle name="Note 2 25 14" xfId="10845"/>
    <cellStyle name="Note 2 25 2 13" xfId="10846"/>
    <cellStyle name="Note 2 26 14" xfId="10847"/>
    <cellStyle name="Note 2 26 2 13" xfId="10848"/>
    <cellStyle name="Note 2 27 14" xfId="10849"/>
    <cellStyle name="Note 2 27 2 13" xfId="10850"/>
    <cellStyle name="Note 2 28 14" xfId="10851"/>
    <cellStyle name="Note 2 28 2 13" xfId="10852"/>
    <cellStyle name="Note 2 29 14" xfId="10853"/>
    <cellStyle name="Note 2 29 2 13" xfId="10854"/>
    <cellStyle name="Note 2 3 16" xfId="10855"/>
    <cellStyle name="Note 2 3 2 13" xfId="10856"/>
    <cellStyle name="Calculation 2 39 16" xfId="10857"/>
    <cellStyle name="Note 2 30 14" xfId="10858"/>
    <cellStyle name="Note 2 30 2 13" xfId="10859"/>
    <cellStyle name="Note 2 31 14" xfId="10860"/>
    <cellStyle name="Note 2 31 2 13" xfId="10861"/>
    <cellStyle name="Note 2 32 14" xfId="10862"/>
    <cellStyle name="Note 2 32 2 13" xfId="10863"/>
    <cellStyle name="Note 2 33 14" xfId="10864"/>
    <cellStyle name="Note 2 33 2 13" xfId="10865"/>
    <cellStyle name="Note 2 34 14" xfId="10866"/>
    <cellStyle name="Note 2 34 2 13" xfId="10867"/>
    <cellStyle name="Note 2 35 14" xfId="10868"/>
    <cellStyle name="Note 2 35 2 13" xfId="10869"/>
    <cellStyle name="Note 2 36 14" xfId="10870"/>
    <cellStyle name="Note 2 36 2 13" xfId="10871"/>
    <cellStyle name="Note 2 37 14" xfId="10872"/>
    <cellStyle name="Note 2 37 2 13" xfId="10873"/>
    <cellStyle name="Note 2 38 13" xfId="10874"/>
    <cellStyle name="Calculation 2 38 16" xfId="10875"/>
    <cellStyle name="Note 2 4 15" xfId="10876"/>
    <cellStyle name="Note 2 4 2 13" xfId="10877"/>
    <cellStyle name="Note 2 5 15" xfId="10878"/>
    <cellStyle name="Note 2 5 2 13" xfId="10879"/>
    <cellStyle name="Note 2 6 14" xfId="10880"/>
    <cellStyle name="Note 2 6 2 13" xfId="10881"/>
    <cellStyle name="Note 2 7 14" xfId="10882"/>
    <cellStyle name="Note 2 7 2 13" xfId="10883"/>
    <cellStyle name="Note 2 8 14" xfId="10884"/>
    <cellStyle name="Note 2 8 2 13" xfId="10885"/>
    <cellStyle name="Note 2 9 14" xfId="10886"/>
    <cellStyle name="Note 2 9 2 13" xfId="10887"/>
    <cellStyle name="Calculation 2 37 16" xfId="10888"/>
    <cellStyle name="Calculation 2 36 16" xfId="10889"/>
    <cellStyle name="Calculation 2 35 16" xfId="10890"/>
    <cellStyle name="Calculation 2 34 16" xfId="10891"/>
    <cellStyle name="Org 28" xfId="10892"/>
    <cellStyle name="Org 10 16" xfId="10893"/>
    <cellStyle name="Org 10 2 15" xfId="10894"/>
    <cellStyle name="Org 11 16" xfId="10895"/>
    <cellStyle name="Org 11 2 15" xfId="10896"/>
    <cellStyle name="Org 12 16" xfId="10897"/>
    <cellStyle name="Org 12 2 15" xfId="10898"/>
    <cellStyle name="Org 13 16" xfId="10899"/>
    <cellStyle name="Org 13 2 15" xfId="10900"/>
    <cellStyle name="Org 14 16" xfId="10901"/>
    <cellStyle name="Org 14 2 15" xfId="10902"/>
    <cellStyle name="Org 15 16" xfId="10903"/>
    <cellStyle name="Org 15 2 15" xfId="10904"/>
    <cellStyle name="Org 2 16" xfId="10905"/>
    <cellStyle name="Org 2 2 15" xfId="10906"/>
    <cellStyle name="Org 3 16" xfId="10907"/>
    <cellStyle name="Org 3 2 15" xfId="10908"/>
    <cellStyle name="Org 4 16" xfId="10909"/>
    <cellStyle name="Org 4 2 15" xfId="10910"/>
    <cellStyle name="Org 5 16" xfId="10911"/>
    <cellStyle name="Org 5 2 15" xfId="10912"/>
    <cellStyle name="Org 6 16" xfId="10913"/>
    <cellStyle name="Org 6 2 15" xfId="10914"/>
    <cellStyle name="Org 7 16" xfId="10915"/>
    <cellStyle name="Org 7 2 15" xfId="10916"/>
    <cellStyle name="Org 8 16" xfId="10917"/>
    <cellStyle name="Org 8 2 15" xfId="10918"/>
    <cellStyle name="Org 9 16" xfId="10919"/>
    <cellStyle name="Org 9 2 15" xfId="10920"/>
    <cellStyle name="Output 2 51" xfId="10921"/>
    <cellStyle name="Output 2 10 12" xfId="10922"/>
    <cellStyle name="Output 2 11 12" xfId="10923"/>
    <cellStyle name="Output 2 12 12" xfId="10924"/>
    <cellStyle name="Output 2 13 12" xfId="10925"/>
    <cellStyle name="Output 2 14 12" xfId="10926"/>
    <cellStyle name="Output 2 15 12" xfId="10927"/>
    <cellStyle name="Output 2 16 12" xfId="10928"/>
    <cellStyle name="Output 2 17 12" xfId="10929"/>
    <cellStyle name="Output 2 18 12" xfId="10930"/>
    <cellStyle name="Output 2 19 12" xfId="10931"/>
    <cellStyle name="Output 2 2 13" xfId="10932"/>
    <cellStyle name="Output 2 20 12" xfId="10933"/>
    <cellStyle name="Output 2 21 12" xfId="10934"/>
    <cellStyle name="Output 2 22 12" xfId="10935"/>
    <cellStyle name="Output 2 23 12" xfId="10936"/>
    <cellStyle name="Output 2 24 12" xfId="10937"/>
    <cellStyle name="Output 2 25 12" xfId="10938"/>
    <cellStyle name="Output 2 26 12" xfId="10939"/>
    <cellStyle name="Output 2 27 12" xfId="10940"/>
    <cellStyle name="Output 2 28 12" xfId="10941"/>
    <cellStyle name="Output 2 29 12" xfId="10942"/>
    <cellStyle name="Output 2 3 13" xfId="10943"/>
    <cellStyle name="Output 2 30 12" xfId="10944"/>
    <cellStyle name="Output 2 31 12" xfId="10945"/>
    <cellStyle name="Output 2 32 12" xfId="10946"/>
    <cellStyle name="Output 2 33 12" xfId="10947"/>
    <cellStyle name="Output 2 34 12" xfId="10948"/>
    <cellStyle name="Output 2 35 12" xfId="10949"/>
    <cellStyle name="Output 2 36 12" xfId="10950"/>
    <cellStyle name="Output 2 37 12" xfId="10951"/>
    <cellStyle name="Output 2 38 12" xfId="10952"/>
    <cellStyle name="Output 2 39 12" xfId="10953"/>
    <cellStyle name="Output 2 4 13" xfId="10954"/>
    <cellStyle name="Output 2 5 13" xfId="10955"/>
    <cellStyle name="Output 2 6 12" xfId="10956"/>
    <cellStyle name="Output 2 7 12" xfId="10957"/>
    <cellStyle name="Output 2 8 12" xfId="10958"/>
    <cellStyle name="Output 2 9 12" xfId="10959"/>
    <cellStyle name="Calculation 2 33 16" xfId="10960"/>
    <cellStyle name="Calculation 2 32 16" xfId="10961"/>
    <cellStyle name="Calculation 2 31 16" xfId="10962"/>
    <cellStyle name="Calculation 2 30 16" xfId="10963"/>
    <cellStyle name="Calculation 2 3 17" xfId="10964"/>
    <cellStyle name="Calculation 2 29 16" xfId="10965"/>
    <cellStyle name="Calculation 2 28 16" xfId="10966"/>
    <cellStyle name="Calculation 2 27 16" xfId="10967"/>
    <cellStyle name="Calculation 2 26 16" xfId="10968"/>
    <cellStyle name="Calculation 2 25 16" xfId="10969"/>
    <cellStyle name="Calculation 2 24 16" xfId="10970"/>
    <cellStyle name="Calculation 2 23 16" xfId="10971"/>
    <cellStyle name="Calculation 2 22 16" xfId="10972"/>
    <cellStyle name="Calculation 2 21 16" xfId="10973"/>
    <cellStyle name="Calculation 2 20 16" xfId="10974"/>
    <cellStyle name="Calculation 2 2 17" xfId="10975"/>
    <cellStyle name="Calculation 2 19 16" xfId="10976"/>
    <cellStyle name="Calculation 2 18 16" xfId="10977"/>
    <cellStyle name="Calculation 2 17 16" xfId="10978"/>
    <cellStyle name="Calculation 2 16 16" xfId="10979"/>
    <cellStyle name="Calculation 2 15 16" xfId="10980"/>
    <cellStyle name="Calculation 2 14 16" xfId="10981"/>
    <cellStyle name="Project 28" xfId="10982"/>
    <cellStyle name="Project 10 16" xfId="10983"/>
    <cellStyle name="Project 10 2 15" xfId="10984"/>
    <cellStyle name="Project 11 16" xfId="10985"/>
    <cellStyle name="Project 11 2 15" xfId="10986"/>
    <cellStyle name="Project 12 16" xfId="10987"/>
    <cellStyle name="Project 12 2 15" xfId="10988"/>
    <cellStyle name="Project 13 16" xfId="10989"/>
    <cellStyle name="Project 13 2 15" xfId="10990"/>
    <cellStyle name="Project 14 16" xfId="10991"/>
    <cellStyle name="Project 14 2 15" xfId="10992"/>
    <cellStyle name="Project 15 16" xfId="10993"/>
    <cellStyle name="Project 15 2 15" xfId="10994"/>
    <cellStyle name="Project 2 16" xfId="10995"/>
    <cellStyle name="Project 2 2 15" xfId="10996"/>
    <cellStyle name="Project 3 16" xfId="10997"/>
    <cellStyle name="Project 3 2 15" xfId="10998"/>
    <cellStyle name="Project 4 16" xfId="10999"/>
    <cellStyle name="Project 4 2 15" xfId="11000"/>
    <cellStyle name="Project 5 16" xfId="11001"/>
    <cellStyle name="Project 5 2 15" xfId="11002"/>
    <cellStyle name="Project 6 16" xfId="11003"/>
    <cellStyle name="Project 6 2 15" xfId="11004"/>
    <cellStyle name="Project 7 16" xfId="11005"/>
    <cellStyle name="Project 7 2 15" xfId="11006"/>
    <cellStyle name="Project 8 16" xfId="11007"/>
    <cellStyle name="Project 8 2 15" xfId="11008"/>
    <cellStyle name="Project 9 16" xfId="11009"/>
    <cellStyle name="Project 9 2 15" xfId="11010"/>
    <cellStyle name="Calculation 2 13 16" xfId="11011"/>
    <cellStyle name="Calculation 2 12 16" xfId="11012"/>
    <cellStyle name="Calculation 2 11 16" xfId="11013"/>
    <cellStyle name="Calculation 2 10 16" xfId="11014"/>
    <cellStyle name="Calculation 2 55" xfId="11015"/>
    <cellStyle name="task 28" xfId="11016"/>
    <cellStyle name="task 10 16" xfId="11017"/>
    <cellStyle name="task 10 2 15" xfId="11018"/>
    <cellStyle name="task 11 16" xfId="11019"/>
    <cellStyle name="task 11 2 15" xfId="11020"/>
    <cellStyle name="task 12 16" xfId="11021"/>
    <cellStyle name="task 12 2 15" xfId="11022"/>
    <cellStyle name="task 13 16" xfId="11023"/>
    <cellStyle name="task 13 2 15" xfId="11024"/>
    <cellStyle name="task 14 16" xfId="11025"/>
    <cellStyle name="task 14 2 15" xfId="11026"/>
    <cellStyle name="task 15 16" xfId="11027"/>
    <cellStyle name="task 15 2 15" xfId="11028"/>
    <cellStyle name="task 2 16" xfId="11029"/>
    <cellStyle name="task 2 2 15" xfId="11030"/>
    <cellStyle name="task 3 16" xfId="11031"/>
    <cellStyle name="task 3 2 15" xfId="11032"/>
    <cellStyle name="task 4 16" xfId="11033"/>
    <cellStyle name="task 4 2 15" xfId="11034"/>
    <cellStyle name="task 5 16" xfId="11035"/>
    <cellStyle name="task 5 2 15" xfId="11036"/>
    <cellStyle name="task 6 16" xfId="11037"/>
    <cellStyle name="task 6 2 15" xfId="11038"/>
    <cellStyle name="task 7 16" xfId="11039"/>
    <cellStyle name="task 7 2 15" xfId="11040"/>
    <cellStyle name="task 8 16" xfId="11041"/>
    <cellStyle name="task 8 2 15" xfId="11042"/>
    <cellStyle name="task 9 16" xfId="11043"/>
    <cellStyle name="task 9 2 15" xfId="11044"/>
    <cellStyle name="Account 9 2 12" xfId="11045"/>
    <cellStyle name="Total 2 51" xfId="11046"/>
    <cellStyle name="Total 2 10 12" xfId="11047"/>
    <cellStyle name="Total 2 11 12" xfId="11048"/>
    <cellStyle name="Total 2 12 12" xfId="11049"/>
    <cellStyle name="Total 2 13 12" xfId="11050"/>
    <cellStyle name="Total 2 14 12" xfId="11051"/>
    <cellStyle name="Total 2 15 12" xfId="11052"/>
    <cellStyle name="Total 2 16 12" xfId="11053"/>
    <cellStyle name="Total 2 17 12" xfId="11054"/>
    <cellStyle name="Total 2 18 12" xfId="11055"/>
    <cellStyle name="Total 2 19 12" xfId="11056"/>
    <cellStyle name="Total 2 2 14" xfId="11057"/>
    <cellStyle name="Total 2 2 2 12" xfId="11058"/>
    <cellStyle name="Total 2 20 12" xfId="11059"/>
    <cellStyle name="Total 2 21 12" xfId="11060"/>
    <cellStyle name="Total 2 22 12" xfId="11061"/>
    <cellStyle name="Total 2 23 12" xfId="11062"/>
    <cellStyle name="Total 2 24 12" xfId="11063"/>
    <cellStyle name="Total 2 25 12" xfId="11064"/>
    <cellStyle name="Total 2 26 12" xfId="11065"/>
    <cellStyle name="Total 2 27 12" xfId="11066"/>
    <cellStyle name="Total 2 28 12" xfId="11067"/>
    <cellStyle name="Total 2 29 12" xfId="11068"/>
    <cellStyle name="Total 2 3 13" xfId="11069"/>
    <cellStyle name="Total 2 30 12" xfId="11070"/>
    <cellStyle name="Total 2 31 12" xfId="11071"/>
    <cellStyle name="Total 2 32 12" xfId="11072"/>
    <cellStyle name="Total 2 33 12" xfId="11073"/>
    <cellStyle name="Total 2 34 12" xfId="11074"/>
    <cellStyle name="Total 2 35 12" xfId="11075"/>
    <cellStyle name="Total 2 36 12" xfId="11076"/>
    <cellStyle name="Total 2 37 12" xfId="11077"/>
    <cellStyle name="Total 2 38 12" xfId="11078"/>
    <cellStyle name="Account 9 13" xfId="11079"/>
    <cellStyle name="Total 2 4 13" xfId="11080"/>
    <cellStyle name="Total 2 5 13" xfId="11081"/>
    <cellStyle name="Total 2 6 12" xfId="11082"/>
    <cellStyle name="Total 2 7 12" xfId="11083"/>
    <cellStyle name="Total 2 8 12" xfId="11084"/>
    <cellStyle name="Total 2 9 12" xfId="11085"/>
    <cellStyle name="Account 8 2 12" xfId="11086"/>
    <cellStyle name="Account 8 13" xfId="11087"/>
    <cellStyle name="Account 7 2 11" xfId="11088"/>
    <cellStyle name="Account 7 12" xfId="11089"/>
    <cellStyle name="Account 6 2 11" xfId="11090"/>
    <cellStyle name="Account 6 12" xfId="11091"/>
    <cellStyle name="Account 5 2 11" xfId="11092"/>
    <cellStyle name="Account 5 12" xfId="11093"/>
    <cellStyle name="Account 4 2 11" xfId="11094"/>
    <cellStyle name="Account 4 12" xfId="11095"/>
    <cellStyle name="Account 3 2 11" xfId="11096"/>
    <cellStyle name="Account 3 12" xfId="11097"/>
    <cellStyle name="Account 2 2 11" xfId="11098"/>
    <cellStyle name="Account 2 12" xfId="11099"/>
    <cellStyle name="Account 15 2 11" xfId="11100"/>
    <cellStyle name="Account 15 12" xfId="11101"/>
    <cellStyle name="Account 14 2 11" xfId="11102"/>
    <cellStyle name="Account 14 12" xfId="11103"/>
    <cellStyle name="Account 13 2 11" xfId="11104"/>
    <cellStyle name="Account 13 12" xfId="11105"/>
    <cellStyle name="Account 12 2 11" xfId="11106"/>
    <cellStyle name="Account 12 12" xfId="11107"/>
    <cellStyle name="Account 11 2 11" xfId="11108"/>
    <cellStyle name="Account 11 12" xfId="11109"/>
    <cellStyle name="Account 10 2 11" xfId="11110"/>
    <cellStyle name="Account 10 12" xfId="11111"/>
    <cellStyle name="Account 24" xfId="11112"/>
    <cellStyle name="Note 2 12 2 19" xfId="11113"/>
    <cellStyle name="Note 2 13 20" xfId="11114"/>
    <cellStyle name="Note 2 13 2 19" xfId="11115"/>
    <cellStyle name="Note 2 14 20" xfId="11116"/>
    <cellStyle name="Note 2 14 2 19" xfId="11117"/>
    <cellStyle name="Note 2 15 20" xfId="11118"/>
    <cellStyle name="Note 2 15 2 19" xfId="11119"/>
    <cellStyle name="Note 2 16 20" xfId="11120"/>
    <cellStyle name="Note 2 16 2 19" xfId="11121"/>
    <cellStyle name="Note 2 17 20" xfId="11122"/>
    <cellStyle name="Note 2 17 2 19" xfId="11123"/>
    <cellStyle name="Note 2 18 20" xfId="11124"/>
    <cellStyle name="Note 2 18 2 19" xfId="11125"/>
    <cellStyle name="Note 2 19 20" xfId="11126"/>
    <cellStyle name="Note 2 19 2 19" xfId="11127"/>
    <cellStyle name="Note 2 2 23" xfId="11128"/>
    <cellStyle name="Note 2 2 2 22" xfId="11129"/>
    <cellStyle name="Note 2 2 2 2 19" xfId="11130"/>
    <cellStyle name="Note 2 15 22" xfId="11131"/>
    <cellStyle name="Note 2 15 2 21" xfId="11132"/>
    <cellStyle name="Note 2 16 22" xfId="11133"/>
    <cellStyle name="Note 2 20 20" xfId="11134"/>
    <cellStyle name="Note 2 20 2 19" xfId="11135"/>
    <cellStyle name="Note 2 21 20" xfId="11136"/>
    <cellStyle name="Note 2 21 2 19" xfId="11137"/>
    <cellStyle name="Note 2 22 20" xfId="11138"/>
    <cellStyle name="Note 2 22 2 19" xfId="11139"/>
    <cellStyle name="Note 2 23 20" xfId="11140"/>
    <cellStyle name="Note 2 23 2 19" xfId="11141"/>
    <cellStyle name="Note 2 24 20" xfId="11142"/>
    <cellStyle name="Note 2 24 2 19" xfId="11143"/>
    <cellStyle name="Note 2 25 20" xfId="11144"/>
    <cellStyle name="Note 2 25 2 19" xfId="11145"/>
    <cellStyle name="Note 2 26 20" xfId="11146"/>
    <cellStyle name="Note 2 26 2 19" xfId="11147"/>
    <cellStyle name="Note 2 27 20" xfId="11148"/>
    <cellStyle name="Note 2 27 2 19" xfId="11149"/>
    <cellStyle name="Note 2 28 20" xfId="11150"/>
    <cellStyle name="Note 2 28 2 19" xfId="11151"/>
    <cellStyle name="Note 2 29 20" xfId="11152"/>
    <cellStyle name="Note 2 29 2 19" xfId="11153"/>
    <cellStyle name="Note 2 3 22" xfId="11154"/>
    <cellStyle name="Note 2 3 2 19" xfId="11155"/>
    <cellStyle name="Note 2 16 2 21" xfId="11156"/>
    <cellStyle name="Note 2 30 20" xfId="11157"/>
    <cellStyle name="Note 2 30 2 19" xfId="11158"/>
    <cellStyle name="Note 2 31 20" xfId="11159"/>
    <cellStyle name="Note 2 31 2 19" xfId="11160"/>
    <cellStyle name="Note 2 32 20" xfId="11161"/>
    <cellStyle name="Note 2 32 2 19" xfId="11162"/>
    <cellStyle name="Note 2 33 20" xfId="11163"/>
    <cellStyle name="Note 2 33 2 19" xfId="11164"/>
    <cellStyle name="Note 2 34 20" xfId="11165"/>
    <cellStyle name="Note 2 34 2 19" xfId="11166"/>
    <cellStyle name="Note 2 35 20" xfId="11167"/>
    <cellStyle name="Note 2 35 2 19" xfId="11168"/>
    <cellStyle name="Note 2 36 20" xfId="11169"/>
    <cellStyle name="Note 2 36 2 19" xfId="11170"/>
    <cellStyle name="Note 2 37 20" xfId="11171"/>
    <cellStyle name="Note 2 37 2 19" xfId="11172"/>
    <cellStyle name="Note 2 38 19" xfId="11173"/>
    <cellStyle name="Note 2 17 22" xfId="11174"/>
    <cellStyle name="Note 2 4 21" xfId="11175"/>
    <cellStyle name="Calculation 2 9 17" xfId="11176"/>
    <cellStyle name="Calculation 2 8 17" xfId="11177"/>
    <cellStyle name="Calculation 2 7 17" xfId="11178"/>
    <cellStyle name="Note 2 53" xfId="11179"/>
    <cellStyle name="Note 2 10 15" xfId="11180"/>
    <cellStyle name="Note 2 10 2 14" xfId="11181"/>
    <cellStyle name="Note 2 11 15" xfId="11182"/>
    <cellStyle name="Note 2 11 2 14" xfId="11183"/>
    <cellStyle name="Note 2 12 15" xfId="11184"/>
    <cellStyle name="Note 2 12 2 14" xfId="11185"/>
    <cellStyle name="Note 2 13 15" xfId="11186"/>
    <cellStyle name="Note 2 13 2 14" xfId="11187"/>
    <cellStyle name="Note 2 14 15" xfId="11188"/>
    <cellStyle name="Note 2 14 2 14" xfId="11189"/>
    <cellStyle name="Note 2 15 15" xfId="11190"/>
    <cellStyle name="Note 2 15 2 14" xfId="11191"/>
    <cellStyle name="Note 2 16 15" xfId="11192"/>
    <cellStyle name="Note 2 16 2 14" xfId="11193"/>
    <cellStyle name="Note 2 17 15" xfId="11194"/>
    <cellStyle name="Note 2 17 2 14" xfId="11195"/>
    <cellStyle name="Note 2 18 15" xfId="11196"/>
    <cellStyle name="Note 2 18 2 14" xfId="11197"/>
    <cellStyle name="Note 2 19 15" xfId="11198"/>
    <cellStyle name="Note 2 19 2 14" xfId="11199"/>
    <cellStyle name="Note 2 2 18" xfId="11200"/>
    <cellStyle name="Note 2 2 2 17" xfId="11201"/>
    <cellStyle name="Note 2 2 2 2 14" xfId="11202"/>
    <cellStyle name="Calculation 2 6 17" xfId="11203"/>
    <cellStyle name="Calculation 2 5 18" xfId="11204"/>
    <cellStyle name="Calculation 2 4 18" xfId="11205"/>
    <cellStyle name="Note 2 20 15" xfId="11206"/>
    <cellStyle name="Note 2 20 2 14" xfId="11207"/>
    <cellStyle name="Note 2 21 15" xfId="11208"/>
    <cellStyle name="Note 2 21 2 14" xfId="11209"/>
    <cellStyle name="Note 2 22 15" xfId="11210"/>
    <cellStyle name="Note 2 22 2 14" xfId="11211"/>
    <cellStyle name="Note 2 23 15" xfId="11212"/>
    <cellStyle name="Note 2 23 2 14" xfId="11213"/>
    <cellStyle name="Note 2 24 15" xfId="11214"/>
    <cellStyle name="Note 2 24 2 14" xfId="11215"/>
    <cellStyle name="Note 2 25 15" xfId="11216"/>
    <cellStyle name="Note 2 25 2 14" xfId="11217"/>
    <cellStyle name="Note 2 26 15" xfId="11218"/>
    <cellStyle name="Note 2 26 2 14" xfId="11219"/>
    <cellStyle name="Note 2 27 15" xfId="11220"/>
    <cellStyle name="Note 2 27 2 14" xfId="11221"/>
    <cellStyle name="Note 2 28 15" xfId="11222"/>
    <cellStyle name="Note 2 28 2 14" xfId="11223"/>
    <cellStyle name="Note 2 29 15" xfId="11224"/>
    <cellStyle name="Note 2 29 2 14" xfId="11225"/>
    <cellStyle name="Note 2 3 17" xfId="11226"/>
    <cellStyle name="Note 2 3 2 14" xfId="11227"/>
    <cellStyle name="Calculation 2 39 17" xfId="11228"/>
    <cellStyle name="Note 2 30 15" xfId="11229"/>
    <cellStyle name="Note 2 30 2 14" xfId="11230"/>
    <cellStyle name="Note 2 31 15" xfId="11231"/>
    <cellStyle name="Note 2 31 2 14" xfId="11232"/>
    <cellStyle name="Note 2 32 15" xfId="11233"/>
    <cellStyle name="Note 2 32 2 14" xfId="11234"/>
    <cellStyle name="Note 2 33 15" xfId="11235"/>
    <cellStyle name="Note 2 33 2 14" xfId="11236"/>
    <cellStyle name="Note 2 34 15" xfId="11237"/>
    <cellStyle name="Note 2 34 2 14" xfId="11238"/>
    <cellStyle name="Note 2 35 15" xfId="11239"/>
    <cellStyle name="Note 2 35 2 14" xfId="11240"/>
    <cellStyle name="Note 2 36 15" xfId="11241"/>
    <cellStyle name="Note 2 36 2 14" xfId="11242"/>
    <cellStyle name="Note 2 37 15" xfId="11243"/>
    <cellStyle name="Note 2 37 2 14" xfId="11244"/>
    <cellStyle name="Note 2 38 14" xfId="11245"/>
    <cellStyle name="Calculation 2 38 17" xfId="11246"/>
    <cellStyle name="Note 2 4 16" xfId="11247"/>
    <cellStyle name="Note 2 4 2 14" xfId="11248"/>
    <cellStyle name="Note 2 5 16" xfId="11249"/>
    <cellStyle name="Note 2 5 2 14" xfId="11250"/>
    <cellStyle name="Note 2 6 15" xfId="11251"/>
    <cellStyle name="Note 2 6 2 14" xfId="11252"/>
    <cellStyle name="Note 2 7 15" xfId="11253"/>
    <cellStyle name="Note 2 7 2 14" xfId="11254"/>
    <cellStyle name="Note 2 8 15" xfId="11255"/>
    <cellStyle name="Note 2 8 2 14" xfId="11256"/>
    <cellStyle name="Note 2 9 15" xfId="11257"/>
    <cellStyle name="Note 2 9 2 14" xfId="11258"/>
    <cellStyle name="Calculation 2 37 17" xfId="11259"/>
    <cellStyle name="Calculation 2 36 17" xfId="11260"/>
    <cellStyle name="Calculation 2 35 17" xfId="11261"/>
    <cellStyle name="Calculation 2 34 17" xfId="11262"/>
    <cellStyle name="Org 29" xfId="11263"/>
    <cellStyle name="Org 10 17" xfId="11264"/>
    <cellStyle name="Org 10 2 16" xfId="11265"/>
    <cellStyle name="Org 11 17" xfId="11266"/>
    <cellStyle name="Org 11 2 16" xfId="11267"/>
    <cellStyle name="Org 12 17" xfId="11268"/>
    <cellStyle name="Org 12 2 16" xfId="11269"/>
    <cellStyle name="Org 13 17" xfId="11270"/>
    <cellStyle name="Org 13 2 16" xfId="11271"/>
    <cellStyle name="Org 14 17" xfId="11272"/>
    <cellStyle name="Org 14 2 16" xfId="11273"/>
    <cellStyle name="Org 15 17" xfId="11274"/>
    <cellStyle name="Org 15 2 16" xfId="11275"/>
    <cellStyle name="Org 2 17" xfId="11276"/>
    <cellStyle name="Org 2 2 16" xfId="11277"/>
    <cellStyle name="Org 3 17" xfId="11278"/>
    <cellStyle name="Org 3 2 16" xfId="11279"/>
    <cellStyle name="Org 4 17" xfId="11280"/>
    <cellStyle name="Org 4 2 16" xfId="11281"/>
    <cellStyle name="Org 5 17" xfId="11282"/>
    <cellStyle name="Org 5 2 16" xfId="11283"/>
    <cellStyle name="Org 6 17" xfId="11284"/>
    <cellStyle name="Org 6 2 16" xfId="11285"/>
    <cellStyle name="Org 7 17" xfId="11286"/>
    <cellStyle name="Org 7 2 16" xfId="11287"/>
    <cellStyle name="Org 8 17" xfId="11288"/>
    <cellStyle name="Org 8 2 16" xfId="11289"/>
    <cellStyle name="Org 9 17" xfId="11290"/>
    <cellStyle name="Org 9 2 16" xfId="11291"/>
    <cellStyle name="Output 2 52" xfId="11292"/>
    <cellStyle name="Output 2 10 13" xfId="11293"/>
    <cellStyle name="Output 2 11 13" xfId="11294"/>
    <cellStyle name="Output 2 12 13" xfId="11295"/>
    <cellStyle name="Output 2 13 13" xfId="11296"/>
    <cellStyle name="Output 2 14 13" xfId="11297"/>
    <cellStyle name="Output 2 15 13" xfId="11298"/>
    <cellStyle name="Output 2 16 13" xfId="11299"/>
    <cellStyle name="Output 2 17 13" xfId="11300"/>
    <cellStyle name="Output 2 18 13" xfId="11301"/>
    <cellStyle name="Output 2 19 13" xfId="11302"/>
    <cellStyle name="Output 2 2 14" xfId="11303"/>
    <cellStyle name="Output 2 20 13" xfId="11304"/>
    <cellStyle name="Output 2 21 13" xfId="11305"/>
    <cellStyle name="Output 2 22 13" xfId="11306"/>
    <cellStyle name="Output 2 23 13" xfId="11307"/>
    <cellStyle name="Output 2 24 13" xfId="11308"/>
    <cellStyle name="Output 2 25 13" xfId="11309"/>
    <cellStyle name="Output 2 26 13" xfId="11310"/>
    <cellStyle name="Output 2 27 13" xfId="11311"/>
    <cellStyle name="Output 2 28 13" xfId="11312"/>
    <cellStyle name="Output 2 29 13" xfId="11313"/>
    <cellStyle name="Output 2 3 14" xfId="11314"/>
    <cellStyle name="Output 2 30 13" xfId="11315"/>
    <cellStyle name="Output 2 31 13" xfId="11316"/>
    <cellStyle name="Output 2 32 13" xfId="11317"/>
    <cellStyle name="Output 2 33 13" xfId="11318"/>
    <cellStyle name="Output 2 34 13" xfId="11319"/>
    <cellStyle name="Output 2 35 13" xfId="11320"/>
    <cellStyle name="Output 2 36 13" xfId="11321"/>
    <cellStyle name="Output 2 37 13" xfId="11322"/>
    <cellStyle name="Output 2 38 13" xfId="11323"/>
    <cellStyle name="Output 2 39 13" xfId="11324"/>
    <cellStyle name="Output 2 4 14" xfId="11325"/>
    <cellStyle name="Output 2 5 14" xfId="11326"/>
    <cellStyle name="Output 2 6 13" xfId="11327"/>
    <cellStyle name="Output 2 7 13" xfId="11328"/>
    <cellStyle name="Output 2 8 13" xfId="11329"/>
    <cellStyle name="Output 2 9 13" xfId="11330"/>
    <cellStyle name="Calculation 2 33 17" xfId="11331"/>
    <cellStyle name="Calculation 2 32 17" xfId="11332"/>
    <cellStyle name="Calculation 2 31 17" xfId="11333"/>
    <cellStyle name="Calculation 2 30 17" xfId="11334"/>
    <cellStyle name="Calculation 2 3 18" xfId="11335"/>
    <cellStyle name="Calculation 2 29 17" xfId="11336"/>
    <cellStyle name="Calculation 2 28 17" xfId="11337"/>
    <cellStyle name="Calculation 2 27 17" xfId="11338"/>
    <cellStyle name="Calculation 2 26 17" xfId="11339"/>
    <cellStyle name="Calculation 2 25 17" xfId="11340"/>
    <cellStyle name="Calculation 2 24 17" xfId="11341"/>
    <cellStyle name="Calculation 2 23 17" xfId="11342"/>
    <cellStyle name="Calculation 2 22 17" xfId="11343"/>
    <cellStyle name="Calculation 2 21 17" xfId="11344"/>
    <cellStyle name="Calculation 2 20 17" xfId="11345"/>
    <cellStyle name="Calculation 2 2 18" xfId="11346"/>
    <cellStyle name="Calculation 2 19 17" xfId="11347"/>
    <cellStyle name="Calculation 2 18 17" xfId="11348"/>
    <cellStyle name="Calculation 2 17 17" xfId="11349"/>
    <cellStyle name="Calculation 2 16 17" xfId="11350"/>
    <cellStyle name="Calculation 2 15 17" xfId="11351"/>
    <cellStyle name="Calculation 2 14 17" xfId="11352"/>
    <cellStyle name="Project 29" xfId="11353"/>
    <cellStyle name="Project 10 17" xfId="11354"/>
    <cellStyle name="Project 10 2 16" xfId="11355"/>
    <cellStyle name="Project 11 17" xfId="11356"/>
    <cellStyle name="Project 11 2 16" xfId="11357"/>
    <cellStyle name="Project 12 17" xfId="11358"/>
    <cellStyle name="Project 12 2 16" xfId="11359"/>
    <cellStyle name="Project 13 17" xfId="11360"/>
    <cellStyle name="Project 13 2 16" xfId="11361"/>
    <cellStyle name="Project 14 17" xfId="11362"/>
    <cellStyle name="Project 14 2 16" xfId="11363"/>
    <cellStyle name="Project 15 17" xfId="11364"/>
    <cellStyle name="Project 15 2 16" xfId="11365"/>
    <cellStyle name="Project 2 17" xfId="11366"/>
    <cellStyle name="Project 2 2 16" xfId="11367"/>
    <cellStyle name="Project 3 17" xfId="11368"/>
    <cellStyle name="Project 3 2 16" xfId="11369"/>
    <cellStyle name="Project 4 17" xfId="11370"/>
    <cellStyle name="Project 4 2 16" xfId="11371"/>
    <cellStyle name="Project 5 17" xfId="11372"/>
    <cellStyle name="Project 5 2 16" xfId="11373"/>
    <cellStyle name="Project 6 17" xfId="11374"/>
    <cellStyle name="Project 6 2 16" xfId="11375"/>
    <cellStyle name="Project 7 17" xfId="11376"/>
    <cellStyle name="Project 7 2 16" xfId="11377"/>
    <cellStyle name="Project 8 17" xfId="11378"/>
    <cellStyle name="Project 8 2 16" xfId="11379"/>
    <cellStyle name="Project 9 17" xfId="11380"/>
    <cellStyle name="Project 9 2 16" xfId="11381"/>
    <cellStyle name="Calculation 2 13 17" xfId="11382"/>
    <cellStyle name="Calculation 2 12 17" xfId="11383"/>
    <cellStyle name="Calculation 2 11 17" xfId="11384"/>
    <cellStyle name="Calculation 2 10 17" xfId="11385"/>
    <cellStyle name="Calculation 2 56" xfId="11386"/>
    <cellStyle name="Note 2 4 2 19" xfId="11387"/>
    <cellStyle name="Note 2 5 21" xfId="11388"/>
    <cellStyle name="task 29" xfId="11389"/>
    <cellStyle name="task 10 17" xfId="11390"/>
    <cellStyle name="task 10 2 16" xfId="11391"/>
    <cellStyle name="task 11 17" xfId="11392"/>
    <cellStyle name="task 11 2 16" xfId="11393"/>
    <cellStyle name="task 12 17" xfId="11394"/>
    <cellStyle name="task 12 2 16" xfId="11395"/>
    <cellStyle name="task 13 17" xfId="11396"/>
    <cellStyle name="task 13 2 16" xfId="11397"/>
    <cellStyle name="task 14 17" xfId="11398"/>
    <cellStyle name="task 14 2 16" xfId="11399"/>
    <cellStyle name="task 15 17" xfId="11400"/>
    <cellStyle name="task 15 2 16" xfId="11401"/>
    <cellStyle name="task 2 17" xfId="11402"/>
    <cellStyle name="task 2 2 16" xfId="11403"/>
    <cellStyle name="task 3 17" xfId="11404"/>
    <cellStyle name="task 3 2 16" xfId="11405"/>
    <cellStyle name="task 4 17" xfId="11406"/>
    <cellStyle name="task 4 2 16" xfId="11407"/>
    <cellStyle name="task 5 17" xfId="11408"/>
    <cellStyle name="task 5 2 16" xfId="11409"/>
    <cellStyle name="task 6 17" xfId="11410"/>
    <cellStyle name="task 6 2 16" xfId="11411"/>
    <cellStyle name="task 7 17" xfId="11412"/>
    <cellStyle name="task 7 2 16" xfId="11413"/>
    <cellStyle name="task 8 17" xfId="11414"/>
    <cellStyle name="task 8 2 16" xfId="11415"/>
    <cellStyle name="task 9 17" xfId="11416"/>
    <cellStyle name="task 9 2 16" xfId="11417"/>
    <cellStyle name="Account 9 2 13" xfId="11418"/>
    <cellStyle name="Total 2 52" xfId="11419"/>
    <cellStyle name="Total 2 10 13" xfId="11420"/>
    <cellStyle name="Total 2 11 13" xfId="11421"/>
    <cellStyle name="Total 2 12 13" xfId="11422"/>
    <cellStyle name="Total 2 13 13" xfId="11423"/>
    <cellStyle name="Total 2 14 13" xfId="11424"/>
    <cellStyle name="Total 2 15 13" xfId="11425"/>
    <cellStyle name="Total 2 16 13" xfId="11426"/>
    <cellStyle name="Total 2 17 13" xfId="11427"/>
    <cellStyle name="Total 2 18 13" xfId="11428"/>
    <cellStyle name="Total 2 19 13" xfId="11429"/>
    <cellStyle name="Total 2 2 15" xfId="11430"/>
    <cellStyle name="Total 2 2 2 13" xfId="11431"/>
    <cellStyle name="Total 2 20 13" xfId="11432"/>
    <cellStyle name="Total 2 21 13" xfId="11433"/>
    <cellStyle name="Total 2 22 13" xfId="11434"/>
    <cellStyle name="Total 2 23 13" xfId="11435"/>
    <cellStyle name="Total 2 24 13" xfId="11436"/>
    <cellStyle name="Total 2 25 13" xfId="11437"/>
    <cellStyle name="Total 2 26 13" xfId="11438"/>
    <cellStyle name="Total 2 27 13" xfId="11439"/>
    <cellStyle name="Total 2 28 13" xfId="11440"/>
    <cellStyle name="Total 2 29 13" xfId="11441"/>
    <cellStyle name="Total 2 3 14" xfId="11442"/>
    <cellStyle name="Total 2 30 13" xfId="11443"/>
    <cellStyle name="Total 2 31 13" xfId="11444"/>
    <cellStyle name="Total 2 32 13" xfId="11445"/>
    <cellStyle name="Total 2 33 13" xfId="11446"/>
    <cellStyle name="Total 2 34 13" xfId="11447"/>
    <cellStyle name="Total 2 35 13" xfId="11448"/>
    <cellStyle name="Total 2 36 13" xfId="11449"/>
    <cellStyle name="Total 2 37 13" xfId="11450"/>
    <cellStyle name="Total 2 38 13" xfId="11451"/>
    <cellStyle name="Account 9 14" xfId="11452"/>
    <cellStyle name="Total 2 4 14" xfId="11453"/>
    <cellStyle name="Total 2 5 14" xfId="11454"/>
    <cellStyle name="Total 2 6 13" xfId="11455"/>
    <cellStyle name="Total 2 7 13" xfId="11456"/>
    <cellStyle name="Total 2 8 13" xfId="11457"/>
    <cellStyle name="Total 2 9 13" xfId="11458"/>
    <cellStyle name="Account 8 2 13" xfId="11459"/>
    <cellStyle name="Account 8 14" xfId="11460"/>
    <cellStyle name="Calculation 2 12 21" xfId="11461"/>
    <cellStyle name="Account 2 2 15" xfId="11462"/>
    <cellStyle name="Account 7 2 12" xfId="11463"/>
    <cellStyle name="Account 7 13" xfId="11464"/>
    <cellStyle name="Account 6 2 12" xfId="11465"/>
    <cellStyle name="Account 6 13" xfId="11466"/>
    <cellStyle name="Account 5 2 12" xfId="11467"/>
    <cellStyle name="Account 5 13" xfId="11468"/>
    <cellStyle name="Account 4 2 12" xfId="11469"/>
    <cellStyle name="Account 4 13" xfId="11470"/>
    <cellStyle name="Account 3 2 12" xfId="11471"/>
    <cellStyle name="Account 3 13" xfId="11472"/>
    <cellStyle name="Account 2 2 12" xfId="11473"/>
    <cellStyle name="Account 2 13" xfId="11474"/>
    <cellStyle name="Account 15 2 12" xfId="11475"/>
    <cellStyle name="Account 15 13" xfId="11476"/>
    <cellStyle name="Account 14 2 12" xfId="11477"/>
    <cellStyle name="Account 14 13" xfId="11478"/>
    <cellStyle name="Account 13 2 12" xfId="11479"/>
    <cellStyle name="Account 13 13" xfId="11480"/>
    <cellStyle name="Account 12 2 12" xfId="11481"/>
    <cellStyle name="Account 12 13" xfId="11482"/>
    <cellStyle name="Account 11 2 12" xfId="11483"/>
    <cellStyle name="Account 11 13" xfId="11484"/>
    <cellStyle name="Account 10 2 12" xfId="11485"/>
    <cellStyle name="Account 10 13" xfId="11486"/>
    <cellStyle name="Account 25" xfId="11487"/>
    <cellStyle name="Note 2 54" xfId="11488"/>
    <cellStyle name="Note 2 10 16" xfId="11489"/>
    <cellStyle name="Note 2 10 2 15" xfId="11490"/>
    <cellStyle name="Note 2 11 16" xfId="11491"/>
    <cellStyle name="Note 2 11 2 15" xfId="11492"/>
    <cellStyle name="Note 2 12 16" xfId="11493"/>
    <cellStyle name="Note 2 12 2 15" xfId="11494"/>
    <cellStyle name="Note 2 13 16" xfId="11495"/>
    <cellStyle name="Note 2 13 2 15" xfId="11496"/>
    <cellStyle name="Note 2 14 16" xfId="11497"/>
    <cellStyle name="Note 2 14 2 15" xfId="11498"/>
    <cellStyle name="Note 2 15 16" xfId="11499"/>
    <cellStyle name="Note 2 15 2 15" xfId="11500"/>
    <cellStyle name="Note 2 16 16" xfId="11501"/>
    <cellStyle name="Note 2 16 2 15" xfId="11502"/>
    <cellStyle name="Note 2 17 16" xfId="11503"/>
    <cellStyle name="Note 2 17 2 15" xfId="11504"/>
    <cellStyle name="Note 2 18 16" xfId="11505"/>
    <cellStyle name="Note 2 18 2 15" xfId="11506"/>
    <cellStyle name="Note 2 19 16" xfId="11507"/>
    <cellStyle name="Note 2 19 2 15" xfId="11508"/>
    <cellStyle name="Note 2 2 19" xfId="11509"/>
    <cellStyle name="Note 2 2 2 18" xfId="11510"/>
    <cellStyle name="Note 2 2 2 2 15" xfId="11511"/>
    <cellStyle name="Note 2 20 16" xfId="11512"/>
    <cellStyle name="Note 2 20 2 15" xfId="11513"/>
    <cellStyle name="Note 2 21 16" xfId="11514"/>
    <cellStyle name="Note 2 21 2 15" xfId="11515"/>
    <cellStyle name="Note 2 22 16" xfId="11516"/>
    <cellStyle name="Note 2 22 2 15" xfId="11517"/>
    <cellStyle name="Note 2 23 16" xfId="11518"/>
    <cellStyle name="Note 2 23 2 15" xfId="11519"/>
    <cellStyle name="Note 2 24 16" xfId="11520"/>
    <cellStyle name="Note 2 24 2 15" xfId="11521"/>
    <cellStyle name="Note 2 25 16" xfId="11522"/>
    <cellStyle name="Note 2 25 2 15" xfId="11523"/>
    <cellStyle name="Note 2 26 16" xfId="11524"/>
    <cellStyle name="Note 2 26 2 15" xfId="11525"/>
    <cellStyle name="Note 2 27 16" xfId="11526"/>
    <cellStyle name="Note 2 27 2 15" xfId="11527"/>
    <cellStyle name="Note 2 28 16" xfId="11528"/>
    <cellStyle name="Note 2 28 2 15" xfId="11529"/>
    <cellStyle name="Note 2 29 16" xfId="11530"/>
    <cellStyle name="Note 2 29 2 15" xfId="11531"/>
    <cellStyle name="Note 2 3 18" xfId="11532"/>
    <cellStyle name="Note 2 3 2 15" xfId="11533"/>
    <cellStyle name="Note 2 30 16" xfId="11534"/>
    <cellStyle name="Note 2 30 2 15" xfId="11535"/>
    <cellStyle name="Note 2 31 16" xfId="11536"/>
    <cellStyle name="Note 2 31 2 15" xfId="11537"/>
    <cellStyle name="Note 2 32 16" xfId="11538"/>
    <cellStyle name="Note 2 32 2 15" xfId="11539"/>
    <cellStyle name="Note 2 33 16" xfId="11540"/>
    <cellStyle name="Note 2 33 2 15" xfId="11541"/>
    <cellStyle name="Note 2 34 16" xfId="11542"/>
    <cellStyle name="Note 2 34 2 15" xfId="11543"/>
    <cellStyle name="Note 2 35 16" xfId="11544"/>
    <cellStyle name="Note 2 35 2 15" xfId="11545"/>
    <cellStyle name="Note 2 36 16" xfId="11546"/>
    <cellStyle name="Note 2 36 2 15" xfId="11547"/>
    <cellStyle name="Note 2 37 16" xfId="11548"/>
    <cellStyle name="Note 2 37 2 15" xfId="11549"/>
    <cellStyle name="Note 2 38 15" xfId="11550"/>
    <cellStyle name="Note 2 4 17" xfId="11551"/>
    <cellStyle name="Note 2 4 2 15" xfId="11552"/>
    <cellStyle name="Note 2 5 17" xfId="11553"/>
    <cellStyle name="Note 2 5 2 15" xfId="11554"/>
    <cellStyle name="Note 2 6 16" xfId="11555"/>
    <cellStyle name="Note 2 6 2 15" xfId="11556"/>
    <cellStyle name="Note 2 7 16" xfId="11557"/>
    <cellStyle name="Note 2 7 2 15" xfId="11558"/>
    <cellStyle name="Note 2 8 16" xfId="11559"/>
    <cellStyle name="Note 2 8 2 15" xfId="11560"/>
    <cellStyle name="Note 2 9 16" xfId="11561"/>
    <cellStyle name="Note 2 9 2 15" xfId="11562"/>
    <cellStyle name="Org 30" xfId="11563"/>
    <cellStyle name="Org 10 18" xfId="11564"/>
    <cellStyle name="Org 10 2 17" xfId="11565"/>
    <cellStyle name="Org 11 18" xfId="11566"/>
    <cellStyle name="Org 11 2 17" xfId="11567"/>
    <cellStyle name="Org 12 18" xfId="11568"/>
    <cellStyle name="Org 12 2 17" xfId="11569"/>
    <cellStyle name="Org 13 18" xfId="11570"/>
    <cellStyle name="Org 13 2 17" xfId="11571"/>
    <cellStyle name="Org 14 18" xfId="11572"/>
    <cellStyle name="Org 14 2 17" xfId="11573"/>
    <cellStyle name="Org 15 18" xfId="11574"/>
    <cellStyle name="Org 15 2 17" xfId="11575"/>
    <cellStyle name="Org 2 18" xfId="11576"/>
    <cellStyle name="Org 2 2 17" xfId="11577"/>
    <cellStyle name="Org 3 18" xfId="11578"/>
    <cellStyle name="Org 3 2 17" xfId="11579"/>
    <cellStyle name="Org 4 18" xfId="11580"/>
    <cellStyle name="Org 4 2 17" xfId="11581"/>
    <cellStyle name="Org 5 18" xfId="11582"/>
    <cellStyle name="Org 5 2 17" xfId="11583"/>
    <cellStyle name="Org 6 18" xfId="11584"/>
    <cellStyle name="Org 6 2 17" xfId="11585"/>
    <cellStyle name="Org 7 18" xfId="11586"/>
    <cellStyle name="Org 7 2 17" xfId="11587"/>
    <cellStyle name="Org 8 18" xfId="11588"/>
    <cellStyle name="Org 8 2 17" xfId="11589"/>
    <cellStyle name="Org 9 18" xfId="11590"/>
    <cellStyle name="Org 9 2 17" xfId="11591"/>
    <cellStyle name="Output 2 53" xfId="11592"/>
    <cellStyle name="Output 2 10 14" xfId="11593"/>
    <cellStyle name="Output 2 11 14" xfId="11594"/>
    <cellStyle name="Output 2 12 14" xfId="11595"/>
    <cellStyle name="Output 2 13 14" xfId="11596"/>
    <cellStyle name="Output 2 14 14" xfId="11597"/>
    <cellStyle name="Output 2 15 14" xfId="11598"/>
    <cellStyle name="Output 2 16 14" xfId="11599"/>
    <cellStyle name="Output 2 17 14" xfId="11600"/>
    <cellStyle name="Output 2 18 14" xfId="11601"/>
    <cellStyle name="Output 2 19 14" xfId="11602"/>
    <cellStyle name="Output 2 2 15" xfId="11603"/>
    <cellStyle name="Output 2 20 14" xfId="11604"/>
    <cellStyle name="Output 2 21 14" xfId="11605"/>
    <cellStyle name="Output 2 22 14" xfId="11606"/>
    <cellStyle name="Output 2 23 14" xfId="11607"/>
    <cellStyle name="Output 2 24 14" xfId="11608"/>
    <cellStyle name="Output 2 25 14" xfId="11609"/>
    <cellStyle name="Output 2 26 14" xfId="11610"/>
    <cellStyle name="Output 2 27 14" xfId="11611"/>
    <cellStyle name="Output 2 28 14" xfId="11612"/>
    <cellStyle name="Output 2 29 14" xfId="11613"/>
    <cellStyle name="Output 2 3 15" xfId="11614"/>
    <cellStyle name="Output 2 30 14" xfId="11615"/>
    <cellStyle name="Output 2 31 14" xfId="11616"/>
    <cellStyle name="Output 2 32 14" xfId="11617"/>
    <cellStyle name="Output 2 33 14" xfId="11618"/>
    <cellStyle name="Output 2 34 14" xfId="11619"/>
    <cellStyle name="Output 2 35 14" xfId="11620"/>
    <cellStyle name="Output 2 36 14" xfId="11621"/>
    <cellStyle name="Output 2 37 14" xfId="11622"/>
    <cellStyle name="Output 2 38 14" xfId="11623"/>
    <cellStyle name="Output 2 39 14" xfId="11624"/>
    <cellStyle name="Output 2 4 15" xfId="11625"/>
    <cellStyle name="Output 2 5 15" xfId="11626"/>
    <cellStyle name="Output 2 6 14" xfId="11627"/>
    <cellStyle name="Output 2 7 14" xfId="11628"/>
    <cellStyle name="Output 2 8 14" xfId="11629"/>
    <cellStyle name="Output 2 9 14" xfId="11630"/>
    <cellStyle name="Project 30" xfId="11631"/>
    <cellStyle name="Project 10 18" xfId="11632"/>
    <cellStyle name="Project 10 2 17" xfId="11633"/>
    <cellStyle name="Project 11 18" xfId="11634"/>
    <cellStyle name="Project 11 2 17" xfId="11635"/>
    <cellStyle name="Project 12 18" xfId="11636"/>
    <cellStyle name="Project 12 2 17" xfId="11637"/>
    <cellStyle name="Project 13 18" xfId="11638"/>
    <cellStyle name="Project 13 2 17" xfId="11639"/>
    <cellStyle name="Project 14 18" xfId="11640"/>
    <cellStyle name="Project 14 2 17" xfId="11641"/>
    <cellStyle name="Project 15 18" xfId="11642"/>
    <cellStyle name="Project 15 2 17" xfId="11643"/>
    <cellStyle name="Project 2 18" xfId="11644"/>
    <cellStyle name="Project 2 2 17" xfId="11645"/>
    <cellStyle name="Project 3 18" xfId="11646"/>
    <cellStyle name="Project 3 2 17" xfId="11647"/>
    <cellStyle name="Project 4 18" xfId="11648"/>
    <cellStyle name="Project 4 2 17" xfId="11649"/>
    <cellStyle name="Project 5 18" xfId="11650"/>
    <cellStyle name="Project 5 2 17" xfId="11651"/>
    <cellStyle name="Project 6 18" xfId="11652"/>
    <cellStyle name="Project 6 2 17" xfId="11653"/>
    <cellStyle name="Project 7 18" xfId="11654"/>
    <cellStyle name="Project 7 2 17" xfId="11655"/>
    <cellStyle name="Project 8 18" xfId="11656"/>
    <cellStyle name="Project 8 2 17" xfId="11657"/>
    <cellStyle name="Project 9 18" xfId="11658"/>
    <cellStyle name="Project 9 2 17" xfId="11659"/>
    <cellStyle name="task 30" xfId="11660"/>
    <cellStyle name="task 10 18" xfId="11661"/>
    <cellStyle name="task 10 2 17" xfId="11662"/>
    <cellStyle name="task 11 18" xfId="11663"/>
    <cellStyle name="task 11 2 17" xfId="11664"/>
    <cellStyle name="task 12 18" xfId="11665"/>
    <cellStyle name="task 12 2 17" xfId="11666"/>
    <cellStyle name="task 13 18" xfId="11667"/>
    <cellStyle name="task 13 2 17" xfId="11668"/>
    <cellStyle name="task 14 18" xfId="11669"/>
    <cellStyle name="task 14 2 17" xfId="11670"/>
    <cellStyle name="task 15 18" xfId="11671"/>
    <cellStyle name="task 15 2 17" xfId="11672"/>
    <cellStyle name="task 2 18" xfId="11673"/>
    <cellStyle name="task 2 2 17" xfId="11674"/>
    <cellStyle name="task 3 18" xfId="11675"/>
    <cellStyle name="task 3 2 17" xfId="11676"/>
    <cellStyle name="task 4 18" xfId="11677"/>
    <cellStyle name="task 4 2 17" xfId="11678"/>
    <cellStyle name="task 5 18" xfId="11679"/>
    <cellStyle name="task 5 2 17" xfId="11680"/>
    <cellStyle name="task 6 18" xfId="11681"/>
    <cellStyle name="task 6 2 17" xfId="11682"/>
    <cellStyle name="task 7 18" xfId="11683"/>
    <cellStyle name="task 7 2 17" xfId="11684"/>
    <cellStyle name="task 8 18" xfId="11685"/>
    <cellStyle name="task 8 2 17" xfId="11686"/>
    <cellStyle name="task 9 18" xfId="11687"/>
    <cellStyle name="task 9 2 17" xfId="11688"/>
    <cellStyle name="Input 2 9 18" xfId="11689"/>
    <cellStyle name="Total 2 53" xfId="11690"/>
    <cellStyle name="Total 2 10 14" xfId="11691"/>
    <cellStyle name="Total 2 11 14" xfId="11692"/>
    <cellStyle name="Total 2 12 14" xfId="11693"/>
    <cellStyle name="Total 2 13 14" xfId="11694"/>
    <cellStyle name="Total 2 14 14" xfId="11695"/>
    <cellStyle name="Total 2 15 14" xfId="11696"/>
    <cellStyle name="Total 2 16 14" xfId="11697"/>
    <cellStyle name="Total 2 17 14" xfId="11698"/>
    <cellStyle name="Total 2 18 14" xfId="11699"/>
    <cellStyle name="Total 2 19 14" xfId="11700"/>
    <cellStyle name="Total 2 2 16" xfId="11701"/>
    <cellStyle name="Total 2 2 2 14" xfId="11702"/>
    <cellStyle name="Total 2 20 14" xfId="11703"/>
    <cellStyle name="Total 2 21 14" xfId="11704"/>
    <cellStyle name="Total 2 22 14" xfId="11705"/>
    <cellStyle name="Total 2 23 14" xfId="11706"/>
    <cellStyle name="Total 2 24 14" xfId="11707"/>
    <cellStyle name="Total 2 25 14" xfId="11708"/>
    <cellStyle name="Total 2 26 14" xfId="11709"/>
    <cellStyle name="Total 2 27 14" xfId="11710"/>
    <cellStyle name="Total 2 28 14" xfId="11711"/>
    <cellStyle name="Total 2 29 14" xfId="11712"/>
    <cellStyle name="Total 2 3 15" xfId="11713"/>
    <cellStyle name="Total 2 30 14" xfId="11714"/>
    <cellStyle name="Total 2 31 14" xfId="11715"/>
    <cellStyle name="Total 2 32 14" xfId="11716"/>
    <cellStyle name="Total 2 33 14" xfId="11717"/>
    <cellStyle name="Total 2 34 14" xfId="11718"/>
    <cellStyle name="Total 2 35 14" xfId="11719"/>
    <cellStyle name="Total 2 36 14" xfId="11720"/>
    <cellStyle name="Total 2 37 14" xfId="11721"/>
    <cellStyle name="Total 2 38 14" xfId="11722"/>
    <cellStyle name="Input 2 8 18" xfId="11723"/>
    <cellStyle name="Total 2 4 15" xfId="11724"/>
    <cellStyle name="Total 2 5 15" xfId="11725"/>
    <cellStyle name="Total 2 6 14" xfId="11726"/>
    <cellStyle name="Total 2 7 14" xfId="11727"/>
    <cellStyle name="Total 2 8 14" xfId="11728"/>
    <cellStyle name="Total 2 9 14" xfId="11729"/>
    <cellStyle name="Input 2 7 18" xfId="11730"/>
    <cellStyle name="Input 2 6 18" xfId="11731"/>
    <cellStyle name="Account 7 2 13" xfId="11732"/>
    <cellStyle name="Account 7 14" xfId="11733"/>
    <cellStyle name="Account 6 2 13" xfId="11734"/>
    <cellStyle name="Account 6 14" xfId="11735"/>
    <cellStyle name="Account 5 2 13" xfId="11736"/>
    <cellStyle name="Account 5 14" xfId="11737"/>
    <cellStyle name="Account 4 2 13" xfId="11738"/>
    <cellStyle name="Account 4 14" xfId="11739"/>
    <cellStyle name="Account 3 2 13" xfId="11740"/>
    <cellStyle name="Account 3 14" xfId="11741"/>
    <cellStyle name="Account 2 2 13" xfId="11742"/>
    <cellStyle name="Account 2 14" xfId="11743"/>
    <cellStyle name="Account 15 2 13" xfId="11744"/>
    <cellStyle name="Account 15 14" xfId="11745"/>
    <cellStyle name="Account 14 2 13" xfId="11746"/>
    <cellStyle name="Account 14 14" xfId="11747"/>
    <cellStyle name="Account 13 2 13" xfId="11748"/>
    <cellStyle name="Account 13 14" xfId="11749"/>
    <cellStyle name="Account 12 2 13" xfId="11750"/>
    <cellStyle name="Account 12 14" xfId="11751"/>
    <cellStyle name="Account 11 2 13" xfId="11752"/>
    <cellStyle name="Account 11 14" xfId="11753"/>
    <cellStyle name="Account 10 2 13" xfId="11754"/>
    <cellStyle name="Account 10 14" xfId="11755"/>
    <cellStyle name="Account 26" xfId="11756"/>
    <cellStyle name="Note 2 5 2 19" xfId="11757"/>
    <cellStyle name="Note 2 6 20" xfId="11758"/>
    <cellStyle name="Note 2 6 2 19" xfId="11759"/>
    <cellStyle name="Note 2 7 20" xfId="11760"/>
    <cellStyle name="Note 2 7 2 19" xfId="11761"/>
    <cellStyle name="Note 2 8 20" xfId="11762"/>
    <cellStyle name="Note 2 8 2 19" xfId="11763"/>
    <cellStyle name="Note 2 9 20" xfId="11764"/>
    <cellStyle name="Note 2 9 2 19" xfId="11765"/>
    <cellStyle name="Note 2 17 2 21" xfId="11766"/>
    <cellStyle name="Note 2 18 22" xfId="11767"/>
    <cellStyle name="Note 2 18 2 21" xfId="11768"/>
    <cellStyle name="Note 2 19 22" xfId="11769"/>
    <cellStyle name="Org 32" xfId="11770"/>
    <cellStyle name="Org 10 20" xfId="11771"/>
    <cellStyle name="Org 10 2 19" xfId="11772"/>
    <cellStyle name="Org 11 20" xfId="11773"/>
    <cellStyle name="Org 11 2 19" xfId="11774"/>
    <cellStyle name="Org 12 20" xfId="11775"/>
    <cellStyle name="Org 12 2 19" xfId="11776"/>
    <cellStyle name="Org 13 20" xfId="11777"/>
    <cellStyle name="Org 13 2 19" xfId="11778"/>
    <cellStyle name="Org 14 20" xfId="11779"/>
    <cellStyle name="Org 14 2 19" xfId="11780"/>
    <cellStyle name="Org 15 20" xfId="11781"/>
    <cellStyle name="Org 15 2 19" xfId="11782"/>
    <cellStyle name="Org 2 20" xfId="11783"/>
    <cellStyle name="Org 2 2 19" xfId="11784"/>
    <cellStyle name="Org 3 20" xfId="11785"/>
    <cellStyle name="Org 3 2 19" xfId="11786"/>
    <cellStyle name="Org 4 20" xfId="11787"/>
    <cellStyle name="Org 4 2 19" xfId="11788"/>
    <cellStyle name="Org 5 20" xfId="11789"/>
    <cellStyle name="Org 5 2 19" xfId="11790"/>
    <cellStyle name="Org 6 20" xfId="11791"/>
    <cellStyle name="Org 6 2 19" xfId="11792"/>
    <cellStyle name="Org 7 20" xfId="11793"/>
    <cellStyle name="Org 7 2 19" xfId="11794"/>
    <cellStyle name="Org 8 20" xfId="11795"/>
    <cellStyle name="Org 8 2 19" xfId="11796"/>
    <cellStyle name="Org 9 20" xfId="11797"/>
    <cellStyle name="Org 9 2 19" xfId="11798"/>
    <cellStyle name="Output 2 57" xfId="11799"/>
    <cellStyle name="Output 2 10 18" xfId="11800"/>
    <cellStyle name="Output 2 11 18" xfId="11801"/>
    <cellStyle name="Output 2 12 18" xfId="11802"/>
    <cellStyle name="Output 2 13 18" xfId="11803"/>
    <cellStyle name="Output 2 14 18" xfId="11804"/>
    <cellStyle name="Output 2 15 18" xfId="11805"/>
    <cellStyle name="Output 2 16 18" xfId="11806"/>
    <cellStyle name="Output 2 17 18" xfId="11807"/>
    <cellStyle name="Output 2 18 18" xfId="11808"/>
    <cellStyle name="Output 2 19 18" xfId="11809"/>
    <cellStyle name="Output 2 2 19" xfId="11810"/>
    <cellStyle name="Output 2 20 18" xfId="11811"/>
    <cellStyle name="Output 2 21 18" xfId="11812"/>
    <cellStyle name="Output 2 22 18" xfId="11813"/>
    <cellStyle name="Output 2 23 18" xfId="11814"/>
    <cellStyle name="Output 2 24 18" xfId="11815"/>
    <cellStyle name="Output 2 25 18" xfId="11816"/>
    <cellStyle name="Output 2 26 18" xfId="11817"/>
    <cellStyle name="Output 2 27 18" xfId="11818"/>
    <cellStyle name="Output 2 28 18" xfId="11819"/>
    <cellStyle name="Output 2 29 18" xfId="11820"/>
    <cellStyle name="Output 2 3 19" xfId="11821"/>
    <cellStyle name="Output 2 30 18" xfId="11822"/>
    <cellStyle name="Note 2 55" xfId="11823"/>
    <cellStyle name="Note 2 10 17" xfId="11824"/>
    <cellStyle name="Note 2 10 2 16" xfId="11825"/>
    <cellStyle name="Note 2 11 17" xfId="11826"/>
    <cellStyle name="Note 2 11 2 16" xfId="11827"/>
    <cellStyle name="Note 2 12 17" xfId="11828"/>
    <cellStyle name="Note 2 12 2 16" xfId="11829"/>
    <cellStyle name="Note 2 13 17" xfId="11830"/>
    <cellStyle name="Note 2 13 2 16" xfId="11831"/>
    <cellStyle name="Note 2 14 17" xfId="11832"/>
    <cellStyle name="Note 2 14 2 16" xfId="11833"/>
    <cellStyle name="Note 2 15 17" xfId="11834"/>
    <cellStyle name="Note 2 15 2 16" xfId="11835"/>
    <cellStyle name="Note 2 16 17" xfId="11836"/>
    <cellStyle name="Note 2 16 2 16" xfId="11837"/>
    <cellStyle name="Note 2 17 17" xfId="11838"/>
    <cellStyle name="Note 2 17 2 16" xfId="11839"/>
    <cellStyle name="Note 2 18 17" xfId="11840"/>
    <cellStyle name="Note 2 18 2 16" xfId="11841"/>
    <cellStyle name="Note 2 19 17" xfId="11842"/>
    <cellStyle name="Note 2 19 2 16" xfId="11843"/>
    <cellStyle name="Note 2 2 20" xfId="11844"/>
    <cellStyle name="Note 2 2 2 19" xfId="11845"/>
    <cellStyle name="Note 2 2 2 2 16" xfId="11846"/>
    <cellStyle name="Output 2 31 18" xfId="11847"/>
    <cellStyle name="Output 2 32 18" xfId="11848"/>
    <cellStyle name="Output 2 33 18" xfId="11849"/>
    <cellStyle name="Note 2 20 17" xfId="11850"/>
    <cellStyle name="Note 2 20 2 16" xfId="11851"/>
    <cellStyle name="Note 2 21 17" xfId="11852"/>
    <cellStyle name="Note 2 21 2 16" xfId="11853"/>
    <cellStyle name="Note 2 22 17" xfId="11854"/>
    <cellStyle name="Note 2 22 2 16" xfId="11855"/>
    <cellStyle name="Note 2 23 17" xfId="11856"/>
    <cellStyle name="Note 2 23 2 16" xfId="11857"/>
    <cellStyle name="Note 2 24 17" xfId="11858"/>
    <cellStyle name="Note 2 24 2 16" xfId="11859"/>
    <cellStyle name="Note 2 25 17" xfId="11860"/>
    <cellStyle name="Note 2 25 2 16" xfId="11861"/>
    <cellStyle name="Note 2 26 17" xfId="11862"/>
    <cellStyle name="Note 2 26 2 16" xfId="11863"/>
    <cellStyle name="Note 2 27 17" xfId="11864"/>
    <cellStyle name="Note 2 27 2 16" xfId="11865"/>
    <cellStyle name="Note 2 28 17" xfId="11866"/>
    <cellStyle name="Note 2 28 2 16" xfId="11867"/>
    <cellStyle name="Note 2 29 17" xfId="11868"/>
    <cellStyle name="Note 2 29 2 16" xfId="11869"/>
    <cellStyle name="Note 2 3 19" xfId="11870"/>
    <cellStyle name="Note 2 3 2 16" xfId="11871"/>
    <cellStyle name="Output 2 34 18" xfId="11872"/>
    <cellStyle name="Note 2 30 17" xfId="11873"/>
    <cellStyle name="Note 2 30 2 16" xfId="11874"/>
    <cellStyle name="Note 2 31 17" xfId="11875"/>
    <cellStyle name="Note 2 31 2 16" xfId="11876"/>
    <cellStyle name="Note 2 32 17" xfId="11877"/>
    <cellStyle name="Note 2 32 2 16" xfId="11878"/>
    <cellStyle name="Note 2 33 17" xfId="11879"/>
    <cellStyle name="Note 2 33 2 16" xfId="11880"/>
    <cellStyle name="Note 2 34 17" xfId="11881"/>
    <cellStyle name="Note 2 34 2 16" xfId="11882"/>
    <cellStyle name="Note 2 35 17" xfId="11883"/>
    <cellStyle name="Note 2 35 2 16" xfId="11884"/>
    <cellStyle name="Note 2 36 17" xfId="11885"/>
    <cellStyle name="Note 2 36 2 16" xfId="11886"/>
    <cellStyle name="Note 2 37 17" xfId="11887"/>
    <cellStyle name="Note 2 37 2 16" xfId="11888"/>
    <cellStyle name="Note 2 38 16" xfId="11889"/>
    <cellStyle name="Output 2 35 18" xfId="11890"/>
    <cellStyle name="Note 2 4 18" xfId="11891"/>
    <cellStyle name="Note 2 4 2 16" xfId="11892"/>
    <cellStyle name="Note 2 5 18" xfId="11893"/>
    <cellStyle name="Note 2 5 2 16" xfId="11894"/>
    <cellStyle name="Note 2 6 17" xfId="11895"/>
    <cellStyle name="Note 2 6 2 16" xfId="11896"/>
    <cellStyle name="Note 2 7 17" xfId="11897"/>
    <cellStyle name="Note 2 7 2 16" xfId="11898"/>
    <cellStyle name="Note 2 8 17" xfId="11899"/>
    <cellStyle name="Note 2 8 2 16" xfId="11900"/>
    <cellStyle name="Note 2 9 17" xfId="11901"/>
    <cellStyle name="Note 2 9 2 16" xfId="11902"/>
    <cellStyle name="Output 2 36 18" xfId="11903"/>
    <cellStyle name="Output 2 37 18" xfId="11904"/>
    <cellStyle name="Output 2 38 18" xfId="11905"/>
    <cellStyle name="Output 2 39 18" xfId="11906"/>
    <cellStyle name="Org 31" xfId="11907"/>
    <cellStyle name="Org 10 19" xfId="11908"/>
    <cellStyle name="Org 10 2 18" xfId="11909"/>
    <cellStyle name="Org 11 19" xfId="11910"/>
    <cellStyle name="Org 11 2 18" xfId="11911"/>
    <cellStyle name="Org 12 19" xfId="11912"/>
    <cellStyle name="Org 12 2 18" xfId="11913"/>
    <cellStyle name="Org 13 19" xfId="11914"/>
    <cellStyle name="Org 13 2 18" xfId="11915"/>
    <cellStyle name="Org 14 19" xfId="11916"/>
    <cellStyle name="Org 14 2 18" xfId="11917"/>
    <cellStyle name="Org 15 19" xfId="11918"/>
    <cellStyle name="Org 15 2 18" xfId="11919"/>
    <cellStyle name="Org 2 19" xfId="11920"/>
    <cellStyle name="Org 2 2 18" xfId="11921"/>
    <cellStyle name="Org 3 19" xfId="11922"/>
    <cellStyle name="Org 3 2 18" xfId="11923"/>
    <cellStyle name="Org 4 19" xfId="11924"/>
    <cellStyle name="Org 4 2 18" xfId="11925"/>
    <cellStyle name="Org 5 19" xfId="11926"/>
    <cellStyle name="Org 5 2 18" xfId="11927"/>
    <cellStyle name="Org 6 19" xfId="11928"/>
    <cellStyle name="Org 6 2 18" xfId="11929"/>
    <cellStyle name="Org 7 19" xfId="11930"/>
    <cellStyle name="Org 7 2 18" xfId="11931"/>
    <cellStyle name="Org 8 19" xfId="11932"/>
    <cellStyle name="Org 8 2 18" xfId="11933"/>
    <cellStyle name="Org 9 19" xfId="11934"/>
    <cellStyle name="Org 9 2 18" xfId="11935"/>
    <cellStyle name="Output 2 54" xfId="11936"/>
    <cellStyle name="Output 2 10 15" xfId="11937"/>
    <cellStyle name="Output 2 11 15" xfId="11938"/>
    <cellStyle name="Output 2 12 15" xfId="11939"/>
    <cellStyle name="Output 2 13 15" xfId="11940"/>
    <cellStyle name="Output 2 14 15" xfId="11941"/>
    <cellStyle name="Output 2 15 15" xfId="11942"/>
    <cellStyle name="Output 2 16 15" xfId="11943"/>
    <cellStyle name="Output 2 17 15" xfId="11944"/>
    <cellStyle name="Output 2 18 15" xfId="11945"/>
    <cellStyle name="Output 2 19 15" xfId="11946"/>
    <cellStyle name="Output 2 2 16" xfId="11947"/>
    <cellStyle name="Output 2 20 15" xfId="11948"/>
    <cellStyle name="Output 2 21 15" xfId="11949"/>
    <cellStyle name="Output 2 22 15" xfId="11950"/>
    <cellStyle name="Output 2 23 15" xfId="11951"/>
    <cellStyle name="Output 2 24 15" xfId="11952"/>
    <cellStyle name="Output 2 25 15" xfId="11953"/>
    <cellStyle name="Output 2 26 15" xfId="11954"/>
    <cellStyle name="Output 2 27 15" xfId="11955"/>
    <cellStyle name="Output 2 28 15" xfId="11956"/>
    <cellStyle name="Output 2 29 15" xfId="11957"/>
    <cellStyle name="Output 2 3 16" xfId="11958"/>
    <cellStyle name="Output 2 30 15" xfId="11959"/>
    <cellStyle name="Output 2 31 15" xfId="11960"/>
    <cellStyle name="Output 2 32 15" xfId="11961"/>
    <cellStyle name="Output 2 33 15" xfId="11962"/>
    <cellStyle name="Output 2 34 15" xfId="11963"/>
    <cellStyle name="Output 2 35 15" xfId="11964"/>
    <cellStyle name="Output 2 36 15" xfId="11965"/>
    <cellStyle name="Output 2 37 15" xfId="11966"/>
    <cellStyle name="Output 2 38 15" xfId="11967"/>
    <cellStyle name="Output 2 39 15" xfId="11968"/>
    <cellStyle name="Output 2 4 16" xfId="11969"/>
    <cellStyle name="Output 2 5 16" xfId="11970"/>
    <cellStyle name="Output 2 6 15" xfId="11971"/>
    <cellStyle name="Output 2 7 15" xfId="11972"/>
    <cellStyle name="Output 2 8 15" xfId="11973"/>
    <cellStyle name="Output 2 9 15" xfId="11974"/>
    <cellStyle name="Output 2 4 19" xfId="11975"/>
    <cellStyle name="Output 2 5 19" xfId="11976"/>
    <cellStyle name="Output 2 6 18" xfId="11977"/>
    <cellStyle name="Output 2 7 18" xfId="11978"/>
    <cellStyle name="Output 2 8 18" xfId="11979"/>
    <cellStyle name="Output 2 9 18" xfId="11980"/>
    <cellStyle name="Note 2 19 2 21" xfId="11981"/>
    <cellStyle name="Note 2 2 25" xfId="11982"/>
    <cellStyle name="Note 2 2 2 24" xfId="11983"/>
    <cellStyle name="Note 2 57" xfId="11984"/>
    <cellStyle name="Note 2 10 19" xfId="11985"/>
    <cellStyle name="Note 2 10 2 18" xfId="11986"/>
    <cellStyle name="Note 2 11 19" xfId="11987"/>
    <cellStyle name="Note 2 11 2 18" xfId="11988"/>
    <cellStyle name="Note 2 12 19" xfId="11989"/>
    <cellStyle name="Note 2 12 2 18" xfId="11990"/>
    <cellStyle name="Note 2 13 19" xfId="11991"/>
    <cellStyle name="Note 2 13 2 18" xfId="11992"/>
    <cellStyle name="Note 2 14 19" xfId="11993"/>
    <cellStyle name="Note 2 14 2 18" xfId="11994"/>
    <cellStyle name="Note 2 15 19" xfId="11995"/>
    <cellStyle name="Note 2 15 2 18" xfId="11996"/>
    <cellStyle name="Project 31" xfId="11997"/>
    <cellStyle name="Project 10 19" xfId="11998"/>
    <cellStyle name="Project 10 2 18" xfId="11999"/>
    <cellStyle name="Project 11 19" xfId="12000"/>
    <cellStyle name="Project 11 2 18" xfId="12001"/>
    <cellStyle name="Project 12 19" xfId="12002"/>
    <cellStyle name="Project 12 2 18" xfId="12003"/>
    <cellStyle name="Project 13 19" xfId="12004"/>
    <cellStyle name="Project 13 2 18" xfId="12005"/>
    <cellStyle name="Project 14 19" xfId="12006"/>
    <cellStyle name="Project 14 2 18" xfId="12007"/>
    <cellStyle name="Project 15 19" xfId="12008"/>
    <cellStyle name="Project 15 2 18" xfId="12009"/>
    <cellStyle name="Project 2 19" xfId="12010"/>
    <cellStyle name="Project 2 2 18" xfId="12011"/>
    <cellStyle name="Project 3 19" xfId="12012"/>
    <cellStyle name="Project 3 2 18" xfId="12013"/>
    <cellStyle name="Project 4 19" xfId="12014"/>
    <cellStyle name="Project 4 2 18" xfId="12015"/>
    <cellStyle name="Project 5 19" xfId="12016"/>
    <cellStyle name="Project 5 2 18" xfId="12017"/>
    <cellStyle name="Project 6 19" xfId="12018"/>
    <cellStyle name="Project 6 2 18" xfId="12019"/>
    <cellStyle name="Project 7 19" xfId="12020"/>
    <cellStyle name="Project 7 2 18" xfId="12021"/>
    <cellStyle name="Project 8 19" xfId="12022"/>
    <cellStyle name="Project 8 2 18" xfId="12023"/>
    <cellStyle name="Project 9 19" xfId="12024"/>
    <cellStyle name="Project 9 2 18" xfId="12025"/>
    <cellStyle name="Note 2 16 19" xfId="12026"/>
    <cellStyle name="Note 2 16 2 18" xfId="12027"/>
    <cellStyle name="Note 2 17 19" xfId="12028"/>
    <cellStyle name="Note 2 17 2 18" xfId="12029"/>
    <cellStyle name="Note 2 18 19" xfId="12030"/>
    <cellStyle name="Note 2 18 2 18" xfId="12031"/>
    <cellStyle name="Note 2 19 19" xfId="12032"/>
    <cellStyle name="task 31" xfId="12033"/>
    <cellStyle name="task 10 19" xfId="12034"/>
    <cellStyle name="task 10 2 18" xfId="12035"/>
    <cellStyle name="task 11 19" xfId="12036"/>
    <cellStyle name="task 11 2 18" xfId="12037"/>
    <cellStyle name="task 12 19" xfId="12038"/>
    <cellStyle name="task 12 2 18" xfId="12039"/>
    <cellStyle name="task 13 19" xfId="12040"/>
    <cellStyle name="task 13 2 18" xfId="12041"/>
    <cellStyle name="task 14 19" xfId="12042"/>
    <cellStyle name="task 14 2 18" xfId="12043"/>
    <cellStyle name="task 15 19" xfId="12044"/>
    <cellStyle name="task 15 2 18" xfId="12045"/>
    <cellStyle name="task 2 19" xfId="12046"/>
    <cellStyle name="task 2 2 18" xfId="12047"/>
    <cellStyle name="task 3 19" xfId="12048"/>
    <cellStyle name="task 3 2 18" xfId="12049"/>
    <cellStyle name="task 4 19" xfId="12050"/>
    <cellStyle name="task 4 2 18" xfId="12051"/>
    <cellStyle name="task 5 19" xfId="12052"/>
    <cellStyle name="task 5 2 18" xfId="12053"/>
    <cellStyle name="task 6 19" xfId="12054"/>
    <cellStyle name="task 6 2 18" xfId="12055"/>
    <cellStyle name="task 7 19" xfId="12056"/>
    <cellStyle name="task 7 2 18" xfId="12057"/>
    <cellStyle name="task 8 19" xfId="12058"/>
    <cellStyle name="task 8 2 18" xfId="12059"/>
    <cellStyle name="task 9 19" xfId="12060"/>
    <cellStyle name="task 9 2 18" xfId="12061"/>
    <cellStyle name="Note 2 19 2 18" xfId="12062"/>
    <cellStyle name="Total 2 54" xfId="12063"/>
    <cellStyle name="Total 2 10 15" xfId="12064"/>
    <cellStyle name="Total 2 11 15" xfId="12065"/>
    <cellStyle name="Total 2 12 15" xfId="12066"/>
    <cellStyle name="Total 2 13 15" xfId="12067"/>
    <cellStyle name="Total 2 14 15" xfId="12068"/>
    <cellStyle name="Total 2 15 15" xfId="12069"/>
    <cellStyle name="Total 2 16 15" xfId="12070"/>
    <cellStyle name="Total 2 17 15" xfId="12071"/>
    <cellStyle name="Total 2 18 15" xfId="12072"/>
    <cellStyle name="Total 2 19 15" xfId="12073"/>
    <cellStyle name="Total 2 2 17" xfId="12074"/>
    <cellStyle name="Total 2 2 2 15" xfId="12075"/>
    <cellStyle name="Total 2 20 15" xfId="12076"/>
    <cellStyle name="Total 2 21 15" xfId="12077"/>
    <cellStyle name="Total 2 22 15" xfId="12078"/>
    <cellStyle name="Total 2 23 15" xfId="12079"/>
    <cellStyle name="Total 2 24 15" xfId="12080"/>
    <cellStyle name="Total 2 25 15" xfId="12081"/>
    <cellStyle name="Total 2 26 15" xfId="12082"/>
    <cellStyle name="Total 2 27 15" xfId="12083"/>
    <cellStyle name="Total 2 28 15" xfId="12084"/>
    <cellStyle name="Total 2 29 15" xfId="12085"/>
    <cellStyle name="Total 2 3 16" xfId="12086"/>
    <cellStyle name="Total 2 30 15" xfId="12087"/>
    <cellStyle name="Total 2 31 15" xfId="12088"/>
    <cellStyle name="Total 2 32 15" xfId="12089"/>
    <cellStyle name="Total 2 33 15" xfId="12090"/>
    <cellStyle name="Total 2 34 15" xfId="12091"/>
    <cellStyle name="Total 2 35 15" xfId="12092"/>
    <cellStyle name="Total 2 36 15" xfId="12093"/>
    <cellStyle name="Total 2 37 15" xfId="12094"/>
    <cellStyle name="Total 2 38 15" xfId="12095"/>
    <cellStyle name="Note 2 2 22" xfId="12096"/>
    <cellStyle name="Total 2 4 16" xfId="12097"/>
    <cellStyle name="Total 2 5 16" xfId="12098"/>
    <cellStyle name="Total 2 6 15" xfId="12099"/>
    <cellStyle name="Total 2 7 15" xfId="12100"/>
    <cellStyle name="Total 2 8 15" xfId="12101"/>
    <cellStyle name="Total 2 9 15" xfId="12102"/>
    <cellStyle name="Note 2 2 2 21" xfId="12103"/>
    <cellStyle name="Note 2 2 2 2 18" xfId="12104"/>
    <cellStyle name="Calculation 2 13 21" xfId="12105"/>
    <cellStyle name="Account 3 2 15" xfId="12106"/>
    <cellStyle name="Input 2 5 19" xfId="12107"/>
    <cellStyle name="Input 2 4 19" xfId="12108"/>
    <cellStyle name="Input 2 39 18" xfId="12109"/>
    <cellStyle name="Input 2 38 18" xfId="12110"/>
    <cellStyle name="Input 2 37 18" xfId="12111"/>
    <cellStyle name="Input 2 36 18" xfId="12112"/>
    <cellStyle name="Input 2 35 18" xfId="12113"/>
    <cellStyle name="Input 2 34 18" xfId="12114"/>
    <cellStyle name="Input 2 33 18" xfId="12115"/>
    <cellStyle name="Input 2 32 18" xfId="12116"/>
    <cellStyle name="Input 2 31 18" xfId="12117"/>
    <cellStyle name="Input 2 30 18" xfId="12118"/>
    <cellStyle name="Input 2 3 19" xfId="12119"/>
    <cellStyle name="Input 2 29 18" xfId="12120"/>
    <cellStyle name="Input 2 28 18" xfId="12121"/>
    <cellStyle name="Input 2 27 18" xfId="12122"/>
    <cellStyle name="Input 2 26 18" xfId="12123"/>
    <cellStyle name="Input 2 25 18" xfId="12124"/>
    <cellStyle name="Input 2 24 18" xfId="12125"/>
    <cellStyle name="Input 2 23 18" xfId="12126"/>
    <cellStyle name="Input 2 22 18" xfId="12127"/>
    <cellStyle name="Input 2 21 18" xfId="12128"/>
    <cellStyle name="Input 2 20 18" xfId="12129"/>
    <cellStyle name="Input 2 2 19" xfId="12130"/>
    <cellStyle name="Input 2 19 18" xfId="12131"/>
    <cellStyle name="Input 2 18 18" xfId="12132"/>
    <cellStyle name="Input 2 17 18" xfId="12133"/>
    <cellStyle name="Input 2 16 18" xfId="12134"/>
    <cellStyle name="Input 2 15 18" xfId="12135"/>
    <cellStyle name="Input 2 14 18" xfId="12136"/>
    <cellStyle name="Input 2 13 18" xfId="12137"/>
    <cellStyle name="Input 2 12 18" xfId="12138"/>
    <cellStyle name="Input 2 11 18" xfId="12139"/>
    <cellStyle name="Input 2 10 18" xfId="12140"/>
    <cellStyle name="Input 2 57" xfId="12141"/>
    <cellStyle name="Fund 9 2 19" xfId="12142"/>
    <cellStyle name="Fund 9 20" xfId="12143"/>
    <cellStyle name="Fund 8 2 19" xfId="12144"/>
    <cellStyle name="Fund 8 20" xfId="12145"/>
    <cellStyle name="Fund 7 2 19" xfId="12146"/>
    <cellStyle name="Fund 7 20" xfId="12147"/>
    <cellStyle name="Fund 6 2 19" xfId="12148"/>
    <cellStyle name="Fund 6 20" xfId="12149"/>
    <cellStyle name="Fund 5 2 19" xfId="12150"/>
    <cellStyle name="Fund 5 20" xfId="12151"/>
    <cellStyle name="Fund 4 2 19" xfId="12152"/>
    <cellStyle name="Fund 4 20" xfId="12153"/>
    <cellStyle name="Fund 3 2 19" xfId="12154"/>
    <cellStyle name="Fund 3 20" xfId="12155"/>
    <cellStyle name="Fund 2 2 19" xfId="12156"/>
    <cellStyle name="Fund 2 20" xfId="12157"/>
    <cellStyle name="Fund 15 2 19" xfId="12158"/>
    <cellStyle name="Fund 15 20" xfId="12159"/>
    <cellStyle name="Fund 14 2 19" xfId="12160"/>
    <cellStyle name="Fund 14 20" xfId="12161"/>
    <cellStyle name="Fund 13 2 19" xfId="12162"/>
    <cellStyle name="Fund 13 20" xfId="12163"/>
    <cellStyle name="Fund 12 2 19" xfId="12164"/>
    <cellStyle name="Fund 12 20" xfId="12165"/>
    <cellStyle name="Fund 11 2 19" xfId="12166"/>
    <cellStyle name="Fund 11 20" xfId="12167"/>
    <cellStyle name="Fund 10 2 19" xfId="12168"/>
    <cellStyle name="Fund 10 20" xfId="12169"/>
    <cellStyle name="Note 2 56" xfId="12170"/>
    <cellStyle name="Note 2 10 18" xfId="12171"/>
    <cellStyle name="Note 2 10 2 17" xfId="12172"/>
    <cellStyle name="Note 2 11 18" xfId="12173"/>
    <cellStyle name="Note 2 11 2 17" xfId="12174"/>
    <cellStyle name="Note 2 12 18" xfId="12175"/>
    <cellStyle name="Note 2 12 2 17" xfId="12176"/>
    <cellStyle name="Note 2 13 18" xfId="12177"/>
    <cellStyle name="Note 2 13 2 17" xfId="12178"/>
    <cellStyle name="Note 2 14 18" xfId="12179"/>
    <cellStyle name="Note 2 14 2 17" xfId="12180"/>
    <cellStyle name="Note 2 15 18" xfId="12181"/>
    <cellStyle name="Note 2 15 2 17" xfId="12182"/>
    <cellStyle name="Note 2 16 18" xfId="12183"/>
    <cellStyle name="Note 2 16 2 17" xfId="12184"/>
    <cellStyle name="Note 2 17 18" xfId="12185"/>
    <cellStyle name="Note 2 17 2 17" xfId="12186"/>
    <cellStyle name="Note 2 18 18" xfId="12187"/>
    <cellStyle name="Note 2 18 2 17" xfId="12188"/>
    <cellStyle name="Note 2 19 18" xfId="12189"/>
    <cellStyle name="Note 2 19 2 17" xfId="12190"/>
    <cellStyle name="Note 2 2 21" xfId="12191"/>
    <cellStyle name="Note 2 2 2 20" xfId="12192"/>
    <cellStyle name="Note 2 2 2 2 17" xfId="12193"/>
    <cellStyle name="Note 2 20 18" xfId="12194"/>
    <cellStyle name="Note 2 20 2 17" xfId="12195"/>
    <cellStyle name="Note 2 21 18" xfId="12196"/>
    <cellStyle name="Note 2 21 2 17" xfId="12197"/>
    <cellStyle name="Note 2 22 18" xfId="12198"/>
    <cellStyle name="Note 2 22 2 17" xfId="12199"/>
    <cellStyle name="Note 2 23 18" xfId="12200"/>
    <cellStyle name="Note 2 23 2 17" xfId="12201"/>
    <cellStyle name="Note 2 24 18" xfId="12202"/>
    <cellStyle name="Note 2 24 2 17" xfId="12203"/>
    <cellStyle name="Note 2 25 18" xfId="12204"/>
    <cellStyle name="Note 2 25 2 17" xfId="12205"/>
    <cellStyle name="Note 2 26 18" xfId="12206"/>
    <cellStyle name="Note 2 26 2 17" xfId="12207"/>
    <cellStyle name="Note 2 27 18" xfId="12208"/>
    <cellStyle name="Note 2 27 2 17" xfId="12209"/>
    <cellStyle name="Note 2 28 18" xfId="12210"/>
    <cellStyle name="Note 2 28 2 17" xfId="12211"/>
    <cellStyle name="Note 2 29 18" xfId="12212"/>
    <cellStyle name="Note 2 29 2 17" xfId="12213"/>
    <cellStyle name="Note 2 3 20" xfId="12214"/>
    <cellStyle name="Note 2 3 2 17" xfId="12215"/>
    <cellStyle name="Note 2 30 18" xfId="12216"/>
    <cellStyle name="Note 2 30 2 17" xfId="12217"/>
    <cellStyle name="Note 2 31 18" xfId="12218"/>
    <cellStyle name="Note 2 31 2 17" xfId="12219"/>
    <cellStyle name="Note 2 32 18" xfId="12220"/>
    <cellStyle name="Note 2 32 2 17" xfId="12221"/>
    <cellStyle name="Note 2 33 18" xfId="12222"/>
    <cellStyle name="Note 2 33 2 17" xfId="12223"/>
    <cellStyle name="Note 2 34 18" xfId="12224"/>
    <cellStyle name="Note 2 34 2 17" xfId="12225"/>
    <cellStyle name="Note 2 35 18" xfId="12226"/>
    <cellStyle name="Note 2 35 2 17" xfId="12227"/>
    <cellStyle name="Note 2 36 18" xfId="12228"/>
    <cellStyle name="Note 2 36 2 17" xfId="12229"/>
    <cellStyle name="Note 2 37 18" xfId="12230"/>
    <cellStyle name="Note 2 37 2 17" xfId="12231"/>
    <cellStyle name="Note 2 38 17" xfId="12232"/>
    <cellStyle name="Note 2 4 19" xfId="12233"/>
    <cellStyle name="Note 2 4 2 17" xfId="12234"/>
    <cellStyle name="Note 2 5 19" xfId="12235"/>
    <cellStyle name="Note 2 5 2 17" xfId="12236"/>
    <cellStyle name="Note 2 6 18" xfId="12237"/>
    <cellStyle name="Note 2 6 2 17" xfId="12238"/>
    <cellStyle name="Note 2 7 18" xfId="12239"/>
    <cellStyle name="Note 2 7 2 17" xfId="12240"/>
    <cellStyle name="Note 2 8 18" xfId="12241"/>
    <cellStyle name="Note 2 8 2 17" xfId="12242"/>
    <cellStyle name="Note 2 9 18" xfId="12243"/>
    <cellStyle name="Note 2 9 2 17" xfId="12244"/>
    <cellStyle name="Output 2 55" xfId="12245"/>
    <cellStyle name="Output 2 10 16" xfId="12246"/>
    <cellStyle name="Output 2 11 16" xfId="12247"/>
    <cellStyle name="Output 2 12 16" xfId="12248"/>
    <cellStyle name="Output 2 13 16" xfId="12249"/>
    <cellStyle name="Output 2 14 16" xfId="12250"/>
    <cellStyle name="Output 2 15 16" xfId="12251"/>
    <cellStyle name="Output 2 16 16" xfId="12252"/>
    <cellStyle name="Output 2 17 16" xfId="12253"/>
    <cellStyle name="Output 2 18 16" xfId="12254"/>
    <cellStyle name="Output 2 19 16" xfId="12255"/>
    <cellStyle name="Output 2 2 17" xfId="12256"/>
    <cellStyle name="Output 2 20 16" xfId="12257"/>
    <cellStyle name="Output 2 21 16" xfId="12258"/>
    <cellStyle name="Output 2 22 16" xfId="12259"/>
    <cellStyle name="Output 2 23 16" xfId="12260"/>
    <cellStyle name="Output 2 24 16" xfId="12261"/>
    <cellStyle name="Output 2 25 16" xfId="12262"/>
    <cellStyle name="Output 2 26 16" xfId="12263"/>
    <cellStyle name="Output 2 27 16" xfId="12264"/>
    <cellStyle name="Output 2 28 16" xfId="12265"/>
    <cellStyle name="Output 2 29 16" xfId="12266"/>
    <cellStyle name="Output 2 3 17" xfId="12267"/>
    <cellStyle name="Output 2 30 16" xfId="12268"/>
    <cellStyle name="Output 2 31 16" xfId="12269"/>
    <cellStyle name="Output 2 32 16" xfId="12270"/>
    <cellStyle name="Output 2 33 16" xfId="12271"/>
    <cellStyle name="Output 2 34 16" xfId="12272"/>
    <cellStyle name="Output 2 35 16" xfId="12273"/>
    <cellStyle name="Output 2 36 16" xfId="12274"/>
    <cellStyle name="Output 2 37 16" xfId="12275"/>
    <cellStyle name="Output 2 38 16" xfId="12276"/>
    <cellStyle name="Output 2 39 16" xfId="12277"/>
    <cellStyle name="Output 2 4 17" xfId="12278"/>
    <cellStyle name="Output 2 5 17" xfId="12279"/>
    <cellStyle name="Output 2 6 16" xfId="12280"/>
    <cellStyle name="Output 2 7 16" xfId="12281"/>
    <cellStyle name="Output 2 8 16" xfId="12282"/>
    <cellStyle name="Output 2 9 16" xfId="12283"/>
    <cellStyle name="Input 2 9 20" xfId="12284"/>
    <cellStyle name="Input 2 8 20" xfId="12285"/>
    <cellStyle name="Input 2 7 20" xfId="12286"/>
    <cellStyle name="Input 2 6 20" xfId="12287"/>
    <cellStyle name="Input 2 5 21" xfId="12288"/>
    <cellStyle name="Input 2 4 21" xfId="12289"/>
    <cellStyle name="Input 2 39 20" xfId="12290"/>
    <cellStyle name="Input 2 38 20" xfId="12291"/>
    <cellStyle name="Input 2 37 20" xfId="12292"/>
    <cellStyle name="Input 2 36 20" xfId="12293"/>
    <cellStyle name="Input 2 35 20" xfId="12294"/>
    <cellStyle name="Input 2 34 20" xfId="12295"/>
    <cellStyle name="Input 2 33 20" xfId="12296"/>
    <cellStyle name="Input 2 32 20" xfId="12297"/>
    <cellStyle name="Input 2 31 20" xfId="12298"/>
    <cellStyle name="Input 2 30 20" xfId="12299"/>
    <cellStyle name="Input 2 3 21" xfId="12300"/>
    <cellStyle name="Input 2 29 20" xfId="12301"/>
    <cellStyle name="Input 2 28 20" xfId="12302"/>
    <cellStyle name="Input 2 27 20" xfId="12303"/>
    <cellStyle name="Input 2 26 20" xfId="12304"/>
    <cellStyle name="Input 2 25 20" xfId="12305"/>
    <cellStyle name="Input 2 24 20" xfId="12306"/>
    <cellStyle name="Input 2 23 20" xfId="12307"/>
    <cellStyle name="Input 2 22 20" xfId="12308"/>
    <cellStyle name="Input 2 21 20" xfId="12309"/>
    <cellStyle name="Input 2 20 20" xfId="12310"/>
    <cellStyle name="Input 2 2 21" xfId="12311"/>
    <cellStyle name="Input 2 19 20" xfId="12312"/>
    <cellStyle name="Input 2 18 20" xfId="12313"/>
    <cellStyle name="Input 2 17 20" xfId="12314"/>
    <cellStyle name="Input 2 16 20" xfId="12315"/>
    <cellStyle name="Input 2 15 20" xfId="12316"/>
    <cellStyle name="Input 2 14 20" xfId="12317"/>
    <cellStyle name="Input 2 13 20" xfId="12318"/>
    <cellStyle name="Input 2 12 20" xfId="12319"/>
    <cellStyle name="Input 2 11 20" xfId="12320"/>
    <cellStyle name="Input 2 10 20" xfId="12321"/>
    <cellStyle name="Input 2 59" xfId="12322"/>
    <cellStyle name="Calculation 2 9 18" xfId="12323"/>
    <cellStyle name="Calculation 2 8 18" xfId="12324"/>
    <cellStyle name="Calculation 2 7 18" xfId="12325"/>
    <cellStyle name="Calculation 2 6 18" xfId="12326"/>
    <cellStyle name="Calculation 2 5 19" xfId="12327"/>
    <cellStyle name="Calculation 2 4 19" xfId="12328"/>
    <cellStyle name="Calculation 2 39 18" xfId="12329"/>
    <cellStyle name="Calculation 2 38 18" xfId="12330"/>
    <cellStyle name="Calculation 2 37 18" xfId="12331"/>
    <cellStyle name="Calculation 2 36 18" xfId="12332"/>
    <cellStyle name="Calculation 2 35 18" xfId="12333"/>
    <cellStyle name="Calculation 2 34 18" xfId="12334"/>
    <cellStyle name="Calculation 2 33 18" xfId="12335"/>
    <cellStyle name="Calculation 2 32 18" xfId="12336"/>
    <cellStyle name="Calculation 2 31 18" xfId="12337"/>
    <cellStyle name="Calculation 2 30 18" xfId="12338"/>
    <cellStyle name="Calculation 2 3 19" xfId="12339"/>
    <cellStyle name="Calculation 2 29 18" xfId="12340"/>
    <cellStyle name="Calculation 2 28 18" xfId="12341"/>
    <cellStyle name="Calculation 2 27 18" xfId="12342"/>
    <cellStyle name="Calculation 2 26 18" xfId="12343"/>
    <cellStyle name="Calculation 2 25 18" xfId="12344"/>
    <cellStyle name="Calculation 2 24 18" xfId="12345"/>
    <cellStyle name="Calculation 2 23 18" xfId="12346"/>
    <cellStyle name="Total 2 55" xfId="12347"/>
    <cellStyle name="Total 2 10 16" xfId="12348"/>
    <cellStyle name="Total 2 11 16" xfId="12349"/>
    <cellStyle name="Total 2 12 16" xfId="12350"/>
    <cellStyle name="Total 2 13 16" xfId="12351"/>
    <cellStyle name="Total 2 14 16" xfId="12352"/>
    <cellStyle name="Total 2 15 16" xfId="12353"/>
    <cellStyle name="Total 2 16 16" xfId="12354"/>
    <cellStyle name="Total 2 17 16" xfId="12355"/>
    <cellStyle name="Total 2 18 16" xfId="12356"/>
    <cellStyle name="Total 2 19 16" xfId="12357"/>
    <cellStyle name="Total 2 2 18" xfId="12358"/>
    <cellStyle name="Total 2 2 2 16" xfId="12359"/>
    <cellStyle name="Total 2 20 16" xfId="12360"/>
    <cellStyle name="Total 2 21 16" xfId="12361"/>
    <cellStyle name="Total 2 22 16" xfId="12362"/>
    <cellStyle name="Total 2 23 16" xfId="12363"/>
    <cellStyle name="Total 2 24 16" xfId="12364"/>
    <cellStyle name="Total 2 25 16" xfId="12365"/>
    <cellStyle name="Total 2 26 16" xfId="12366"/>
    <cellStyle name="Total 2 27 16" xfId="12367"/>
    <cellStyle name="Total 2 28 16" xfId="12368"/>
    <cellStyle name="Total 2 29 16" xfId="12369"/>
    <cellStyle name="Total 2 3 17" xfId="12370"/>
    <cellStyle name="Total 2 30 16" xfId="12371"/>
    <cellStyle name="Total 2 31 16" xfId="12372"/>
    <cellStyle name="Total 2 32 16" xfId="12373"/>
    <cellStyle name="Total 2 33 16" xfId="12374"/>
    <cellStyle name="Total 2 34 16" xfId="12375"/>
    <cellStyle name="Total 2 35 16" xfId="12376"/>
    <cellStyle name="Total 2 36 16" xfId="12377"/>
    <cellStyle name="Total 2 37 16" xfId="12378"/>
    <cellStyle name="Total 2 38 16" xfId="12379"/>
    <cellStyle name="Calculation 2 22 18" xfId="12380"/>
    <cellStyle name="Total 2 4 17" xfId="12381"/>
    <cellStyle name="Total 2 5 17" xfId="12382"/>
    <cellStyle name="Total 2 6 16" xfId="12383"/>
    <cellStyle name="Total 2 7 16" xfId="12384"/>
    <cellStyle name="Total 2 8 16" xfId="12385"/>
    <cellStyle name="Total 2 9 16" xfId="12386"/>
    <cellStyle name="Calculation 2 21 18" xfId="12387"/>
    <cellStyle name="Calculation 2 20 18" xfId="12388"/>
    <cellStyle name="Note 2 2 2 2 21" xfId="12389"/>
    <cellStyle name="Note 2 20 19" xfId="12390"/>
    <cellStyle name="Note 2 20 2 18" xfId="12391"/>
    <cellStyle name="Note 2 21 19" xfId="12392"/>
    <cellStyle name="Note 2 21 2 18" xfId="12393"/>
    <cellStyle name="Note 2 22 19" xfId="12394"/>
    <cellStyle name="Note 2 22 2 18" xfId="12395"/>
    <cellStyle name="Note 2 23 19" xfId="12396"/>
    <cellStyle name="Note 2 23 2 18" xfId="12397"/>
    <cellStyle name="Note 2 24 19" xfId="12398"/>
    <cellStyle name="Note 2 24 2 18" xfId="12399"/>
    <cellStyle name="Note 2 25 19" xfId="12400"/>
    <cellStyle name="Note 2 25 2 18" xfId="12401"/>
    <cellStyle name="Note 2 26 19" xfId="12402"/>
    <cellStyle name="Note 2 26 2 18" xfId="12403"/>
    <cellStyle name="Note 2 27 19" xfId="12404"/>
    <cellStyle name="Note 2 27 2 18" xfId="12405"/>
    <cellStyle name="Note 2 28 19" xfId="12406"/>
    <cellStyle name="Note 2 28 2 18" xfId="12407"/>
    <cellStyle name="Note 2 29 19" xfId="12408"/>
    <cellStyle name="Note 2 29 2 18" xfId="12409"/>
    <cellStyle name="Note 2 3 21" xfId="12410"/>
    <cellStyle name="Note 2 3 2 18" xfId="12411"/>
    <cellStyle name="Note 2 30 19" xfId="12412"/>
    <cellStyle name="Note 2 30 2 18" xfId="12413"/>
    <cellStyle name="Note 2 31 19" xfId="12414"/>
    <cellStyle name="Note 2 31 2 18" xfId="12415"/>
    <cellStyle name="Note 2 32 19" xfId="12416"/>
    <cellStyle name="Note 2 32 2 18" xfId="12417"/>
    <cellStyle name="Note 2 33 19" xfId="12418"/>
    <cellStyle name="Note 2 33 2 18" xfId="12419"/>
    <cellStyle name="Note 2 34 19" xfId="12420"/>
    <cellStyle name="Note 2 34 2 18" xfId="12421"/>
    <cellStyle name="Note 2 35 19" xfId="12422"/>
    <cellStyle name="Note 2 35 2 18" xfId="12423"/>
    <cellStyle name="Note 2 36 19" xfId="12424"/>
    <cellStyle name="Note 2 36 2 18" xfId="12425"/>
    <cellStyle name="Note 2 37 19" xfId="12426"/>
    <cellStyle name="Note 2 37 2 18" xfId="12427"/>
    <cellStyle name="Note 2 38 18" xfId="12428"/>
    <cellStyle name="Note 2 20 22" xfId="12429"/>
    <cellStyle name="Note 2 4 20" xfId="12430"/>
    <cellStyle name="Note 2 4 2 18" xfId="12431"/>
    <cellStyle name="Note 2 5 20" xfId="12432"/>
    <cellStyle name="Note 2 5 2 18" xfId="12433"/>
    <cellStyle name="Note 2 6 19" xfId="12434"/>
    <cellStyle name="Note 2 6 2 18" xfId="12435"/>
    <cellStyle name="Note 2 7 19" xfId="12436"/>
    <cellStyle name="Note 2 7 2 18" xfId="12437"/>
    <cellStyle name="Note 2 8 19" xfId="12438"/>
    <cellStyle name="Note 2 8 2 18" xfId="12439"/>
    <cellStyle name="Note 2 9 19" xfId="12440"/>
    <cellStyle name="Note 2 9 2 18" xfId="12441"/>
    <cellStyle name="Note 2 20 2 21" xfId="12442"/>
    <cellStyle name="Note 2 21 22" xfId="12443"/>
    <cellStyle name="Note 2 21 2 21" xfId="12444"/>
    <cellStyle name="Note 2 22 22" xfId="12445"/>
    <cellStyle name="Note 2 22 2 21" xfId="12446"/>
    <cellStyle name="Note 2 23 22" xfId="12447"/>
    <cellStyle name="Note 2 23 2 21" xfId="12448"/>
    <cellStyle name="Note 2 24 22" xfId="12449"/>
    <cellStyle name="Note 2 24 2 21" xfId="12450"/>
    <cellStyle name="Note 2 25 22" xfId="12451"/>
    <cellStyle name="Note 2 25 2 21" xfId="12452"/>
    <cellStyle name="Note 2 26 22" xfId="12453"/>
    <cellStyle name="Note 2 26 2 21" xfId="12454"/>
    <cellStyle name="Note 2 27 22" xfId="12455"/>
    <cellStyle name="Project 32" xfId="12456"/>
    <cellStyle name="Project 10 20" xfId="12457"/>
    <cellStyle name="Project 10 2 19" xfId="12458"/>
    <cellStyle name="Project 11 20" xfId="12459"/>
    <cellStyle name="Project 11 2 19" xfId="12460"/>
    <cellStyle name="Project 12 20" xfId="12461"/>
    <cellStyle name="Project 12 2 19" xfId="12462"/>
    <cellStyle name="Project 13 20" xfId="12463"/>
    <cellStyle name="Project 13 2 19" xfId="12464"/>
    <cellStyle name="Project 14 20" xfId="12465"/>
    <cellStyle name="Project 14 2 19" xfId="12466"/>
    <cellStyle name="Project 15 20" xfId="12467"/>
    <cellStyle name="Project 15 2 19" xfId="12468"/>
    <cellStyle name="Project 2 20" xfId="12469"/>
    <cellStyle name="Project 2 2 19" xfId="12470"/>
    <cellStyle name="Project 3 20" xfId="12471"/>
    <cellStyle name="Project 3 2 19" xfId="12472"/>
    <cellStyle name="Project 4 20" xfId="12473"/>
    <cellStyle name="Project 4 2 19" xfId="12474"/>
    <cellStyle name="Output 2 56" xfId="12475"/>
    <cellStyle name="Output 2 10 17" xfId="12476"/>
    <cellStyle name="Output 2 11 17" xfId="12477"/>
    <cellStyle name="Output 2 12 17" xfId="12478"/>
    <cellStyle name="Output 2 13 17" xfId="12479"/>
    <cellStyle name="Output 2 14 17" xfId="12480"/>
    <cellStyle name="Output 2 15 17" xfId="12481"/>
    <cellStyle name="Output 2 16 17" xfId="12482"/>
    <cellStyle name="Output 2 17 17" xfId="12483"/>
    <cellStyle name="Output 2 18 17" xfId="12484"/>
    <cellStyle name="Output 2 19 17" xfId="12485"/>
    <cellStyle name="Output 2 2 18" xfId="12486"/>
    <cellStyle name="Output 2 20 17" xfId="12487"/>
    <cellStyle name="Output 2 21 17" xfId="12488"/>
    <cellStyle name="Output 2 22 17" xfId="12489"/>
    <cellStyle name="Output 2 23 17" xfId="12490"/>
    <cellStyle name="Output 2 24 17" xfId="12491"/>
    <cellStyle name="Output 2 25 17" xfId="12492"/>
    <cellStyle name="Output 2 26 17" xfId="12493"/>
    <cellStyle name="Output 2 27 17" xfId="12494"/>
    <cellStyle name="Output 2 28 17" xfId="12495"/>
    <cellStyle name="Output 2 29 17" xfId="12496"/>
    <cellStyle name="Output 2 3 18" xfId="12497"/>
    <cellStyle name="Output 2 30 17" xfId="12498"/>
    <cellStyle name="Output 2 31 17" xfId="12499"/>
    <cellStyle name="Output 2 32 17" xfId="12500"/>
    <cellStyle name="Output 2 33 17" xfId="12501"/>
    <cellStyle name="Output 2 34 17" xfId="12502"/>
    <cellStyle name="Output 2 35 17" xfId="12503"/>
    <cellStyle name="Output 2 36 17" xfId="12504"/>
    <cellStyle name="Output 2 37 17" xfId="12505"/>
    <cellStyle name="Output 2 38 17" xfId="12506"/>
    <cellStyle name="Output 2 39 17" xfId="12507"/>
    <cellStyle name="Output 2 4 18" xfId="12508"/>
    <cellStyle name="Output 2 5 18" xfId="12509"/>
    <cellStyle name="Output 2 6 17" xfId="12510"/>
    <cellStyle name="Output 2 7 17" xfId="12511"/>
    <cellStyle name="Output 2 8 17" xfId="12512"/>
    <cellStyle name="Output 2 9 17" xfId="12513"/>
    <cellStyle name="Project 5 20" xfId="12514"/>
    <cellStyle name="Project 5 2 19" xfId="12515"/>
    <cellStyle name="Project 6 20" xfId="12516"/>
    <cellStyle name="Project 6 2 19" xfId="12517"/>
    <cellStyle name="Project 7 20" xfId="12518"/>
    <cellStyle name="Project 7 2 19" xfId="12519"/>
    <cellStyle name="Project 8 20" xfId="12520"/>
    <cellStyle name="Project 8 2 19" xfId="12521"/>
    <cellStyle name="Project 9 20" xfId="12522"/>
    <cellStyle name="Project 9 2 19" xfId="12523"/>
    <cellStyle name="Note 2 27 2 21" xfId="12524"/>
    <cellStyle name="Note 2 28 22" xfId="12525"/>
    <cellStyle name="Note 2 28 2 21" xfId="12526"/>
    <cellStyle name="Note 2 29 22" xfId="12527"/>
    <cellStyle name="Note 2 29 2 21" xfId="12528"/>
    <cellStyle name="Note 2 3 24" xfId="12529"/>
    <cellStyle name="Note 2 3 2 21" xfId="12530"/>
    <cellStyle name="task 32" xfId="12531"/>
    <cellStyle name="task 10 20" xfId="12532"/>
    <cellStyle name="task 10 2 19" xfId="12533"/>
    <cellStyle name="task 11 20" xfId="12534"/>
    <cellStyle name="task 11 2 19" xfId="12535"/>
    <cellStyle name="task 12 20" xfId="12536"/>
    <cellStyle name="task 12 2 19" xfId="12537"/>
    <cellStyle name="task 13 20" xfId="12538"/>
    <cellStyle name="task 13 2 19" xfId="12539"/>
    <cellStyle name="task 14 20" xfId="12540"/>
    <cellStyle name="task 14 2 19" xfId="12541"/>
    <cellStyle name="task 15 20" xfId="12542"/>
    <cellStyle name="task 15 2 19" xfId="12543"/>
    <cellStyle name="task 2 20" xfId="12544"/>
    <cellStyle name="task 2 2 19" xfId="12545"/>
    <cellStyle name="task 3 20" xfId="12546"/>
    <cellStyle name="task 3 2 19" xfId="12547"/>
    <cellStyle name="task 4 20" xfId="12548"/>
    <cellStyle name="task 4 2 19" xfId="12549"/>
    <cellStyle name="task 5 20" xfId="12550"/>
    <cellStyle name="task 5 2 19" xfId="12551"/>
    <cellStyle name="task 6 20" xfId="12552"/>
    <cellStyle name="task 6 2 19" xfId="12553"/>
    <cellStyle name="task 7 20" xfId="12554"/>
    <cellStyle name="task 7 2 19" xfId="12555"/>
    <cellStyle name="task 8 20" xfId="12556"/>
    <cellStyle name="task 8 2 19" xfId="12557"/>
    <cellStyle name="task 9 20" xfId="12558"/>
    <cellStyle name="task 9 2 19" xfId="12559"/>
    <cellStyle name="Total 2 57" xfId="12560"/>
    <cellStyle name="Total 2 10 18" xfId="12561"/>
    <cellStyle name="Total 2 11 18" xfId="12562"/>
    <cellStyle name="Total 2 12 18" xfId="12563"/>
    <cellStyle name="Total 2 13 18" xfId="12564"/>
    <cellStyle name="Total 2 14 18" xfId="12565"/>
    <cellStyle name="Total 2 15 18" xfId="12566"/>
    <cellStyle name="Total 2 16 18" xfId="12567"/>
    <cellStyle name="Total 2 17 18" xfId="12568"/>
    <cellStyle name="Total 2 18 18" xfId="12569"/>
    <cellStyle name="Total 2 19 18" xfId="12570"/>
    <cellStyle name="Total 2 2 20" xfId="12571"/>
    <cellStyle name="Total 2 2 2 18" xfId="12572"/>
    <cellStyle name="Total 2 20 18" xfId="12573"/>
    <cellStyle name="Total 2 21 18" xfId="12574"/>
    <cellStyle name="Total 2 22 18" xfId="12575"/>
    <cellStyle name="Total 2 23 18" xfId="12576"/>
    <cellStyle name="Total 2 24 18" xfId="12577"/>
    <cellStyle name="Total 2 25 18" xfId="12578"/>
    <cellStyle name="Total 2 26 18" xfId="12579"/>
    <cellStyle name="Total 2 27 18" xfId="12580"/>
    <cellStyle name="Total 2 28 18" xfId="12581"/>
    <cellStyle name="Total 2 29 18" xfId="12582"/>
    <cellStyle name="Total 2 3 19" xfId="12583"/>
    <cellStyle name="Total 2 30 18" xfId="12584"/>
    <cellStyle name="Total 2 31 18" xfId="12585"/>
    <cellStyle name="Total 2 32 18" xfId="12586"/>
    <cellStyle name="Total 2 33 18" xfId="12587"/>
    <cellStyle name="Total 2 34 18" xfId="12588"/>
    <cellStyle name="Total 2 35 18" xfId="12589"/>
    <cellStyle name="Total 2 36 18" xfId="12590"/>
    <cellStyle name="Total 2 37 18" xfId="12591"/>
    <cellStyle name="Total 2 38 18" xfId="12592"/>
    <cellStyle name="Note 2 30 22" xfId="12593"/>
    <cellStyle name="Total 2 4 19" xfId="12594"/>
    <cellStyle name="Total 2 5 19" xfId="12595"/>
    <cellStyle name="Total 2 6 18" xfId="12596"/>
    <cellStyle name="Total 2 7 18" xfId="12597"/>
    <cellStyle name="Total 2 8 18" xfId="12598"/>
    <cellStyle name="Total 2 9 18" xfId="12599"/>
    <cellStyle name="Note 2 30 2 21" xfId="12600"/>
    <cellStyle name="Total 2 56" xfId="12601"/>
    <cellStyle name="Total 2 10 17" xfId="12602"/>
    <cellStyle name="Total 2 11 17" xfId="12603"/>
    <cellStyle name="Total 2 12 17" xfId="12604"/>
    <cellStyle name="Total 2 13 17" xfId="12605"/>
    <cellStyle name="Total 2 14 17" xfId="12606"/>
    <cellStyle name="Total 2 15 17" xfId="12607"/>
    <cellStyle name="Total 2 16 17" xfId="12608"/>
    <cellStyle name="Total 2 17 17" xfId="12609"/>
    <cellStyle name="Total 2 18 17" xfId="12610"/>
    <cellStyle name="Total 2 19 17" xfId="12611"/>
    <cellStyle name="Total 2 2 19" xfId="12612"/>
    <cellStyle name="Total 2 2 2 17" xfId="12613"/>
    <cellStyle name="Total 2 20 17" xfId="12614"/>
    <cellStyle name="Total 2 21 17" xfId="12615"/>
    <cellStyle name="Total 2 22 17" xfId="12616"/>
    <cellStyle name="Total 2 23 17" xfId="12617"/>
    <cellStyle name="Total 2 24 17" xfId="12618"/>
    <cellStyle name="Total 2 25 17" xfId="12619"/>
    <cellStyle name="Total 2 26 17" xfId="12620"/>
    <cellStyle name="Total 2 27 17" xfId="12621"/>
    <cellStyle name="Total 2 28 17" xfId="12622"/>
    <cellStyle name="Total 2 29 17" xfId="12623"/>
    <cellStyle name="Total 2 3 18" xfId="12624"/>
    <cellStyle name="Total 2 30 17" xfId="12625"/>
    <cellStyle name="Total 2 31 17" xfId="12626"/>
    <cellStyle name="Total 2 32 17" xfId="12627"/>
    <cellStyle name="Total 2 33 17" xfId="12628"/>
    <cellStyle name="Total 2 34 17" xfId="12629"/>
    <cellStyle name="Total 2 35 17" xfId="12630"/>
    <cellStyle name="Total 2 36 17" xfId="12631"/>
    <cellStyle name="Total 2 37 17" xfId="12632"/>
    <cellStyle name="Total 2 38 17" xfId="12633"/>
    <cellStyle name="Note 2 31 22" xfId="12634"/>
    <cellStyle name="Total 2 4 18" xfId="12635"/>
    <cellStyle name="Total 2 5 18" xfId="12636"/>
    <cellStyle name="Total 2 6 17" xfId="12637"/>
    <cellStyle name="Total 2 7 17" xfId="12638"/>
    <cellStyle name="Total 2 8 17" xfId="12639"/>
    <cellStyle name="Total 2 9 17" xfId="12640"/>
    <cellStyle name="Input 2 2 22" xfId="12641"/>
    <cellStyle name="Fund 12 22" xfId="12642"/>
    <cellStyle name="Calculation 2 14 21" xfId="12643"/>
    <cellStyle name="Account 4 2 15" xfId="12644"/>
    <cellStyle name="Calculation 2 2 19" xfId="12645"/>
    <cellStyle name="Calculation 2 19 18" xfId="12646"/>
    <cellStyle name="Calculation 2 18 18" xfId="12647"/>
    <cellStyle name="Calculation 2 17 18" xfId="12648"/>
    <cellStyle name="Calculation 2 16 18" xfId="12649"/>
    <cellStyle name="Calculation 2 15 18" xfId="12650"/>
    <cellStyle name="Calculation 2 14 18" xfId="12651"/>
    <cellStyle name="Calculation 2 13 18" xfId="12652"/>
    <cellStyle name="Calculation 2 12 18" xfId="12653"/>
    <cellStyle name="Calculation 2 11 18" xfId="12654"/>
    <cellStyle name="Calculation 2 10 18" xfId="12655"/>
    <cellStyle name="Calculation 2 57" xfId="12656"/>
    <cellStyle name="Fund 9 2 20" xfId="12657"/>
    <cellStyle name="Fund 9 21" xfId="12658"/>
    <cellStyle name="Fund 8 2 20" xfId="12659"/>
    <cellStyle name="Fund 8 21" xfId="12660"/>
    <cellStyle name="Fund 7 2 20" xfId="12661"/>
    <cellStyle name="Fund 7 21" xfId="12662"/>
    <cellStyle name="Fund 6 2 20" xfId="12663"/>
    <cellStyle name="Fund 6 21" xfId="12664"/>
    <cellStyle name="Fund 5 2 20" xfId="12665"/>
    <cellStyle name="Fund 5 21" xfId="12666"/>
    <cellStyle name="Fund 4 2 20" xfId="12667"/>
    <cellStyle name="Fund 4 21" xfId="12668"/>
    <cellStyle name="Fund 3 2 20" xfId="12669"/>
    <cellStyle name="Fund 3 21" xfId="12670"/>
    <cellStyle name="Fund 2 2 20" xfId="12671"/>
    <cellStyle name="Fund 2 21" xfId="12672"/>
    <cellStyle name="Fund 15 2 20" xfId="12673"/>
    <cellStyle name="Fund 15 21" xfId="12674"/>
    <cellStyle name="Fund 14 2 20" xfId="12675"/>
    <cellStyle name="Fund 14 21" xfId="12676"/>
    <cellStyle name="Fund 13 2 20" xfId="12677"/>
    <cellStyle name="Fund 13 21" xfId="12678"/>
    <cellStyle name="Fund 12 2 20" xfId="12679"/>
    <cellStyle name="Fund 12 21" xfId="12680"/>
    <cellStyle name="Fund 11 2 20" xfId="12681"/>
    <cellStyle name="Fund 11 21" xfId="12682"/>
    <cellStyle name="Fund 10 2 20" xfId="12683"/>
    <cellStyle name="Fund 10 21" xfId="12684"/>
    <cellStyle name="Note 2 62" xfId="12685"/>
    <cellStyle name="Note 2 10 24" xfId="12686"/>
    <cellStyle name="Note 2 10 2 23" xfId="12687"/>
    <cellStyle name="Note 2 11 24" xfId="12688"/>
    <cellStyle name="Note 2 11 2 23" xfId="12689"/>
    <cellStyle name="Note 2 12 24" xfId="12690"/>
    <cellStyle name="Note 2 12 2 23" xfId="12691"/>
    <cellStyle name="Note 2 13 24" xfId="12692"/>
    <cellStyle name="Note 2 13 2 23" xfId="12693"/>
    <cellStyle name="Note 2 14 24" xfId="12694"/>
    <cellStyle name="Note 2 14 2 23" xfId="12695"/>
    <cellStyle name="Note 2 15 24" xfId="12696"/>
    <cellStyle name="Note 2 15 2 23" xfId="12697"/>
    <cellStyle name="Note 2 16 24" xfId="12698"/>
    <cellStyle name="Note 2 16 2 23" xfId="12699"/>
    <cellStyle name="Note 2 17 24" xfId="12700"/>
    <cellStyle name="Note 2 17 2 23" xfId="12701"/>
    <cellStyle name="Note 2 18 24" xfId="12702"/>
    <cellStyle name="Note 2 18 2 23" xfId="12703"/>
    <cellStyle name="Note 2 19 24" xfId="12704"/>
    <cellStyle name="Note 2 19 2 23" xfId="12705"/>
    <cellStyle name="Note 2 2 27" xfId="12706"/>
    <cellStyle name="Note 2 2 2 26" xfId="12707"/>
    <cellStyle name="Note 2 2 2 2 23" xfId="12708"/>
    <cellStyle name="Note 2 20 24" xfId="12709"/>
    <cellStyle name="Note 2 20 2 23" xfId="12710"/>
    <cellStyle name="Note 2 21 24" xfId="12711"/>
    <cellStyle name="Note 2 21 2 23" xfId="12712"/>
    <cellStyle name="Note 2 22 24" xfId="12713"/>
    <cellStyle name="Note 2 22 2 23" xfId="12714"/>
    <cellStyle name="Note 2 23 24" xfId="12715"/>
    <cellStyle name="Note 2 23 2 23" xfId="12716"/>
    <cellStyle name="Note 2 24 24" xfId="12717"/>
    <cellStyle name="Note 2 24 2 23" xfId="12718"/>
    <cellStyle name="Note 2 25 24" xfId="12719"/>
    <cellStyle name="Note 2 25 2 23" xfId="12720"/>
    <cellStyle name="Note 2 26 24" xfId="12721"/>
    <cellStyle name="Note 2 26 2 23" xfId="12722"/>
    <cellStyle name="Calculation 2 9 20" xfId="12723"/>
    <cellStyle name="Calculation 2 8 20" xfId="12724"/>
    <cellStyle name="Calculation 2 7 20" xfId="12725"/>
    <cellStyle name="Calculation 2 6 20" xfId="12726"/>
    <cellStyle name="Calculation 2 5 21" xfId="12727"/>
    <cellStyle name="Calculation 2 4 21" xfId="12728"/>
    <cellStyle name="Calculation 2 39 20" xfId="12729"/>
    <cellStyle name="Calculation 2 38 20" xfId="12730"/>
    <cellStyle name="Calculation 2 37 20" xfId="12731"/>
    <cellStyle name="Calculation 2 36 20" xfId="12732"/>
    <cellStyle name="Calculation 2 35 20" xfId="12733"/>
    <cellStyle name="Calculation 2 34 20" xfId="12734"/>
    <cellStyle name="Calculation 2 33 20" xfId="12735"/>
    <cellStyle name="Calculation 2 32 20" xfId="12736"/>
    <cellStyle name="Calculation 2 31 20" xfId="12737"/>
    <cellStyle name="Calculation 2 30 20" xfId="12738"/>
    <cellStyle name="Calculation 2 3 21" xfId="12739"/>
    <cellStyle name="Calculation 2 29 20" xfId="12740"/>
    <cellStyle name="Calculation 2 28 20" xfId="12741"/>
    <cellStyle name="Calculation 2 27 20" xfId="12742"/>
    <cellStyle name="Calculation 2 26 20" xfId="12743"/>
    <cellStyle name="Calculation 2 25 20" xfId="12744"/>
    <cellStyle name="Calculation 2 24 20" xfId="12745"/>
    <cellStyle name="Calculation 2 23 20" xfId="12746"/>
    <cellStyle name="Calculation 2 22 20" xfId="12747"/>
    <cellStyle name="Calculation 2 21 20" xfId="12748"/>
    <cellStyle name="Calculation 2 20 20" xfId="12749"/>
    <cellStyle name="Calculation 2 2 21" xfId="12750"/>
    <cellStyle name="Calculation 2 19 20" xfId="12751"/>
    <cellStyle name="Calculation 2 18 20" xfId="12752"/>
    <cellStyle name="Calculation 2 17 20" xfId="12753"/>
    <cellStyle name="Calculation 2 16 20" xfId="12754"/>
    <cellStyle name="Calculation 2 15 20" xfId="12755"/>
    <cellStyle name="Calculation 2 14 20" xfId="12756"/>
    <cellStyle name="Calculation 2 13 20" xfId="12757"/>
    <cellStyle name="Calculation 2 12 20" xfId="12758"/>
    <cellStyle name="Calculation 2 11 20" xfId="12759"/>
    <cellStyle name="Calculation 2 10 20" xfId="12760"/>
    <cellStyle name="Calculation 2 59" xfId="12761"/>
    <cellStyle name="Note 2 27 24" xfId="12762"/>
    <cellStyle name="Note 2 27 2 23" xfId="12763"/>
    <cellStyle name="Account 9 2 14" xfId="12764"/>
    <cellStyle name="Account 9 15" xfId="12765"/>
    <cellStyle name="Account 8 2 14" xfId="12766"/>
    <cellStyle name="Account 8 15" xfId="12767"/>
    <cellStyle name="Account 7 2 14" xfId="12768"/>
    <cellStyle name="Account 7 15" xfId="12769"/>
    <cellStyle name="Account 6 2 14" xfId="12770"/>
    <cellStyle name="Account 6 15" xfId="12771"/>
    <cellStyle name="Note 2 59" xfId="12772"/>
    <cellStyle name="Note 2 10 21" xfId="12773"/>
    <cellStyle name="Note 2 10 2 20" xfId="12774"/>
    <cellStyle name="Note 2 11 21" xfId="12775"/>
    <cellStyle name="Note 2 11 2 20" xfId="12776"/>
    <cellStyle name="Note 2 12 21" xfId="12777"/>
    <cellStyle name="Note 2 12 2 20" xfId="12778"/>
    <cellStyle name="Note 2 13 21" xfId="12779"/>
    <cellStyle name="Note 2 13 2 20" xfId="12780"/>
    <cellStyle name="Note 2 14 21" xfId="12781"/>
    <cellStyle name="Note 2 14 2 20" xfId="12782"/>
    <cellStyle name="Note 2 15 21" xfId="12783"/>
    <cellStyle name="Note 2 15 2 20" xfId="12784"/>
    <cellStyle name="Note 2 16 21" xfId="12785"/>
    <cellStyle name="Note 2 16 2 20" xfId="12786"/>
    <cellStyle name="Note 2 17 21" xfId="12787"/>
    <cellStyle name="Note 2 17 2 20" xfId="12788"/>
    <cellStyle name="Note 2 18 21" xfId="12789"/>
    <cellStyle name="Note 2 18 2 20" xfId="12790"/>
    <cellStyle name="Note 2 19 21" xfId="12791"/>
    <cellStyle name="Note 2 19 2 20" xfId="12792"/>
    <cellStyle name="Note 2 2 24" xfId="12793"/>
    <cellStyle name="Note 2 2 2 23" xfId="12794"/>
    <cellStyle name="Note 2 2 2 2 20" xfId="12795"/>
    <cellStyle name="Account 5 2 14" xfId="12796"/>
    <cellStyle name="Account 5 15" xfId="12797"/>
    <cellStyle name="Account 4 2 14" xfId="12798"/>
    <cellStyle name="Note 2 20 21" xfId="12799"/>
    <cellStyle name="Note 2 20 2 20" xfId="12800"/>
    <cellStyle name="Note 2 21 21" xfId="12801"/>
    <cellStyle name="Note 2 21 2 20" xfId="12802"/>
    <cellStyle name="Note 2 22 21" xfId="12803"/>
    <cellStyle name="Note 2 22 2 20" xfId="12804"/>
    <cellStyle name="Note 2 23 21" xfId="12805"/>
    <cellStyle name="Note 2 23 2 20" xfId="12806"/>
    <cellStyle name="Note 2 24 21" xfId="12807"/>
    <cellStyle name="Note 2 24 2 20" xfId="12808"/>
    <cellStyle name="Note 2 25 21" xfId="12809"/>
    <cellStyle name="Note 2 25 2 20" xfId="12810"/>
    <cellStyle name="Note 2 26 21" xfId="12811"/>
    <cellStyle name="Note 2 26 2 20" xfId="12812"/>
    <cellStyle name="Note 2 27 21" xfId="12813"/>
    <cellStyle name="Note 2 27 2 20" xfId="12814"/>
    <cellStyle name="Note 2 28 21" xfId="12815"/>
    <cellStyle name="Note 2 28 2 20" xfId="12816"/>
    <cellStyle name="Note 2 29 21" xfId="12817"/>
    <cellStyle name="Note 2 29 2 20" xfId="12818"/>
    <cellStyle name="Note 2 3 23" xfId="12819"/>
    <cellStyle name="Note 2 3 2 20" xfId="12820"/>
    <cellStyle name="Account 4 15" xfId="12821"/>
    <cellStyle name="Note 2 30 21" xfId="12822"/>
    <cellStyle name="Note 2 30 2 20" xfId="12823"/>
    <cellStyle name="Note 2 31 21" xfId="12824"/>
    <cellStyle name="Note 2 31 2 20" xfId="12825"/>
    <cellStyle name="Note 2 32 21" xfId="12826"/>
    <cellStyle name="Note 2 32 2 20" xfId="12827"/>
    <cellStyle name="Note 2 33 21" xfId="12828"/>
    <cellStyle name="Note 2 33 2 20" xfId="12829"/>
    <cellStyle name="Note 2 34 21" xfId="12830"/>
    <cellStyle name="Note 2 34 2 20" xfId="12831"/>
    <cellStyle name="Note 2 35 21" xfId="12832"/>
    <cellStyle name="Note 2 35 2 20" xfId="12833"/>
    <cellStyle name="Note 2 36 21" xfId="12834"/>
    <cellStyle name="Note 2 36 2 20" xfId="12835"/>
    <cellStyle name="Note 2 37 21" xfId="12836"/>
    <cellStyle name="Note 2 37 2 20" xfId="12837"/>
    <cellStyle name="Note 2 38 20" xfId="12838"/>
    <cellStyle name="Account 3 2 14" xfId="12839"/>
    <cellStyle name="Note 2 4 22" xfId="12840"/>
    <cellStyle name="Note 2 4 2 20" xfId="12841"/>
    <cellStyle name="Note 2 5 22" xfId="12842"/>
    <cellStyle name="Note 2 5 2 20" xfId="12843"/>
    <cellStyle name="Note 2 6 21" xfId="12844"/>
    <cellStyle name="Note 2 6 2 20" xfId="12845"/>
    <cellStyle name="Note 2 7 21" xfId="12846"/>
    <cellStyle name="Note 2 7 2 20" xfId="12847"/>
    <cellStyle name="Note 2 8 21" xfId="12848"/>
    <cellStyle name="Note 2 8 2 20" xfId="12849"/>
    <cellStyle name="Note 2 9 21" xfId="12850"/>
    <cellStyle name="Note 2 9 2 20" xfId="12851"/>
    <cellStyle name="Account 3 15" xfId="12852"/>
    <cellStyle name="Account 2 2 14" xfId="12853"/>
    <cellStyle name="Account 2 15" xfId="12854"/>
    <cellStyle name="Account 15 2 14" xfId="12855"/>
    <cellStyle name="Account 15 15" xfId="12856"/>
    <cellStyle name="Account 14 2 14" xfId="12857"/>
    <cellStyle name="Account 14 15" xfId="12858"/>
    <cellStyle name="Account 13 2 14" xfId="12859"/>
    <cellStyle name="Account 13 15" xfId="12860"/>
    <cellStyle name="Account 12 2 14" xfId="12861"/>
    <cellStyle name="Account 12 15" xfId="12862"/>
    <cellStyle name="Account 11 2 14" xfId="12863"/>
    <cellStyle name="Account 11 15" xfId="12864"/>
    <cellStyle name="Account 10 2 14" xfId="12865"/>
    <cellStyle name="Account 10 15" xfId="12866"/>
    <cellStyle name="Account 27" xfId="12867"/>
    <cellStyle name="Note 2 28 24" xfId="12868"/>
    <cellStyle name="Note 2 28 2 23" xfId="12869"/>
    <cellStyle name="Note 2 29 24" xfId="12870"/>
    <cellStyle name="Note 2 29 2 23" xfId="12871"/>
    <cellStyle name="Note 2 3 26" xfId="12872"/>
    <cellStyle name="Note 2 3 2 23" xfId="12873"/>
    <cellStyle name="Note 2 30 24" xfId="12874"/>
    <cellStyle name="Note 2 30 2 23" xfId="12875"/>
    <cellStyle name="Note 2 31 24" xfId="12876"/>
    <cellStyle name="Note 2 31 2 23" xfId="12877"/>
    <cellStyle name="Note 2 32 24" xfId="12878"/>
    <cellStyle name="Note 2 32 2 23" xfId="12879"/>
    <cellStyle name="Note 2 33 24" xfId="12880"/>
    <cellStyle name="Note 2 33 2 23" xfId="12881"/>
    <cellStyle name="Note 2 34 24" xfId="12882"/>
    <cellStyle name="Note 2 34 2 23" xfId="12883"/>
    <cellStyle name="Output 2 58" xfId="12884"/>
    <cellStyle name="Output 2 10 19" xfId="12885"/>
    <cellStyle name="Output 2 11 19" xfId="12886"/>
    <cellStyle name="Output 2 12 19" xfId="12887"/>
    <cellStyle name="Output 2 13 19" xfId="12888"/>
    <cellStyle name="Output 2 14 19" xfId="12889"/>
    <cellStyle name="Output 2 15 19" xfId="12890"/>
    <cellStyle name="Output 2 16 19" xfId="12891"/>
    <cellStyle name="Output 2 17 19" xfId="12892"/>
    <cellStyle name="Output 2 18 19" xfId="12893"/>
    <cellStyle name="Output 2 19 19" xfId="12894"/>
    <cellStyle name="Output 2 2 20" xfId="12895"/>
    <cellStyle name="Output 2 20 19" xfId="12896"/>
    <cellStyle name="Output 2 21 19" xfId="12897"/>
    <cellStyle name="Output 2 22 19" xfId="12898"/>
    <cellStyle name="Output 2 23 19" xfId="12899"/>
    <cellStyle name="Output 2 24 19" xfId="12900"/>
    <cellStyle name="Output 2 25 19" xfId="12901"/>
    <cellStyle name="Output 2 26 19" xfId="12902"/>
    <cellStyle name="Output 2 27 19" xfId="12903"/>
    <cellStyle name="Output 2 28 19" xfId="12904"/>
    <cellStyle name="Output 2 29 19" xfId="12905"/>
    <cellStyle name="Output 2 3 20" xfId="12906"/>
    <cellStyle name="Output 2 30 19" xfId="12907"/>
    <cellStyle name="Output 2 31 19" xfId="12908"/>
    <cellStyle name="Output 2 32 19" xfId="12909"/>
    <cellStyle name="Output 2 33 19" xfId="12910"/>
    <cellStyle name="Output 2 34 19" xfId="12911"/>
    <cellStyle name="Output 2 35 19" xfId="12912"/>
    <cellStyle name="Output 2 36 19" xfId="12913"/>
    <cellStyle name="Output 2 37 19" xfId="12914"/>
    <cellStyle name="Output 2 38 19" xfId="12915"/>
    <cellStyle name="Output 2 39 19" xfId="12916"/>
    <cellStyle name="Output 2 4 20" xfId="12917"/>
    <cellStyle name="Output 2 5 20" xfId="12918"/>
    <cellStyle name="Output 2 6 19" xfId="12919"/>
    <cellStyle name="Output 2 7 19" xfId="12920"/>
    <cellStyle name="Output 2 8 19" xfId="12921"/>
    <cellStyle name="Output 2 9 19" xfId="12922"/>
    <cellStyle name="Note 2 35 24" xfId="12923"/>
    <cellStyle name="Note 2 35 2 23" xfId="12924"/>
    <cellStyle name="Note 2 36 24" xfId="12925"/>
    <cellStyle name="Note 2 36 2 23" xfId="12926"/>
    <cellStyle name="Note 2 37 24" xfId="12927"/>
    <cellStyle name="Note 2 37 2 23" xfId="12928"/>
    <cellStyle name="Note 2 38 23" xfId="12929"/>
    <cellStyle name="Note 2 4 25" xfId="12930"/>
    <cellStyle name="Note 2 4 2 23" xfId="12931"/>
    <cellStyle name="Note 2 5 25" xfId="12932"/>
    <cellStyle name="Note 2 5 2 23" xfId="12933"/>
    <cellStyle name="Note 2 6 24" xfId="12934"/>
    <cellStyle name="Note 2 6 2 23" xfId="12935"/>
    <cellStyle name="Note 2 7 24" xfId="12936"/>
    <cellStyle name="Note 2 7 2 23" xfId="12937"/>
    <cellStyle name="Note 2 8 24" xfId="12938"/>
    <cellStyle name="Note 2 8 2 23" xfId="12939"/>
    <cellStyle name="Note 2 9 24" xfId="12940"/>
    <cellStyle name="Note 2 9 2 23" xfId="12941"/>
    <cellStyle name="Org 35" xfId="12942"/>
    <cellStyle name="Org 10 23" xfId="12943"/>
    <cellStyle name="Org 10 2 22" xfId="12944"/>
    <cellStyle name="Org 11 23" xfId="12945"/>
    <cellStyle name="Org 11 2 22" xfId="12946"/>
    <cellStyle name="Org 12 23" xfId="12947"/>
    <cellStyle name="Org 12 2 22" xfId="12948"/>
    <cellStyle name="Org 13 23" xfId="12949"/>
    <cellStyle name="Org 13 2 22" xfId="12950"/>
    <cellStyle name="Org 14 23" xfId="12951"/>
    <cellStyle name="Org 14 2 22" xfId="12952"/>
    <cellStyle name="Org 15 23" xfId="12953"/>
    <cellStyle name="Org 15 2 22" xfId="12954"/>
    <cellStyle name="Org 2 23" xfId="12955"/>
    <cellStyle name="Org 2 2 22" xfId="12956"/>
    <cellStyle name="Org 3 23" xfId="12957"/>
    <cellStyle name="Org 3 2 22" xfId="12958"/>
    <cellStyle name="Org 4 23" xfId="12959"/>
    <cellStyle name="Org 4 2 22" xfId="12960"/>
    <cellStyle name="Org 5 23" xfId="12961"/>
    <cellStyle name="Org 5 2 22" xfId="12962"/>
    <cellStyle name="Org 6 23" xfId="12963"/>
    <cellStyle name="Org 6 2 22" xfId="12964"/>
    <cellStyle name="Org 7 23" xfId="12965"/>
    <cellStyle name="Org 7 2 22" xfId="12966"/>
    <cellStyle name="Org 8 23" xfId="12967"/>
    <cellStyle name="Org 8 2 22" xfId="12968"/>
    <cellStyle name="Org 9 23" xfId="12969"/>
    <cellStyle name="Org 9 2 22" xfId="12970"/>
    <cellStyle name="Output 2 61" xfId="12971"/>
    <cellStyle name="Output 2 10 22" xfId="12972"/>
    <cellStyle name="Output 2 11 22" xfId="12973"/>
    <cellStyle name="Output 2 12 22" xfId="12974"/>
    <cellStyle name="Output 2 13 22" xfId="12975"/>
    <cellStyle name="Output 2 14 22" xfId="12976"/>
    <cellStyle name="Output 2 15 22" xfId="12977"/>
    <cellStyle name="Output 2 16 22" xfId="12978"/>
    <cellStyle name="Output 2 17 22" xfId="12979"/>
    <cellStyle name="Output 2 18 22" xfId="12980"/>
    <cellStyle name="Output 2 19 22" xfId="12981"/>
    <cellStyle name="Output 2 2 23" xfId="12982"/>
    <cellStyle name="Output 2 20 22" xfId="12983"/>
    <cellStyle name="Output 2 21 22" xfId="12984"/>
    <cellStyle name="Output 2 22 22" xfId="12985"/>
    <cellStyle name="Output 2 23 22" xfId="12986"/>
    <cellStyle name="Output 2 24 22" xfId="12987"/>
    <cellStyle name="Output 2 25 22" xfId="12988"/>
    <cellStyle name="Output 2 26 22" xfId="12989"/>
    <cellStyle name="Output 2 27 22" xfId="12990"/>
    <cellStyle name="Output 2 28 22" xfId="12991"/>
    <cellStyle name="Output 2 29 22" xfId="12992"/>
    <cellStyle name="Output 2 3 23" xfId="12993"/>
    <cellStyle name="Output 2 30 22" xfId="12994"/>
    <cellStyle name="Output 2 31 22" xfId="12995"/>
    <cellStyle name="Output 2 32 22" xfId="12996"/>
    <cellStyle name="Output 2 33 22" xfId="12997"/>
    <cellStyle name="Output 2 34 22" xfId="12998"/>
    <cellStyle name="Output 2 35 22" xfId="12999"/>
    <cellStyle name="Output 2 36 22" xfId="13000"/>
    <cellStyle name="Output 2 37 22" xfId="13001"/>
    <cellStyle name="Output 2 38 22" xfId="13002"/>
    <cellStyle name="Output 2 39 22" xfId="13003"/>
    <cellStyle name="Output 2 4 23" xfId="13004"/>
    <cellStyle name="Output 2 5 23" xfId="13005"/>
    <cellStyle name="Total 2 58" xfId="13006"/>
    <cellStyle name="Total 2 10 19" xfId="13007"/>
    <cellStyle name="Total 2 11 19" xfId="13008"/>
    <cellStyle name="Total 2 12 19" xfId="13009"/>
    <cellStyle name="Total 2 13 19" xfId="13010"/>
    <cellStyle name="Total 2 14 19" xfId="13011"/>
    <cellStyle name="Total 2 15 19" xfId="13012"/>
    <cellStyle name="Total 2 16 19" xfId="13013"/>
    <cellStyle name="Total 2 17 19" xfId="13014"/>
    <cellStyle name="Total 2 18 19" xfId="13015"/>
    <cellStyle name="Total 2 19 19" xfId="13016"/>
    <cellStyle name="Total 2 2 21" xfId="13017"/>
    <cellStyle name="Total 2 2 2 19" xfId="13018"/>
    <cellStyle name="Total 2 20 19" xfId="13019"/>
    <cellStyle name="Total 2 21 19" xfId="13020"/>
    <cellStyle name="Total 2 22 19" xfId="13021"/>
    <cellStyle name="Total 2 23 19" xfId="13022"/>
    <cellStyle name="Total 2 24 19" xfId="13023"/>
    <cellStyle name="Total 2 25 19" xfId="13024"/>
    <cellStyle name="Total 2 26 19" xfId="13025"/>
    <cellStyle name="Total 2 27 19" xfId="13026"/>
    <cellStyle name="Total 2 28 19" xfId="13027"/>
    <cellStyle name="Total 2 29 19" xfId="13028"/>
    <cellStyle name="Total 2 3 20" xfId="13029"/>
    <cellStyle name="Total 2 30 19" xfId="13030"/>
    <cellStyle name="Total 2 31 19" xfId="13031"/>
    <cellStyle name="Total 2 32 19" xfId="13032"/>
    <cellStyle name="Total 2 33 19" xfId="13033"/>
    <cellStyle name="Total 2 34 19" xfId="13034"/>
    <cellStyle name="Total 2 35 19" xfId="13035"/>
    <cellStyle name="Total 2 36 19" xfId="13036"/>
    <cellStyle name="Total 2 37 19" xfId="13037"/>
    <cellStyle name="Total 2 38 19" xfId="13038"/>
    <cellStyle name="Output 2 6 22" xfId="13039"/>
    <cellStyle name="Total 2 4 20" xfId="13040"/>
    <cellStyle name="Total 2 5 20" xfId="13041"/>
    <cellStyle name="Total 2 6 19" xfId="13042"/>
    <cellStyle name="Total 2 7 19" xfId="13043"/>
    <cellStyle name="Total 2 8 19" xfId="13044"/>
    <cellStyle name="Total 2 9 19" xfId="13045"/>
    <cellStyle name="Output 2 7 22" xfId="13046"/>
    <cellStyle name="Output 2 8 22" xfId="13047"/>
    <cellStyle name="Note 2 31 2 21" xfId="13048"/>
    <cellStyle name="Note 2 32 22" xfId="13049"/>
    <cellStyle name="Note 2 32 2 21" xfId="13050"/>
    <cellStyle name="Note 2 33 22" xfId="13051"/>
    <cellStyle name="Note 2 33 2 21" xfId="13052"/>
    <cellStyle name="Note 2 34 22" xfId="13053"/>
    <cellStyle name="Note 2 34 2 21" xfId="13054"/>
    <cellStyle name="Note 2 35 22" xfId="13055"/>
    <cellStyle name="Note 2 35 2 21" xfId="13056"/>
    <cellStyle name="Note 2 36 22" xfId="13057"/>
    <cellStyle name="Note 2 36 2 21" xfId="13058"/>
    <cellStyle name="Note 2 37 22" xfId="13059"/>
    <cellStyle name="Note 2 37 2 21" xfId="13060"/>
    <cellStyle name="Note 2 38 21" xfId="13061"/>
    <cellStyle name="Note 2 4 23" xfId="13062"/>
    <cellStyle name="Note 2 4 2 21" xfId="13063"/>
    <cellStyle name="Note 2 5 23" xfId="13064"/>
    <cellStyle name="Note 2 5 2 21" xfId="13065"/>
    <cellStyle name="Note 2 6 22" xfId="13066"/>
    <cellStyle name="Note 2 6 2 21" xfId="13067"/>
    <cellStyle name="Note 2 7 22" xfId="13068"/>
    <cellStyle name="Note 2 7 2 21" xfId="13069"/>
    <cellStyle name="Note 2 8 22" xfId="13070"/>
    <cellStyle name="Note 2 8 2 21" xfId="13071"/>
    <cellStyle name="Note 2 9 22" xfId="13072"/>
    <cellStyle name="Note 2 9 2 21" xfId="13073"/>
    <cellStyle name="Org 33" xfId="13074"/>
    <cellStyle name="Org 10 21" xfId="13075"/>
    <cellStyle name="Org 10 2 20" xfId="13076"/>
    <cellStyle name="Org 11 21" xfId="13077"/>
    <cellStyle name="Org 11 2 20" xfId="13078"/>
    <cellStyle name="Org 12 21" xfId="13079"/>
    <cellStyle name="Org 12 2 20" xfId="13080"/>
    <cellStyle name="Org 13 21" xfId="13081"/>
    <cellStyle name="Org 13 2 20" xfId="13082"/>
    <cellStyle name="Org 14 21" xfId="13083"/>
    <cellStyle name="Org 14 2 20" xfId="13084"/>
    <cellStyle name="Org 15 21" xfId="13085"/>
    <cellStyle name="Org 15 2 20" xfId="13086"/>
    <cellStyle name="Org 2 21" xfId="13087"/>
    <cellStyle name="Org 2 2 20" xfId="13088"/>
    <cellStyle name="Org 3 21" xfId="13089"/>
    <cellStyle name="Org 3 2 20" xfId="13090"/>
    <cellStyle name="Org 4 21" xfId="13091"/>
    <cellStyle name="Org 4 2 20" xfId="13092"/>
    <cellStyle name="Org 5 21" xfId="13093"/>
    <cellStyle name="Org 5 2 20" xfId="13094"/>
    <cellStyle name="Org 6 21" xfId="13095"/>
    <cellStyle name="Org 6 2 20" xfId="13096"/>
    <cellStyle name="Org 7 21" xfId="13097"/>
    <cellStyle name="Org 7 2 20" xfId="13098"/>
    <cellStyle name="Org 8 21" xfId="13099"/>
    <cellStyle name="Org 8 2 20" xfId="13100"/>
    <cellStyle name="Org 9 21" xfId="13101"/>
    <cellStyle name="Org 9 2 20" xfId="13102"/>
    <cellStyle name="Output 2 59" xfId="13103"/>
    <cellStyle name="Output 2 10 20" xfId="13104"/>
    <cellStyle name="Output 2 11 20" xfId="13105"/>
    <cellStyle name="Output 2 12 20" xfId="13106"/>
    <cellStyle name="Output 2 13 20" xfId="13107"/>
    <cellStyle name="Output 2 14 20" xfId="13108"/>
    <cellStyle name="Output 2 15 20" xfId="13109"/>
    <cellStyle name="Output 2 16 20" xfId="13110"/>
    <cellStyle name="Output 2 17 20" xfId="13111"/>
    <cellStyle name="Output 2 18 20" xfId="13112"/>
    <cellStyle name="Output 2 19 20" xfId="13113"/>
    <cellStyle name="Output 2 2 21" xfId="13114"/>
    <cellStyle name="Output 2 20 20" xfId="13115"/>
    <cellStyle name="Output 2 21 20" xfId="13116"/>
    <cellStyle name="Output 2 22 20" xfId="13117"/>
    <cellStyle name="Output 2 23 20" xfId="13118"/>
    <cellStyle name="Output 2 24 20" xfId="13119"/>
    <cellStyle name="Output 2 25 20" xfId="13120"/>
    <cellStyle name="Output 2 26 20" xfId="13121"/>
    <cellStyle name="Output 2 27 20" xfId="13122"/>
    <cellStyle name="Output 2 28 20" xfId="13123"/>
    <cellStyle name="Output 2 29 20" xfId="13124"/>
    <cellStyle name="Output 2 3 21" xfId="13125"/>
    <cellStyle name="Output 2 30 20" xfId="13126"/>
    <cellStyle name="Output 2 31 20" xfId="13127"/>
    <cellStyle name="Output 2 32 20" xfId="13128"/>
    <cellStyle name="Output 2 33 20" xfId="13129"/>
    <cellStyle name="Output 2 34 20" xfId="13130"/>
    <cellStyle name="Output 2 35 20" xfId="13131"/>
    <cellStyle name="Output 2 36 20" xfId="13132"/>
    <cellStyle name="Output 2 37 20" xfId="13133"/>
    <cellStyle name="Output 2 38 20" xfId="13134"/>
    <cellStyle name="Output 2 39 20" xfId="13135"/>
    <cellStyle name="Output 2 4 21" xfId="13136"/>
    <cellStyle name="Output 2 5 21" xfId="13137"/>
    <cellStyle name="Output 2 6 20" xfId="13138"/>
    <cellStyle name="Output 2 7 20" xfId="13139"/>
    <cellStyle name="Output 2 8 20" xfId="13140"/>
    <cellStyle name="Output 2 9 20" xfId="13141"/>
    <cellStyle name="Project 33" xfId="13142"/>
    <cellStyle name="Project 10 21" xfId="13143"/>
    <cellStyle name="Project 10 2 20" xfId="13144"/>
    <cellStyle name="Project 11 21" xfId="13145"/>
    <cellStyle name="Project 11 2 20" xfId="13146"/>
    <cellStyle name="Project 12 21" xfId="13147"/>
    <cellStyle name="Project 12 2 20" xfId="13148"/>
    <cellStyle name="Project 13 21" xfId="13149"/>
    <cellStyle name="Project 13 2 20" xfId="13150"/>
    <cellStyle name="Project 14 21" xfId="13151"/>
    <cellStyle name="Project 14 2 20" xfId="13152"/>
    <cellStyle name="Project 15 21" xfId="13153"/>
    <cellStyle name="Project 15 2 20" xfId="13154"/>
    <cellStyle name="Project 2 21" xfId="13155"/>
    <cellStyle name="Project 2 2 20" xfId="13156"/>
    <cellStyle name="Project 3 21" xfId="13157"/>
    <cellStyle name="Project 3 2 20" xfId="13158"/>
    <cellStyle name="Project 4 21" xfId="13159"/>
    <cellStyle name="Project 4 2 20" xfId="13160"/>
    <cellStyle name="Project 5 21" xfId="13161"/>
    <cellStyle name="Project 5 2 20" xfId="13162"/>
    <cellStyle name="Project 6 21" xfId="13163"/>
    <cellStyle name="Project 6 2 20" xfId="13164"/>
    <cellStyle name="Project 7 21" xfId="13165"/>
    <cellStyle name="Project 7 2 20" xfId="13166"/>
    <cellStyle name="Project 8 21" xfId="13167"/>
    <cellStyle name="Project 8 2 20" xfId="13168"/>
    <cellStyle name="Project 9 21" xfId="13169"/>
    <cellStyle name="Project 9 2 20" xfId="13170"/>
    <cellStyle name="task 33" xfId="13171"/>
    <cellStyle name="task 10 21" xfId="13172"/>
    <cellStyle name="task 10 2 20" xfId="13173"/>
    <cellStyle name="task 11 21" xfId="13174"/>
    <cellStyle name="task 11 2 20" xfId="13175"/>
    <cellStyle name="task 12 21" xfId="13176"/>
    <cellStyle name="task 12 2 20" xfId="13177"/>
    <cellStyle name="task 13 21" xfId="13178"/>
    <cellStyle name="task 13 2 20" xfId="13179"/>
    <cellStyle name="task 14 21" xfId="13180"/>
    <cellStyle name="task 14 2 20" xfId="13181"/>
    <cellStyle name="task 15 21" xfId="13182"/>
    <cellStyle name="task 15 2 20" xfId="13183"/>
    <cellStyle name="task 2 21" xfId="13184"/>
    <cellStyle name="task 2 2 20" xfId="13185"/>
    <cellStyle name="task 3 21" xfId="13186"/>
    <cellStyle name="task 3 2 20" xfId="13187"/>
    <cellStyle name="task 4 21" xfId="13188"/>
    <cellStyle name="task 4 2 20" xfId="13189"/>
    <cellStyle name="task 5 21" xfId="13190"/>
    <cellStyle name="task 5 2 20" xfId="13191"/>
    <cellStyle name="task 6 21" xfId="13192"/>
    <cellStyle name="task 6 2 20" xfId="13193"/>
    <cellStyle name="task 7 21" xfId="13194"/>
    <cellStyle name="task 7 2 20" xfId="13195"/>
    <cellStyle name="task 8 21" xfId="13196"/>
    <cellStyle name="task 8 2 20" xfId="13197"/>
    <cellStyle name="task 9 21" xfId="13198"/>
    <cellStyle name="task 9 2 20" xfId="13199"/>
    <cellStyle name="Total 2 59" xfId="13200"/>
    <cellStyle name="Total 2 10 20" xfId="13201"/>
    <cellStyle name="Total 2 11 20" xfId="13202"/>
    <cellStyle name="Total 2 12 20" xfId="13203"/>
    <cellStyle name="Total 2 13 20" xfId="13204"/>
    <cellStyle name="Total 2 14 20" xfId="13205"/>
    <cellStyle name="Total 2 15 20" xfId="13206"/>
    <cellStyle name="Total 2 16 20" xfId="13207"/>
    <cellStyle name="Total 2 17 20" xfId="13208"/>
    <cellStyle name="Total 2 18 20" xfId="13209"/>
    <cellStyle name="Total 2 19 20" xfId="13210"/>
    <cellStyle name="Total 2 2 22" xfId="13211"/>
    <cellStyle name="Total 2 2 2 20" xfId="13212"/>
    <cellStyle name="Total 2 20 20" xfId="13213"/>
    <cellStyle name="Total 2 21 20" xfId="13214"/>
    <cellStyle name="Total 2 22 20" xfId="13215"/>
    <cellStyle name="Total 2 23 20" xfId="13216"/>
    <cellStyle name="Total 2 24 20" xfId="13217"/>
    <cellStyle name="Total 2 25 20" xfId="13218"/>
    <cellStyle name="Total 2 26 20" xfId="13219"/>
    <cellStyle name="Total 2 27 20" xfId="13220"/>
    <cellStyle name="Total 2 28 20" xfId="13221"/>
    <cellStyle name="Total 2 29 20" xfId="13222"/>
    <cellStyle name="Total 2 3 21" xfId="13223"/>
    <cellStyle name="Total 2 30 20" xfId="13224"/>
    <cellStyle name="Total 2 31 20" xfId="13225"/>
    <cellStyle name="Total 2 32 20" xfId="13226"/>
    <cellStyle name="Total 2 33 20" xfId="13227"/>
    <cellStyle name="Total 2 34 20" xfId="13228"/>
    <cellStyle name="Total 2 35 20" xfId="13229"/>
    <cellStyle name="Total 2 36 20" xfId="13230"/>
    <cellStyle name="Total 2 37 20" xfId="13231"/>
    <cellStyle name="Total 2 38 20" xfId="13232"/>
    <cellStyle name="Total 2 4 21" xfId="13233"/>
    <cellStyle name="Total 2 5 21" xfId="13234"/>
    <cellStyle name="Total 2 6 20" xfId="13235"/>
    <cellStyle name="Total 2 7 20" xfId="13236"/>
    <cellStyle name="Total 2 8 20" xfId="13237"/>
    <cellStyle name="Total 2 9 20" xfId="13238"/>
    <cellStyle name="Input 2 9 22" xfId="13239"/>
    <cellStyle name="Input 2 8 22" xfId="13240"/>
    <cellStyle name="Output 2 9 22" xfId="13241"/>
    <cellStyle name="Project 35" xfId="13242"/>
    <cellStyle name="Project 10 23" xfId="13243"/>
    <cellStyle name="Project 10 2 22" xfId="13244"/>
    <cellStyle name="Project 11 23" xfId="13245"/>
    <cellStyle name="Project 11 2 22" xfId="13246"/>
    <cellStyle name="Project 12 23" xfId="13247"/>
    <cellStyle name="Project 12 2 22" xfId="13248"/>
    <cellStyle name="Project 13 23" xfId="13249"/>
    <cellStyle name="Project 13 2 22" xfId="13250"/>
    <cellStyle name="Project 14 23" xfId="13251"/>
    <cellStyle name="Project 14 2 22" xfId="13252"/>
    <cellStyle name="Project 15 23" xfId="13253"/>
    <cellStyle name="Project 15 2 22" xfId="13254"/>
    <cellStyle name="Project 2 23" xfId="13255"/>
    <cellStyle name="Project 2 2 22" xfId="13256"/>
    <cellStyle name="Project 3 23" xfId="13257"/>
    <cellStyle name="Project 3 2 22" xfId="13258"/>
    <cellStyle name="Project 4 23" xfId="13259"/>
    <cellStyle name="Project 4 2 22" xfId="13260"/>
    <cellStyle name="Project 5 23" xfId="13261"/>
    <cellStyle name="Project 5 2 22" xfId="13262"/>
    <cellStyle name="Project 6 23" xfId="13263"/>
    <cellStyle name="Project 6 2 22" xfId="13264"/>
    <cellStyle name="Project 7 23" xfId="13265"/>
    <cellStyle name="Project 7 2 22" xfId="13266"/>
    <cellStyle name="Project 8 23" xfId="13267"/>
    <cellStyle name="Project 8 2 22" xfId="13268"/>
    <cellStyle name="Project 9 23" xfId="13269"/>
    <cellStyle name="Project 9 2 22" xfId="13270"/>
    <cellStyle name="task 35" xfId="13271"/>
    <cellStyle name="task 10 23" xfId="13272"/>
    <cellStyle name="task 10 2 22" xfId="13273"/>
    <cellStyle name="task 11 23" xfId="13274"/>
    <cellStyle name="task 11 2 22" xfId="13275"/>
    <cellStyle name="task 12 23" xfId="13276"/>
    <cellStyle name="task 12 2 22" xfId="13277"/>
    <cellStyle name="task 13 23" xfId="13278"/>
    <cellStyle name="task 13 2 22" xfId="13279"/>
    <cellStyle name="task 14 23" xfId="13280"/>
    <cellStyle name="task 14 2 22" xfId="13281"/>
    <cellStyle name="task 15 23" xfId="13282"/>
    <cellStyle name="task 15 2 22" xfId="13283"/>
    <cellStyle name="task 2 23" xfId="13284"/>
    <cellStyle name="task 2 2 22" xfId="13285"/>
    <cellStyle name="task 3 23" xfId="13286"/>
    <cellStyle name="task 3 2 22" xfId="13287"/>
    <cellStyle name="task 4 23" xfId="13288"/>
    <cellStyle name="task 4 2 22" xfId="13289"/>
    <cellStyle name="task 5 23" xfId="13290"/>
    <cellStyle name="task 5 2 22" xfId="13291"/>
    <cellStyle name="task 6 23" xfId="13292"/>
    <cellStyle name="task 6 2 22" xfId="13293"/>
    <cellStyle name="task 7 23" xfId="13294"/>
    <cellStyle name="task 7 2 22" xfId="13295"/>
    <cellStyle name="task 8 23" xfId="13296"/>
    <cellStyle name="task 8 2 22" xfId="13297"/>
    <cellStyle name="task 9 23" xfId="13298"/>
    <cellStyle name="task 9 2 22" xfId="13299"/>
    <cellStyle name="Total 2 61" xfId="13300"/>
    <cellStyle name="Total 2 10 22" xfId="13301"/>
    <cellStyle name="Note 2 61" xfId="13302"/>
    <cellStyle name="Note 2 10 23" xfId="13303"/>
    <cellStyle name="Note 2 10 2 22" xfId="13304"/>
    <cellStyle name="Note 2 11 23" xfId="13305"/>
    <cellStyle name="Note 2 11 2 22" xfId="13306"/>
    <cellStyle name="Note 2 12 23" xfId="13307"/>
    <cellStyle name="Note 2 12 2 22" xfId="13308"/>
    <cellStyle name="Note 2 13 23" xfId="13309"/>
    <cellStyle name="Note 2 13 2 22" xfId="13310"/>
    <cellStyle name="Note 2 14 23" xfId="13311"/>
    <cellStyle name="Note 2 14 2 22" xfId="13312"/>
    <cellStyle name="Note 2 15 23" xfId="13313"/>
    <cellStyle name="Note 2 15 2 22" xfId="13314"/>
    <cellStyle name="Note 2 16 23" xfId="13315"/>
    <cellStyle name="Note 2 16 2 22" xfId="13316"/>
    <cellStyle name="Note 2 17 23" xfId="13317"/>
    <cellStyle name="Note 2 17 2 22" xfId="13318"/>
    <cellStyle name="Note 2 18 23" xfId="13319"/>
    <cellStyle name="Note 2 18 2 22" xfId="13320"/>
    <cellStyle name="Note 2 19 23" xfId="13321"/>
    <cellStyle name="Note 2 19 2 22" xfId="13322"/>
    <cellStyle name="Note 2 2 26" xfId="13323"/>
    <cellStyle name="Note 2 2 2 25" xfId="13324"/>
    <cellStyle name="Note 2 2 2 2 22" xfId="13325"/>
    <cellStyle name="Total 2 11 22" xfId="13326"/>
    <cellStyle name="Total 2 12 22" xfId="13327"/>
    <cellStyle name="Total 2 13 22" xfId="13328"/>
    <cellStyle name="Note 2 20 23" xfId="13329"/>
    <cellStyle name="Note 2 20 2 22" xfId="13330"/>
    <cellStyle name="Note 2 21 23" xfId="13331"/>
    <cellStyle name="Note 2 21 2 22" xfId="13332"/>
    <cellStyle name="Note 2 22 23" xfId="13333"/>
    <cellStyle name="Note 2 22 2 22" xfId="13334"/>
    <cellStyle name="Note 2 23 23" xfId="13335"/>
    <cellStyle name="Note 2 23 2 22" xfId="13336"/>
    <cellStyle name="Note 2 24 23" xfId="13337"/>
    <cellStyle name="Note 2 24 2 22" xfId="13338"/>
    <cellStyle name="Note 2 25 23" xfId="13339"/>
    <cellStyle name="Note 2 25 2 22" xfId="13340"/>
    <cellStyle name="Note 2 26 23" xfId="13341"/>
    <cellStyle name="Note 2 26 2 22" xfId="13342"/>
    <cellStyle name="Note 2 27 23" xfId="13343"/>
    <cellStyle name="Note 2 27 2 22" xfId="13344"/>
    <cellStyle name="Note 2 28 23" xfId="13345"/>
    <cellStyle name="Note 2 28 2 22" xfId="13346"/>
    <cellStyle name="Note 2 29 23" xfId="13347"/>
    <cellStyle name="Note 2 29 2 22" xfId="13348"/>
    <cellStyle name="Note 2 3 25" xfId="13349"/>
    <cellStyle name="Note 2 3 2 22" xfId="13350"/>
    <cellStyle name="Total 2 14 22" xfId="13351"/>
    <cellStyle name="Note 2 30 23" xfId="13352"/>
    <cellStyle name="Note 2 30 2 22" xfId="13353"/>
    <cellStyle name="Note 2 31 23" xfId="13354"/>
    <cellStyle name="Note 2 31 2 22" xfId="13355"/>
    <cellStyle name="Note 2 32 23" xfId="13356"/>
    <cellStyle name="Note 2 32 2 22" xfId="13357"/>
    <cellStyle name="Note 2 33 23" xfId="13358"/>
    <cellStyle name="Note 2 33 2 22" xfId="13359"/>
    <cellStyle name="Note 2 34 23" xfId="13360"/>
    <cellStyle name="Note 2 34 2 22" xfId="13361"/>
    <cellStyle name="Note 2 35 23" xfId="13362"/>
    <cellStyle name="Note 2 35 2 22" xfId="13363"/>
    <cellStyle name="Note 2 36 23" xfId="13364"/>
    <cellStyle name="Note 2 36 2 22" xfId="13365"/>
    <cellStyle name="Note 2 37 23" xfId="13366"/>
    <cellStyle name="Note 2 37 2 22" xfId="13367"/>
    <cellStyle name="Note 2 38 22" xfId="13368"/>
    <cellStyle name="Total 2 15 22" xfId="13369"/>
    <cellStyle name="Note 2 4 24" xfId="13370"/>
    <cellStyle name="Note 2 4 2 22" xfId="13371"/>
    <cellStyle name="Note 2 5 24" xfId="13372"/>
    <cellStyle name="Note 2 5 2 22" xfId="13373"/>
    <cellStyle name="Note 2 6 23" xfId="13374"/>
    <cellStyle name="Note 2 6 2 22" xfId="13375"/>
    <cellStyle name="Note 2 7 23" xfId="13376"/>
    <cellStyle name="Note 2 7 2 22" xfId="13377"/>
    <cellStyle name="Note 2 8 23" xfId="13378"/>
    <cellStyle name="Note 2 8 2 22" xfId="13379"/>
    <cellStyle name="Note 2 9 23" xfId="13380"/>
    <cellStyle name="Note 2 9 2 22" xfId="13381"/>
    <cellStyle name="Total 2 16 22" xfId="13382"/>
    <cellStyle name="Total 2 17 22" xfId="13383"/>
    <cellStyle name="Total 2 18 22" xfId="13384"/>
    <cellStyle name="Total 2 19 22" xfId="13385"/>
    <cellStyle name="Org 34" xfId="13386"/>
    <cellStyle name="Org 10 22" xfId="13387"/>
    <cellStyle name="Org 10 2 21" xfId="13388"/>
    <cellStyle name="Org 11 22" xfId="13389"/>
    <cellStyle name="Org 11 2 21" xfId="13390"/>
    <cellStyle name="Org 12 22" xfId="13391"/>
    <cellStyle name="Org 12 2 21" xfId="13392"/>
    <cellStyle name="Org 13 22" xfId="13393"/>
    <cellStyle name="Org 13 2 21" xfId="13394"/>
    <cellStyle name="Org 14 22" xfId="13395"/>
    <cellStyle name="Org 14 2 21" xfId="13396"/>
    <cellStyle name="Org 15 22" xfId="13397"/>
    <cellStyle name="Org 15 2 21" xfId="13398"/>
    <cellStyle name="Org 2 22" xfId="13399"/>
    <cellStyle name="Org 2 2 21" xfId="13400"/>
    <cellStyle name="Org 3 22" xfId="13401"/>
    <cellStyle name="Org 3 2 21" xfId="13402"/>
    <cellStyle name="Org 4 22" xfId="13403"/>
    <cellStyle name="Org 4 2 21" xfId="13404"/>
    <cellStyle name="Org 5 22" xfId="13405"/>
    <cellStyle name="Org 5 2 21" xfId="13406"/>
    <cellStyle name="Org 6 22" xfId="13407"/>
    <cellStyle name="Org 6 2 21" xfId="13408"/>
    <cellStyle name="Org 7 22" xfId="13409"/>
    <cellStyle name="Org 7 2 21" xfId="13410"/>
    <cellStyle name="Org 8 22" xfId="13411"/>
    <cellStyle name="Org 8 2 21" xfId="13412"/>
    <cellStyle name="Org 9 22" xfId="13413"/>
    <cellStyle name="Org 9 2 21" xfId="13414"/>
    <cellStyle name="Output 2 60" xfId="13415"/>
    <cellStyle name="Output 2 10 21" xfId="13416"/>
    <cellStyle name="Output 2 11 21" xfId="13417"/>
    <cellStyle name="Output 2 12 21" xfId="13418"/>
    <cellStyle name="Output 2 13 21" xfId="13419"/>
    <cellStyle name="Output 2 14 21" xfId="13420"/>
    <cellStyle name="Output 2 15 21" xfId="13421"/>
    <cellStyle name="Output 2 16 21" xfId="13422"/>
    <cellStyle name="Output 2 17 21" xfId="13423"/>
    <cellStyle name="Output 2 18 21" xfId="13424"/>
    <cellStyle name="Output 2 19 21" xfId="13425"/>
    <cellStyle name="Output 2 2 22" xfId="13426"/>
    <cellStyle name="Output 2 20 21" xfId="13427"/>
    <cellStyle name="Output 2 21 21" xfId="13428"/>
    <cellStyle name="Output 2 22 21" xfId="13429"/>
    <cellStyle name="Output 2 23 21" xfId="13430"/>
    <cellStyle name="Output 2 24 21" xfId="13431"/>
    <cellStyle name="Output 2 25 21" xfId="13432"/>
    <cellStyle name="Output 2 26 21" xfId="13433"/>
    <cellStyle name="Output 2 27 21" xfId="13434"/>
    <cellStyle name="Output 2 28 21" xfId="13435"/>
    <cellStyle name="Output 2 29 21" xfId="13436"/>
    <cellStyle name="Output 2 3 22" xfId="13437"/>
    <cellStyle name="Output 2 30 21" xfId="13438"/>
    <cellStyle name="Output 2 31 21" xfId="13439"/>
    <cellStyle name="Output 2 32 21" xfId="13440"/>
    <cellStyle name="Output 2 33 21" xfId="13441"/>
    <cellStyle name="Output 2 34 21" xfId="13442"/>
    <cellStyle name="Output 2 35 21" xfId="13443"/>
    <cellStyle name="Output 2 36 21" xfId="13444"/>
    <cellStyle name="Output 2 37 21" xfId="13445"/>
    <cellStyle name="Output 2 38 21" xfId="13446"/>
    <cellStyle name="Output 2 39 21" xfId="13447"/>
    <cellStyle name="Output 2 4 22" xfId="13448"/>
    <cellStyle name="Output 2 5 22" xfId="13449"/>
    <cellStyle name="Output 2 6 21" xfId="13450"/>
    <cellStyle name="Output 2 7 21" xfId="13451"/>
    <cellStyle name="Output 2 8 21" xfId="13452"/>
    <cellStyle name="Output 2 9 21" xfId="13453"/>
    <cellStyle name="Total 2 2 24" xfId="13454"/>
    <cellStyle name="Total 2 2 2 22" xfId="13455"/>
    <cellStyle name="Total 2 20 22" xfId="13456"/>
    <cellStyle name="Total 2 21 22" xfId="13457"/>
    <cellStyle name="Total 2 22 22" xfId="13458"/>
    <cellStyle name="Total 2 23 22" xfId="13459"/>
    <cellStyle name="Total 2 24 22" xfId="13460"/>
    <cellStyle name="Total 2 25 22" xfId="13461"/>
    <cellStyle name="Total 2 26 22" xfId="13462"/>
    <cellStyle name="Total 2 27 22" xfId="13463"/>
    <cellStyle name="Total 2 28 22" xfId="13464"/>
    <cellStyle name="Total 2 29 22" xfId="13465"/>
    <cellStyle name="Total 2 3 23" xfId="13466"/>
    <cellStyle name="Total 2 30 22" xfId="13467"/>
    <cellStyle name="Total 2 31 22" xfId="13468"/>
    <cellStyle name="Total 2 32 22" xfId="13469"/>
    <cellStyle name="Total 2 33 22" xfId="13470"/>
    <cellStyle name="Total 2 34 22" xfId="13471"/>
    <cellStyle name="Total 2 35 22" xfId="13472"/>
    <cellStyle name="Total 2 36 22" xfId="13473"/>
    <cellStyle name="Total 2 37 22" xfId="13474"/>
    <cellStyle name="Total 2 38 22" xfId="13475"/>
    <cellStyle name="Project 34" xfId="13476"/>
    <cellStyle name="Project 10 22" xfId="13477"/>
    <cellStyle name="Project 10 2 21" xfId="13478"/>
    <cellStyle name="Project 11 22" xfId="13479"/>
    <cellStyle name="Project 11 2 21" xfId="13480"/>
    <cellStyle name="Project 12 22" xfId="13481"/>
    <cellStyle name="Project 12 2 21" xfId="13482"/>
    <cellStyle name="Project 13 22" xfId="13483"/>
    <cellStyle name="Project 13 2 21" xfId="13484"/>
    <cellStyle name="Project 14 22" xfId="13485"/>
    <cellStyle name="Project 14 2 21" xfId="13486"/>
    <cellStyle name="Project 15 22" xfId="13487"/>
    <cellStyle name="Project 15 2 21" xfId="13488"/>
    <cellStyle name="Project 2 22" xfId="13489"/>
    <cellStyle name="Project 2 2 21" xfId="13490"/>
    <cellStyle name="Project 3 22" xfId="13491"/>
    <cellStyle name="Project 3 2 21" xfId="13492"/>
    <cellStyle name="Project 4 22" xfId="13493"/>
    <cellStyle name="Project 4 2 21" xfId="13494"/>
    <cellStyle name="Project 5 22" xfId="13495"/>
    <cellStyle name="Project 5 2 21" xfId="13496"/>
    <cellStyle name="Project 6 22" xfId="13497"/>
    <cellStyle name="Project 6 2 21" xfId="13498"/>
    <cellStyle name="Project 7 22" xfId="13499"/>
    <cellStyle name="Project 7 2 21" xfId="13500"/>
    <cellStyle name="Project 8 22" xfId="13501"/>
    <cellStyle name="Project 8 2 21" xfId="13502"/>
    <cellStyle name="Project 9 22" xfId="13503"/>
    <cellStyle name="Project 9 2 21" xfId="13504"/>
    <cellStyle name="Total 2 4 23" xfId="13505"/>
    <cellStyle name="Total 2 5 23" xfId="13506"/>
    <cellStyle name="Total 2 6 22" xfId="13507"/>
    <cellStyle name="Total 2 7 22" xfId="13508"/>
    <cellStyle name="Total 2 8 22" xfId="13509"/>
    <cellStyle name="Total 2 9 22" xfId="13510"/>
    <cellStyle name="task 34" xfId="13511"/>
    <cellStyle name="task 10 22" xfId="13512"/>
    <cellStyle name="task 10 2 21" xfId="13513"/>
    <cellStyle name="task 11 22" xfId="13514"/>
    <cellStyle name="task 11 2 21" xfId="13515"/>
    <cellStyle name="task 12 22" xfId="13516"/>
    <cellStyle name="task 12 2 21" xfId="13517"/>
    <cellStyle name="task 13 22" xfId="13518"/>
    <cellStyle name="task 13 2 21" xfId="13519"/>
    <cellStyle name="task 14 22" xfId="13520"/>
    <cellStyle name="task 14 2 21" xfId="13521"/>
    <cellStyle name="task 15 22" xfId="13522"/>
    <cellStyle name="task 15 2 21" xfId="13523"/>
    <cellStyle name="task 2 22" xfId="13524"/>
    <cellStyle name="task 2 2 21" xfId="13525"/>
    <cellStyle name="task 3 22" xfId="13526"/>
    <cellStyle name="task 3 2 21" xfId="13527"/>
    <cellStyle name="task 4 22" xfId="13528"/>
    <cellStyle name="task 4 2 21" xfId="13529"/>
    <cellStyle name="task 5 22" xfId="13530"/>
    <cellStyle name="task 5 2 21" xfId="13531"/>
    <cellStyle name="task 6 22" xfId="13532"/>
    <cellStyle name="task 6 2 21" xfId="13533"/>
    <cellStyle name="task 7 22" xfId="13534"/>
    <cellStyle name="task 7 2 21" xfId="13535"/>
    <cellStyle name="task 8 22" xfId="13536"/>
    <cellStyle name="task 8 2 21" xfId="13537"/>
    <cellStyle name="task 9 22" xfId="13538"/>
    <cellStyle name="task 9 2 21" xfId="13539"/>
    <cellStyle name="Total 2 60" xfId="13540"/>
    <cellStyle name="Total 2 10 21" xfId="13541"/>
    <cellStyle name="Total 2 11 21" xfId="13542"/>
    <cellStyle name="Total 2 12 21" xfId="13543"/>
    <cellStyle name="Total 2 13 21" xfId="13544"/>
    <cellStyle name="Total 2 14 21" xfId="13545"/>
    <cellStyle name="Total 2 15 21" xfId="13546"/>
    <cellStyle name="Total 2 16 21" xfId="13547"/>
    <cellStyle name="Total 2 17 21" xfId="13548"/>
    <cellStyle name="Total 2 18 21" xfId="13549"/>
    <cellStyle name="Total 2 19 21" xfId="13550"/>
    <cellStyle name="Total 2 2 23" xfId="13551"/>
    <cellStyle name="Total 2 2 2 21" xfId="13552"/>
    <cellStyle name="Total 2 20 21" xfId="13553"/>
    <cellStyle name="Total 2 21 21" xfId="13554"/>
    <cellStyle name="Total 2 22 21" xfId="13555"/>
    <cellStyle name="Total 2 23 21" xfId="13556"/>
    <cellStyle name="Total 2 24 21" xfId="13557"/>
    <cellStyle name="Total 2 25 21" xfId="13558"/>
    <cellStyle name="Total 2 26 21" xfId="13559"/>
    <cellStyle name="Total 2 27 21" xfId="13560"/>
    <cellStyle name="Total 2 28 21" xfId="13561"/>
    <cellStyle name="Total 2 29 21" xfId="13562"/>
    <cellStyle name="Total 2 3 22" xfId="13563"/>
    <cellStyle name="Total 2 30 21" xfId="13564"/>
    <cellStyle name="Total 2 31 21" xfId="13565"/>
    <cellStyle name="Total 2 32 21" xfId="13566"/>
    <cellStyle name="Total 2 33 21" xfId="13567"/>
    <cellStyle name="Total 2 34 21" xfId="13568"/>
    <cellStyle name="Total 2 35 21" xfId="13569"/>
    <cellStyle name="Total 2 36 21" xfId="13570"/>
    <cellStyle name="Total 2 37 21" xfId="13571"/>
    <cellStyle name="Total 2 38 21" xfId="13572"/>
    <cellStyle name="Total 2 4 22" xfId="13573"/>
    <cellStyle name="Total 2 5 22" xfId="13574"/>
    <cellStyle name="Total 2 6 21" xfId="13575"/>
    <cellStyle name="Total 2 7 21" xfId="13576"/>
    <cellStyle name="Total 2 8 21" xfId="13577"/>
    <cellStyle name="Total 2 9 21" xfId="13578"/>
    <cellStyle name="Input 2 7 22" xfId="13579"/>
    <cellStyle name="Input 2 6 22" xfId="13580"/>
    <cellStyle name="Input 2 5 23" xfId="13581"/>
    <cellStyle name="Input 2 4 23" xfId="13582"/>
    <cellStyle name="Input 2 39 22" xfId="13583"/>
    <cellStyle name="Input 2 38 22" xfId="13584"/>
    <cellStyle name="Input 2 37 22" xfId="13585"/>
    <cellStyle name="Input 2 36 22" xfId="13586"/>
    <cellStyle name="Input 2 35 22" xfId="13587"/>
    <cellStyle name="Input 2 34 22" xfId="13588"/>
    <cellStyle name="Input 2 33 22" xfId="13589"/>
    <cellStyle name="Input 2 32 22" xfId="13590"/>
    <cellStyle name="Input 2 31 22" xfId="13591"/>
    <cellStyle name="Input 2 30 22" xfId="13592"/>
    <cellStyle name="Input 2 3 23" xfId="13593"/>
    <cellStyle name="Input 2 29 22" xfId="13594"/>
    <cellStyle name="Input 2 28 22" xfId="13595"/>
    <cellStyle name="Input 2 27 22" xfId="13596"/>
    <cellStyle name="Input 2 26 22" xfId="13597"/>
    <cellStyle name="Input 2 25 22" xfId="13598"/>
    <cellStyle name="Input 2 24 22" xfId="13599"/>
    <cellStyle name="Input 2 23 22" xfId="13600"/>
    <cellStyle name="Input 2 22 22" xfId="13601"/>
    <cellStyle name="Input 2 21 22" xfId="13602"/>
    <cellStyle name="Input 2 20 22" xfId="13603"/>
    <cellStyle name="Input 2 2 23" xfId="13604"/>
    <cellStyle name="Input 2 19 22" xfId="13605"/>
    <cellStyle name="Input 2 18 22" xfId="13606"/>
    <cellStyle name="Input 2 17 22" xfId="13607"/>
    <cellStyle name="Input 2 16 22" xfId="13608"/>
    <cellStyle name="Input 2 15 22" xfId="13609"/>
    <cellStyle name="Input 2 14 22" xfId="13610"/>
    <cellStyle name="Input 2 13 22" xfId="13611"/>
    <cellStyle name="Input 2 12 22" xfId="13612"/>
    <cellStyle name="Input 2 11 22" xfId="13613"/>
    <cellStyle name="Input 2 10 22" xfId="13614"/>
    <cellStyle name="Input 2 61" xfId="13615"/>
    <cellStyle name="Fund 9 2 22" xfId="13616"/>
    <cellStyle name="Fund 9 23" xfId="13617"/>
    <cellStyle name="Fund 8 2 22" xfId="13618"/>
    <cellStyle name="Fund 8 23" xfId="13619"/>
    <cellStyle name="Fund 7 2 22" xfId="13620"/>
    <cellStyle name="Fund 7 23" xfId="13621"/>
    <cellStyle name="Fund 6 2 22" xfId="13622"/>
    <cellStyle name="Fund 6 23" xfId="13623"/>
    <cellStyle name="Fund 5 2 22" xfId="13624"/>
    <cellStyle name="Fund 5 23" xfId="13625"/>
    <cellStyle name="Fund 4 2 22" xfId="13626"/>
    <cellStyle name="Fund 4 23" xfId="13627"/>
    <cellStyle name="Fund 3 2 22" xfId="13628"/>
    <cellStyle name="Fund 3 23" xfId="13629"/>
    <cellStyle name="Fund 2 2 22" xfId="13630"/>
    <cellStyle name="Fund 2 23" xfId="13631"/>
    <cellStyle name="Fund 15 2 22" xfId="13632"/>
    <cellStyle name="Fund 15 23" xfId="13633"/>
    <cellStyle name="Fund 14 2 22" xfId="13634"/>
    <cellStyle name="Fund 14 23" xfId="13635"/>
    <cellStyle name="Fund 13 2 22" xfId="13636"/>
    <cellStyle name="Fund 13 23" xfId="13637"/>
    <cellStyle name="Fund 12 2 22" xfId="13638"/>
    <cellStyle name="Fund 12 23" xfId="13639"/>
    <cellStyle name="Fund 11 2 22" xfId="13640"/>
    <cellStyle name="Fund 11 23" xfId="13641"/>
    <cellStyle name="Fund 10 2 22" xfId="13642"/>
    <cellStyle name="Fund 10 23" xfId="13643"/>
    <cellStyle name="Calculation 2 9 22" xfId="13644"/>
    <cellStyle name="Calculation 2 8 22" xfId="13645"/>
    <cellStyle name="Calculation 2 7 22" xfId="13646"/>
    <cellStyle name="Calculation 2 6 22" xfId="13647"/>
    <cellStyle name="Calculation 2 5 23" xfId="13648"/>
    <cellStyle name="Calculation 2 4 23" xfId="13649"/>
    <cellStyle name="Calculation 2 39 22" xfId="13650"/>
    <cellStyle name="Calculation 2 38 22" xfId="13651"/>
    <cellStyle name="Calculation 2 37 22" xfId="13652"/>
    <cellStyle name="Calculation 2 36 22" xfId="13653"/>
    <cellStyle name="Calculation 2 35 22" xfId="13654"/>
    <cellStyle name="Calculation 2 34 22" xfId="13655"/>
    <cellStyle name="Calculation 2 33 22" xfId="13656"/>
    <cellStyle name="Calculation 2 32 22" xfId="13657"/>
    <cellStyle name="Calculation 2 31 22" xfId="13658"/>
    <cellStyle name="Calculation 2 30 22" xfId="13659"/>
    <cellStyle name="Calculation 2 3 23" xfId="13660"/>
    <cellStyle name="Calculation 2 29 22" xfId="13661"/>
    <cellStyle name="Calculation 2 28 22" xfId="13662"/>
    <cellStyle name="Calculation 2 27 22" xfId="13663"/>
    <cellStyle name="Calculation 2 26 22" xfId="13664"/>
    <cellStyle name="Calculation 2 25 22" xfId="13665"/>
    <cellStyle name="Calculation 2 24 22" xfId="13666"/>
    <cellStyle name="Calculation 2 23 22" xfId="13667"/>
    <cellStyle name="Calculation 2 22 22" xfId="13668"/>
    <cellStyle name="Calculation 2 21 22" xfId="13669"/>
    <cellStyle name="Calculation 2 20 22" xfId="13670"/>
    <cellStyle name="Calculation 2 2 23" xfId="13671"/>
    <cellStyle name="Calculation 2 19 22" xfId="13672"/>
    <cellStyle name="Calculation 2 18 22" xfId="13673"/>
    <cellStyle name="Calculation 2 17 22" xfId="13674"/>
    <cellStyle name="Calculation 2 16 22" xfId="13675"/>
    <cellStyle name="Calculation 2 15 22" xfId="13676"/>
    <cellStyle name="Calculation 2 14 22" xfId="13677"/>
    <cellStyle name="Calculation 2 13 22" xfId="13678"/>
    <cellStyle name="Calculation 2 12 22" xfId="13679"/>
    <cellStyle name="Calculation 2 11 22" xfId="13680"/>
    <cellStyle name="Calculation 2 10 22" xfId="13681"/>
    <cellStyle name="Calculation 2 61" xfId="13682"/>
    <cellStyle name="Normal 24" xfId="13683"/>
    <cellStyle name="Comma 17" xfId="13684"/>
    <cellStyle name="Title" xfId="13685"/>
    <cellStyle name="Heading 1" xfId="13686"/>
    <cellStyle name="Heading 2" xfId="13687"/>
    <cellStyle name="Heading 3" xfId="13688"/>
    <cellStyle name="Heading 4" xfId="13689"/>
    <cellStyle name="Good" xfId="13690"/>
    <cellStyle name="Bad" xfId="13691"/>
    <cellStyle name="Neutral" xfId="13692"/>
    <cellStyle name="Input" xfId="13693"/>
    <cellStyle name="Output" xfId="13694"/>
    <cellStyle name="Calculation" xfId="13695"/>
    <cellStyle name="Linked Cell" xfId="13696"/>
    <cellStyle name="Check Cell" xfId="13697"/>
    <cellStyle name="Warning Text" xfId="13698"/>
    <cellStyle name="Explanatory Text" xfId="13699"/>
    <cellStyle name="Total" xfId="13700"/>
    <cellStyle name="Accent1" xfId="13701"/>
    <cellStyle name="20% - Accent1" xfId="13702"/>
    <cellStyle name="40% - Accent1" xfId="13703"/>
    <cellStyle name="60% - Accent1" xfId="13704"/>
    <cellStyle name="Accent2" xfId="13705"/>
    <cellStyle name="20% - Accent2" xfId="13706"/>
    <cellStyle name="40% - Accent2" xfId="13707"/>
    <cellStyle name="60% - Accent2" xfId="13708"/>
    <cellStyle name="Accent3" xfId="13709"/>
    <cellStyle name="20% - Accent3" xfId="13710"/>
    <cellStyle name="40% - Accent3" xfId="13711"/>
    <cellStyle name="60% - Accent3" xfId="13712"/>
    <cellStyle name="Accent4" xfId="13713"/>
    <cellStyle name="20% - Accent4" xfId="13714"/>
    <cellStyle name="40% - Accent4" xfId="13715"/>
    <cellStyle name="60% - Accent4" xfId="13716"/>
    <cellStyle name="Accent5" xfId="13717"/>
    <cellStyle name="20% - Accent5" xfId="13718"/>
    <cellStyle name="40% - Accent5" xfId="13719"/>
    <cellStyle name="60% - Accent5" xfId="13720"/>
    <cellStyle name="Accent6" xfId="13721"/>
    <cellStyle name="20% - Accent6" xfId="13722"/>
    <cellStyle name="40% - Accent6" xfId="13723"/>
    <cellStyle name="60% - Accent6" xfId="13724"/>
    <cellStyle name="Normal 25" xfId="13725"/>
    <cellStyle name="Note 16" xfId="13726"/>
    <cellStyle name="Normal 3 12" xfId="13727"/>
    <cellStyle name="Currency 3 7" xfId="13728"/>
    <cellStyle name="Currency 19" xfId="13729"/>
    <cellStyle name="Currency 4 7" xfId="13730"/>
    <cellStyle name="Comma 18" xfId="13731"/>
    <cellStyle name="Comma 2 3 4" xfId="13732"/>
    <cellStyle name="Comma 3 2 7" xfId="13733"/>
    <cellStyle name="Normal 3 3 5" xfId="13734"/>
    <cellStyle name="Currency 16" xfId="13735"/>
    <cellStyle name="Normal 2 16 3" xfId="13736"/>
    <cellStyle name="Normal 4 2 5" xfId="13737"/>
    <cellStyle name="Normal 5 10" xfId="13738"/>
    <cellStyle name="Currency 18" xfId="13739"/>
    <cellStyle name="Comma 2 2 2 4" xfId="13740"/>
    <cellStyle name="Currency 21" xfId="13741"/>
    <cellStyle name="Comma 21" xfId="13742"/>
    <cellStyle name="Comma 4 2 4" xfId="13743"/>
    <cellStyle name="Normal 2 2 17 3" xfId="13744"/>
    <cellStyle name="Normal 3 2 5 5" xfId="13745"/>
    <cellStyle name="Normal 3 2 2 4 5" xfId="13746"/>
    <cellStyle name="Normal 3 2 2 2 7" xfId="13747"/>
    <cellStyle name="Normal 3 2 2 2 2 6" xfId="13748"/>
    <cellStyle name="Normal 3 2 2 3 6" xfId="13749"/>
    <cellStyle name="Normal 3 2 3 7" xfId="13750"/>
    <cellStyle name="Normal 3 2 3 2 6" xfId="13751"/>
    <cellStyle name="Normal 3 2 4 6" xfId="13752"/>
    <cellStyle name="Normal 3 4 8" xfId="13753"/>
    <cellStyle name="Normal 3 4 2 7" xfId="13754"/>
    <cellStyle name="Normal 3 4 2 2 6" xfId="13755"/>
    <cellStyle name="Normal 3 4 3 6" xfId="13756"/>
    <cellStyle name="Normal 3 5 7" xfId="13757"/>
    <cellStyle name="Normal 3 5 2 6" xfId="13758"/>
    <cellStyle name="Normal 3 6 6" xfId="13759"/>
    <cellStyle name="Normal 3 7 5" xfId="13760"/>
    <cellStyle name="Normal 5 2 2 8" xfId="13761"/>
    <cellStyle name="Normal 5 2 2 2 6" xfId="13762"/>
    <cellStyle name="Normal 5 2 3 6" xfId="13763"/>
    <cellStyle name="Normal 5 2 4 5" xfId="13764"/>
    <cellStyle name="Normal 5 3 8" xfId="13765"/>
    <cellStyle name="Normal 5 3 2 6" xfId="13766"/>
    <cellStyle name="Normal 5 4 6" xfId="13767"/>
    <cellStyle name="Normal 5 5 5" xfId="13768"/>
    <cellStyle name="Note 2 2 28" xfId="13769"/>
    <cellStyle name="Percent 4 7" xfId="13770"/>
    <cellStyle name="Normal 8 7" xfId="13771"/>
    <cellStyle name="Currency 2 5 3" xfId="13772"/>
    <cellStyle name="Currency 3 4 3" xfId="13773"/>
    <cellStyle name="Normal 4 2 3 3" xfId="13774"/>
    <cellStyle name="Normal 5 8 3" xfId="13775"/>
    <cellStyle name="Currency 17" xfId="13776"/>
    <cellStyle name="Note 2 2 3 3" xfId="13777"/>
    <cellStyle name="Normal 11 2 5" xfId="13778"/>
    <cellStyle name="Currency 6 2 2" xfId="13779"/>
    <cellStyle name="Comma 7 2 5" xfId="13780"/>
    <cellStyle name="Normal 11 3 4" xfId="13781"/>
    <cellStyle name="Currency 6 3 3" xfId="13782"/>
    <cellStyle name="Comma 7 3 4" xfId="13783"/>
    <cellStyle name="20% - Accent1 2 2 3" xfId="13784"/>
    <cellStyle name="20% - Accent2 2 2 3" xfId="13785"/>
    <cellStyle name="20% - Accent3 2 2 3" xfId="13786"/>
    <cellStyle name="20% - Accent4 2 2 3" xfId="13787"/>
    <cellStyle name="20% - Accent6 2 2 3" xfId="13788"/>
    <cellStyle name="40% - Accent1 2 2 3" xfId="13789"/>
    <cellStyle name="40% - Accent3 2 2 3" xfId="13790"/>
    <cellStyle name="40% - Accent4 2 2 3" xfId="13791"/>
    <cellStyle name="40% - Accent5 2 2 3" xfId="13792"/>
    <cellStyle name="40% - Accent6 2 2 3" xfId="13793"/>
    <cellStyle name="Comma 22" xfId="13794"/>
    <cellStyle name="Comma 23" xfId="13795"/>
    <cellStyle name="Calculation 2 2 24" xfId="13796"/>
    <cellStyle name="Heading 1 2 2 12" xfId="13797"/>
    <cellStyle name="Heading 2 2 2 12" xfId="13798"/>
    <cellStyle name="Heading 4 2 2 2" xfId="13799"/>
    <cellStyle name="Input 2 2 24" xfId="13800"/>
    <cellStyle name="Normal 5 9 3" xfId="13801"/>
    <cellStyle name="Output 2 2 24" xfId="13802"/>
    <cellStyle name="Comma 19" xfId="13803"/>
    <cellStyle name="Title 2 2 2" xfId="13804"/>
    <cellStyle name="Normal 13 6" xfId="13805"/>
    <cellStyle name="Comma 8 7" xfId="13806"/>
    <cellStyle name="Normal 11 3 2 2" xfId="13807"/>
    <cellStyle name="Currency 6 3 2" xfId="13808"/>
    <cellStyle name="Comma 7 3 2 2" xfId="13809"/>
    <cellStyle name="Comma 9 7" xfId="13810"/>
    <cellStyle name="Note 3 7" xfId="13811"/>
    <cellStyle name="Normal 14 6" xfId="13812"/>
    <cellStyle name="Currency 7 6" xfId="13813"/>
    <cellStyle name="Percent 16" xfId="13814"/>
    <cellStyle name="Calculation 2 10 23" xfId="13815"/>
    <cellStyle name="Calculation 2 2 2 2" xfId="13816"/>
    <cellStyle name="Calculation 2 2 3 2" xfId="13817"/>
    <cellStyle name="Calculation 2 2 4 2" xfId="13818"/>
    <cellStyle name="Calculation 2 2 5 2" xfId="13819"/>
    <cellStyle name="Calculation 2 2 6 2" xfId="13820"/>
    <cellStyle name="Calculation 2 2 7 2" xfId="13821"/>
    <cellStyle name="Calculation 2 2 8 2" xfId="13822"/>
    <cellStyle name="Calculation 2 3 24" xfId="13823"/>
    <cellStyle name="Calculation 2 4 24" xfId="13824"/>
    <cellStyle name="Calculation 2 5 24" xfId="13825"/>
    <cellStyle name="Calculation 2 6 23" xfId="13826"/>
    <cellStyle name="Calculation 2 7 23" xfId="13827"/>
    <cellStyle name="Calculation 2 8 23" xfId="13828"/>
    <cellStyle name="Calculation 2 9 23" xfId="13829"/>
    <cellStyle name="Comma 4 2 2 2" xfId="13830"/>
    <cellStyle name="Currency 3 5 3" xfId="13831"/>
    <cellStyle name="Heading 1 2 10" xfId="13832"/>
    <cellStyle name="Heading 1 2 11" xfId="13833"/>
    <cellStyle name="Heading 1 2 12" xfId="13834"/>
    <cellStyle name="Heading 1 2 2 10" xfId="13835"/>
    <cellStyle name="Heading 1 2 2 11" xfId="13836"/>
    <cellStyle name="Heading 1 2 2 2" xfId="13837"/>
    <cellStyle name="Heading 1 2 2 3" xfId="13838"/>
    <cellStyle name="Heading 1 2 2 4" xfId="13839"/>
    <cellStyle name="Heading 1 2 2 5" xfId="13840"/>
    <cellStyle name="Heading 1 2 2 6" xfId="13841"/>
    <cellStyle name="Heading 1 2 2 7" xfId="13842"/>
    <cellStyle name="Heading 1 2 2 8" xfId="13843"/>
    <cellStyle name="Heading 1 2 2 9" xfId="13844"/>
    <cellStyle name="Heading 1 2 3 2" xfId="13845"/>
    <cellStyle name="Heading 1 2 4 2" xfId="13846"/>
    <cellStyle name="Heading 1 2 5 2" xfId="13847"/>
    <cellStyle name="Heading 1 2 7" xfId="13848"/>
    <cellStyle name="Heading 1 2 8" xfId="13849"/>
    <cellStyle name="Heading 1 2 9" xfId="13850"/>
    <cellStyle name="Heading 1 3 12" xfId="13851"/>
    <cellStyle name="Heading 1 3 10" xfId="13852"/>
    <cellStyle name="Heading 1 3 11" xfId="13853"/>
    <cellStyle name="Heading 1 3 2 12" xfId="13854"/>
    <cellStyle name="Heading 1 3 2 10" xfId="13855"/>
    <cellStyle name="Heading 1 3 2 11" xfId="13856"/>
    <cellStyle name="Heading 1 3 2 2" xfId="13857"/>
    <cellStyle name="Heading 1 3 2 3" xfId="13858"/>
    <cellStyle name="Heading 1 3 2 4" xfId="13859"/>
    <cellStyle name="Heading 1 3 2 5" xfId="13860"/>
    <cellStyle name="Heading 1 3 2 6" xfId="13861"/>
    <cellStyle name="Heading 1 3 2 7" xfId="13862"/>
    <cellStyle name="Heading 1 3 2 8" xfId="13863"/>
    <cellStyle name="Heading 1 3 2 9" xfId="13864"/>
    <cellStyle name="Heading 1 3 3 2" xfId="13865"/>
    <cellStyle name="Heading 1 3 4 2" xfId="13866"/>
    <cellStyle name="Heading 1 3 5 2" xfId="13867"/>
    <cellStyle name="Heading 1 3 6" xfId="13868"/>
    <cellStyle name="Heading 1 3 7" xfId="13869"/>
    <cellStyle name="Heading 1 3 8" xfId="13870"/>
    <cellStyle name="Heading 1 3 9" xfId="13871"/>
    <cellStyle name="Heading 2 2 10" xfId="13872"/>
    <cellStyle name="Heading 2 2 11" xfId="13873"/>
    <cellStyle name="Heading 2 2 12" xfId="13874"/>
    <cellStyle name="Heading 2 2 2 10" xfId="13875"/>
    <cellStyle name="Heading 2 2 2 11" xfId="13876"/>
    <cellStyle name="Heading 2 2 2 2" xfId="13877"/>
    <cellStyle name="Heading 2 2 2 3" xfId="13878"/>
    <cellStyle name="Heading 2 2 2 4" xfId="13879"/>
    <cellStyle name="Heading 2 2 2 5" xfId="13880"/>
    <cellStyle name="Heading 2 2 2 6" xfId="13881"/>
    <cellStyle name="Heading 2 2 2 7" xfId="13882"/>
    <cellStyle name="Heading 2 2 2 8" xfId="13883"/>
    <cellStyle name="Heading 2 2 2 9" xfId="13884"/>
    <cellStyle name="Heading 2 2 3 2" xfId="13885"/>
    <cellStyle name="Heading 2 2 4 2" xfId="13886"/>
    <cellStyle name="Heading 2 2 5 2" xfId="13887"/>
    <cellStyle name="Heading 2 2 7" xfId="13888"/>
    <cellStyle name="Heading 2 2 8" xfId="13889"/>
    <cellStyle name="Heading 2 2 9" xfId="13890"/>
    <cellStyle name="Heading 2 3 13" xfId="13891"/>
    <cellStyle name="Heading 2 3 10" xfId="13892"/>
    <cellStyle name="Heading 2 3 11" xfId="13893"/>
    <cellStyle name="Heading 2 3 12" xfId="13894"/>
    <cellStyle name="Heading 2 3 2 12" xfId="13895"/>
    <cellStyle name="Heading 2 3 2 10" xfId="13896"/>
    <cellStyle name="Heading 2 3 2 11" xfId="13897"/>
    <cellStyle name="Heading 2 3 2 2" xfId="13898"/>
    <cellStyle name="Heading 2 3 2 3" xfId="13899"/>
    <cellStyle name="Heading 2 3 2 4" xfId="13900"/>
    <cellStyle name="Heading 2 3 2 5" xfId="13901"/>
    <cellStyle name="Heading 2 3 2 6" xfId="13902"/>
    <cellStyle name="Heading 2 3 2 7" xfId="13903"/>
    <cellStyle name="Heading 2 3 2 8" xfId="13904"/>
    <cellStyle name="Heading 2 3 2 9" xfId="13905"/>
    <cellStyle name="Heading 2 3 3 2" xfId="13906"/>
    <cellStyle name="Heading 2 3 4 2" xfId="13907"/>
    <cellStyle name="Heading 2 3 5 2" xfId="13908"/>
    <cellStyle name="Heading 2 3 6" xfId="13909"/>
    <cellStyle name="Heading 2 3 7" xfId="13910"/>
    <cellStyle name="Heading 2 3 8" xfId="13911"/>
    <cellStyle name="Heading 2 3 9" xfId="13912"/>
    <cellStyle name="Input 2 10 23" xfId="13913"/>
    <cellStyle name="Input 2 2 2 2" xfId="13914"/>
    <cellStyle name="Input 2 2 3 2" xfId="13915"/>
    <cellStyle name="Input 2 2 4 2" xfId="13916"/>
    <cellStyle name="Input 2 2 5 2" xfId="13917"/>
    <cellStyle name="Input 2 2 6 2" xfId="13918"/>
    <cellStyle name="Input 2 2 7 2" xfId="13919"/>
    <cellStyle name="Input 2 2 8 2" xfId="13920"/>
    <cellStyle name="Input 2 3 24" xfId="13921"/>
    <cellStyle name="Input 2 4 24" xfId="13922"/>
    <cellStyle name="Input 2 5 24" xfId="13923"/>
    <cellStyle name="Input 2 6 23" xfId="13924"/>
    <cellStyle name="Input 2 7 23" xfId="13925"/>
    <cellStyle name="Input 2 8 23" xfId="13926"/>
    <cellStyle name="Input 2 9 23" xfId="13927"/>
    <cellStyle name="Normal 10 2 6" xfId="13928"/>
    <cellStyle name="Normal 6 3 2 3" xfId="13929"/>
    <cellStyle name="Normal 7 2 5" xfId="13930"/>
    <cellStyle name="Normal 9 5 9" xfId="13931"/>
    <cellStyle name="Note 2 2 2 2 24" xfId="13932"/>
    <cellStyle name="Note 2 2 3 2 3" xfId="13933"/>
    <cellStyle name="Note 2 2 4 5" xfId="13934"/>
    <cellStyle name="Note 2 2 5 3" xfId="13935"/>
    <cellStyle name="Note 2 2 6 3" xfId="13936"/>
    <cellStyle name="Note 2 2 7 3" xfId="13937"/>
    <cellStyle name="Note 2 2 8 3" xfId="13938"/>
    <cellStyle name="Note 2 3 27" xfId="13939"/>
    <cellStyle name="Note 2 4 26" xfId="13940"/>
    <cellStyle name="Note 2 5 26" xfId="13941"/>
    <cellStyle name="Note 2 6 25" xfId="13942"/>
    <cellStyle name="Note 2 7 25" xfId="13943"/>
    <cellStyle name="Note 2 8 25" xfId="13944"/>
    <cellStyle name="Note 2 9 25" xfId="13945"/>
    <cellStyle name="Output 2 2 2 2" xfId="13946"/>
    <cellStyle name="Output 2 2 3 2" xfId="13947"/>
    <cellStyle name="Output 2 2 4 2" xfId="13948"/>
    <cellStyle name="Output 2 2 5 2" xfId="13949"/>
    <cellStyle name="Output 2 2 6 2" xfId="13950"/>
    <cellStyle name="Output 2 2 7 2" xfId="13951"/>
    <cellStyle name="Output 2 3 24" xfId="13952"/>
    <cellStyle name="Output 2 4 24" xfId="13953"/>
    <cellStyle name="Output 2 5 24" xfId="13954"/>
    <cellStyle name="Output 2 6 23" xfId="13955"/>
    <cellStyle name="Output 2 7 23" xfId="13956"/>
    <cellStyle name="Output 2 8 23" xfId="13957"/>
    <cellStyle name="Output 2 9 23" xfId="13958"/>
    <cellStyle name="Percent 3 3 2" xfId="13959"/>
    <cellStyle name="Total 2 2 3 2" xfId="13960"/>
    <cellStyle name="Total 2 2 4 2" xfId="13961"/>
    <cellStyle name="Total 2 2 5 2" xfId="13962"/>
    <cellStyle name="Total 2 2 6 2" xfId="13963"/>
    <cellStyle name="Total 2 2 7 2" xfId="13964"/>
    <cellStyle name="Total 2 3 24" xfId="13965"/>
    <cellStyle name="Total 2 4 24" xfId="13966"/>
    <cellStyle name="Total 2 5 24" xfId="13967"/>
    <cellStyle name="Total 2 6 23" xfId="13968"/>
    <cellStyle name="Total 2 7 23" xfId="13969"/>
    <cellStyle name="Total 2 8 23" xfId="13970"/>
    <cellStyle name="Total 2 9 23" xfId="13971"/>
    <cellStyle name="Note 2 2 2 2 2 2" xfId="13972"/>
    <cellStyle name="Note 2 2 2 2 3 2" xfId="13973"/>
    <cellStyle name="Note 2 2 2 2 4 2" xfId="13974"/>
    <cellStyle name="Note 2 2 3 2 2" xfId="13975"/>
    <cellStyle name="Note 2 2 4 2" xfId="13976"/>
    <cellStyle name="Note 2 2 4 3" xfId="13977"/>
    <cellStyle name="Note 2 2 4 4" xfId="13978"/>
    <cellStyle name="Note 2 2 5 2" xfId="13979"/>
    <cellStyle name="Note 2 2 6 2" xfId="13980"/>
    <cellStyle name="Note 2 2 7 2" xfId="13981"/>
    <cellStyle name="Note 2 2 8 2" xfId="13982"/>
    <cellStyle name="Note 2 3 2 24" xfId="13983"/>
    <cellStyle name="Note 2 3 3 2" xfId="13984"/>
    <cellStyle name="Note 2 3 4 2" xfId="13985"/>
    <cellStyle name="Note 2 4 2 24" xfId="13986"/>
    <cellStyle name="Note 2 5 2 24" xfId="13987"/>
    <cellStyle name="Note 2 6 2 24" xfId="13988"/>
    <cellStyle name="Note 2 7 2 24" xfId="13989"/>
    <cellStyle name="Note 2 8 2 24" xfId="13990"/>
    <cellStyle name="Note 2 9 2 24" xfId="13991"/>
    <cellStyle name="Comma 20" xfId="13992"/>
    <cellStyle name="Currency 20" xfId="13993"/>
    <cellStyle name="Hyperlink 4" xfId="13994"/>
    <cellStyle name="Currency 8 6" xfId="13995"/>
    <cellStyle name="Normal 26" xfId="13996"/>
    <cellStyle name="Normal 27" xfId="13997"/>
    <cellStyle name="Currency 22" xfId="13998"/>
    <cellStyle name="Note 17" xfId="13999"/>
    <cellStyle name="20% - Accent1 16" xfId="14000"/>
    <cellStyle name="40% - Accent1 16" xfId="14001"/>
    <cellStyle name="20% - Accent2 16" xfId="14002"/>
    <cellStyle name="40% - Accent2 16" xfId="14003"/>
    <cellStyle name="20% - Accent3 16" xfId="14004"/>
    <cellStyle name="40% - Accent3 16" xfId="14005"/>
    <cellStyle name="20% - Accent4 16" xfId="14006"/>
    <cellStyle name="40% - Accent4 16" xfId="14007"/>
    <cellStyle name="20% - Accent5 16" xfId="14008"/>
    <cellStyle name="40% - Accent5 16" xfId="14009"/>
    <cellStyle name="20% - Accent6 16" xfId="14010"/>
    <cellStyle name="40% - Accent6 16" xfId="14011"/>
    <cellStyle name="Normal 28" xfId="14012"/>
    <cellStyle name="Percent 17" xfId="14013"/>
    <cellStyle name="Comma 24" xfId="14014"/>
    <cellStyle name="Normal 29" xfId="14015"/>
    <cellStyle name="Note 18" xfId="14016"/>
    <cellStyle name="20% - Accent1 17" xfId="14017"/>
    <cellStyle name="40% - Accent1 17" xfId="14018"/>
    <cellStyle name="20% - Accent2 17" xfId="14019"/>
    <cellStyle name="40% - Accent2 17" xfId="14020"/>
    <cellStyle name="20% - Accent3 17" xfId="14021"/>
    <cellStyle name="40% - Accent3 17" xfId="14022"/>
    <cellStyle name="20% - Accent4 17" xfId="14023"/>
    <cellStyle name="40% - Accent4 17" xfId="14024"/>
    <cellStyle name="20% - Accent5 17" xfId="14025"/>
    <cellStyle name="40% - Accent5 17" xfId="14026"/>
    <cellStyle name="20% - Accent6 17" xfId="14027"/>
    <cellStyle name="40% - Accent6 17" xfId="14028"/>
    <cellStyle name="Normal 3 13" xfId="14029"/>
    <cellStyle name="Currency 3 8" xfId="14030"/>
    <cellStyle name="Currency 4 8" xfId="14031"/>
    <cellStyle name="Comma 25" xfId="14032"/>
    <cellStyle name="Comma 2 3 5" xfId="14033"/>
    <cellStyle name="Comma 3 2 8" xfId="14034"/>
    <cellStyle name="Normal 3 3 6" xfId="14035"/>
    <cellStyle name="Currency 23" xfId="14036"/>
    <cellStyle name="Normal 2 16 4" xfId="14037"/>
    <cellStyle name="Normal 4 2 6" xfId="14038"/>
    <cellStyle name="Normal 5 11" xfId="14039"/>
    <cellStyle name="Comma 2 2 2 5" xfId="14040"/>
    <cellStyle name="Comma 4 2 5" xfId="14041"/>
    <cellStyle name="Normal 2 2 17 4" xfId="14042"/>
    <cellStyle name="Normal 3 2 5 6" xfId="14043"/>
    <cellStyle name="Normal 3 2 2 4 6" xfId="14044"/>
    <cellStyle name="Normal 3 2 2 2 8" xfId="14045"/>
    <cellStyle name="Normal 3 2 2 2 2 7" xfId="14046"/>
    <cellStyle name="Normal 3 2 2 3 7" xfId="14047"/>
    <cellStyle name="Normal 3 2 3 8" xfId="14048"/>
    <cellStyle name="Normal 3 2 3 2 7" xfId="14049"/>
    <cellStyle name="Normal 3 2 4 7" xfId="14050"/>
    <cellStyle name="Normal 3 4 9" xfId="14051"/>
    <cellStyle name="Normal 3 4 2 8" xfId="14052"/>
    <cellStyle name="Normal 3 4 2 2 7" xfId="14053"/>
    <cellStyle name="Normal 3 4 3 7" xfId="14054"/>
    <cellStyle name="Normal 3 5 8" xfId="14055"/>
    <cellStyle name="Normal 3 5 2 7" xfId="14056"/>
    <cellStyle name="Normal 3 6 7" xfId="14057"/>
    <cellStyle name="Normal 3 7 6" xfId="14058"/>
    <cellStyle name="Normal 5 2 2 9" xfId="14059"/>
    <cellStyle name="Normal 5 2 2 2 7" xfId="14060"/>
    <cellStyle name="Normal 5 2 3 7" xfId="14061"/>
    <cellStyle name="Normal 5 2 4 6" xfId="14062"/>
    <cellStyle name="Normal 5 3 9" xfId="14063"/>
    <cellStyle name="Normal 5 3 2 7" xfId="14064"/>
    <cellStyle name="Normal 5 4 7" xfId="14065"/>
    <cellStyle name="Normal 5 5 6" xfId="14066"/>
    <cellStyle name="Note 2 2 29" xfId="14067"/>
    <cellStyle name="Percent 4 8" xfId="14068"/>
    <cellStyle name="Normal 8 8" xfId="14069"/>
    <cellStyle name="Currency 2 5 4" xfId="14070"/>
    <cellStyle name="Currency 3 4 4" xfId="14071"/>
    <cellStyle name="Normal 4 2 3 4" xfId="14072"/>
    <cellStyle name="Normal 5 8 4" xfId="14073"/>
    <cellStyle name="Note 2 2 3 4" xfId="14074"/>
    <cellStyle name="Normal 5 9 4" xfId="14075"/>
    <cellStyle name="Comma 9 8" xfId="14076"/>
    <cellStyle name="Note 3 8" xfId="14077"/>
    <cellStyle name="Normal 14 7" xfId="14078"/>
    <cellStyle name="Currency 7 7" xfId="14079"/>
    <cellStyle name="Percent 18" xfId="14080"/>
    <cellStyle name="Normal 10 2 7" xfId="14081"/>
    <cellStyle name="Normal 7 2 6" xfId="14082"/>
    <cellStyle name="Normal 9 5 10" xfId="14083"/>
    <cellStyle name="Percent 3 3 3" xfId="14084"/>
    <cellStyle name="Normal 30" xfId="14085"/>
    <cellStyle name="Comma 26" xfId="14086"/>
    <cellStyle name="Comma 27" xfId="14087"/>
    <cellStyle name="Comma 33" xfId="14088"/>
    <cellStyle name="Note 19" xfId="14089"/>
    <cellStyle name="20% - Accent1 18" xfId="14090"/>
    <cellStyle name="40% - Accent1 18" xfId="14091"/>
    <cellStyle name="20% - Accent2 18" xfId="14092"/>
    <cellStyle name="40% - Accent2 18" xfId="14093"/>
    <cellStyle name="20% - Accent3 18" xfId="14094"/>
    <cellStyle name="40% - Accent3 18" xfId="14095"/>
    <cellStyle name="20% - Accent4 18" xfId="14096"/>
    <cellStyle name="40% - Accent4 18" xfId="14097"/>
    <cellStyle name="20% - Accent5 18" xfId="14098"/>
    <cellStyle name="40% - Accent5 18" xfId="14099"/>
    <cellStyle name="20% - Accent6 18" xfId="14100"/>
    <cellStyle name="40% - Accent6 18" xfId="14101"/>
    <cellStyle name="Comma 28" xfId="14102"/>
    <cellStyle name="Comma 31" xfId="14103"/>
    <cellStyle name="Comma 30" xfId="14104"/>
    <cellStyle name="Comma 34" xfId="14105"/>
    <cellStyle name="Comma 32" xfId="14106"/>
    <cellStyle name="Comma 29" xfId="14107"/>
    <cellStyle name="Comma 35" xfId="14108"/>
    <cellStyle name="Normal 31" xfId="14109"/>
    <cellStyle name="Currency 49" xfId="14110"/>
    <cellStyle name="Note 20" xfId="14111"/>
    <cellStyle name="20% - Accent1 19" xfId="14112"/>
    <cellStyle name="40% - Accent1 19" xfId="14113"/>
    <cellStyle name="20% - Accent2 19" xfId="14114"/>
    <cellStyle name="40% - Accent2 19" xfId="14115"/>
    <cellStyle name="20% - Accent3 19" xfId="14116"/>
    <cellStyle name="40% - Accent3 19" xfId="14117"/>
    <cellStyle name="20% - Accent4 19" xfId="14118"/>
    <cellStyle name="40% - Accent4 19" xfId="14119"/>
    <cellStyle name="20% - Accent5 19" xfId="14120"/>
    <cellStyle name="40% - Accent5 19" xfId="14121"/>
    <cellStyle name="20% - Accent6 19" xfId="14122"/>
    <cellStyle name="40% - Accent6 19" xfId="14123"/>
    <cellStyle name="Currency 24" xfId="14124"/>
    <cellStyle name="Comma 36" xfId="14125"/>
    <cellStyle name="Currency 42" xfId="14126"/>
    <cellStyle name="Currency 41" xfId="14127"/>
    <cellStyle name="Currency 46" xfId="14128"/>
    <cellStyle name="Comma 2 3 6" xfId="14129"/>
    <cellStyle name="Comma 3 2 9" xfId="14130"/>
    <cellStyle name="Currency 2 8" xfId="14131"/>
    <cellStyle name="Currency 27" xfId="14132"/>
    <cellStyle name="Normal 3 3 7" xfId="14133"/>
    <cellStyle name="Comma 61" xfId="14134"/>
    <cellStyle name="Normal 8 9" xfId="14135"/>
    <cellStyle name="Percent 4 9" xfId="14136"/>
    <cellStyle name="Comma 59" xfId="14137"/>
    <cellStyle name="Comma 44" xfId="14138"/>
    <cellStyle name="Currency 3 4 5" xfId="14139"/>
    <cellStyle name="Currency 4 9" xfId="14140"/>
    <cellStyle name="Normal 2 16 5" xfId="14141"/>
    <cellStyle name="Normal 4 2 3 5" xfId="14142"/>
    <cellStyle name="Normal 5 8 5" xfId="14143"/>
    <cellStyle name="Comma 2 2 2 6" xfId="14144"/>
    <cellStyle name="Currency 28" xfId="14145"/>
    <cellStyle name="Comma 45" xfId="14146"/>
    <cellStyle name="Comma 42" xfId="14147"/>
    <cellStyle name="Currency 30" xfId="14148"/>
    <cellStyle name="Currency 48" xfId="14149"/>
    <cellStyle name="Currency 34" xfId="14150"/>
    <cellStyle name="Comma 57" xfId="14151"/>
    <cellStyle name="Comma 60" xfId="14152"/>
    <cellStyle name="Currency 36" xfId="14153"/>
    <cellStyle name="Comma 37" xfId="14154"/>
    <cellStyle name="Comma 4 2 6" xfId="14155"/>
    <cellStyle name="Currency 37" xfId="14156"/>
    <cellStyle name="Comma 47" xfId="14157"/>
    <cellStyle name="Normal 2 2 17 5" xfId="14158"/>
    <cellStyle name="Normal 3 2 5 7" xfId="14159"/>
    <cellStyle name="Normal 3 2 2 4 7" xfId="14160"/>
    <cellStyle name="Normal 3 2 2 2 9" xfId="14161"/>
    <cellStyle name="Normal 3 2 2 2 2 8" xfId="14162"/>
    <cellStyle name="Normal 3 2 2 3 8" xfId="14163"/>
    <cellStyle name="Normal 3 2 3 9" xfId="14164"/>
    <cellStyle name="Normal 3 2 3 2 8" xfId="14165"/>
    <cellStyle name="Normal 3 2 4 8" xfId="14166"/>
    <cellStyle name="Comma 62" xfId="14167"/>
    <cellStyle name="Normal 3 4 10" xfId="14168"/>
    <cellStyle name="Normal 3 4 2 9" xfId="14169"/>
    <cellStyle name="Normal 3 4 2 2 8" xfId="14170"/>
    <cellStyle name="Normal 3 4 3 8" xfId="14171"/>
    <cellStyle name="Normal 3 5 9" xfId="14172"/>
    <cellStyle name="Normal 3 5 2 8" xfId="14173"/>
    <cellStyle name="Normal 3 6 8" xfId="14174"/>
    <cellStyle name="Normal 3 7 7" xfId="14175"/>
    <cellStyle name="Normal 5 2 2 10" xfId="14176"/>
    <cellStyle name="Normal 5 2 2 2 8" xfId="14177"/>
    <cellStyle name="Normal 5 2 3 8" xfId="14178"/>
    <cellStyle name="Normal 5 2 4 7" xfId="14179"/>
    <cellStyle name="Normal 5 3 10" xfId="14180"/>
    <cellStyle name="Normal 5 3 2 8" xfId="14181"/>
    <cellStyle name="Normal 5 4 8" xfId="14182"/>
    <cellStyle name="Normal 5 5 7" xfId="14183"/>
    <cellStyle name="Note 2 2 3 5" xfId="14184"/>
    <cellStyle name="Currency 2 5 5" xfId="14185"/>
    <cellStyle name="Percent 19" xfId="14186"/>
    <cellStyle name="Currency 44" xfId="14187"/>
    <cellStyle name="Comma 53" xfId="14188"/>
    <cellStyle name="Currency 26" xfId="14189"/>
    <cellStyle name="Comma 51" xfId="14190"/>
    <cellStyle name="Currency 45" xfId="14191"/>
    <cellStyle name="Normal 5 9 5" xfId="14192"/>
    <cellStyle name="Comma 38" xfId="14193"/>
    <cellStyle name="Comma 54" xfId="14194"/>
    <cellStyle name="Comma 43" xfId="14195"/>
    <cellStyle name="Comma 41" xfId="14196"/>
    <cellStyle name="Currency 25" xfId="14197"/>
    <cellStyle name="Currency 35" xfId="14198"/>
    <cellStyle name="Currency 33" xfId="14199"/>
    <cellStyle name="Comma 46" xfId="14200"/>
    <cellStyle name="Comma 52" xfId="14201"/>
    <cellStyle name="Currency 29" xfId="14202"/>
    <cellStyle name="Comma 58" xfId="14203"/>
    <cellStyle name="Comma 56" xfId="14204"/>
    <cellStyle name="Comma 9 9" xfId="14205"/>
    <cellStyle name="Note 3 9" xfId="14206"/>
    <cellStyle name="Normal 14 8" xfId="14207"/>
    <cellStyle name="Currency 7 8" xfId="14208"/>
    <cellStyle name="Currency 50" xfId="14209"/>
    <cellStyle name="Comma 55" xfId="14210"/>
    <cellStyle name="Comma 49" xfId="14211"/>
    <cellStyle name="Currency 38" xfId="14212"/>
    <cellStyle name="Currency 31" xfId="14213"/>
    <cellStyle name="Comma 39" xfId="14214"/>
    <cellStyle name="Normal 7 2 7" xfId="14215"/>
    <cellStyle name="Comma 40" xfId="14216"/>
    <cellStyle name="Currency 39" xfId="14217"/>
    <cellStyle name="Percent 3 3 4" xfId="14218"/>
    <cellStyle name="Currency 40" xfId="14219"/>
    <cellStyle name="Comma 50" xfId="14220"/>
    <cellStyle name="Comma 48" xfId="14221"/>
    <cellStyle name="Normal 10 2 8" xfId="14222"/>
    <cellStyle name="Normal 9 5 11" xfId="14223"/>
    <cellStyle name="Currency 47" xfId="14224"/>
    <cellStyle name="Currency 43" xfId="14225"/>
    <cellStyle name="Currency 32" xfId="14226"/>
    <cellStyle name="Normal 32" xfId="14227"/>
    <cellStyle name="Note 21" xfId="14228"/>
    <cellStyle name="20% - Accent1 20" xfId="14229"/>
    <cellStyle name="40% - Accent1 20" xfId="14230"/>
    <cellStyle name="20% - Accent2 20" xfId="14231"/>
    <cellStyle name="40% - Accent2 20" xfId="14232"/>
    <cellStyle name="20% - Accent3 20" xfId="14233"/>
    <cellStyle name="40% - Accent3 20" xfId="14234"/>
    <cellStyle name="20% - Accent4 20" xfId="14235"/>
    <cellStyle name="40% - Accent4 20" xfId="14236"/>
    <cellStyle name="20% - Accent5 20" xfId="14237"/>
    <cellStyle name="40% - Accent5 20" xfId="14238"/>
    <cellStyle name="20% - Accent6 20" xfId="14239"/>
    <cellStyle name="40% - Accent6 20" xfId="14240"/>
    <cellStyle name="Normal 33" xfId="14241"/>
    <cellStyle name="Note 22" xfId="14242"/>
    <cellStyle name="20% - Accent1 21" xfId="14243"/>
    <cellStyle name="40% - Accent1 21" xfId="14244"/>
    <cellStyle name="20% - Accent2 21" xfId="14245"/>
    <cellStyle name="40% - Accent2 21" xfId="14246"/>
    <cellStyle name="20% - Accent3 21" xfId="14247"/>
    <cellStyle name="40% - Accent3 21" xfId="14248"/>
    <cellStyle name="20% - Accent4 21" xfId="14249"/>
    <cellStyle name="40% - Accent4 21" xfId="14250"/>
    <cellStyle name="20% - Accent5 21" xfId="14251"/>
    <cellStyle name="40% - Accent5 21" xfId="14252"/>
    <cellStyle name="20% - Accent6 21" xfId="14253"/>
    <cellStyle name="40% - Accent6 21" xfId="14254"/>
    <cellStyle name="Currency 51" xfId="14255"/>
    <cellStyle name="Comma 63" xfId="14256"/>
    <cellStyle name="Comma 2 3 7" xfId="14257"/>
    <cellStyle name="Comma 3 2 10" xfId="14258"/>
    <cellStyle name="Currency 2 9" xfId="14259"/>
    <cellStyle name="Normal 3 3 8" xfId="14260"/>
    <cellStyle name="Normal 8 10" xfId="14261"/>
    <cellStyle name="Percent 4 10" xfId="14262"/>
    <cellStyle name="Currency 3 4 6" xfId="14263"/>
    <cellStyle name="Currency 4 10" xfId="14264"/>
    <cellStyle name="Normal 2 16 6" xfId="14265"/>
    <cellStyle name="Normal 4 2 3 6" xfId="14266"/>
    <cellStyle name="Normal 5 8 6" xfId="14267"/>
    <cellStyle name="Comma 2 2 2 7" xfId="14268"/>
    <cellStyle name="Comma 65" xfId="14269"/>
    <cellStyle name="Comma 4 2 7" xfId="14270"/>
    <cellStyle name="Normal 2 2 17 6" xfId="14271"/>
    <cellStyle name="Normal 3 2 5 8" xfId="14272"/>
    <cellStyle name="Normal 3 2 2 4 8" xfId="14273"/>
    <cellStyle name="Normal 3 2 2 2 10" xfId="14274"/>
    <cellStyle name="Normal 3 2 2 2 2 9" xfId="14275"/>
    <cellStyle name="Normal 3 2 2 3 9" xfId="14276"/>
    <cellStyle name="Normal 3 2 3 10" xfId="14277"/>
    <cellStyle name="Normal 3 2 3 2 9" xfId="14278"/>
    <cellStyle name="Normal 3 2 4 9" xfId="14279"/>
    <cellStyle name="Normal 3 4 11" xfId="14280"/>
    <cellStyle name="Normal 3 4 2 10" xfId="14281"/>
    <cellStyle name="Normal 3 4 2 2 9" xfId="14282"/>
    <cellStyle name="Normal 3 4 3 9" xfId="14283"/>
    <cellStyle name="Normal 3 5 10" xfId="14284"/>
    <cellStyle name="Normal 3 5 2 9" xfId="14285"/>
    <cellStyle name="Normal 3 6 9" xfId="14286"/>
    <cellStyle name="Normal 3 7 8" xfId="14287"/>
    <cellStyle name="Normal 5 2 2 11" xfId="14288"/>
    <cellStyle name="Normal 5 2 2 2 9" xfId="14289"/>
    <cellStyle name="Normal 5 2 3 9" xfId="14290"/>
    <cellStyle name="Normal 5 2 4 8" xfId="14291"/>
    <cellStyle name="Normal 5 3 11" xfId="14292"/>
    <cellStyle name="Normal 5 3 2 9" xfId="14293"/>
    <cellStyle name="Normal 5 4 9" xfId="14294"/>
    <cellStyle name="Normal 5 5 8" xfId="14295"/>
    <cellStyle name="Note 2 2 3 6" xfId="14296"/>
    <cellStyle name="Currency 2 5 6" xfId="14297"/>
    <cellStyle name="Percent 20" xfId="14298"/>
    <cellStyle name="Normal 5 9 6" xfId="14299"/>
    <cellStyle name="Comma 64" xfId="14300"/>
    <cellStyle name="Currency 52" xfId="14301"/>
    <cellStyle name="Comma 9 10" xfId="14302"/>
    <cellStyle name="Note 3 10" xfId="14303"/>
    <cellStyle name="Normal 14 9" xfId="14304"/>
    <cellStyle name="Currency 7 9" xfId="14305"/>
    <cellStyle name="Normal 7 2 8" xfId="14306"/>
    <cellStyle name="Currency 53" xfId="14307"/>
    <cellStyle name="Percent 3 3 5" xfId="14308"/>
    <cellStyle name="Normal 10 2 9" xfId="14309"/>
    <cellStyle name="Normal 9 5 12" xfId="14310"/>
    <cellStyle name="Note 2 2 3 2 2 2" xfId="14311"/>
    <cellStyle name="Note 2 2 4 3 2" xfId="14312"/>
    <cellStyle name="Note 2 2 5 2 2" xfId="14313"/>
    <cellStyle name="Note 2 2 6 2 2" xfId="14314"/>
    <cellStyle name="Note 2 2 7 2 2" xfId="14315"/>
    <cellStyle name="Note 2 2 8 2 2" xfId="14316"/>
    <cellStyle name="Note 2 4 2 2 2" xfId="14317"/>
    <cellStyle name="Note 2 5 2 2 2" xfId="14318"/>
    <cellStyle name="Note 2 6 2 2 2" xfId="14319"/>
    <cellStyle name="Note 2 7 2 2 2" xfId="14320"/>
    <cellStyle name="Note 2 8 2 2 2" xfId="14321"/>
    <cellStyle name="Note 2 9 2 2 2" xfId="14322"/>
    <cellStyle name="Normal 34" xfId="14323"/>
    <cellStyle name="Note 23" xfId="14324"/>
    <cellStyle name="20% - Accent1 22" xfId="14325"/>
    <cellStyle name="40% - Accent1 22" xfId="14326"/>
    <cellStyle name="20% - Accent2 22" xfId="14327"/>
    <cellStyle name="40% - Accent2 22" xfId="14328"/>
    <cellStyle name="20% - Accent3 22" xfId="14329"/>
    <cellStyle name="40% - Accent3 22" xfId="14330"/>
    <cellStyle name="20% - Accent4 22" xfId="14331"/>
    <cellStyle name="40% - Accent4 22" xfId="14332"/>
    <cellStyle name="20% - Accent5 22" xfId="14333"/>
    <cellStyle name="40% - Accent5 22" xfId="14334"/>
    <cellStyle name="20% - Accent6 22" xfId="14335"/>
    <cellStyle name="40% - Accent6 22" xfId="14336"/>
    <cellStyle name="Currency 54" xfId="14337"/>
    <cellStyle name="Comma 66" xfId="14338"/>
    <cellStyle name="Comma 2 3 8" xfId="14339"/>
    <cellStyle name="Comma 3 2 11" xfId="14340"/>
    <cellStyle name="Currency 2 10" xfId="14341"/>
    <cellStyle name="Normal 3 3 9" xfId="14342"/>
    <cellStyle name="Normal 8 11" xfId="14343"/>
    <cellStyle name="Percent 4 11" xfId="14344"/>
    <cellStyle name="Currency 3 4 7" xfId="14345"/>
    <cellStyle name="Currency 4 11" xfId="14346"/>
    <cellStyle name="Normal 2 16 7" xfId="14347"/>
    <cellStyle name="Normal 4 2 3 7" xfId="14348"/>
    <cellStyle name="Normal 5 8 7" xfId="14349"/>
    <cellStyle name="Comma 2 2 2 8" xfId="14350"/>
    <cellStyle name="Currency 55" xfId="14351"/>
    <cellStyle name="Comma 4 2 8" xfId="14352"/>
    <cellStyle name="Normal 2 2 17 7" xfId="14353"/>
    <cellStyle name="Normal 3 2 5 9" xfId="14354"/>
    <cellStyle name="Normal 3 2 2 4 9" xfId="14355"/>
    <cellStyle name="Normal 3 2 2 2 11" xfId="14356"/>
    <cellStyle name="Normal 3 2 2 2 2 10" xfId="14357"/>
    <cellStyle name="Normal 3 2 2 3 10" xfId="14358"/>
    <cellStyle name="Normal 3 2 3 11" xfId="14359"/>
    <cellStyle name="Normal 3 2 3 2 10" xfId="14360"/>
    <cellStyle name="Normal 3 2 4 10" xfId="14361"/>
    <cellStyle name="Normal 3 4 12" xfId="14362"/>
    <cellStyle name="Normal 3 4 2 11" xfId="14363"/>
    <cellStyle name="Normal 3 4 2 2 10" xfId="14364"/>
    <cellStyle name="Normal 3 4 3 10" xfId="14365"/>
    <cellStyle name="Normal 3 5 11" xfId="14366"/>
    <cellStyle name="Normal 3 5 2 10" xfId="14367"/>
    <cellStyle name="Normal 3 6 10" xfId="14368"/>
    <cellStyle name="Normal 3 7 9" xfId="14369"/>
    <cellStyle name="Normal 5 2 2 12" xfId="14370"/>
    <cellStyle name="Normal 5 2 2 2 10" xfId="14371"/>
    <cellStyle name="Normal 5 2 3 10" xfId="14372"/>
    <cellStyle name="Normal 5 2 4 9" xfId="14373"/>
    <cellStyle name="Normal 5 3 12" xfId="14374"/>
    <cellStyle name="Normal 5 3 2 10" xfId="14375"/>
    <cellStyle name="Normal 5 4 10" xfId="14376"/>
    <cellStyle name="Normal 5 5 9" xfId="14377"/>
    <cellStyle name="Note 2 2 3 7" xfId="14378"/>
    <cellStyle name="Currency 2 5 7" xfId="14379"/>
    <cellStyle name="Percent 21" xfId="14380"/>
    <cellStyle name="Normal 5 9 7" xfId="14381"/>
    <cellStyle name="Comma 67" xfId="14382"/>
    <cellStyle name="Comma 9 11" xfId="14383"/>
    <cellStyle name="Note 3 11" xfId="14384"/>
    <cellStyle name="Normal 14 10" xfId="14385"/>
    <cellStyle name="Currency 7 10" xfId="14386"/>
    <cellStyle name="Normal 7 2 9" xfId="14387"/>
    <cellStyle name="Percent 3 3 6" xfId="14388"/>
    <cellStyle name="Normal 10 2 10" xfId="14389"/>
    <cellStyle name="Normal 9 5 13" xfId="14390"/>
    <cellStyle name="Normal 16 6" xfId="14391"/>
    <cellStyle name="Calculation 15 2" xfId="14392"/>
    <cellStyle name="Input 15 2" xfId="14393"/>
    <cellStyle name="Note 15 2" xfId="14394"/>
    <cellStyle name="Output 15 2" xfId="14395"/>
    <cellStyle name="Total 15 2" xfId="14396"/>
    <cellStyle name="Normal 17 4" xfId="14397"/>
    <cellStyle name="Comma 16 3" xfId="14398"/>
    <cellStyle name="Normal 3 2 11" xfId="14399"/>
    <cellStyle name="Normal 3 2 2 10" xfId="14400"/>
    <cellStyle name="Normal 3 2 2 2 12" xfId="14401"/>
    <cellStyle name="Normal 3 2 2 2 2 11" xfId="14402"/>
    <cellStyle name="Normal 3 2 2 3 11" xfId="14403"/>
    <cellStyle name="Normal 3 2 3 12" xfId="14404"/>
    <cellStyle name="Normal 3 2 3 2 11" xfId="14405"/>
    <cellStyle name="Normal 3 2 4 11" xfId="14406"/>
    <cellStyle name="Normal 3 4 13" xfId="14407"/>
    <cellStyle name="Normal 3 4 2 12" xfId="14408"/>
    <cellStyle name="Normal 3 4 2 2 11" xfId="14409"/>
    <cellStyle name="Normal 3 4 3 11" xfId="14410"/>
    <cellStyle name="Normal 3 5 12" xfId="14411"/>
    <cellStyle name="Normal 3 5 2 11" xfId="14412"/>
    <cellStyle name="Normal 3 6 11" xfId="14413"/>
    <cellStyle name="Normal 3 7 10" xfId="14414"/>
    <cellStyle name="Normal 5 2 2 13" xfId="14415"/>
    <cellStyle name="Normal 5 2 2 2 11" xfId="14416"/>
    <cellStyle name="Normal 5 2 3 11" xfId="14417"/>
    <cellStyle name="Normal 5 3 2 11" xfId="14418"/>
    <cellStyle name="Percent 15 2" xfId="14419"/>
    <cellStyle name="Normal 2 16 8" xfId="14420"/>
    <cellStyle name="Normal 2 2 17 8" xfId="14421"/>
    <cellStyle name="Normal 3 2 2 4 10" xfId="14422"/>
    <cellStyle name="Normal 3 2 5 10" xfId="14423"/>
    <cellStyle name="Normal 4 2 3 8" xfId="14424"/>
    <cellStyle name="Normal 5 2 4 10" xfId="14425"/>
    <cellStyle name="Normal 5 8 8" xfId="14426"/>
    <cellStyle name="Normal 5 9 8" xfId="14427"/>
    <cellStyle name="Note 2 2 3 8" xfId="14428"/>
    <cellStyle name="Normal 18 2" xfId="14429"/>
    <cellStyle name="Currency 16 2" xfId="14430"/>
    <cellStyle name="Comma 68" xfId="14431"/>
    <cellStyle name="Calculation 2 30 22 2" xfId="14432"/>
    <cellStyle name="Org 14 3 2" xfId="14433"/>
    <cellStyle name="Org 11 2 2 2" xfId="14434"/>
    <cellStyle name="Input 2 9 17 3" xfId="14435"/>
    <cellStyle name="task 12 2 9 3" xfId="14436"/>
    <cellStyle name="Total 2 6 6 3" xfId="14437"/>
    <cellStyle name="Input 2 34 17 3" xfId="14438"/>
    <cellStyle name="Input 2 12 15 3" xfId="14439"/>
    <cellStyle name="task 7 2 12 3" xfId="14440"/>
    <cellStyle name="task 13 13 3" xfId="14441"/>
    <cellStyle name="Account 8 10 3" xfId="14442"/>
    <cellStyle name="Total 2 33 9 3" xfId="14443"/>
    <cellStyle name="Output 2 3 14 3" xfId="14444"/>
    <cellStyle name="Note 2 24 12 3" xfId="14445"/>
    <cellStyle name="Note 2 2 2 14 3" xfId="14446"/>
    <cellStyle name="Output 2 20 10 3" xfId="14447"/>
    <cellStyle name="Org 9 2 13 3" xfId="14448"/>
    <cellStyle name="task 10 2 13 3" xfId="14449"/>
    <cellStyle name="Project 8 14 3" xfId="14450"/>
    <cellStyle name="Total 2 37 12 3" xfId="14451"/>
    <cellStyle name="Total 2 16 10 3" xfId="14452"/>
    <cellStyle name="Note 2 18 2 19 3" xfId="14453"/>
    <cellStyle name="Account 10 2 11 3" xfId="14454"/>
    <cellStyle name="Calculation 2 37 17 3" xfId="14455"/>
    <cellStyle name="Note 2 29 15 3" xfId="14456"/>
    <cellStyle name="Output 2 23 13 3" xfId="14457"/>
    <cellStyle name="Output 2 12 13 3" xfId="14458"/>
    <cellStyle name="Note 2 19 16 3" xfId="14459"/>
    <cellStyle name="Account 25 3" xfId="14460"/>
    <cellStyle name="Note 2 7 2 15 3" xfId="14461"/>
    <cellStyle name="Note 2 35 2 15 3" xfId="14462"/>
    <cellStyle name="Output 2 21 14 3" xfId="14463"/>
    <cellStyle name="Org 9 2 17 3" xfId="14464"/>
    <cellStyle name="Note 2 27 2 21 3" xfId="14465"/>
    <cellStyle name="Note 2 9 20 3" xfId="14466"/>
    <cellStyle name="Total 2 19 18 3" xfId="14467"/>
    <cellStyle name="task 8 20 3" xfId="14468"/>
    <cellStyle name="Note 2 33 22 3" xfId="14469"/>
    <cellStyle name="Total 2 37 19 3" xfId="14470"/>
    <cellStyle name="Org 7 2 20 3" xfId="14471"/>
    <cellStyle name="Org 14 2 20 3" xfId="14472"/>
    <cellStyle name="task 12 21 3" xfId="14473"/>
    <cellStyle name="Total 2 3 21 3" xfId="14474"/>
    <cellStyle name="Project 12 23 2" xfId="14475"/>
    <cellStyle name="task 7 23 2" xfId="14476"/>
    <cellStyle name="Note 2 17 2 22 3" xfId="14477"/>
    <cellStyle name="Note 2 26 2 22 3" xfId="14478"/>
    <cellStyle name="Note 2 36 2 22 3" xfId="14479"/>
    <cellStyle name="Org 10 2 21 3" xfId="14480"/>
    <cellStyle name="Output 2 34 21 3" xfId="14481"/>
    <cellStyle name="Output 2 17 21 3" xfId="14482"/>
    <cellStyle name="Total 2 29 22 2" xfId="14483"/>
    <cellStyle name="Project 2 22 3" xfId="14484"/>
    <cellStyle name="task 10 22 3" xfId="14485"/>
    <cellStyle name="task 7 2 21 3" xfId="14486"/>
    <cellStyle name="Total 2 26 21 3" xfId="14487"/>
    <cellStyle name="Input 2 4 23 2" xfId="14488"/>
    <cellStyle name="Input 2 18 22 2" xfId="14489"/>
    <cellStyle name="Fund 2 23 2" xfId="14490"/>
    <cellStyle name="Calculation 2 25 22 2" xfId="14491"/>
    <cellStyle name="Input 2 6 23 2" xfId="14492"/>
    <cellStyle name="Total 2 2 3 2 2" xfId="14493"/>
    <cellStyle name="Note 2 2 8 2 3" xfId="14494"/>
    <cellStyle name="Output 2 27 22 2" xfId="14495"/>
    <cellStyle name="Output 2 39 17 3" xfId="14496"/>
    <cellStyle name="Note 2 22 22 3" xfId="14497"/>
    <cellStyle name="Org 4 15 3" xfId="14498"/>
    <cellStyle name="Calculation 2 10 20 3" xfId="14499"/>
    <cellStyle name="Output 2 13 22 2" xfId="14500"/>
    <cellStyle name="Output 2 22 16 3" xfId="14501"/>
    <cellStyle name="Project 10 3 2" xfId="14502"/>
    <cellStyle name="task 10 2 15 3" xfId="14503"/>
    <cellStyle name="Project 7 2 17 3" xfId="14504"/>
    <cellStyle name="Org 7 3 2" xfId="14505"/>
    <cellStyle name="Note 2 34 2 18 3" xfId="14506"/>
    <cellStyle name="Note 2 9 14 3" xfId="14507"/>
    <cellStyle name="Note 2 7 2 23 2" xfId="14508"/>
    <cellStyle name="Note 2 25 17 3" xfId="14509"/>
    <cellStyle name="Input 2 2 21 3" xfId="14510"/>
    <cellStyle name="Output 2 22 17 3" xfId="14511"/>
    <cellStyle name="Total 2 37 17 3" xfId="14512"/>
    <cellStyle name="Note 2 15 2 12 3" xfId="14513"/>
    <cellStyle name="Calculation 2 13 21 3" xfId="14514"/>
    <cellStyle name="Output 2 17 12 3" xfId="14515"/>
    <cellStyle name="Calculation 2 2 21 3" xfId="14516"/>
    <cellStyle name="Output 2 36 19 3" xfId="14517"/>
    <cellStyle name="Calculation 2 22 23" xfId="14518"/>
    <cellStyle name="Project 15 2 2 2" xfId="14519"/>
    <cellStyle name="Output 2 12 17 3" xfId="14520"/>
    <cellStyle name="Org 3 2 18 3" xfId="14521"/>
    <cellStyle name="Fund 8 2 6 3" xfId="14522"/>
    <cellStyle name="Fund 8 20 3" xfId="14523"/>
    <cellStyle name="Total 2 33 16 3" xfId="14524"/>
    <cellStyle name="Output 2 18 17 3" xfId="14525"/>
    <cellStyle name="Note 2 23 2 13 3" xfId="14526"/>
    <cellStyle name="Output 2 21 16 3" xfId="14527"/>
    <cellStyle name="Total 2 10 17 3" xfId="14528"/>
    <cellStyle name="Account 2 10 3" xfId="14529"/>
    <cellStyle name="task 9 2 18 3" xfId="14530"/>
    <cellStyle name="Input 2 30 3 3" xfId="14531"/>
    <cellStyle name="Note 2 8 2 13 3" xfId="14532"/>
    <cellStyle name="Note 2 25 2 23 2" xfId="14533"/>
    <cellStyle name="Note 2 34 2 23 2" xfId="14534"/>
    <cellStyle name="Note 2 11 2 20 3" xfId="14535"/>
    <cellStyle name="Input 2 32 23" xfId="14536"/>
    <cellStyle name="Fund 14 3 2" xfId="14537"/>
    <cellStyle name="Account 13 9 3" xfId="14538"/>
    <cellStyle name="Note 2 20 2 10 3" xfId="14539"/>
    <cellStyle name="task 15 15 3" xfId="14540"/>
    <cellStyle name="Input 2 31 23" xfId="14541"/>
    <cellStyle name="Total 2 25 7 3" xfId="14542"/>
    <cellStyle name="Output 2 48 3" xfId="14543"/>
    <cellStyle name="Note 2 19 19 3" xfId="14544"/>
    <cellStyle name="Input 2 30 23" xfId="14545"/>
    <cellStyle name="task 12 3 2" xfId="14546"/>
    <cellStyle name="Total 2 27 17 3" xfId="14547"/>
    <cellStyle name="Note 2 28 21 3" xfId="14548"/>
    <cellStyle name="Input 2 20 3 3" xfId="14549"/>
    <cellStyle name="Project 5 2 2 2" xfId="14550"/>
    <cellStyle name="task 13 11 3" xfId="14551"/>
    <cellStyle name="Note 2 6 11 3" xfId="14552"/>
    <cellStyle name="Total 2 31 11 3" xfId="14553"/>
    <cellStyle name="Calculation 2 35 12 3" xfId="14554"/>
    <cellStyle name="Calculation 2 29 13 3" xfId="14555"/>
    <cellStyle name="Total 2 21 15 3" xfId="14556"/>
    <cellStyle name="Note 2 33 17 3" xfId="14557"/>
    <cellStyle name="Total 2 8 15 3" xfId="14558"/>
    <cellStyle name="Calculation 2 38 18 3" xfId="14559"/>
    <cellStyle name="Note 2 9 19 3" xfId="14560"/>
    <cellStyle name="Total 2 7 11 3" xfId="14561"/>
    <cellStyle name="Note 2 31 2 23 2" xfId="14562"/>
    <cellStyle name="Note 2 3 20 3" xfId="14563"/>
    <cellStyle name="Input 2 5 2 3" xfId="14564"/>
    <cellStyle name="Total 2 2 2 18 3" xfId="14565"/>
    <cellStyle name="Fund 2 3 2" xfId="14566"/>
    <cellStyle name="Note 2 7 2 8 3" xfId="14567"/>
    <cellStyle name="Project 4 2 18 3" xfId="14568"/>
    <cellStyle name="Calculation 2 26 23" xfId="14569"/>
    <cellStyle name="Note 2 23 14 3" xfId="14570"/>
    <cellStyle name="Note 2 12 24 2" xfId="14571"/>
    <cellStyle name="Account 2 2 14 3" xfId="14572"/>
    <cellStyle name="Fund 9 2 3 3" xfId="14573"/>
    <cellStyle name="Project 14 2 2 2" xfId="14574"/>
    <cellStyle name="Org 14 2 10 3" xfId="14575"/>
    <cellStyle name="Input 2 8 16 3" xfId="14576"/>
    <cellStyle name="Output 2 17 11 3" xfId="14577"/>
    <cellStyle name="Account 14 2 8 3" xfId="14578"/>
    <cellStyle name="Note 2 3 13 3" xfId="14579"/>
    <cellStyle name="Output 2 36 15 3" xfId="14580"/>
    <cellStyle name="Note 2 27 2 17 3" xfId="14581"/>
    <cellStyle name="Org 9 2 5 3" xfId="14582"/>
    <cellStyle name="Note 2 36 2 24" xfId="14583"/>
    <cellStyle name="Note 2 30 25" xfId="14584"/>
    <cellStyle name="Org 8 4 3" xfId="14585"/>
    <cellStyle name="Org 15 2 3 3" xfId="14586"/>
    <cellStyle name="Output 2 36 23" xfId="14587"/>
    <cellStyle name="task 11 2 3 3" xfId="14588"/>
    <cellStyle name="Project 8 4 3" xfId="14589"/>
    <cellStyle name="Total 2 27 23" xfId="14590"/>
    <cellStyle name="Total 2 16 23" xfId="14591"/>
    <cellStyle name="Input 2 9 3 3" xfId="14592"/>
    <cellStyle name="Calculation 2 36 2 3" xfId="14593"/>
    <cellStyle name="Calculation 2 24 2 3" xfId="14594"/>
    <cellStyle name="Input 2 17 2 3" xfId="14595"/>
    <cellStyle name="Fund 7 2 4 3" xfId="14596"/>
    <cellStyle name="Input 2 30 21 3" xfId="14597"/>
    <cellStyle name="Input 2 7 21 3" xfId="14598"/>
    <cellStyle name="Fund 11 2 21 3" xfId="14599"/>
    <cellStyle name="Fund 4 2 21 3" xfId="14600"/>
    <cellStyle name="Input 2 9 19 3" xfId="14601"/>
    <cellStyle name="Input 2 35 19 3" xfId="14602"/>
    <cellStyle name="Calculation 2 4 22 3" xfId="14603"/>
    <cellStyle name="Input 2 3 10 3" xfId="14604"/>
    <cellStyle name="Fund 6 2 11 3" xfId="14605"/>
    <cellStyle name="Calculation 2 33 7 3" xfId="14606"/>
    <cellStyle name="Fund 8 14 3" xfId="14607"/>
    <cellStyle name="Input 2 10 4 3" xfId="14608"/>
    <cellStyle name="Account 15 2 3 3" xfId="14609"/>
    <cellStyle name="Fund 7 2 5 3" xfId="14610"/>
    <cellStyle name="Output 2 13 5 3" xfId="14611"/>
    <cellStyle name="Calculation 2 17 4 3" xfId="14612"/>
    <cellStyle name="Calculation 2 29 4 3" xfId="14613"/>
    <cellStyle name="Output 2 24 5 3" xfId="14614"/>
    <cellStyle name="Account 12 2 5 3" xfId="14615"/>
    <cellStyle name="Input 2 38 15 3" xfId="14616"/>
    <cellStyle name="Input 2 16 13 3" xfId="14617"/>
    <cellStyle name="Account 4 5 3" xfId="14618"/>
    <cellStyle name="Note 2 19 4 3" xfId="14619"/>
    <cellStyle name="Account 2 2 4 3" xfId="14620"/>
    <cellStyle name="Note 2 25 4 3" xfId="14621"/>
    <cellStyle name="Note 2 16 2 2 3" xfId="14622"/>
    <cellStyle name="Note 2 10 3 3" xfId="14623"/>
    <cellStyle name="Note 2 35 3 3" xfId="14624"/>
    <cellStyle name="Output 2 18 12 3" xfId="14625"/>
    <cellStyle name="Note 2 33 19 3" xfId="14626"/>
    <cellStyle name="Note 2 3 5 3" xfId="14627"/>
    <cellStyle name="Org 6 2 4 3" xfId="14628"/>
    <cellStyle name="Org 14 5 3" xfId="14629"/>
    <cellStyle name="Org 15 2 6 3" xfId="14630"/>
    <cellStyle name="Output 2 33 2 3" xfId="14631"/>
    <cellStyle name="Project 7 2 4 3" xfId="14632"/>
    <cellStyle name="Project 15 5 3" xfId="14633"/>
    <cellStyle name="Total 2 13 2 3" xfId="14634"/>
    <cellStyle name="task 6 5 3" xfId="14635"/>
    <cellStyle name="Input 2 39 5 3" xfId="14636"/>
    <cellStyle name="Total 2 7 2 3" xfId="14637"/>
    <cellStyle name="Calculation 2 32 3 3" xfId="14638"/>
    <cellStyle name="Calculation 2 9 3 3" xfId="14639"/>
    <cellStyle name="Calculation 2 12 3 3" xfId="14640"/>
    <cellStyle name="Org 6 6 3" xfId="14641"/>
    <cellStyle name="Org 12 6 3" xfId="14642"/>
    <cellStyle name="task 7 6 3" xfId="14643"/>
    <cellStyle name="task 13 6 3" xfId="14644"/>
    <cellStyle name="Project 13 7 3" xfId="14645"/>
    <cellStyle name="Calculation 2 30 9 3" xfId="14646"/>
    <cellStyle name="task 7 7 3" xfId="14647"/>
    <cellStyle name="task 14 7 3" xfId="14648"/>
    <cellStyle name="Total 2 34 3 3" xfId="14649"/>
    <cellStyle name="Calculation 2 14 5 3" xfId="14650"/>
    <cellStyle name="Total 2 13 21 3" xfId="14651"/>
    <cellStyle name="Total 2 10 9 3" xfId="14652"/>
    <cellStyle name="Note 2 27 2 11 3" xfId="14653"/>
    <cellStyle name="Note 2 22 2 16 3" xfId="14654"/>
    <cellStyle name="Input 2 2 9 3" xfId="14655"/>
    <cellStyle name="Fund 2 2 8 3" xfId="14656"/>
    <cellStyle name="Input 2 7 10 3" xfId="14657"/>
    <cellStyle name="Fund 13 11 3" xfId="14658"/>
    <cellStyle name="Note 2 5 2 6 3" xfId="14659"/>
    <cellStyle name="Output 2 27 3 3" xfId="14660"/>
    <cellStyle name="Input 2 32 22 2" xfId="14661"/>
    <cellStyle name="Note 2 2 2 2 24 2" xfId="14662"/>
    <cellStyle name="task 14 9 3" xfId="14663"/>
    <cellStyle name="Total 2 19 4 3" xfId="14664"/>
    <cellStyle name="Input 2 28 12 3" xfId="14665"/>
    <cellStyle name="Input 2 34 16 3" xfId="14666"/>
    <cellStyle name="Calculation 2 6 10 3" xfId="14667"/>
    <cellStyle name="Calculation 2 21 10 3" xfId="14668"/>
    <cellStyle name="Note 2 17 2 7 3" xfId="14669"/>
    <cellStyle name="Note 2 3 10 3" xfId="14670"/>
    <cellStyle name="Note 2 4 2 12 3" xfId="14671"/>
    <cellStyle name="Calculation 2 11 10 3" xfId="14672"/>
    <cellStyle name="Project 7 10 3" xfId="14673"/>
    <cellStyle name="Note 2 5 10 3" xfId="14674"/>
    <cellStyle name="Total 2 32 8 3" xfId="14675"/>
    <cellStyle name="Fund 14 17 3" xfId="14676"/>
    <cellStyle name="Note 2 30 2 19 3" xfId="14677"/>
    <cellStyle name="Note 2 37 2 9 3" xfId="14678"/>
    <cellStyle name="Total 2 19 22 2" xfId="14679"/>
    <cellStyle name="Input 2 5 24 2" xfId="14680"/>
    <cellStyle name="task 9 20 3" xfId="14681"/>
    <cellStyle name="task 15 2 2 2" xfId="14682"/>
    <cellStyle name="task 7 2 18 3" xfId="14683"/>
    <cellStyle name="Total 2 11 11 3" xfId="14684"/>
    <cellStyle name="Output 2 26 22 2" xfId="14685"/>
    <cellStyle name="Output 2 22 6 3" xfId="14686"/>
    <cellStyle name="Output 2 16 19 3" xfId="14687"/>
    <cellStyle name="Fund 6 2 2 2" xfId="14688"/>
    <cellStyle name="Input 2 9 11 3" xfId="14689"/>
    <cellStyle name="Org 3 3 2" xfId="14690"/>
    <cellStyle name="task 6 10 3" xfId="14691"/>
    <cellStyle name="Total 2 30 6 3" xfId="14692"/>
    <cellStyle name="Total 2 8 6 3" xfId="14693"/>
    <cellStyle name="Input 2 11 15 3" xfId="14694"/>
    <cellStyle name="Input 2 32 17 3" xfId="14695"/>
    <cellStyle name="task 13 2 12 3" xfId="14696"/>
    <cellStyle name="task 8 2 12 3" xfId="14697"/>
    <cellStyle name="task 13 2 9 3" xfId="14698"/>
    <cellStyle name="Output 2 30 13 3" xfId="14699"/>
    <cellStyle name="Calculation 2 37 14 3" xfId="14700"/>
    <cellStyle name="Note 2 2 2 2 11 3" xfId="14701"/>
    <cellStyle name="Output 2 49 3" xfId="14702"/>
    <cellStyle name="Total 2 28 21 3" xfId="14703"/>
    <cellStyle name="Total 2 30 22 2" xfId="14704"/>
    <cellStyle name="Note 2 29 24 2" xfId="14705"/>
    <cellStyle name="Account 3 2 4 3" xfId="14706"/>
    <cellStyle name="Project 11 2 5 3" xfId="14707"/>
    <cellStyle name="task 6 8 3" xfId="14708"/>
    <cellStyle name="Calculation 2 10 17 3" xfId="14709"/>
    <cellStyle name="Note 2 28 23 3" xfId="14710"/>
    <cellStyle name="Input 2 9 23 2" xfId="14711"/>
    <cellStyle name="Account 10 4 3" xfId="14712"/>
    <cellStyle name="Fund 6 14 3" xfId="14713"/>
    <cellStyle name="Account 15 2 4 3" xfId="14714"/>
    <cellStyle name="Project 5 3 2" xfId="14715"/>
    <cellStyle name="Output 2 37 4 3" xfId="14716"/>
    <cellStyle name="Note 2 30 8 3" xfId="14717"/>
    <cellStyle name="Output 2 28 6 3" xfId="14718"/>
    <cellStyle name="Note 2 2 2 2 19 3" xfId="14719"/>
    <cellStyle name="Project 14 2 22 2" xfId="14720"/>
    <cellStyle name="Calculation 2 4 3 3" xfId="14721"/>
    <cellStyle name="Note 2 4 2 6 3" xfId="14722"/>
    <cellStyle name="Org 8 2 6 3" xfId="14723"/>
    <cellStyle name="Project 11 2 8 3" xfId="14724"/>
    <cellStyle name="Note 2 5 9 3" xfId="14725"/>
    <cellStyle name="Note 2 8 17 3" xfId="14726"/>
    <cellStyle name="Output 2 34 10 3" xfId="14727"/>
    <cellStyle name="Input 2 23 14 3" xfId="14728"/>
    <cellStyle name="Note 2 32 17 3" xfId="14729"/>
    <cellStyle name="task 7 2 5 3" xfId="14730"/>
    <cellStyle name="Note 2 2 2 4 3" xfId="14731"/>
    <cellStyle name="Note 2 4 3 3" xfId="14732"/>
    <cellStyle name="Output 2 10 23" xfId="14733"/>
    <cellStyle name="task 5 4 3" xfId="14734"/>
    <cellStyle name="Total 2 31 23" xfId="14735"/>
    <cellStyle name="Account 4 4 3" xfId="14736"/>
    <cellStyle name="Account 9 4 3" xfId="14737"/>
    <cellStyle name="Calculation 2 5 3 3" xfId="14738"/>
    <cellStyle name="task 14 4 3" xfId="14739"/>
    <cellStyle name="Org 12 8 3" xfId="14740"/>
    <cellStyle name="Org 8 16 3" xfId="14741"/>
    <cellStyle name="task 12 2 22 2" xfId="14742"/>
    <cellStyle name="task 15 2 20 3" xfId="14743"/>
    <cellStyle name="Calculation 2 19 22 2" xfId="14744"/>
    <cellStyle name="Org 3 4 3" xfId="14745"/>
    <cellStyle name="Note 2 28 25" xfId="14746"/>
    <cellStyle name="Fund 13 2 5 3" xfId="14747"/>
    <cellStyle name="Input 2 9 15 3" xfId="14748"/>
    <cellStyle name="Note 2 9 2 5 3" xfId="14749"/>
    <cellStyle name="Output 2 32 3 3" xfId="14750"/>
    <cellStyle name="Output 2 38 6 3" xfId="14751"/>
    <cellStyle name="Calculation 2 26 8 3" xfId="14752"/>
    <cellStyle name="Fund 2 19 3" xfId="14753"/>
    <cellStyle name="Output 2 36 10 3" xfId="14754"/>
    <cellStyle name="Input 2 10 22 2" xfId="14755"/>
    <cellStyle name="Total 2 11 22 2" xfId="14756"/>
    <cellStyle name="Input 2 23 2 3" xfId="14757"/>
    <cellStyle name="Output 2 12 23" xfId="14758"/>
    <cellStyle name="task 12 5 3" xfId="14759"/>
    <cellStyle name="task 3 9 3" xfId="14760"/>
    <cellStyle name="task 8 2 7 3" xfId="14761"/>
    <cellStyle name="Calculation 2 11 17 3" xfId="14762"/>
    <cellStyle name="Input 2 36 13 3" xfId="14763"/>
    <cellStyle name="Note 2 24 2 15 3" xfId="14764"/>
    <cellStyle name="Note 2 9 4 3" xfId="14765"/>
    <cellStyle name="Org 15 2 4 3" xfId="14766"/>
    <cellStyle name="Note 2 25 3 3" xfId="14767"/>
    <cellStyle name="Output 2 24 2 3" xfId="14768"/>
    <cellStyle name="Project 2 2 4 3" xfId="14769"/>
    <cellStyle name="Project 10 5 3" xfId="14770"/>
    <cellStyle name="Output 2 36 2 3" xfId="14771"/>
    <cellStyle name="Calculation 2 18 2 3" xfId="14772"/>
    <cellStyle name="Project 14 2 3 3" xfId="14773"/>
    <cellStyle name="Project 16 3" xfId="14774"/>
    <cellStyle name="Total 2 34 23" xfId="14775"/>
    <cellStyle name="Account 5 2 3 3" xfId="14776"/>
    <cellStyle name="task 6 2 3 3" xfId="14777"/>
    <cellStyle name="Note 2 5 2 25" xfId="14778"/>
    <cellStyle name="Fund 15 12 3" xfId="14779"/>
    <cellStyle name="Note 2 6 2 6 3" xfId="14780"/>
    <cellStyle name="Fund 3 2 5 3" xfId="14781"/>
    <cellStyle name="Account 6 6 3" xfId="14782"/>
    <cellStyle name="Output 2 31 5 3" xfId="14783"/>
    <cellStyle name="Calculation 2 43 3" xfId="14784"/>
    <cellStyle name="Fund 8 2 9 3" xfId="14785"/>
    <cellStyle name="Input 2 31 5 3" xfId="14786"/>
    <cellStyle name="Org 5 2 6 3" xfId="14787"/>
    <cellStyle name="Calculation 2 56 3" xfId="14788"/>
    <cellStyle name="Account 11 14 3" xfId="14789"/>
    <cellStyle name="Note 2 12 14 3" xfId="14790"/>
    <cellStyle name="Output 2 2 24 2" xfId="14791"/>
    <cellStyle name="Project 7 2 15 3" xfId="14792"/>
    <cellStyle name="Project 9 2 11 3" xfId="14793"/>
    <cellStyle name="Output 2 20 18 3" xfId="14794"/>
    <cellStyle name="Calculation 2 27 11 3" xfId="14795"/>
    <cellStyle name="Note 2 15 2 6 3" xfId="14796"/>
    <cellStyle name="Org 5 2 2 2" xfId="14797"/>
    <cellStyle name="Fund 8 2 2 2" xfId="14798"/>
    <cellStyle name="Fund 4 2 11 3" xfId="14799"/>
    <cellStyle name="Fund 12 2 20 3" xfId="14800"/>
    <cellStyle name="Calculation 2 30 17 3" xfId="14801"/>
    <cellStyle name="task 15 6 3" xfId="14802"/>
    <cellStyle name="Project 15 2 16 3" xfId="14803"/>
    <cellStyle name="Note 2 25 16 3" xfId="14804"/>
    <cellStyle name="Total 2 17 19 3" xfId="14805"/>
    <cellStyle name="Org 14 17 3" xfId="14806"/>
    <cellStyle name="Note 2 30 2 22 3" xfId="14807"/>
    <cellStyle name="Note 2 6 2 22 3" xfId="14808"/>
    <cellStyle name="Org 3 2 21 3" xfId="14809"/>
    <cellStyle name="Total 2 38 22 2" xfId="14810"/>
    <cellStyle name="Output 2 9 21 3" xfId="14811"/>
    <cellStyle name="Total 2 16 21 3" xfId="14812"/>
    <cellStyle name="Total 2 35 21 3" xfId="14813"/>
    <cellStyle name="Input 2 3 23 2" xfId="14814"/>
    <cellStyle name="task 15 22 3" xfId="14815"/>
    <cellStyle name="Calculation 2 6 23 2" xfId="14816"/>
    <cellStyle name="Note 2 3 27 2" xfId="14817"/>
    <cellStyle name="Total 2 8 23 2" xfId="14818"/>
    <cellStyle name="Total 2 13 22 2" xfId="14819"/>
    <cellStyle name="Note 2 26 18 3" xfId="14820"/>
    <cellStyle name="Project 10 4 3" xfId="14821"/>
    <cellStyle name="task 2 4 3" xfId="14822"/>
    <cellStyle name="Total 2 35 23" xfId="14823"/>
    <cellStyle name="Account 6 4 3" xfId="14824"/>
    <cellStyle name="Input 2 13 6 3" xfId="14825"/>
    <cellStyle name="Total 2 21 9 3" xfId="14826"/>
    <cellStyle name="Output 2 4 15 3" xfId="14827"/>
    <cellStyle name="Project 8 22 3" xfId="14828"/>
    <cellStyle name="Total 2 29 5 3" xfId="14829"/>
    <cellStyle name="Output 2 7 12 3" xfId="14830"/>
    <cellStyle name="Input 2 21 21 3" xfId="14831"/>
    <cellStyle name="Output 2 18 5 3" xfId="14832"/>
    <cellStyle name="Total 2 30 2 3" xfId="14833"/>
    <cellStyle name="Note 2 30 5 3" xfId="14834"/>
    <cellStyle name="Total 2 38 4 3" xfId="14835"/>
    <cellStyle name="Total 2 45 3" xfId="14836"/>
    <cellStyle name="Project 7 2 20 3" xfId="14837"/>
    <cellStyle name="Calculation 2 10 13 3" xfId="14838"/>
    <cellStyle name="Org 16 3" xfId="14839"/>
    <cellStyle name="Fund 2 2 9 3" xfId="14840"/>
    <cellStyle name="Org 11 2 6 3" xfId="14841"/>
    <cellStyle name="Calculation 2 22 9 3" xfId="14842"/>
    <cellStyle name="task 11 10 3" xfId="14843"/>
    <cellStyle name="Org 9 2 21 3" xfId="14844"/>
    <cellStyle name="Fund 10 2 5 3" xfId="14845"/>
    <cellStyle name="Total 2 32 2 3" xfId="14846"/>
    <cellStyle name="Account 8 2 7 3" xfId="14847"/>
    <cellStyle name="Fund 11 2 16 3" xfId="14848"/>
    <cellStyle name="task 14 10 3" xfId="14849"/>
    <cellStyle name="Org 6 8 3" xfId="14850"/>
    <cellStyle name="task 6 2 20 3" xfId="14851"/>
    <cellStyle name="Org 15 2 20 3" xfId="14852"/>
    <cellStyle name="Fund 7 13 3" xfId="14853"/>
    <cellStyle name="Fund 13 2 15 3" xfId="14854"/>
    <cellStyle name="Org 14 2 15 3" xfId="14855"/>
    <cellStyle name="Note 2 15 2 11 3" xfId="14856"/>
    <cellStyle name="Input 2 22 10 3" xfId="14857"/>
    <cellStyle name="Org 2 2 7 3" xfId="14858"/>
    <cellStyle name="Calculation 2 3 4 3" xfId="14859"/>
    <cellStyle name="Output 2 37 5 3" xfId="14860"/>
    <cellStyle name="Input 2 32 19 3" xfId="14861"/>
    <cellStyle name="Project 10 2 5 3" xfId="14862"/>
    <cellStyle name="Org 14 2 21 3" xfId="14863"/>
    <cellStyle name="Note 2 27 2 15 3" xfId="14864"/>
    <cellStyle name="Input 2 30 17 3" xfId="14865"/>
    <cellStyle name="Fund 7 2 20 3" xfId="14866"/>
    <cellStyle name="Input 2 11 17 3" xfId="14867"/>
    <cellStyle name="Input 2 19 6 3" xfId="14868"/>
    <cellStyle name="Calculation 2 7 3 3" xfId="14869"/>
    <cellStyle name="Calculation 2 27 4 3" xfId="14870"/>
    <cellStyle name="Input 2 28 21 3" xfId="14871"/>
    <cellStyle name="task 11 2 21 3" xfId="14872"/>
    <cellStyle name="Project 7 9 3" xfId="14873"/>
    <cellStyle name="Org 5 9 3" xfId="14874"/>
    <cellStyle name="Account 14 2 12 3" xfId="14875"/>
    <cellStyle name="Input 2 36 20 3" xfId="14876"/>
    <cellStyle name="Note 2 37 16 3" xfId="14877"/>
    <cellStyle name="Output 2 14 14 3" xfId="14878"/>
    <cellStyle name="Note 2 14 2 15 3" xfId="14879"/>
    <cellStyle name="Fund 11 8 3" xfId="14880"/>
    <cellStyle name="Input 2 2 5 4" xfId="14881"/>
    <cellStyle name="Input 2 8 12 3" xfId="14882"/>
    <cellStyle name="Org 34 3" xfId="14883"/>
    <cellStyle name="Calculation 2 17 17 3" xfId="14884"/>
    <cellStyle name="Calculation 2 16 14 3" xfId="14885"/>
    <cellStyle name="Total 2 6 19 3" xfId="14886"/>
    <cellStyle name="Project 5 2 19 3" xfId="14887"/>
    <cellStyle name="Note 2 33 2 18 3" xfId="14888"/>
    <cellStyle name="Calculation 2 6 24" xfId="14889"/>
    <cellStyle name="Project 8 2 14 3" xfId="14890"/>
    <cellStyle name="Output 2 27 17 3" xfId="14891"/>
    <cellStyle name="Account 12 2 9 3" xfId="14892"/>
    <cellStyle name="Project 10 2 11 3" xfId="14893"/>
    <cellStyle name="Note 2 25 2 7 3" xfId="14894"/>
    <cellStyle name="Fund 13 2 3 3" xfId="14895"/>
    <cellStyle name="Fund 11 21 3" xfId="14896"/>
    <cellStyle name="Project 7 2 2 2" xfId="14897"/>
    <cellStyle name="Account 8 16 3" xfId="14898"/>
    <cellStyle name="task 2 2 11 3" xfId="14899"/>
    <cellStyle name="Org 2 2 5 3" xfId="14900"/>
    <cellStyle name="Project 10 7 3" xfId="14901"/>
    <cellStyle name="Account 8 2 6 3" xfId="14902"/>
    <cellStyle name="Calculation 2 24 19 3" xfId="14903"/>
    <cellStyle name="Fund 9 2 15 3" xfId="14904"/>
    <cellStyle name="Total 2 3 4 3" xfId="14905"/>
    <cellStyle name="Org 26 3" xfId="14906"/>
    <cellStyle name="Note 2 3 2 14 3" xfId="14907"/>
    <cellStyle name="Note 2 17 25" xfId="14908"/>
    <cellStyle name="Fund 5 2 18 3" xfId="14909"/>
    <cellStyle name="Account 3 2 9 3" xfId="14910"/>
    <cellStyle name="Org 3 16 3" xfId="14911"/>
    <cellStyle name="Calculation 2 32 15 3" xfId="14912"/>
    <cellStyle name="Project 6 15 3" xfId="14913"/>
    <cellStyle name="Project 13 2 22 2" xfId="14914"/>
    <cellStyle name="task 13 2 17 3" xfId="14915"/>
    <cellStyle name="Project 5 2 17 3" xfId="14916"/>
    <cellStyle name="Input 2 16 9 3" xfId="14917"/>
    <cellStyle name="Calculation 2 3 16 3" xfId="14918"/>
    <cellStyle name="Project 13 2 17 3" xfId="14919"/>
    <cellStyle name="Output 2 25 8 3" xfId="14920"/>
    <cellStyle name="Output 2 18 11 3" xfId="14921"/>
    <cellStyle name="Output 2 3 8 3" xfId="14922"/>
    <cellStyle name="Total 2 38 14 3" xfId="14923"/>
    <cellStyle name="Org 4 14 3" xfId="14924"/>
    <cellStyle name="Project 29 3" xfId="14925"/>
    <cellStyle name="Output 2 31 17 3" xfId="14926"/>
    <cellStyle name="Project 2 2 11 3" xfId="14927"/>
    <cellStyle name="Note 2 35 2 12 3" xfId="14928"/>
    <cellStyle name="Account 11 2 15 3" xfId="14929"/>
    <cellStyle name="Output 2 12 7 3" xfId="14930"/>
    <cellStyle name="Fund 3 18 3" xfId="14931"/>
    <cellStyle name="Input 2 16 3 3" xfId="14932"/>
    <cellStyle name="Output 2 12 11 3" xfId="14933"/>
    <cellStyle name="Note 2 28 16 3" xfId="14934"/>
    <cellStyle name="Note 2 33 15 3" xfId="14935"/>
    <cellStyle name="Project 6 2 2 2" xfId="14936"/>
    <cellStyle name="Fund 9 2 6 3" xfId="14937"/>
    <cellStyle name="Project 12 20 3" xfId="14938"/>
    <cellStyle name="task 31 3" xfId="14939"/>
    <cellStyle name="Note 2 6 21 3" xfId="14940"/>
    <cellStyle name="Fund 9 21 3" xfId="14941"/>
    <cellStyle name="Output 2 10 22 2" xfId="14942"/>
    <cellStyle name="Total 2 28 17 3" xfId="14943"/>
    <cellStyle name="Total 2 25 15 3" xfId="14944"/>
    <cellStyle name="Note 2 16 2 16 3" xfId="14945"/>
    <cellStyle name="Output 2 24 18 3" xfId="14946"/>
    <cellStyle name="Project 7 18 3" xfId="14947"/>
    <cellStyle name="Note 2 16 2 8 3" xfId="14948"/>
    <cellStyle name="Note 2 7 2 19 3" xfId="14949"/>
    <cellStyle name="task 11 12 3" xfId="14950"/>
    <cellStyle name="Input 2 10 16 3" xfId="14951"/>
    <cellStyle name="Output 2 24 7 3" xfId="14952"/>
    <cellStyle name="task 9 12 3" xfId="14953"/>
    <cellStyle name="task 11 16 3" xfId="14954"/>
    <cellStyle name="Note 2 10 20 3" xfId="14955"/>
    <cellStyle name="Fund 5 18 3" xfId="14956"/>
    <cellStyle name="Note 2 14 25" xfId="14957"/>
    <cellStyle name="Account 2 7 3" xfId="14958"/>
    <cellStyle name="Note 2 21 5 3" xfId="14959"/>
    <cellStyle name="Input 2 7 14 3" xfId="14960"/>
    <cellStyle name="Org 2 2 9 3" xfId="14961"/>
    <cellStyle name="Total 2 9 10 3" xfId="14962"/>
    <cellStyle name="Org 3 15 3" xfId="14963"/>
    <cellStyle name="Org 9 21 3" xfId="14964"/>
    <cellStyle name="Output 2 24 20 3" xfId="14965"/>
    <cellStyle name="Output 2 34 20 3" xfId="14966"/>
    <cellStyle name="Project 33 3" xfId="14967"/>
    <cellStyle name="Project 13 2 20 3" xfId="14968"/>
    <cellStyle name="Note 2 6 2 2 2 2" xfId="14969"/>
    <cellStyle name="Output 2 39 12 3" xfId="14970"/>
    <cellStyle name="Note 2 55 3" xfId="14971"/>
    <cellStyle name="Output 2 19 17 3" xfId="14972"/>
    <cellStyle name="Account 15 14 3" xfId="14973"/>
    <cellStyle name="Total 2 3 15 3" xfId="14974"/>
    <cellStyle name="Note 2 34 2 9 3" xfId="14975"/>
    <cellStyle name="Calculation 2 23 12 3" xfId="14976"/>
    <cellStyle name="Project 14 11 3" xfId="14977"/>
    <cellStyle name="Input 2 36 19 3" xfId="14978"/>
    <cellStyle name="Calculation 2 15 21 3" xfId="14979"/>
    <cellStyle name="Note 2 26 5 3" xfId="14980"/>
    <cellStyle name="Calculation 2 11 21 3" xfId="14981"/>
    <cellStyle name="Note 2 31 13 3" xfId="14982"/>
    <cellStyle name="Note 2 8 2 9 3" xfId="14983"/>
    <cellStyle name="Org 4 2 12 3" xfId="14984"/>
    <cellStyle name="Calculation 2 14 13 3" xfId="14985"/>
    <cellStyle name="Total 2 17 8 3" xfId="14986"/>
    <cellStyle name="Org 24 3" xfId="14987"/>
    <cellStyle name="Note 2 30 2 8 3" xfId="14988"/>
    <cellStyle name="Project 4 15 3" xfId="14989"/>
    <cellStyle name="Input 2 27 3 3" xfId="14990"/>
    <cellStyle name="Input 2 8 24" xfId="14991"/>
    <cellStyle name="Note 2 23 2 21 3" xfId="14992"/>
    <cellStyle name="Output 2 15 12 3" xfId="14993"/>
    <cellStyle name="Total 2 50 3" xfId="14994"/>
    <cellStyle name="Project 4 12 3" xfId="14995"/>
    <cellStyle name="Total 2 35 7 3" xfId="14996"/>
    <cellStyle name="Project 13 11 3" xfId="14997"/>
    <cellStyle name="Note 2 18 11 3" xfId="14998"/>
    <cellStyle name="Note 2 35 10 3" xfId="14999"/>
    <cellStyle name="Output 2 34 7 3" xfId="15000"/>
    <cellStyle name="Note 2 2 12 3" xfId="15001"/>
    <cellStyle name="Note 2 20 19 3" xfId="15002"/>
    <cellStyle name="task 12 2 10 3" xfId="15003"/>
    <cellStyle name="Note 2 2 2 2 17 3" xfId="15004"/>
    <cellStyle name="Note 2 29 2 12 3" xfId="15005"/>
    <cellStyle name="Calculation 2 30 16 3" xfId="15006"/>
    <cellStyle name="Input 2 8 21 3" xfId="15007"/>
    <cellStyle name="Note 2 34 7 3" xfId="15008"/>
    <cellStyle name="task 5 2 4 3" xfId="15009"/>
    <cellStyle name="Note 2 8 2 20 3" xfId="15010"/>
    <cellStyle name="Note 2 34 2 6 3" xfId="15011"/>
    <cellStyle name="Note 2 7 6 3" xfId="15012"/>
    <cellStyle name="Note 2 27 5 3" xfId="15013"/>
    <cellStyle name="Note 2 6 5 3" xfId="15014"/>
    <cellStyle name="Org 10 8 3" xfId="15015"/>
    <cellStyle name="Input 2 9 16 3" xfId="15016"/>
    <cellStyle name="Note 2 15 2 5 3" xfId="15017"/>
    <cellStyle name="Note 2 21 6 3" xfId="15018"/>
    <cellStyle name="Note 2 35 6 3" xfId="15019"/>
    <cellStyle name="Total 2 19 5 3" xfId="15020"/>
    <cellStyle name="Org 9 2 8 3" xfId="15021"/>
    <cellStyle name="Output 2 26 4 3" xfId="15022"/>
    <cellStyle name="Total 2 28 5 3" xfId="15023"/>
    <cellStyle name="Note 2 2 17 3" xfId="15024"/>
    <cellStyle name="Fund 3 16 3" xfId="15025"/>
    <cellStyle name="Output 2 8 13 3" xfId="15026"/>
    <cellStyle name="Note 2 22 20 3" xfId="15027"/>
    <cellStyle name="Note 2 29 2 15 3" xfId="15028"/>
    <cellStyle name="Total 2 19 20 3" xfId="15029"/>
    <cellStyle name="Total 2 37 22 2" xfId="15030"/>
    <cellStyle name="Fund 9 5 3" xfId="15031"/>
    <cellStyle name="Output 2 10 3 3" xfId="15032"/>
    <cellStyle name="Total 2 5 22 3" xfId="15033"/>
    <cellStyle name="Note 2 12 2 2 3" xfId="15034"/>
    <cellStyle name="Note 2 13 2 22 3" xfId="15035"/>
    <cellStyle name="Project 9 2 21 3" xfId="15036"/>
    <cellStyle name="Calculation 2 12 22 2" xfId="15037"/>
    <cellStyle name="Input 2 2 3 2 2" xfId="15038"/>
    <cellStyle name="Project 12 2 11 3" xfId="15039"/>
    <cellStyle name="Account 2 2 2 2" xfId="15040"/>
    <cellStyle name="Note 2 29 18 3" xfId="15041"/>
    <cellStyle name="Output 2 31 23" xfId="15042"/>
    <cellStyle name="Calculation 2 30 2 3" xfId="15043"/>
    <cellStyle name="Calculation 2 18 21 3" xfId="15044"/>
    <cellStyle name="Calculation 2 31 7 3" xfId="15045"/>
    <cellStyle name="Calculation 2 22 4 3" xfId="15046"/>
    <cellStyle name="Calculation 2 39 23" xfId="15047"/>
    <cellStyle name="Calculation 2 14 12 3" xfId="15048"/>
    <cellStyle name="Org 9 2 11 3" xfId="15049"/>
    <cellStyle name="Note 2 32 25" xfId="15050"/>
    <cellStyle name="Total 2 2 3 4" xfId="15051"/>
    <cellStyle name="Account 9 8 3" xfId="15052"/>
    <cellStyle name="Calculation 2 36 4 3" xfId="15053"/>
    <cellStyle name="Note 2 20 2 3 3" xfId="15054"/>
    <cellStyle name="Project 11 5 3" xfId="15055"/>
    <cellStyle name="task 2 7 3" xfId="15056"/>
    <cellStyle name="Input 2 20 13 3" xfId="15057"/>
    <cellStyle name="Note 2 32 3 3" xfId="15058"/>
    <cellStyle name="Input 2 6 16 3" xfId="15059"/>
    <cellStyle name="Note 2 24 2 6 3" xfId="15060"/>
    <cellStyle name="Note 2 36 7 3" xfId="15061"/>
    <cellStyle name="Note 2 3 22 3" xfId="15062"/>
    <cellStyle name="Note 2 2 6 3 2" xfId="15063"/>
    <cellStyle name="Calculation 2 2 2 2 2" xfId="15064"/>
    <cellStyle name="Note 2 2 7 3 2" xfId="15065"/>
    <cellStyle name="Input 2 23 13 3" xfId="15066"/>
    <cellStyle name="Note 2 4 21 3" xfId="15067"/>
    <cellStyle name="Note 2 37 20 3" xfId="15068"/>
    <cellStyle name="Input 2 2 17 3" xfId="15069"/>
    <cellStyle name="task 11 2 16 3" xfId="15070"/>
    <cellStyle name="Project 9 2 16 3" xfId="15071"/>
    <cellStyle name="Calculation 2 7 17 3" xfId="15072"/>
    <cellStyle name="Note 2 18 15 3" xfId="15073"/>
    <cellStyle name="task 15 2 16 3" xfId="15074"/>
    <cellStyle name="Input 2 39 7 3" xfId="15075"/>
    <cellStyle name="Calculation 2 5 18 3" xfId="15076"/>
    <cellStyle name="Note 2 18 2 14 3" xfId="15077"/>
    <cellStyle name="task 11 17 3" xfId="15078"/>
    <cellStyle name="Project 7 17 3" xfId="15079"/>
    <cellStyle name="Note 2 3 2 19 3" xfId="15080"/>
    <cellStyle name="Org 8 10 3" xfId="15081"/>
    <cellStyle name="Fund 11 2 2 2" xfId="15082"/>
    <cellStyle name="task 4 2 2 2" xfId="15083"/>
    <cellStyle name="Input 2 23 3 3" xfId="15084"/>
    <cellStyle name="Calculation 2 13 23" xfId="15085"/>
    <cellStyle name="Calculation 2 33 23" xfId="15086"/>
    <cellStyle name="Fund 11 4 3" xfId="15087"/>
    <cellStyle name="Fund 8 4 3" xfId="15088"/>
    <cellStyle name="Input 2 27 23" xfId="15089"/>
    <cellStyle name="Fund 3 7 3" xfId="15090"/>
    <cellStyle name="Fund 7 2 19 3" xfId="15091"/>
    <cellStyle name="Note 2 12 2 18 3" xfId="15092"/>
    <cellStyle name="Input 2 16 23" xfId="15093"/>
    <cellStyle name="Output 2 11 22 2" xfId="15094"/>
    <cellStyle name="Org 4 2 14 3" xfId="15095"/>
    <cellStyle name="Org 2 2 11 3" xfId="15096"/>
    <cellStyle name="Fund 7 2 18 3" xfId="15097"/>
    <cellStyle name="Note 2 26 2 4 3" xfId="15098"/>
    <cellStyle name="Org 6 2 7 3" xfId="15099"/>
    <cellStyle name="Input 2 8 10 3" xfId="15100"/>
    <cellStyle name="Input 2 39 8 3" xfId="15101"/>
    <cellStyle name="Input 2 29 8 3" xfId="15102"/>
    <cellStyle name="Input 2 18 8 3" xfId="15103"/>
    <cellStyle name="Project 15 8 3" xfId="15104"/>
    <cellStyle name="Input 2 38 10 3" xfId="15105"/>
    <cellStyle name="task 5 8 3" xfId="15106"/>
    <cellStyle name="Input 2 24 10 3" xfId="15107"/>
    <cellStyle name="Fund 3 11 3" xfId="15108"/>
    <cellStyle name="Fund 13 2 10 3" xfId="15109"/>
    <cellStyle name="Calculation 2 12 9 3" xfId="15110"/>
    <cellStyle name="Note 2 10 2 5 3" xfId="15111"/>
    <cellStyle name="Note 2 18 6 3" xfId="15112"/>
    <cellStyle name="Note 2 20 2 5 3" xfId="15113"/>
    <cellStyle name="Note 2 30 6 3" xfId="15114"/>
    <cellStyle name="Total 2 18 5 3" xfId="15115"/>
    <cellStyle name="Org 4 2 8 3" xfId="15116"/>
    <cellStyle name="Output 2 35 4 3" xfId="15117"/>
    <cellStyle name="Total 2 2 7 4" xfId="15118"/>
    <cellStyle name="Project 6 2 8 3" xfId="15119"/>
    <cellStyle name="task 10 9 3" xfId="15120"/>
    <cellStyle name="task 13 2 8 3" xfId="15121"/>
    <cellStyle name="Total 2 29 4 3" xfId="15122"/>
    <cellStyle name="Fund 4 16 3" xfId="15123"/>
    <cellStyle name="Calculation 2 9 17 3" xfId="15124"/>
    <cellStyle name="Note 2 26 2 8 3" xfId="15125"/>
    <cellStyle name="task 11 13 3" xfId="15126"/>
    <cellStyle name="Project 2 2 12 3" xfId="15127"/>
    <cellStyle name="Fund 12 7 3" xfId="15128"/>
    <cellStyle name="Account 10 2 14 3" xfId="15129"/>
    <cellStyle name="Note 2 2 24 3" xfId="15130"/>
    <cellStyle name="Account 11 3 2" xfId="15131"/>
    <cellStyle name="Total 2 35 10 3" xfId="15132"/>
    <cellStyle name="Note 2 21 2 24" xfId="15133"/>
    <cellStyle name="Calculation 2 6 14 3" xfId="15134"/>
    <cellStyle name="Note 2 20 18 3" xfId="15135"/>
    <cellStyle name="Calculation 2 33 18 3" xfId="15136"/>
    <cellStyle name="Note 2 35 2 16 3" xfId="15137"/>
    <cellStyle name="Org 6 19 3" xfId="15138"/>
    <cellStyle name="Note 2 35 2 18 3" xfId="15139"/>
    <cellStyle name="Org 13 15 3" xfId="15140"/>
    <cellStyle name="Output 2 39 11 3" xfId="15141"/>
    <cellStyle name="Total 2 7 14 3" xfId="15142"/>
    <cellStyle name="Calculation 2 20 16 3" xfId="15143"/>
    <cellStyle name="Fund 3 21 3" xfId="15144"/>
    <cellStyle name="Input 2 5 21 3" xfId="15145"/>
    <cellStyle name="Output 2 8 17 3" xfId="15146"/>
    <cellStyle name="Org 9 16 3" xfId="15147"/>
    <cellStyle name="Org 6 20 3" xfId="15148"/>
    <cellStyle name="Input 2 38 8 3" xfId="15149"/>
    <cellStyle name="Total 2 6 5 3" xfId="15150"/>
    <cellStyle name="Input 2 20 14 3" xfId="15151"/>
    <cellStyle name="Note 2 13 12 3" xfId="15152"/>
    <cellStyle name="Output 2 31 13 3" xfId="15153"/>
    <cellStyle name="Input 2 8 20 3" xfId="15154"/>
    <cellStyle name="Note 2 34 2 14 3" xfId="15155"/>
    <cellStyle name="Org 11 3 2" xfId="15156"/>
    <cellStyle name="Fund 14 10 3" xfId="15157"/>
    <cellStyle name="Total 2 35 9 3" xfId="15158"/>
    <cellStyle name="Output 2 22 10 3" xfId="15159"/>
    <cellStyle name="Project 8 2 13 3" xfId="15160"/>
    <cellStyle name="Total 2 17 10 3" xfId="15161"/>
    <cellStyle name="Account 9 13 3" xfId="15162"/>
    <cellStyle name="Note 2 37 2 14 3" xfId="15163"/>
    <cellStyle name="Org 10 2 16 3" xfId="15164"/>
    <cellStyle name="Note 2 21 2 15 3" xfId="15165"/>
    <cellStyle name="Note 2 8 2 15 3" xfId="15166"/>
    <cellStyle name="Output 2 10 14 3" xfId="15167"/>
    <cellStyle name="Note 2 28 2 21 3" xfId="15168"/>
    <cellStyle name="task 8 2 19 3" xfId="15169"/>
    <cellStyle name="Total 2 10 19 3" xfId="15170"/>
    <cellStyle name="Total 2 38 19 3" xfId="15171"/>
    <cellStyle name="Note 2 34 22 3" xfId="15172"/>
    <cellStyle name="Org 15 21 3" xfId="15173"/>
    <cellStyle name="task 13 21 3" xfId="15174"/>
    <cellStyle name="Total 2 12 20 3" xfId="15175"/>
    <cellStyle name="Project 13 23 2" xfId="15176"/>
    <cellStyle name="task 10 23 2" xfId="15177"/>
    <cellStyle name="task 8 23 2" xfId="15178"/>
    <cellStyle name="Note 2 27 2 22 3" xfId="15179"/>
    <cellStyle name="Output 2 38 21 3" xfId="15180"/>
    <cellStyle name="Output 2 19 21 3" xfId="15181"/>
    <cellStyle name="task 11 22 3" xfId="15182"/>
    <cellStyle name="task 9 22 3" xfId="15183"/>
    <cellStyle name="Input 2 38 22 2" xfId="15184"/>
    <cellStyle name="Input 2 16 22 2" xfId="15185"/>
    <cellStyle name="Fund 13 2 22 2" xfId="15186"/>
    <cellStyle name="Calculation 2 23 22 2" xfId="15187"/>
    <cellStyle name="Input 2 8 23 2" xfId="15188"/>
    <cellStyle name="Total 2 2 5 2 2" xfId="15189"/>
    <cellStyle name="Note 2 3 4 2 2" xfId="15190"/>
    <cellStyle name="Note 2 56 3" xfId="15191"/>
    <cellStyle name="Note 2 23 2 16 3" xfId="15192"/>
    <cellStyle name="Total 2 23 15 3" xfId="15193"/>
    <cellStyle name="Input 2 22 20 3" xfId="15194"/>
    <cellStyle name="Total 2 33 11 3" xfId="15195"/>
    <cellStyle name="Input 2 31 3 3" xfId="15196"/>
    <cellStyle name="Note 2 2 2 20 3" xfId="15197"/>
    <cellStyle name="Total 2 27 18 3" xfId="15198"/>
    <cellStyle name="Calculation 2 52 3" xfId="15199"/>
    <cellStyle name="Note 2 14 19 3" xfId="15200"/>
    <cellStyle name="Project 14 12 3" xfId="15201"/>
    <cellStyle name="Note 2 23 13 3" xfId="15202"/>
    <cellStyle name="task 6 2 15 3" xfId="15203"/>
    <cellStyle name="Note 2 34 9 3" xfId="15204"/>
    <cellStyle name="Total 2 7 8 3" xfId="15205"/>
    <cellStyle name="Note 2 22 2 24" xfId="15206"/>
    <cellStyle name="Note 2 9 26" xfId="15207"/>
    <cellStyle name="Output 2 2 2 4" xfId="15208"/>
    <cellStyle name="Project 13 4 3" xfId="15209"/>
    <cellStyle name="Input 2 21 2 3" xfId="15210"/>
    <cellStyle name="Input 2 30 2 3" xfId="15211"/>
    <cellStyle name="Input 2 26 21 3" xfId="15212"/>
    <cellStyle name="Input 2 16 21 3" xfId="15213"/>
    <cellStyle name="Input 2 5 20 3" xfId="15214"/>
    <cellStyle name="Input 2 31 19 3" xfId="15215"/>
    <cellStyle name="Input 2 24 19 3" xfId="15216"/>
    <cellStyle name="Calculation 2 2 20 3" xfId="15217"/>
    <cellStyle name="Input 2 9 13 3" xfId="15218"/>
    <cellStyle name="Fund 8 10 3" xfId="15219"/>
    <cellStyle name="Fund 14 2 9 3" xfId="15220"/>
    <cellStyle name="Fund 2 2 11 3" xfId="15221"/>
    <cellStyle name="Calculation 2 18 7 3" xfId="15222"/>
    <cellStyle name="Calculation 2 46 3" xfId="15223"/>
    <cellStyle name="Org 4 2 15 3" xfId="15224"/>
    <cellStyle name="Note 2 21 2 6 3" xfId="15225"/>
    <cellStyle name="Note 2 5 8 3" xfId="15226"/>
    <cellStyle name="Account 15 8 3" xfId="15227"/>
    <cellStyle name="Fund 5 6 3" xfId="15228"/>
    <cellStyle name="Output 2 29 5 3" xfId="15229"/>
    <cellStyle name="Output 2 14 3 3" xfId="15230"/>
    <cellStyle name="Input 2 34 5 3" xfId="15231"/>
    <cellStyle name="Note 2 23 2 23 2" xfId="15232"/>
    <cellStyle name="Input 2 21 10 3" xfId="15233"/>
    <cellStyle name="Input 2 4 15 3" xfId="15234"/>
    <cellStyle name="Note 2 25 13 3" xfId="15235"/>
    <cellStyle name="Fund 10 2 16 3" xfId="15236"/>
    <cellStyle name="Account 12 9 3" xfId="15237"/>
    <cellStyle name="Project 2 17 3" xfId="15238"/>
    <cellStyle name="Total 2 32 13 3" xfId="15239"/>
    <cellStyle name="task 6 2 17 3" xfId="15240"/>
    <cellStyle name="Note 2 21 18 3" xfId="15241"/>
    <cellStyle name="Output 2 27 9 3" xfId="15242"/>
    <cellStyle name="Total 2 7 7 3" xfId="15243"/>
    <cellStyle name="task 8 22 3" xfId="15244"/>
    <cellStyle name="Note 2 9 25 2" xfId="15245"/>
    <cellStyle name="Note 2 8 19 3" xfId="15246"/>
    <cellStyle name="Fund 12 4 3" xfId="15247"/>
    <cellStyle name="Calculation 2 19 20 3" xfId="15248"/>
    <cellStyle name="Input 2 16 4 3" xfId="15249"/>
    <cellStyle name="Org 5 2 9 3" xfId="15250"/>
    <cellStyle name="Fund 13 16 3" xfId="15251"/>
    <cellStyle name="Input 2 29 17 3" xfId="15252"/>
    <cellStyle name="Fund 8 18 3" xfId="15253"/>
    <cellStyle name="Total 2 48 3" xfId="15254"/>
    <cellStyle name="Total 2 19 9 3" xfId="15255"/>
    <cellStyle name="Calculation 2 33 14 3" xfId="15256"/>
    <cellStyle name="Calculation 2 24 14 3" xfId="15257"/>
    <cellStyle name="Note 2 27 12 3" xfId="15258"/>
    <cellStyle name="Note 2 30 2 11 3" xfId="15259"/>
    <cellStyle name="Output 2 26 10 3" xfId="15260"/>
    <cellStyle name="Output 2 35 10 3" xfId="15261"/>
    <cellStyle name="task 13 2 13 3" xfId="15262"/>
    <cellStyle name="Note 2 15 2 21 3" xfId="15263"/>
    <cellStyle name="Note 2 3 2 21 3" xfId="15264"/>
    <cellStyle name="Total 2 14 19 3" xfId="15265"/>
    <cellStyle name="Note 2 36 2 21 3" xfId="15266"/>
    <cellStyle name="Project 2 23 2" xfId="15267"/>
    <cellStyle name="Org 2 22 3" xfId="15268"/>
    <cellStyle name="Total 2 2 17 3" xfId="15269"/>
    <cellStyle name="Note 2 36 18 3" xfId="15270"/>
    <cellStyle name="Note 2 62 2" xfId="15271"/>
    <cellStyle name="Fund 9 4 3" xfId="15272"/>
    <cellStyle name="Calculation 2 15 23" xfId="15273"/>
    <cellStyle name="Output 2 27 23" xfId="15274"/>
    <cellStyle name="Project 3 4 3" xfId="15275"/>
    <cellStyle name="Total 2 19 23" xfId="15276"/>
    <cellStyle name="task 9 4 3" xfId="15277"/>
    <cellStyle name="Account 10 2 3 3" xfId="15278"/>
    <cellStyle name="Input 2 35 3 3" xfId="15279"/>
    <cellStyle name="Calculation 2 27 2 3" xfId="15280"/>
    <cellStyle name="Fund 2 2 4 3" xfId="15281"/>
    <cellStyle name="Input 2 4 22 3" xfId="15282"/>
    <cellStyle name="Fund 3 22 3" xfId="15283"/>
    <cellStyle name="Fund 9 2 21 3" xfId="15284"/>
    <cellStyle name="Calculation 2 35 21 3" xfId="15285"/>
    <cellStyle name="Input 2 17 19 3" xfId="15286"/>
    <cellStyle name="Account 11 2 3 3" xfId="15287"/>
    <cellStyle name="Input 2 38 3 3" xfId="15288"/>
    <cellStyle name="Calculation 2 29 2 3" xfId="15289"/>
    <cellStyle name="Input 2 13 13 3" xfId="15290"/>
    <cellStyle name="Note 2 11 2 2 3" xfId="15291"/>
    <cellStyle name="Org 15 7 3" xfId="15292"/>
    <cellStyle name="task 15 5 3" xfId="15293"/>
    <cellStyle name="Input 2 18 11 3" xfId="15294"/>
    <cellStyle name="Account 11 8 3" xfId="15295"/>
    <cellStyle name="Fund 12 2 5 3" xfId="15296"/>
    <cellStyle name="Output 2 5 6 3" xfId="15297"/>
    <cellStyle name="Input 2 30 15 3" xfId="15298"/>
    <cellStyle name="Input 2 22 5 3" xfId="15299"/>
    <cellStyle name="Calculation 2 26 3 3" xfId="15300"/>
    <cellStyle name="Fund 6 9 3" xfId="15301"/>
    <cellStyle name="Fund 15 2 8 3" xfId="15302"/>
    <cellStyle name="Project 14 2 5 3" xfId="15303"/>
    <cellStyle name="Project 9 2 6 3" xfId="15304"/>
    <cellStyle name="Total 2 10 3 3" xfId="15305"/>
    <cellStyle name="Total 2 2 5 4" xfId="15306"/>
    <cellStyle name="Calculation 2 39 5 3" xfId="15307"/>
    <cellStyle name="Calculation 2 3 6 3" xfId="15308"/>
    <cellStyle name="Total 2 17 5 3" xfId="15309"/>
    <cellStyle name="Note 2 3 2 4 3" xfId="15310"/>
    <cellStyle name="Note 2 34 5 3" xfId="15311"/>
    <cellStyle name="Org 13 2 7 3" xfId="15312"/>
    <cellStyle name="Org 4 2 7 3" xfId="15313"/>
    <cellStyle name="Input 2 31 8 3" xfId="15314"/>
    <cellStyle name="Input 2 22 8 3" xfId="15315"/>
    <cellStyle name="Project 5 8 3" xfId="15316"/>
    <cellStyle name="Input 2 6 10 3" xfId="15317"/>
    <cellStyle name="task 9 8 3" xfId="15318"/>
    <cellStyle name="Input 2 28 10 3" xfId="15319"/>
    <cellStyle name="Input 2 8 6 3" xfId="15320"/>
    <cellStyle name="Total 2 44 3" xfId="15321"/>
    <cellStyle name="Note 2 24 2 5 3" xfId="15322"/>
    <cellStyle name="Note 2 29 2 5 3" xfId="15323"/>
    <cellStyle name="Org 2 2 8 3" xfId="15324"/>
    <cellStyle name="Output 2 32 4 3" xfId="15325"/>
    <cellStyle name="Output 2 6 4 3" xfId="15326"/>
    <cellStyle name="Project 13 2 8 3" xfId="15327"/>
    <cellStyle name="Project 4 2 8 3" xfId="15328"/>
    <cellStyle name="task 3 2 8 3" xfId="15329"/>
    <cellStyle name="task 8 2 8 3" xfId="15330"/>
    <cellStyle name="Total 2 36 4 3" xfId="15331"/>
    <cellStyle name="Input 2 14 6 3" xfId="15332"/>
    <cellStyle name="Input 2 19 10 3" xfId="15333"/>
    <cellStyle name="Fund 9 13 3" xfId="15334"/>
    <cellStyle name="Input 2 37 14 3" xfId="15335"/>
    <cellStyle name="Calculation 2 9 8 3" xfId="15336"/>
    <cellStyle name="Calculation 2 24 8 3" xfId="15337"/>
    <cellStyle name="Fund 4 15 3" xfId="15338"/>
    <cellStyle name="Calculation 2 3 7 3" xfId="15339"/>
    <cellStyle name="Calculation 2 45 3" xfId="15340"/>
    <cellStyle name="Input 2 13 14 3" xfId="15341"/>
    <cellStyle name="Input 2 27 16 3" xfId="15342"/>
    <cellStyle name="Calculation 2 34 10 3" xfId="15343"/>
    <cellStyle name="Note 2 10 8 3" xfId="15344"/>
    <cellStyle name="Calculation 2 14 10 3" xfId="15345"/>
    <cellStyle name="Note 2 31 2 7 3" xfId="15346"/>
    <cellStyle name="Note 2 7 2 7 3" xfId="15347"/>
    <cellStyle name="Total 2 26 10 3" xfId="15348"/>
    <cellStyle name="Output 2 4 7 3" xfId="15349"/>
    <cellStyle name="Project 12 10 3" xfId="15350"/>
    <cellStyle name="Note 2 13 2 14 3" xfId="15351"/>
    <cellStyle name="Calculation 2 32 17 3" xfId="15352"/>
    <cellStyle name="Total 2 36 13 3" xfId="15353"/>
    <cellStyle name="Output 2 25 16 3" xfId="15354"/>
    <cellStyle name="Total 2 5 20 3" xfId="15355"/>
    <cellStyle name="Output 2 11 8 3" xfId="15356"/>
    <cellStyle name="Fund 10 2 6 3" xfId="15357"/>
    <cellStyle name="Calculation 2 30 14 3" xfId="15358"/>
    <cellStyle name="Calculation 2 21 14 3" xfId="15359"/>
    <cellStyle name="Org 5 17 3" xfId="15360"/>
    <cellStyle name="task 4 2 16 3" xfId="15361"/>
    <cellStyle name="Note 2 3 18 3" xfId="15362"/>
    <cellStyle name="Total 2 25 19 3" xfId="15363"/>
    <cellStyle name="Note 2 38 21 3" xfId="15364"/>
    <cellStyle name="Input 2 34 2 3" xfId="15365"/>
    <cellStyle name="Note 2 2 2 2 2 4" xfId="15366"/>
    <cellStyle name="Total 2 2 2 3 3" xfId="15367"/>
    <cellStyle name="Output 2 2 5 4" xfId="15368"/>
    <cellStyle name="Org 3 9 3" xfId="15369"/>
    <cellStyle name="Output 2 33 4 3" xfId="15370"/>
    <cellStyle name="Output 2 7 4 3" xfId="15371"/>
    <cellStyle name="Project 14 9 3" xfId="15372"/>
    <cellStyle name="Project 5 9 3" xfId="15373"/>
    <cellStyle name="task 4 9 3" xfId="15374"/>
    <cellStyle name="task 9 9 3" xfId="15375"/>
    <cellStyle name="Total 2 37 4 3" xfId="15376"/>
    <cellStyle name="Input 2 19 9 3" xfId="15377"/>
    <cellStyle name="Input 2 18 10 3" xfId="15378"/>
    <cellStyle name="Fund 8 2 12 3" xfId="15379"/>
    <cellStyle name="Fund 3 2 12 3" xfId="15380"/>
    <cellStyle name="Input 2 36 14 3" xfId="15381"/>
    <cellStyle name="Calculation 2 8 8 3" xfId="15382"/>
    <cellStyle name="Calculation 2 23 8 3" xfId="15383"/>
    <cellStyle name="Fund 3 2 14 3" xfId="15384"/>
    <cellStyle name="Calculation 2 29 6 3" xfId="15385"/>
    <cellStyle name="Fund 15 15 3" xfId="15386"/>
    <cellStyle name="Input 2 12 14 3" xfId="15387"/>
    <cellStyle name="Input 2 26 16 3" xfId="15388"/>
    <cellStyle name="Note 2 10 2 7 3" xfId="15389"/>
    <cellStyle name="Calculation 2 13 10 3" xfId="15390"/>
    <cellStyle name="Note 2 32 8 3" xfId="15391"/>
    <cellStyle name="Note 2 8 8 3" xfId="15392"/>
    <cellStyle name="Total 2 37 10 3" xfId="15393"/>
    <cellStyle name="Output 2 5 7 3" xfId="15394"/>
    <cellStyle name="Project 12 2 9 3" xfId="15395"/>
    <cellStyle name="task 10 10 3" xfId="15396"/>
    <cellStyle name="Calculation 2 9 12 3" xfId="15397"/>
    <cellStyle name="Output 2 5 10 3" xfId="15398"/>
    <cellStyle name="Org 11 14 3" xfId="15399"/>
    <cellStyle name="Note 2 35 2 13 3" xfId="15400"/>
    <cellStyle name="Note 2 13 15 3" xfId="15401"/>
    <cellStyle name="Calculation 2 31 17 3" xfId="15402"/>
    <cellStyle name="task 29 3" xfId="15403"/>
    <cellStyle name="Org 4 20 3" xfId="15404"/>
    <cellStyle name="Output 2 8 16 3" xfId="15405"/>
    <cellStyle name="Note 2 28 2 10 3" xfId="15406"/>
    <cellStyle name="Org 5 2 20 3" xfId="15407"/>
    <cellStyle name="Fund 7 2 22 2" xfId="15408"/>
    <cellStyle name="Note 2 8 2 24 2" xfId="15409"/>
    <cellStyle name="Note 2 28 14 3" xfId="15410"/>
    <cellStyle name="Calculation 2 32 16 3" xfId="15411"/>
    <cellStyle name="Note 2 2 27 2" xfId="15412"/>
    <cellStyle name="Note 2 14 21 3" xfId="15413"/>
    <cellStyle name="Input 2 16 11 3" xfId="15414"/>
    <cellStyle name="Calculation 2 11 5 3" xfId="15415"/>
    <cellStyle name="Fund 2 2 12 3" xfId="15416"/>
    <cellStyle name="Account 7 2 11 3" xfId="15417"/>
    <cellStyle name="Fund 12 17 3" xfId="15418"/>
    <cellStyle name="Total 2 31 6 3" xfId="15419"/>
    <cellStyle name="Total 2 2 8 3" xfId="15420"/>
    <cellStyle name="Input 2 10 15 3" xfId="15421"/>
    <cellStyle name="Fund 10 16 3" xfId="15422"/>
    <cellStyle name="task 14 13 3" xfId="15423"/>
    <cellStyle name="Calculation 2 6 11 3" xfId="15424"/>
    <cellStyle name="Total 2 23 9 3" xfId="15425"/>
    <cellStyle name="Account 2 6 3" xfId="15426"/>
    <cellStyle name="Input 2 11 13 3" xfId="15427"/>
    <cellStyle name="Input 2 22 13 3" xfId="15428"/>
    <cellStyle name="Account 8 5 3" xfId="15429"/>
    <cellStyle name="Note 2 15 2 3 3" xfId="15430"/>
    <cellStyle name="Note 2 28 2 3 3" xfId="15431"/>
    <cellStyle name="Note 2 21 4 3" xfId="15432"/>
    <cellStyle name="Note 2 2 2 18 3" xfId="15433"/>
    <cellStyle name="Calculation 2 14 14 3" xfId="15434"/>
    <cellStyle name="Calculation 2 19 14 3" xfId="15435"/>
    <cellStyle name="Output 2 10 10 3" xfId="15436"/>
    <cellStyle name="Note 2 37 12 3" xfId="15437"/>
    <cellStyle name="Project 9 14 3" xfId="15438"/>
    <cellStyle name="Account 9 2 10 3" xfId="15439"/>
    <cellStyle name="Total 2 18 10 3" xfId="15440"/>
    <cellStyle name="task 7 2 13 3" xfId="15441"/>
    <cellStyle name="Note 2 12 2 19 3" xfId="15442"/>
    <cellStyle name="Note 2 38 14 3" xfId="15443"/>
    <cellStyle name="Note 2 35 2 19 3" xfId="15444"/>
    <cellStyle name="Output 2 14 13 3" xfId="15445"/>
    <cellStyle name="Org 6 2 16 3" xfId="15446"/>
    <cellStyle name="Note 2 12 16 3" xfId="15447"/>
    <cellStyle name="Total 2 2 2 13 3" xfId="15448"/>
    <cellStyle name="Note 2 36 2 15 3" xfId="15449"/>
    <cellStyle name="Note 2 30 2 15 3" xfId="15450"/>
    <cellStyle name="Org 4 18 3" xfId="15451"/>
    <cellStyle name="task 14 19 3" xfId="15452"/>
    <cellStyle name="Output 2 6 14 3" xfId="15453"/>
    <cellStyle name="task 3 20 3" xfId="15454"/>
    <cellStyle name="Output 2 6 22 2" xfId="15455"/>
    <cellStyle name="Total 2 28 19 3" xfId="15456"/>
    <cellStyle name="Org 33 3" xfId="15457"/>
    <cellStyle name="Project 9 21 3" xfId="15458"/>
    <cellStyle name="Total 2 23 20 3" xfId="15459"/>
    <cellStyle name="Input 2 9 22 2" xfId="15460"/>
    <cellStyle name="Project 6 23 2" xfId="15461"/>
    <cellStyle name="task 2 2 22 2" xfId="15462"/>
    <cellStyle name="Note 2 14 23 3" xfId="15463"/>
    <cellStyle name="Note 2 22 23 3" xfId="15464"/>
    <cellStyle name="Note 2 33 23 3" xfId="15465"/>
    <cellStyle name="Note 2 9 23 3" xfId="15466"/>
    <cellStyle name="Project 9 2 20 3" xfId="15467"/>
    <cellStyle name="task 7 21 3" xfId="15468"/>
    <cellStyle name="Total 2 24 20 3" xfId="15469"/>
    <cellStyle name="Input 2 8 22 2" xfId="15470"/>
    <cellStyle name="Project 6 2 22 2" xfId="15471"/>
    <cellStyle name="task 3 2 22 2" xfId="15472"/>
    <cellStyle name="Note 2 14 2 22 3" xfId="15473"/>
    <cellStyle name="Note 2 22 2 22 3" xfId="15474"/>
    <cellStyle name="Note 2 33 2 22 3" xfId="15475"/>
    <cellStyle name="Note 2 9 2 22 3" xfId="15476"/>
    <cellStyle name="Output 2 23 21 3" xfId="15477"/>
    <cellStyle name="Output 2 11 21 3" xfId="15478"/>
    <cellStyle name="Total 2 23 22 2" xfId="15479"/>
    <cellStyle name="Project 12 22 3" xfId="15480"/>
    <cellStyle name="Total 2 5 23 2" xfId="15481"/>
    <cellStyle name="task 4 22 3" xfId="15482"/>
    <cellStyle name="Total 2 20 21 3" xfId="15483"/>
    <cellStyle name="Total 2 6 21 3" xfId="15484"/>
    <cellStyle name="Input 2 23 22 2" xfId="15485"/>
    <cellStyle name="Fund 6 23 2" xfId="15486"/>
    <cellStyle name="Calculation 2 61 2" xfId="15487"/>
    <cellStyle name="Input 2 2 24 2" xfId="15488"/>
    <cellStyle name="Output 2 4 24 2" xfId="15489"/>
    <cellStyle name="Output 2 38 2 3" xfId="15490"/>
    <cellStyle name="Output 2 27 2 3" xfId="15491"/>
    <cellStyle name="task 2 2 4 3" xfId="15492"/>
    <cellStyle name="Fund 11 9 3" xfId="15493"/>
    <cellStyle name="Calculation 2 44 3" xfId="15494"/>
    <cellStyle name="task 14 8 3" xfId="15495"/>
    <cellStyle name="Output 2 10 4 3" xfId="15496"/>
    <cellStyle name="Total 2 10 4 3" xfId="15497"/>
    <cellStyle name="Input 2 38 12 3" xfId="15498"/>
    <cellStyle name="Fund 8 17 3" xfId="15499"/>
    <cellStyle name="Project 3 2 9 3" xfId="15500"/>
    <cellStyle name="Total 2 20 6 3" xfId="15501"/>
    <cellStyle name="Calculation 2 17 14 3" xfId="15502"/>
    <cellStyle name="Note 2 25 15 3" xfId="15503"/>
    <cellStyle name="task 2 17 3" xfId="15504"/>
    <cellStyle name="Account 4 13 3" xfId="15505"/>
    <cellStyle name="Output 2 24 15 3" xfId="15506"/>
    <cellStyle name="Calculation 2 10 22 2" xfId="15507"/>
    <cellStyle name="Project 7 16 3" xfId="15508"/>
    <cellStyle name="Input 2 9 7 3" xfId="15509"/>
    <cellStyle name="task 14 2 9 3" xfId="15510"/>
    <cellStyle name="Total 2 33 6 3" xfId="15511"/>
    <cellStyle name="Input 2 54 3" xfId="15512"/>
    <cellStyle name="Input 2 21 15 3" xfId="15513"/>
    <cellStyle name="Total 2 37 9 3" xfId="15514"/>
    <cellStyle name="Note 2 2 2 2 15 3" xfId="15515"/>
    <cellStyle name="Calculation 2 13 14 3" xfId="15516"/>
    <cellStyle name="Output 2 11 10 3" xfId="15517"/>
    <cellStyle name="Project 9 2 13 3" xfId="15518"/>
    <cellStyle name="Total 2 19 10 3" xfId="15519"/>
    <cellStyle name="Note 2 13 20 3" xfId="15520"/>
    <cellStyle name="Calculation 2 38 17 3" xfId="15521"/>
    <cellStyle name="Org 7 2 16 3" xfId="15522"/>
    <cellStyle name="Note 2 12 2 15 3" xfId="15523"/>
    <cellStyle name="Total 2 27 13 3" xfId="15524"/>
    <cellStyle name="Note 2 31 2 15 3" xfId="15525"/>
    <cellStyle name="Output 2 12 14 3" xfId="15526"/>
    <cellStyle name="Org 5 18 3" xfId="15527"/>
    <cellStyle name="Output 2 8 14 3" xfId="15528"/>
    <cellStyle name="Account 12 4 3" xfId="15529"/>
    <cellStyle name="Output 2 28 2 3" xfId="15530"/>
    <cellStyle name="Calculation 2 39 3 3" xfId="15531"/>
    <cellStyle name="Total 2 9 5 3" xfId="15532"/>
    <cellStyle name="Project 7 2 8 3" xfId="15533"/>
    <cellStyle name="Total 2 20 4 3" xfId="15534"/>
    <cellStyle name="Total 2 11 4 3" xfId="15535"/>
    <cellStyle name="Input 2 3 7 3" xfId="15536"/>
    <cellStyle name="Input 2 4 7 3" xfId="15537"/>
    <cellStyle name="Input 2 37 12 3" xfId="15538"/>
    <cellStyle name="Input 2 13 10 3" xfId="15539"/>
    <cellStyle name="Input 2 22 12 3" xfId="15540"/>
    <cellStyle name="Fund 15 13 3" xfId="15541"/>
    <cellStyle name="Input 2 29 14 3" xfId="15542"/>
    <cellStyle name="Calculation 2 36 8 3" xfId="15543"/>
    <cellStyle name="Calculation 2 16 8 3" xfId="15544"/>
    <cellStyle name="Calculation 2 6 6 3" xfId="15545"/>
    <cellStyle name="Calculation 2 21 6 3" xfId="15546"/>
    <cellStyle name="Fund 11 15 3" xfId="15547"/>
    <cellStyle name="Input 2 39 16 3" xfId="15548"/>
    <cellStyle name="Fund 7 2 16 3" xfId="15549"/>
    <cellStyle name="Calculation 2 26 10 3" xfId="15550"/>
    <cellStyle name="Note 2 14 2 7 3" xfId="15551"/>
    <cellStyle name="Note 2 15 8 3" xfId="15552"/>
    <cellStyle name="Note 2 36 8 3" xfId="15553"/>
    <cellStyle name="task 11 15 3" xfId="15554"/>
    <cellStyle name="Output 2 2 7 4" xfId="15555"/>
    <cellStyle name="Fund 3 17 3" xfId="15556"/>
    <cellStyle name="Project 4 10 3" xfId="15557"/>
    <cellStyle name="Input 2 16 15 3" xfId="15558"/>
    <cellStyle name="Output 2 4 9 3" xfId="15559"/>
    <cellStyle name="Note 2 26 2 12 3" xfId="15560"/>
    <cellStyle name="Account 9 2 12 3" xfId="15561"/>
    <cellStyle name="Note 2 26 15 3" xfId="15562"/>
    <cellStyle name="Total 2 18 13 3" xfId="15563"/>
    <cellStyle name="Account 15 13 3" xfId="15564"/>
    <cellStyle name="Output 2 9 15 3" xfId="15565"/>
    <cellStyle name="Total 2 10 18 3" xfId="15566"/>
    <cellStyle name="task 4 2 19 3" xfId="15567"/>
    <cellStyle name="Total 2 30 19 3" xfId="15568"/>
    <cellStyle name="Org 2 2 20 3" xfId="15569"/>
    <cellStyle name="Org 11 21 3" xfId="15570"/>
    <cellStyle name="task 10 2 20 3" xfId="15571"/>
    <cellStyle name="Project 6 2 17 3" xfId="15572"/>
    <cellStyle name="Calculation 2 16 23" xfId="15573"/>
    <cellStyle name="Calculation 2 32 12 3" xfId="15574"/>
    <cellStyle name="Calculation 2 26 13 3" xfId="15575"/>
    <cellStyle name="Note 2 38 13 3" xfId="15576"/>
    <cellStyle name="Note 2 4 11 3" xfId="15577"/>
    <cellStyle name="Project 5 18 3" xfId="15578"/>
    <cellStyle name="Fund 12 20 3" xfId="15579"/>
    <cellStyle name="Org 8 21 3" xfId="15580"/>
    <cellStyle name="Note 2 36 9 3" xfId="15581"/>
    <cellStyle name="Project 14 21 3" xfId="15582"/>
    <cellStyle name="Note 2 23 2 14 3" xfId="15583"/>
    <cellStyle name="task 13 2 2 2" xfId="15584"/>
    <cellStyle name="Note 2 6 14 3" xfId="15585"/>
    <cellStyle name="Note 2 5 2 20 3" xfId="15586"/>
    <cellStyle name="Total 2 32 7 3" xfId="15587"/>
    <cellStyle name="task 11 2 12 3" xfId="15588"/>
    <cellStyle name="Note 2 9 24 2" xfId="15589"/>
    <cellStyle name="Fund 12 21 3" xfId="15590"/>
    <cellStyle name="Output 2 39 19 3" xfId="15591"/>
    <cellStyle name="Total 2 25 10 3" xfId="15592"/>
    <cellStyle name="task 6 2 10 3" xfId="15593"/>
    <cellStyle name="Note 2 13 18 3" xfId="15594"/>
    <cellStyle name="Org 11 2 18 3" xfId="15595"/>
    <cellStyle name="task 5 15 3" xfId="15596"/>
    <cellStyle name="Note 2 32 2 9 3" xfId="15597"/>
    <cellStyle name="Output 2 25 12 3" xfId="15598"/>
    <cellStyle name="Output 2 12 6 3" xfId="15599"/>
    <cellStyle name="Output 2 36 17 3" xfId="15600"/>
    <cellStyle name="Note 2 31 2 9 3" xfId="15601"/>
    <cellStyle name="Total 2 37 7 3" xfId="15602"/>
    <cellStyle name="Account 7 2 15 3" xfId="15603"/>
    <cellStyle name="Account 7 2 2 2" xfId="15604"/>
    <cellStyle name="Org 10 14 3" xfId="15605"/>
    <cellStyle name="Input 2 5 10 3" xfId="15606"/>
    <cellStyle name="Project 2 18 3" xfId="15607"/>
    <cellStyle name="Note 2 33 2 14 3" xfId="15608"/>
    <cellStyle name="Fund 9 10 3" xfId="15609"/>
    <cellStyle name="Note 2 36 15 3" xfId="15610"/>
    <cellStyle name="Total 2 32 14 3" xfId="15611"/>
    <cellStyle name="Note 2 25 2 13 3" xfId="15612"/>
    <cellStyle name="Project 32 3" xfId="15613"/>
    <cellStyle name="Note 2 28 2 20 3" xfId="15614"/>
    <cellStyle name="Total 2 13 7 3" xfId="15615"/>
    <cellStyle name="Project 3 13 3" xfId="15616"/>
    <cellStyle name="Note 2 5 2 23 2" xfId="15617"/>
    <cellStyle name="Note 2 35 2 23 2" xfId="15618"/>
    <cellStyle name="Total 2 36 10 3" xfId="15619"/>
    <cellStyle name="task 10 2 14 3" xfId="15620"/>
    <cellStyle name="task 23 3" xfId="15621"/>
    <cellStyle name="Org 8 13 3" xfId="15622"/>
    <cellStyle name="Total 2 38 17 3" xfId="15623"/>
    <cellStyle name="Fund 3 20 3" xfId="15624"/>
    <cellStyle name="Project 3 2 19 3" xfId="15625"/>
    <cellStyle name="task 13 2 15 3" xfId="15626"/>
    <cellStyle name="Note 2 22 2 9 3" xfId="15627"/>
    <cellStyle name="Note 2 25 2 10 3" xfId="15628"/>
    <cellStyle name="Total 2 34 10 3" xfId="15629"/>
    <cellStyle name="Calculation 2 16 21 3" xfId="15630"/>
    <cellStyle name="Note 2 21 2 9 3" xfId="15631"/>
    <cellStyle name="Total 2 18 7 3" xfId="15632"/>
    <cellStyle name="Account 7 16 3" xfId="15633"/>
    <cellStyle name="Output 2 31 7 3" xfId="15634"/>
    <cellStyle name="Input 2 14 23" xfId="15635"/>
    <cellStyle name="Note 2 12 5 3" xfId="15636"/>
    <cellStyle name="Account 4 9 3" xfId="15637"/>
    <cellStyle name="Org 11 2 9 3" xfId="15638"/>
    <cellStyle name="Account 13 2 9 3" xfId="15639"/>
    <cellStyle name="Total 2 31 17 3" xfId="15640"/>
    <cellStyle name="Total 2 25 17 3" xfId="15641"/>
    <cellStyle name="Account 4 2 6 3" xfId="15642"/>
    <cellStyle name="Note 2 17 2 10 3" xfId="15643"/>
    <cellStyle name="Account 10 14 3" xfId="15644"/>
    <cellStyle name="Output 2 35 7 3" xfId="15645"/>
    <cellStyle name="Org 15 2 9 3" xfId="15646"/>
    <cellStyle name="Total 2 16 14 3" xfId="15647"/>
    <cellStyle name="Account 15 16 3" xfId="15648"/>
    <cellStyle name="task 13 12 3" xfId="15649"/>
    <cellStyle name="Account 4 7 3" xfId="15650"/>
    <cellStyle name="Note 2 29 2 19 3" xfId="15651"/>
    <cellStyle name="Fund 14 2 22 2" xfId="15652"/>
    <cellStyle name="Input 2 31 11 3" xfId="15653"/>
    <cellStyle name="Output 2 7 16 3" xfId="15654"/>
    <cellStyle name="Calculation 2 8 7 3" xfId="15655"/>
    <cellStyle name="Account 3 2 6 3" xfId="15656"/>
    <cellStyle name="Org 5 14 3" xfId="15657"/>
    <cellStyle name="Calculation 2 7 23 2" xfId="15658"/>
    <cellStyle name="Input 2 13 4 3" xfId="15659"/>
    <cellStyle name="Note 2 12 21 3" xfId="15660"/>
    <cellStyle name="Org 4 2 9 3" xfId="15661"/>
    <cellStyle name="Calculation 2 28 12 3" xfId="15662"/>
    <cellStyle name="Account 11 2 8 3" xfId="15663"/>
    <cellStyle name="Output 2 27 19 3" xfId="15664"/>
    <cellStyle name="Note 2 32 2 18 3" xfId="15665"/>
    <cellStyle name="Calculation 2 37 20 3" xfId="15666"/>
    <cellStyle name="Output 2 19 19 3" xfId="15667"/>
    <cellStyle name="Output 2 28 12 3" xfId="15668"/>
    <cellStyle name="Calculation 2 19 15 3" xfId="15669"/>
    <cellStyle name="Total 2 11 17 3" xfId="15670"/>
    <cellStyle name="Org 7 2 11 3" xfId="15671"/>
    <cellStyle name="Account 2 2 8 3" xfId="15672"/>
    <cellStyle name="Total 2 7 16 3" xfId="15673"/>
    <cellStyle name="Note 2 2 2 19 3" xfId="15674"/>
    <cellStyle name="Org 4 13 3" xfId="15675"/>
    <cellStyle name="Calculation 2 24 16 3" xfId="15676"/>
    <cellStyle name="Project 3 2 11 3" xfId="15677"/>
    <cellStyle name="Calculation 2 26 12 3" xfId="15678"/>
    <cellStyle name="Org 4 11 3" xfId="15679"/>
    <cellStyle name="Org 8 15 3" xfId="15680"/>
    <cellStyle name="Fund 11 19 3" xfId="15681"/>
    <cellStyle name="Account 6 16 3" xfId="15682"/>
    <cellStyle name="Fund 6 2 16 3" xfId="15683"/>
    <cellStyle name="Note 2 3 2 8 3" xfId="15684"/>
    <cellStyle name="Account 2 2 6 3" xfId="15685"/>
    <cellStyle name="Account 8 2 15 3" xfId="15686"/>
    <cellStyle name="Calculation 2 25 19 3" xfId="15687"/>
    <cellStyle name="Fund 12 9 3" xfId="15688"/>
    <cellStyle name="Project 8 2 5 3" xfId="15689"/>
    <cellStyle name="Calculation 2 4 10 3" xfId="15690"/>
    <cellStyle name="Calculation 2 19 9 3" xfId="15691"/>
    <cellStyle name="Total 2 25 3 3" xfId="15692"/>
    <cellStyle name="Fund 15 9 3" xfId="15693"/>
    <cellStyle name="task 11 2 13 3" xfId="15694"/>
    <cellStyle name="Normal 17 5" xfId="15695"/>
    <cellStyle name="Note 2 12 2 14 3" xfId="15696"/>
    <cellStyle name="Output 2 15 13 3" xfId="15697"/>
    <cellStyle name="Comma 16 4" xfId="15698"/>
    <cellStyle name="Normal 3 2 12" xfId="15699"/>
    <cellStyle name="Normal 3 2 2 11" xfId="15700"/>
    <cellStyle name="Normal 3 2 2 2 13" xfId="15701"/>
    <cellStyle name="Normal 3 2 2 2 2 12" xfId="15702"/>
    <cellStyle name="Normal 3 2 2 3 12" xfId="15703"/>
    <cellStyle name="Normal 3 2 3 13" xfId="15704"/>
    <cellStyle name="Normal 3 2 3 2 12" xfId="15705"/>
    <cellStyle name="Normal 3 2 4 12" xfId="15706"/>
    <cellStyle name="Project 9 15 3" xfId="15707"/>
    <cellStyle name="Output 2 19 6 3" xfId="15708"/>
    <cellStyle name="Normal 3 4 14" xfId="15709"/>
    <cellStyle name="Normal 3 4 2 13" xfId="15710"/>
    <cellStyle name="Normal 3 4 2 2 12" xfId="15711"/>
    <cellStyle name="Normal 3 4 3 12" xfId="15712"/>
    <cellStyle name="Normal 3 5 13" xfId="15713"/>
    <cellStyle name="Normal 3 5 2 12" xfId="15714"/>
    <cellStyle name="Normal 3 6 12" xfId="15715"/>
    <cellStyle name="Normal 3 7 11" xfId="15716"/>
    <cellStyle name="Normal 5 2 2 14" xfId="15717"/>
    <cellStyle name="Normal 5 2 2 2 12" xfId="15718"/>
    <cellStyle name="Normal 5 2 3 12" xfId="15719"/>
    <cellStyle name="Normal 5 3 2 12" xfId="15720"/>
    <cellStyle name="Percent 15 3" xfId="15721"/>
    <cellStyle name="Project 10 9 3" xfId="15722"/>
    <cellStyle name="Fund 11 13 3" xfId="15723"/>
    <cellStyle name="Input 2 24 14 3" xfId="15724"/>
    <cellStyle name="Calculation 2 31 8 3" xfId="15725"/>
    <cellStyle name="Calculation 2 11 8 3" xfId="15726"/>
    <cellStyle name="Calculation 2 37 6 3" xfId="15727"/>
    <cellStyle name="Calculation 2 17 6 3" xfId="15728"/>
    <cellStyle name="task 10 17 3" xfId="15729"/>
    <cellStyle name="Note 2 23 16 3" xfId="15730"/>
    <cellStyle name="task 13 2 21 3" xfId="15731"/>
    <cellStyle name="Calculation 2 30 20 3" xfId="15732"/>
    <cellStyle name="Org 4 4 3" xfId="15733"/>
    <cellStyle name="task 8 6 3" xfId="15734"/>
    <cellStyle name="Total 2 32 23" xfId="15735"/>
    <cellStyle name="Input 2 30 19 3" xfId="15736"/>
    <cellStyle name="Fund 7 2 9 3" xfId="15737"/>
    <cellStyle name="Output 2 39 5 3" xfId="15738"/>
    <cellStyle name="Note 2 8 3 3" xfId="15739"/>
    <cellStyle name="Calculation 2 28 3 3" xfId="15740"/>
    <cellStyle name="Output 2 6 3 3" xfId="15741"/>
    <cellStyle name="Org 3 2 7 3" xfId="15742"/>
    <cellStyle name="Org 11 2 8 3" xfId="15743"/>
    <cellStyle name="Input 2 20 10 3" xfId="15744"/>
    <cellStyle name="Fund 5 15 3" xfId="15745"/>
    <cellStyle name="Calculation 2 36 13 3" xfId="15746"/>
    <cellStyle name="task 6 22 3" xfId="15747"/>
    <cellStyle name="Note 2 29 13 3" xfId="15748"/>
    <cellStyle name="Output 2 16 12 3" xfId="15749"/>
    <cellStyle name="Fund 12 2 15 3" xfId="15750"/>
    <cellStyle name="Account 4 2 11 3" xfId="15751"/>
    <cellStyle name="Output 2 28 14 3" xfId="15752"/>
    <cellStyle name="task 2 21 3" xfId="15753"/>
    <cellStyle name="Total 2 14 22 2" xfId="15754"/>
    <cellStyle name="Output 2 21 23" xfId="15755"/>
    <cellStyle name="Input 2 39 19 3" xfId="15756"/>
    <cellStyle name="Input 2 19 11 3" xfId="15757"/>
    <cellStyle name="Output 2 30 5 3" xfId="15758"/>
    <cellStyle name="Note 2 36 4 3" xfId="15759"/>
    <cellStyle name="Input 2 23 5 3" xfId="15760"/>
    <cellStyle name="Total 2 42 3" xfId="15761"/>
    <cellStyle name="Org 13 8 3" xfId="15762"/>
    <cellStyle name="Input 2 29 10 3" xfId="15763"/>
    <cellStyle name="Input 2 15 6 3" xfId="15764"/>
    <cellStyle name="Input 2 14 14 3" xfId="15765"/>
    <cellStyle name="Total 2 17 7 3" xfId="15766"/>
    <cellStyle name="Total 2 34 13 3" xfId="15767"/>
    <cellStyle name="Note 2 26 6 3" xfId="15768"/>
    <cellStyle name="Note 2 37 2 5 3" xfId="15769"/>
    <cellStyle name="Total 2 32 5 3" xfId="15770"/>
    <cellStyle name="Account 10 12 3" xfId="15771"/>
    <cellStyle name="Input 2 11 3 3" xfId="15772"/>
    <cellStyle name="Note 2 21 2 21 3" xfId="15773"/>
    <cellStyle name="Project 14 2 19 3" xfId="15774"/>
    <cellStyle name="Note 2 2 2 2 13 3" xfId="15775"/>
    <cellStyle name="Project 15 2 8 3" xfId="15776"/>
    <cellStyle name="Note 2 16 16 3" xfId="15777"/>
    <cellStyle name="Org 3 7 3" xfId="15778"/>
    <cellStyle name="task 4 14 3" xfId="15779"/>
    <cellStyle name="Total 2 6 12 3" xfId="15780"/>
    <cellStyle name="Account 5 2 11 3" xfId="15781"/>
    <cellStyle name="Note 2 15 22 3" xfId="15782"/>
    <cellStyle name="Org 30 3" xfId="15783"/>
    <cellStyle name="Org 14 2 17 3" xfId="15784"/>
    <cellStyle name="Output 2 26 14 3" xfId="15785"/>
    <cellStyle name="Output 2 35 14 3" xfId="15786"/>
    <cellStyle name="Total 2 13 19 3" xfId="15787"/>
    <cellStyle name="Total 2 21 19 3" xfId="15788"/>
    <cellStyle name="Note 2 36 22 3" xfId="15789"/>
    <cellStyle name="Note 2 6 2 21 3" xfId="15790"/>
    <cellStyle name="task 14 2 20 3" xfId="15791"/>
    <cellStyle name="Total 2 15 20 3" xfId="15792"/>
    <cellStyle name="Total 2 34 20 3" xfId="15793"/>
    <cellStyle name="Project 15 23 2" xfId="15794"/>
    <cellStyle name="Note 2 2 26 3" xfId="15795"/>
    <cellStyle name="Note 2 29 23 3" xfId="15796"/>
    <cellStyle name="Note 2 4 24 3" xfId="15797"/>
    <cellStyle name="Org 13 2 21 3" xfId="15798"/>
    <cellStyle name="Total 2 33 22 2" xfId="15799"/>
    <cellStyle name="Project 4 2 21 3" xfId="15800"/>
    <cellStyle name="task 12 2 21 3" xfId="15801"/>
    <cellStyle name="Total 2 10 21 3" xfId="15802"/>
    <cellStyle name="Input 2 13 22 2" xfId="15803"/>
    <cellStyle name="Fund 10 23 2" xfId="15804"/>
    <cellStyle name="Calculation 2 20 22 2" xfId="15805"/>
    <cellStyle name="task 2 6 3" xfId="15806"/>
    <cellStyle name="Project 9 2 5 3" xfId="15807"/>
    <cellStyle name="Calculation 2 26 9 3" xfId="15808"/>
    <cellStyle name="Calculation 2 38 9 3" xfId="15809"/>
    <cellStyle name="task 2 2 6 3" xfId="15810"/>
    <cellStyle name="task 10 7 3" xfId="15811"/>
    <cellStyle name="Normal 2 16 9" xfId="15812"/>
    <cellStyle name="Calculation 2 21 5 3" xfId="15813"/>
    <cellStyle name="Output 2 22 4 3" xfId="15814"/>
    <cellStyle name="Note 2 7 5 3" xfId="15815"/>
    <cellStyle name="Note 2 36 2 4 3" xfId="15816"/>
    <cellStyle name="Input 2 9 12 3" xfId="15817"/>
    <cellStyle name="Org 7 8 3" xfId="15818"/>
    <cellStyle name="Project 10 8 3" xfId="15819"/>
    <cellStyle name="Normal 2 2 17 9" xfId="15820"/>
    <cellStyle name="Input 2 37 10 3" xfId="15821"/>
    <cellStyle name="Fund 4 2 10 3" xfId="15822"/>
    <cellStyle name="Input 2 23 10 3" xfId="15823"/>
    <cellStyle name="Note 2 16 2 5 3" xfId="15824"/>
    <cellStyle name="Note 2 11 6 3" xfId="15825"/>
    <cellStyle name="Note 2 36 6 3" xfId="15826"/>
    <cellStyle name="Note 2 30 2 5 3" xfId="15827"/>
    <cellStyle name="Total 2 3 6 3" xfId="15828"/>
    <cellStyle name="Fund 15 2 12 3" xfId="15829"/>
    <cellStyle name="Calculation 2 17 8 3" xfId="15830"/>
    <cellStyle name="Calculation 2 7 6 3" xfId="15831"/>
    <cellStyle name="Calculation 2 22 6 3" xfId="15832"/>
    <cellStyle name="Normal 3 2 2 4 11" xfId="15833"/>
    <cellStyle name="Normal 3 2 5 11" xfId="15834"/>
    <cellStyle name="Fund 3 2 16 3" xfId="15835"/>
    <cellStyle name="Output 2 2 9 3" xfId="15836"/>
    <cellStyle name="Normal 4 2 3 9" xfId="15837"/>
    <cellStyle name="Normal 5 2 4 11" xfId="15838"/>
    <cellStyle name="Project 8 12 3" xfId="15839"/>
    <cellStyle name="Normal 5 8 9" xfId="15840"/>
    <cellStyle name="Normal 5 9 9" xfId="15841"/>
    <cellStyle name="Note 2 2 3 9" xfId="15842"/>
    <cellStyle name="Project 2 20 3" xfId="15843"/>
    <cellStyle name="Project 11 12 3" xfId="15844"/>
    <cellStyle name="task 5 23 2" xfId="15845"/>
    <cellStyle name="Output 2 15 21 3" xfId="15846"/>
    <cellStyle name="Total 2 27 22 2" xfId="15847"/>
    <cellStyle name="Project 14 2 21 3" xfId="15848"/>
    <cellStyle name="Total 2 9 22 2" xfId="15849"/>
    <cellStyle name="Input 2 7 22 2" xfId="15850"/>
    <cellStyle name="Input 2 2 23 2" xfId="15851"/>
    <cellStyle name="Fund 3 2 22 2" xfId="15852"/>
    <cellStyle name="Calculation 2 27 22 2" xfId="15853"/>
    <cellStyle name="Input 2 3 24 2" xfId="15854"/>
    <cellStyle name="Output 2 8 23 2" xfId="15855"/>
    <cellStyle name="Note 2 2 6 2 3" xfId="15856"/>
    <cellStyle name="Output 2 37 19 3" xfId="15857"/>
    <cellStyle name="Note 2 34 2 20 3" xfId="15858"/>
    <cellStyle name="Note 2 7 2 6 3" xfId="15859"/>
    <cellStyle name="Org 12 2 2 2" xfId="15860"/>
    <cellStyle name="Input 2 7 7 3" xfId="15861"/>
    <cellStyle name="task 15 10 3" xfId="15862"/>
    <cellStyle name="Total 2 34 6 3" xfId="15863"/>
    <cellStyle name="Total 2 22 6 3" xfId="15864"/>
    <cellStyle name="task 15 13 3" xfId="15865"/>
    <cellStyle name="Calculation 2 39 11 3" xfId="15866"/>
    <cellStyle name="Total 2 38 9 3" xfId="15867"/>
    <cellStyle name="Total 2 26 9 3" xfId="15868"/>
    <cellStyle name="Note 2 12 2 11 3" xfId="15869"/>
    <cellStyle name="Output 2 13 10 3" xfId="15870"/>
    <cellStyle name="Org 12 14 3" xfId="15871"/>
    <cellStyle name="Account 12 2 10 3" xfId="15872"/>
    <cellStyle name="task 9 14 3" xfId="15873"/>
    <cellStyle name="Note 2 13 2 19 3" xfId="15874"/>
    <cellStyle name="Account 14 2 11 3" xfId="15875"/>
    <cellStyle name="Note 2 4 16 3" xfId="15876"/>
    <cellStyle name="Org 8 17 3" xfId="15877"/>
    <cellStyle name="Note 2 13 2 15 3" xfId="15878"/>
    <cellStyle name="Total 2 6 13 3" xfId="15879"/>
    <cellStyle name="Note 2 37 2 15 3" xfId="15880"/>
    <cellStyle name="Org 5 2 17 3" xfId="15881"/>
    <cellStyle name="Org 9 2 2 2" xfId="15882"/>
    <cellStyle name="Note 2 38 9 3" xfId="15883"/>
    <cellStyle name="task 12 2 16 3" xfId="15884"/>
    <cellStyle name="Project 3 2 13 3" xfId="15885"/>
    <cellStyle name="Org 14 19 3" xfId="15886"/>
    <cellStyle name="Note 2 16 2 24" xfId="15887"/>
    <cellStyle name="Output 2 18 16 3" xfId="15888"/>
    <cellStyle name="task 8 2 11 3" xfId="15889"/>
    <cellStyle name="Fund 8 2 19 3" xfId="15890"/>
    <cellStyle name="Total 2 10 13 3" xfId="15891"/>
    <cellStyle name="task 9 2 22 2" xfId="15892"/>
    <cellStyle name="Project 14 16 3" xfId="15893"/>
    <cellStyle name="Fund 9 2 20 3" xfId="15894"/>
    <cellStyle name="Calculation 2 15 18 3" xfId="15895"/>
    <cellStyle name="Note 2 30 2 10 3" xfId="15896"/>
    <cellStyle name="Output 2 33 7 3" xfId="15897"/>
    <cellStyle name="Note 2 18 2 17 3" xfId="15898"/>
    <cellStyle name="Calculation 2 18 23" xfId="15899"/>
    <cellStyle name="Account 6 2 2 2" xfId="15900"/>
    <cellStyle name="Output 2 35 19 3" xfId="15901"/>
    <cellStyle name="Account 3 15 3" xfId="15902"/>
    <cellStyle name="Note 2 34 24 2" xfId="15903"/>
    <cellStyle name="Note 2 30 2 23 2" xfId="15904"/>
    <cellStyle name="Note 2 26 21 3" xfId="15905"/>
    <cellStyle name="Note 2 59 3" xfId="15906"/>
    <cellStyle name="Calculation 2 20 20 3" xfId="15907"/>
    <cellStyle name="Calculation 2 27 20 3" xfId="15908"/>
    <cellStyle name="Note 2 11 2 23 2" xfId="15909"/>
    <cellStyle name="Fund 8 2 20 3" xfId="15910"/>
    <cellStyle name="Total 2 34 17 3" xfId="15911"/>
    <cellStyle name="Total 2 9 18 3" xfId="15912"/>
    <cellStyle name="Output 2 2 18 3" xfId="15913"/>
    <cellStyle name="Note 2 13 11 3" xfId="15914"/>
    <cellStyle name="Fund 3 2 17 3" xfId="15915"/>
    <cellStyle name="task 8 12 3" xfId="15916"/>
    <cellStyle name="Total 2 15 12 3" xfId="15917"/>
    <cellStyle name="Note 2 21 2 10 3" xfId="15918"/>
    <cellStyle name="Project 15 11 3" xfId="15919"/>
    <cellStyle name="Input 2 10 19 3" xfId="15920"/>
    <cellStyle name="Note 2 3 6 3" xfId="15921"/>
    <cellStyle name="task 3 2 5 3" xfId="15922"/>
    <cellStyle name="task 4 7 3" xfId="15923"/>
    <cellStyle name="Note 2 22 2 7 3" xfId="15924"/>
    <cellStyle name="Output 2 29 21 3" xfId="15925"/>
    <cellStyle name="Output 2 31 21 3" xfId="15926"/>
    <cellStyle name="Output 2 33 21 3" xfId="15927"/>
    <cellStyle name="Output 2 35 21 3" xfId="15928"/>
    <cellStyle name="Calculation 2 9 21 3" xfId="15929"/>
    <cellStyle name="Calculation 2 7 21 3" xfId="15930"/>
    <cellStyle name="Account 9 16 3" xfId="15931"/>
    <cellStyle name="Calculation 2 9 19 3" xfId="15932"/>
    <cellStyle name="Calculation 2 39 19 3" xfId="15933"/>
    <cellStyle name="Calculation 2 34 19 3" xfId="15934"/>
    <cellStyle name="Calculation 2 30 19 3" xfId="15935"/>
    <cellStyle name="Calculation 2 26 19 3" xfId="15936"/>
    <cellStyle name="Org 18 3" xfId="15937"/>
    <cellStyle name="task 10 2 5 3" xfId="15938"/>
    <cellStyle name="Calculation 2 35 9 3" xfId="15939"/>
    <cellStyle name="task 11 2 6 3" xfId="15940"/>
    <cellStyle name="Note 2 24 15 3" xfId="15941"/>
    <cellStyle name="Calculation 2 17 16 3" xfId="15942"/>
    <cellStyle name="Note 2 17 2 24" xfId="15943"/>
    <cellStyle name="task 8 2 4 3" xfId="15944"/>
    <cellStyle name="Total 2 3 7 3" xfId="15945"/>
    <cellStyle name="20% - Accent1 2 2 2 2" xfId="15946"/>
    <cellStyle name="task 5 10 3" xfId="15947"/>
    <cellStyle name="20% - Accent1 2 4 2 2" xfId="15948"/>
    <cellStyle name="20% - Accent1 3 6 2" xfId="15949"/>
    <cellStyle name="20% - Accent1 3 2 2 2" xfId="15950"/>
    <cellStyle name="20% - Accent1 4 6 2" xfId="15951"/>
    <cellStyle name="Project 9 2 22 2" xfId="15952"/>
    <cellStyle name="20% - Accent2 2 2 2 2" xfId="15953"/>
    <cellStyle name="Total 2 59 3" xfId="15954"/>
    <cellStyle name="20% - Accent2 2 4 2 2" xfId="15955"/>
    <cellStyle name="20% - Accent2 3 6 2" xfId="15956"/>
    <cellStyle name="20% - Accent2 3 2 2 2" xfId="15957"/>
    <cellStyle name="20% - Accent2 4 6 2" xfId="15958"/>
    <cellStyle name="Note 2 7 20 3" xfId="15959"/>
    <cellStyle name="20% - Accent3 2 2 2 2" xfId="15960"/>
    <cellStyle name="20% - Accent3 2 4 2 2" xfId="15961"/>
    <cellStyle name="20% - Accent3 3 6 2" xfId="15962"/>
    <cellStyle name="20% - Accent3 3 2 2 2" xfId="15963"/>
    <cellStyle name="20% - Accent3 4 6 2" xfId="15964"/>
    <cellStyle name="20% - Accent4 2 2 2 2" xfId="15965"/>
    <cellStyle name="20% - Accent4 2 4 2 2" xfId="15966"/>
    <cellStyle name="20% - Accent4 3 6 2" xfId="15967"/>
    <cellStyle name="20% - Accent4 3 2 2 2" xfId="15968"/>
    <cellStyle name="20% - Accent4 4 6 2" xfId="15969"/>
    <cellStyle name="20% - Accent5 2 2 2 2" xfId="15970"/>
    <cellStyle name="Output 2 30 19 3" xfId="15971"/>
    <cellStyle name="20% - Accent5 2 4 2 2" xfId="15972"/>
    <cellStyle name="20% - Accent5 3 6 2" xfId="15973"/>
    <cellStyle name="20% - Accent5 3 2 2 2" xfId="15974"/>
    <cellStyle name="20% - Accent5 4 6 2" xfId="15975"/>
    <cellStyle name="20% - Accent6 2 2 2 2" xfId="15976"/>
    <cellStyle name="20% - Accent6 2 4 2 2" xfId="15977"/>
    <cellStyle name="20% - Accent6 3 6 2" xfId="15978"/>
    <cellStyle name="20% - Accent6 3 2 2 2" xfId="15979"/>
    <cellStyle name="20% - Accent6 4 6 2" xfId="15980"/>
    <cellStyle name="40% - Accent1 2 2 2 2" xfId="15981"/>
    <cellStyle name="40% - Accent1 2 4 2 2" xfId="15982"/>
    <cellStyle name="40% - Accent1 3 6 2" xfId="15983"/>
    <cellStyle name="40% - Accent1 3 2 2 2" xfId="15984"/>
    <cellStyle name="40% - Accent1 4 6 2" xfId="15985"/>
    <cellStyle name="40% - Accent2 2 2 2 2" xfId="15986"/>
    <cellStyle name="40% - Accent2 2 4 2 2" xfId="15987"/>
    <cellStyle name="40% - Accent2 3 6 2" xfId="15988"/>
    <cellStyle name="40% - Accent2 3 2 2 2" xfId="15989"/>
    <cellStyle name="40% - Accent2 4 6 2" xfId="15990"/>
    <cellStyle name="40% - Accent3 2 2 2 2" xfId="15991"/>
    <cellStyle name="40% - Accent3 2 4 2 2" xfId="15992"/>
    <cellStyle name="40% - Accent3 3 6 2" xfId="15993"/>
    <cellStyle name="40% - Accent3 3 2 2 2" xfId="15994"/>
    <cellStyle name="40% - Accent3 4 6 2" xfId="15995"/>
    <cellStyle name="Account 6 8 3" xfId="15996"/>
    <cellStyle name="40% - Accent4 2 2 2 2" xfId="15997"/>
    <cellStyle name="Fund 12 2 9 3" xfId="15998"/>
    <cellStyle name="40% - Accent4 2 4 2 2" xfId="15999"/>
    <cellStyle name="40% - Accent4 3 6 2" xfId="16000"/>
    <cellStyle name="40% - Accent4 3 2 2 2" xfId="16001"/>
    <cellStyle name="40% - Accent4 4 6 2" xfId="16002"/>
    <cellStyle name="Fund 15 8 3" xfId="16003"/>
    <cellStyle name="40% - Accent5 2 2 2 2" xfId="16004"/>
    <cellStyle name="Account 5 2 6 3" xfId="16005"/>
    <cellStyle name="40% - Accent5 2 4 2 2" xfId="16006"/>
    <cellStyle name="40% - Accent5 3 6 2" xfId="16007"/>
    <cellStyle name="40% - Accent5 3 2 2 2" xfId="16008"/>
    <cellStyle name="40% - Accent5 4 6 2" xfId="16009"/>
    <cellStyle name="Account 26 3" xfId="16010"/>
    <cellStyle name="40% - Accent6 2 2 2 2" xfId="16011"/>
    <cellStyle name="40% - Accent6 2 4 2 2" xfId="16012"/>
    <cellStyle name="40% - Accent6 3 6 2" xfId="16013"/>
    <cellStyle name="40% - Accent6 3 2 2 2" xfId="16014"/>
    <cellStyle name="40% - Accent6 4 6 2" xfId="16015"/>
    <cellStyle name="Output 2 23 6 3" xfId="16016"/>
    <cellStyle name="Input 2 34 19 3" xfId="16017"/>
    <cellStyle name="Fund 12 2 4 3" xfId="16018"/>
    <cellStyle name="Total 2 5 2 3" xfId="16019"/>
    <cellStyle name="Total 2 8 24" xfId="16020"/>
    <cellStyle name="Output 2 13 23" xfId="16021"/>
    <cellStyle name="task 10 2 19 3" xfId="16022"/>
    <cellStyle name="Input 2 37 2 3" xfId="16023"/>
    <cellStyle name="Project 13 10 3" xfId="16024"/>
    <cellStyle name="Org 2 2 18 3" xfId="16025"/>
    <cellStyle name="Org 11 8 3" xfId="16026"/>
    <cellStyle name="Calculation 2 28 23" xfId="16027"/>
    <cellStyle name="task 8 18 3" xfId="16028"/>
    <cellStyle name="Account 6 2 7 3" xfId="16029"/>
    <cellStyle name="Account 6 2 15 3" xfId="16030"/>
    <cellStyle name="Note 2 17 5 3" xfId="16031"/>
    <cellStyle name="Note 2 9 13 3" xfId="16032"/>
    <cellStyle name="Total 2 14 7 3" xfId="16033"/>
    <cellStyle name="Fund 15 18 3" xfId="16034"/>
    <cellStyle name="Input 2 34 3 2" xfId="16035"/>
    <cellStyle name="Input 2 33 3 2" xfId="16036"/>
    <cellStyle name="Input 2 32 3 2" xfId="16037"/>
    <cellStyle name="Input 2 31 3 2" xfId="16038"/>
    <cellStyle name="Input 2 30 3 2" xfId="16039"/>
    <cellStyle name="Input 2 3 4 2" xfId="16040"/>
    <cellStyle name="Input 2 29 3 2" xfId="16041"/>
    <cellStyle name="Input 2 28 3 2" xfId="16042"/>
    <cellStyle name="Input 2 27 3 2" xfId="16043"/>
    <cellStyle name="Input 2 26 3 2" xfId="16044"/>
    <cellStyle name="Input 2 25 3 2" xfId="16045"/>
    <cellStyle name="Input 2 24 3 2" xfId="16046"/>
    <cellStyle name="Input 2 23 3 2" xfId="16047"/>
    <cellStyle name="Input 2 22 3 2" xfId="16048"/>
    <cellStyle name="Input 2 21 3 2" xfId="16049"/>
    <cellStyle name="Input 2 20 3 2" xfId="16050"/>
    <cellStyle name="Input 2 2 4 3" xfId="16051"/>
    <cellStyle name="Input 2 19 3 2" xfId="16052"/>
    <cellStyle name="Input 2 18 3 2" xfId="16053"/>
    <cellStyle name="Input 2 17 3 2" xfId="16054"/>
    <cellStyle name="Input 2 16 3 2" xfId="16055"/>
    <cellStyle name="Input 2 15 3 2" xfId="16056"/>
    <cellStyle name="Input 2 14 3 2" xfId="16057"/>
    <cellStyle name="Input 2 13 3 2" xfId="16058"/>
    <cellStyle name="Input 2 12 3 2" xfId="16059"/>
    <cellStyle name="Input 2 11 3 2" xfId="16060"/>
    <cellStyle name="Input 2 10 3 2" xfId="16061"/>
    <cellStyle name="Input 2 42 2" xfId="16062"/>
    <cellStyle name="Calculation 2 40 2" xfId="16063"/>
    <cellStyle name="Fund 4 2 16 3" xfId="16064"/>
    <cellStyle name="task 3 2 6 3" xfId="16065"/>
    <cellStyle name="Fund 3 2 10 3" xfId="16066"/>
    <cellStyle name="Input 2 39 6 3" xfId="16067"/>
    <cellStyle name="Note 2 15 2 7 3" xfId="16068"/>
    <cellStyle name="Account 11 2 12 3" xfId="16069"/>
    <cellStyle name="Org 15 8 3" xfId="16070"/>
    <cellStyle name="Calculation 2 2 2 3" xfId="16071"/>
    <cellStyle name="Fund 5 22 3" xfId="16072"/>
    <cellStyle name="task 13 2 6 3" xfId="16073"/>
    <cellStyle name="Output 2 26 6 3" xfId="16074"/>
    <cellStyle name="Calculation 2 3 2 2" xfId="16075"/>
    <cellStyle name="Note 2 29 20 3" xfId="16076"/>
    <cellStyle name="Input 2 24 9 3" xfId="16077"/>
    <cellStyle name="Input 2 5 12 3" xfId="16078"/>
    <cellStyle name="Input 2 24 11 3" xfId="16079"/>
    <cellStyle name="Input 2 15 11 3" xfId="16080"/>
    <cellStyle name="Calculation 2 15 7 3" xfId="16081"/>
    <cellStyle name="Input 2 27 4 3" xfId="16082"/>
    <cellStyle name="Note 2 13 2 6 3" xfId="16083"/>
    <cellStyle name="Calculation 2 4 2 2" xfId="16084"/>
    <cellStyle name="Calculation 2 5 2 2" xfId="16085"/>
    <cellStyle name="Account 4 2 7 3" xfId="16086"/>
    <cellStyle name="Input 2 36 9 3" xfId="16087"/>
    <cellStyle name="Note 2 17 15 3" xfId="16088"/>
    <cellStyle name="Total 2 5 14 3" xfId="16089"/>
    <cellStyle name="Project 6 2 7 3" xfId="16090"/>
    <cellStyle name="task 15 2 7 3" xfId="16091"/>
    <cellStyle name="Input 2 34 10 3" xfId="16092"/>
    <cellStyle name="Comma 13 2 2" xfId="16093"/>
    <cellStyle name="Output 2 25 4 3" xfId="16094"/>
    <cellStyle name="Comma 2 2 2 3 2" xfId="16095"/>
    <cellStyle name="Comma 2 3 3 2" xfId="16096"/>
    <cellStyle name="Org 14 9 3" xfId="16097"/>
    <cellStyle name="Output 2 13 4 3" xfId="16098"/>
    <cellStyle name="Total 2 22 4 3" xfId="16099"/>
    <cellStyle name="Project 15 9 3" xfId="16100"/>
    <cellStyle name="Comma 3 2 2 5 2" xfId="16101"/>
    <cellStyle name="Comma 3 2 2 2 3" xfId="16102"/>
    <cellStyle name="Comma 3 2 2 2 2 2" xfId="16103"/>
    <cellStyle name="Comma 3 2 2 3 2" xfId="16104"/>
    <cellStyle name="Project 21 3" xfId="16105"/>
    <cellStyle name="Comma 3 2 3 3" xfId="16106"/>
    <cellStyle name="Comma 3 2 3 2 2" xfId="16107"/>
    <cellStyle name="Comma 3 2 4 2" xfId="16108"/>
    <cellStyle name="Comma 3 2 5 2" xfId="16109"/>
    <cellStyle name="Comma 3 3 4 2" xfId="16110"/>
    <cellStyle name="Comma 3 3 2 3" xfId="16111"/>
    <cellStyle name="Comma 3 3 2 2 2" xfId="16112"/>
    <cellStyle name="Comma 3 3 3 2" xfId="16113"/>
    <cellStyle name="Comma 3 4 3 2" xfId="16114"/>
    <cellStyle name="Comma 3 4 2 2" xfId="16115"/>
    <cellStyle name="Comma 3 5 2 2" xfId="16116"/>
    <cellStyle name="task 5 9 3" xfId="16117"/>
    <cellStyle name="Total 2 43 3" xfId="16118"/>
    <cellStyle name="Note 2 9 2 8 3" xfId="16119"/>
    <cellStyle name="Total 2 13 18 3" xfId="16120"/>
    <cellStyle name="Comma 4 2 2 3" xfId="16121"/>
    <cellStyle name="Note 2 37 2 8 3" xfId="16122"/>
    <cellStyle name="Output 2 38 9 3" xfId="16123"/>
    <cellStyle name="Calculation 2 20 13 3" xfId="16124"/>
    <cellStyle name="Comma 6 6 2" xfId="16125"/>
    <cellStyle name="Comma 6 2 4 2" xfId="16126"/>
    <cellStyle name="Comma 6 2 2 3" xfId="16127"/>
    <cellStyle name="Comma 6 2 2 2 2" xfId="16128"/>
    <cellStyle name="Comma 6 3 3 2" xfId="16129"/>
    <cellStyle name="Account 14 2 14 3" xfId="16130"/>
    <cellStyle name="Note 2 32 2 20 3" xfId="16131"/>
    <cellStyle name="Comma 7 6 2" xfId="16132"/>
    <cellStyle name="Comma 7 2 4 2" xfId="16133"/>
    <cellStyle name="Comma 7 2 2 3" xfId="16134"/>
    <cellStyle name="Comma 7 2 2 2 2" xfId="16135"/>
    <cellStyle name="Comma 7 2 3 2" xfId="16136"/>
    <cellStyle name="Comma 7 3 3 2" xfId="16137"/>
    <cellStyle name="Comma 7 3 2 3" xfId="16138"/>
    <cellStyle name="Comma 8 6 2" xfId="16139"/>
    <cellStyle name="Comma 8 2 4 2" xfId="16140"/>
    <cellStyle name="Comma 8 2 2 3" xfId="16141"/>
    <cellStyle name="Comma 8 2 2 2 2" xfId="16142"/>
    <cellStyle name="Comma 8 2 3 2" xfId="16143"/>
    <cellStyle name="Comma 8 3 3 2" xfId="16144"/>
    <cellStyle name="Comma 8 3 2 2" xfId="16145"/>
    <cellStyle name="Comma 8 4 2 2" xfId="16146"/>
    <cellStyle name="Calculation 2 14 20 3" xfId="16147"/>
    <cellStyle name="Calculation 2 16 20 3" xfId="16148"/>
    <cellStyle name="Note 2 19 2 19 3" xfId="16149"/>
    <cellStyle name="Currency 2 5 2 2" xfId="16150"/>
    <cellStyle name="Org 9 2 19 3" xfId="16151"/>
    <cellStyle name="Note 2 11 16 3" xfId="16152"/>
    <cellStyle name="Output 2 13 13 3" xfId="16153"/>
    <cellStyle name="Calculation 2 28 17 3" xfId="16154"/>
    <cellStyle name="Note 2 36 16 3" xfId="16155"/>
    <cellStyle name="Currency 3 4 2 2" xfId="16156"/>
    <cellStyle name="Currency 3 5 2 2" xfId="16157"/>
    <cellStyle name="Currency 4 6 2" xfId="16158"/>
    <cellStyle name="Currency 4 2 4 2" xfId="16159"/>
    <cellStyle name="Currency 4 2 2 3" xfId="16160"/>
    <cellStyle name="Currency 4 2 2 2 2" xfId="16161"/>
    <cellStyle name="Currency 4 2 3 2" xfId="16162"/>
    <cellStyle name="Currency 4 3 3 2" xfId="16163"/>
    <cellStyle name="Currency 4 3 2 2" xfId="16164"/>
    <cellStyle name="Currency 4 4 2 2" xfId="16165"/>
    <cellStyle name="Currency 5 6 2" xfId="16166"/>
    <cellStyle name="Currency 5 2 4 2" xfId="16167"/>
    <cellStyle name="Currency 5 2 2 3" xfId="16168"/>
    <cellStyle name="Currency 5 2 2 2 2" xfId="16169"/>
    <cellStyle name="Currency 5 3 3 2" xfId="16170"/>
    <cellStyle name="Currency 5 3 2 2" xfId="16171"/>
    <cellStyle name="Total 2 31 20 3" xfId="16172"/>
    <cellStyle name="Project 3 22 3" xfId="16173"/>
    <cellStyle name="Org 5 2 19 3" xfId="16174"/>
    <cellStyle name="Fund 10 4 2" xfId="16175"/>
    <cellStyle name="Fund 10 2 3 2" xfId="16176"/>
    <cellStyle name="Fund 11 4 2" xfId="16177"/>
    <cellStyle name="Fund 11 2 3 2" xfId="16178"/>
    <cellStyle name="Fund 12 4 2" xfId="16179"/>
    <cellStyle name="Fund 12 2 3 2" xfId="16180"/>
    <cellStyle name="Fund 13 4 2" xfId="16181"/>
    <cellStyle name="Fund 13 2 3 2" xfId="16182"/>
    <cellStyle name="Fund 14 4 2" xfId="16183"/>
    <cellStyle name="Fund 14 2 3 2" xfId="16184"/>
    <cellStyle name="Fund 15 4 2" xfId="16185"/>
    <cellStyle name="Fund 15 2 3 2" xfId="16186"/>
    <cellStyle name="Fund 2 4 2" xfId="16187"/>
    <cellStyle name="Fund 2 2 3 2" xfId="16188"/>
    <cellStyle name="Fund 3 4 2" xfId="16189"/>
    <cellStyle name="Fund 3 2 3 2" xfId="16190"/>
    <cellStyle name="Fund 4 4 2" xfId="16191"/>
    <cellStyle name="Fund 4 2 3 2" xfId="16192"/>
    <cellStyle name="Fund 5 4 2" xfId="16193"/>
    <cellStyle name="Fund 5 2 3 2" xfId="16194"/>
    <cellStyle name="Fund 6 4 2" xfId="16195"/>
    <cellStyle name="Fund 6 2 3 2" xfId="16196"/>
    <cellStyle name="Fund 7 4 2" xfId="16197"/>
    <cellStyle name="Fund 7 2 3 2" xfId="16198"/>
    <cellStyle name="Fund 8 4 2" xfId="16199"/>
    <cellStyle name="Fund 8 2 3 2" xfId="16200"/>
    <cellStyle name="Fund 9 4 2" xfId="16201"/>
    <cellStyle name="Fund 9 2 3 2" xfId="16202"/>
    <cellStyle name="Project 3 2 7 3" xfId="16203"/>
    <cellStyle name="Account 11 6 3" xfId="16204"/>
    <cellStyle name="Calculation 2 4 8 3" xfId="16205"/>
    <cellStyle name="Project 11 2 15 3" xfId="16206"/>
    <cellStyle name="Account 9 2 7 3" xfId="16207"/>
    <cellStyle name="Input 2 28 4 3" xfId="16208"/>
    <cellStyle name="Fund 13 2 7 3" xfId="16209"/>
    <cellStyle name="Output 2 16 5 3" xfId="16210"/>
    <cellStyle name="Fund 5 14 3" xfId="16211"/>
    <cellStyle name="Fund 11 14 3" xfId="16212"/>
    <cellStyle name="Note 2 30 3 3" xfId="16213"/>
    <cellStyle name="task 7 2 4 3" xfId="16214"/>
    <cellStyle name="Output 2 22 23" xfId="16215"/>
    <cellStyle name="task 15 2 3 3" xfId="16216"/>
    <cellStyle name="Calculation 2 10 2 3" xfId="16217"/>
    <cellStyle name="Fund 14 5 3" xfId="16218"/>
    <cellStyle name="Fund 4 13 3" xfId="16219"/>
    <cellStyle name="Input 2 40 2" xfId="16220"/>
    <cellStyle name="Org 8 22 3" xfId="16221"/>
    <cellStyle name="task 5 19 3" xfId="16222"/>
    <cellStyle name="Note 2 6 26" xfId="16223"/>
    <cellStyle name="Output 2 23 23" xfId="16224"/>
    <cellStyle name="task 7 4 3" xfId="16225"/>
    <cellStyle name="Calculation 2 11 2 3" xfId="16226"/>
    <cellStyle name="Fund 14 2 4 3" xfId="16227"/>
    <cellStyle name="Input 2 2 2 3" xfId="16228"/>
    <cellStyle name="Fund 14 2 11 3" xfId="16229"/>
    <cellStyle name="Input 2 9 4 3" xfId="16230"/>
    <cellStyle name="Note 2 2 2 2 6 3" xfId="16231"/>
    <cellStyle name="Note 2 7 7 3" xfId="16232"/>
    <cellStyle name="Fund 3 6 3" xfId="16233"/>
    <cellStyle name="Output 2 17 5 3" xfId="16234"/>
    <cellStyle name="Output 2 32 5 3" xfId="16235"/>
    <cellStyle name="Input 2 3 16 3" xfId="16236"/>
    <cellStyle name="Account 12 2 4 3" xfId="16237"/>
    <cellStyle name="Note 2 37 4 3" xfId="16238"/>
    <cellStyle name="Input 2 3 2 2" xfId="16239"/>
    <cellStyle name="Note 2 9 2 2 4" xfId="16240"/>
    <cellStyle name="Output 2 20 2 3" xfId="16241"/>
    <cellStyle name="Output 2 11 3 3" xfId="16242"/>
    <cellStyle name="task 13 5 3" xfId="16243"/>
    <cellStyle name="Total 2 3 3 3" xfId="16244"/>
    <cellStyle name="Input 2 21 5 3" xfId="16245"/>
    <cellStyle name="Fund 5 2 8 3" xfId="16246"/>
    <cellStyle name="Project 5 2 5 3" xfId="16247"/>
    <cellStyle name="Output 2 9 3 3" xfId="16248"/>
    <cellStyle name="Calculation 2 24 9 3" xfId="16249"/>
    <cellStyle name="Input 2 4 2 2" xfId="16250"/>
    <cellStyle name="Input 2 5 2 2" xfId="16251"/>
    <cellStyle name="Org 14 8 3" xfId="16252"/>
    <cellStyle name="Project 5 2 7 3" xfId="16253"/>
    <cellStyle name="Input 2 27 10 3" xfId="16254"/>
    <cellStyle name="Note 2 25 6 3" xfId="16255"/>
    <cellStyle name="task 9 2 19 3" xfId="16256"/>
    <cellStyle name="Output 2 11 14 3" xfId="16257"/>
    <cellStyle name="Normal 10 7 2" xfId="16258"/>
    <cellStyle name="Normal 10 2 5 2" xfId="16259"/>
    <cellStyle name="Normal 10 2 2 4" xfId="16260"/>
    <cellStyle name="Normal 10 2 2 2 3" xfId="16261"/>
    <cellStyle name="Normal 10 2 2 2 2 2" xfId="16262"/>
    <cellStyle name="Normal 10 2 2 3 2" xfId="16263"/>
    <cellStyle name="Normal 10 2 3 3" xfId="16264"/>
    <cellStyle name="Normal 10 2 3 2 2" xfId="16265"/>
    <cellStyle name="Normal 10 2 4 2" xfId="16266"/>
    <cellStyle name="Normal 10 3 5 2" xfId="16267"/>
    <cellStyle name="Normal 10 3 2 4" xfId="16268"/>
    <cellStyle name="Normal 10 3 2 2 3" xfId="16269"/>
    <cellStyle name="Normal 10 3 2 2 2 2" xfId="16270"/>
    <cellStyle name="Normal 10 3 2 3 2" xfId="16271"/>
    <cellStyle name="Normal 10 3 3 3" xfId="16272"/>
    <cellStyle name="Normal 10 3 3 2 2" xfId="16273"/>
    <cellStyle name="Normal 10 3 4 2" xfId="16274"/>
    <cellStyle name="Normal 10 4 4 2" xfId="16275"/>
    <cellStyle name="Normal 10 4 2 3" xfId="16276"/>
    <cellStyle name="Normal 10 4 2 2 2" xfId="16277"/>
    <cellStyle name="Normal 10 4 3 2" xfId="16278"/>
    <cellStyle name="Normal 10 5 3 2" xfId="16279"/>
    <cellStyle name="Normal 10 5 2 2" xfId="16280"/>
    <cellStyle name="Normal 11 6 2" xfId="16281"/>
    <cellStyle name="Normal 11 2 4 2" xfId="16282"/>
    <cellStyle name="Normal 11 2 2 3" xfId="16283"/>
    <cellStyle name="Normal 11 2 2 2 2" xfId="16284"/>
    <cellStyle name="Normal 11 2 3 2" xfId="16285"/>
    <cellStyle name="Normal 11 3 3 2" xfId="16286"/>
    <cellStyle name="Normal 11 3 2 3" xfId="16287"/>
    <cellStyle name="Normal 12 5 2" xfId="16288"/>
    <cellStyle name="Normal 12 2 4" xfId="16289"/>
    <cellStyle name="Normal 12 2 2 3" xfId="16290"/>
    <cellStyle name="Normal 12 2 2 2 2" xfId="16291"/>
    <cellStyle name="Normal 12 2 3 2" xfId="16292"/>
    <cellStyle name="Normal 12 3 3" xfId="16293"/>
    <cellStyle name="Normal 12 3 2 2" xfId="16294"/>
    <cellStyle name="Normal 13 5 2" xfId="16295"/>
    <cellStyle name="Normal 13 2 4" xfId="16296"/>
    <cellStyle name="Normal 13 2 2 3" xfId="16297"/>
    <cellStyle name="Normal 13 2 2 2 2" xfId="16298"/>
    <cellStyle name="Note 2 26 2 2 3" xfId="16299"/>
    <cellStyle name="Normal 13 3 3" xfId="16300"/>
    <cellStyle name="Normal 13 3 2 2" xfId="16301"/>
    <cellStyle name="Org 2 2 4 3" xfId="16302"/>
    <cellStyle name="Normal 14 5 2" xfId="16303"/>
    <cellStyle name="Normal 14 2 4" xfId="16304"/>
    <cellStyle name="Normal 14 2 2 3" xfId="16305"/>
    <cellStyle name="Normal 14 2 2 2 2" xfId="16306"/>
    <cellStyle name="Normal 14 2 3 2" xfId="16307"/>
    <cellStyle name="Normal 14 3 3" xfId="16308"/>
    <cellStyle name="Normal 14 3 2 2" xfId="16309"/>
    <cellStyle name="Normal 14 4 2" xfId="16310"/>
    <cellStyle name="Project 3 2 4 3" xfId="16311"/>
    <cellStyle name="Calculation 2 4 4 3" xfId="16312"/>
    <cellStyle name="Note 2 23 2 6 3" xfId="16313"/>
    <cellStyle name="Normal 16 3 2" xfId="16314"/>
    <cellStyle name="Total 2 36 2 3" xfId="16315"/>
    <cellStyle name="Calculation 2 19 3 3" xfId="16316"/>
    <cellStyle name="Input 2 15 5 3" xfId="16317"/>
    <cellStyle name="Org 15 6 3" xfId="16318"/>
    <cellStyle name="Normal 19 4" xfId="16319"/>
    <cellStyle name="Normal 19 2 3" xfId="16320"/>
    <cellStyle name="Normal 19 2 2 2" xfId="16321"/>
    <cellStyle name="Normal 19 3 2" xfId="16322"/>
    <cellStyle name="Normal 2 16 2 2" xfId="16323"/>
    <cellStyle name="Calculation 2 17 9 3" xfId="16324"/>
    <cellStyle name="Total 2 27 3 3" xfId="16325"/>
    <cellStyle name="Fund 9 2 6 2" xfId="16326"/>
    <cellStyle name="Fund 9 7 2" xfId="16327"/>
    <cellStyle name="Fund 8 2 6 2" xfId="16328"/>
    <cellStyle name="Fund 8 7 2" xfId="16329"/>
    <cellStyle name="Fund 7 2 6 2" xfId="16330"/>
    <cellStyle name="Fund 7 7 2" xfId="16331"/>
    <cellStyle name="Fund 6 2 6 2" xfId="16332"/>
    <cellStyle name="Normal 2 2 17 2 2" xfId="16333"/>
    <cellStyle name="Input 2 17 8 3" xfId="16334"/>
    <cellStyle name="Fund 6 7 2" xfId="16335"/>
    <cellStyle name="Fund 5 2 6 2" xfId="16336"/>
    <cellStyle name="Fund 5 7 2" xfId="16337"/>
    <cellStyle name="Fund 4 2 6 2" xfId="16338"/>
    <cellStyle name="Fund 4 7 2" xfId="16339"/>
    <cellStyle name="Fund 3 2 6 2" xfId="16340"/>
    <cellStyle name="Fund 3 7 2" xfId="16341"/>
    <cellStyle name="Fund 2 2 6 2" xfId="16342"/>
    <cellStyle name="Normal 2 3 16 2" xfId="16343"/>
    <cellStyle name="Normal 2 3 10 6" xfId="16344"/>
    <cellStyle name="Normal 2 3 10 2 5" xfId="16345"/>
    <cellStyle name="Normal 2 3 10 2 2 4" xfId="16346"/>
    <cellStyle name="Normal 2 3 10 2 2 2 3" xfId="16347"/>
    <cellStyle name="Normal 2 3 10 2 2 2 2 2" xfId="16348"/>
    <cellStyle name="Normal 2 3 10 2 2 3 2" xfId="16349"/>
    <cellStyle name="Normal 2 3 10 2 3 3" xfId="16350"/>
    <cellStyle name="Normal 2 3 10 2 3 2 2" xfId="16351"/>
    <cellStyle name="Normal 2 3 10 2 4 2" xfId="16352"/>
    <cellStyle name="Normal 2 3 10 3 4" xfId="16353"/>
    <cellStyle name="Normal 2 3 10 3 2 3" xfId="16354"/>
    <cellStyle name="Normal 2 3 10 3 2 2 2" xfId="16355"/>
    <cellStyle name="Normal 2 3 10 3 3 2" xfId="16356"/>
    <cellStyle name="Normal 2 3 10 4 3" xfId="16357"/>
    <cellStyle name="Normal 2 3 10 4 2 2" xfId="16358"/>
    <cellStyle name="Normal 2 3 10 5 2" xfId="16359"/>
    <cellStyle name="Normal 2 3 11 5" xfId="16360"/>
    <cellStyle name="Normal 2 3 11 2 4" xfId="16361"/>
    <cellStyle name="Normal 2 3 11 2 2 3" xfId="16362"/>
    <cellStyle name="Normal 2 3 11 2 2 2 2" xfId="16363"/>
    <cellStyle name="Normal 2 3 11 2 3 2" xfId="16364"/>
    <cellStyle name="Normal 2 3 11 3 3" xfId="16365"/>
    <cellStyle name="Normal 2 3 11 3 2 2" xfId="16366"/>
    <cellStyle name="Normal 2 3 11 4 2" xfId="16367"/>
    <cellStyle name="Normal 2 3 12 5" xfId="16368"/>
    <cellStyle name="Normal 2 3 12 2 4" xfId="16369"/>
    <cellStyle name="Normal 2 3 12 2 2 3" xfId="16370"/>
    <cellStyle name="Normal 2 3 12 2 2 2 2" xfId="16371"/>
    <cellStyle name="Normal 2 3 12 2 3 2" xfId="16372"/>
    <cellStyle name="Normal 2 3 12 3 3" xfId="16373"/>
    <cellStyle name="Normal 2 3 12 3 2 2" xfId="16374"/>
    <cellStyle name="Normal 2 3 12 4 2" xfId="16375"/>
    <cellStyle name="Normal 2 3 13 5" xfId="16376"/>
    <cellStyle name="Normal 2 3 13 2 4" xfId="16377"/>
    <cellStyle name="Normal 2 3 13 2 2 3" xfId="16378"/>
    <cellStyle name="Normal 2 3 13 2 2 2 2" xfId="16379"/>
    <cellStyle name="Normal 2 3 13 2 3 2" xfId="16380"/>
    <cellStyle name="Normal 2 3 13 3 3" xfId="16381"/>
    <cellStyle name="Normal 2 3 13 3 2 2" xfId="16382"/>
    <cellStyle name="Normal 2 3 13 4 2" xfId="16383"/>
    <cellStyle name="Normal 2 3 14 4" xfId="16384"/>
    <cellStyle name="Normal 2 3 14 2 3" xfId="16385"/>
    <cellStyle name="Normal 2 3 14 2 2 2" xfId="16386"/>
    <cellStyle name="Normal 2 3 14 3 2" xfId="16387"/>
    <cellStyle name="Normal 2 3 15 3" xfId="16388"/>
    <cellStyle name="Normal 2 3 15 2 2" xfId="16389"/>
    <cellStyle name="Normal 2 3 2 15 2" xfId="16390"/>
    <cellStyle name="Normal 2 3 2 10 5" xfId="16391"/>
    <cellStyle name="Normal 2 3 2 10 2 4" xfId="16392"/>
    <cellStyle name="Normal 2 3 2 10 2 2 3" xfId="16393"/>
    <cellStyle name="Normal 2 3 2 10 2 2 2 2" xfId="16394"/>
    <cellStyle name="Normal 2 3 2 10 2 3 2" xfId="16395"/>
    <cellStyle name="Normal 2 3 2 10 3 3" xfId="16396"/>
    <cellStyle name="Normal 2 3 2 10 3 2 2" xfId="16397"/>
    <cellStyle name="Normal 2 3 2 10 4 2" xfId="16398"/>
    <cellStyle name="Normal 2 3 2 11 5" xfId="16399"/>
    <cellStyle name="Normal 2 3 2 11 2 4" xfId="16400"/>
    <cellStyle name="Normal 2 3 2 11 2 2 3" xfId="16401"/>
    <cellStyle name="Normal 2 3 2 11 2 2 2 2" xfId="16402"/>
    <cellStyle name="Normal 2 3 2 11 2 3 2" xfId="16403"/>
    <cellStyle name="Normal 2 3 2 11 3 3" xfId="16404"/>
    <cellStyle name="Normal 2 3 2 11 3 2 2" xfId="16405"/>
    <cellStyle name="Normal 2 3 2 11 4 2" xfId="16406"/>
    <cellStyle name="Normal 2 3 2 12 4" xfId="16407"/>
    <cellStyle name="Normal 2 3 2 12 2 3" xfId="16408"/>
    <cellStyle name="Normal 2 3 2 12 2 2 2" xfId="16409"/>
    <cellStyle name="Normal 2 3 2 12 3 2" xfId="16410"/>
    <cellStyle name="Normal 2 3 2 13 3" xfId="16411"/>
    <cellStyle name="Normal 2 3 2 13 2 2" xfId="16412"/>
    <cellStyle name="Total 2 2 2 5 3" xfId="16413"/>
    <cellStyle name="Normal 2 3 2 2 13" xfId="16414"/>
    <cellStyle name="Normal 2 3 2 2 10 4" xfId="16415"/>
    <cellStyle name="Normal 2 3 2 2 10 2 3" xfId="16416"/>
    <cellStyle name="Normal 2 3 2 2 10 2 2 2" xfId="16417"/>
    <cellStyle name="Normal 2 3 2 2 10 3 2" xfId="16418"/>
    <cellStyle name="Normal 2 3 2 2 11 3" xfId="16419"/>
    <cellStyle name="Normal 2 3 2 2 11 2 2" xfId="16420"/>
    <cellStyle name="Normal 2 3 2 2 12 2" xfId="16421"/>
    <cellStyle name="Normal 2 3 2 2 2 12" xfId="16422"/>
    <cellStyle name="Normal 2 3 2 2 2 10 3" xfId="16423"/>
    <cellStyle name="Normal 2 3 2 2 2 10 2 2" xfId="16424"/>
    <cellStyle name="Normal 2 3 2 2 2 11 2" xfId="16425"/>
    <cellStyle name="Normal 2 3 2 2 2 2 11" xfId="16426"/>
    <cellStyle name="Normal 2 3 2 2 2 2 10 2" xfId="16427"/>
    <cellStyle name="Normal 2 3 2 2 2 2 2 8" xfId="16428"/>
    <cellStyle name="Normal 2 3 2 2 2 2 2 2 5" xfId="16429"/>
    <cellStyle name="Normal 2 3 2 2 2 2 2 2 2 4" xfId="16430"/>
    <cellStyle name="Normal 2 3 2 2 2 2 2 2 2 2 3" xfId="16431"/>
    <cellStyle name="Normal 2 3 2 2 2 2 2 2 2 2 2 2" xfId="16432"/>
    <cellStyle name="Normal 2 3 2 2 2 2 2 2 2 3 2" xfId="16433"/>
    <cellStyle name="Normal 2 3 2 2 2 2 2 2 3 3" xfId="16434"/>
    <cellStyle name="Normal 2 3 2 2 2 2 2 2 3 2 2" xfId="16435"/>
    <cellStyle name="Normal 2 3 2 2 2 2 2 2 4 2" xfId="16436"/>
    <cellStyle name="Normal 2 3 2 2 2 2 2 3 5" xfId="16437"/>
    <cellStyle name="Normal 2 3 2 2 2 2 2 3 2 4" xfId="16438"/>
    <cellStyle name="Normal 2 3 2 2 2 2 2 3 2 2 3" xfId="16439"/>
    <cellStyle name="Normal 2 3 2 2 2 2 2 3 2 2 2 2" xfId="16440"/>
    <cellStyle name="Normal 2 3 2 2 2 2 2 3 2 3 2" xfId="16441"/>
    <cellStyle name="Normal 2 3 2 2 2 2 2 3 3 3" xfId="16442"/>
    <cellStyle name="Normal 2 3 2 2 2 2 2 3 3 2 2" xfId="16443"/>
    <cellStyle name="Normal 2 3 2 2 2 2 2 3 4 2" xfId="16444"/>
    <cellStyle name="Normal 2 3 2 2 2 2 2 4 5" xfId="16445"/>
    <cellStyle name="Normal 2 3 2 2 2 2 2 4 2 4" xfId="16446"/>
    <cellStyle name="Normal 2 3 2 2 2 2 2 4 2 2 3" xfId="16447"/>
    <cellStyle name="Normal 2 3 2 2 2 2 2 4 2 2 2 2" xfId="16448"/>
    <cellStyle name="Normal 2 3 2 2 2 2 2 4 2 3 2" xfId="16449"/>
    <cellStyle name="Normal 2 3 2 2 2 2 2 4 3 3" xfId="16450"/>
    <cellStyle name="Normal 2 3 2 2 2 2 2 4 3 2 2" xfId="16451"/>
    <cellStyle name="Normal 2 3 2 2 2 2 2 4 4 2" xfId="16452"/>
    <cellStyle name="Normal 2 3 2 2 2 2 2 5 4" xfId="16453"/>
    <cellStyle name="Normal 2 3 2 2 2 2 2 5 2 3" xfId="16454"/>
    <cellStyle name="Normal 2 3 2 2 2 2 2 5 2 2 2" xfId="16455"/>
    <cellStyle name="Normal 2 3 2 2 2 2 2 5 3 2" xfId="16456"/>
    <cellStyle name="Normal 2 3 2 2 2 2 2 6 3" xfId="16457"/>
    <cellStyle name="Normal 2 3 2 2 2 2 2 6 2 2" xfId="16458"/>
    <cellStyle name="Normal 2 3 2 2 2 2 2 7 2" xfId="16459"/>
    <cellStyle name="Normal 2 3 2 2 2 2 3 6" xfId="16460"/>
    <cellStyle name="Normal 2 3 2 2 2 2 3 2 5" xfId="16461"/>
    <cellStyle name="Normal 2 3 2 2 2 2 3 2 2 4" xfId="16462"/>
    <cellStyle name="Normal 2 3 2 2 2 2 3 2 2 2 3" xfId="16463"/>
    <cellStyle name="Normal 2 3 2 2 2 2 3 2 2 2 2 2" xfId="16464"/>
    <cellStyle name="Normal 2 3 2 2 2 2 3 2 2 3 2" xfId="16465"/>
    <cellStyle name="Normal 2 3 2 2 2 2 3 2 3 3" xfId="16466"/>
    <cellStyle name="Normal 2 3 2 2 2 2 3 2 3 2 2" xfId="16467"/>
    <cellStyle name="Normal 2 3 2 2 2 2 3 2 4 2" xfId="16468"/>
    <cellStyle name="Normal 2 3 2 2 2 2 3 3 4" xfId="16469"/>
    <cellStyle name="Normal 2 3 2 2 2 2 3 3 2 3" xfId="16470"/>
    <cellStyle name="Normal 2 3 2 2 2 2 3 3 2 2 2" xfId="16471"/>
    <cellStyle name="Normal 2 3 2 2 2 2 3 3 3 2" xfId="16472"/>
    <cellStyle name="Normal 2 3 2 2 2 2 3 4 3" xfId="16473"/>
    <cellStyle name="Normal 2 3 2 2 2 2 3 4 2 2" xfId="16474"/>
    <cellStyle name="Normal 2 3 2 2 2 2 3 5 2" xfId="16475"/>
    <cellStyle name="Normal 2 3 2 2 2 2 4 6" xfId="16476"/>
    <cellStyle name="Normal 2 3 2 2 2 2 4 2 5" xfId="16477"/>
    <cellStyle name="Normal 2 3 2 2 2 2 4 2 2 4" xfId="16478"/>
    <cellStyle name="Normal 2 3 2 2 2 2 4 2 2 2 3" xfId="16479"/>
    <cellStyle name="Normal 2 3 2 2 2 2 4 2 2 2 2 2" xfId="16480"/>
    <cellStyle name="Normal 2 3 2 2 2 2 4 2 2 3 2" xfId="16481"/>
    <cellStyle name="Normal 2 3 2 2 2 2 4 2 3 3" xfId="16482"/>
    <cellStyle name="Normal 2 3 2 2 2 2 4 2 3 2 2" xfId="16483"/>
    <cellStyle name="Normal 2 3 2 2 2 2 4 2 4 2" xfId="16484"/>
    <cellStyle name="Normal 2 3 2 2 2 2 4 3 4" xfId="16485"/>
    <cellStyle name="Normal 2 3 2 2 2 2 4 3 2 3" xfId="16486"/>
    <cellStyle name="Normal 2 3 2 2 2 2 4 3 2 2 2" xfId="16487"/>
    <cellStyle name="Normal 2 3 2 2 2 2 4 3 3 2" xfId="16488"/>
    <cellStyle name="Normal 2 3 2 2 2 2 4 4 3" xfId="16489"/>
    <cellStyle name="Normal 2 3 2 2 2 2 4 4 2 2" xfId="16490"/>
    <cellStyle name="Normal 2 3 2 2 2 2 4 5 2" xfId="16491"/>
    <cellStyle name="Normal 2 3 2 2 2 2 5 5" xfId="16492"/>
    <cellStyle name="Normal 2 3 2 2 2 2 5 2 4" xfId="16493"/>
    <cellStyle name="Normal 2 3 2 2 2 2 5 2 2 3" xfId="16494"/>
    <cellStyle name="Normal 2 3 2 2 2 2 5 2 2 2 2" xfId="16495"/>
    <cellStyle name="Normal 2 3 2 2 2 2 5 2 3 2" xfId="16496"/>
    <cellStyle name="Normal 2 3 2 2 2 2 5 3 3" xfId="16497"/>
    <cellStyle name="Normal 2 3 2 2 2 2 5 3 2 2" xfId="16498"/>
    <cellStyle name="Normal 2 3 2 2 2 2 5 4 2" xfId="16499"/>
    <cellStyle name="Normal 2 3 2 2 2 2 6 5" xfId="16500"/>
    <cellStyle name="Normal 2 3 2 2 2 2 6 2 4" xfId="16501"/>
    <cellStyle name="Normal 2 3 2 2 2 2 6 2 2 3" xfId="16502"/>
    <cellStyle name="Normal 2 3 2 2 2 2 6 2 2 2 2" xfId="16503"/>
    <cellStyle name="Normal 2 3 2 2 2 2 6 2 3 2" xfId="16504"/>
    <cellStyle name="Normal 2 3 2 2 2 2 6 3 3" xfId="16505"/>
    <cellStyle name="Normal 2 3 2 2 2 2 6 3 2 2" xfId="16506"/>
    <cellStyle name="Normal 2 3 2 2 2 2 6 4 2" xfId="16507"/>
    <cellStyle name="Normal 2 3 2 2 2 2 7 5" xfId="16508"/>
    <cellStyle name="Normal 2 3 2 2 2 2 7 2 4" xfId="16509"/>
    <cellStyle name="Normal 2 3 2 2 2 2 7 2 2 3" xfId="16510"/>
    <cellStyle name="Normal 2 3 2 2 2 2 7 2 2 2 2" xfId="16511"/>
    <cellStyle name="Normal 2 3 2 2 2 2 7 2 3 2" xfId="16512"/>
    <cellStyle name="Normal 2 3 2 2 2 2 7 3 3" xfId="16513"/>
    <cellStyle name="Normal 2 3 2 2 2 2 7 3 2 2" xfId="16514"/>
    <cellStyle name="Normal 2 3 2 2 2 2 7 4 2" xfId="16515"/>
    <cellStyle name="Normal 2 3 2 2 2 2 8 4" xfId="16516"/>
    <cellStyle name="Normal 2 3 2 2 2 2 8 2 3" xfId="16517"/>
    <cellStyle name="Normal 2 3 2 2 2 2 8 2 2 2" xfId="16518"/>
    <cellStyle name="Normal 2 3 2 2 2 2 8 3 2" xfId="16519"/>
    <cellStyle name="Normal 2 3 2 2 2 2 9 3" xfId="16520"/>
    <cellStyle name="Normal 2 3 2 2 2 2 9 2 2" xfId="16521"/>
    <cellStyle name="Normal 2 3 2 2 2 3 8" xfId="16522"/>
    <cellStyle name="Normal 2 3 2 2 2 3 2 5" xfId="16523"/>
    <cellStyle name="Normal 2 3 2 2 2 3 2 2 4" xfId="16524"/>
    <cellStyle name="Normal 2 3 2 2 2 3 2 2 2 3" xfId="16525"/>
    <cellStyle name="Normal 2 3 2 2 2 3 2 2 2 2 2" xfId="16526"/>
    <cellStyle name="Normal 2 3 2 2 2 3 2 2 3 2" xfId="16527"/>
    <cellStyle name="Normal 2 3 2 2 2 3 2 3 3" xfId="16528"/>
    <cellStyle name="Normal 2 3 2 2 2 3 2 3 2 2" xfId="16529"/>
    <cellStyle name="Normal 2 3 2 2 2 3 2 4 2" xfId="16530"/>
    <cellStyle name="Normal 2 3 2 2 2 3 3 5" xfId="16531"/>
    <cellStyle name="Normal 2 3 2 2 2 3 3 2 4" xfId="16532"/>
    <cellStyle name="Normal 2 3 2 2 2 3 3 2 2 3" xfId="16533"/>
    <cellStyle name="Normal 2 3 2 2 2 3 3 2 2 2 2" xfId="16534"/>
    <cellStyle name="Normal 2 3 2 2 2 3 3 2 3 2" xfId="16535"/>
    <cellStyle name="Normal 2 3 2 2 2 3 3 3 3" xfId="16536"/>
    <cellStyle name="Normal 2 3 2 2 2 3 3 3 2 2" xfId="16537"/>
    <cellStyle name="Normal 2 3 2 2 2 3 3 4 2" xfId="16538"/>
    <cellStyle name="Normal 2 3 2 2 2 3 4 5" xfId="16539"/>
    <cellStyle name="Normal 2 3 2 2 2 3 4 2 4" xfId="16540"/>
    <cellStyle name="Normal 2 3 2 2 2 3 4 2 2 3" xfId="16541"/>
    <cellStyle name="Normal 2 3 2 2 2 3 4 2 2 2 2" xfId="16542"/>
    <cellStyle name="Normal 2 3 2 2 2 3 4 2 3 2" xfId="16543"/>
    <cellStyle name="Normal 2 3 2 2 2 3 4 3 3" xfId="16544"/>
    <cellStyle name="Normal 2 3 2 2 2 3 4 3 2 2" xfId="16545"/>
    <cellStyle name="Normal 2 3 2 2 2 3 4 4 2" xfId="16546"/>
    <cellStyle name="Normal 2 3 2 2 2 3 5 4" xfId="16547"/>
    <cellStyle name="Normal 2 3 2 2 2 3 5 2 3" xfId="16548"/>
    <cellStyle name="Normal 2 3 2 2 2 3 5 2 2 2" xfId="16549"/>
    <cellStyle name="Normal 2 3 2 2 2 3 5 3 2" xfId="16550"/>
    <cellStyle name="Normal 2 3 2 2 2 3 6 3" xfId="16551"/>
    <cellStyle name="Normal 2 3 2 2 2 3 6 2 2" xfId="16552"/>
    <cellStyle name="Normal 2 3 2 2 2 3 7 2" xfId="16553"/>
    <cellStyle name="Normal 2 3 2 2 2 4 6" xfId="16554"/>
    <cellStyle name="Normal 2 3 2 2 2 4 2 5" xfId="16555"/>
    <cellStyle name="Normal 2 3 2 2 2 4 2 2 4" xfId="16556"/>
    <cellStyle name="Normal 2 3 2 2 2 4 2 2 2 3" xfId="16557"/>
    <cellStyle name="Normal 2 3 2 2 2 4 2 2 2 2 2" xfId="16558"/>
    <cellStyle name="Normal 2 3 2 2 2 4 2 2 3 2" xfId="16559"/>
    <cellStyle name="Normal 2 3 2 2 2 4 2 3 3" xfId="16560"/>
    <cellStyle name="Normal 2 3 2 2 2 4 2 3 2 2" xfId="16561"/>
    <cellStyle name="Normal 2 3 2 2 2 4 2 4 2" xfId="16562"/>
    <cellStyle name="Normal 2 3 2 2 2 4 3 4" xfId="16563"/>
    <cellStyle name="Normal 2 3 2 2 2 4 3 2 3" xfId="16564"/>
    <cellStyle name="Normal 2 3 2 2 2 4 3 2 2 2" xfId="16565"/>
    <cellStyle name="Normal 2 3 2 2 2 4 3 3 2" xfId="16566"/>
    <cellStyle name="Normal 2 3 2 2 2 4 4 3" xfId="16567"/>
    <cellStyle name="Normal 2 3 2 2 2 4 4 2 2" xfId="16568"/>
    <cellStyle name="Normal 2 3 2 2 2 4 5 2" xfId="16569"/>
    <cellStyle name="Normal 2 3 2 2 2 5 6" xfId="16570"/>
    <cellStyle name="Normal 2 3 2 2 2 5 2 5" xfId="16571"/>
    <cellStyle name="Normal 2 3 2 2 2 5 2 2 4" xfId="16572"/>
    <cellStyle name="Normal 2 3 2 2 2 5 2 2 2 3" xfId="16573"/>
    <cellStyle name="Normal 2 3 2 2 2 5 2 2 2 2 2" xfId="16574"/>
    <cellStyle name="Normal 2 3 2 2 2 5 2 2 3 2" xfId="16575"/>
    <cellStyle name="Normal 2 3 2 2 2 5 2 3 3" xfId="16576"/>
    <cellStyle name="Normal 2 3 2 2 2 5 2 3 2 2" xfId="16577"/>
    <cellStyle name="Normal 2 3 2 2 2 5 2 4 2" xfId="16578"/>
    <cellStyle name="Normal 2 3 2 2 2 5 3 4" xfId="16579"/>
    <cellStyle name="Normal 2 3 2 2 2 5 3 2 3" xfId="16580"/>
    <cellStyle name="Normal 2 3 2 2 2 5 3 2 2 2" xfId="16581"/>
    <cellStyle name="Normal 2 3 2 2 2 5 3 3 2" xfId="16582"/>
    <cellStyle name="Normal 2 3 2 2 2 5 4 3" xfId="16583"/>
    <cellStyle name="Normal 2 3 2 2 2 5 4 2 2" xfId="16584"/>
    <cellStyle name="Normal 2 3 2 2 2 5 5 2" xfId="16585"/>
    <cellStyle name="Normal 2 3 2 2 2 6 5" xfId="16586"/>
    <cellStyle name="Normal 2 3 2 2 2 6 2 4" xfId="16587"/>
    <cellStyle name="Normal 2 3 2 2 2 6 2 2 3" xfId="16588"/>
    <cellStyle name="Normal 2 3 2 2 2 6 2 2 2 2" xfId="16589"/>
    <cellStyle name="Normal 2 3 2 2 2 6 2 3 2" xfId="16590"/>
    <cellStyle name="Normal 2 3 2 2 2 6 3 3" xfId="16591"/>
    <cellStyle name="Normal 2 3 2 2 2 6 3 2 2" xfId="16592"/>
    <cellStyle name="Normal 2 3 2 2 2 6 4 2" xfId="16593"/>
    <cellStyle name="Normal 2 3 2 2 2 7 5" xfId="16594"/>
    <cellStyle name="Normal 2 3 2 2 2 7 2 4" xfId="16595"/>
    <cellStyle name="Normal 2 3 2 2 2 7 2 2 3" xfId="16596"/>
    <cellStyle name="Normal 2 3 2 2 2 7 2 2 2 2" xfId="16597"/>
    <cellStyle name="Normal 2 3 2 2 2 7 2 3 2" xfId="16598"/>
    <cellStyle name="Normal 2 3 2 2 2 7 3 3" xfId="16599"/>
    <cellStyle name="Normal 2 3 2 2 2 7 3 2 2" xfId="16600"/>
    <cellStyle name="Normal 2 3 2 2 2 7 4 2" xfId="16601"/>
    <cellStyle name="Normal 2 3 2 2 2 8 5" xfId="16602"/>
    <cellStyle name="Normal 2 3 2 2 2 8 2 4" xfId="16603"/>
    <cellStyle name="Normal 2 3 2 2 2 8 2 2 3" xfId="16604"/>
    <cellStyle name="Normal 2 3 2 2 2 8 2 2 2 2" xfId="16605"/>
    <cellStyle name="Normal 2 3 2 2 2 8 2 3 2" xfId="16606"/>
    <cellStyle name="Normal 2 3 2 2 2 8 3 3" xfId="16607"/>
    <cellStyle name="Normal 2 3 2 2 2 8 3 2 2" xfId="16608"/>
    <cellStyle name="Normal 2 3 2 2 2 8 4 2" xfId="16609"/>
    <cellStyle name="Normal 2 3 2 2 2 9 4" xfId="16610"/>
    <cellStyle name="Normal 2 3 2 2 2 9 2 3" xfId="16611"/>
    <cellStyle name="Normal 2 3 2 2 2 9 2 2 2" xfId="16612"/>
    <cellStyle name="Normal 2 3 2 2 2 9 3 2" xfId="16613"/>
    <cellStyle name="Normal 2 3 2 2 3 11" xfId="16614"/>
    <cellStyle name="Normal 2 3 2 2 3 10 2" xfId="16615"/>
    <cellStyle name="Normal 2 3 2 2 3 2 8" xfId="16616"/>
    <cellStyle name="Normal 2 3 2 2 3 2 2 5" xfId="16617"/>
    <cellStyle name="Normal 2 3 2 2 3 2 2 2 4" xfId="16618"/>
    <cellStyle name="Normal 2 3 2 2 3 2 2 2 2 3" xfId="16619"/>
    <cellStyle name="Normal 2 3 2 2 3 2 2 2 2 2 2" xfId="16620"/>
    <cellStyle name="Normal 2 3 2 2 3 2 2 2 3 2" xfId="16621"/>
    <cellStyle name="Normal 2 3 2 2 3 2 2 3 3" xfId="16622"/>
    <cellStyle name="Normal 2 3 2 2 3 2 2 3 2 2" xfId="16623"/>
    <cellStyle name="Normal 2 3 2 2 3 2 2 4 2" xfId="16624"/>
    <cellStyle name="Normal 2 3 2 2 3 2 3 5" xfId="16625"/>
    <cellStyle name="Normal 2 3 2 2 3 2 3 2 4" xfId="16626"/>
    <cellStyle name="Normal 2 3 2 2 3 2 3 2 2 3" xfId="16627"/>
    <cellStyle name="Normal 2 3 2 2 3 2 3 2 2 2 2" xfId="16628"/>
    <cellStyle name="Normal 2 3 2 2 3 2 3 2 3 2" xfId="16629"/>
    <cellStyle name="Normal 2 3 2 2 3 2 3 3 3" xfId="16630"/>
    <cellStyle name="Normal 2 3 2 2 3 2 3 3 2 2" xfId="16631"/>
    <cellStyle name="Normal 2 3 2 2 3 2 3 4 2" xfId="16632"/>
    <cellStyle name="Normal 2 3 2 2 3 2 4 5" xfId="16633"/>
    <cellStyle name="Normal 2 3 2 2 3 2 4 2 4" xfId="16634"/>
    <cellStyle name="Normal 2 3 2 2 3 2 4 2 2 3" xfId="16635"/>
    <cellStyle name="Normal 2 3 2 2 3 2 4 2 2 2 2" xfId="16636"/>
    <cellStyle name="Normal 2 3 2 2 3 2 4 2 3 2" xfId="16637"/>
    <cellStyle name="Normal 2 3 2 2 3 2 4 3 3" xfId="16638"/>
    <cellStyle name="Normal 2 3 2 2 3 2 4 3 2 2" xfId="16639"/>
    <cellStyle name="Normal 2 3 2 2 3 2 4 4 2" xfId="16640"/>
    <cellStyle name="Normal 2 3 2 2 3 2 5 4" xfId="16641"/>
    <cellStyle name="Normal 2 3 2 2 3 2 5 2 3" xfId="16642"/>
    <cellStyle name="Normal 2 3 2 2 3 2 5 2 2 2" xfId="16643"/>
    <cellStyle name="Normal 2 3 2 2 3 2 5 3 2" xfId="16644"/>
    <cellStyle name="Normal 2 3 2 2 3 2 6 3" xfId="16645"/>
    <cellStyle name="Normal 2 3 2 2 3 2 6 2 2" xfId="16646"/>
    <cellStyle name="Normal 2 3 2 2 3 2 7 2" xfId="16647"/>
    <cellStyle name="Normal 2 3 2 2 3 3 6" xfId="16648"/>
    <cellStyle name="Normal 2 3 2 2 3 3 2 5" xfId="16649"/>
    <cellStyle name="Normal 2 3 2 2 3 3 2 2 4" xfId="16650"/>
    <cellStyle name="Normal 2 3 2 2 3 3 2 2 2 3" xfId="16651"/>
    <cellStyle name="Normal 2 3 2 2 3 3 2 2 2 2 2" xfId="16652"/>
    <cellStyle name="Normal 2 3 2 2 3 3 2 2 3 2" xfId="16653"/>
    <cellStyle name="Normal 2 3 2 2 3 3 2 3 3" xfId="16654"/>
    <cellStyle name="Normal 2 3 2 2 3 3 2 3 2 2" xfId="16655"/>
    <cellStyle name="Normal 2 3 2 2 3 3 2 4 2" xfId="16656"/>
    <cellStyle name="Normal 2 3 2 2 3 3 3 4" xfId="16657"/>
    <cellStyle name="Normal 2 3 2 2 3 3 3 2 3" xfId="16658"/>
    <cellStyle name="Normal 2 3 2 2 3 3 3 2 2 2" xfId="16659"/>
    <cellStyle name="Normal 2 3 2 2 3 3 3 3 2" xfId="16660"/>
    <cellStyle name="Normal 2 3 2 2 3 3 4 3" xfId="16661"/>
    <cellStyle name="Normal 2 3 2 2 3 3 4 2 2" xfId="16662"/>
    <cellStyle name="Normal 2 3 2 2 3 3 5 2" xfId="16663"/>
    <cellStyle name="Normal 2 3 2 2 3 4 6" xfId="16664"/>
    <cellStyle name="Normal 2 3 2 2 3 4 2 5" xfId="16665"/>
    <cellStyle name="Normal 2 3 2 2 3 4 2 2 4" xfId="16666"/>
    <cellStyle name="Normal 2 3 2 2 3 4 2 2 2 3" xfId="16667"/>
    <cellStyle name="Normal 2 3 2 2 3 4 2 2 2 2 2" xfId="16668"/>
    <cellStyle name="Normal 2 3 2 2 3 4 2 2 3 2" xfId="16669"/>
    <cellStyle name="Normal 2 3 2 2 3 4 2 3 3" xfId="16670"/>
    <cellStyle name="Normal 2 3 2 2 3 4 2 3 2 2" xfId="16671"/>
    <cellStyle name="Normal 2 3 2 2 3 4 2 4 2" xfId="16672"/>
    <cellStyle name="Normal 2 3 2 2 3 4 3 4" xfId="16673"/>
    <cellStyle name="Normal 2 3 2 2 3 4 3 2 3" xfId="16674"/>
    <cellStyle name="Normal 2 3 2 2 3 4 3 2 2 2" xfId="16675"/>
    <cellStyle name="Normal 2 3 2 2 3 4 3 3 2" xfId="16676"/>
    <cellStyle name="Normal 2 3 2 2 3 4 4 3" xfId="16677"/>
    <cellStyle name="Normal 2 3 2 2 3 4 4 2 2" xfId="16678"/>
    <cellStyle name="Normal 2 3 2 2 3 4 5 2" xfId="16679"/>
    <cellStyle name="Normal 2 3 2 2 3 5 5" xfId="16680"/>
    <cellStyle name="Normal 2 3 2 2 3 5 2 4" xfId="16681"/>
    <cellStyle name="Normal 2 3 2 2 3 5 2 2 3" xfId="16682"/>
    <cellStyle name="Normal 2 3 2 2 3 5 2 2 2 2" xfId="16683"/>
    <cellStyle name="Normal 2 3 2 2 3 5 2 3 2" xfId="16684"/>
    <cellStyle name="Normal 2 3 2 2 3 5 3 3" xfId="16685"/>
    <cellStyle name="Normal 2 3 2 2 3 5 3 2 2" xfId="16686"/>
    <cellStyle name="Normal 2 3 2 2 3 5 4 2" xfId="16687"/>
    <cellStyle name="Normal 2 3 2 2 3 6 5" xfId="16688"/>
    <cellStyle name="Normal 2 3 2 2 3 6 2 4" xfId="16689"/>
    <cellStyle name="Normal 2 3 2 2 3 6 2 2 3" xfId="16690"/>
    <cellStyle name="Normal 2 3 2 2 3 6 2 2 2 2" xfId="16691"/>
    <cellStyle name="Normal 2 3 2 2 3 6 2 3 2" xfId="16692"/>
    <cellStyle name="Normal 2 3 2 2 3 6 3 3" xfId="16693"/>
    <cellStyle name="Normal 2 3 2 2 3 6 3 2 2" xfId="16694"/>
    <cellStyle name="Normal 2 3 2 2 3 6 4 2" xfId="16695"/>
    <cellStyle name="Normal 2 3 2 2 3 7 5" xfId="16696"/>
    <cellStyle name="Normal 2 3 2 2 3 7 2 4" xfId="16697"/>
    <cellStyle name="Normal 2 3 2 2 3 7 2 2 3" xfId="16698"/>
    <cellStyle name="Normal 2 3 2 2 3 7 2 2 2 2" xfId="16699"/>
    <cellStyle name="Normal 2 3 2 2 3 7 2 3 2" xfId="16700"/>
    <cellStyle name="Normal 2 3 2 2 3 7 3 3" xfId="16701"/>
    <cellStyle name="Normal 2 3 2 2 3 7 3 2 2" xfId="16702"/>
    <cellStyle name="Normal 2 3 2 2 3 7 4 2" xfId="16703"/>
    <cellStyle name="Normal 2 3 2 2 3 8 4" xfId="16704"/>
    <cellStyle name="Normal 2 3 2 2 3 8 2 3" xfId="16705"/>
    <cellStyle name="Normal 2 3 2 2 3 8 2 2 2" xfId="16706"/>
    <cellStyle name="Normal 2 3 2 2 3 8 3 2" xfId="16707"/>
    <cellStyle name="Normal 2 3 2 2 3 9 3" xfId="16708"/>
    <cellStyle name="Normal 2 3 2 2 3 9 2 2" xfId="16709"/>
    <cellStyle name="Normal 2 3 2 2 4 8" xfId="16710"/>
    <cellStyle name="Normal 2 3 2 2 4 2 5" xfId="16711"/>
    <cellStyle name="Normal 2 3 2 2 4 2 2 4" xfId="16712"/>
    <cellStyle name="Normal 2 3 2 2 4 2 2 2 3" xfId="16713"/>
    <cellStyle name="Normal 2 3 2 2 4 2 2 2 2 2" xfId="16714"/>
    <cellStyle name="Normal 2 3 2 2 4 2 2 3 2" xfId="16715"/>
    <cellStyle name="Normal 2 3 2 2 4 2 3 3" xfId="16716"/>
    <cellStyle name="Normal 2 3 2 2 4 2 3 2 2" xfId="16717"/>
    <cellStyle name="Normal 2 3 2 2 4 2 4 2" xfId="16718"/>
    <cellStyle name="Normal 2 3 2 2 4 3 5" xfId="16719"/>
    <cellStyle name="Normal 2 3 2 2 4 3 2 4" xfId="16720"/>
    <cellStyle name="Normal 2 3 2 2 4 3 2 2 3" xfId="16721"/>
    <cellStyle name="Normal 2 3 2 2 4 3 2 2 2 2" xfId="16722"/>
    <cellStyle name="Normal 2 3 2 2 4 3 2 3 2" xfId="16723"/>
    <cellStyle name="Normal 2 3 2 2 4 3 3 3" xfId="16724"/>
    <cellStyle name="Normal 2 3 2 2 4 3 3 2 2" xfId="16725"/>
    <cellStyle name="Normal 2 3 2 2 4 3 4 2" xfId="16726"/>
    <cellStyle name="Normal 2 3 2 2 4 4 5" xfId="16727"/>
    <cellStyle name="Normal 2 3 2 2 4 4 2 4" xfId="16728"/>
    <cellStyle name="Normal 2 3 2 2 4 4 2 2 3" xfId="16729"/>
    <cellStyle name="Normal 2 3 2 2 4 4 2 2 2 2" xfId="16730"/>
    <cellStyle name="Normal 2 3 2 2 4 4 2 3 2" xfId="16731"/>
    <cellStyle name="Normal 2 3 2 2 4 4 3 3" xfId="16732"/>
    <cellStyle name="Normal 2 3 2 2 4 4 3 2 2" xfId="16733"/>
    <cellStyle name="Normal 2 3 2 2 4 4 4 2" xfId="16734"/>
    <cellStyle name="Normal 2 3 2 2 4 5 4" xfId="16735"/>
    <cellStyle name="Normal 2 3 2 2 4 5 2 3" xfId="16736"/>
    <cellStyle name="Normal 2 3 2 2 4 5 2 2 2" xfId="16737"/>
    <cellStyle name="Normal 2 3 2 2 4 5 3 2" xfId="16738"/>
    <cellStyle name="Normal 2 3 2 2 4 6 3" xfId="16739"/>
    <cellStyle name="Normal 2 3 2 2 4 6 2 2" xfId="16740"/>
    <cellStyle name="Normal 2 3 2 2 4 7 2" xfId="16741"/>
    <cellStyle name="Normal 2 3 2 2 5 6" xfId="16742"/>
    <cellStyle name="Normal 2 3 2 2 5 2 5" xfId="16743"/>
    <cellStyle name="Normal 2 3 2 2 5 2 2 4" xfId="16744"/>
    <cellStyle name="Normal 2 3 2 2 5 2 2 2 3" xfId="16745"/>
    <cellStyle name="Normal 2 3 2 2 5 2 2 2 2 2" xfId="16746"/>
    <cellStyle name="Normal 2 3 2 2 5 2 2 3 2" xfId="16747"/>
    <cellStyle name="Normal 2 3 2 2 5 2 3 3" xfId="16748"/>
    <cellStyle name="Normal 2 3 2 2 5 2 3 2 2" xfId="16749"/>
    <cellStyle name="Normal 2 3 2 2 5 2 4 2" xfId="16750"/>
    <cellStyle name="Normal 2 3 2 2 5 3 4" xfId="16751"/>
    <cellStyle name="Normal 2 3 2 2 5 3 2 3" xfId="16752"/>
    <cellStyle name="Normal 2 3 2 2 5 3 2 2 2" xfId="16753"/>
    <cellStyle name="Normal 2 3 2 2 5 3 3 2" xfId="16754"/>
    <cellStyle name="Normal 2 3 2 2 5 4 3" xfId="16755"/>
    <cellStyle name="Normal 2 3 2 2 5 4 2 2" xfId="16756"/>
    <cellStyle name="Normal 2 3 2 2 5 5 2" xfId="16757"/>
    <cellStyle name="Normal 2 3 2 2 6 6" xfId="16758"/>
    <cellStyle name="Normal 2 3 2 2 6 2 5" xfId="16759"/>
    <cellStyle name="Normal 2 3 2 2 6 2 2 4" xfId="16760"/>
    <cellStyle name="Normal 2 3 2 2 6 2 2 2 3" xfId="16761"/>
    <cellStyle name="Normal 2 3 2 2 6 2 2 2 2 2" xfId="16762"/>
    <cellStyle name="Normal 2 3 2 2 6 2 2 3 2" xfId="16763"/>
    <cellStyle name="Normal 2 3 2 2 6 2 3 3" xfId="16764"/>
    <cellStyle name="Normal 2 3 2 2 6 2 3 2 2" xfId="16765"/>
    <cellStyle name="Normal 2 3 2 2 6 2 4 2" xfId="16766"/>
    <cellStyle name="Normal 2 3 2 2 6 3 4" xfId="16767"/>
    <cellStyle name="Normal 2 3 2 2 6 3 2 3" xfId="16768"/>
    <cellStyle name="Normal 2 3 2 2 6 3 2 2 2" xfId="16769"/>
    <cellStyle name="Normal 2 3 2 2 6 3 3 2" xfId="16770"/>
    <cellStyle name="Normal 2 3 2 2 6 4 3" xfId="16771"/>
    <cellStyle name="Normal 2 3 2 2 6 4 2 2" xfId="16772"/>
    <cellStyle name="Normal 2 3 2 2 6 5 2" xfId="16773"/>
    <cellStyle name="Normal 2 3 2 2 7 5" xfId="16774"/>
    <cellStyle name="Normal 2 3 2 2 7 2 4" xfId="16775"/>
    <cellStyle name="Normal 2 3 2 2 7 2 2 3" xfId="16776"/>
    <cellStyle name="Normal 2 3 2 2 7 2 2 2 2" xfId="16777"/>
    <cellStyle name="Normal 2 3 2 2 7 2 3 2" xfId="16778"/>
    <cellStyle name="Normal 2 3 2 2 7 3 3" xfId="16779"/>
    <cellStyle name="Normal 2 3 2 2 7 3 2 2" xfId="16780"/>
    <cellStyle name="Normal 2 3 2 2 7 4 2" xfId="16781"/>
    <cellStyle name="Normal 2 3 2 2 8 5" xfId="16782"/>
    <cellStyle name="Normal 2 3 2 2 8 2 4" xfId="16783"/>
    <cellStyle name="Normal 2 3 2 2 8 2 2 3" xfId="16784"/>
    <cellStyle name="Normal 2 3 2 2 8 2 2 2 2" xfId="16785"/>
    <cellStyle name="Normal 2 3 2 2 8 2 3 2" xfId="16786"/>
    <cellStyle name="Normal 2 3 2 2 8 3 3" xfId="16787"/>
    <cellStyle name="Normal 2 3 2 2 8 3 2 2" xfId="16788"/>
    <cellStyle name="Normal 2 3 2 2 8 4 2" xfId="16789"/>
    <cellStyle name="Normal 2 3 2 2 9 5" xfId="16790"/>
    <cellStyle name="Normal 2 3 2 2 9 2 4" xfId="16791"/>
    <cellStyle name="Normal 2 3 2 2 9 2 2 3" xfId="16792"/>
    <cellStyle name="Normal 2 3 2 2 9 2 2 2 2" xfId="16793"/>
    <cellStyle name="Normal 2 3 2 2 9 2 3 2" xfId="16794"/>
    <cellStyle name="Normal 2 3 2 2 9 3 3" xfId="16795"/>
    <cellStyle name="Normal 2 3 2 2 9 3 2 2" xfId="16796"/>
    <cellStyle name="Normal 2 3 2 2 9 4 2" xfId="16797"/>
    <cellStyle name="Normal 2 3 2 3 12" xfId="16798"/>
    <cellStyle name="Normal 2 3 2 3 10 3" xfId="16799"/>
    <cellStyle name="Normal 2 3 2 3 10 2 2" xfId="16800"/>
    <cellStyle name="Normal 2 3 2 3 11 2" xfId="16801"/>
    <cellStyle name="Normal 2 3 2 3 2 11" xfId="16802"/>
    <cellStyle name="Normal 2 3 2 3 2 10 2" xfId="16803"/>
    <cellStyle name="Normal 2 3 2 3 2 2 8" xfId="16804"/>
    <cellStyle name="Normal 2 3 2 3 2 2 2 5" xfId="16805"/>
    <cellStyle name="Normal 2 3 2 3 2 2 2 2 4" xfId="16806"/>
    <cellStyle name="Normal 2 3 2 3 2 2 2 2 2 3" xfId="16807"/>
    <cellStyle name="Normal 2 3 2 3 2 2 2 2 2 2 2" xfId="16808"/>
    <cellStyle name="Normal 2 3 2 3 2 2 2 2 3 2" xfId="16809"/>
    <cellStyle name="Normal 2 3 2 3 2 2 2 3 3" xfId="16810"/>
    <cellStyle name="Normal 2 3 2 3 2 2 2 3 2 2" xfId="16811"/>
    <cellStyle name="Normal 2 3 2 3 2 2 2 4 2" xfId="16812"/>
    <cellStyle name="Normal 2 3 2 3 2 2 3 5" xfId="16813"/>
    <cellStyle name="Normal 2 3 2 3 2 2 3 2 4" xfId="16814"/>
    <cellStyle name="Normal 2 3 2 3 2 2 3 2 2 3" xfId="16815"/>
    <cellStyle name="Normal 2 3 2 3 2 2 3 2 2 2 2" xfId="16816"/>
    <cellStyle name="Normal 2 3 2 3 2 2 3 2 3 2" xfId="16817"/>
    <cellStyle name="Normal 2 3 2 3 2 2 3 3 3" xfId="16818"/>
    <cellStyle name="Normal 2 3 2 3 2 2 3 3 2 2" xfId="16819"/>
    <cellStyle name="Normal 2 3 2 3 2 2 3 4 2" xfId="16820"/>
    <cellStyle name="Normal 2 3 2 3 2 2 4 5" xfId="16821"/>
    <cellStyle name="Normal 2 3 2 3 2 2 4 2 4" xfId="16822"/>
    <cellStyle name="Normal 2 3 2 3 2 2 4 2 2 3" xfId="16823"/>
    <cellStyle name="Normal 2 3 2 3 2 2 4 2 2 2 2" xfId="16824"/>
    <cellStyle name="Normal 2 3 2 3 2 2 4 2 3 2" xfId="16825"/>
    <cellStyle name="Normal 2 3 2 3 2 2 4 3 3" xfId="16826"/>
    <cellStyle name="Normal 2 3 2 3 2 2 4 3 2 2" xfId="16827"/>
    <cellStyle name="Normal 2 3 2 3 2 2 4 4 2" xfId="16828"/>
    <cellStyle name="Normal 2 3 2 3 2 2 5 4" xfId="16829"/>
    <cellStyle name="Normal 2 3 2 3 2 2 5 2 3" xfId="16830"/>
    <cellStyle name="Normal 2 3 2 3 2 2 5 2 2 2" xfId="16831"/>
    <cellStyle name="Normal 2 3 2 3 2 2 5 3 2" xfId="16832"/>
    <cellStyle name="Normal 2 3 2 3 2 2 6 3" xfId="16833"/>
    <cellStyle name="Normal 2 3 2 3 2 2 6 2 2" xfId="16834"/>
    <cellStyle name="Normal 2 3 2 3 2 2 7 2" xfId="16835"/>
    <cellStyle name="Normal 2 3 2 3 2 3 6" xfId="16836"/>
    <cellStyle name="Normal 2 3 2 3 2 3 2 5" xfId="16837"/>
    <cellStyle name="Normal 2 3 2 3 2 3 2 2 4" xfId="16838"/>
    <cellStyle name="Normal 2 3 2 3 2 3 2 2 2 3" xfId="16839"/>
    <cellStyle name="Normal 2 3 2 3 2 3 2 2 2 2 2" xfId="16840"/>
    <cellStyle name="Normal 2 3 2 3 2 3 2 2 3 2" xfId="16841"/>
    <cellStyle name="Normal 2 3 2 3 2 3 2 3 3" xfId="16842"/>
    <cellStyle name="Normal 2 3 2 3 2 3 2 3 2 2" xfId="16843"/>
    <cellStyle name="Normal 2 3 2 3 2 3 2 4 2" xfId="16844"/>
    <cellStyle name="Normal 2 3 2 3 2 3 3 4" xfId="16845"/>
    <cellStyle name="Normal 2 3 2 3 2 3 3 2 3" xfId="16846"/>
    <cellStyle name="Normal 2 3 2 3 2 3 3 2 2 2" xfId="16847"/>
    <cellStyle name="Normal 2 3 2 3 2 3 3 3 2" xfId="16848"/>
    <cellStyle name="Normal 2 3 2 3 2 3 4 3" xfId="16849"/>
    <cellStyle name="Normal 2 3 2 3 2 3 4 2 2" xfId="16850"/>
    <cellStyle name="Normal 2 3 2 3 2 3 5 2" xfId="16851"/>
    <cellStyle name="Normal 2 3 2 3 2 4 6" xfId="16852"/>
    <cellStyle name="Normal 2 3 2 3 2 4 2 5" xfId="16853"/>
    <cellStyle name="Normal 2 3 2 3 2 4 2 2 4" xfId="16854"/>
    <cellStyle name="Normal 2 3 2 3 2 4 2 2 2 3" xfId="16855"/>
    <cellStyle name="Normal 2 3 2 3 2 4 2 2 2 2 2" xfId="16856"/>
    <cellStyle name="Normal 2 3 2 3 2 4 2 2 3 2" xfId="16857"/>
    <cellStyle name="Normal 2 3 2 3 2 4 2 3 3" xfId="16858"/>
    <cellStyle name="Normal 2 3 2 3 2 4 2 3 2 2" xfId="16859"/>
    <cellStyle name="Normal 2 3 2 3 2 4 2 4 2" xfId="16860"/>
    <cellStyle name="Normal 2 3 2 3 2 4 3 4" xfId="16861"/>
    <cellStyle name="Normal 2 3 2 3 2 4 3 2 3" xfId="16862"/>
    <cellStyle name="Normal 2 3 2 3 2 4 3 2 2 2" xfId="16863"/>
    <cellStyle name="Normal 2 3 2 3 2 4 3 3 2" xfId="16864"/>
    <cellStyle name="Normal 2 3 2 3 2 4 4 3" xfId="16865"/>
    <cellStyle name="Normal 2 3 2 3 2 4 4 2 2" xfId="16866"/>
    <cellStyle name="Normal 2 3 2 3 2 4 5 2" xfId="16867"/>
    <cellStyle name="Normal 2 3 2 3 2 5 5" xfId="16868"/>
    <cellStyle name="Normal 2 3 2 3 2 5 2 4" xfId="16869"/>
    <cellStyle name="Normal 2 3 2 3 2 5 2 2 3" xfId="16870"/>
    <cellStyle name="Normal 2 3 2 3 2 5 2 2 2 2" xfId="16871"/>
    <cellStyle name="Normal 2 3 2 3 2 5 2 3 2" xfId="16872"/>
    <cellStyle name="Normal 2 3 2 3 2 5 3 3" xfId="16873"/>
    <cellStyle name="Normal 2 3 2 3 2 5 3 2 2" xfId="16874"/>
    <cellStyle name="Normal 2 3 2 3 2 5 4 2" xfId="16875"/>
    <cellStyle name="Normal 2 3 2 3 2 6 5" xfId="16876"/>
    <cellStyle name="Normal 2 3 2 3 2 6 2 4" xfId="16877"/>
    <cellStyle name="Normal 2 3 2 3 2 6 2 2 3" xfId="16878"/>
    <cellStyle name="Normal 2 3 2 3 2 6 2 2 2 2" xfId="16879"/>
    <cellStyle name="Normal 2 3 2 3 2 6 2 3 2" xfId="16880"/>
    <cellStyle name="Normal 2 3 2 3 2 6 3 3" xfId="16881"/>
    <cellStyle name="Normal 2 3 2 3 2 6 3 2 2" xfId="16882"/>
    <cellStyle name="Normal 2 3 2 3 2 6 4 2" xfId="16883"/>
    <cellStyle name="Normal 2 3 2 3 2 7 5" xfId="16884"/>
    <cellStyle name="Normal 2 3 2 3 2 7 2 4" xfId="16885"/>
    <cellStyle name="Normal 2 3 2 3 2 7 2 2 3" xfId="16886"/>
    <cellStyle name="Normal 2 3 2 3 2 7 2 2 2 2" xfId="16887"/>
    <cellStyle name="Normal 2 3 2 3 2 7 2 3 2" xfId="16888"/>
    <cellStyle name="Normal 2 3 2 3 2 7 3 3" xfId="16889"/>
    <cellStyle name="Normal 2 3 2 3 2 7 3 2 2" xfId="16890"/>
    <cellStyle name="Normal 2 3 2 3 2 7 4 2" xfId="16891"/>
    <cellStyle name="Normal 2 3 2 3 2 8 4" xfId="16892"/>
    <cellStyle name="Normal 2 3 2 3 2 8 2 3" xfId="16893"/>
    <cellStyle name="Normal 2 3 2 3 2 8 2 2 2" xfId="16894"/>
    <cellStyle name="Normal 2 3 2 3 2 8 3 2" xfId="16895"/>
    <cellStyle name="Normal 2 3 2 3 2 9 3" xfId="16896"/>
    <cellStyle name="Normal 2 3 2 3 2 9 2 2" xfId="16897"/>
    <cellStyle name="Normal 2 3 2 3 3 8" xfId="16898"/>
    <cellStyle name="Normal 2 3 2 3 3 2 5" xfId="16899"/>
    <cellStyle name="Normal 2 3 2 3 3 2 2 4" xfId="16900"/>
    <cellStyle name="Normal 2 3 2 3 3 2 2 2 3" xfId="16901"/>
    <cellStyle name="Normal 2 3 2 3 3 2 2 2 2 2" xfId="16902"/>
    <cellStyle name="Normal 2 3 2 3 3 2 2 3 2" xfId="16903"/>
    <cellStyle name="Normal 2 3 2 3 3 2 3 3" xfId="16904"/>
    <cellStyle name="Normal 2 3 2 3 3 2 3 2 2" xfId="16905"/>
    <cellStyle name="Normal 2 3 2 3 3 2 4 2" xfId="16906"/>
    <cellStyle name="Normal 2 3 2 3 3 3 5" xfId="16907"/>
    <cellStyle name="Normal 2 3 2 3 3 3 2 4" xfId="16908"/>
    <cellStyle name="Normal 2 3 2 3 3 3 2 2 3" xfId="16909"/>
    <cellStyle name="Normal 2 3 2 3 3 3 2 2 2 2" xfId="16910"/>
    <cellStyle name="Normal 2 3 2 3 3 3 2 3 2" xfId="16911"/>
    <cellStyle name="Normal 2 3 2 3 3 3 3 3" xfId="16912"/>
    <cellStyle name="Normal 2 3 2 3 3 3 3 2 2" xfId="16913"/>
    <cellStyle name="Normal 2 3 2 3 3 3 4 2" xfId="16914"/>
    <cellStyle name="Normal 2 3 2 3 3 4 5" xfId="16915"/>
    <cellStyle name="Normal 2 3 2 3 3 4 2 4" xfId="16916"/>
    <cellStyle name="Normal 2 3 2 3 3 4 2 2 3" xfId="16917"/>
    <cellStyle name="Normal 2 3 2 3 3 4 2 2 2 2" xfId="16918"/>
    <cellStyle name="Normal 2 3 2 3 3 4 2 3 2" xfId="16919"/>
    <cellStyle name="Normal 2 3 2 3 3 4 3 3" xfId="16920"/>
    <cellStyle name="Normal 2 3 2 3 3 4 3 2 2" xfId="16921"/>
    <cellStyle name="Normal 2 3 2 3 3 4 4 2" xfId="16922"/>
    <cellStyle name="Normal 2 3 2 3 3 5 4" xfId="16923"/>
    <cellStyle name="Normal 2 3 2 3 3 5 2 3" xfId="16924"/>
    <cellStyle name="Normal 2 3 2 3 3 5 2 2 2" xfId="16925"/>
    <cellStyle name="Normal 2 3 2 3 3 5 3 2" xfId="16926"/>
    <cellStyle name="Normal 2 3 2 3 3 6 3" xfId="16927"/>
    <cellStyle name="Normal 2 3 2 3 3 6 2 2" xfId="16928"/>
    <cellStyle name="Normal 2 3 2 3 3 7 2" xfId="16929"/>
    <cellStyle name="Normal 2 3 2 3 4 6" xfId="16930"/>
    <cellStyle name="Normal 2 3 2 3 4 2 5" xfId="16931"/>
    <cellStyle name="Normal 2 3 2 3 4 2 2 4" xfId="16932"/>
    <cellStyle name="Normal 2 3 2 3 4 2 2 2 3" xfId="16933"/>
    <cellStyle name="Normal 2 3 2 3 4 2 2 2 2 2" xfId="16934"/>
    <cellStyle name="Normal 2 3 2 3 4 2 2 3 2" xfId="16935"/>
    <cellStyle name="Normal 2 3 2 3 4 2 3 3" xfId="16936"/>
    <cellStyle name="Normal 2 3 2 3 4 2 3 2 2" xfId="16937"/>
    <cellStyle name="Normal 2 3 2 3 4 2 4 2" xfId="16938"/>
    <cellStyle name="Normal 2 3 2 3 4 3 4" xfId="16939"/>
    <cellStyle name="Normal 2 3 2 3 4 3 2 3" xfId="16940"/>
    <cellStyle name="Normal 2 3 2 3 4 3 2 2 2" xfId="16941"/>
    <cellStyle name="Normal 2 3 2 3 4 3 3 2" xfId="16942"/>
    <cellStyle name="Normal 2 3 2 3 4 4 3" xfId="16943"/>
    <cellStyle name="Normal 2 3 2 3 4 4 2 2" xfId="16944"/>
    <cellStyle name="Normal 2 3 2 3 4 5 2" xfId="16945"/>
    <cellStyle name="Normal 2 3 2 3 5 6" xfId="16946"/>
    <cellStyle name="Normal 2 3 2 3 5 2 5" xfId="16947"/>
    <cellStyle name="Normal 2 3 2 3 5 2 2 4" xfId="16948"/>
    <cellStyle name="Normal 2 3 2 3 5 2 2 2 3" xfId="16949"/>
    <cellStyle name="Normal 2 3 2 3 5 2 2 2 2 2" xfId="16950"/>
    <cellStyle name="Normal 2 3 2 3 5 2 2 3 2" xfId="16951"/>
    <cellStyle name="Normal 2 3 2 3 5 2 3 3" xfId="16952"/>
    <cellStyle name="Normal 2 3 2 3 5 2 3 2 2" xfId="16953"/>
    <cellStyle name="Normal 2 3 2 3 5 2 4 2" xfId="16954"/>
    <cellStyle name="Normal 2 3 2 3 5 3 4" xfId="16955"/>
    <cellStyle name="Normal 2 3 2 3 5 3 2 3" xfId="16956"/>
    <cellStyle name="Normal 2 3 2 3 5 3 2 2 2" xfId="16957"/>
    <cellStyle name="Normal 2 3 2 3 5 3 3 2" xfId="16958"/>
    <cellStyle name="Normal 2 3 2 3 5 4 3" xfId="16959"/>
    <cellStyle name="Normal 2 3 2 3 5 4 2 2" xfId="16960"/>
    <cellStyle name="Normal 2 3 2 3 5 5 2" xfId="16961"/>
    <cellStyle name="Normal 2 3 2 3 6 5" xfId="16962"/>
    <cellStyle name="Normal 2 3 2 3 6 2 4" xfId="16963"/>
    <cellStyle name="Normal 2 3 2 3 6 2 2 3" xfId="16964"/>
    <cellStyle name="Normal 2 3 2 3 6 2 2 2 2" xfId="16965"/>
    <cellStyle name="Normal 2 3 2 3 6 2 3 2" xfId="16966"/>
    <cellStyle name="Normal 2 3 2 3 6 3 3" xfId="16967"/>
    <cellStyle name="Normal 2 3 2 3 6 3 2 2" xfId="16968"/>
    <cellStyle name="Normal 2 3 2 3 6 4 2" xfId="16969"/>
    <cellStyle name="Normal 2 3 2 3 7 5" xfId="16970"/>
    <cellStyle name="Normal 2 3 2 3 7 2 4" xfId="16971"/>
    <cellStyle name="Normal 2 3 2 3 7 2 2 3" xfId="16972"/>
    <cellStyle name="Normal 2 3 2 3 7 2 2 2 2" xfId="16973"/>
    <cellStyle name="Normal 2 3 2 3 7 2 3 2" xfId="16974"/>
    <cellStyle name="Normal 2 3 2 3 7 3 3" xfId="16975"/>
    <cellStyle name="Normal 2 3 2 3 7 3 2 2" xfId="16976"/>
    <cellStyle name="Normal 2 3 2 3 7 4 2" xfId="16977"/>
    <cellStyle name="Normal 2 3 2 3 8 5" xfId="16978"/>
    <cellStyle name="Normal 2 3 2 3 8 2 4" xfId="16979"/>
    <cellStyle name="Normal 2 3 2 3 8 2 2 3" xfId="16980"/>
    <cellStyle name="Normal 2 3 2 3 8 2 2 2 2" xfId="16981"/>
    <cellStyle name="Normal 2 3 2 3 8 2 3 2" xfId="16982"/>
    <cellStyle name="Normal 2 3 2 3 8 3 3" xfId="16983"/>
    <cellStyle name="Normal 2 3 2 3 8 3 2 2" xfId="16984"/>
    <cellStyle name="Normal 2 3 2 3 8 4 2" xfId="16985"/>
    <cellStyle name="Normal 2 3 2 3 9 4" xfId="16986"/>
    <cellStyle name="Normal 2 3 2 3 9 2 3" xfId="16987"/>
    <cellStyle name="Normal 2 3 2 3 9 2 2 2" xfId="16988"/>
    <cellStyle name="Normal 2 3 2 3 9 3 2" xfId="16989"/>
    <cellStyle name="Normal 2 3 2 4 12" xfId="16990"/>
    <cellStyle name="Normal 2 3 2 4 10 3" xfId="16991"/>
    <cellStyle name="Normal 2 3 2 4 10 2 2" xfId="16992"/>
    <cellStyle name="Normal 2 3 2 4 11 2" xfId="16993"/>
    <cellStyle name="Normal 2 3 2 4 2 11" xfId="16994"/>
    <cellStyle name="Normal 2 3 2 4 2 10 2" xfId="16995"/>
    <cellStyle name="Normal 2 3 2 4 2 2 8" xfId="16996"/>
    <cellStyle name="Normal 2 3 2 4 2 2 2 5" xfId="16997"/>
    <cellStyle name="Normal 2 3 2 4 2 2 2 2 4" xfId="16998"/>
    <cellStyle name="Normal 2 3 2 4 2 2 2 2 2 3" xfId="16999"/>
    <cellStyle name="Normal 2 3 2 4 2 2 2 2 2 2 2" xfId="17000"/>
    <cellStyle name="Normal 2 3 2 4 2 2 2 2 3 2" xfId="17001"/>
    <cellStyle name="Normal 2 3 2 4 2 2 2 3 3" xfId="17002"/>
    <cellStyle name="Normal 2 3 2 4 2 2 2 3 2 2" xfId="17003"/>
    <cellStyle name="Normal 2 3 2 4 2 2 2 4 2" xfId="17004"/>
    <cellStyle name="Normal 2 3 2 4 2 2 3 5" xfId="17005"/>
    <cellStyle name="Normal 2 3 2 4 2 2 3 2 4" xfId="17006"/>
    <cellStyle name="Normal 2 3 2 4 2 2 3 2 2 3" xfId="17007"/>
    <cellStyle name="Normal 2 3 2 4 2 2 3 2 2 2 2" xfId="17008"/>
    <cellStyle name="Normal 2 3 2 4 2 2 3 2 3 2" xfId="17009"/>
    <cellStyle name="Normal 2 3 2 4 2 2 3 3 3" xfId="17010"/>
    <cellStyle name="Normal 2 3 2 4 2 2 3 3 2 2" xfId="17011"/>
    <cellStyle name="Normal 2 3 2 4 2 2 3 4 2" xfId="17012"/>
    <cellStyle name="Normal 2 3 2 4 2 2 4 5" xfId="17013"/>
    <cellStyle name="Normal 2 3 2 4 2 2 4 2 4" xfId="17014"/>
    <cellStyle name="Normal 2 3 2 4 2 2 4 2 2 3" xfId="17015"/>
    <cellStyle name="Normal 2 3 2 4 2 2 4 2 2 2 2" xfId="17016"/>
    <cellStyle name="Normal 2 3 2 4 2 2 4 2 3 2" xfId="17017"/>
    <cellStyle name="Normal 2 3 2 4 2 2 4 3 3" xfId="17018"/>
    <cellStyle name="Normal 2 3 2 4 2 2 4 3 2 2" xfId="17019"/>
    <cellStyle name="Normal 2 3 2 4 2 2 4 4 2" xfId="17020"/>
    <cellStyle name="Normal 2 3 2 4 2 2 5 4" xfId="17021"/>
    <cellStyle name="Normal 2 3 2 4 2 2 5 2 3" xfId="17022"/>
    <cellStyle name="Normal 2 3 2 4 2 2 5 2 2 2" xfId="17023"/>
    <cellStyle name="Normal 2 3 2 4 2 2 5 3 2" xfId="17024"/>
    <cellStyle name="Normal 2 3 2 4 2 2 6 3" xfId="17025"/>
    <cellStyle name="Normal 2 3 2 4 2 2 6 2 2" xfId="17026"/>
    <cellStyle name="Normal 2 3 2 4 2 2 7 2" xfId="17027"/>
    <cellStyle name="Normal 2 3 2 4 2 3 6" xfId="17028"/>
    <cellStyle name="Normal 2 3 2 4 2 3 2 5" xfId="17029"/>
    <cellStyle name="Normal 2 3 2 4 2 3 2 2 4" xfId="17030"/>
    <cellStyle name="Normal 2 3 2 4 2 3 2 2 2 3" xfId="17031"/>
    <cellStyle name="Normal 2 3 2 4 2 3 2 2 2 2 2" xfId="17032"/>
    <cellStyle name="Normal 2 3 2 4 2 3 2 2 3 2" xfId="17033"/>
    <cellStyle name="Normal 2 3 2 4 2 3 2 3 3" xfId="17034"/>
    <cellStyle name="Normal 2 3 2 4 2 3 2 3 2 2" xfId="17035"/>
    <cellStyle name="Normal 2 3 2 4 2 3 2 4 2" xfId="17036"/>
    <cellStyle name="Normal 2 3 2 4 2 3 3 4" xfId="17037"/>
    <cellStyle name="Normal 2 3 2 4 2 3 3 2 3" xfId="17038"/>
    <cellStyle name="Normal 2 3 2 4 2 3 3 2 2 2" xfId="17039"/>
    <cellStyle name="Normal 2 3 2 4 2 3 3 3 2" xfId="17040"/>
    <cellStyle name="Normal 2 3 2 4 2 3 4 3" xfId="17041"/>
    <cellStyle name="Normal 2 3 2 4 2 3 4 2 2" xfId="17042"/>
    <cellStyle name="Normal 2 3 2 4 2 3 5 2" xfId="17043"/>
    <cellStyle name="Normal 2 3 2 4 2 4 6" xfId="17044"/>
    <cellStyle name="Normal 2 3 2 4 2 4 2 5" xfId="17045"/>
    <cellStyle name="Normal 2 3 2 4 2 4 2 2 4" xfId="17046"/>
    <cellStyle name="Normal 2 3 2 4 2 4 2 2 2 3" xfId="17047"/>
    <cellStyle name="Normal 2 3 2 4 2 4 2 2 2 2 2" xfId="17048"/>
    <cellStyle name="Normal 2 3 2 4 2 4 2 2 3 2" xfId="17049"/>
    <cellStyle name="Normal 2 3 2 4 2 4 2 3 3" xfId="17050"/>
    <cellStyle name="Normal 2 3 2 4 2 4 2 3 2 2" xfId="17051"/>
    <cellStyle name="Normal 2 3 2 4 2 4 2 4 2" xfId="17052"/>
    <cellStyle name="Normal 2 3 2 4 2 4 3 4" xfId="17053"/>
    <cellStyle name="Normal 2 3 2 4 2 4 3 2 3" xfId="17054"/>
    <cellStyle name="Normal 2 3 2 4 2 4 3 2 2 2" xfId="17055"/>
    <cellStyle name="Normal 2 3 2 4 2 4 3 3 2" xfId="17056"/>
    <cellStyle name="Normal 2 3 2 4 2 4 4 3" xfId="17057"/>
    <cellStyle name="Normal 2 3 2 4 2 4 4 2 2" xfId="17058"/>
    <cellStyle name="Normal 2 3 2 4 2 4 5 2" xfId="17059"/>
    <cellStyle name="Normal 2 3 2 4 2 5 5" xfId="17060"/>
    <cellStyle name="Normal 2 3 2 4 2 5 2 4" xfId="17061"/>
    <cellStyle name="Normal 2 3 2 4 2 5 2 2 3" xfId="17062"/>
    <cellStyle name="Normal 2 3 2 4 2 5 2 2 2 2" xfId="17063"/>
    <cellStyle name="Normal 2 3 2 4 2 5 2 3 2" xfId="17064"/>
    <cellStyle name="Normal 2 3 2 4 2 5 3 3" xfId="17065"/>
    <cellStyle name="Normal 2 3 2 4 2 5 3 2 2" xfId="17066"/>
    <cellStyle name="Normal 2 3 2 4 2 5 4 2" xfId="17067"/>
    <cellStyle name="Normal 2 3 2 4 2 6 5" xfId="17068"/>
    <cellStyle name="Normal 2 3 2 4 2 6 2 4" xfId="17069"/>
    <cellStyle name="Normal 2 3 2 4 2 6 2 2 3" xfId="17070"/>
    <cellStyle name="Normal 2 3 2 4 2 6 2 2 2 2" xfId="17071"/>
    <cellStyle name="Normal 2 3 2 4 2 6 2 3 2" xfId="17072"/>
    <cellStyle name="Normal 2 3 2 4 2 6 3 3" xfId="17073"/>
    <cellStyle name="Normal 2 3 2 4 2 6 3 2 2" xfId="17074"/>
    <cellStyle name="Normal 2 3 2 4 2 6 4 2" xfId="17075"/>
    <cellStyle name="Normal 2 3 2 4 2 7 5" xfId="17076"/>
    <cellStyle name="Normal 2 3 2 4 2 7 2 4" xfId="17077"/>
    <cellStyle name="Normal 2 3 2 4 2 7 2 2 3" xfId="17078"/>
    <cellStyle name="Normal 2 3 2 4 2 7 2 2 2 2" xfId="17079"/>
    <cellStyle name="Normal 2 3 2 4 2 7 2 3 2" xfId="17080"/>
    <cellStyle name="Normal 2 3 2 4 2 7 3 3" xfId="17081"/>
    <cellStyle name="Normal 2 3 2 4 2 7 3 2 2" xfId="17082"/>
    <cellStyle name="Normal 2 3 2 4 2 7 4 2" xfId="17083"/>
    <cellStyle name="Normal 2 3 2 4 2 8 4" xfId="17084"/>
    <cellStyle name="Normal 2 3 2 4 2 8 2 3" xfId="17085"/>
    <cellStyle name="Normal 2 3 2 4 2 8 2 2 2" xfId="17086"/>
    <cellStyle name="Normal 2 3 2 4 2 8 3 2" xfId="17087"/>
    <cellStyle name="Normal 2 3 2 4 2 9 3" xfId="17088"/>
    <cellStyle name="Normal 2 3 2 4 2 9 2 2" xfId="17089"/>
    <cellStyle name="Normal 2 3 2 4 3 8" xfId="17090"/>
    <cellStyle name="Normal 2 3 2 4 3 2 5" xfId="17091"/>
    <cellStyle name="Normal 2 3 2 4 3 2 2 4" xfId="17092"/>
    <cellStyle name="Normal 2 3 2 4 3 2 2 2 3" xfId="17093"/>
    <cellStyle name="Normal 2 3 2 4 3 2 2 2 2 2" xfId="17094"/>
    <cellStyle name="Normal 2 3 2 4 3 2 2 3 2" xfId="17095"/>
    <cellStyle name="Normal 2 3 2 4 3 2 3 3" xfId="17096"/>
    <cellStyle name="Normal 2 3 2 4 3 2 3 2 2" xfId="17097"/>
    <cellStyle name="Normal 2 3 2 4 3 2 4 2" xfId="17098"/>
    <cellStyle name="Normal 2 3 2 4 3 3 5" xfId="17099"/>
    <cellStyle name="Normal 2 3 2 4 3 3 2 4" xfId="17100"/>
    <cellStyle name="Normal 2 3 2 4 3 3 2 2 3" xfId="17101"/>
    <cellStyle name="Normal 2 3 2 4 3 3 2 2 2 2" xfId="17102"/>
    <cellStyle name="Normal 2 3 2 4 3 3 2 3 2" xfId="17103"/>
    <cellStyle name="Normal 2 3 2 4 3 3 3 3" xfId="17104"/>
    <cellStyle name="Normal 2 3 2 4 3 3 3 2 2" xfId="17105"/>
    <cellStyle name="Normal 2 3 2 4 3 3 4 2" xfId="17106"/>
    <cellStyle name="Normal 2 3 2 4 3 4 5" xfId="17107"/>
    <cellStyle name="Normal 2 3 2 4 3 4 2 4" xfId="17108"/>
    <cellStyle name="Normal 2 3 2 4 3 4 2 2 3" xfId="17109"/>
    <cellStyle name="Normal 2 3 2 4 3 4 2 2 2 2" xfId="17110"/>
    <cellStyle name="Normal 2 3 2 4 3 4 2 3 2" xfId="17111"/>
    <cellStyle name="Normal 2 3 2 4 3 4 3 3" xfId="17112"/>
    <cellStyle name="Normal 2 3 2 4 3 4 3 2 2" xfId="17113"/>
    <cellStyle name="Normal 2 3 2 4 3 4 4 2" xfId="17114"/>
    <cellStyle name="Normal 2 3 2 4 3 5 4" xfId="17115"/>
    <cellStyle name="Normal 2 3 2 4 3 5 2 3" xfId="17116"/>
    <cellStyle name="Normal 2 3 2 4 3 5 2 2 2" xfId="17117"/>
    <cellStyle name="Normal 2 3 2 4 3 5 3 2" xfId="17118"/>
    <cellStyle name="Normal 2 3 2 4 3 6 3" xfId="17119"/>
    <cellStyle name="Normal 2 3 2 4 3 6 2 2" xfId="17120"/>
    <cellStyle name="Normal 2 3 2 4 3 7 2" xfId="17121"/>
    <cellStyle name="Normal 2 3 2 4 4 6" xfId="17122"/>
    <cellStyle name="Normal 2 3 2 4 4 2 5" xfId="17123"/>
    <cellStyle name="Normal 2 3 2 4 4 2 2 4" xfId="17124"/>
    <cellStyle name="Normal 2 3 2 4 4 2 2 2 3" xfId="17125"/>
    <cellStyle name="Normal 2 3 2 4 4 2 2 2 2 2" xfId="17126"/>
    <cellStyle name="Normal 2 3 2 4 4 2 2 3 2" xfId="17127"/>
    <cellStyle name="Normal 2 3 2 4 4 2 3 3" xfId="17128"/>
    <cellStyle name="Normal 2 3 2 4 4 2 3 2 2" xfId="17129"/>
    <cellStyle name="Normal 2 3 2 4 4 2 4 2" xfId="17130"/>
    <cellStyle name="Normal 2 3 2 4 4 3 4" xfId="17131"/>
    <cellStyle name="Normal 2 3 2 4 4 3 2 3" xfId="17132"/>
    <cellStyle name="Normal 2 3 2 4 4 3 2 2 2" xfId="17133"/>
    <cellStyle name="Normal 2 3 2 4 4 3 3 2" xfId="17134"/>
    <cellStyle name="Normal 2 3 2 4 4 4 3" xfId="17135"/>
    <cellStyle name="Normal 2 3 2 4 4 4 2 2" xfId="17136"/>
    <cellStyle name="Normal 2 3 2 4 4 5 2" xfId="17137"/>
    <cellStyle name="Normal 2 3 2 4 5 6" xfId="17138"/>
    <cellStyle name="Normal 2 3 2 4 5 2 5" xfId="17139"/>
    <cellStyle name="Normal 2 3 2 4 5 2 2 4" xfId="17140"/>
    <cellStyle name="Normal 2 3 2 4 5 2 2 2 3" xfId="17141"/>
    <cellStyle name="Normal 2 3 2 4 5 2 2 2 2 2" xfId="17142"/>
    <cellStyle name="Normal 2 3 2 4 5 2 2 3 2" xfId="17143"/>
    <cellStyle name="Normal 2 3 2 4 5 2 3 3" xfId="17144"/>
    <cellStyle name="Normal 2 3 2 4 5 2 3 2 2" xfId="17145"/>
    <cellStyle name="Normal 2 3 2 4 5 2 4 2" xfId="17146"/>
    <cellStyle name="Normal 2 3 2 4 5 3 4" xfId="17147"/>
    <cellStyle name="Normal 2 3 2 4 5 3 2 3" xfId="17148"/>
    <cellStyle name="Normal 2 3 2 4 5 3 2 2 2" xfId="17149"/>
    <cellStyle name="Normal 2 3 2 4 5 3 3 2" xfId="17150"/>
    <cellStyle name="Normal 2 3 2 4 5 4 3" xfId="17151"/>
    <cellStyle name="Normal 2 3 2 4 5 4 2 2" xfId="17152"/>
    <cellStyle name="Normal 2 3 2 4 5 5 2" xfId="17153"/>
    <cellStyle name="Normal 2 3 2 4 6 5" xfId="17154"/>
    <cellStyle name="Normal 2 3 2 4 6 2 4" xfId="17155"/>
    <cellStyle name="Normal 2 3 2 4 6 2 2 3" xfId="17156"/>
    <cellStyle name="Normal 2 3 2 4 6 2 2 2 2" xfId="17157"/>
    <cellStyle name="Normal 2 3 2 4 6 2 3 2" xfId="17158"/>
    <cellStyle name="Normal 2 3 2 4 6 3 3" xfId="17159"/>
    <cellStyle name="Normal 2 3 2 4 6 3 2 2" xfId="17160"/>
    <cellStyle name="Normal 2 3 2 4 6 4 2" xfId="17161"/>
    <cellStyle name="Normal 2 3 2 4 7 5" xfId="17162"/>
    <cellStyle name="Normal 2 3 2 4 7 2 4" xfId="17163"/>
    <cellStyle name="Normal 2 3 2 4 7 2 2 3" xfId="17164"/>
    <cellStyle name="Normal 2 3 2 4 7 2 2 2 2" xfId="17165"/>
    <cellStyle name="Normal 2 3 2 4 7 2 3 2" xfId="17166"/>
    <cellStyle name="Normal 2 3 2 4 7 3 3" xfId="17167"/>
    <cellStyle name="Normal 2 3 2 4 7 3 2 2" xfId="17168"/>
    <cellStyle name="Normal 2 3 2 4 7 4 2" xfId="17169"/>
    <cellStyle name="Normal 2 3 2 4 8 5" xfId="17170"/>
    <cellStyle name="Normal 2 3 2 4 8 2 4" xfId="17171"/>
    <cellStyle name="Normal 2 3 2 4 8 2 2 3" xfId="17172"/>
    <cellStyle name="Normal 2 3 2 4 8 2 2 2 2" xfId="17173"/>
    <cellStyle name="Normal 2 3 2 4 8 2 3 2" xfId="17174"/>
    <cellStyle name="Normal 2 3 2 4 8 3 3" xfId="17175"/>
    <cellStyle name="Normal 2 3 2 4 8 3 2 2" xfId="17176"/>
    <cellStyle name="Normal 2 3 2 4 8 4 2" xfId="17177"/>
    <cellStyle name="Normal 2 3 2 4 9 4" xfId="17178"/>
    <cellStyle name="Normal 2 3 2 4 9 2 3" xfId="17179"/>
    <cellStyle name="Normal 2 3 2 4 9 2 2 2" xfId="17180"/>
    <cellStyle name="Normal 2 3 2 4 9 3 2" xfId="17181"/>
    <cellStyle name="Normal 2 3 2 5 11" xfId="17182"/>
    <cellStyle name="Normal 2 3 2 5 10 2" xfId="17183"/>
    <cellStyle name="Normal 2 3 2 5 2 8" xfId="17184"/>
    <cellStyle name="Normal 2 3 2 5 2 2 5" xfId="17185"/>
    <cellStyle name="Normal 2 3 2 5 2 2 2 4" xfId="17186"/>
    <cellStyle name="Normal 2 3 2 5 2 2 2 2 3" xfId="17187"/>
    <cellStyle name="Normal 2 3 2 5 2 2 2 2 2 2" xfId="17188"/>
    <cellStyle name="Normal 2 3 2 5 2 2 2 3 2" xfId="17189"/>
    <cellStyle name="Normal 2 3 2 5 2 2 3 3" xfId="17190"/>
    <cellStyle name="Normal 2 3 2 5 2 2 3 2 2" xfId="17191"/>
    <cellStyle name="Normal 2 3 2 5 2 2 4 2" xfId="17192"/>
    <cellStyle name="Normal 2 3 2 5 2 3 5" xfId="17193"/>
    <cellStyle name="Normal 2 3 2 5 2 3 2 4" xfId="17194"/>
    <cellStyle name="Normal 2 3 2 5 2 3 2 2 3" xfId="17195"/>
    <cellStyle name="Normal 2 3 2 5 2 3 2 2 2 2" xfId="17196"/>
    <cellStyle name="Normal 2 3 2 5 2 3 2 3 2" xfId="17197"/>
    <cellStyle name="Normal 2 3 2 5 2 3 3 3" xfId="17198"/>
    <cellStyle name="Normal 2 3 2 5 2 3 3 2 2" xfId="17199"/>
    <cellStyle name="Normal 2 3 2 5 2 3 4 2" xfId="17200"/>
    <cellStyle name="Normal 2 3 2 5 2 4 5" xfId="17201"/>
    <cellStyle name="Normal 2 3 2 5 2 4 2 4" xfId="17202"/>
    <cellStyle name="Normal 2 3 2 5 2 4 2 2 3" xfId="17203"/>
    <cellStyle name="Normal 2 3 2 5 2 4 2 2 2 2" xfId="17204"/>
    <cellStyle name="Normal 2 3 2 5 2 4 2 3 2" xfId="17205"/>
    <cellStyle name="Normal 2 3 2 5 2 4 3 3" xfId="17206"/>
    <cellStyle name="Normal 2 3 2 5 2 4 3 2 2" xfId="17207"/>
    <cellStyle name="Normal 2 3 2 5 2 4 4 2" xfId="17208"/>
    <cellStyle name="Normal 2 3 2 5 2 5 4" xfId="17209"/>
    <cellStyle name="Normal 2 3 2 5 2 5 2 3" xfId="17210"/>
    <cellStyle name="Normal 2 3 2 5 2 5 2 2 2" xfId="17211"/>
    <cellStyle name="Normal 2 3 2 5 2 5 3 2" xfId="17212"/>
    <cellStyle name="Normal 2 3 2 5 2 6 3" xfId="17213"/>
    <cellStyle name="Normal 2 3 2 5 2 6 2 2" xfId="17214"/>
    <cellStyle name="Normal 2 3 2 5 2 7 2" xfId="17215"/>
    <cellStyle name="Normal 2 3 2 5 3 6" xfId="17216"/>
    <cellStyle name="Normal 2 3 2 5 3 2 5" xfId="17217"/>
    <cellStyle name="Normal 2 3 2 5 3 2 2 4" xfId="17218"/>
    <cellStyle name="Normal 2 3 2 5 3 2 2 2 3" xfId="17219"/>
    <cellStyle name="Normal 2 3 2 5 3 2 2 2 2 2" xfId="17220"/>
    <cellStyle name="Normal 2 3 2 5 3 2 2 3 2" xfId="17221"/>
    <cellStyle name="Normal 2 3 2 5 3 2 3 3" xfId="17222"/>
    <cellStyle name="Normal 2 3 2 5 3 2 3 2 2" xfId="17223"/>
    <cellStyle name="Normal 2 3 2 5 3 2 4 2" xfId="17224"/>
    <cellStyle name="Normal 2 3 2 5 3 3 4" xfId="17225"/>
    <cellStyle name="Normal 2 3 2 5 3 3 2 3" xfId="17226"/>
    <cellStyle name="Normal 2 3 2 5 3 3 2 2 2" xfId="17227"/>
    <cellStyle name="Normal 2 3 2 5 3 3 3 2" xfId="17228"/>
    <cellStyle name="Normal 2 3 2 5 3 4 3" xfId="17229"/>
    <cellStyle name="Normal 2 3 2 5 3 4 2 2" xfId="17230"/>
    <cellStyle name="Normal 2 3 2 5 3 5 2" xfId="17231"/>
    <cellStyle name="Normal 2 3 2 5 4 6" xfId="17232"/>
    <cellStyle name="Normal 2 3 2 5 4 2 5" xfId="17233"/>
    <cellStyle name="Normal 2 3 2 5 4 2 2 4" xfId="17234"/>
    <cellStyle name="Normal 2 3 2 5 4 2 2 2 3" xfId="17235"/>
    <cellStyle name="Normal 2 3 2 5 4 2 2 2 2 2" xfId="17236"/>
    <cellStyle name="Normal 2 3 2 5 4 2 2 3 2" xfId="17237"/>
    <cellStyle name="Normal 2 3 2 5 4 2 3 3" xfId="17238"/>
    <cellStyle name="Normal 2 3 2 5 4 2 3 2 2" xfId="17239"/>
    <cellStyle name="Normal 2 3 2 5 4 2 4 2" xfId="17240"/>
    <cellStyle name="Normal 2 3 2 5 4 3 4" xfId="17241"/>
    <cellStyle name="Normal 2 3 2 5 4 3 2 3" xfId="17242"/>
    <cellStyle name="Normal 2 3 2 5 4 3 2 2 2" xfId="17243"/>
    <cellStyle name="Normal 2 3 2 5 4 3 3 2" xfId="17244"/>
    <cellStyle name="Normal 2 3 2 5 4 4 3" xfId="17245"/>
    <cellStyle name="Normal 2 3 2 5 4 4 2 2" xfId="17246"/>
    <cellStyle name="Normal 2 3 2 5 4 5 2" xfId="17247"/>
    <cellStyle name="Normal 2 3 2 5 5 5" xfId="17248"/>
    <cellStyle name="Normal 2 3 2 5 5 2 4" xfId="17249"/>
    <cellStyle name="Normal 2 3 2 5 5 2 2 3" xfId="17250"/>
    <cellStyle name="Normal 2 3 2 5 5 2 2 2 2" xfId="17251"/>
    <cellStyle name="Normal 2 3 2 5 5 2 3 2" xfId="17252"/>
    <cellStyle name="Normal 2 3 2 5 5 3 3" xfId="17253"/>
    <cellStyle name="Normal 2 3 2 5 5 3 2 2" xfId="17254"/>
    <cellStyle name="Normal 2 3 2 5 5 4 2" xfId="17255"/>
    <cellStyle name="Normal 2 3 2 5 6 5" xfId="17256"/>
    <cellStyle name="Normal 2 3 2 5 6 2 4" xfId="17257"/>
    <cellStyle name="Normal 2 3 2 5 6 2 2 3" xfId="17258"/>
    <cellStyle name="Normal 2 3 2 5 6 2 2 2 2" xfId="17259"/>
    <cellStyle name="Normal 2 3 2 5 6 2 3 2" xfId="17260"/>
    <cellStyle name="Normal 2 3 2 5 6 3 3" xfId="17261"/>
    <cellStyle name="Normal 2 3 2 5 6 3 2 2" xfId="17262"/>
    <cellStyle name="Normal 2 3 2 5 6 4 2" xfId="17263"/>
    <cellStyle name="Normal 2 3 2 5 7 5" xfId="17264"/>
    <cellStyle name="Normal 2 3 2 5 7 2 4" xfId="17265"/>
    <cellStyle name="Normal 2 3 2 5 7 2 2 3" xfId="17266"/>
    <cellStyle name="Normal 2 3 2 5 7 2 2 2 2" xfId="17267"/>
    <cellStyle name="Normal 2 3 2 5 7 2 3 2" xfId="17268"/>
    <cellStyle name="Normal 2 3 2 5 7 3 3" xfId="17269"/>
    <cellStyle name="Normal 2 3 2 5 7 3 2 2" xfId="17270"/>
    <cellStyle name="Normal 2 3 2 5 7 4 2" xfId="17271"/>
    <cellStyle name="Normal 2 3 2 5 8 4" xfId="17272"/>
    <cellStyle name="Normal 2 3 2 5 8 2 3" xfId="17273"/>
    <cellStyle name="Normal 2 3 2 5 8 2 2 2" xfId="17274"/>
    <cellStyle name="Normal 2 3 2 5 8 3 2" xfId="17275"/>
    <cellStyle name="Normal 2 3 2 5 9 3" xfId="17276"/>
    <cellStyle name="Normal 2 3 2 5 9 2 2" xfId="17277"/>
    <cellStyle name="Normal 2 3 2 6 8" xfId="17278"/>
    <cellStyle name="Normal 2 3 2 6 2 5" xfId="17279"/>
    <cellStyle name="Normal 2 3 2 6 2 2 4" xfId="17280"/>
    <cellStyle name="Normal 2 3 2 6 2 2 2 3" xfId="17281"/>
    <cellStyle name="Normal 2 3 2 6 2 2 2 2 2" xfId="17282"/>
    <cellStyle name="Normal 2 3 2 6 2 2 3 2" xfId="17283"/>
    <cellStyle name="Normal 2 3 2 6 2 3 3" xfId="17284"/>
    <cellStyle name="Normal 2 3 2 6 2 3 2 2" xfId="17285"/>
    <cellStyle name="Normal 2 3 2 6 2 4 2" xfId="17286"/>
    <cellStyle name="Normal 2 3 2 6 3 5" xfId="17287"/>
    <cellStyle name="Normal 2 3 2 6 3 2 4" xfId="17288"/>
    <cellStyle name="Normal 2 3 2 6 3 2 2 3" xfId="17289"/>
    <cellStyle name="Normal 2 3 2 6 3 2 2 2 2" xfId="17290"/>
    <cellStyle name="Normal 2 3 2 6 3 2 3 2" xfId="17291"/>
    <cellStyle name="Normal 2 3 2 6 3 3 3" xfId="17292"/>
    <cellStyle name="Normal 2 3 2 6 3 3 2 2" xfId="17293"/>
    <cellStyle name="Normal 2 3 2 6 3 4 2" xfId="17294"/>
    <cellStyle name="Normal 2 3 2 6 4 5" xfId="17295"/>
    <cellStyle name="Normal 2 3 2 6 4 2 4" xfId="17296"/>
    <cellStyle name="Normal 2 3 2 6 4 2 2 3" xfId="17297"/>
    <cellStyle name="Normal 2 3 2 6 4 2 2 2 2" xfId="17298"/>
    <cellStyle name="Normal 2 3 2 6 4 2 3 2" xfId="17299"/>
    <cellStyle name="Normal 2 3 2 6 4 3 3" xfId="17300"/>
    <cellStyle name="Normal 2 3 2 6 4 3 2 2" xfId="17301"/>
    <cellStyle name="Normal 2 3 2 6 4 4 2" xfId="17302"/>
    <cellStyle name="Normal 2 3 2 6 5 4" xfId="17303"/>
    <cellStyle name="Normal 2 3 2 6 5 2 3" xfId="17304"/>
    <cellStyle name="Normal 2 3 2 6 5 2 2 2" xfId="17305"/>
    <cellStyle name="Normal 2 3 2 6 5 3 2" xfId="17306"/>
    <cellStyle name="Normal 2 3 2 6 6 3" xfId="17307"/>
    <cellStyle name="Normal 2 3 2 6 6 2 2" xfId="17308"/>
    <cellStyle name="Normal 2 3 2 6 7 2" xfId="17309"/>
    <cellStyle name="Normal 2 3 2 7 6" xfId="17310"/>
    <cellStyle name="Normal 2 3 2 7 2 5" xfId="17311"/>
    <cellStyle name="Normal 2 3 2 7 2 2 4" xfId="17312"/>
    <cellStyle name="Normal 2 3 2 7 2 2 2 3" xfId="17313"/>
    <cellStyle name="Normal 2 3 2 7 2 2 2 2 2" xfId="17314"/>
    <cellStyle name="Normal 2 3 2 7 2 2 3 2" xfId="17315"/>
    <cellStyle name="Normal 2 3 2 7 2 3 3" xfId="17316"/>
    <cellStyle name="Normal 2 3 2 7 2 3 2 2" xfId="17317"/>
    <cellStyle name="Normal 2 3 2 7 2 4 2" xfId="17318"/>
    <cellStyle name="Normal 2 3 2 7 3 4" xfId="17319"/>
    <cellStyle name="Normal 2 3 2 7 3 2 3" xfId="17320"/>
    <cellStyle name="Normal 2 3 2 7 3 2 2 2" xfId="17321"/>
    <cellStyle name="Normal 2 3 2 7 3 3 2" xfId="17322"/>
    <cellStyle name="Normal 2 3 2 7 4 3" xfId="17323"/>
    <cellStyle name="Normal 2 3 2 7 4 2 2" xfId="17324"/>
    <cellStyle name="Normal 2 3 2 7 5 2" xfId="17325"/>
    <cellStyle name="Normal 2 3 2 8 6" xfId="17326"/>
    <cellStyle name="Normal 2 3 2 8 2 5" xfId="17327"/>
    <cellStyle name="Normal 2 3 2 8 2 2 4" xfId="17328"/>
    <cellStyle name="Normal 2 3 2 8 2 2 2 3" xfId="17329"/>
    <cellStyle name="Normal 2 3 2 8 2 2 2 2 2" xfId="17330"/>
    <cellStyle name="Normal 2 3 2 8 2 2 3 2" xfId="17331"/>
    <cellStyle name="Normal 2 3 2 8 2 3 3" xfId="17332"/>
    <cellStyle name="Normal 2 3 2 8 2 3 2 2" xfId="17333"/>
    <cellStyle name="Normal 2 3 2 8 2 4 2" xfId="17334"/>
    <cellStyle name="Normal 2 3 2 8 3 4" xfId="17335"/>
    <cellStyle name="Normal 2 3 2 8 3 2 3" xfId="17336"/>
    <cellStyle name="Normal 2 3 2 8 3 2 2 2" xfId="17337"/>
    <cellStyle name="Normal 2 3 2 8 3 3 2" xfId="17338"/>
    <cellStyle name="Normal 2 3 2 8 4 3" xfId="17339"/>
    <cellStyle name="Normal 2 3 2 8 4 2 2" xfId="17340"/>
    <cellStyle name="Normal 2 3 2 8 5 2" xfId="17341"/>
    <cellStyle name="Normal 2 3 2 9 5" xfId="17342"/>
    <cellStyle name="Normal 2 3 2 9 2 4" xfId="17343"/>
    <cellStyle name="Normal 2 3 2 9 2 2 3" xfId="17344"/>
    <cellStyle name="Normal 2 3 2 9 2 2 2 2" xfId="17345"/>
    <cellStyle name="Normal 2 3 2 9 2 3 2" xfId="17346"/>
    <cellStyle name="Normal 2 3 2 9 3 3" xfId="17347"/>
    <cellStyle name="Normal 2 3 2 9 3 2 2" xfId="17348"/>
    <cellStyle name="Normal 2 3 2 9 4 2" xfId="17349"/>
    <cellStyle name="Total 2 8 5 3" xfId="17350"/>
    <cellStyle name="Total 2 2 2 4 3" xfId="17351"/>
    <cellStyle name="Normal 2 3 4 13" xfId="17352"/>
    <cellStyle name="Normal 2 3 4 10 4" xfId="17353"/>
    <cellStyle name="Normal 2 3 4 10 2 3" xfId="17354"/>
    <cellStyle name="Normal 2 3 4 10 2 2 2" xfId="17355"/>
    <cellStyle name="Normal 2 3 4 10 3 2" xfId="17356"/>
    <cellStyle name="Normal 2 3 4 11 3" xfId="17357"/>
    <cellStyle name="Normal 2 3 4 11 2 2" xfId="17358"/>
    <cellStyle name="Normal 2 3 4 12 2" xfId="17359"/>
    <cellStyle name="Normal 2 3 4 2 12" xfId="17360"/>
    <cellStyle name="Normal 2 3 4 2 10 3" xfId="17361"/>
    <cellStyle name="Normal 2 3 4 2 10 2 2" xfId="17362"/>
    <cellStyle name="Normal 2 3 4 2 11 2" xfId="17363"/>
    <cellStyle name="Normal 2 3 4 2 2 11" xfId="17364"/>
    <cellStyle name="Normal 2 3 4 2 2 10 2" xfId="17365"/>
    <cellStyle name="Normal 2 3 4 2 2 2 8" xfId="17366"/>
    <cellStyle name="Normal 2 3 4 2 2 2 2 5" xfId="17367"/>
    <cellStyle name="Normal 2 3 4 2 2 2 2 2 4" xfId="17368"/>
    <cellStyle name="Normal 2 3 4 2 2 2 2 2 2 3" xfId="17369"/>
    <cellStyle name="Normal 2 3 4 2 2 2 2 2 2 2 2" xfId="17370"/>
    <cellStyle name="Normal 2 3 4 2 2 2 2 2 3 2" xfId="17371"/>
    <cellStyle name="Normal 2 3 4 2 2 2 2 3 3" xfId="17372"/>
    <cellStyle name="Normal 2 3 4 2 2 2 2 3 2 2" xfId="17373"/>
    <cellStyle name="Normal 2 3 4 2 2 2 2 4 2" xfId="17374"/>
    <cellStyle name="Normal 2 3 4 2 2 2 3 5" xfId="17375"/>
    <cellStyle name="Normal 2 3 4 2 2 2 3 2 4" xfId="17376"/>
    <cellStyle name="Normal 2 3 4 2 2 2 3 2 2 3" xfId="17377"/>
    <cellStyle name="Normal 2 3 4 2 2 2 3 2 2 2 2" xfId="17378"/>
    <cellStyle name="Normal 2 3 4 2 2 2 3 2 3 2" xfId="17379"/>
    <cellStyle name="Normal 2 3 4 2 2 2 3 3 3" xfId="17380"/>
    <cellStyle name="Normal 2 3 4 2 2 2 3 3 2 2" xfId="17381"/>
    <cellStyle name="Normal 2 3 4 2 2 2 3 4 2" xfId="17382"/>
    <cellStyle name="Normal 2 3 4 2 2 2 4 5" xfId="17383"/>
    <cellStyle name="Normal 2 3 4 2 2 2 4 2 4" xfId="17384"/>
    <cellStyle name="Normal 2 3 4 2 2 2 4 2 2 3" xfId="17385"/>
    <cellStyle name="Normal 2 3 4 2 2 2 4 2 2 2 2" xfId="17386"/>
    <cellStyle name="Normal 2 3 4 2 2 2 4 2 3 2" xfId="17387"/>
    <cellStyle name="Normal 2 3 4 2 2 2 4 3 3" xfId="17388"/>
    <cellStyle name="Normal 2 3 4 2 2 2 4 3 2 2" xfId="17389"/>
    <cellStyle name="Normal 2 3 4 2 2 2 4 4 2" xfId="17390"/>
    <cellStyle name="Normal 2 3 4 2 2 2 5 4" xfId="17391"/>
    <cellStyle name="Normal 2 3 4 2 2 2 5 2 3" xfId="17392"/>
    <cellStyle name="Normal 2 3 4 2 2 2 5 2 2 2" xfId="17393"/>
    <cellStyle name="Normal 2 3 4 2 2 2 5 3 2" xfId="17394"/>
    <cellStyle name="Normal 2 3 4 2 2 2 6 3" xfId="17395"/>
    <cellStyle name="Normal 2 3 4 2 2 2 6 2 2" xfId="17396"/>
    <cellStyle name="Normal 2 3 4 2 2 2 7 2" xfId="17397"/>
    <cellStyle name="Normal 2 3 4 2 2 3 6" xfId="17398"/>
    <cellStyle name="Normal 2 3 4 2 2 3 2 5" xfId="17399"/>
    <cellStyle name="Normal 2 3 4 2 2 3 2 2 4" xfId="17400"/>
    <cellStyle name="Normal 2 3 4 2 2 3 2 2 2 3" xfId="17401"/>
    <cellStyle name="Normal 2 3 4 2 2 3 2 2 2 2 2" xfId="17402"/>
    <cellStyle name="Normal 2 3 4 2 2 3 2 2 3 2" xfId="17403"/>
    <cellStyle name="Normal 2 3 4 2 2 3 2 3 3" xfId="17404"/>
    <cellStyle name="Normal 2 3 4 2 2 3 2 3 2 2" xfId="17405"/>
    <cellStyle name="Normal 2 3 4 2 2 3 2 4 2" xfId="17406"/>
    <cellStyle name="Normal 2 3 4 2 2 3 3 4" xfId="17407"/>
    <cellStyle name="Normal 2 3 4 2 2 3 3 2 3" xfId="17408"/>
    <cellStyle name="Normal 2 3 4 2 2 3 3 2 2 2" xfId="17409"/>
    <cellStyle name="Normal 2 3 4 2 2 3 3 3 2" xfId="17410"/>
    <cellStyle name="Normal 2 3 4 2 2 3 4 3" xfId="17411"/>
    <cellStyle name="Normal 2 3 4 2 2 3 4 2 2" xfId="17412"/>
    <cellStyle name="Normal 2 3 4 2 2 3 5 2" xfId="17413"/>
    <cellStyle name="Normal 2 3 4 2 2 4 6" xfId="17414"/>
    <cellStyle name="Normal 2 3 4 2 2 4 2 5" xfId="17415"/>
    <cellStyle name="Normal 2 3 4 2 2 4 2 2 4" xfId="17416"/>
    <cellStyle name="Normal 2 3 4 2 2 4 2 2 2 3" xfId="17417"/>
    <cellStyle name="Normal 2 3 4 2 2 4 2 2 2 2 2" xfId="17418"/>
    <cellStyle name="Normal 2 3 4 2 2 4 2 2 3 2" xfId="17419"/>
    <cellStyle name="Normal 2 3 4 2 2 4 2 3 3" xfId="17420"/>
    <cellStyle name="Normal 2 3 4 2 2 4 2 3 2 2" xfId="17421"/>
    <cellStyle name="Normal 2 3 4 2 2 4 2 4 2" xfId="17422"/>
    <cellStyle name="Normal 2 3 4 2 2 4 3 4" xfId="17423"/>
    <cellStyle name="Normal 2 3 4 2 2 4 3 2 3" xfId="17424"/>
    <cellStyle name="Normal 2 3 4 2 2 4 3 2 2 2" xfId="17425"/>
    <cellStyle name="Normal 2 3 4 2 2 4 3 3 2" xfId="17426"/>
    <cellStyle name="Normal 2 3 4 2 2 4 4 3" xfId="17427"/>
    <cellStyle name="Normal 2 3 4 2 2 4 4 2 2" xfId="17428"/>
    <cellStyle name="Normal 2 3 4 2 2 4 5 2" xfId="17429"/>
    <cellStyle name="Normal 2 3 4 2 2 5 5" xfId="17430"/>
    <cellStyle name="Normal 2 3 4 2 2 5 2 4" xfId="17431"/>
    <cellStyle name="Normal 2 3 4 2 2 5 2 2 3" xfId="17432"/>
    <cellStyle name="Normal 2 3 4 2 2 5 2 2 2 2" xfId="17433"/>
    <cellStyle name="Normal 2 3 4 2 2 5 2 3 2" xfId="17434"/>
    <cellStyle name="Normal 2 3 4 2 2 5 3 3" xfId="17435"/>
    <cellStyle name="Normal 2 3 4 2 2 5 3 2 2" xfId="17436"/>
    <cellStyle name="Normal 2 3 4 2 2 5 4 2" xfId="17437"/>
    <cellStyle name="Normal 2 3 4 2 2 6 5" xfId="17438"/>
    <cellStyle name="Normal 2 3 4 2 2 6 2 4" xfId="17439"/>
    <cellStyle name="Normal 2 3 4 2 2 6 2 2 3" xfId="17440"/>
    <cellStyle name="Normal 2 3 4 2 2 6 2 2 2 2" xfId="17441"/>
    <cellStyle name="Normal 2 3 4 2 2 6 2 3 2" xfId="17442"/>
    <cellStyle name="Normal 2 3 4 2 2 6 3 3" xfId="17443"/>
    <cellStyle name="Normal 2 3 4 2 2 6 3 2 2" xfId="17444"/>
    <cellStyle name="Normal 2 3 4 2 2 6 4 2" xfId="17445"/>
    <cellStyle name="Normal 2 3 4 2 2 7 5" xfId="17446"/>
    <cellStyle name="Normal 2 3 4 2 2 7 2 4" xfId="17447"/>
    <cellStyle name="Normal 2 3 4 2 2 7 2 2 3" xfId="17448"/>
    <cellStyle name="Normal 2 3 4 2 2 7 2 2 2 2" xfId="17449"/>
    <cellStyle name="Normal 2 3 4 2 2 7 2 3 2" xfId="17450"/>
    <cellStyle name="Normal 2 3 4 2 2 7 3 3" xfId="17451"/>
    <cellStyle name="Normal 2 3 4 2 2 7 3 2 2" xfId="17452"/>
    <cellStyle name="Normal 2 3 4 2 2 7 4 2" xfId="17453"/>
    <cellStyle name="Normal 2 3 4 2 2 8 4" xfId="17454"/>
    <cellStyle name="Normal 2 3 4 2 2 8 2 3" xfId="17455"/>
    <cellStyle name="Normal 2 3 4 2 2 8 2 2 2" xfId="17456"/>
    <cellStyle name="Normal 2 3 4 2 2 8 3 2" xfId="17457"/>
    <cellStyle name="Normal 2 3 4 2 2 9 3" xfId="17458"/>
    <cellStyle name="Normal 2 3 4 2 2 9 2 2" xfId="17459"/>
    <cellStyle name="Normal 2 3 4 2 3 8" xfId="17460"/>
    <cellStyle name="Normal 2 3 4 2 3 2 5" xfId="17461"/>
    <cellStyle name="Normal 2 3 4 2 3 2 2 4" xfId="17462"/>
    <cellStyle name="Normal 2 3 4 2 3 2 2 2 3" xfId="17463"/>
    <cellStyle name="Normal 2 3 4 2 3 2 2 2 2 2" xfId="17464"/>
    <cellStyle name="Normal 2 3 4 2 3 2 2 3 2" xfId="17465"/>
    <cellStyle name="Normal 2 3 4 2 3 2 3 3" xfId="17466"/>
    <cellStyle name="Normal 2 3 4 2 3 2 3 2 2" xfId="17467"/>
    <cellStyle name="Normal 2 3 4 2 3 2 4 2" xfId="17468"/>
    <cellStyle name="Normal 2 3 4 2 3 3 5" xfId="17469"/>
    <cellStyle name="Normal 2 3 4 2 3 3 2 4" xfId="17470"/>
    <cellStyle name="Normal 2 3 4 2 3 3 2 2 3" xfId="17471"/>
    <cellStyle name="Normal 2 3 4 2 3 3 2 2 2 2" xfId="17472"/>
    <cellStyle name="Normal 2 3 4 2 3 3 2 3 2" xfId="17473"/>
    <cellStyle name="Normal 2 3 4 2 3 3 3 3" xfId="17474"/>
    <cellStyle name="Normal 2 3 4 2 3 3 3 2 2" xfId="17475"/>
    <cellStyle name="Normal 2 3 4 2 3 3 4 2" xfId="17476"/>
    <cellStyle name="Normal 2 3 4 2 3 4 5" xfId="17477"/>
    <cellStyle name="Normal 2 3 4 2 3 4 2 4" xfId="17478"/>
    <cellStyle name="Normal 2 3 4 2 3 4 2 2 3" xfId="17479"/>
    <cellStyle name="Normal 2 3 4 2 3 4 2 2 2 2" xfId="17480"/>
    <cellStyle name="Normal 2 3 4 2 3 4 2 3 2" xfId="17481"/>
    <cellStyle name="Normal 2 3 4 2 3 4 3 3" xfId="17482"/>
    <cellStyle name="Normal 2 3 4 2 3 4 3 2 2" xfId="17483"/>
    <cellStyle name="Normal 2 3 4 2 3 4 4 2" xfId="17484"/>
    <cellStyle name="Normal 2 3 4 2 3 5 4" xfId="17485"/>
    <cellStyle name="Normal 2 3 4 2 3 5 2 3" xfId="17486"/>
    <cellStyle name="Normal 2 3 4 2 3 5 2 2 2" xfId="17487"/>
    <cellStyle name="Normal 2 3 4 2 3 5 3 2" xfId="17488"/>
    <cellStyle name="Normal 2 3 4 2 3 6 3" xfId="17489"/>
    <cellStyle name="Normal 2 3 4 2 3 6 2 2" xfId="17490"/>
    <cellStyle name="Normal 2 3 4 2 3 7 2" xfId="17491"/>
    <cellStyle name="Normal 2 3 4 2 4 6" xfId="17492"/>
    <cellStyle name="Normal 2 3 4 2 4 2 5" xfId="17493"/>
    <cellStyle name="Normal 2 3 4 2 4 2 2 4" xfId="17494"/>
    <cellStyle name="Normal 2 3 4 2 4 2 2 2 3" xfId="17495"/>
    <cellStyle name="Normal 2 3 4 2 4 2 2 2 2 2" xfId="17496"/>
    <cellStyle name="Normal 2 3 4 2 4 2 2 3 2" xfId="17497"/>
    <cellStyle name="Normal 2 3 4 2 4 2 3 3" xfId="17498"/>
    <cellStyle name="Normal 2 3 4 2 4 2 3 2 2" xfId="17499"/>
    <cellStyle name="Normal 2 3 4 2 4 2 4 2" xfId="17500"/>
    <cellStyle name="Normal 2 3 4 2 4 3 4" xfId="17501"/>
    <cellStyle name="Normal 2 3 4 2 4 3 2 3" xfId="17502"/>
    <cellStyle name="Normal 2 3 4 2 4 3 2 2 2" xfId="17503"/>
    <cellStyle name="Normal 2 3 4 2 4 3 3 2" xfId="17504"/>
    <cellStyle name="Normal 2 3 4 2 4 4 3" xfId="17505"/>
    <cellStyle name="Normal 2 3 4 2 4 4 2 2" xfId="17506"/>
    <cellStyle name="Normal 2 3 4 2 4 5 2" xfId="17507"/>
    <cellStyle name="Normal 2 3 4 2 5 6" xfId="17508"/>
    <cellStyle name="Normal 2 3 4 2 5 2 5" xfId="17509"/>
    <cellStyle name="Normal 2 3 4 2 5 2 2 4" xfId="17510"/>
    <cellStyle name="Normal 2 3 4 2 5 2 2 2 3" xfId="17511"/>
    <cellStyle name="Normal 2 3 4 2 5 2 2 2 2 2" xfId="17512"/>
    <cellStyle name="Normal 2 3 4 2 5 2 2 3 2" xfId="17513"/>
    <cellStyle name="Normal 2 3 4 2 5 2 3 3" xfId="17514"/>
    <cellStyle name="Normal 2 3 4 2 5 2 3 2 2" xfId="17515"/>
    <cellStyle name="Normal 2 3 4 2 5 2 4 2" xfId="17516"/>
    <cellStyle name="Normal 2 3 4 2 5 3 4" xfId="17517"/>
    <cellStyle name="Normal 2 3 4 2 5 3 2 3" xfId="17518"/>
    <cellStyle name="Normal 2 3 4 2 5 3 2 2 2" xfId="17519"/>
    <cellStyle name="Normal 2 3 4 2 5 3 3 2" xfId="17520"/>
    <cellStyle name="Normal 2 3 4 2 5 4 3" xfId="17521"/>
    <cellStyle name="Normal 2 3 4 2 5 4 2 2" xfId="17522"/>
    <cellStyle name="Normal 2 3 4 2 5 5 2" xfId="17523"/>
    <cellStyle name="Normal 2 3 4 2 6 5" xfId="17524"/>
    <cellStyle name="Normal 2 3 4 2 6 2 4" xfId="17525"/>
    <cellStyle name="Normal 2 3 4 2 6 2 2 3" xfId="17526"/>
    <cellStyle name="Normal 2 3 4 2 6 2 2 2 2" xfId="17527"/>
    <cellStyle name="Normal 2 3 4 2 6 2 3 2" xfId="17528"/>
    <cellStyle name="Normal 2 3 4 2 6 3 3" xfId="17529"/>
    <cellStyle name="Normal 2 3 4 2 6 3 2 2" xfId="17530"/>
    <cellStyle name="Normal 2 3 4 2 6 4 2" xfId="17531"/>
    <cellStyle name="Normal 2 3 4 2 7 5" xfId="17532"/>
    <cellStyle name="Normal 2 3 4 2 7 2 4" xfId="17533"/>
    <cellStyle name="Normal 2 3 4 2 7 2 2 3" xfId="17534"/>
    <cellStyle name="Normal 2 3 4 2 7 2 2 2 2" xfId="17535"/>
    <cellStyle name="Normal 2 3 4 2 7 2 3 2" xfId="17536"/>
    <cellStyle name="Normal 2 3 4 2 7 3 3" xfId="17537"/>
    <cellStyle name="Normal 2 3 4 2 7 3 2 2" xfId="17538"/>
    <cellStyle name="Normal 2 3 4 2 7 4 2" xfId="17539"/>
    <cellStyle name="Normal 2 3 4 2 8 5" xfId="17540"/>
    <cellStyle name="Normal 2 3 4 2 8 2 4" xfId="17541"/>
    <cellStyle name="Normal 2 3 4 2 8 2 2 3" xfId="17542"/>
    <cellStyle name="Normal 2 3 4 2 8 2 2 2 2" xfId="17543"/>
    <cellStyle name="Normal 2 3 4 2 8 2 3 2" xfId="17544"/>
    <cellStyle name="Normal 2 3 4 2 8 3 3" xfId="17545"/>
    <cellStyle name="Normal 2 3 4 2 8 3 2 2" xfId="17546"/>
    <cellStyle name="Normal 2 3 4 2 8 4 2" xfId="17547"/>
    <cellStyle name="Normal 2 3 4 2 9 4" xfId="17548"/>
    <cellStyle name="Normal 2 3 4 2 9 2 3" xfId="17549"/>
    <cellStyle name="Normal 2 3 4 2 9 2 2 2" xfId="17550"/>
    <cellStyle name="Normal 2 3 4 2 9 3 2" xfId="17551"/>
    <cellStyle name="Normal 2 3 4 3 11" xfId="17552"/>
    <cellStyle name="Normal 2 3 4 3 10 2" xfId="17553"/>
    <cellStyle name="Normal 2 3 4 3 2 8" xfId="17554"/>
    <cellStyle name="Normal 2 3 4 3 2 2 5" xfId="17555"/>
    <cellStyle name="Normal 2 3 4 3 2 2 2 4" xfId="17556"/>
    <cellStyle name="Normal 2 3 4 3 2 2 2 2 3" xfId="17557"/>
    <cellStyle name="Normal 2 3 4 3 2 2 2 2 2 2" xfId="17558"/>
    <cellStyle name="Normal 2 3 4 3 2 2 2 3 2" xfId="17559"/>
    <cellStyle name="Normal 2 3 4 3 2 2 3 3" xfId="17560"/>
    <cellStyle name="Normal 2 3 4 3 2 2 3 2 2" xfId="17561"/>
    <cellStyle name="Normal 2 3 4 3 2 2 4 2" xfId="17562"/>
    <cellStyle name="Normal 2 3 4 3 2 3 5" xfId="17563"/>
    <cellStyle name="Normal 2 3 4 3 2 3 2 4" xfId="17564"/>
    <cellStyle name="Normal 2 3 4 3 2 3 2 2 3" xfId="17565"/>
    <cellStyle name="Normal 2 3 4 3 2 3 2 2 2 2" xfId="17566"/>
    <cellStyle name="Normal 2 3 4 3 2 3 2 3 2" xfId="17567"/>
    <cellStyle name="Normal 2 3 4 3 2 3 3 3" xfId="17568"/>
    <cellStyle name="Normal 2 3 4 3 2 3 3 2 2" xfId="17569"/>
    <cellStyle name="Normal 2 3 4 3 2 3 4 2" xfId="17570"/>
    <cellStyle name="Normal 2 3 4 3 2 4 5" xfId="17571"/>
    <cellStyle name="Normal 2 3 4 3 2 4 2 4" xfId="17572"/>
    <cellStyle name="Normal 2 3 4 3 2 4 2 2 3" xfId="17573"/>
    <cellStyle name="Normal 2 3 4 3 2 4 2 2 2 2" xfId="17574"/>
    <cellStyle name="Normal 2 3 4 3 2 4 2 3 2" xfId="17575"/>
    <cellStyle name="Normal 2 3 4 3 2 4 3 3" xfId="17576"/>
    <cellStyle name="Normal 2 3 4 3 2 4 3 2 2" xfId="17577"/>
    <cellStyle name="Normal 2 3 4 3 2 4 4 2" xfId="17578"/>
    <cellStyle name="Normal 2 3 4 3 2 5 4" xfId="17579"/>
    <cellStyle name="Normal 2 3 4 3 2 5 2 3" xfId="17580"/>
    <cellStyle name="Normal 2 3 4 3 2 5 2 2 2" xfId="17581"/>
    <cellStyle name="Normal 2 3 4 3 2 5 3 2" xfId="17582"/>
    <cellStyle name="Normal 2 3 4 3 2 6 3" xfId="17583"/>
    <cellStyle name="Normal 2 3 4 3 2 6 2 2" xfId="17584"/>
    <cellStyle name="Normal 2 3 4 3 2 7 2" xfId="17585"/>
    <cellStyle name="Normal 2 3 4 3 3 6" xfId="17586"/>
    <cellStyle name="Normal 2 3 4 3 3 2 5" xfId="17587"/>
    <cellStyle name="Normal 2 3 4 3 3 2 2 4" xfId="17588"/>
    <cellStyle name="Normal 2 3 4 3 3 2 2 2 3" xfId="17589"/>
    <cellStyle name="Normal 2 3 4 3 3 2 2 2 2 2" xfId="17590"/>
    <cellStyle name="Normal 2 3 4 3 3 2 2 3 2" xfId="17591"/>
    <cellStyle name="Normal 2 3 4 3 3 2 3 3" xfId="17592"/>
    <cellStyle name="Normal 2 3 4 3 3 2 3 2 2" xfId="17593"/>
    <cellStyle name="Normal 2 3 4 3 3 2 4 2" xfId="17594"/>
    <cellStyle name="Normal 2 3 4 3 3 3 4" xfId="17595"/>
    <cellStyle name="Normal 2 3 4 3 3 3 2 3" xfId="17596"/>
    <cellStyle name="Normal 2 3 4 3 3 3 2 2 2" xfId="17597"/>
    <cellStyle name="Normal 2 3 4 3 3 3 3 2" xfId="17598"/>
    <cellStyle name="Normal 2 3 4 3 3 4 3" xfId="17599"/>
    <cellStyle name="Normal 2 3 4 3 3 4 2 2" xfId="17600"/>
    <cellStyle name="Normal 2 3 4 3 3 5 2" xfId="17601"/>
    <cellStyle name="Normal 2 3 4 3 4 6" xfId="17602"/>
    <cellStyle name="Normal 2 3 4 3 4 2 5" xfId="17603"/>
    <cellStyle name="Normal 2 3 4 3 4 2 2 4" xfId="17604"/>
    <cellStyle name="Normal 2 3 4 3 4 2 2 2 3" xfId="17605"/>
    <cellStyle name="Normal 2 3 4 3 4 2 2 2 2 2" xfId="17606"/>
    <cellStyle name="Normal 2 3 4 3 4 2 2 3 2" xfId="17607"/>
    <cellStyle name="Normal 2 3 4 3 4 2 3 3" xfId="17608"/>
    <cellStyle name="Normal 2 3 4 3 4 2 3 2 2" xfId="17609"/>
    <cellStyle name="Normal 2 3 4 3 4 2 4 2" xfId="17610"/>
    <cellStyle name="Normal 2 3 4 3 4 3 4" xfId="17611"/>
    <cellStyle name="Normal 2 3 4 3 4 3 2 3" xfId="17612"/>
    <cellStyle name="Normal 2 3 4 3 4 3 2 2 2" xfId="17613"/>
    <cellStyle name="Normal 2 3 4 3 4 3 3 2" xfId="17614"/>
    <cellStyle name="Normal 2 3 4 3 4 4 3" xfId="17615"/>
    <cellStyle name="Normal 2 3 4 3 4 4 2 2" xfId="17616"/>
    <cellStyle name="Normal 2 3 4 3 4 5 2" xfId="17617"/>
    <cellStyle name="Normal 2 3 4 3 5 5" xfId="17618"/>
    <cellStyle name="Normal 2 3 4 3 5 2 4" xfId="17619"/>
    <cellStyle name="Normal 2 3 4 3 5 2 2 3" xfId="17620"/>
    <cellStyle name="Normal 2 3 4 3 5 2 2 2 2" xfId="17621"/>
    <cellStyle name="Normal 2 3 4 3 5 2 3 2" xfId="17622"/>
    <cellStyle name="Normal 2 3 4 3 5 3 3" xfId="17623"/>
    <cellStyle name="Normal 2 3 4 3 5 3 2 2" xfId="17624"/>
    <cellStyle name="Normal 2 3 4 3 5 4 2" xfId="17625"/>
    <cellStyle name="Normal 2 3 4 3 6 5" xfId="17626"/>
    <cellStyle name="Normal 2 3 4 3 6 2 4" xfId="17627"/>
    <cellStyle name="Normal 2 3 4 3 6 2 2 3" xfId="17628"/>
    <cellStyle name="Normal 2 3 4 3 6 2 2 2 2" xfId="17629"/>
    <cellStyle name="Normal 2 3 4 3 6 2 3 2" xfId="17630"/>
    <cellStyle name="Normal 2 3 4 3 6 3 3" xfId="17631"/>
    <cellStyle name="Normal 2 3 4 3 6 3 2 2" xfId="17632"/>
    <cellStyle name="Normal 2 3 4 3 6 4 2" xfId="17633"/>
    <cellStyle name="Normal 2 3 4 3 7 5" xfId="17634"/>
    <cellStyle name="Normal 2 3 4 3 7 2 4" xfId="17635"/>
    <cellStyle name="Normal 2 3 4 3 7 2 2 3" xfId="17636"/>
    <cellStyle name="Normal 2 3 4 3 7 2 2 2 2" xfId="17637"/>
    <cellStyle name="Normal 2 3 4 3 7 2 3 2" xfId="17638"/>
    <cellStyle name="Normal 2 3 4 3 7 3 3" xfId="17639"/>
    <cellStyle name="Normal 2 3 4 3 7 3 2 2" xfId="17640"/>
    <cellStyle name="Normal 2 3 4 3 7 4 2" xfId="17641"/>
    <cellStyle name="Normal 2 3 4 3 8 4" xfId="17642"/>
    <cellStyle name="Normal 2 3 4 3 8 2 3" xfId="17643"/>
    <cellStyle name="Normal 2 3 4 3 8 2 2 2" xfId="17644"/>
    <cellStyle name="Normal 2 3 4 3 8 3 2" xfId="17645"/>
    <cellStyle name="Normal 2 3 4 3 9 3" xfId="17646"/>
    <cellStyle name="Normal 2 3 4 3 9 2 2" xfId="17647"/>
    <cellStyle name="Normal 2 3 4 4 8" xfId="17648"/>
    <cellStyle name="Normal 2 3 4 4 2 5" xfId="17649"/>
    <cellStyle name="Normal 2 3 4 4 2 2 4" xfId="17650"/>
    <cellStyle name="Normal 2 3 4 4 2 2 2 3" xfId="17651"/>
    <cellStyle name="Normal 2 3 4 4 2 2 2 2 2" xfId="17652"/>
    <cellStyle name="Normal 2 3 4 4 2 2 3 2" xfId="17653"/>
    <cellStyle name="Normal 2 3 4 4 2 3 3" xfId="17654"/>
    <cellStyle name="Normal 2 3 4 4 2 3 2 2" xfId="17655"/>
    <cellStyle name="Normal 2 3 4 4 2 4 2" xfId="17656"/>
    <cellStyle name="Normal 2 3 4 4 3 5" xfId="17657"/>
    <cellStyle name="Normal 2 3 4 4 3 2 4" xfId="17658"/>
    <cellStyle name="Normal 2 3 4 4 3 2 2 3" xfId="17659"/>
    <cellStyle name="Normal 2 3 4 4 3 2 2 2 2" xfId="17660"/>
    <cellStyle name="Normal 2 3 4 4 3 2 3 2" xfId="17661"/>
    <cellStyle name="Normal 2 3 4 4 3 3 3" xfId="17662"/>
    <cellStyle name="Normal 2 3 4 4 3 3 2 2" xfId="17663"/>
    <cellStyle name="Normal 2 3 4 4 3 4 2" xfId="17664"/>
    <cellStyle name="Normal 2 3 4 4 4 5" xfId="17665"/>
    <cellStyle name="Normal 2 3 4 4 4 2 4" xfId="17666"/>
    <cellStyle name="Normal 2 3 4 4 4 2 2 3" xfId="17667"/>
    <cellStyle name="Normal 2 3 4 4 4 2 2 2 2" xfId="17668"/>
    <cellStyle name="Normal 2 3 4 4 4 2 3 2" xfId="17669"/>
    <cellStyle name="Normal 2 3 4 4 4 3 3" xfId="17670"/>
    <cellStyle name="Normal 2 3 4 4 4 3 2 2" xfId="17671"/>
    <cellStyle name="Normal 2 3 4 4 4 4 2" xfId="17672"/>
    <cellStyle name="Normal 2 3 4 4 5 4" xfId="17673"/>
    <cellStyle name="Normal 2 3 4 4 5 2 3" xfId="17674"/>
    <cellStyle name="Normal 2 3 4 4 5 2 2 2" xfId="17675"/>
    <cellStyle name="Normal 2 3 4 4 5 3 2" xfId="17676"/>
    <cellStyle name="Normal 2 3 4 4 6 3" xfId="17677"/>
    <cellStyle name="Normal 2 3 4 4 6 2 2" xfId="17678"/>
    <cellStyle name="Normal 2 3 4 4 7 2" xfId="17679"/>
    <cellStyle name="Normal 2 3 4 5 6" xfId="17680"/>
    <cellStyle name="Normal 2 3 4 5 2 5" xfId="17681"/>
    <cellStyle name="Normal 2 3 4 5 2 2 4" xfId="17682"/>
    <cellStyle name="Normal 2 3 4 5 2 2 2 3" xfId="17683"/>
    <cellStyle name="Normal 2 3 4 5 2 2 2 2 2" xfId="17684"/>
    <cellStyle name="Normal 2 3 4 5 2 2 3 2" xfId="17685"/>
    <cellStyle name="Normal 2 3 4 5 2 3 3" xfId="17686"/>
    <cellStyle name="Normal 2 3 4 5 2 3 2 2" xfId="17687"/>
    <cellStyle name="Normal 2 3 4 5 2 4 2" xfId="17688"/>
    <cellStyle name="Normal 2 3 4 5 3 4" xfId="17689"/>
    <cellStyle name="Normal 2 3 4 5 3 2 3" xfId="17690"/>
    <cellStyle name="Normal 2 3 4 5 3 2 2 2" xfId="17691"/>
    <cellStyle name="Normal 2 3 4 5 3 3 2" xfId="17692"/>
    <cellStyle name="Normal 2 3 4 5 4 3" xfId="17693"/>
    <cellStyle name="Normal 2 3 4 5 4 2 2" xfId="17694"/>
    <cellStyle name="Normal 2 3 4 5 5 2" xfId="17695"/>
    <cellStyle name="Normal 2 3 4 6 6" xfId="17696"/>
    <cellStyle name="Normal 2 3 4 6 2 5" xfId="17697"/>
    <cellStyle name="Normal 2 3 4 6 2 2 4" xfId="17698"/>
    <cellStyle name="Normal 2 3 4 6 2 2 2 3" xfId="17699"/>
    <cellStyle name="Normal 2 3 4 6 2 2 2 2 2" xfId="17700"/>
    <cellStyle name="Normal 2 3 4 6 2 2 3 2" xfId="17701"/>
    <cellStyle name="Normal 2 3 4 6 2 3 3" xfId="17702"/>
    <cellStyle name="Normal 2 3 4 6 2 3 2 2" xfId="17703"/>
    <cellStyle name="Normal 2 3 4 6 2 4 2" xfId="17704"/>
    <cellStyle name="Normal 2 3 4 6 3 4" xfId="17705"/>
    <cellStyle name="Normal 2 3 4 6 3 2 3" xfId="17706"/>
    <cellStyle name="Normal 2 3 4 6 3 2 2 2" xfId="17707"/>
    <cellStyle name="Normal 2 3 4 6 3 3 2" xfId="17708"/>
    <cellStyle name="Normal 2 3 4 6 4 3" xfId="17709"/>
    <cellStyle name="Normal 2 3 4 6 4 2 2" xfId="17710"/>
    <cellStyle name="Normal 2 3 4 6 5 2" xfId="17711"/>
    <cellStyle name="Normal 2 3 4 7 5" xfId="17712"/>
    <cellStyle name="Normal 2 3 4 7 2 4" xfId="17713"/>
    <cellStyle name="Normal 2 3 4 7 2 2 3" xfId="17714"/>
    <cellStyle name="Normal 2 3 4 7 2 2 2 2" xfId="17715"/>
    <cellStyle name="Normal 2 3 4 7 2 3 2" xfId="17716"/>
    <cellStyle name="Normal 2 3 4 7 3 3" xfId="17717"/>
    <cellStyle name="Normal 2 3 4 7 3 2 2" xfId="17718"/>
    <cellStyle name="Normal 2 3 4 7 4 2" xfId="17719"/>
    <cellStyle name="Normal 2 3 4 8 5" xfId="17720"/>
    <cellStyle name="Normal 2 3 4 8 2 4" xfId="17721"/>
    <cellStyle name="Normal 2 3 4 8 2 2 3" xfId="17722"/>
    <cellStyle name="Normal 2 3 4 8 2 2 2 2" xfId="17723"/>
    <cellStyle name="Normal 2 3 4 8 2 3 2" xfId="17724"/>
    <cellStyle name="Normal 2 3 4 8 3 3" xfId="17725"/>
    <cellStyle name="Normal 2 3 4 8 3 2 2" xfId="17726"/>
    <cellStyle name="Normal 2 3 4 8 4 2" xfId="17727"/>
    <cellStyle name="Normal 2 3 4 9 5" xfId="17728"/>
    <cellStyle name="Normal 2 3 4 9 2 4" xfId="17729"/>
    <cellStyle name="Normal 2 3 4 9 2 2 3" xfId="17730"/>
    <cellStyle name="Normal 2 3 4 9 2 2 2 2" xfId="17731"/>
    <cellStyle name="Normal 2 3 4 9 2 3 2" xfId="17732"/>
    <cellStyle name="Normal 2 3 4 9 3 3" xfId="17733"/>
    <cellStyle name="Normal 2 3 4 9 3 2 2" xfId="17734"/>
    <cellStyle name="Normal 2 3 4 9 4 2" xfId="17735"/>
    <cellStyle name="Normal 2 3 5 12" xfId="17736"/>
    <cellStyle name="Normal 2 3 5 10 3" xfId="17737"/>
    <cellStyle name="Normal 2 3 5 10 2 2" xfId="17738"/>
    <cellStyle name="Normal 2 3 5 11 2" xfId="17739"/>
    <cellStyle name="Normal 2 3 5 2 11" xfId="17740"/>
    <cellStyle name="Normal 2 3 5 2 10 2" xfId="17741"/>
    <cellStyle name="Normal 2 3 5 2 2 8" xfId="17742"/>
    <cellStyle name="Normal 2 3 5 2 2 2 5" xfId="17743"/>
    <cellStyle name="Normal 2 3 5 2 2 2 2 4" xfId="17744"/>
    <cellStyle name="Normal 2 3 5 2 2 2 2 2 3" xfId="17745"/>
    <cellStyle name="Normal 2 3 5 2 2 2 2 2 2 2" xfId="17746"/>
    <cellStyle name="Normal 2 3 5 2 2 2 2 3 2" xfId="17747"/>
    <cellStyle name="Normal 2 3 5 2 2 2 3 3" xfId="17748"/>
    <cellStyle name="Normal 2 3 5 2 2 2 3 2 2" xfId="17749"/>
    <cellStyle name="Normal 2 3 5 2 2 2 4 2" xfId="17750"/>
    <cellStyle name="Normal 2 3 5 2 2 3 5" xfId="17751"/>
    <cellStyle name="Normal 2 3 5 2 2 3 2 4" xfId="17752"/>
    <cellStyle name="Normal 2 3 5 2 2 3 2 2 3" xfId="17753"/>
    <cellStyle name="Normal 2 3 5 2 2 3 2 2 2 2" xfId="17754"/>
    <cellStyle name="Normal 2 3 5 2 2 3 2 3 2" xfId="17755"/>
    <cellStyle name="Normal 2 3 5 2 2 3 3 3" xfId="17756"/>
    <cellStyle name="Normal 2 3 5 2 2 3 3 2 2" xfId="17757"/>
    <cellStyle name="Normal 2 3 5 2 2 3 4 2" xfId="17758"/>
    <cellStyle name="Normal 2 3 5 2 2 4 5" xfId="17759"/>
    <cellStyle name="Normal 2 3 5 2 2 4 2 4" xfId="17760"/>
    <cellStyle name="Normal 2 3 5 2 2 4 2 2 3" xfId="17761"/>
    <cellStyle name="Normal 2 3 5 2 2 4 2 2 2 2" xfId="17762"/>
    <cellStyle name="Normal 2 3 5 2 2 4 2 3 2" xfId="17763"/>
    <cellStyle name="Normal 2 3 5 2 2 4 3 3" xfId="17764"/>
    <cellStyle name="Normal 2 3 5 2 2 4 3 2 2" xfId="17765"/>
    <cellStyle name="Normal 2 3 5 2 2 4 4 2" xfId="17766"/>
    <cellStyle name="Normal 2 3 5 2 2 5 4" xfId="17767"/>
    <cellStyle name="Normal 2 3 5 2 2 5 2 3" xfId="17768"/>
    <cellStyle name="Normal 2 3 5 2 2 5 2 2 2" xfId="17769"/>
    <cellStyle name="Normal 2 3 5 2 2 5 3 2" xfId="17770"/>
    <cellStyle name="Normal 2 3 5 2 2 6 3" xfId="17771"/>
    <cellStyle name="Normal 2 3 5 2 2 6 2 2" xfId="17772"/>
    <cellStyle name="Normal 2 3 5 2 2 7 2" xfId="17773"/>
    <cellStyle name="Normal 2 3 5 2 3 6" xfId="17774"/>
    <cellStyle name="Normal 2 3 5 2 3 2 5" xfId="17775"/>
    <cellStyle name="Normal 2 3 5 2 3 2 2 4" xfId="17776"/>
    <cellStyle name="Normal 2 3 5 2 3 2 2 2 3" xfId="17777"/>
    <cellStyle name="Normal 2 3 5 2 3 2 2 2 2 2" xfId="17778"/>
    <cellStyle name="Normal 2 3 5 2 3 2 2 3 2" xfId="17779"/>
    <cellStyle name="Normal 2 3 5 2 3 2 3 3" xfId="17780"/>
    <cellStyle name="Normal 2 3 5 2 3 2 3 2 2" xfId="17781"/>
    <cellStyle name="Normal 2 3 5 2 3 2 4 2" xfId="17782"/>
    <cellStyle name="Normal 2 3 5 2 3 3 4" xfId="17783"/>
    <cellStyle name="Normal 2 3 5 2 3 3 2 3" xfId="17784"/>
    <cellStyle name="Normal 2 3 5 2 3 3 2 2 2" xfId="17785"/>
    <cellStyle name="Normal 2 3 5 2 3 3 3 2" xfId="17786"/>
    <cellStyle name="Normal 2 3 5 2 3 4 3" xfId="17787"/>
    <cellStyle name="Normal 2 3 5 2 3 4 2 2" xfId="17788"/>
    <cellStyle name="Normal 2 3 5 2 3 5 2" xfId="17789"/>
    <cellStyle name="Normal 2 3 5 2 4 6" xfId="17790"/>
    <cellStyle name="Normal 2 3 5 2 4 2 5" xfId="17791"/>
    <cellStyle name="Normal 2 3 5 2 4 2 2 4" xfId="17792"/>
    <cellStyle name="Normal 2 3 5 2 4 2 2 2 3" xfId="17793"/>
    <cellStyle name="Normal 2 3 5 2 4 2 2 2 2 2" xfId="17794"/>
    <cellStyle name="Normal 2 3 5 2 4 2 2 3 2" xfId="17795"/>
    <cellStyle name="Normal 2 3 5 2 4 2 3 3" xfId="17796"/>
    <cellStyle name="Normal 2 3 5 2 4 2 3 2 2" xfId="17797"/>
    <cellStyle name="Normal 2 3 5 2 4 2 4 2" xfId="17798"/>
    <cellStyle name="Normal 2 3 5 2 4 3 4" xfId="17799"/>
    <cellStyle name="Normal 2 3 5 2 4 3 2 3" xfId="17800"/>
    <cellStyle name="Normal 2 3 5 2 4 3 2 2 2" xfId="17801"/>
    <cellStyle name="Normal 2 3 5 2 4 3 3 2" xfId="17802"/>
    <cellStyle name="Normal 2 3 5 2 4 4 3" xfId="17803"/>
    <cellStyle name="Normal 2 3 5 2 4 4 2 2" xfId="17804"/>
    <cellStyle name="Normal 2 3 5 2 4 5 2" xfId="17805"/>
    <cellStyle name="Normal 2 3 5 2 5 5" xfId="17806"/>
    <cellStyle name="Normal 2 3 5 2 5 2 4" xfId="17807"/>
    <cellStyle name="Normal 2 3 5 2 5 2 2 3" xfId="17808"/>
    <cellStyle name="Normal 2 3 5 2 5 2 2 2 2" xfId="17809"/>
    <cellStyle name="Normal 2 3 5 2 5 2 3 2" xfId="17810"/>
    <cellStyle name="Normal 2 3 5 2 5 3 3" xfId="17811"/>
    <cellStyle name="Normal 2 3 5 2 5 3 2 2" xfId="17812"/>
    <cellStyle name="Normal 2 3 5 2 5 4 2" xfId="17813"/>
    <cellStyle name="Normal 2 3 5 2 6 5" xfId="17814"/>
    <cellStyle name="Normal 2 3 5 2 6 2 4" xfId="17815"/>
    <cellStyle name="Normal 2 3 5 2 6 2 2 3" xfId="17816"/>
    <cellStyle name="Normal 2 3 5 2 6 2 2 2 2" xfId="17817"/>
    <cellStyle name="Normal 2 3 5 2 6 2 3 2" xfId="17818"/>
    <cellStyle name="Normal 2 3 5 2 6 3 3" xfId="17819"/>
    <cellStyle name="Normal 2 3 5 2 6 3 2 2" xfId="17820"/>
    <cellStyle name="Normal 2 3 5 2 6 4 2" xfId="17821"/>
    <cellStyle name="Normal 2 3 5 2 7 5" xfId="17822"/>
    <cellStyle name="Normal 2 3 5 2 7 2 4" xfId="17823"/>
    <cellStyle name="Normal 2 3 5 2 7 2 2 3" xfId="17824"/>
    <cellStyle name="Normal 2 3 5 2 7 2 2 2 2" xfId="17825"/>
    <cellStyle name="Normal 2 3 5 2 7 2 3 2" xfId="17826"/>
    <cellStyle name="Normal 2 3 5 2 7 3 3" xfId="17827"/>
    <cellStyle name="Normal 2 3 5 2 7 3 2 2" xfId="17828"/>
    <cellStyle name="Normal 2 3 5 2 7 4 2" xfId="17829"/>
    <cellStyle name="Normal 2 3 5 2 8 4" xfId="17830"/>
    <cellStyle name="Normal 2 3 5 2 8 2 3" xfId="17831"/>
    <cellStyle name="Normal 2 3 5 2 8 2 2 2" xfId="17832"/>
    <cellStyle name="Normal 2 3 5 2 8 3 2" xfId="17833"/>
    <cellStyle name="Normal 2 3 5 2 9 3" xfId="17834"/>
    <cellStyle name="Normal 2 3 5 2 9 2 2" xfId="17835"/>
    <cellStyle name="Normal 2 3 5 3 8" xfId="17836"/>
    <cellStyle name="Normal 2 3 5 3 2 5" xfId="17837"/>
    <cellStyle name="Normal 2 3 5 3 2 2 4" xfId="17838"/>
    <cellStyle name="Normal 2 3 5 3 2 2 2 3" xfId="17839"/>
    <cellStyle name="Normal 2 3 5 3 2 2 2 2 2" xfId="17840"/>
    <cellStyle name="Normal 2 3 5 3 2 2 3 2" xfId="17841"/>
    <cellStyle name="Normal 2 3 5 3 2 3 3" xfId="17842"/>
    <cellStyle name="Normal 2 3 5 3 2 3 2 2" xfId="17843"/>
    <cellStyle name="Normal 2 3 5 3 2 4 2" xfId="17844"/>
    <cellStyle name="Normal 2 3 5 3 3 5" xfId="17845"/>
    <cellStyle name="Normal 2 3 5 3 3 2 4" xfId="17846"/>
    <cellStyle name="Normal 2 3 5 3 3 2 2 3" xfId="17847"/>
    <cellStyle name="Normal 2 3 5 3 3 2 2 2 2" xfId="17848"/>
    <cellStyle name="Normal 2 3 5 3 3 2 3 2" xfId="17849"/>
    <cellStyle name="Normal 2 3 5 3 3 3 3" xfId="17850"/>
    <cellStyle name="Normal 2 3 5 3 3 3 2 2" xfId="17851"/>
    <cellStyle name="Normal 2 3 5 3 3 4 2" xfId="17852"/>
    <cellStyle name="Normal 2 3 5 3 4 5" xfId="17853"/>
    <cellStyle name="Normal 2 3 5 3 4 2 4" xfId="17854"/>
    <cellStyle name="Normal 2 3 5 3 4 2 2 3" xfId="17855"/>
    <cellStyle name="Normal 2 3 5 3 4 2 2 2 2" xfId="17856"/>
    <cellStyle name="Normal 2 3 5 3 4 2 3 2" xfId="17857"/>
    <cellStyle name="Normal 2 3 5 3 4 3 3" xfId="17858"/>
    <cellStyle name="Normal 2 3 5 3 4 3 2 2" xfId="17859"/>
    <cellStyle name="Normal 2 3 5 3 4 4 2" xfId="17860"/>
    <cellStyle name="Normal 2 3 5 3 5 4" xfId="17861"/>
    <cellStyle name="Normal 2 3 5 3 5 2 3" xfId="17862"/>
    <cellStyle name="Normal 2 3 5 3 5 2 2 2" xfId="17863"/>
    <cellStyle name="Normal 2 3 5 3 5 3 2" xfId="17864"/>
    <cellStyle name="Normal 2 3 5 3 6 3" xfId="17865"/>
    <cellStyle name="Normal 2 3 5 3 6 2 2" xfId="17866"/>
    <cellStyle name="Normal 2 3 5 3 7 2" xfId="17867"/>
    <cellStyle name="Normal 2 3 5 4 6" xfId="17868"/>
    <cellStyle name="Normal 2 3 5 4 2 5" xfId="17869"/>
    <cellStyle name="Normal 2 3 5 4 2 2 4" xfId="17870"/>
    <cellStyle name="Normal 2 3 5 4 2 2 2 3" xfId="17871"/>
    <cellStyle name="Normal 2 3 5 4 2 2 2 2 2" xfId="17872"/>
    <cellStyle name="Normal 2 3 5 4 2 2 3 2" xfId="17873"/>
    <cellStyle name="Normal 2 3 5 4 2 3 3" xfId="17874"/>
    <cellStyle name="Normal 2 3 5 4 2 3 2 2" xfId="17875"/>
    <cellStyle name="Normal 2 3 5 4 2 4 2" xfId="17876"/>
    <cellStyle name="Normal 2 3 5 4 3 4" xfId="17877"/>
    <cellStyle name="Normal 2 3 5 4 3 2 3" xfId="17878"/>
    <cellStyle name="Normal 2 3 5 4 3 2 2 2" xfId="17879"/>
    <cellStyle name="Normal 2 3 5 4 3 3 2" xfId="17880"/>
    <cellStyle name="Normal 2 3 5 4 4 3" xfId="17881"/>
    <cellStyle name="Normal 2 3 5 4 4 2 2" xfId="17882"/>
    <cellStyle name="Normal 2 3 5 4 5 2" xfId="17883"/>
    <cellStyle name="Normal 2 3 5 5 6" xfId="17884"/>
    <cellStyle name="Normal 2 3 5 5 2 5" xfId="17885"/>
    <cellStyle name="Normal 2 3 5 5 2 2 4" xfId="17886"/>
    <cellStyle name="Normal 2 3 5 5 2 2 2 3" xfId="17887"/>
    <cellStyle name="Normal 2 3 5 5 2 2 2 2 2" xfId="17888"/>
    <cellStyle name="Normal 2 3 5 5 2 2 3 2" xfId="17889"/>
    <cellStyle name="Normal 2 3 5 5 2 3 3" xfId="17890"/>
    <cellStyle name="Normal 2 3 5 5 2 3 2 2" xfId="17891"/>
    <cellStyle name="Normal 2 3 5 5 2 4 2" xfId="17892"/>
    <cellStyle name="Normal 2 3 5 5 3 4" xfId="17893"/>
    <cellStyle name="Normal 2 3 5 5 3 2 3" xfId="17894"/>
    <cellStyle name="Normal 2 3 5 5 3 2 2 2" xfId="17895"/>
    <cellStyle name="Normal 2 3 5 5 3 3 2" xfId="17896"/>
    <cellStyle name="Normal 2 3 5 5 4 3" xfId="17897"/>
    <cellStyle name="Normal 2 3 5 5 4 2 2" xfId="17898"/>
    <cellStyle name="Normal 2 3 5 5 5 2" xfId="17899"/>
    <cellStyle name="Normal 2 3 5 6 5" xfId="17900"/>
    <cellStyle name="Normal 2 3 5 6 2 4" xfId="17901"/>
    <cellStyle name="Normal 2 3 5 6 2 2 3" xfId="17902"/>
    <cellStyle name="Normal 2 3 5 6 2 2 2 2" xfId="17903"/>
    <cellStyle name="Normal 2 3 5 6 2 3 2" xfId="17904"/>
    <cellStyle name="Normal 2 3 5 6 3 3" xfId="17905"/>
    <cellStyle name="Normal 2 3 5 6 3 2 2" xfId="17906"/>
    <cellStyle name="Normal 2 3 5 6 4 2" xfId="17907"/>
    <cellStyle name="Normal 2 3 5 7 5" xfId="17908"/>
    <cellStyle name="Normal 2 3 5 7 2 4" xfId="17909"/>
    <cellStyle name="Normal 2 3 5 7 2 2 3" xfId="17910"/>
    <cellStyle name="Normal 2 3 5 7 2 2 2 2" xfId="17911"/>
    <cellStyle name="Normal 2 3 5 7 2 3 2" xfId="17912"/>
    <cellStyle name="Normal 2 3 5 7 3 3" xfId="17913"/>
    <cellStyle name="Normal 2 3 5 7 3 2 2" xfId="17914"/>
    <cellStyle name="Normal 2 3 5 7 4 2" xfId="17915"/>
    <cellStyle name="Normal 2 3 5 8 5" xfId="17916"/>
    <cellStyle name="Normal 2 3 5 8 2 4" xfId="17917"/>
    <cellStyle name="Normal 2 3 5 8 2 2 3" xfId="17918"/>
    <cellStyle name="Normal 2 3 5 8 2 2 2 2" xfId="17919"/>
    <cellStyle name="Normal 2 3 5 8 2 3 2" xfId="17920"/>
    <cellStyle name="Normal 2 3 5 8 3 3" xfId="17921"/>
    <cellStyle name="Normal 2 3 5 8 3 2 2" xfId="17922"/>
    <cellStyle name="Normal 2 3 5 8 4 2" xfId="17923"/>
    <cellStyle name="Normal 2 3 5 9 4" xfId="17924"/>
    <cellStyle name="Normal 2 3 5 9 2 3" xfId="17925"/>
    <cellStyle name="Normal 2 3 5 9 2 2 2" xfId="17926"/>
    <cellStyle name="Normal 2 3 5 9 3 2" xfId="17927"/>
    <cellStyle name="Normal 2 3 6 12" xfId="17928"/>
    <cellStyle name="Normal 2 3 6 10 3" xfId="17929"/>
    <cellStyle name="Normal 2 3 6 10 2 2" xfId="17930"/>
    <cellStyle name="Normal 2 3 6 11 2" xfId="17931"/>
    <cellStyle name="Normal 2 3 6 2 11" xfId="17932"/>
    <cellStyle name="Normal 2 3 6 2 10 2" xfId="17933"/>
    <cellStyle name="Normal 2 3 6 2 2 8" xfId="17934"/>
    <cellStyle name="Normal 2 3 6 2 2 2 5" xfId="17935"/>
    <cellStyle name="Normal 2 3 6 2 2 2 2 4" xfId="17936"/>
    <cellStyle name="Normal 2 3 6 2 2 2 2 2 3" xfId="17937"/>
    <cellStyle name="Normal 2 3 6 2 2 2 2 2 2 2" xfId="17938"/>
    <cellStyle name="Normal 2 3 6 2 2 2 2 3 2" xfId="17939"/>
    <cellStyle name="Normal 2 3 6 2 2 2 3 3" xfId="17940"/>
    <cellStyle name="Normal 2 3 6 2 2 2 3 2 2" xfId="17941"/>
    <cellStyle name="Normal 2 3 6 2 2 2 4 2" xfId="17942"/>
    <cellStyle name="Normal 2 3 6 2 2 3 5" xfId="17943"/>
    <cellStyle name="Normal 2 3 6 2 2 3 2 4" xfId="17944"/>
    <cellStyle name="Normal 2 3 6 2 2 3 2 2 3" xfId="17945"/>
    <cellStyle name="Normal 2 3 6 2 2 3 2 2 2 2" xfId="17946"/>
    <cellStyle name="Normal 2 3 6 2 2 3 2 3 2" xfId="17947"/>
    <cellStyle name="Normal 2 3 6 2 2 3 3 3" xfId="17948"/>
    <cellStyle name="Normal 2 3 6 2 2 3 3 2 2" xfId="17949"/>
    <cellStyle name="Normal 2 3 6 2 2 3 4 2" xfId="17950"/>
    <cellStyle name="Normal 2 3 6 2 2 4 5" xfId="17951"/>
    <cellStyle name="Normal 2 3 6 2 2 4 2 4" xfId="17952"/>
    <cellStyle name="Normal 2 3 6 2 2 4 2 2 3" xfId="17953"/>
    <cellStyle name="Normal 2 3 6 2 2 4 2 2 2 2" xfId="17954"/>
    <cellStyle name="Normal 2 3 6 2 2 4 2 3 2" xfId="17955"/>
    <cellStyle name="Normal 2 3 6 2 2 4 3 3" xfId="17956"/>
    <cellStyle name="Normal 2 3 6 2 2 4 3 2 2" xfId="17957"/>
    <cellStyle name="Normal 2 3 6 2 2 4 4 2" xfId="17958"/>
    <cellStyle name="Normal 2 3 6 2 2 5 4" xfId="17959"/>
    <cellStyle name="Normal 2 3 6 2 2 5 2 3" xfId="17960"/>
    <cellStyle name="Normal 2 3 6 2 2 5 2 2 2" xfId="17961"/>
    <cellStyle name="Normal 2 3 6 2 2 5 3 2" xfId="17962"/>
    <cellStyle name="Normal 2 3 6 2 2 6 3" xfId="17963"/>
    <cellStyle name="Normal 2 3 6 2 2 6 2 2" xfId="17964"/>
    <cellStyle name="Normal 2 3 6 2 2 7 2" xfId="17965"/>
    <cellStyle name="Normal 2 3 6 2 3 6" xfId="17966"/>
    <cellStyle name="Normal 2 3 6 2 3 2 5" xfId="17967"/>
    <cellStyle name="Normal 2 3 6 2 3 2 2 4" xfId="17968"/>
    <cellStyle name="Normal 2 3 6 2 3 2 2 2 3" xfId="17969"/>
    <cellStyle name="Normal 2 3 6 2 3 2 2 2 2 2" xfId="17970"/>
    <cellStyle name="Normal 2 3 6 2 3 2 2 3 2" xfId="17971"/>
    <cellStyle name="Normal 2 3 6 2 3 2 3 3" xfId="17972"/>
    <cellStyle name="Normal 2 3 6 2 3 2 3 2 2" xfId="17973"/>
    <cellStyle name="Normal 2 3 6 2 3 2 4 2" xfId="17974"/>
    <cellStyle name="Normal 2 3 6 2 3 3 4" xfId="17975"/>
    <cellStyle name="Normal 2 3 6 2 3 3 2 3" xfId="17976"/>
    <cellStyle name="Normal 2 3 6 2 3 3 2 2 2" xfId="17977"/>
    <cellStyle name="Normal 2 3 6 2 3 3 3 2" xfId="17978"/>
    <cellStyle name="Normal 2 3 6 2 3 4 3" xfId="17979"/>
    <cellStyle name="Normal 2 3 6 2 3 4 2 2" xfId="17980"/>
    <cellStyle name="Normal 2 3 6 2 3 5 2" xfId="17981"/>
    <cellStyle name="Normal 2 3 6 2 4 6" xfId="17982"/>
    <cellStyle name="Normal 2 3 6 2 4 2 5" xfId="17983"/>
    <cellStyle name="Normal 2 3 6 2 4 2 2 4" xfId="17984"/>
    <cellStyle name="Normal 2 3 6 2 4 2 2 2 3" xfId="17985"/>
    <cellStyle name="Normal 2 3 6 2 4 2 2 2 2 2" xfId="17986"/>
    <cellStyle name="Normal 2 3 6 2 4 2 2 3 2" xfId="17987"/>
    <cellStyle name="Normal 2 3 6 2 4 2 3 3" xfId="17988"/>
    <cellStyle name="Normal 2 3 6 2 4 2 3 2 2" xfId="17989"/>
    <cellStyle name="Normal 2 3 6 2 4 2 4 2" xfId="17990"/>
    <cellStyle name="Normal 2 3 6 2 4 3 4" xfId="17991"/>
    <cellStyle name="Normal 2 3 6 2 4 3 2 3" xfId="17992"/>
    <cellStyle name="Normal 2 3 6 2 4 3 2 2 2" xfId="17993"/>
    <cellStyle name="Normal 2 3 6 2 4 3 3 2" xfId="17994"/>
    <cellStyle name="Normal 2 3 6 2 4 4 3" xfId="17995"/>
    <cellStyle name="Normal 2 3 6 2 4 4 2 2" xfId="17996"/>
    <cellStyle name="Normal 2 3 6 2 4 5 2" xfId="17997"/>
    <cellStyle name="Normal 2 3 6 2 5 5" xfId="17998"/>
    <cellStyle name="Normal 2 3 6 2 5 2 4" xfId="17999"/>
    <cellStyle name="Normal 2 3 6 2 5 2 2 3" xfId="18000"/>
    <cellStyle name="Normal 2 3 6 2 5 2 2 2 2" xfId="18001"/>
    <cellStyle name="Normal 2 3 6 2 5 2 3 2" xfId="18002"/>
    <cellStyle name="Normal 2 3 6 2 5 3 3" xfId="18003"/>
    <cellStyle name="Normal 2 3 6 2 5 3 2 2" xfId="18004"/>
    <cellStyle name="Normal 2 3 6 2 5 4 2" xfId="18005"/>
    <cellStyle name="Normal 2 3 6 2 6 5" xfId="18006"/>
    <cellStyle name="Normal 2 3 6 2 6 2 4" xfId="18007"/>
    <cellStyle name="Normal 2 3 6 2 6 2 2 3" xfId="18008"/>
    <cellStyle name="Normal 2 3 6 2 6 2 2 2 2" xfId="18009"/>
    <cellStyle name="Normal 2 3 6 2 6 2 3 2" xfId="18010"/>
    <cellStyle name="Normal 2 3 6 2 6 3 3" xfId="18011"/>
    <cellStyle name="Normal 2 3 6 2 6 3 2 2" xfId="18012"/>
    <cellStyle name="Normal 2 3 6 2 6 4 2" xfId="18013"/>
    <cellStyle name="Normal 2 3 6 2 7 5" xfId="18014"/>
    <cellStyle name="Normal 2 3 6 2 7 2 4" xfId="18015"/>
    <cellStyle name="Normal 2 3 6 2 7 2 2 3" xfId="18016"/>
    <cellStyle name="Normal 2 3 6 2 7 2 2 2 2" xfId="18017"/>
    <cellStyle name="Normal 2 3 6 2 7 2 3 2" xfId="18018"/>
    <cellStyle name="Normal 2 3 6 2 7 3 3" xfId="18019"/>
    <cellStyle name="Normal 2 3 6 2 7 3 2 2" xfId="18020"/>
    <cellStyle name="Normal 2 3 6 2 7 4 2" xfId="18021"/>
    <cellStyle name="Normal 2 3 6 2 8 4" xfId="18022"/>
    <cellStyle name="Normal 2 3 6 2 8 2 3" xfId="18023"/>
    <cellStyle name="Normal 2 3 6 2 8 2 2 2" xfId="18024"/>
    <cellStyle name="Normal 2 3 6 2 8 3 2" xfId="18025"/>
    <cellStyle name="Normal 2 3 6 2 9 3" xfId="18026"/>
    <cellStyle name="Normal 2 3 6 2 9 2 2" xfId="18027"/>
    <cellStyle name="Normal 2 3 6 3 8" xfId="18028"/>
    <cellStyle name="Normal 2 3 6 3 2 5" xfId="18029"/>
    <cellStyle name="Normal 2 3 6 3 2 2 4" xfId="18030"/>
    <cellStyle name="Normal 2 3 6 3 2 2 2 3" xfId="18031"/>
    <cellStyle name="Normal 2 3 6 3 2 2 2 2 2" xfId="18032"/>
    <cellStyle name="Normal 2 3 6 3 2 2 3 2" xfId="18033"/>
    <cellStyle name="Normal 2 3 6 3 2 3 3" xfId="18034"/>
    <cellStyle name="Normal 2 3 6 3 2 3 2 2" xfId="18035"/>
    <cellStyle name="Normal 2 3 6 3 2 4 2" xfId="18036"/>
    <cellStyle name="Normal 2 3 6 3 3 5" xfId="18037"/>
    <cellStyle name="Normal 2 3 6 3 3 2 4" xfId="18038"/>
    <cellStyle name="Normal 2 3 6 3 3 2 2 3" xfId="18039"/>
    <cellStyle name="Normal 2 3 6 3 3 2 2 2 2" xfId="18040"/>
    <cellStyle name="Normal 2 3 6 3 3 2 3 2" xfId="18041"/>
    <cellStyle name="Normal 2 3 6 3 3 3 3" xfId="18042"/>
    <cellStyle name="Normal 2 3 6 3 3 3 2 2" xfId="18043"/>
    <cellStyle name="Normal 2 3 6 3 3 4 2" xfId="18044"/>
    <cellStyle name="Normal 2 3 6 3 4 5" xfId="18045"/>
    <cellStyle name="Normal 2 3 6 3 4 2 4" xfId="18046"/>
    <cellStyle name="Normal 2 3 6 3 4 2 2 3" xfId="18047"/>
    <cellStyle name="Normal 2 3 6 3 4 2 2 2 2" xfId="18048"/>
    <cellStyle name="Normal 2 3 6 3 4 2 3 2" xfId="18049"/>
    <cellStyle name="Normal 2 3 6 3 4 3 3" xfId="18050"/>
    <cellStyle name="Normal 2 3 6 3 4 3 2 2" xfId="18051"/>
    <cellStyle name="Normal 2 3 6 3 4 4 2" xfId="18052"/>
    <cellStyle name="Normal 2 3 6 3 5 4" xfId="18053"/>
    <cellStyle name="Normal 2 3 6 3 5 2 3" xfId="18054"/>
    <cellStyle name="Normal 2 3 6 3 5 2 2 2" xfId="18055"/>
    <cellStyle name="Normal 2 3 6 3 5 3 2" xfId="18056"/>
    <cellStyle name="Normal 2 3 6 3 6 3" xfId="18057"/>
    <cellStyle name="Normal 2 3 6 3 6 2 2" xfId="18058"/>
    <cellStyle name="Normal 2 3 6 3 7 2" xfId="18059"/>
    <cellStyle name="Normal 2 3 6 4 6" xfId="18060"/>
    <cellStyle name="Normal 2 3 6 4 2 5" xfId="18061"/>
    <cellStyle name="Normal 2 3 6 4 2 2 4" xfId="18062"/>
    <cellStyle name="Normal 2 3 6 4 2 2 2 3" xfId="18063"/>
    <cellStyle name="Normal 2 3 6 4 2 2 2 2 2" xfId="18064"/>
    <cellStyle name="Normal 2 3 6 4 2 2 3 2" xfId="18065"/>
    <cellStyle name="Normal 2 3 6 4 2 3 3" xfId="18066"/>
    <cellStyle name="Normal 2 3 6 4 2 3 2 2" xfId="18067"/>
    <cellStyle name="Normal 2 3 6 4 2 4 2" xfId="18068"/>
    <cellStyle name="Normal 2 3 6 4 3 4" xfId="18069"/>
    <cellStyle name="Normal 2 3 6 4 3 2 3" xfId="18070"/>
    <cellStyle name="Normal 2 3 6 4 3 2 2 2" xfId="18071"/>
    <cellStyle name="Normal 2 3 6 4 3 3 2" xfId="18072"/>
    <cellStyle name="Normal 2 3 6 4 4 3" xfId="18073"/>
    <cellStyle name="Normal 2 3 6 4 4 2 2" xfId="18074"/>
    <cellStyle name="Normal 2 3 6 4 5 2" xfId="18075"/>
    <cellStyle name="Normal 2 3 6 5 6" xfId="18076"/>
    <cellStyle name="Normal 2 3 6 5 2 5" xfId="18077"/>
    <cellStyle name="Normal 2 3 6 5 2 2 4" xfId="18078"/>
    <cellStyle name="Normal 2 3 6 5 2 2 2 3" xfId="18079"/>
    <cellStyle name="Normal 2 3 6 5 2 2 2 2 2" xfId="18080"/>
    <cellStyle name="Normal 2 3 6 5 2 2 3 2" xfId="18081"/>
    <cellStyle name="Normal 2 3 6 5 2 3 3" xfId="18082"/>
    <cellStyle name="Normal 2 3 6 5 2 3 2 2" xfId="18083"/>
    <cellStyle name="Normal 2 3 6 5 2 4 2" xfId="18084"/>
    <cellStyle name="Normal 2 3 6 5 3 4" xfId="18085"/>
    <cellStyle name="Normal 2 3 6 5 3 2 3" xfId="18086"/>
    <cellStyle name="Normal 2 3 6 5 3 2 2 2" xfId="18087"/>
    <cellStyle name="Normal 2 3 6 5 3 3 2" xfId="18088"/>
    <cellStyle name="Normal 2 3 6 5 4 3" xfId="18089"/>
    <cellStyle name="Normal 2 3 6 5 4 2 2" xfId="18090"/>
    <cellStyle name="Normal 2 3 6 5 5 2" xfId="18091"/>
    <cellStyle name="Normal 2 3 6 6 5" xfId="18092"/>
    <cellStyle name="Normal 2 3 6 6 2 4" xfId="18093"/>
    <cellStyle name="Normal 2 3 6 6 2 2 3" xfId="18094"/>
    <cellStyle name="Normal 2 3 6 6 2 2 2 2" xfId="18095"/>
    <cellStyle name="Normal 2 3 6 6 2 3 2" xfId="18096"/>
    <cellStyle name="Normal 2 3 6 6 3 3" xfId="18097"/>
    <cellStyle name="Normal 2 3 6 6 3 2 2" xfId="18098"/>
    <cellStyle name="Normal 2 3 6 6 4 2" xfId="18099"/>
    <cellStyle name="Normal 2 3 6 7 5" xfId="18100"/>
    <cellStyle name="Normal 2 3 6 7 2 4" xfId="18101"/>
    <cellStyle name="Normal 2 3 6 7 2 2 3" xfId="18102"/>
    <cellStyle name="Normal 2 3 6 7 2 2 2 2" xfId="18103"/>
    <cellStyle name="Normal 2 3 6 7 2 3 2" xfId="18104"/>
    <cellStyle name="Normal 2 3 6 7 3 3" xfId="18105"/>
    <cellStyle name="Normal 2 3 6 7 3 2 2" xfId="18106"/>
    <cellStyle name="Normal 2 3 6 7 4 2" xfId="18107"/>
    <cellStyle name="Normal 2 3 6 8 5" xfId="18108"/>
    <cellStyle name="Normal 2 3 6 8 2 4" xfId="18109"/>
    <cellStyle name="Normal 2 3 6 8 2 2 3" xfId="18110"/>
    <cellStyle name="Normal 2 3 6 8 2 2 2 2" xfId="18111"/>
    <cellStyle name="Normal 2 3 6 8 2 3 2" xfId="18112"/>
    <cellStyle name="Normal 2 3 6 8 3 3" xfId="18113"/>
    <cellStyle name="Normal 2 3 6 8 3 2 2" xfId="18114"/>
    <cellStyle name="Normal 2 3 6 8 4 2" xfId="18115"/>
    <cellStyle name="Normal 2 3 6 9 4" xfId="18116"/>
    <cellStyle name="Normal 2 3 6 9 2 3" xfId="18117"/>
    <cellStyle name="Normal 2 3 6 9 2 2 2" xfId="18118"/>
    <cellStyle name="Normal 2 3 6 9 3 2" xfId="18119"/>
    <cellStyle name="Normal 2 3 7 11" xfId="18120"/>
    <cellStyle name="Normal 2 3 7 10 2" xfId="18121"/>
    <cellStyle name="Normal 2 3 7 2 8" xfId="18122"/>
    <cellStyle name="Normal 2 3 7 2 2 5" xfId="18123"/>
    <cellStyle name="Normal 2 3 7 2 2 2 4" xfId="18124"/>
    <cellStyle name="Normal 2 3 7 2 2 2 2 3" xfId="18125"/>
    <cellStyle name="Normal 2 3 7 2 2 2 2 2 2" xfId="18126"/>
    <cellStyle name="Normal 2 3 7 2 2 2 3 2" xfId="18127"/>
    <cellStyle name="Normal 2 3 7 2 2 3 3" xfId="18128"/>
    <cellStyle name="Normal 2 3 7 2 2 3 2 2" xfId="18129"/>
    <cellStyle name="Normal 2 3 7 2 2 4 2" xfId="18130"/>
    <cellStyle name="Normal 2 3 7 2 3 5" xfId="18131"/>
    <cellStyle name="Normal 2 3 7 2 3 2 4" xfId="18132"/>
    <cellStyle name="Normal 2 3 7 2 3 2 2 3" xfId="18133"/>
    <cellStyle name="Normal 2 3 7 2 3 2 2 2 2" xfId="18134"/>
    <cellStyle name="Normal 2 3 7 2 3 2 3 2" xfId="18135"/>
    <cellStyle name="Normal 2 3 7 2 3 3 3" xfId="18136"/>
    <cellStyle name="Normal 2 3 7 2 3 3 2 2" xfId="18137"/>
    <cellStyle name="Normal 2 3 7 2 3 4 2" xfId="18138"/>
    <cellStyle name="Normal 2 3 7 2 4 5" xfId="18139"/>
    <cellStyle name="Normal 2 3 7 2 4 2 4" xfId="18140"/>
    <cellStyle name="Normal 2 3 7 2 4 2 2 3" xfId="18141"/>
    <cellStyle name="Normal 2 3 7 2 4 2 2 2 2" xfId="18142"/>
    <cellStyle name="Normal 2 3 7 2 4 2 3 2" xfId="18143"/>
    <cellStyle name="Normal 2 3 7 2 4 3 3" xfId="18144"/>
    <cellStyle name="Normal 2 3 7 2 4 3 2 2" xfId="18145"/>
    <cellStyle name="Normal 2 3 7 2 4 4 2" xfId="18146"/>
    <cellStyle name="Normal 2 3 7 2 5 4" xfId="18147"/>
    <cellStyle name="Normal 2 3 7 2 5 2 3" xfId="18148"/>
    <cellStyle name="Normal 2 3 7 2 5 2 2 2" xfId="18149"/>
    <cellStyle name="Normal 2 3 7 2 5 3 2" xfId="18150"/>
    <cellStyle name="Normal 2 3 7 2 6 3" xfId="18151"/>
    <cellStyle name="Normal 2 3 7 2 6 2 2" xfId="18152"/>
    <cellStyle name="Normal 2 3 7 2 7 2" xfId="18153"/>
    <cellStyle name="Normal 2 3 7 3 6" xfId="18154"/>
    <cellStyle name="Normal 2 3 7 3 2 5" xfId="18155"/>
    <cellStyle name="Normal 2 3 7 3 2 2 4" xfId="18156"/>
    <cellStyle name="Normal 2 3 7 3 2 2 2 3" xfId="18157"/>
    <cellStyle name="Normal 2 3 7 3 2 2 2 2 2" xfId="18158"/>
    <cellStyle name="Normal 2 3 7 3 2 2 3 2" xfId="18159"/>
    <cellStyle name="Normal 2 3 7 3 2 3 3" xfId="18160"/>
    <cellStyle name="Normal 2 3 7 3 2 3 2 2" xfId="18161"/>
    <cellStyle name="Normal 2 3 7 3 2 4 2" xfId="18162"/>
    <cellStyle name="Normal 2 3 7 3 3 4" xfId="18163"/>
    <cellStyle name="Normal 2 3 7 3 3 2 3" xfId="18164"/>
    <cellStyle name="Normal 2 3 7 3 3 2 2 2" xfId="18165"/>
    <cellStyle name="Normal 2 3 7 3 3 3 2" xfId="18166"/>
    <cellStyle name="Normal 2 3 7 3 4 3" xfId="18167"/>
    <cellStyle name="Normal 2 3 7 3 4 2 2" xfId="18168"/>
    <cellStyle name="Normal 2 3 7 3 5 2" xfId="18169"/>
    <cellStyle name="Normal 2 3 7 4 6" xfId="18170"/>
    <cellStyle name="Normal 2 3 7 4 2 5" xfId="18171"/>
    <cellStyle name="Normal 2 3 7 4 2 2 4" xfId="18172"/>
    <cellStyle name="Normal 2 3 7 4 2 2 2 3" xfId="18173"/>
    <cellStyle name="Normal 2 3 7 4 2 2 2 2 2" xfId="18174"/>
    <cellStyle name="Normal 2 3 7 4 2 2 3 2" xfId="18175"/>
    <cellStyle name="Normal 2 3 7 4 2 3 3" xfId="18176"/>
    <cellStyle name="Normal 2 3 7 4 2 3 2 2" xfId="18177"/>
    <cellStyle name="Normal 2 3 7 4 2 4 2" xfId="18178"/>
    <cellStyle name="Normal 2 3 7 4 3 4" xfId="18179"/>
    <cellStyle name="Normal 2 3 7 4 3 2 3" xfId="18180"/>
    <cellStyle name="Normal 2 3 7 4 3 2 2 2" xfId="18181"/>
    <cellStyle name="Normal 2 3 7 4 3 3 2" xfId="18182"/>
    <cellStyle name="Normal 2 3 7 4 4 3" xfId="18183"/>
    <cellStyle name="Normal 2 3 7 4 4 2 2" xfId="18184"/>
    <cellStyle name="Normal 2 3 7 4 5 2" xfId="18185"/>
    <cellStyle name="Normal 2 3 7 5 5" xfId="18186"/>
    <cellStyle name="Normal 2 3 7 5 2 4" xfId="18187"/>
    <cellStyle name="Normal 2 3 7 5 2 2 3" xfId="18188"/>
    <cellStyle name="Normal 2 3 7 5 2 2 2 2" xfId="18189"/>
    <cellStyle name="Normal 2 3 7 5 2 3 2" xfId="18190"/>
    <cellStyle name="Normal 2 3 7 5 3 3" xfId="18191"/>
    <cellStyle name="Normal 2 3 7 5 3 2 2" xfId="18192"/>
    <cellStyle name="Normal 2 3 7 5 4 2" xfId="18193"/>
    <cellStyle name="Normal 2 3 7 6 5" xfId="18194"/>
    <cellStyle name="Normal 2 3 7 6 2 4" xfId="18195"/>
    <cellStyle name="Normal 2 3 7 6 2 2 3" xfId="18196"/>
    <cellStyle name="Normal 2 3 7 6 2 2 2 2" xfId="18197"/>
    <cellStyle name="Normal 2 3 7 6 2 3 2" xfId="18198"/>
    <cellStyle name="Normal 2 3 7 6 3 3" xfId="18199"/>
    <cellStyle name="Normal 2 3 7 6 3 2 2" xfId="18200"/>
    <cellStyle name="Normal 2 3 7 6 4 2" xfId="18201"/>
    <cellStyle name="Normal 2 3 7 7 5" xfId="18202"/>
    <cellStyle name="Normal 2 3 7 7 2 4" xfId="18203"/>
    <cellStyle name="Normal 2 3 7 7 2 2 3" xfId="18204"/>
    <cellStyle name="Normal 2 3 7 7 2 2 2 2" xfId="18205"/>
    <cellStyle name="Normal 2 3 7 7 2 3 2" xfId="18206"/>
    <cellStyle name="Normal 2 3 7 7 3 3" xfId="18207"/>
    <cellStyle name="Normal 2 3 7 7 3 2 2" xfId="18208"/>
    <cellStyle name="Normal 2 3 7 7 4 2" xfId="18209"/>
    <cellStyle name="Normal 2 3 7 8 4" xfId="18210"/>
    <cellStyle name="Normal 2 3 7 8 2 3" xfId="18211"/>
    <cellStyle name="Normal 2 3 7 8 2 2 2" xfId="18212"/>
    <cellStyle name="Normal 2 3 7 8 3 2" xfId="18213"/>
    <cellStyle name="Normal 2 3 7 9 3" xfId="18214"/>
    <cellStyle name="Normal 2 3 7 9 2 2" xfId="18215"/>
    <cellStyle name="Normal 2 3 8 8" xfId="18216"/>
    <cellStyle name="Normal 2 3 8 2 5" xfId="18217"/>
    <cellStyle name="Normal 2 3 8 2 2 4" xfId="18218"/>
    <cellStyle name="Normal 2 3 8 2 2 2 3" xfId="18219"/>
    <cellStyle name="Normal 2 3 8 2 2 2 2 2" xfId="18220"/>
    <cellStyle name="Normal 2 3 8 2 2 3 2" xfId="18221"/>
    <cellStyle name="Normal 2 3 8 2 3 3" xfId="18222"/>
    <cellStyle name="Normal 2 3 8 2 3 2 2" xfId="18223"/>
    <cellStyle name="Normal 2 3 8 2 4 2" xfId="18224"/>
    <cellStyle name="Normal 2 3 8 3 5" xfId="18225"/>
    <cellStyle name="Normal 2 3 8 3 2 4" xfId="18226"/>
    <cellStyle name="Normal 2 3 8 3 2 2 3" xfId="18227"/>
    <cellStyle name="Normal 2 3 8 3 2 2 2 2" xfId="18228"/>
    <cellStyle name="Normal 2 3 8 3 2 3 2" xfId="18229"/>
    <cellStyle name="Normal 2 3 8 3 3 3" xfId="18230"/>
    <cellStyle name="Normal 2 3 8 3 3 2 2" xfId="18231"/>
    <cellStyle name="Normal 2 3 8 3 4 2" xfId="18232"/>
    <cellStyle name="Normal 2 3 8 4 5" xfId="18233"/>
    <cellStyle name="Normal 2 3 8 4 2 4" xfId="18234"/>
    <cellStyle name="Normal 2 3 8 4 2 2 3" xfId="18235"/>
    <cellStyle name="Normal 2 3 8 4 2 2 2 2" xfId="18236"/>
    <cellStyle name="Normal 2 3 8 4 2 3 2" xfId="18237"/>
    <cellStyle name="Normal 2 3 8 4 3 3" xfId="18238"/>
    <cellStyle name="Normal 2 3 8 4 3 2 2" xfId="18239"/>
    <cellStyle name="Normal 2 3 8 4 4 2" xfId="18240"/>
    <cellStyle name="Normal 2 3 8 5 4" xfId="18241"/>
    <cellStyle name="Normal 2 3 8 5 2 3" xfId="18242"/>
    <cellStyle name="Normal 2 3 8 5 2 2 2" xfId="18243"/>
    <cellStyle name="Normal 2 3 8 5 3 2" xfId="18244"/>
    <cellStyle name="Normal 2 3 8 6 3" xfId="18245"/>
    <cellStyle name="Normal 2 3 8 6 2 2" xfId="18246"/>
    <cellStyle name="Normal 2 3 8 7 2" xfId="18247"/>
    <cellStyle name="Normal 2 3 9 6" xfId="18248"/>
    <cellStyle name="Normal 2 3 9 2 5" xfId="18249"/>
    <cellStyle name="Normal 2 3 9 2 2 4" xfId="18250"/>
    <cellStyle name="Normal 2 3 9 2 2 2 3" xfId="18251"/>
    <cellStyle name="Normal 2 3 9 2 2 2 2 2" xfId="18252"/>
    <cellStyle name="Normal 2 3 9 2 2 3 2" xfId="18253"/>
    <cellStyle name="Normal 2 3 9 2 3 3" xfId="18254"/>
    <cellStyle name="Normal 2 3 9 2 3 2 2" xfId="18255"/>
    <cellStyle name="Normal 2 3 9 2 4 2" xfId="18256"/>
    <cellStyle name="Normal 2 3 9 3 4" xfId="18257"/>
    <cellStyle name="Normal 2 3 9 3 2 3" xfId="18258"/>
    <cellStyle name="Normal 2 3 9 3 2 2 2" xfId="18259"/>
    <cellStyle name="Normal 2 3 9 3 3 2" xfId="18260"/>
    <cellStyle name="Normal 2 3 9 4 3" xfId="18261"/>
    <cellStyle name="Normal 2 3 9 4 2 2" xfId="18262"/>
    <cellStyle name="Normal 2 3 9 5 2" xfId="18263"/>
    <cellStyle name="Input 2 5 7 3" xfId="18264"/>
    <cellStyle name="Input 2 30 6 3" xfId="18265"/>
    <cellStyle name="Fund 10 13 3" xfId="18266"/>
    <cellStyle name="Input 2 14 10 3" xfId="18267"/>
    <cellStyle name="Calculation 2 37 8 3" xfId="18268"/>
    <cellStyle name="Input 2 3 15 3" xfId="18269"/>
    <cellStyle name="Fund 2 7 2" xfId="18270"/>
    <cellStyle name="Fund 15 2 6 2" xfId="18271"/>
    <cellStyle name="Fund 15 7 2" xfId="18272"/>
    <cellStyle name="Fund 11 2 14 3" xfId="18273"/>
    <cellStyle name="Input 2 4 17 3" xfId="18274"/>
    <cellStyle name="Normal 21 3" xfId="18275"/>
    <cellStyle name="Normal 21 2 2" xfId="18276"/>
    <cellStyle name="Normal 22 3" xfId="18277"/>
    <cellStyle name="Normal 22 2 2" xfId="18278"/>
    <cellStyle name="Normal 23 2" xfId="18279"/>
    <cellStyle name="Fund 14 2 6 2" xfId="18280"/>
    <cellStyle name="Normal 3 10 2" xfId="18281"/>
    <cellStyle name="Normal 3 11 2" xfId="18282"/>
    <cellStyle name="Calculation 2 27 10 3" xfId="18283"/>
    <cellStyle name="Note 2 23 2 7 3" xfId="18284"/>
    <cellStyle name="Normal 3 2 2 2 6 2" xfId="18285"/>
    <cellStyle name="Normal 3 2 2 2 2 5 2" xfId="18286"/>
    <cellStyle name="Normal 3 2 2 2 2 2 4" xfId="18287"/>
    <cellStyle name="Normal 3 2 2 2 2 2 2 3" xfId="18288"/>
    <cellStyle name="Normal 3 2 2 2 2 2 2 2 2" xfId="18289"/>
    <cellStyle name="Normal 3 2 2 2 2 2 3 2" xfId="18290"/>
    <cellStyle name="Normal 3 2 2 2 2 3 3" xfId="18291"/>
    <cellStyle name="Normal 3 2 2 2 2 3 2 2" xfId="18292"/>
    <cellStyle name="Normal 3 2 2 2 2 4 2" xfId="18293"/>
    <cellStyle name="Normal 3 2 2 2 3 4" xfId="18294"/>
    <cellStyle name="Normal 3 2 2 2 3 2 3" xfId="18295"/>
    <cellStyle name="Normal 3 2 2 2 3 2 2 2" xfId="18296"/>
    <cellStyle name="Normal 3 2 2 2 3 3 2" xfId="18297"/>
    <cellStyle name="Normal 3 2 2 2 4 3" xfId="18298"/>
    <cellStyle name="Normal 3 2 2 2 4 2 2" xfId="18299"/>
    <cellStyle name="Normal 3 2 2 2 5 2" xfId="18300"/>
    <cellStyle name="Normal 3 2 2 3 5 2" xfId="18301"/>
    <cellStyle name="Normal 3 2 2 3 2 4" xfId="18302"/>
    <cellStyle name="Normal 3 2 2 3 2 2 3" xfId="18303"/>
    <cellStyle name="Normal 3 2 2 3 2 2 2 2" xfId="18304"/>
    <cellStyle name="Normal 3 2 2 3 2 3 2" xfId="18305"/>
    <cellStyle name="Normal 3 2 2 3 3 3" xfId="18306"/>
    <cellStyle name="Normal 3 2 2 3 3 2 2" xfId="18307"/>
    <cellStyle name="Normal 3 2 2 3 4 2" xfId="18308"/>
    <cellStyle name="Normal 3 2 2 4 4 2" xfId="18309"/>
    <cellStyle name="Normal 3 2 2 4 2 3" xfId="18310"/>
    <cellStyle name="Normal 3 2 2 4 2 2 2" xfId="18311"/>
    <cellStyle name="Normal 3 2 2 4 3 2" xfId="18312"/>
    <cellStyle name="Normal 3 2 2 5 3" xfId="18313"/>
    <cellStyle name="Normal 3 2 2 5 2 2" xfId="18314"/>
    <cellStyle name="Normal 3 2 2 6 2" xfId="18315"/>
    <cellStyle name="Note 2 14 8 3" xfId="18316"/>
    <cellStyle name="Normal 3 2 2 8 2" xfId="18317"/>
    <cellStyle name="Normal 3 2 3 6 2" xfId="18318"/>
    <cellStyle name="Normal 3 2 3 2 5 2" xfId="18319"/>
    <cellStyle name="Normal 3 2 3 2 2 4" xfId="18320"/>
    <cellStyle name="Normal 3 2 3 2 2 2 3" xfId="18321"/>
    <cellStyle name="Normal 3 2 3 2 2 2 2 2" xfId="18322"/>
    <cellStyle name="Normal 3 2 3 2 2 3 2" xfId="18323"/>
    <cellStyle name="Normal 3 2 3 2 3 3" xfId="18324"/>
    <cellStyle name="Normal 3 2 3 2 3 2 2" xfId="18325"/>
    <cellStyle name="Normal 3 2 3 2 4 2" xfId="18326"/>
    <cellStyle name="Normal 3 2 3 3 4" xfId="18327"/>
    <cellStyle name="Normal 3 2 3 3 2 3" xfId="18328"/>
    <cellStyle name="Normal 3 2 3 3 2 2 2" xfId="18329"/>
    <cellStyle name="Normal 3 2 3 3 3 2" xfId="18330"/>
    <cellStyle name="Normal 3 2 3 4 3" xfId="18331"/>
    <cellStyle name="Normal 3 2 3 4 2 2" xfId="18332"/>
    <cellStyle name="Normal 3 2 3 5 2" xfId="18333"/>
    <cellStyle name="Normal 3 2 4 5 2" xfId="18334"/>
    <cellStyle name="Normal 3 2 4 2 4" xfId="18335"/>
    <cellStyle name="Normal 3 2 4 2 2 3" xfId="18336"/>
    <cellStyle name="Normal 3 2 4 2 2 2 2" xfId="18337"/>
    <cellStyle name="Normal 3 2 4 2 3 2" xfId="18338"/>
    <cellStyle name="Normal 3 2 4 3 3" xfId="18339"/>
    <cellStyle name="Normal 3 2 4 3 2 2" xfId="18340"/>
    <cellStyle name="Normal 3 2 4 4 2" xfId="18341"/>
    <cellStyle name="Normal 3 2 5 4 2" xfId="18342"/>
    <cellStyle name="Normal 3 2 5 2 3" xfId="18343"/>
    <cellStyle name="Normal 3 2 5 2 2 2" xfId="18344"/>
    <cellStyle name="Normal 3 2 5 3 2" xfId="18345"/>
    <cellStyle name="Normal 3 2 6 3" xfId="18346"/>
    <cellStyle name="Normal 3 2 6 2 2" xfId="18347"/>
    <cellStyle name="Normal 3 2 7 2" xfId="18348"/>
    <cellStyle name="Note 2 35 2 7 3" xfId="18349"/>
    <cellStyle name="Normal 3 2 9 2" xfId="18350"/>
    <cellStyle name="Fund 14 7 2" xfId="18351"/>
    <cellStyle name="Fund 13 2 6 2" xfId="18352"/>
    <cellStyle name="Fund 13 7 2" xfId="18353"/>
    <cellStyle name="Normal 3 3 4 2" xfId="18354"/>
    <cellStyle name="Normal 3 4 7 2" xfId="18355"/>
    <cellStyle name="Normal 3 4 2 6 2" xfId="18356"/>
    <cellStyle name="Normal 3 4 2 2 5 2" xfId="18357"/>
    <cellStyle name="Normal 3 4 2 2 2 4" xfId="18358"/>
    <cellStyle name="Normal 3 4 2 2 2 2 3" xfId="18359"/>
    <cellStyle name="Normal 3 4 2 2 2 2 2 2" xfId="18360"/>
    <cellStyle name="Normal 3 4 2 2 2 3 2" xfId="18361"/>
    <cellStyle name="Normal 3 4 2 2 3 3" xfId="18362"/>
    <cellStyle name="Normal 3 4 2 2 3 2 2" xfId="18363"/>
    <cellStyle name="Normal 3 4 2 2 4 2" xfId="18364"/>
    <cellStyle name="Normal 3 4 2 3 4" xfId="18365"/>
    <cellStyle name="Normal 3 4 2 3 2 3" xfId="18366"/>
    <cellStyle name="Normal 3 4 2 3 2 2 2" xfId="18367"/>
    <cellStyle name="Normal 3 4 2 3 3 2" xfId="18368"/>
    <cellStyle name="Normal 3 4 2 4 3" xfId="18369"/>
    <cellStyle name="Normal 3 4 2 4 2 2" xfId="18370"/>
    <cellStyle name="Normal 3 4 2 5 2" xfId="18371"/>
    <cellStyle name="Normal 3 4 3 5 2" xfId="18372"/>
    <cellStyle name="Normal 3 4 3 2 4" xfId="18373"/>
    <cellStyle name="Normal 3 4 3 2 2 3" xfId="18374"/>
    <cellStyle name="Normal 3 4 3 2 2 2 2" xfId="18375"/>
    <cellStyle name="Normal 3 4 3 2 3 2" xfId="18376"/>
    <cellStyle name="Normal 3 4 3 3 3" xfId="18377"/>
    <cellStyle name="Normal 3 4 3 3 2 2" xfId="18378"/>
    <cellStyle name="Normal 3 4 3 4 2" xfId="18379"/>
    <cellStyle name="Normal 3 4 4 4" xfId="18380"/>
    <cellStyle name="Normal 3 4 4 2 3" xfId="18381"/>
    <cellStyle name="Normal 3 4 4 2 2 2" xfId="18382"/>
    <cellStyle name="Normal 3 4 4 3 2" xfId="18383"/>
    <cellStyle name="Normal 3 4 5 3" xfId="18384"/>
    <cellStyle name="Normal 3 4 5 2 2" xfId="18385"/>
    <cellStyle name="Normal 3 4 6 2" xfId="18386"/>
    <cellStyle name="Normal 3 5 6 2" xfId="18387"/>
    <cellStyle name="Normal 3 5 2 5 2" xfId="18388"/>
    <cellStyle name="Normal 3 5 2 2 4" xfId="18389"/>
    <cellStyle name="Normal 3 5 2 2 2 3" xfId="18390"/>
    <cellStyle name="Normal 3 5 2 2 2 2 2" xfId="18391"/>
    <cellStyle name="Normal 3 5 2 2 3 2" xfId="18392"/>
    <cellStyle name="Normal 3 5 2 3 3" xfId="18393"/>
    <cellStyle name="Normal 3 5 2 3 2 2" xfId="18394"/>
    <cellStyle name="Normal 3 5 2 4 2" xfId="18395"/>
    <cellStyle name="Normal 3 5 3 4" xfId="18396"/>
    <cellStyle name="Normal 3 5 3 2 3" xfId="18397"/>
    <cellStyle name="Normal 3 5 3 2 2 2" xfId="18398"/>
    <cellStyle name="Normal 3 5 3 3 2" xfId="18399"/>
    <cellStyle name="Normal 3 5 4 3" xfId="18400"/>
    <cellStyle name="Normal 3 5 4 2 2" xfId="18401"/>
    <cellStyle name="Normal 3 5 5 2" xfId="18402"/>
    <cellStyle name="Normal 3 6 5 2" xfId="18403"/>
    <cellStyle name="Normal 3 6 2 4" xfId="18404"/>
    <cellStyle name="Normal 3 6 2 2 3" xfId="18405"/>
    <cellStyle name="Normal 3 6 2 2 2 2" xfId="18406"/>
    <cellStyle name="Normal 3 6 2 3 2" xfId="18407"/>
    <cellStyle name="Normal 3 6 3 3" xfId="18408"/>
    <cellStyle name="Normal 3 6 3 2 2" xfId="18409"/>
    <cellStyle name="Normal 3 6 4 2" xfId="18410"/>
    <cellStyle name="Normal 3 7 4 2" xfId="18411"/>
    <cellStyle name="Normal 3 7 2 3" xfId="18412"/>
    <cellStyle name="Normal 3 7 2 2 2" xfId="18413"/>
    <cellStyle name="Normal 3 7 3 2" xfId="18414"/>
    <cellStyle name="Normal 3 8 3" xfId="18415"/>
    <cellStyle name="Normal 3 8 2 2" xfId="18416"/>
    <cellStyle name="Normal 3 9 2" xfId="18417"/>
    <cellStyle name="Fund 12 2 6 2" xfId="18418"/>
    <cellStyle name="Fund 12 7 2" xfId="18419"/>
    <cellStyle name="Fund 11 2 6 2" xfId="18420"/>
    <cellStyle name="Normal 4 2 3 2 2" xfId="18421"/>
    <cellStyle name="Normal 4 2 4 2" xfId="18422"/>
    <cellStyle name="Project 13 16 3" xfId="18423"/>
    <cellStyle name="Note 2 10 2 21 3" xfId="18424"/>
    <cellStyle name="Calculation 2 18 17 3" xfId="18425"/>
    <cellStyle name="Fund 11 7 2" xfId="18426"/>
    <cellStyle name="Fund 10 2 6 2" xfId="18427"/>
    <cellStyle name="Note 2 23 22 3" xfId="18428"/>
    <cellStyle name="Normal 5 2 2 2 5 2" xfId="18429"/>
    <cellStyle name="Normal 5 2 2 2 2 4" xfId="18430"/>
    <cellStyle name="Normal 5 2 2 2 2 2 3" xfId="18431"/>
    <cellStyle name="Normal 5 2 2 2 2 2 2 2" xfId="18432"/>
    <cellStyle name="Normal 5 2 2 2 2 3 2" xfId="18433"/>
    <cellStyle name="Normal 5 2 2 2 3 3" xfId="18434"/>
    <cellStyle name="Normal 5 2 2 2 3 2 2" xfId="18435"/>
    <cellStyle name="Normal 5 2 2 2 4 2" xfId="18436"/>
    <cellStyle name="Normal 5 2 2 3 4" xfId="18437"/>
    <cellStyle name="Normal 5 2 2 3 2 3" xfId="18438"/>
    <cellStyle name="Normal 5 2 2 3 2 2 2" xfId="18439"/>
    <cellStyle name="Normal 5 2 2 3 3 2" xfId="18440"/>
    <cellStyle name="Normal 5 2 2 4 3" xfId="18441"/>
    <cellStyle name="Normal 5 2 2 4 2 2" xfId="18442"/>
    <cellStyle name="Normal 5 2 2 5 2" xfId="18443"/>
    <cellStyle name="Normal 5 2 2 6 2" xfId="18444"/>
    <cellStyle name="Normal 5 2 3 5 2" xfId="18445"/>
    <cellStyle name="Normal 5 2 3 2 4" xfId="18446"/>
    <cellStyle name="Normal 5 2 3 2 2 3" xfId="18447"/>
    <cellStyle name="Normal 5 2 3 2 2 2 2" xfId="18448"/>
    <cellStyle name="Normal 5 2 3 2 3 2" xfId="18449"/>
    <cellStyle name="Normal 5 2 3 3 3" xfId="18450"/>
    <cellStyle name="Normal 5 2 3 3 2 2" xfId="18451"/>
    <cellStyle name="Normal 5 2 3 4 2" xfId="18452"/>
    <cellStyle name="Normal 5 2 4 4 2" xfId="18453"/>
    <cellStyle name="Normal 5 2 4 2 3" xfId="18454"/>
    <cellStyle name="Normal 5 2 4 2 2 2" xfId="18455"/>
    <cellStyle name="Normal 5 2 4 3 2" xfId="18456"/>
    <cellStyle name="Normal 5 2 5 3 2" xfId="18457"/>
    <cellStyle name="Normal 5 2 5 2 2" xfId="18458"/>
    <cellStyle name="Normal 5 2 6 2" xfId="18459"/>
    <cellStyle name="Total 2 8 20 3" xfId="18460"/>
    <cellStyle name="Normal 5 2 8 2" xfId="18461"/>
    <cellStyle name="Normal 5 3 2 5 2" xfId="18462"/>
    <cellStyle name="Normal 5 3 2 2 4" xfId="18463"/>
    <cellStyle name="Normal 5 3 2 2 2 3" xfId="18464"/>
    <cellStyle name="Normal 5 3 2 2 2 2 2" xfId="18465"/>
    <cellStyle name="Normal 5 3 2 2 3 2" xfId="18466"/>
    <cellStyle name="Normal 5 3 2 3 3" xfId="18467"/>
    <cellStyle name="Normal 5 3 2 3 2 2" xfId="18468"/>
    <cellStyle name="Normal 5 3 2 4 2" xfId="18469"/>
    <cellStyle name="Normal 5 3 3 4" xfId="18470"/>
    <cellStyle name="Normal 5 3 3 2 3" xfId="18471"/>
    <cellStyle name="Normal 5 3 3 2 2 2" xfId="18472"/>
    <cellStyle name="Normal 5 3 3 3 2" xfId="18473"/>
    <cellStyle name="Normal 5 3 4 3" xfId="18474"/>
    <cellStyle name="Normal 5 3 4 2 2" xfId="18475"/>
    <cellStyle name="Normal 5 3 5 2" xfId="18476"/>
    <cellStyle name="Normal 5 3 6 2" xfId="18477"/>
    <cellStyle name="Normal 5 4 5 2" xfId="18478"/>
    <cellStyle name="Normal 5 4 2 4" xfId="18479"/>
    <cellStyle name="Normal 5 4 2 2 3" xfId="18480"/>
    <cellStyle name="Normal 5 4 2 2 2 2" xfId="18481"/>
    <cellStyle name="Normal 5 4 2 3 2" xfId="18482"/>
    <cellStyle name="Normal 5 4 3 3" xfId="18483"/>
    <cellStyle name="Normal 5 4 3 2 2" xfId="18484"/>
    <cellStyle name="Normal 5 4 4 2" xfId="18485"/>
    <cellStyle name="Normal 5 5 4 2" xfId="18486"/>
    <cellStyle name="Normal 5 5 2 3" xfId="18487"/>
    <cellStyle name="Normal 5 5 2 2 2" xfId="18488"/>
    <cellStyle name="Normal 5 5 3 2" xfId="18489"/>
    <cellStyle name="Normal 5 6 4 2" xfId="18490"/>
    <cellStyle name="Normal 5 6 2 2" xfId="18491"/>
    <cellStyle name="Normal 5 7 3 2" xfId="18492"/>
    <cellStyle name="Normal 5 8 2 2" xfId="18493"/>
    <cellStyle name="Normal 5 9 2 2" xfId="18494"/>
    <cellStyle name="Note 2 3 2 20 3" xfId="18495"/>
    <cellStyle name="Normal 6 2 2 4" xfId="18496"/>
    <cellStyle name="Normal 6 2 2 2 3" xfId="18497"/>
    <cellStyle name="Normal 6 2 2 2 2 2" xfId="18498"/>
    <cellStyle name="Normal 6 2 2 3 2" xfId="18499"/>
    <cellStyle name="Normal 6 2 3 3" xfId="18500"/>
    <cellStyle name="Normal 6 2 3 2 2" xfId="18501"/>
    <cellStyle name="Normal 6 2 4 2" xfId="18502"/>
    <cellStyle name="Output 2 3 20 3" xfId="18503"/>
    <cellStyle name="Normal 6 2 6 2" xfId="18504"/>
    <cellStyle name="Normal 6 3 5 2" xfId="18505"/>
    <cellStyle name="Normal 6 3 2 4" xfId="18506"/>
    <cellStyle name="Normal 6 3 2 2 2" xfId="18507"/>
    <cellStyle name="Normal 6 3 3 2" xfId="18508"/>
    <cellStyle name="Normal 6 4 3 2" xfId="18509"/>
    <cellStyle name="Normal 6 4 2 2" xfId="18510"/>
    <cellStyle name="Normal 6 5 2 2" xfId="18511"/>
    <cellStyle name="Total 2 21 6 3" xfId="18512"/>
    <cellStyle name="Normal 7 2 3 2" xfId="18513"/>
    <cellStyle name="Fund 10 17 3" xfId="18514"/>
    <cellStyle name="Note 2 11 2 11 3" xfId="18515"/>
    <cellStyle name="Calculation 2 4 12 3" xfId="18516"/>
    <cellStyle name="task 14 2 12 3" xfId="18517"/>
    <cellStyle name="Total 2 25 9 3" xfId="18518"/>
    <cellStyle name="Normal 8 4 2 2" xfId="18519"/>
    <cellStyle name="Normal 9 14 2" xfId="18520"/>
    <cellStyle name="Normal 9 10 5" xfId="18521"/>
    <cellStyle name="Normal 9 10 2 4" xfId="18522"/>
    <cellStyle name="Normal 9 10 2 2 3" xfId="18523"/>
    <cellStyle name="Normal 9 10 2 2 2 2" xfId="18524"/>
    <cellStyle name="Normal 9 10 2 3 2" xfId="18525"/>
    <cellStyle name="Normal 9 10 3 3" xfId="18526"/>
    <cellStyle name="Normal 9 10 3 2 2" xfId="18527"/>
    <cellStyle name="Normal 9 10 4 2" xfId="18528"/>
    <cellStyle name="Normal 9 11 4" xfId="18529"/>
    <cellStyle name="Normal 9 11 2 3" xfId="18530"/>
    <cellStyle name="Normal 9 11 2 2 2" xfId="18531"/>
    <cellStyle name="Normal 9 11 3 2" xfId="18532"/>
    <cellStyle name="Normal 9 12 3" xfId="18533"/>
    <cellStyle name="Normal 9 12 2 2" xfId="18534"/>
    <cellStyle name="Calculation 2 53 3" xfId="18535"/>
    <cellStyle name="Normal 9 2 13 2" xfId="18536"/>
    <cellStyle name="Normal 9 2 10 4" xfId="18537"/>
    <cellStyle name="Normal 9 2 10 2 3" xfId="18538"/>
    <cellStyle name="Normal 9 2 10 2 2 2" xfId="18539"/>
    <cellStyle name="Normal 9 2 10 3 2" xfId="18540"/>
    <cellStyle name="Normal 9 2 11 3" xfId="18541"/>
    <cellStyle name="Normal 9 2 11 2 2" xfId="18542"/>
    <cellStyle name="Account 7 2 10 3" xfId="18543"/>
    <cellStyle name="Normal 9 2 2 12" xfId="18544"/>
    <cellStyle name="Normal 9 2 2 10 3" xfId="18545"/>
    <cellStyle name="Normal 9 2 2 10 2 2" xfId="18546"/>
    <cellStyle name="Normal 9 2 2 11 2" xfId="18547"/>
    <cellStyle name="Normal 9 2 2 2 11" xfId="18548"/>
    <cellStyle name="Normal 9 2 2 2 10 2" xfId="18549"/>
    <cellStyle name="Normal 9 2 2 2 2 8" xfId="18550"/>
    <cellStyle name="Normal 9 2 2 2 2 2 5" xfId="18551"/>
    <cellStyle name="Normal 9 2 2 2 2 2 2 4" xfId="18552"/>
    <cellStyle name="Normal 9 2 2 2 2 2 2 2 3" xfId="18553"/>
    <cellStyle name="Normal 9 2 2 2 2 2 2 2 2 2" xfId="18554"/>
    <cellStyle name="Normal 9 2 2 2 2 2 2 3 2" xfId="18555"/>
    <cellStyle name="Normal 9 2 2 2 2 2 3 3" xfId="18556"/>
    <cellStyle name="Normal 9 2 2 2 2 2 3 2 2" xfId="18557"/>
    <cellStyle name="Normal 9 2 2 2 2 2 4 2" xfId="18558"/>
    <cellStyle name="Normal 9 2 2 2 2 3 5" xfId="18559"/>
    <cellStyle name="Normal 9 2 2 2 2 3 2 4" xfId="18560"/>
    <cellStyle name="Normal 9 2 2 2 2 3 2 2 3" xfId="18561"/>
    <cellStyle name="Normal 9 2 2 2 2 3 2 2 2 2" xfId="18562"/>
    <cellStyle name="Normal 9 2 2 2 2 3 2 3 2" xfId="18563"/>
    <cellStyle name="Normal 9 2 2 2 2 3 3 3" xfId="18564"/>
    <cellStyle name="Normal 9 2 2 2 2 3 3 2 2" xfId="18565"/>
    <cellStyle name="Normal 9 2 2 2 2 3 4 2" xfId="18566"/>
    <cellStyle name="Normal 9 2 2 2 2 4 5" xfId="18567"/>
    <cellStyle name="Normal 9 2 2 2 2 4 2 4" xfId="18568"/>
    <cellStyle name="Normal 9 2 2 2 2 4 2 2 3" xfId="18569"/>
    <cellStyle name="Normal 9 2 2 2 2 4 2 2 2 2" xfId="18570"/>
    <cellStyle name="Normal 9 2 2 2 2 4 2 3 2" xfId="18571"/>
    <cellStyle name="Normal 9 2 2 2 2 4 3 3" xfId="18572"/>
    <cellStyle name="Normal 9 2 2 2 2 4 3 2 2" xfId="18573"/>
    <cellStyle name="Normal 9 2 2 2 2 4 4 2" xfId="18574"/>
    <cellStyle name="Normal 9 2 2 2 2 5 4" xfId="18575"/>
    <cellStyle name="Normal 9 2 2 2 2 5 2 3" xfId="18576"/>
    <cellStyle name="Normal 9 2 2 2 2 5 2 2 2" xfId="18577"/>
    <cellStyle name="Normal 9 2 2 2 2 5 3 2" xfId="18578"/>
    <cellStyle name="Normal 9 2 2 2 2 6 3" xfId="18579"/>
    <cellStyle name="Normal 9 2 2 2 2 6 2 2" xfId="18580"/>
    <cellStyle name="Normal 9 2 2 2 2 7 2" xfId="18581"/>
    <cellStyle name="Normal 9 2 2 2 3 6" xfId="18582"/>
    <cellStyle name="Normal 9 2 2 2 3 2 5" xfId="18583"/>
    <cellStyle name="Normal 9 2 2 2 3 2 2 4" xfId="18584"/>
    <cellStyle name="Normal 9 2 2 2 3 2 2 2 3" xfId="18585"/>
    <cellStyle name="Normal 9 2 2 2 3 2 2 2 2 2" xfId="18586"/>
    <cellStyle name="Normal 9 2 2 2 3 2 2 3 2" xfId="18587"/>
    <cellStyle name="Normal 9 2 2 2 3 2 3 3" xfId="18588"/>
    <cellStyle name="Normal 9 2 2 2 3 2 3 2 2" xfId="18589"/>
    <cellStyle name="Normal 9 2 2 2 3 2 4 2" xfId="18590"/>
    <cellStyle name="Normal 9 2 2 2 3 3 4" xfId="18591"/>
    <cellStyle name="Normal 9 2 2 2 3 3 2 3" xfId="18592"/>
    <cellStyle name="Normal 9 2 2 2 3 3 2 2 2" xfId="18593"/>
    <cellStyle name="Normal 9 2 2 2 3 3 3 2" xfId="18594"/>
    <cellStyle name="Normal 9 2 2 2 3 4 3" xfId="18595"/>
    <cellStyle name="Normal 9 2 2 2 3 4 2 2" xfId="18596"/>
    <cellStyle name="Normal 9 2 2 2 3 5 2" xfId="18597"/>
    <cellStyle name="Normal 9 2 2 2 4 6" xfId="18598"/>
    <cellStyle name="Normal 9 2 2 2 4 2 5" xfId="18599"/>
    <cellStyle name="Normal 9 2 2 2 4 2 2 4" xfId="18600"/>
    <cellStyle name="Normal 9 2 2 2 4 2 2 2 3" xfId="18601"/>
    <cellStyle name="Normal 9 2 2 2 4 2 2 2 2 2" xfId="18602"/>
    <cellStyle name="Normal 9 2 2 2 4 2 2 3 2" xfId="18603"/>
    <cellStyle name="Normal 9 2 2 2 4 2 3 3" xfId="18604"/>
    <cellStyle name="Normal 9 2 2 2 4 2 3 2 2" xfId="18605"/>
    <cellStyle name="Normal 9 2 2 2 4 2 4 2" xfId="18606"/>
    <cellStyle name="Normal 9 2 2 2 4 3 4" xfId="18607"/>
    <cellStyle name="Normal 9 2 2 2 4 3 2 3" xfId="18608"/>
    <cellStyle name="Normal 9 2 2 2 4 3 2 2 2" xfId="18609"/>
    <cellStyle name="Normal 9 2 2 2 4 3 3 2" xfId="18610"/>
    <cellStyle name="Normal 9 2 2 2 4 4 3" xfId="18611"/>
    <cellStyle name="Normal 9 2 2 2 4 4 2 2" xfId="18612"/>
    <cellStyle name="Normal 9 2 2 2 4 5 2" xfId="18613"/>
    <cellStyle name="Normal 9 2 2 2 5 5" xfId="18614"/>
    <cellStyle name="Normal 9 2 2 2 5 2 4" xfId="18615"/>
    <cellStyle name="Normal 9 2 2 2 5 2 2 3" xfId="18616"/>
    <cellStyle name="Normal 9 2 2 2 5 2 2 2 2" xfId="18617"/>
    <cellStyle name="Normal 9 2 2 2 5 2 3 2" xfId="18618"/>
    <cellStyle name="Normal 9 2 2 2 5 3 3" xfId="18619"/>
    <cellStyle name="Normal 9 2 2 2 5 3 2 2" xfId="18620"/>
    <cellStyle name="Normal 9 2 2 2 5 4 2" xfId="18621"/>
    <cellStyle name="Normal 9 2 2 2 6 5" xfId="18622"/>
    <cellStyle name="Normal 9 2 2 2 6 2 4" xfId="18623"/>
    <cellStyle name="Normal 9 2 2 2 6 2 2 3" xfId="18624"/>
    <cellStyle name="Normal 9 2 2 2 6 2 2 2 2" xfId="18625"/>
    <cellStyle name="Normal 9 2 2 2 6 2 3 2" xfId="18626"/>
    <cellStyle name="Normal 9 2 2 2 6 3 3" xfId="18627"/>
    <cellStyle name="Normal 9 2 2 2 6 3 2 2" xfId="18628"/>
    <cellStyle name="Normal 9 2 2 2 6 4 2" xfId="18629"/>
    <cellStyle name="Normal 9 2 2 2 7 5" xfId="18630"/>
    <cellStyle name="Normal 9 2 2 2 7 2 4" xfId="18631"/>
    <cellStyle name="Normal 9 2 2 2 7 2 2 3" xfId="18632"/>
    <cellStyle name="Normal 9 2 2 2 7 2 2 2 2" xfId="18633"/>
    <cellStyle name="Normal 9 2 2 2 7 2 3 2" xfId="18634"/>
    <cellStyle name="Normal 9 2 2 2 7 3 3" xfId="18635"/>
    <cellStyle name="Normal 9 2 2 2 7 3 2 2" xfId="18636"/>
    <cellStyle name="Normal 9 2 2 2 7 4 2" xfId="18637"/>
    <cellStyle name="Normal 9 2 2 2 8 4" xfId="18638"/>
    <cellStyle name="Normal 9 2 2 2 8 2 3" xfId="18639"/>
    <cellStyle name="Normal 9 2 2 2 8 2 2 2" xfId="18640"/>
    <cellStyle name="Normal 9 2 2 2 8 3 2" xfId="18641"/>
    <cellStyle name="Normal 9 2 2 2 9 3" xfId="18642"/>
    <cellStyle name="Normal 9 2 2 2 9 2 2" xfId="18643"/>
    <cellStyle name="Normal 9 2 2 3 8" xfId="18644"/>
    <cellStyle name="Normal 9 2 2 3 2 5" xfId="18645"/>
    <cellStyle name="Normal 9 2 2 3 2 2 4" xfId="18646"/>
    <cellStyle name="Normal 9 2 2 3 2 2 2 3" xfId="18647"/>
    <cellStyle name="Normal 9 2 2 3 2 2 2 2 2" xfId="18648"/>
    <cellStyle name="Normal 9 2 2 3 2 2 3 2" xfId="18649"/>
    <cellStyle name="Normal 9 2 2 3 2 3 3" xfId="18650"/>
    <cellStyle name="Normal 9 2 2 3 2 3 2 2" xfId="18651"/>
    <cellStyle name="Normal 9 2 2 3 2 4 2" xfId="18652"/>
    <cellStyle name="Normal 9 2 2 3 3 5" xfId="18653"/>
    <cellStyle name="Normal 9 2 2 3 3 2 4" xfId="18654"/>
    <cellStyle name="Normal 9 2 2 3 3 2 2 3" xfId="18655"/>
    <cellStyle name="Normal 9 2 2 3 3 2 2 2 2" xfId="18656"/>
    <cellStyle name="Normal 9 2 2 3 3 2 3 2" xfId="18657"/>
    <cellStyle name="Normal 9 2 2 3 3 3 3" xfId="18658"/>
    <cellStyle name="Normal 9 2 2 3 3 3 2 2" xfId="18659"/>
    <cellStyle name="Normal 9 2 2 3 3 4 2" xfId="18660"/>
    <cellStyle name="Normal 9 2 2 3 4 5" xfId="18661"/>
    <cellStyle name="Normal 9 2 2 3 4 2 4" xfId="18662"/>
    <cellStyle name="Normal 9 2 2 3 4 2 2 3" xfId="18663"/>
    <cellStyle name="Normal 9 2 2 3 4 2 2 2 2" xfId="18664"/>
    <cellStyle name="Normal 9 2 2 3 4 2 3 2" xfId="18665"/>
    <cellStyle name="Normal 9 2 2 3 4 3 3" xfId="18666"/>
    <cellStyle name="Normal 9 2 2 3 4 3 2 2" xfId="18667"/>
    <cellStyle name="Normal 9 2 2 3 4 4 2" xfId="18668"/>
    <cellStyle name="Normal 9 2 2 3 5 4" xfId="18669"/>
    <cellStyle name="Normal 9 2 2 3 5 2 3" xfId="18670"/>
    <cellStyle name="Normal 9 2 2 3 5 2 2 2" xfId="18671"/>
    <cellStyle name="Normal 9 2 2 3 5 3 2" xfId="18672"/>
    <cellStyle name="Normal 9 2 2 3 6 3" xfId="18673"/>
    <cellStyle name="Normal 9 2 2 3 6 2 2" xfId="18674"/>
    <cellStyle name="Normal 9 2 2 3 7 2" xfId="18675"/>
    <cellStyle name="Normal 9 2 2 4 6" xfId="18676"/>
    <cellStyle name="Normal 9 2 2 4 2 5" xfId="18677"/>
    <cellStyle name="Normal 9 2 2 4 2 2 4" xfId="18678"/>
    <cellStyle name="Normal 9 2 2 4 2 2 2 3" xfId="18679"/>
    <cellStyle name="Normal 9 2 2 4 2 2 2 2 2" xfId="18680"/>
    <cellStyle name="Normal 9 2 2 4 2 2 3 2" xfId="18681"/>
    <cellStyle name="Normal 9 2 2 4 2 3 3" xfId="18682"/>
    <cellStyle name="Normal 9 2 2 4 2 3 2 2" xfId="18683"/>
    <cellStyle name="Normal 9 2 2 4 2 4 2" xfId="18684"/>
    <cellStyle name="Normal 9 2 2 4 3 4" xfId="18685"/>
    <cellStyle name="Normal 9 2 2 4 3 2 3" xfId="18686"/>
    <cellStyle name="Normal 9 2 2 4 3 2 2 2" xfId="18687"/>
    <cellStyle name="Normal 9 2 2 4 3 3 2" xfId="18688"/>
    <cellStyle name="Normal 9 2 2 4 4 3" xfId="18689"/>
    <cellStyle name="Normal 9 2 2 4 4 2 2" xfId="18690"/>
    <cellStyle name="Normal 9 2 2 4 5 2" xfId="18691"/>
    <cellStyle name="Normal 9 2 2 5 6" xfId="18692"/>
    <cellStyle name="Normal 9 2 2 5 2 5" xfId="18693"/>
    <cellStyle name="Normal 9 2 2 5 2 2 4" xfId="18694"/>
    <cellStyle name="Normal 9 2 2 5 2 2 2 3" xfId="18695"/>
    <cellStyle name="Normal 9 2 2 5 2 2 2 2 2" xfId="18696"/>
    <cellStyle name="Normal 9 2 2 5 2 2 3 2" xfId="18697"/>
    <cellStyle name="Normal 9 2 2 5 2 3 3" xfId="18698"/>
    <cellStyle name="Normal 9 2 2 5 2 3 2 2" xfId="18699"/>
    <cellStyle name="Normal 9 2 2 5 2 4 2" xfId="18700"/>
    <cellStyle name="Normal 9 2 2 5 3 4" xfId="18701"/>
    <cellStyle name="Normal 9 2 2 5 3 2 3" xfId="18702"/>
    <cellStyle name="Normal 9 2 2 5 3 2 2 2" xfId="18703"/>
    <cellStyle name="Normal 9 2 2 5 3 3 2" xfId="18704"/>
    <cellStyle name="Normal 9 2 2 5 4 3" xfId="18705"/>
    <cellStyle name="Normal 9 2 2 5 4 2 2" xfId="18706"/>
    <cellStyle name="Normal 9 2 2 5 5 2" xfId="18707"/>
    <cellStyle name="Normal 9 2 2 6 5" xfId="18708"/>
    <cellStyle name="Normal 9 2 2 6 2 4" xfId="18709"/>
    <cellStyle name="Normal 9 2 2 6 2 2 3" xfId="18710"/>
    <cellStyle name="Normal 9 2 2 6 2 2 2 2" xfId="18711"/>
    <cellStyle name="Normal 9 2 2 6 2 3 2" xfId="18712"/>
    <cellStyle name="Normal 9 2 2 6 3 3" xfId="18713"/>
    <cellStyle name="Normal 9 2 2 6 3 2 2" xfId="18714"/>
    <cellStyle name="Normal 9 2 2 6 4 2" xfId="18715"/>
    <cellStyle name="Normal 9 2 2 7 5" xfId="18716"/>
    <cellStyle name="Normal 9 2 2 7 2 4" xfId="18717"/>
    <cellStyle name="Normal 9 2 2 7 2 2 3" xfId="18718"/>
    <cellStyle name="Normal 9 2 2 7 2 2 2 2" xfId="18719"/>
    <cellStyle name="Normal 9 2 2 7 2 3 2" xfId="18720"/>
    <cellStyle name="Normal 9 2 2 7 3 3" xfId="18721"/>
    <cellStyle name="Normal 9 2 2 7 3 2 2" xfId="18722"/>
    <cellStyle name="Normal 9 2 2 7 4 2" xfId="18723"/>
    <cellStyle name="Normal 9 2 2 8 5" xfId="18724"/>
    <cellStyle name="Normal 9 2 2 8 2 4" xfId="18725"/>
    <cellStyle name="Normal 9 2 2 8 2 2 3" xfId="18726"/>
    <cellStyle name="Normal 9 2 2 8 2 2 2 2" xfId="18727"/>
    <cellStyle name="Normal 9 2 2 8 2 3 2" xfId="18728"/>
    <cellStyle name="Normal 9 2 2 8 3 3" xfId="18729"/>
    <cellStyle name="Normal 9 2 2 8 3 2 2" xfId="18730"/>
    <cellStyle name="Normal 9 2 2 8 4 2" xfId="18731"/>
    <cellStyle name="Normal 9 2 2 9 4" xfId="18732"/>
    <cellStyle name="Normal 9 2 2 9 2 3" xfId="18733"/>
    <cellStyle name="Normal 9 2 2 9 2 2 2" xfId="18734"/>
    <cellStyle name="Normal 9 2 2 9 3 2" xfId="18735"/>
    <cellStyle name="Normal 9 2 3 11" xfId="18736"/>
    <cellStyle name="Normal 9 2 3 10 2" xfId="18737"/>
    <cellStyle name="Normal 9 2 3 2 8" xfId="18738"/>
    <cellStyle name="Normal 9 2 3 2 2 5" xfId="18739"/>
    <cellStyle name="Normal 9 2 3 2 2 2 4" xfId="18740"/>
    <cellStyle name="Normal 9 2 3 2 2 2 2 3" xfId="18741"/>
    <cellStyle name="Normal 9 2 3 2 2 2 2 2 2" xfId="18742"/>
    <cellStyle name="Normal 9 2 3 2 2 2 3 2" xfId="18743"/>
    <cellStyle name="Normal 9 2 3 2 2 3 3" xfId="18744"/>
    <cellStyle name="Normal 9 2 3 2 2 3 2 2" xfId="18745"/>
    <cellStyle name="Normal 9 2 3 2 2 4 2" xfId="18746"/>
    <cellStyle name="Normal 9 2 3 2 3 5" xfId="18747"/>
    <cellStyle name="Normal 9 2 3 2 3 2 4" xfId="18748"/>
    <cellStyle name="Normal 9 2 3 2 3 2 2 3" xfId="18749"/>
    <cellStyle name="Normal 9 2 3 2 3 2 2 2 2" xfId="18750"/>
    <cellStyle name="Normal 9 2 3 2 3 2 3 2" xfId="18751"/>
    <cellStyle name="Normal 9 2 3 2 3 3 3" xfId="18752"/>
    <cellStyle name="Normal 9 2 3 2 3 3 2 2" xfId="18753"/>
    <cellStyle name="Normal 9 2 3 2 3 4 2" xfId="18754"/>
    <cellStyle name="Normal 9 2 3 2 4 5" xfId="18755"/>
    <cellStyle name="Normal 9 2 3 2 4 2 4" xfId="18756"/>
    <cellStyle name="Normal 9 2 3 2 4 2 2 3" xfId="18757"/>
    <cellStyle name="Normal 9 2 3 2 4 2 2 2 2" xfId="18758"/>
    <cellStyle name="Normal 9 2 3 2 4 2 3 2" xfId="18759"/>
    <cellStyle name="Normal 9 2 3 2 4 3 3" xfId="18760"/>
    <cellStyle name="Normal 9 2 3 2 4 3 2 2" xfId="18761"/>
    <cellStyle name="Normal 9 2 3 2 4 4 2" xfId="18762"/>
    <cellStyle name="Normal 9 2 3 2 5 4" xfId="18763"/>
    <cellStyle name="Normal 9 2 3 2 5 2 3" xfId="18764"/>
    <cellStyle name="Normal 9 2 3 2 5 2 2 2" xfId="18765"/>
    <cellStyle name="Normal 9 2 3 2 5 3 2" xfId="18766"/>
    <cellStyle name="Normal 9 2 3 2 6 3" xfId="18767"/>
    <cellStyle name="Normal 9 2 3 2 6 2 2" xfId="18768"/>
    <cellStyle name="Normal 9 2 3 2 7 2" xfId="18769"/>
    <cellStyle name="Normal 9 2 3 3 6" xfId="18770"/>
    <cellStyle name="Normal 9 2 3 3 2 5" xfId="18771"/>
    <cellStyle name="Normal 9 2 3 3 2 2 4" xfId="18772"/>
    <cellStyle name="Normal 9 2 3 3 2 2 2 3" xfId="18773"/>
    <cellStyle name="Normal 9 2 3 3 2 2 2 2 2" xfId="18774"/>
    <cellStyle name="Normal 9 2 3 3 2 2 3 2" xfId="18775"/>
    <cellStyle name="Normal 9 2 3 3 2 3 3" xfId="18776"/>
    <cellStyle name="Normal 9 2 3 3 2 3 2 2" xfId="18777"/>
    <cellStyle name="Normal 9 2 3 3 2 4 2" xfId="18778"/>
    <cellStyle name="Normal 9 2 3 3 3 4" xfId="18779"/>
    <cellStyle name="Normal 9 2 3 3 3 2 3" xfId="18780"/>
    <cellStyle name="Normal 9 2 3 3 3 2 2 2" xfId="18781"/>
    <cellStyle name="Normal 9 2 3 3 3 3 2" xfId="18782"/>
    <cellStyle name="Normal 9 2 3 3 4 3" xfId="18783"/>
    <cellStyle name="Normal 9 2 3 3 4 2 2" xfId="18784"/>
    <cellStyle name="Normal 9 2 3 3 5 2" xfId="18785"/>
    <cellStyle name="Normal 9 2 3 4 6" xfId="18786"/>
    <cellStyle name="Normal 9 2 3 4 2 5" xfId="18787"/>
    <cellStyle name="Normal 9 2 3 4 2 2 4" xfId="18788"/>
    <cellStyle name="Normal 9 2 3 4 2 2 2 3" xfId="18789"/>
    <cellStyle name="Normal 9 2 3 4 2 2 2 2 2" xfId="18790"/>
    <cellStyle name="Normal 9 2 3 4 2 2 3 2" xfId="18791"/>
    <cellStyle name="Normal 9 2 3 4 2 3 3" xfId="18792"/>
    <cellStyle name="Normal 9 2 3 4 2 3 2 2" xfId="18793"/>
    <cellStyle name="Normal 9 2 3 4 2 4 2" xfId="18794"/>
    <cellStyle name="Normal 9 2 3 4 3 4" xfId="18795"/>
    <cellStyle name="Normal 9 2 3 4 3 2 3" xfId="18796"/>
    <cellStyle name="Normal 9 2 3 4 3 2 2 2" xfId="18797"/>
    <cellStyle name="Normal 9 2 3 4 3 3 2" xfId="18798"/>
    <cellStyle name="Normal 9 2 3 4 4 3" xfId="18799"/>
    <cellStyle name="Normal 9 2 3 4 4 2 2" xfId="18800"/>
    <cellStyle name="Normal 9 2 3 4 5 2" xfId="18801"/>
    <cellStyle name="Normal 9 2 3 5 5" xfId="18802"/>
    <cellStyle name="Normal 9 2 3 5 2 4" xfId="18803"/>
    <cellStyle name="Normal 9 2 3 5 2 2 3" xfId="18804"/>
    <cellStyle name="Normal 9 2 3 5 2 2 2 2" xfId="18805"/>
    <cellStyle name="Normal 9 2 3 5 2 3 2" xfId="18806"/>
    <cellStyle name="Normal 9 2 3 5 3 3" xfId="18807"/>
    <cellStyle name="Normal 9 2 3 5 3 2 2" xfId="18808"/>
    <cellStyle name="Normal 9 2 3 5 4 2" xfId="18809"/>
    <cellStyle name="Normal 9 2 3 6 5" xfId="18810"/>
    <cellStyle name="Normal 9 2 3 6 2 4" xfId="18811"/>
    <cellStyle name="Normal 9 2 3 6 2 2 3" xfId="18812"/>
    <cellStyle name="Normal 9 2 3 6 2 2 2 2" xfId="18813"/>
    <cellStyle name="Normal 9 2 3 6 2 3 2" xfId="18814"/>
    <cellStyle name="Normal 9 2 3 6 3 3" xfId="18815"/>
    <cellStyle name="Normal 9 2 3 6 3 2 2" xfId="18816"/>
    <cellStyle name="Normal 9 2 3 6 4 2" xfId="18817"/>
    <cellStyle name="Normal 9 2 3 7 5" xfId="18818"/>
    <cellStyle name="Normal 9 2 3 7 2 4" xfId="18819"/>
    <cellStyle name="Normal 9 2 3 7 2 2 3" xfId="18820"/>
    <cellStyle name="Normal 9 2 3 7 2 2 2 2" xfId="18821"/>
    <cellStyle name="Normal 9 2 3 7 2 3 2" xfId="18822"/>
    <cellStyle name="Normal 9 2 3 7 3 3" xfId="18823"/>
    <cellStyle name="Normal 9 2 3 7 3 2 2" xfId="18824"/>
    <cellStyle name="Normal 9 2 3 7 4 2" xfId="18825"/>
    <cellStyle name="Normal 9 2 3 8 4" xfId="18826"/>
    <cellStyle name="Normal 9 2 3 8 2 3" xfId="18827"/>
    <cellStyle name="Normal 9 2 3 8 2 2 2" xfId="18828"/>
    <cellStyle name="Normal 9 2 3 8 3 2" xfId="18829"/>
    <cellStyle name="Normal 9 2 3 9 3" xfId="18830"/>
    <cellStyle name="Normal 9 2 3 9 2 2" xfId="18831"/>
    <cellStyle name="Normal 9 2 4 8" xfId="18832"/>
    <cellStyle name="Normal 9 2 4 2 5" xfId="18833"/>
    <cellStyle name="Normal 9 2 4 2 2 4" xfId="18834"/>
    <cellStyle name="Normal 9 2 4 2 2 2 3" xfId="18835"/>
    <cellStyle name="Normal 9 2 4 2 2 2 2 2" xfId="18836"/>
    <cellStyle name="Normal 9 2 4 2 2 3 2" xfId="18837"/>
    <cellStyle name="Normal 9 2 4 2 3 3" xfId="18838"/>
    <cellStyle name="Normal 9 2 4 2 3 2 2" xfId="18839"/>
    <cellStyle name="Normal 9 2 4 2 4 2" xfId="18840"/>
    <cellStyle name="Normal 9 2 4 3 5" xfId="18841"/>
    <cellStyle name="Normal 9 2 4 3 2 4" xfId="18842"/>
    <cellStyle name="Normal 9 2 4 3 2 2 3" xfId="18843"/>
    <cellStyle name="Normal 9 2 4 3 2 2 2 2" xfId="18844"/>
    <cellStyle name="Normal 9 2 4 3 2 3 2" xfId="18845"/>
    <cellStyle name="Normal 9 2 4 3 3 3" xfId="18846"/>
    <cellStyle name="Normal 9 2 4 3 3 2 2" xfId="18847"/>
    <cellStyle name="Normal 9 2 4 3 4 2" xfId="18848"/>
    <cellStyle name="Normal 9 2 4 4 5" xfId="18849"/>
    <cellStyle name="Normal 9 2 4 4 2 4" xfId="18850"/>
    <cellStyle name="Normal 9 2 4 4 2 2 3" xfId="18851"/>
    <cellStyle name="Normal 9 2 4 4 2 2 2 2" xfId="18852"/>
    <cellStyle name="Normal 9 2 4 4 2 3 2" xfId="18853"/>
    <cellStyle name="Normal 9 2 4 4 3 3" xfId="18854"/>
    <cellStyle name="Normal 9 2 4 4 3 2 2" xfId="18855"/>
    <cellStyle name="Normal 9 2 4 4 4 2" xfId="18856"/>
    <cellStyle name="Normal 9 2 4 5 4" xfId="18857"/>
    <cellStyle name="Normal 9 2 4 5 2 3" xfId="18858"/>
    <cellStyle name="Normal 9 2 4 5 2 2 2" xfId="18859"/>
    <cellStyle name="Normal 9 2 4 5 3 2" xfId="18860"/>
    <cellStyle name="Normal 9 2 4 6 3" xfId="18861"/>
    <cellStyle name="Normal 9 2 4 6 2 2" xfId="18862"/>
    <cellStyle name="Normal 9 2 4 7 2" xfId="18863"/>
    <cellStyle name="Normal 9 2 5 6" xfId="18864"/>
    <cellStyle name="Normal 9 2 5 2 5" xfId="18865"/>
    <cellStyle name="Normal 9 2 5 2 2 4" xfId="18866"/>
    <cellStyle name="Normal 9 2 5 2 2 2 3" xfId="18867"/>
    <cellStyle name="Normal 9 2 5 2 2 2 2 2" xfId="18868"/>
    <cellStyle name="Normal 9 2 5 2 2 3 2" xfId="18869"/>
    <cellStyle name="Normal 9 2 5 2 3 3" xfId="18870"/>
    <cellStyle name="Normal 9 2 5 2 3 2 2" xfId="18871"/>
    <cellStyle name="Normal 9 2 5 2 4 2" xfId="18872"/>
    <cellStyle name="Normal 9 2 5 3 4" xfId="18873"/>
    <cellStyle name="Normal 9 2 5 3 2 3" xfId="18874"/>
    <cellStyle name="Normal 9 2 5 3 2 2 2" xfId="18875"/>
    <cellStyle name="Normal 9 2 5 3 3 2" xfId="18876"/>
    <cellStyle name="Normal 9 2 5 4 3" xfId="18877"/>
    <cellStyle name="Normal 9 2 5 4 2 2" xfId="18878"/>
    <cellStyle name="Normal 9 2 5 5 2" xfId="18879"/>
    <cellStyle name="Normal 9 2 6 6" xfId="18880"/>
    <cellStyle name="Normal 9 2 6 2 5" xfId="18881"/>
    <cellStyle name="Normal 9 2 6 2 2 4" xfId="18882"/>
    <cellStyle name="Normal 9 2 6 2 2 2 3" xfId="18883"/>
    <cellStyle name="Normal 9 2 6 2 2 2 2 2" xfId="18884"/>
    <cellStyle name="Normal 9 2 6 2 2 3 2" xfId="18885"/>
    <cellStyle name="Normal 9 2 6 2 3 3" xfId="18886"/>
    <cellStyle name="Normal 9 2 6 2 3 2 2" xfId="18887"/>
    <cellStyle name="Normal 9 2 6 2 4 2" xfId="18888"/>
    <cellStyle name="Normal 9 2 6 3 4" xfId="18889"/>
    <cellStyle name="Normal 9 2 6 3 2 3" xfId="18890"/>
    <cellStyle name="Normal 9 2 6 3 2 2 2" xfId="18891"/>
    <cellStyle name="Normal 9 2 6 3 3 2" xfId="18892"/>
    <cellStyle name="Normal 9 2 6 4 3" xfId="18893"/>
    <cellStyle name="Normal 9 2 6 4 2 2" xfId="18894"/>
    <cellStyle name="Normal 9 2 6 5 2" xfId="18895"/>
    <cellStyle name="Normal 9 2 7 5" xfId="18896"/>
    <cellStyle name="Normal 9 2 7 2 4" xfId="18897"/>
    <cellStyle name="Normal 9 2 7 2 2 3" xfId="18898"/>
    <cellStyle name="Normal 9 2 7 2 2 2 2" xfId="18899"/>
    <cellStyle name="Normal 9 2 7 2 3 2" xfId="18900"/>
    <cellStyle name="Normal 9 2 7 3 3" xfId="18901"/>
    <cellStyle name="Normal 9 2 7 3 2 2" xfId="18902"/>
    <cellStyle name="Normal 9 2 7 4 2" xfId="18903"/>
    <cellStyle name="Normal 9 2 8 5" xfId="18904"/>
    <cellStyle name="Normal 9 2 8 2 4" xfId="18905"/>
    <cellStyle name="Normal 9 2 8 2 2 3" xfId="18906"/>
    <cellStyle name="Normal 9 2 8 2 2 2 2" xfId="18907"/>
    <cellStyle name="Normal 9 2 8 2 3 2" xfId="18908"/>
    <cellStyle name="Normal 9 2 8 3 3" xfId="18909"/>
    <cellStyle name="Normal 9 2 8 3 2 2" xfId="18910"/>
    <cellStyle name="Normal 9 2 8 4 2" xfId="18911"/>
    <cellStyle name="Normal 9 2 9 5" xfId="18912"/>
    <cellStyle name="Normal 9 2 9 2 4" xfId="18913"/>
    <cellStyle name="Normal 9 2 9 2 2 3" xfId="18914"/>
    <cellStyle name="Normal 9 2 9 2 2 2 2" xfId="18915"/>
    <cellStyle name="Normal 9 2 9 2 3 2" xfId="18916"/>
    <cellStyle name="Normal 9 2 9 3 3" xfId="18917"/>
    <cellStyle name="Normal 9 2 9 3 2 2" xfId="18918"/>
    <cellStyle name="Normal 9 2 9 4 2" xfId="18919"/>
    <cellStyle name="Normal 9 3 12 2" xfId="18920"/>
    <cellStyle name="Normal 9 3 10 3" xfId="18921"/>
    <cellStyle name="Normal 9 3 10 2 2" xfId="18922"/>
    <cellStyle name="task 8 2 13 3" xfId="18923"/>
    <cellStyle name="Normal 9 3 2 11" xfId="18924"/>
    <cellStyle name="Normal 9 3 2 10 2" xfId="18925"/>
    <cellStyle name="Normal 9 3 2 2 8" xfId="18926"/>
    <cellStyle name="Normal 9 3 2 2 2 5" xfId="18927"/>
    <cellStyle name="Normal 9 3 2 2 2 2 4" xfId="18928"/>
    <cellStyle name="Normal 9 3 2 2 2 2 2 3" xfId="18929"/>
    <cellStyle name="Normal 9 3 2 2 2 2 2 2 2" xfId="18930"/>
    <cellStyle name="Normal 9 3 2 2 2 2 3 2" xfId="18931"/>
    <cellStyle name="Normal 9 3 2 2 2 3 3" xfId="18932"/>
    <cellStyle name="Normal 9 3 2 2 2 3 2 2" xfId="18933"/>
    <cellStyle name="Normal 9 3 2 2 2 4 2" xfId="18934"/>
    <cellStyle name="Normal 9 3 2 2 3 5" xfId="18935"/>
    <cellStyle name="Normal 9 3 2 2 3 2 4" xfId="18936"/>
    <cellStyle name="Normal 9 3 2 2 3 2 2 3" xfId="18937"/>
    <cellStyle name="Normal 9 3 2 2 3 2 2 2 2" xfId="18938"/>
    <cellStyle name="Normal 9 3 2 2 3 2 3 2" xfId="18939"/>
    <cellStyle name="Normal 9 3 2 2 3 3 3" xfId="18940"/>
    <cellStyle name="Normal 9 3 2 2 3 3 2 2" xfId="18941"/>
    <cellStyle name="Normal 9 3 2 2 3 4 2" xfId="18942"/>
    <cellStyle name="Normal 9 3 2 2 4 5" xfId="18943"/>
    <cellStyle name="Normal 9 3 2 2 4 2 4" xfId="18944"/>
    <cellStyle name="Normal 9 3 2 2 4 2 2 3" xfId="18945"/>
    <cellStyle name="Normal 9 3 2 2 4 2 2 2 2" xfId="18946"/>
    <cellStyle name="Normal 9 3 2 2 4 2 3 2" xfId="18947"/>
    <cellStyle name="Normal 9 3 2 2 4 3 3" xfId="18948"/>
    <cellStyle name="Normal 9 3 2 2 4 3 2 2" xfId="18949"/>
    <cellStyle name="Normal 9 3 2 2 4 4 2" xfId="18950"/>
    <cellStyle name="Normal 9 3 2 2 5 4" xfId="18951"/>
    <cellStyle name="Normal 9 3 2 2 5 2 3" xfId="18952"/>
    <cellStyle name="Normal 9 3 2 2 5 2 2 2" xfId="18953"/>
    <cellStyle name="Normal 9 3 2 2 5 3 2" xfId="18954"/>
    <cellStyle name="Normal 9 3 2 2 6 3" xfId="18955"/>
    <cellStyle name="Normal 9 3 2 2 6 2 2" xfId="18956"/>
    <cellStyle name="Normal 9 3 2 2 7 2" xfId="18957"/>
    <cellStyle name="Normal 9 3 2 3 6" xfId="18958"/>
    <cellStyle name="Normal 9 3 2 3 2 5" xfId="18959"/>
    <cellStyle name="Normal 9 3 2 3 2 2 4" xfId="18960"/>
    <cellStyle name="Normal 9 3 2 3 2 2 2 3" xfId="18961"/>
    <cellStyle name="Normal 9 3 2 3 2 2 2 2 2" xfId="18962"/>
    <cellStyle name="Normal 9 3 2 3 2 2 3 2" xfId="18963"/>
    <cellStyle name="Normal 9 3 2 3 2 3 3" xfId="18964"/>
    <cellStyle name="Normal 9 3 2 3 2 3 2 2" xfId="18965"/>
    <cellStyle name="Normal 9 3 2 3 2 4 2" xfId="18966"/>
    <cellStyle name="Normal 9 3 2 3 3 4" xfId="18967"/>
    <cellStyle name="Normal 9 3 2 3 3 2 3" xfId="18968"/>
    <cellStyle name="Normal 9 3 2 3 3 2 2 2" xfId="18969"/>
    <cellStyle name="Normal 9 3 2 3 3 3 2" xfId="18970"/>
    <cellStyle name="Normal 9 3 2 3 4 3" xfId="18971"/>
    <cellStyle name="Normal 9 3 2 3 4 2 2" xfId="18972"/>
    <cellStyle name="Normal 9 3 2 3 5 2" xfId="18973"/>
    <cellStyle name="Normal 9 3 2 4 6" xfId="18974"/>
    <cellStyle name="Normal 9 3 2 4 2 5" xfId="18975"/>
    <cellStyle name="Normal 9 3 2 4 2 2 4" xfId="18976"/>
    <cellStyle name="Normal 9 3 2 4 2 2 2 3" xfId="18977"/>
    <cellStyle name="Normal 9 3 2 4 2 2 2 2 2" xfId="18978"/>
    <cellStyle name="Normal 9 3 2 4 2 2 3 2" xfId="18979"/>
    <cellStyle name="Normal 9 3 2 4 2 3 3" xfId="18980"/>
    <cellStyle name="Normal 9 3 2 4 2 3 2 2" xfId="18981"/>
    <cellStyle name="Normal 9 3 2 4 2 4 2" xfId="18982"/>
    <cellStyle name="Normal 9 3 2 4 3 4" xfId="18983"/>
    <cellStyle name="Normal 9 3 2 4 3 2 3" xfId="18984"/>
    <cellStyle name="Normal 9 3 2 4 3 2 2 2" xfId="18985"/>
    <cellStyle name="Normal 9 3 2 4 3 3 2" xfId="18986"/>
    <cellStyle name="Normal 9 3 2 4 4 3" xfId="18987"/>
    <cellStyle name="Normal 9 3 2 4 4 2 2" xfId="18988"/>
    <cellStyle name="Normal 9 3 2 4 5 2" xfId="18989"/>
    <cellStyle name="Normal 9 3 2 5 5" xfId="18990"/>
    <cellStyle name="Normal 9 3 2 5 2 4" xfId="18991"/>
    <cellStyle name="Normal 9 3 2 5 2 2 3" xfId="18992"/>
    <cellStyle name="Normal 9 3 2 5 2 2 2 2" xfId="18993"/>
    <cellStyle name="Normal 9 3 2 5 2 3 2" xfId="18994"/>
    <cellStyle name="Normal 9 3 2 5 3 3" xfId="18995"/>
    <cellStyle name="Normal 9 3 2 5 3 2 2" xfId="18996"/>
    <cellStyle name="Normal 9 3 2 5 4 2" xfId="18997"/>
    <cellStyle name="Normal 9 3 2 6 5" xfId="18998"/>
    <cellStyle name="Normal 9 3 2 6 2 4" xfId="18999"/>
    <cellStyle name="Normal 9 3 2 6 2 2 3" xfId="19000"/>
    <cellStyle name="Normal 9 3 2 6 2 2 2 2" xfId="19001"/>
    <cellStyle name="Normal 9 3 2 6 2 3 2" xfId="19002"/>
    <cellStyle name="Normal 9 3 2 6 3 3" xfId="19003"/>
    <cellStyle name="Normal 9 3 2 6 3 2 2" xfId="19004"/>
    <cellStyle name="Normal 9 3 2 6 4 2" xfId="19005"/>
    <cellStyle name="Normal 9 3 2 7 5" xfId="19006"/>
    <cellStyle name="Normal 9 3 2 7 2 4" xfId="19007"/>
    <cellStyle name="Normal 9 3 2 7 2 2 3" xfId="19008"/>
    <cellStyle name="Normal 9 3 2 7 2 2 2 2" xfId="19009"/>
    <cellStyle name="Normal 9 3 2 7 2 3 2" xfId="19010"/>
    <cellStyle name="Normal 9 3 2 7 3 3" xfId="19011"/>
    <cellStyle name="Normal 9 3 2 7 3 2 2" xfId="19012"/>
    <cellStyle name="Normal 9 3 2 7 4 2" xfId="19013"/>
    <cellStyle name="Normal 9 3 2 8 4" xfId="19014"/>
    <cellStyle name="Normal 9 3 2 8 2 3" xfId="19015"/>
    <cellStyle name="Normal 9 3 2 8 2 2 2" xfId="19016"/>
    <cellStyle name="Normal 9 3 2 8 3 2" xfId="19017"/>
    <cellStyle name="Normal 9 3 2 9 3" xfId="19018"/>
    <cellStyle name="Normal 9 3 2 9 2 2" xfId="19019"/>
    <cellStyle name="Normal 9 3 3 8" xfId="19020"/>
    <cellStyle name="Normal 9 3 3 2 5" xfId="19021"/>
    <cellStyle name="Normal 9 3 3 2 2 4" xfId="19022"/>
    <cellStyle name="Normal 9 3 3 2 2 2 3" xfId="19023"/>
    <cellStyle name="Normal 9 3 3 2 2 2 2 2" xfId="19024"/>
    <cellStyle name="Normal 9 3 3 2 2 3 2" xfId="19025"/>
    <cellStyle name="Normal 9 3 3 2 3 3" xfId="19026"/>
    <cellStyle name="Normal 9 3 3 2 3 2 2" xfId="19027"/>
    <cellStyle name="Normal 9 3 3 2 4 2" xfId="19028"/>
    <cellStyle name="Normal 9 3 3 3 5" xfId="19029"/>
    <cellStyle name="Normal 9 3 3 3 2 4" xfId="19030"/>
    <cellStyle name="Normal 9 3 3 3 2 2 3" xfId="19031"/>
    <cellStyle name="Normal 9 3 3 3 2 2 2 2" xfId="19032"/>
    <cellStyle name="Normal 9 3 3 3 2 3 2" xfId="19033"/>
    <cellStyle name="Normal 9 3 3 3 3 3" xfId="19034"/>
    <cellStyle name="Normal 9 3 3 3 3 2 2" xfId="19035"/>
    <cellStyle name="Normal 9 3 3 3 4 2" xfId="19036"/>
    <cellStyle name="Normal 9 3 3 4 5" xfId="19037"/>
    <cellStyle name="Normal 9 3 3 4 2 4" xfId="19038"/>
    <cellStyle name="Normal 9 3 3 4 2 2 3" xfId="19039"/>
    <cellStyle name="Normal 9 3 3 4 2 2 2 2" xfId="19040"/>
    <cellStyle name="Normal 9 3 3 4 2 3 2" xfId="19041"/>
    <cellStyle name="Normal 9 3 3 4 3 3" xfId="19042"/>
    <cellStyle name="Normal 9 3 3 4 3 2 2" xfId="19043"/>
    <cellStyle name="Normal 9 3 3 4 4 2" xfId="19044"/>
    <cellStyle name="Normal 9 3 3 5 4" xfId="19045"/>
    <cellStyle name="Normal 9 3 3 5 2 3" xfId="19046"/>
    <cellStyle name="Normal 9 3 3 5 2 2 2" xfId="19047"/>
    <cellStyle name="Normal 9 3 3 5 3 2" xfId="19048"/>
    <cellStyle name="Normal 9 3 3 6 3" xfId="19049"/>
    <cellStyle name="Normal 9 3 3 6 2 2" xfId="19050"/>
    <cellStyle name="Normal 9 3 3 7 2" xfId="19051"/>
    <cellStyle name="Normal 9 3 4 6" xfId="19052"/>
    <cellStyle name="Normal 9 3 4 2 5" xfId="19053"/>
    <cellStyle name="Normal 9 3 4 2 2 4" xfId="19054"/>
    <cellStyle name="Normal 9 3 4 2 2 2 3" xfId="19055"/>
    <cellStyle name="Normal 9 3 4 2 2 2 2 2" xfId="19056"/>
    <cellStyle name="Normal 9 3 4 2 2 3 2" xfId="19057"/>
    <cellStyle name="Normal 9 3 4 2 3 3" xfId="19058"/>
    <cellStyle name="Normal 9 3 4 2 3 2 2" xfId="19059"/>
    <cellStyle name="Normal 9 3 4 2 4 2" xfId="19060"/>
    <cellStyle name="Normal 9 3 4 3 4" xfId="19061"/>
    <cellStyle name="Normal 9 3 4 3 2 3" xfId="19062"/>
    <cellStyle name="Normal 9 3 4 3 2 2 2" xfId="19063"/>
    <cellStyle name="Normal 9 3 4 3 3 2" xfId="19064"/>
    <cellStyle name="Normal 9 3 4 4 3" xfId="19065"/>
    <cellStyle name="Normal 9 3 4 4 2 2" xfId="19066"/>
    <cellStyle name="Normal 9 3 4 5 2" xfId="19067"/>
    <cellStyle name="Normal 9 3 5 6" xfId="19068"/>
    <cellStyle name="Normal 9 3 5 2 5" xfId="19069"/>
    <cellStyle name="Normal 9 3 5 2 2 4" xfId="19070"/>
    <cellStyle name="Normal 9 3 5 2 2 2 3" xfId="19071"/>
    <cellStyle name="Normal 9 3 5 2 2 2 2 2" xfId="19072"/>
    <cellStyle name="Normal 9 3 5 2 2 3 2" xfId="19073"/>
    <cellStyle name="Normal 9 3 5 2 3 3" xfId="19074"/>
    <cellStyle name="Normal 9 3 5 2 3 2 2" xfId="19075"/>
    <cellStyle name="Normal 9 3 5 2 4 2" xfId="19076"/>
    <cellStyle name="Normal 9 3 5 3 4" xfId="19077"/>
    <cellStyle name="Normal 9 3 5 3 2 3" xfId="19078"/>
    <cellStyle name="Normal 9 3 5 3 2 2 2" xfId="19079"/>
    <cellStyle name="Normal 9 3 5 3 3 2" xfId="19080"/>
    <cellStyle name="Normal 9 3 5 4 3" xfId="19081"/>
    <cellStyle name="Normal 9 3 5 4 2 2" xfId="19082"/>
    <cellStyle name="Normal 9 3 5 5 2" xfId="19083"/>
    <cellStyle name="Normal 9 3 6 5" xfId="19084"/>
    <cellStyle name="Normal 9 3 6 2 4" xfId="19085"/>
    <cellStyle name="Normal 9 3 6 2 2 3" xfId="19086"/>
    <cellStyle name="Normal 9 3 6 2 2 2 2" xfId="19087"/>
    <cellStyle name="Normal 9 3 6 2 3 2" xfId="19088"/>
    <cellStyle name="Normal 9 3 6 3 3" xfId="19089"/>
    <cellStyle name="Normal 9 3 6 3 2 2" xfId="19090"/>
    <cellStyle name="Normal 9 3 6 4 2" xfId="19091"/>
    <cellStyle name="Normal 9 3 7 5" xfId="19092"/>
    <cellStyle name="Normal 9 3 7 2 4" xfId="19093"/>
    <cellStyle name="Normal 9 3 7 2 2 3" xfId="19094"/>
    <cellStyle name="Normal 9 3 7 2 2 2 2" xfId="19095"/>
    <cellStyle name="Normal 9 3 7 2 3 2" xfId="19096"/>
    <cellStyle name="Normal 9 3 7 3 3" xfId="19097"/>
    <cellStyle name="Normal 9 3 7 3 2 2" xfId="19098"/>
    <cellStyle name="Normal 9 3 7 4 2" xfId="19099"/>
    <cellStyle name="Normal 9 3 8 5" xfId="19100"/>
    <cellStyle name="Normal 9 3 8 2 4" xfId="19101"/>
    <cellStyle name="Normal 9 3 8 2 2 3" xfId="19102"/>
    <cellStyle name="Normal 9 3 8 2 2 2 2" xfId="19103"/>
    <cellStyle name="Normal 9 3 8 2 3 2" xfId="19104"/>
    <cellStyle name="Normal 9 3 8 3 3" xfId="19105"/>
    <cellStyle name="Normal 9 3 8 3 2 2" xfId="19106"/>
    <cellStyle name="Normal 9 3 8 4 2" xfId="19107"/>
    <cellStyle name="Normal 9 3 9 4" xfId="19108"/>
    <cellStyle name="Normal 9 3 9 2 3" xfId="19109"/>
    <cellStyle name="Normal 9 3 9 2 2 2" xfId="19110"/>
    <cellStyle name="Normal 9 3 9 3 2" xfId="19111"/>
    <cellStyle name="Normal 9 4 11 2" xfId="19112"/>
    <cellStyle name="Account 15 12 3" xfId="19113"/>
    <cellStyle name="Normal 9 4 2 8" xfId="19114"/>
    <cellStyle name="Normal 9 4 2 2 5" xfId="19115"/>
    <cellStyle name="Normal 9 4 2 2 2 4" xfId="19116"/>
    <cellStyle name="Normal 9 4 2 2 2 2 3" xfId="19117"/>
    <cellStyle name="Normal 9 4 2 2 2 2 2 2" xfId="19118"/>
    <cellStyle name="Normal 9 4 2 2 2 3 2" xfId="19119"/>
    <cellStyle name="Normal 9 4 2 2 3 3" xfId="19120"/>
    <cellStyle name="Normal 9 4 2 2 3 2 2" xfId="19121"/>
    <cellStyle name="Normal 9 4 2 2 4 2" xfId="19122"/>
    <cellStyle name="Normal 9 4 2 3 5" xfId="19123"/>
    <cellStyle name="Normal 9 4 2 3 2 4" xfId="19124"/>
    <cellStyle name="Normal 9 4 2 3 2 2 3" xfId="19125"/>
    <cellStyle name="Normal 9 4 2 3 2 2 2 2" xfId="19126"/>
    <cellStyle name="Normal 9 4 2 3 2 3 2" xfId="19127"/>
    <cellStyle name="Normal 9 4 2 3 3 3" xfId="19128"/>
    <cellStyle name="Normal 9 4 2 3 3 2 2" xfId="19129"/>
    <cellStyle name="Normal 9 4 2 3 4 2" xfId="19130"/>
    <cellStyle name="Normal 9 4 2 4 5" xfId="19131"/>
    <cellStyle name="Normal 9 4 2 4 2 4" xfId="19132"/>
    <cellStyle name="Normal 9 4 2 4 2 2 3" xfId="19133"/>
    <cellStyle name="Normal 9 4 2 4 2 2 2 2" xfId="19134"/>
    <cellStyle name="Normal 9 4 2 4 2 3 2" xfId="19135"/>
    <cellStyle name="Normal 9 4 2 4 3 3" xfId="19136"/>
    <cellStyle name="Normal 9 4 2 4 3 2 2" xfId="19137"/>
    <cellStyle name="Normal 9 4 2 4 4 2" xfId="19138"/>
    <cellStyle name="Normal 9 4 2 5 4" xfId="19139"/>
    <cellStyle name="Normal 9 4 2 5 2 3" xfId="19140"/>
    <cellStyle name="Normal 9 4 2 5 2 2 2" xfId="19141"/>
    <cellStyle name="Normal 9 4 2 5 3 2" xfId="19142"/>
    <cellStyle name="Normal 9 4 2 6 3" xfId="19143"/>
    <cellStyle name="Normal 9 4 2 6 2 2" xfId="19144"/>
    <cellStyle name="Normal 9 4 2 7 2" xfId="19145"/>
    <cellStyle name="Normal 9 4 3 6" xfId="19146"/>
    <cellStyle name="Normal 9 4 3 2 5" xfId="19147"/>
    <cellStyle name="Normal 9 4 3 2 2 4" xfId="19148"/>
    <cellStyle name="Normal 9 4 3 2 2 2 3" xfId="19149"/>
    <cellStyle name="Normal 9 4 3 2 2 2 2 2" xfId="19150"/>
    <cellStyle name="Normal 9 4 3 2 2 3 2" xfId="19151"/>
    <cellStyle name="Normal 9 4 3 2 3 3" xfId="19152"/>
    <cellStyle name="Normal 9 4 3 2 3 2 2" xfId="19153"/>
    <cellStyle name="Normal 9 4 3 2 4 2" xfId="19154"/>
    <cellStyle name="Normal 9 4 3 3 4" xfId="19155"/>
    <cellStyle name="Normal 9 4 3 3 2 3" xfId="19156"/>
    <cellStyle name="Normal 9 4 3 3 2 2 2" xfId="19157"/>
    <cellStyle name="Normal 9 4 3 3 3 2" xfId="19158"/>
    <cellStyle name="Normal 9 4 3 4 3" xfId="19159"/>
    <cellStyle name="Normal 9 4 3 4 2 2" xfId="19160"/>
    <cellStyle name="Normal 9 4 3 5 2" xfId="19161"/>
    <cellStyle name="Normal 9 4 4 6" xfId="19162"/>
    <cellStyle name="Normal 9 4 4 2 5" xfId="19163"/>
    <cellStyle name="Normal 9 4 4 2 2 4" xfId="19164"/>
    <cellStyle name="Normal 9 4 4 2 2 2 3" xfId="19165"/>
    <cellStyle name="Normal 9 4 4 2 2 2 2 2" xfId="19166"/>
    <cellStyle name="Normal 9 4 4 2 2 3 2" xfId="19167"/>
    <cellStyle name="Normal 9 4 4 2 3 3" xfId="19168"/>
    <cellStyle name="Normal 9 4 4 2 3 2 2" xfId="19169"/>
    <cellStyle name="Normal 9 4 4 2 4 2" xfId="19170"/>
    <cellStyle name="Normal 9 4 4 3 4" xfId="19171"/>
    <cellStyle name="Normal 9 4 4 3 2 3" xfId="19172"/>
    <cellStyle name="Normal 9 4 4 3 2 2 2" xfId="19173"/>
    <cellStyle name="Normal 9 4 4 3 3 2" xfId="19174"/>
    <cellStyle name="Normal 9 4 4 4 3" xfId="19175"/>
    <cellStyle name="Normal 9 4 4 4 2 2" xfId="19176"/>
    <cellStyle name="Normal 9 4 4 5 2" xfId="19177"/>
    <cellStyle name="Normal 9 4 5 5" xfId="19178"/>
    <cellStyle name="Normal 9 4 5 2 4" xfId="19179"/>
    <cellStyle name="Normal 9 4 5 2 2 3" xfId="19180"/>
    <cellStyle name="Normal 9 4 5 2 2 2 2" xfId="19181"/>
    <cellStyle name="Normal 9 4 5 2 3 2" xfId="19182"/>
    <cellStyle name="Normal 9 4 5 3 3" xfId="19183"/>
    <cellStyle name="Normal 9 4 5 3 2 2" xfId="19184"/>
    <cellStyle name="Normal 9 4 5 4 2" xfId="19185"/>
    <cellStyle name="Normal 9 4 6 5" xfId="19186"/>
    <cellStyle name="Normal 9 4 6 2 4" xfId="19187"/>
    <cellStyle name="Normal 9 4 6 2 2 3" xfId="19188"/>
    <cellStyle name="Normal 9 4 6 2 2 2 2" xfId="19189"/>
    <cellStyle name="Normal 9 4 6 2 3 2" xfId="19190"/>
    <cellStyle name="Normal 9 4 6 3 3" xfId="19191"/>
    <cellStyle name="Normal 9 4 6 3 2 2" xfId="19192"/>
    <cellStyle name="Normal 9 4 6 4 2" xfId="19193"/>
    <cellStyle name="Normal 9 4 7 5" xfId="19194"/>
    <cellStyle name="Normal 9 4 7 2 4" xfId="19195"/>
    <cellStyle name="Normal 9 4 7 2 2 3" xfId="19196"/>
    <cellStyle name="Normal 9 4 7 2 2 2 2" xfId="19197"/>
    <cellStyle name="Normal 9 4 7 2 3 2" xfId="19198"/>
    <cellStyle name="Normal 9 4 7 3 3" xfId="19199"/>
    <cellStyle name="Normal 9 4 7 3 2 2" xfId="19200"/>
    <cellStyle name="Normal 9 4 7 4 2" xfId="19201"/>
    <cellStyle name="Normal 9 4 8 4" xfId="19202"/>
    <cellStyle name="Normal 9 4 8 2 3" xfId="19203"/>
    <cellStyle name="Normal 9 4 8 2 2 2" xfId="19204"/>
    <cellStyle name="Normal 9 4 8 3 2" xfId="19205"/>
    <cellStyle name="Normal 9 4 9 3" xfId="19206"/>
    <cellStyle name="Normal 9 4 9 2 2" xfId="19207"/>
    <cellStyle name="Normal 9 5 8 2" xfId="19208"/>
    <cellStyle name="Normal 9 5 2 5" xfId="19209"/>
    <cellStyle name="Normal 9 5 2 2 4" xfId="19210"/>
    <cellStyle name="Normal 9 5 2 2 2 3" xfId="19211"/>
    <cellStyle name="Normal 9 5 2 2 2 2 2" xfId="19212"/>
    <cellStyle name="Normal 9 5 2 2 3 2" xfId="19213"/>
    <cellStyle name="Normal 9 5 2 3 3" xfId="19214"/>
    <cellStyle name="Normal 9 5 2 3 2 2" xfId="19215"/>
    <cellStyle name="Normal 9 5 2 4 2" xfId="19216"/>
    <cellStyle name="Normal 9 5 3 5" xfId="19217"/>
    <cellStyle name="Normal 9 5 3 2 4" xfId="19218"/>
    <cellStyle name="Normal 9 5 3 2 2 3" xfId="19219"/>
    <cellStyle name="Normal 9 5 3 2 2 2 2" xfId="19220"/>
    <cellStyle name="Normal 9 5 3 2 3 2" xfId="19221"/>
    <cellStyle name="Normal 9 5 3 3 3" xfId="19222"/>
    <cellStyle name="Normal 9 5 3 3 2 2" xfId="19223"/>
    <cellStyle name="Normal 9 5 3 4 2" xfId="19224"/>
    <cellStyle name="Normal 9 5 4 5" xfId="19225"/>
    <cellStyle name="Normal 9 5 4 2 4" xfId="19226"/>
    <cellStyle name="Normal 9 5 4 2 2 3" xfId="19227"/>
    <cellStyle name="Normal 9 5 4 2 2 2 2" xfId="19228"/>
    <cellStyle name="Normal 9 5 4 2 3 2" xfId="19229"/>
    <cellStyle name="Normal 9 5 4 3 3" xfId="19230"/>
    <cellStyle name="Normal 9 5 4 3 2 2" xfId="19231"/>
    <cellStyle name="Normal 9 5 4 4 2" xfId="19232"/>
    <cellStyle name="Normal 9 5 5 4" xfId="19233"/>
    <cellStyle name="Normal 9 5 5 2 3" xfId="19234"/>
    <cellStyle name="Normal 9 5 5 2 2 2" xfId="19235"/>
    <cellStyle name="Normal 9 5 5 3 2" xfId="19236"/>
    <cellStyle name="Normal 9 5 6 3" xfId="19237"/>
    <cellStyle name="Normal 9 5 6 2 2" xfId="19238"/>
    <cellStyle name="Normal 9 5 7 2" xfId="19239"/>
    <cellStyle name="Normal 9 6 6" xfId="19240"/>
    <cellStyle name="Normal 9 6 2 5" xfId="19241"/>
    <cellStyle name="Normal 9 6 2 2 4" xfId="19242"/>
    <cellStyle name="Normal 9 6 2 2 2 3" xfId="19243"/>
    <cellStyle name="Normal 9 6 2 2 2 2 2" xfId="19244"/>
    <cellStyle name="Normal 9 6 2 2 3 2" xfId="19245"/>
    <cellStyle name="Normal 9 6 2 3 3" xfId="19246"/>
    <cellStyle name="Normal 9 6 2 3 2 2" xfId="19247"/>
    <cellStyle name="Normal 9 6 2 4 2" xfId="19248"/>
    <cellStyle name="Normal 9 6 3 4" xfId="19249"/>
    <cellStyle name="Normal 9 6 3 2 3" xfId="19250"/>
    <cellStyle name="Normal 9 6 3 2 2 2" xfId="19251"/>
    <cellStyle name="Normal 9 6 3 3 2" xfId="19252"/>
    <cellStyle name="Normal 9 6 4 3" xfId="19253"/>
    <cellStyle name="Normal 9 6 4 2 2" xfId="19254"/>
    <cellStyle name="Normal 9 6 5 2" xfId="19255"/>
    <cellStyle name="Normal 9 7 6" xfId="19256"/>
    <cellStyle name="Normal 9 7 2 5" xfId="19257"/>
    <cellStyle name="Normal 9 7 2 2 4" xfId="19258"/>
    <cellStyle name="Normal 9 7 2 2 2 3" xfId="19259"/>
    <cellStyle name="Normal 9 7 2 2 2 2 2" xfId="19260"/>
    <cellStyle name="Normal 9 7 2 2 3 2" xfId="19261"/>
    <cellStyle name="Normal 9 7 2 3 3" xfId="19262"/>
    <cellStyle name="Normal 9 7 2 3 2 2" xfId="19263"/>
    <cellStyle name="Normal 9 7 2 4 2" xfId="19264"/>
    <cellStyle name="Normal 9 7 3 4" xfId="19265"/>
    <cellStyle name="Normal 9 7 3 2 3" xfId="19266"/>
    <cellStyle name="Normal 9 7 3 2 2 2" xfId="19267"/>
    <cellStyle name="Normal 9 7 3 3 2" xfId="19268"/>
    <cellStyle name="Normal 9 7 4 3" xfId="19269"/>
    <cellStyle name="Normal 9 7 4 2 2" xfId="19270"/>
    <cellStyle name="Normal 9 7 5 2" xfId="19271"/>
    <cellStyle name="Normal 9 8 5" xfId="19272"/>
    <cellStyle name="Normal 9 8 2 4" xfId="19273"/>
    <cellStyle name="Normal 9 8 2 2 3" xfId="19274"/>
    <cellStyle name="Normal 9 8 2 2 2 2" xfId="19275"/>
    <cellStyle name="Normal 9 8 2 3 2" xfId="19276"/>
    <cellStyle name="Normal 9 8 3 3" xfId="19277"/>
    <cellStyle name="Normal 9 8 3 2 2" xfId="19278"/>
    <cellStyle name="Normal 9 8 4 2" xfId="19279"/>
    <cellStyle name="Normal 9 9 5" xfId="19280"/>
    <cellStyle name="Normal 9 9 2 4" xfId="19281"/>
    <cellStyle name="Normal 9 9 2 2 3" xfId="19282"/>
    <cellStyle name="Normal 9 9 2 2 2 2" xfId="19283"/>
    <cellStyle name="Normal 9 9 2 3 2" xfId="19284"/>
    <cellStyle name="Normal 9 9 3 3" xfId="19285"/>
    <cellStyle name="Normal 9 9 3 2 2" xfId="19286"/>
    <cellStyle name="Normal 9 9 4 2" xfId="19287"/>
    <cellStyle name="Note 2 40 2" xfId="19288"/>
    <cellStyle name="Total 2 57 3" xfId="19289"/>
    <cellStyle name="task 4 20 3" xfId="19290"/>
    <cellStyle name="Org 2 21 3" xfId="19291"/>
    <cellStyle name="Org 10 2 20 3" xfId="19292"/>
    <cellStyle name="Total 2 26 20 3" xfId="19293"/>
    <cellStyle name="Project 10 23 2" xfId="19294"/>
    <cellStyle name="Note 2 15 2 22 3" xfId="19295"/>
    <cellStyle name="Note 2 24 23 3" xfId="19296"/>
    <cellStyle name="Output 2 24 21 3" xfId="19297"/>
    <cellStyle name="Output 2 13 21 3" xfId="19298"/>
    <cellStyle name="Total 2 7 22 2" xfId="19299"/>
    <cellStyle name="task 5 22 3" xfId="19300"/>
    <cellStyle name="Input 2 21 22 2" xfId="19301"/>
    <cellStyle name="Fund 5 23 2" xfId="19302"/>
    <cellStyle name="Output 2 6 23 2" xfId="19303"/>
    <cellStyle name="Note 2 2 4 4 2" xfId="19304"/>
    <cellStyle name="Note 2 2 5 4" xfId="19305"/>
    <cellStyle name="Note 2 2 2 4 2" xfId="19306"/>
    <cellStyle name="Note 2 2 2 3 2" xfId="19307"/>
    <cellStyle name="Note 2 2 3 2 4" xfId="19308"/>
    <cellStyle name="Note 2 2 4 6" xfId="19309"/>
    <cellStyle name="Account 9 10 3" xfId="19310"/>
    <cellStyle name="Total 2 27 9 3" xfId="19311"/>
    <cellStyle name="Note 2 13 2 11 3" xfId="19312"/>
    <cellStyle name="Output 2 14 10 3" xfId="19313"/>
    <cellStyle name="Account 13 2 10 3" xfId="19314"/>
    <cellStyle name="Total 2 2 2 10 3" xfId="19315"/>
    <cellStyle name="Account 14 12 3" xfId="19316"/>
    <cellStyle name="Note 2 4 2 14 3" xfId="19317"/>
    <cellStyle name="Org 8 2 16 3" xfId="19318"/>
    <cellStyle name="Total 2 7 13 3" xfId="19319"/>
    <cellStyle name="Org 6 18 3" xfId="19320"/>
    <cellStyle name="Project 6 20 3" xfId="19321"/>
    <cellStyle name="task 5 20 3" xfId="19322"/>
    <cellStyle name="Total 2 7 19 3" xfId="19323"/>
    <cellStyle name="task 11 21 3" xfId="19324"/>
    <cellStyle name="Project 14 2 6 3" xfId="19325"/>
    <cellStyle name="Org 4 2 3 3" xfId="19326"/>
    <cellStyle name="Org 12 2 3 3" xfId="19327"/>
    <cellStyle name="Project 9 2 3 3" xfId="19328"/>
    <cellStyle name="Project 5 4 3" xfId="19329"/>
    <cellStyle name="Input 2 6 2 3" xfId="19330"/>
    <cellStyle name="Input 2 39 3 3" xfId="19331"/>
    <cellStyle name="Note 2 3 3 3" xfId="19332"/>
    <cellStyle name="Fund 7 2 21 3" xfId="19333"/>
    <cellStyle name="Calculation 2 19 21 3" xfId="19334"/>
    <cellStyle name="task 9 21 3" xfId="19335"/>
    <cellStyle name="Total 2 28 20 3" xfId="19336"/>
    <cellStyle name="Input 2 28 7 3" xfId="19337"/>
    <cellStyle name="Input 2 28 11 3" xfId="19338"/>
    <cellStyle name="Input 2 33 13 3" xfId="19339"/>
    <cellStyle name="Note 2 45 3" xfId="19340"/>
    <cellStyle name="Note 2 10 2 13 3" xfId="19341"/>
    <cellStyle name="Calculation 2 23 4 3" xfId="19342"/>
    <cellStyle name="Account 15 2 5 3" xfId="19343"/>
    <cellStyle name="Input 2 10 13 3" xfId="19344"/>
    <cellStyle name="Note 2 16 4 3" xfId="19345"/>
    <cellStyle name="Note 2 21 2 3 3" xfId="19346"/>
    <cellStyle name="Fund 7 2 15 3" xfId="19347"/>
    <cellStyle name="Note 2 31 2 2 3" xfId="19348"/>
    <cellStyle name="Org 11 5 3" xfId="19349"/>
    <cellStyle name="Note 2 39 2" xfId="19350"/>
    <cellStyle name="Note 2 4 3 2" xfId="19351"/>
    <cellStyle name="Project 4 5 3" xfId="19352"/>
    <cellStyle name="Note 2 5 3 2" xfId="19353"/>
    <cellStyle name="Input 2 14 5 3" xfId="19354"/>
    <cellStyle name="task 18 3" xfId="19355"/>
    <cellStyle name="Calculation 2 25 9 3" xfId="19356"/>
    <cellStyle name="Calculation 2 20 5 3" xfId="19357"/>
    <cellStyle name="Note 2 16 2 22 3" xfId="19358"/>
    <cellStyle name="Org 7 2 7 3" xfId="19359"/>
    <cellStyle name="Project 10 2 7 3" xfId="19360"/>
    <cellStyle name="Note 2 17 6 3" xfId="19361"/>
    <cellStyle name="Note 2 36 2 5 3" xfId="19362"/>
    <cellStyle name="Note 3 6 2" xfId="19363"/>
    <cellStyle name="Note 3 2 2 2" xfId="19364"/>
    <cellStyle name="Note 4 6 2" xfId="19365"/>
    <cellStyle name="Note 5 6 2" xfId="19366"/>
    <cellStyle name="Org 16 2" xfId="19367"/>
    <cellStyle name="Org 10 4 2" xfId="19368"/>
    <cellStyle name="Org 10 2 3 2" xfId="19369"/>
    <cellStyle name="Org 11 4 2" xfId="19370"/>
    <cellStyle name="Org 11 2 3 2" xfId="19371"/>
    <cellStyle name="Org 12 4 2" xfId="19372"/>
    <cellStyle name="Org 12 2 3 2" xfId="19373"/>
    <cellStyle name="Org 13 4 2" xfId="19374"/>
    <cellStyle name="Org 13 2 3 2" xfId="19375"/>
    <cellStyle name="Org 14 4 2" xfId="19376"/>
    <cellStyle name="Org 14 2 3 2" xfId="19377"/>
    <cellStyle name="Org 15 4 2" xfId="19378"/>
    <cellStyle name="Org 15 2 3 2" xfId="19379"/>
    <cellStyle name="Org 2 4 2" xfId="19380"/>
    <cellStyle name="Org 2 2 3 2" xfId="19381"/>
    <cellStyle name="Org 3 4 2" xfId="19382"/>
    <cellStyle name="Org 3 2 3 2" xfId="19383"/>
    <cellStyle name="Org 4 4 2" xfId="19384"/>
    <cellStyle name="Org 4 2 3 2" xfId="19385"/>
    <cellStyle name="Org 5 4 2" xfId="19386"/>
    <cellStyle name="Org 5 2 3 2" xfId="19387"/>
    <cellStyle name="Org 6 4 2" xfId="19388"/>
    <cellStyle name="Org 6 2 3 2" xfId="19389"/>
    <cellStyle name="Org 7 4 2" xfId="19390"/>
    <cellStyle name="Org 7 2 3 2" xfId="19391"/>
    <cellStyle name="Org 8 4 2" xfId="19392"/>
    <cellStyle name="Org 8 2 3 2" xfId="19393"/>
    <cellStyle name="Org 9 4 2" xfId="19394"/>
    <cellStyle name="Org 9 2 3 2" xfId="19395"/>
    <cellStyle name="Output 2 40 2" xfId="19396"/>
    <cellStyle name="task 8 2 20 3" xfId="19397"/>
    <cellStyle name="Project 10 2 22 2" xfId="19398"/>
    <cellStyle name="Note 2 16 23 3" xfId="19399"/>
    <cellStyle name="Note 2 35 23 3" xfId="19400"/>
    <cellStyle name="Output 2 25 21 3" xfId="19401"/>
    <cellStyle name="Total 2 26 22 2" xfId="19402"/>
    <cellStyle name="Total 2 8 22 2" xfId="19403"/>
    <cellStyle name="Total 2 23 21 3" xfId="19404"/>
    <cellStyle name="Input 2 20 22 2" xfId="19405"/>
    <cellStyle name="Calculation 2 28 22 2" xfId="19406"/>
    <cellStyle name="Output 2 2 2 3" xfId="19407"/>
    <cellStyle name="Note 2 2 5 2 3" xfId="19408"/>
    <cellStyle name="Note 2 25 2 16 3" xfId="19409"/>
    <cellStyle name="Output 2 3 2 2" xfId="19410"/>
    <cellStyle name="Project 11 2 14 3" xfId="19411"/>
    <cellStyle name="Note 2 6 2 10 3" xfId="19412"/>
    <cellStyle name="Note 2 17 17 3" xfId="19413"/>
    <cellStyle name="Project 4 19 3" xfId="19414"/>
    <cellStyle name="Output 2 4 2 2" xfId="19415"/>
    <cellStyle name="Output 2 5 2 2" xfId="19416"/>
    <cellStyle name="Fund 10 7 2" xfId="19417"/>
    <cellStyle name="Output 2 32 6 3" xfId="19418"/>
    <cellStyle name="Output 2 2 6 2 2" xfId="19419"/>
    <cellStyle name="Percent 4 6 2" xfId="19420"/>
    <cellStyle name="Percent 5 6 2" xfId="19421"/>
    <cellStyle name="Percent 6 6 2" xfId="19422"/>
    <cellStyle name="Project 16 2" xfId="19423"/>
    <cellStyle name="Project 10 4 2" xfId="19424"/>
    <cellStyle name="Project 10 2 3 2" xfId="19425"/>
    <cellStyle name="Project 11 4 2" xfId="19426"/>
    <cellStyle name="Project 11 2 3 2" xfId="19427"/>
    <cellStyle name="Project 12 4 2" xfId="19428"/>
    <cellStyle name="Project 12 2 3 2" xfId="19429"/>
    <cellStyle name="Project 13 4 2" xfId="19430"/>
    <cellStyle name="Project 13 2 3 2" xfId="19431"/>
    <cellStyle name="Project 14 4 2" xfId="19432"/>
    <cellStyle name="Project 14 2 3 2" xfId="19433"/>
    <cellStyle name="Project 15 4 2" xfId="19434"/>
    <cellStyle name="Project 15 2 3 2" xfId="19435"/>
    <cellStyle name="Project 2 4 2" xfId="19436"/>
    <cellStyle name="Project 2 2 3 2" xfId="19437"/>
    <cellStyle name="Project 3 4 2" xfId="19438"/>
    <cellStyle name="Project 3 2 3 2" xfId="19439"/>
    <cellStyle name="Project 4 4 2" xfId="19440"/>
    <cellStyle name="Project 4 2 3 2" xfId="19441"/>
    <cellStyle name="Project 5 4 2" xfId="19442"/>
    <cellStyle name="Project 5 2 3 2" xfId="19443"/>
    <cellStyle name="Project 6 4 2" xfId="19444"/>
    <cellStyle name="Project 6 2 3 2" xfId="19445"/>
    <cellStyle name="Project 7 4 2" xfId="19446"/>
    <cellStyle name="Project 7 2 3 2" xfId="19447"/>
    <cellStyle name="Project 8 4 2" xfId="19448"/>
    <cellStyle name="Project 8 2 3 2" xfId="19449"/>
    <cellStyle name="Project 9 4 2" xfId="19450"/>
    <cellStyle name="Project 9 2 3 2" xfId="19451"/>
    <cellStyle name="task 16 2" xfId="19452"/>
    <cellStyle name="task 10 4 2" xfId="19453"/>
    <cellStyle name="task 10 2 3 2" xfId="19454"/>
    <cellStyle name="task 11 4 2" xfId="19455"/>
    <cellStyle name="task 11 2 3 2" xfId="19456"/>
    <cellStyle name="task 12 4 2" xfId="19457"/>
    <cellStyle name="task 12 2 3 2" xfId="19458"/>
    <cellStyle name="task 13 4 2" xfId="19459"/>
    <cellStyle name="task 13 2 3 2" xfId="19460"/>
    <cellStyle name="task 14 4 2" xfId="19461"/>
    <cellStyle name="task 14 2 3 2" xfId="19462"/>
    <cellStyle name="task 15 4 2" xfId="19463"/>
    <cellStyle name="task 15 2 3 2" xfId="19464"/>
    <cellStyle name="task 2 4 2" xfId="19465"/>
    <cellStyle name="task 2 2 3 2" xfId="19466"/>
    <cellStyle name="task 3 4 2" xfId="19467"/>
    <cellStyle name="task 3 2 3 2" xfId="19468"/>
    <cellStyle name="task 4 4 2" xfId="19469"/>
    <cellStyle name="task 4 2 3 2" xfId="19470"/>
    <cellStyle name="task 5 4 2" xfId="19471"/>
    <cellStyle name="task 5 2 3 2" xfId="19472"/>
    <cellStyle name="task 6 4 2" xfId="19473"/>
    <cellStyle name="task 6 2 3 2" xfId="19474"/>
    <cellStyle name="task 7 4 2" xfId="19475"/>
    <cellStyle name="task 7 2 3 2" xfId="19476"/>
    <cellStyle name="task 8 4 2" xfId="19477"/>
    <cellStyle name="task 8 2 3 2" xfId="19478"/>
    <cellStyle name="task 9 4 2" xfId="19479"/>
    <cellStyle name="task 9 2 3 2" xfId="19480"/>
    <cellStyle name="Total 2 40 2" xfId="19481"/>
    <cellStyle name="Note 2 18 25" xfId="19482"/>
    <cellStyle name="Org 10 2 13 3" xfId="19483"/>
    <cellStyle name="task 13 18 3" xfId="19484"/>
    <cellStyle name="Fund 4 2 9 3" xfId="19485"/>
    <cellStyle name="Total 2 10 14 3" xfId="19486"/>
    <cellStyle name="Total 2 2 3 3" xfId="19487"/>
    <cellStyle name="Account 5 3 2" xfId="19488"/>
    <cellStyle name="Output 2 14 6 3" xfId="19489"/>
    <cellStyle name="task 4 11 3" xfId="19490"/>
    <cellStyle name="Total 2 3 2 2" xfId="19491"/>
    <cellStyle name="Output 2 11 19 3" xfId="19492"/>
    <cellStyle name="Calculation 2 9 20 3" xfId="19493"/>
    <cellStyle name="Fund 12 3 2" xfId="19494"/>
    <cellStyle name="Org 11 13 3" xfId="19495"/>
    <cellStyle name="Input 2 17 18 3" xfId="19496"/>
    <cellStyle name="Note 2 28 2 16 3" xfId="19497"/>
    <cellStyle name="Calculation 2 15 16 3" xfId="19498"/>
    <cellStyle name="Total 2 4 2 2" xfId="19499"/>
    <cellStyle name="Total 2 5 2 2" xfId="19500"/>
    <cellStyle name="Note 2 12 2 4 3" xfId="19501"/>
    <cellStyle name="task 4 15 3" xfId="19502"/>
    <cellStyle name="Input 2 35 3 2" xfId="19503"/>
    <cellStyle name="Input 2 36 3 2" xfId="19504"/>
    <cellStyle name="Input 2 37 3 2" xfId="19505"/>
    <cellStyle name="Input 2 38 3 2" xfId="19506"/>
    <cellStyle name="Input 2 39 3 2" xfId="19507"/>
    <cellStyle name="Input 2 4 4 2" xfId="19508"/>
    <cellStyle name="Input 2 5 4 2" xfId="19509"/>
    <cellStyle name="Input 2 6 3 2" xfId="19510"/>
    <cellStyle name="Input 2 7 3 2" xfId="19511"/>
    <cellStyle name="Input 2 8 3 2" xfId="19512"/>
    <cellStyle name="Input 2 9 3 2" xfId="19513"/>
    <cellStyle name="Account 16 2" xfId="19514"/>
    <cellStyle name="Account 10 4 2" xfId="19515"/>
    <cellStyle name="Account 10 2 3 2" xfId="19516"/>
    <cellStyle name="Account 11 4 2" xfId="19517"/>
    <cellStyle name="Account 11 2 3 2" xfId="19518"/>
    <cellStyle name="Account 12 4 2" xfId="19519"/>
    <cellStyle name="Account 12 2 3 2" xfId="19520"/>
    <cellStyle name="Account 13 4 2" xfId="19521"/>
    <cellStyle name="Account 13 2 3 2" xfId="19522"/>
    <cellStyle name="Account 14 4 2" xfId="19523"/>
    <cellStyle name="Account 14 2 3 2" xfId="19524"/>
    <cellStyle name="Account 15 4 2" xfId="19525"/>
    <cellStyle name="Account 15 2 3 2" xfId="19526"/>
    <cellStyle name="Account 2 4 2" xfId="19527"/>
    <cellStyle name="Account 2 2 3 2" xfId="19528"/>
    <cellStyle name="Account 3 4 2" xfId="19529"/>
    <cellStyle name="Account 3 2 3 2" xfId="19530"/>
    <cellStyle name="Account 4 4 2" xfId="19531"/>
    <cellStyle name="Account 4 2 3 2" xfId="19532"/>
    <cellStyle name="Account 5 4 2" xfId="19533"/>
    <cellStyle name="Account 5 2 3 2" xfId="19534"/>
    <cellStyle name="Account 6 4 2" xfId="19535"/>
    <cellStyle name="Account 6 2 3 2" xfId="19536"/>
    <cellStyle name="Account 7 4 2" xfId="19537"/>
    <cellStyle name="Account 7 2 3 2" xfId="19538"/>
    <cellStyle name="Account 8 4 2" xfId="19539"/>
    <cellStyle name="Account 8 2 3 2" xfId="19540"/>
    <cellStyle name="Account 9 4 2" xfId="19541"/>
    <cellStyle name="Account 9 2 3 2" xfId="19542"/>
    <cellStyle name="Calculation 2 41 2" xfId="19543"/>
    <cellStyle name="Calculation 2 10 2 2" xfId="19544"/>
    <cellStyle name="Calculation 2 11 2 2" xfId="19545"/>
    <cellStyle name="Calculation 2 12 2 2" xfId="19546"/>
    <cellStyle name="Calculation 2 13 2 2" xfId="19547"/>
    <cellStyle name="Calculation 2 14 2 2" xfId="19548"/>
    <cellStyle name="Calculation 2 15 2 2" xfId="19549"/>
    <cellStyle name="Calculation 2 16 2 2" xfId="19550"/>
    <cellStyle name="Calculation 2 17 2 2" xfId="19551"/>
    <cellStyle name="Calculation 2 18 2 2" xfId="19552"/>
    <cellStyle name="Calculation 2 19 2 2" xfId="19553"/>
    <cellStyle name="Calculation 2 2 3 3" xfId="19554"/>
    <cellStyle name="Calculation 2 20 2 2" xfId="19555"/>
    <cellStyle name="Calculation 2 21 2 2" xfId="19556"/>
    <cellStyle name="Calculation 2 22 2 2" xfId="19557"/>
    <cellStyle name="Calculation 2 23 2 2" xfId="19558"/>
    <cellStyle name="Calculation 2 24 2 2" xfId="19559"/>
    <cellStyle name="Calculation 2 25 2 2" xfId="19560"/>
    <cellStyle name="Calculation 2 26 2 2" xfId="19561"/>
    <cellStyle name="Calculation 2 27 2 2" xfId="19562"/>
    <cellStyle name="Calculation 2 28 2 2" xfId="19563"/>
    <cellStyle name="Calculation 2 29 2 2" xfId="19564"/>
    <cellStyle name="Calculation 2 3 3 2" xfId="19565"/>
    <cellStyle name="Calculation 2 30 2 2" xfId="19566"/>
    <cellStyle name="Calculation 2 31 2 2" xfId="19567"/>
    <cellStyle name="Calculation 2 32 2 2" xfId="19568"/>
    <cellStyle name="Calculation 2 33 2 2" xfId="19569"/>
    <cellStyle name="Calculation 2 34 2 2" xfId="19570"/>
    <cellStyle name="Calculation 2 35 2 2" xfId="19571"/>
    <cellStyle name="Calculation 2 36 2 2" xfId="19572"/>
    <cellStyle name="Calculation 2 37 2 2" xfId="19573"/>
    <cellStyle name="Calculation 2 38 2 2" xfId="19574"/>
    <cellStyle name="Calculation 2 39 2 2" xfId="19575"/>
    <cellStyle name="Calculation 2 4 3 2" xfId="19576"/>
    <cellStyle name="Calculation 2 5 3 2" xfId="19577"/>
    <cellStyle name="Calculation 2 6 2 2" xfId="19578"/>
    <cellStyle name="Calculation 2 7 2 2" xfId="19579"/>
    <cellStyle name="Calculation 2 8 2 2" xfId="19580"/>
    <cellStyle name="Calculation 2 9 2 2" xfId="19581"/>
    <cellStyle name="Fund 10 5 2" xfId="19582"/>
    <cellStyle name="Fund 10 2 4 2" xfId="19583"/>
    <cellStyle name="Fund 11 5 2" xfId="19584"/>
    <cellStyle name="Fund 11 2 4 2" xfId="19585"/>
    <cellStyle name="Fund 12 5 2" xfId="19586"/>
    <cellStyle name="Fund 12 2 4 2" xfId="19587"/>
    <cellStyle name="Fund 13 5 2" xfId="19588"/>
    <cellStyle name="Fund 13 2 4 2" xfId="19589"/>
    <cellStyle name="Fund 14 5 2" xfId="19590"/>
    <cellStyle name="Fund 14 2 4 2" xfId="19591"/>
    <cellStyle name="Fund 15 5 2" xfId="19592"/>
    <cellStyle name="Fund 15 2 4 2" xfId="19593"/>
    <cellStyle name="Fund 2 5 2" xfId="19594"/>
    <cellStyle name="Fund 2 2 4 2" xfId="19595"/>
    <cellStyle name="Fund 3 5 2" xfId="19596"/>
    <cellStyle name="Fund 3 2 4 2" xfId="19597"/>
    <cellStyle name="Fund 4 5 2" xfId="19598"/>
    <cellStyle name="Fund 4 2 4 2" xfId="19599"/>
    <cellStyle name="Fund 5 5 2" xfId="19600"/>
    <cellStyle name="Fund 5 2 4 2" xfId="19601"/>
    <cellStyle name="Fund 6 5 2" xfId="19602"/>
    <cellStyle name="Fund 6 2 4 2" xfId="19603"/>
    <cellStyle name="Fund 7 5 2" xfId="19604"/>
    <cellStyle name="Fund 7 2 4 2" xfId="19605"/>
    <cellStyle name="Fund 8 5 2" xfId="19606"/>
    <cellStyle name="Fund 8 2 4 2" xfId="19607"/>
    <cellStyle name="Fund 9 5 2" xfId="19608"/>
    <cellStyle name="Fund 9 2 4 2" xfId="19609"/>
    <cellStyle name="Input 2 41 2" xfId="19610"/>
    <cellStyle name="Input 2 10 2 2" xfId="19611"/>
    <cellStyle name="Input 2 11 2 2" xfId="19612"/>
    <cellStyle name="Input 2 12 2 2" xfId="19613"/>
    <cellStyle name="Input 2 13 2 2" xfId="19614"/>
    <cellStyle name="Input 2 14 2 2" xfId="19615"/>
    <cellStyle name="Input 2 15 2 2" xfId="19616"/>
    <cellStyle name="Input 2 16 2 2" xfId="19617"/>
    <cellStyle name="Input 2 17 2 2" xfId="19618"/>
    <cellStyle name="Input 2 18 2 2" xfId="19619"/>
    <cellStyle name="Input 2 19 2 2" xfId="19620"/>
    <cellStyle name="Input 2 2 3 3" xfId="19621"/>
    <cellStyle name="Input 2 20 2 2" xfId="19622"/>
    <cellStyle name="Input 2 21 2 2" xfId="19623"/>
    <cellStyle name="Input 2 22 2 2" xfId="19624"/>
    <cellStyle name="Input 2 23 2 2" xfId="19625"/>
    <cellStyle name="Input 2 24 2 2" xfId="19626"/>
    <cellStyle name="Input 2 25 2 2" xfId="19627"/>
    <cellStyle name="Input 2 26 2 2" xfId="19628"/>
    <cellStyle name="Input 2 27 2 2" xfId="19629"/>
    <cellStyle name="Input 2 28 2 2" xfId="19630"/>
    <cellStyle name="Input 2 29 2 2" xfId="19631"/>
    <cellStyle name="Input 2 3 3 2" xfId="19632"/>
    <cellStyle name="Input 2 30 2 2" xfId="19633"/>
    <cellStyle name="Input 2 31 2 2" xfId="19634"/>
    <cellStyle name="Input 2 32 2 2" xfId="19635"/>
    <cellStyle name="Input 2 33 2 2" xfId="19636"/>
    <cellStyle name="Input 2 34 2 2" xfId="19637"/>
    <cellStyle name="Input 2 35 2 2" xfId="19638"/>
    <cellStyle name="Input 2 36 2 2" xfId="19639"/>
    <cellStyle name="Input 2 37 2 2" xfId="19640"/>
    <cellStyle name="Input 2 38 2 2" xfId="19641"/>
    <cellStyle name="Input 2 39 2 2" xfId="19642"/>
    <cellStyle name="Input 2 4 3 2" xfId="19643"/>
    <cellStyle name="Input 2 5 3 2" xfId="19644"/>
    <cellStyle name="Input 2 6 2 2" xfId="19645"/>
    <cellStyle name="Input 2 7 2 2" xfId="19646"/>
    <cellStyle name="Input 2 8 2 2" xfId="19647"/>
    <cellStyle name="Input 2 9 2 2" xfId="19648"/>
    <cellStyle name="Input 2 9 21 2" xfId="19649"/>
    <cellStyle name="Input 2 8 21 2" xfId="19650"/>
    <cellStyle name="Input 2 7 21 2" xfId="19651"/>
    <cellStyle name="Input 2 6 21 2" xfId="19652"/>
    <cellStyle name="Input 2 5 22 2" xfId="19653"/>
    <cellStyle name="Input 2 4 22 2" xfId="19654"/>
    <cellStyle name="Input 2 39 21 2" xfId="19655"/>
    <cellStyle name="Input 2 38 21 2" xfId="19656"/>
    <cellStyle name="Input 2 37 21 2" xfId="19657"/>
    <cellStyle name="Input 2 36 21 2" xfId="19658"/>
    <cellStyle name="Input 2 35 21 2" xfId="19659"/>
    <cellStyle name="Input 2 34 21 2" xfId="19660"/>
    <cellStyle name="Input 2 33 21 2" xfId="19661"/>
    <cellStyle name="Input 2 32 21 2" xfId="19662"/>
    <cellStyle name="Input 2 31 21 2" xfId="19663"/>
    <cellStyle name="Input 2 30 21 2" xfId="19664"/>
    <cellStyle name="Input 2 3 22 2" xfId="19665"/>
    <cellStyle name="Input 2 29 21 2" xfId="19666"/>
    <cellStyle name="Input 2 28 21 2" xfId="19667"/>
    <cellStyle name="Input 2 27 21 2" xfId="19668"/>
    <cellStyle name="Input 2 26 21 2" xfId="19669"/>
    <cellStyle name="Input 2 25 21 2" xfId="19670"/>
    <cellStyle name="Input 2 24 21 2" xfId="19671"/>
    <cellStyle name="Input 2 23 21 2" xfId="19672"/>
    <cellStyle name="Input 2 22 21 2" xfId="19673"/>
    <cellStyle name="Input 2 21 21 2" xfId="19674"/>
    <cellStyle name="Input 2 20 21 2" xfId="19675"/>
    <cellStyle name="Input 2 19 21 2" xfId="19676"/>
    <cellStyle name="Input 2 18 21 2" xfId="19677"/>
    <cellStyle name="Input 2 17 21 2" xfId="19678"/>
    <cellStyle name="Input 2 16 21 2" xfId="19679"/>
    <cellStyle name="Input 2 15 21 2" xfId="19680"/>
    <cellStyle name="Input 2 14 21 2" xfId="19681"/>
    <cellStyle name="Input 2 13 21 2" xfId="19682"/>
    <cellStyle name="Input 2 12 21 2" xfId="19683"/>
    <cellStyle name="Input 2 11 21 2" xfId="19684"/>
    <cellStyle name="Input 2 10 21 2" xfId="19685"/>
    <cellStyle name="Input 2 60 2" xfId="19686"/>
    <cellStyle name="Fund 9 2 21 2" xfId="19687"/>
    <cellStyle name="Fund 9 22 2" xfId="19688"/>
    <cellStyle name="Fund 8 2 21 2" xfId="19689"/>
    <cellStyle name="Fund 8 22 2" xfId="19690"/>
    <cellStyle name="Fund 7 2 21 2" xfId="19691"/>
    <cellStyle name="Fund 7 22 2" xfId="19692"/>
    <cellStyle name="Fund 6 2 21 2" xfId="19693"/>
    <cellStyle name="Fund 6 22 2" xfId="19694"/>
    <cellStyle name="Fund 5 2 21 2" xfId="19695"/>
    <cellStyle name="Fund 5 22 2" xfId="19696"/>
    <cellStyle name="Fund 4 2 21 2" xfId="19697"/>
    <cellStyle name="Fund 4 22 2" xfId="19698"/>
    <cellStyle name="Fund 3 2 21 2" xfId="19699"/>
    <cellStyle name="Fund 3 22 2" xfId="19700"/>
    <cellStyle name="Fund 2 2 21 2" xfId="19701"/>
    <cellStyle name="Fund 2 22 2" xfId="19702"/>
    <cellStyle name="Fund 15 2 21 2" xfId="19703"/>
    <cellStyle name="Fund 15 22 2" xfId="19704"/>
    <cellStyle name="Fund 14 2 21 2" xfId="19705"/>
    <cellStyle name="Fund 14 22 2" xfId="19706"/>
    <cellStyle name="Fund 13 2 21 2" xfId="19707"/>
    <cellStyle name="Fund 13 22 2" xfId="19708"/>
    <cellStyle name="Fund 12 2 21 2" xfId="19709"/>
    <cellStyle name="Fund 11 2 21 2" xfId="19710"/>
    <cellStyle name="Fund 11 22 2" xfId="19711"/>
    <cellStyle name="Fund 10 2 21 2" xfId="19712"/>
    <cellStyle name="Fund 10 22 2" xfId="19713"/>
    <cellStyle name="Input 2 9 19 2" xfId="19714"/>
    <cellStyle name="Input 2 8 19 2" xfId="19715"/>
    <cellStyle name="Input 2 7 19 2" xfId="19716"/>
    <cellStyle name="Input 2 6 19 2" xfId="19717"/>
    <cellStyle name="Input 2 5 20 2" xfId="19718"/>
    <cellStyle name="Input 2 4 20 2" xfId="19719"/>
    <cellStyle name="Input 2 39 19 2" xfId="19720"/>
    <cellStyle name="Input 2 38 19 2" xfId="19721"/>
    <cellStyle name="Input 2 37 19 2" xfId="19722"/>
    <cellStyle name="Input 2 36 19 2" xfId="19723"/>
    <cellStyle name="Input 2 35 19 2" xfId="19724"/>
    <cellStyle name="Input 2 34 19 2" xfId="19725"/>
    <cellStyle name="Input 2 33 19 2" xfId="19726"/>
    <cellStyle name="Input 2 32 19 2" xfId="19727"/>
    <cellStyle name="Input 2 31 19 2" xfId="19728"/>
    <cellStyle name="Input 2 30 19 2" xfId="19729"/>
    <cellStyle name="Input 2 3 20 2" xfId="19730"/>
    <cellStyle name="Input 2 29 19 2" xfId="19731"/>
    <cellStyle name="Input 2 28 19 2" xfId="19732"/>
    <cellStyle name="Input 2 27 19 2" xfId="19733"/>
    <cellStyle name="Input 2 26 19 2" xfId="19734"/>
    <cellStyle name="Input 2 25 19 2" xfId="19735"/>
    <cellStyle name="Input 2 24 19 2" xfId="19736"/>
    <cellStyle name="Input 2 23 19 2" xfId="19737"/>
    <cellStyle name="Input 2 22 19 2" xfId="19738"/>
    <cellStyle name="Input 2 21 19 2" xfId="19739"/>
    <cellStyle name="Input 2 20 19 2" xfId="19740"/>
    <cellStyle name="Input 2 2 20 2" xfId="19741"/>
    <cellStyle name="Input 2 19 19 2" xfId="19742"/>
    <cellStyle name="Input 2 18 19 2" xfId="19743"/>
    <cellStyle name="Input 2 17 19 2" xfId="19744"/>
    <cellStyle name="Input 2 16 19 2" xfId="19745"/>
    <cellStyle name="Input 2 15 19 2" xfId="19746"/>
    <cellStyle name="Input 2 14 19 2" xfId="19747"/>
    <cellStyle name="Input 2 13 19 2" xfId="19748"/>
    <cellStyle name="Input 2 12 19 2" xfId="19749"/>
    <cellStyle name="Input 2 11 19 2" xfId="19750"/>
    <cellStyle name="Input 2 10 19 2" xfId="19751"/>
    <cellStyle name="Input 2 58 2" xfId="19752"/>
    <cellStyle name="Calculation 2 9 21 2" xfId="19753"/>
    <cellStyle name="Calculation 2 8 21 2" xfId="19754"/>
    <cellStyle name="Calculation 2 7 21 2" xfId="19755"/>
    <cellStyle name="Calculation 2 6 21 2" xfId="19756"/>
    <cellStyle name="Calculation 2 5 22 2" xfId="19757"/>
    <cellStyle name="Calculation 2 4 22 2" xfId="19758"/>
    <cellStyle name="Calculation 2 39 21 2" xfId="19759"/>
    <cellStyle name="Calculation 2 38 21 2" xfId="19760"/>
    <cellStyle name="Calculation 2 37 21 2" xfId="19761"/>
    <cellStyle name="Calculation 2 36 21 2" xfId="19762"/>
    <cellStyle name="Calculation 2 35 21 2" xfId="19763"/>
    <cellStyle name="Calculation 2 34 21 2" xfId="19764"/>
    <cellStyle name="Calculation 2 33 21 2" xfId="19765"/>
    <cellStyle name="Calculation 2 32 21 2" xfId="19766"/>
    <cellStyle name="Calculation 2 31 21 2" xfId="19767"/>
    <cellStyle name="Calculation 2 30 21 2" xfId="19768"/>
    <cellStyle name="Calculation 2 3 22 2" xfId="19769"/>
    <cellStyle name="Calculation 2 29 21 2" xfId="19770"/>
    <cellStyle name="Calculation 2 28 21 2" xfId="19771"/>
    <cellStyle name="Calculation 2 27 21 2" xfId="19772"/>
    <cellStyle name="Calculation 2 26 21 2" xfId="19773"/>
    <cellStyle name="Calculation 2 25 21 2" xfId="19774"/>
    <cellStyle name="Calculation 2 24 21 2" xfId="19775"/>
    <cellStyle name="Calculation 2 23 21 2" xfId="19776"/>
    <cellStyle name="Calculation 2 22 21 2" xfId="19777"/>
    <cellStyle name="Calculation 2 21 21 2" xfId="19778"/>
    <cellStyle name="Calculation 2 20 21 2" xfId="19779"/>
    <cellStyle name="Calculation 2 2 22 2" xfId="19780"/>
    <cellStyle name="Calculation 2 19 21 2" xfId="19781"/>
    <cellStyle name="Calculation 2 18 21 2" xfId="19782"/>
    <cellStyle name="Calculation 2 17 21 2" xfId="19783"/>
    <cellStyle name="Calculation 2 16 21 2" xfId="19784"/>
    <cellStyle name="Calculation 2 15 21 2" xfId="19785"/>
    <cellStyle name="Account 9 2 15 2" xfId="19786"/>
    <cellStyle name="Account 9 16 2" xfId="19787"/>
    <cellStyle name="Account 8 2 15 2" xfId="19788"/>
    <cellStyle name="Account 8 16 2" xfId="19789"/>
    <cellStyle name="Account 7 2 15 2" xfId="19790"/>
    <cellStyle name="Account 7 16 2" xfId="19791"/>
    <cellStyle name="Account 6 2 15 2" xfId="19792"/>
    <cellStyle name="Account 6 16 2" xfId="19793"/>
    <cellStyle name="Account 5 2 15 2" xfId="19794"/>
    <cellStyle name="Calculation 2 9 19 2" xfId="19795"/>
    <cellStyle name="Calculation 2 8 19 2" xfId="19796"/>
    <cellStyle name="Calculation 2 7 19 2" xfId="19797"/>
    <cellStyle name="Calculation 2 6 19 2" xfId="19798"/>
    <cellStyle name="Calculation 2 5 20 2" xfId="19799"/>
    <cellStyle name="Calculation 2 4 20 2" xfId="19800"/>
    <cellStyle name="Calculation 2 39 19 2" xfId="19801"/>
    <cellStyle name="Calculation 2 38 19 2" xfId="19802"/>
    <cellStyle name="Calculation 2 37 19 2" xfId="19803"/>
    <cellStyle name="Calculation 2 36 19 2" xfId="19804"/>
    <cellStyle name="Calculation 2 35 19 2" xfId="19805"/>
    <cellStyle name="Calculation 2 34 19 2" xfId="19806"/>
    <cellStyle name="Calculation 2 33 19 2" xfId="19807"/>
    <cellStyle name="Calculation 2 32 19 2" xfId="19808"/>
    <cellStyle name="Calculation 2 31 19 2" xfId="19809"/>
    <cellStyle name="Calculation 2 30 19 2" xfId="19810"/>
    <cellStyle name="Calculation 2 3 20 2" xfId="19811"/>
    <cellStyle name="Calculation 2 29 19 2" xfId="19812"/>
    <cellStyle name="Calculation 2 28 19 2" xfId="19813"/>
    <cellStyle name="Calculation 2 27 19 2" xfId="19814"/>
    <cellStyle name="Calculation 2 26 19 2" xfId="19815"/>
    <cellStyle name="Calculation 2 25 19 2" xfId="19816"/>
    <cellStyle name="Calculation 2 24 19 2" xfId="19817"/>
    <cellStyle name="Calculation 2 23 19 2" xfId="19818"/>
    <cellStyle name="Calculation 2 22 19 2" xfId="19819"/>
    <cellStyle name="Calculation 2 21 19 2" xfId="19820"/>
    <cellStyle name="Calculation 2 20 19 2" xfId="19821"/>
    <cellStyle name="Calculation 2 2 20 2" xfId="19822"/>
    <cellStyle name="Calculation 2 19 19 2" xfId="19823"/>
    <cellStyle name="Calculation 2 18 19 2" xfId="19824"/>
    <cellStyle name="Calculation 2 17 19 2" xfId="19825"/>
    <cellStyle name="Calculation 2 16 19 2" xfId="19826"/>
    <cellStyle name="Calculation 2 15 19 2" xfId="19827"/>
    <cellStyle name="Calculation 2 14 19 2" xfId="19828"/>
    <cellStyle name="Calculation 2 13 19 2" xfId="19829"/>
    <cellStyle name="Calculation 2 12 19 2" xfId="19830"/>
    <cellStyle name="Calculation 2 11 19 2" xfId="19831"/>
    <cellStyle name="Calculation 2 10 19 2" xfId="19832"/>
    <cellStyle name="Calculation 2 58 2" xfId="19833"/>
    <cellStyle name="Account 5 16 2" xfId="19834"/>
    <cellStyle name="Account 4 16 2" xfId="19835"/>
    <cellStyle name="Account 3 16 2" xfId="19836"/>
    <cellStyle name="Account 2 16 2" xfId="19837"/>
    <cellStyle name="Input 2 9 17 2" xfId="19838"/>
    <cellStyle name="Input 2 9 15 2" xfId="19839"/>
    <cellStyle name="Input 2 9 13 2" xfId="19840"/>
    <cellStyle name="Input 2 9 11 2" xfId="19841"/>
    <cellStyle name="Input 2 8 11 2" xfId="19842"/>
    <cellStyle name="Input 2 9 9 2" xfId="19843"/>
    <cellStyle name="Input 2 8 9 2" xfId="19844"/>
    <cellStyle name="Input 2 9 7 2" xfId="19845"/>
    <cellStyle name="Input 2 8 7 2" xfId="19846"/>
    <cellStyle name="Input 2 7 7 2" xfId="19847"/>
    <cellStyle name="Input 2 6 7 2" xfId="19848"/>
    <cellStyle name="Input 2 5 8 2" xfId="19849"/>
    <cellStyle name="Input 2 4 8 2" xfId="19850"/>
    <cellStyle name="Input 2 39 7 2" xfId="19851"/>
    <cellStyle name="Input 2 38 7 2" xfId="19852"/>
    <cellStyle name="Input 2 37 7 2" xfId="19853"/>
    <cellStyle name="Input 2 36 7 2" xfId="19854"/>
    <cellStyle name="Input 2 35 7 2" xfId="19855"/>
    <cellStyle name="Input 2 34 7 2" xfId="19856"/>
    <cellStyle name="Input 2 33 7 2" xfId="19857"/>
    <cellStyle name="Input 2 32 7 2" xfId="19858"/>
    <cellStyle name="Input 2 31 7 2" xfId="19859"/>
    <cellStyle name="Input 2 30 7 2" xfId="19860"/>
    <cellStyle name="Input 2 3 8 2" xfId="19861"/>
    <cellStyle name="Input 2 29 7 2" xfId="19862"/>
    <cellStyle name="Input 2 28 7 2" xfId="19863"/>
    <cellStyle name="Input 2 27 7 2" xfId="19864"/>
    <cellStyle name="Input 2 26 7 2" xfId="19865"/>
    <cellStyle name="Input 2 25 7 2" xfId="19866"/>
    <cellStyle name="Input 2 24 7 2" xfId="19867"/>
    <cellStyle name="Input 2 23 7 2" xfId="19868"/>
    <cellStyle name="Input 2 22 7 2" xfId="19869"/>
    <cellStyle name="Input 2 21 7 2" xfId="19870"/>
    <cellStyle name="Input 2 20 7 2" xfId="19871"/>
    <cellStyle name="Input 2 2 8 3" xfId="19872"/>
    <cellStyle name="Input 2 19 7 2" xfId="19873"/>
    <cellStyle name="Input 2 18 7 2" xfId="19874"/>
    <cellStyle name="Input 2 17 7 2" xfId="19875"/>
    <cellStyle name="Input 2 16 7 2" xfId="19876"/>
    <cellStyle name="Input 2 15 7 2" xfId="19877"/>
    <cellStyle name="Input 2 14 7 2" xfId="19878"/>
    <cellStyle name="Input 2 13 7 2" xfId="19879"/>
    <cellStyle name="Input 2 12 7 2" xfId="19880"/>
    <cellStyle name="Input 2 11 7 2" xfId="19881"/>
    <cellStyle name="Input 2 10 7 2" xfId="19882"/>
    <cellStyle name="Input 2 46 2" xfId="19883"/>
    <cellStyle name="Input 2 7 9 2" xfId="19884"/>
    <cellStyle name="Input 2 6 9 2" xfId="19885"/>
    <cellStyle name="Input 2 5 10 2" xfId="19886"/>
    <cellStyle name="Input 2 4 10 2" xfId="19887"/>
    <cellStyle name="Input 2 39 9 2" xfId="19888"/>
    <cellStyle name="Input 2 38 9 2" xfId="19889"/>
    <cellStyle name="Input 2 37 9 2" xfId="19890"/>
    <cellStyle name="Input 2 36 9 2" xfId="19891"/>
    <cellStyle name="Input 2 35 9 2" xfId="19892"/>
    <cellStyle name="Input 2 34 9 2" xfId="19893"/>
    <cellStyle name="Input 2 33 9 2" xfId="19894"/>
    <cellStyle name="Input 2 32 9 2" xfId="19895"/>
    <cellStyle name="Input 2 31 9 2" xfId="19896"/>
    <cellStyle name="Input 2 30 9 2" xfId="19897"/>
    <cellStyle name="Input 2 3 10 2" xfId="19898"/>
    <cellStyle name="Input 2 29 9 2" xfId="19899"/>
    <cellStyle name="Input 2 28 9 2" xfId="19900"/>
    <cellStyle name="Input 2 27 9 2" xfId="19901"/>
    <cellStyle name="Input 2 26 9 2" xfId="19902"/>
    <cellStyle name="Input 2 25 9 2" xfId="19903"/>
    <cellStyle name="Input 2 24 9 2" xfId="19904"/>
    <cellStyle name="Input 2 23 9 2" xfId="19905"/>
    <cellStyle name="Fund 9 2 9 2" xfId="19906"/>
    <cellStyle name="Fund 9 10 2" xfId="19907"/>
    <cellStyle name="Fund 8 2 9 2" xfId="19908"/>
    <cellStyle name="Fund 8 10 2" xfId="19909"/>
    <cellStyle name="Fund 7 2 9 2" xfId="19910"/>
    <cellStyle name="Fund 7 10 2" xfId="19911"/>
    <cellStyle name="Fund 6 2 9 2" xfId="19912"/>
    <cellStyle name="Fund 6 10 2" xfId="19913"/>
    <cellStyle name="Fund 5 2 9 2" xfId="19914"/>
    <cellStyle name="Fund 5 10 2" xfId="19915"/>
    <cellStyle name="Fund 4 2 9 2" xfId="19916"/>
    <cellStyle name="Fund 4 10 2" xfId="19917"/>
    <cellStyle name="Fund 3 2 9 2" xfId="19918"/>
    <cellStyle name="Fund 3 10 2" xfId="19919"/>
    <cellStyle name="Fund 2 2 9 2" xfId="19920"/>
    <cellStyle name="Fund 2 10 2" xfId="19921"/>
    <cellStyle name="Fund 15 2 9 2" xfId="19922"/>
    <cellStyle name="Fund 15 10 2" xfId="19923"/>
    <cellStyle name="Fund 14 2 9 2" xfId="19924"/>
    <cellStyle name="Fund 14 10 2" xfId="19925"/>
    <cellStyle name="Fund 13 2 9 2" xfId="19926"/>
    <cellStyle name="Fund 13 10 2" xfId="19927"/>
    <cellStyle name="Fund 12 2 9 2" xfId="19928"/>
    <cellStyle name="Fund 12 10 2" xfId="19929"/>
    <cellStyle name="Fund 11 2 9 2" xfId="19930"/>
    <cellStyle name="Fund 11 10 2" xfId="19931"/>
    <cellStyle name="Fund 10 2 9 2" xfId="19932"/>
    <cellStyle name="Fund 10 10 2" xfId="19933"/>
    <cellStyle name="Input 2 22 9 2" xfId="19934"/>
    <cellStyle name="Input 2 21 9 2" xfId="19935"/>
    <cellStyle name="Input 2 20 9 2" xfId="19936"/>
    <cellStyle name="Input 2 2 10 2" xfId="19937"/>
    <cellStyle name="Input 2 18 9 2" xfId="19938"/>
    <cellStyle name="Input 2 17 9 2" xfId="19939"/>
    <cellStyle name="Input 2 16 9 2" xfId="19940"/>
    <cellStyle name="Input 2 15 9 2" xfId="19941"/>
    <cellStyle name="Input 2 14 9 2" xfId="19942"/>
    <cellStyle name="Input 2 13 9 2" xfId="19943"/>
    <cellStyle name="Input 2 12 9 2" xfId="19944"/>
    <cellStyle name="Input 2 11 9 2" xfId="19945"/>
    <cellStyle name="Input 2 10 9 2" xfId="19946"/>
    <cellStyle name="Input 2 48 2" xfId="19947"/>
    <cellStyle name="Input 2 7 11 2" xfId="19948"/>
    <cellStyle name="Input 2 6 11 2" xfId="19949"/>
    <cellStyle name="Input 2 5 12 2" xfId="19950"/>
    <cellStyle name="Input 2 4 12 2" xfId="19951"/>
    <cellStyle name="Input 2 39 11 2" xfId="19952"/>
    <cellStyle name="Input 2 38 11 2" xfId="19953"/>
    <cellStyle name="Input 2 37 11 2" xfId="19954"/>
    <cellStyle name="Input 2 36 11 2" xfId="19955"/>
    <cellStyle name="Input 2 35 11 2" xfId="19956"/>
    <cellStyle name="Input 2 34 11 2" xfId="19957"/>
    <cellStyle name="Input 2 33 11 2" xfId="19958"/>
    <cellStyle name="Input 2 32 11 2" xfId="19959"/>
    <cellStyle name="Input 2 31 11 2" xfId="19960"/>
    <cellStyle name="Input 2 30 11 2" xfId="19961"/>
    <cellStyle name="Input 2 3 12 2" xfId="19962"/>
    <cellStyle name="Input 2 29 11 2" xfId="19963"/>
    <cellStyle name="Input 2 28 11 2" xfId="19964"/>
    <cellStyle name="Input 2 27 11 2" xfId="19965"/>
    <cellStyle name="Input 2 26 11 2" xfId="19966"/>
    <cellStyle name="Input 2 25 11 2" xfId="19967"/>
    <cellStyle name="Input 2 24 11 2" xfId="19968"/>
    <cellStyle name="Input 2 23 11 2" xfId="19969"/>
    <cellStyle name="Fund 9 2 11 2" xfId="19970"/>
    <cellStyle name="Fund 9 12 2" xfId="19971"/>
    <cellStyle name="Fund 8 2 11 2" xfId="19972"/>
    <cellStyle name="Fund 8 12 2" xfId="19973"/>
    <cellStyle name="Fund 7 2 11 2" xfId="19974"/>
    <cellStyle name="Fund 7 12 2" xfId="19975"/>
    <cellStyle name="Fund 6 2 11 2" xfId="19976"/>
    <cellStyle name="Fund 6 12 2" xfId="19977"/>
    <cellStyle name="Fund 5 2 11 2" xfId="19978"/>
    <cellStyle name="Fund 5 12 2" xfId="19979"/>
    <cellStyle name="Fund 4 2 11 2" xfId="19980"/>
    <cellStyle name="Fund 4 12 2" xfId="19981"/>
    <cellStyle name="Fund 3 2 11 2" xfId="19982"/>
    <cellStyle name="Fund 3 12 2" xfId="19983"/>
    <cellStyle name="Fund 2 2 11 2" xfId="19984"/>
    <cellStyle name="Fund 2 12 2" xfId="19985"/>
    <cellStyle name="Fund 15 2 11 2" xfId="19986"/>
    <cellStyle name="Fund 15 12 2" xfId="19987"/>
    <cellStyle name="Fund 14 2 11 2" xfId="19988"/>
    <cellStyle name="Fund 14 12 2" xfId="19989"/>
    <cellStyle name="Fund 13 2 11 2" xfId="19990"/>
    <cellStyle name="Fund 13 12 2" xfId="19991"/>
    <cellStyle name="Fund 12 2 11 2" xfId="19992"/>
    <cellStyle name="Fund 12 12 2" xfId="19993"/>
    <cellStyle name="Fund 11 12 2" xfId="19994"/>
    <cellStyle name="Fund 10 2 11 2" xfId="19995"/>
    <cellStyle name="Fund 10 12 2" xfId="19996"/>
    <cellStyle name="Input 2 22 11 2" xfId="19997"/>
    <cellStyle name="Input 2 21 11 2" xfId="19998"/>
    <cellStyle name="Input 2 20 11 2" xfId="19999"/>
    <cellStyle name="Input 2 2 12 2" xfId="20000"/>
    <cellStyle name="Input 2 19 11 2" xfId="20001"/>
    <cellStyle name="Input 2 18 11 2" xfId="20002"/>
    <cellStyle name="Input 2 17 11 2" xfId="20003"/>
    <cellStyle name="Input 2 16 11 2" xfId="20004"/>
    <cellStyle name="Input 2 15 11 2" xfId="20005"/>
    <cellStyle name="Input 2 14 11 2" xfId="20006"/>
    <cellStyle name="Input 2 13 11 2" xfId="20007"/>
    <cellStyle name="Input 2 12 11 2" xfId="20008"/>
    <cellStyle name="Input 2 11 11 2" xfId="20009"/>
    <cellStyle name="Input 2 10 11 2" xfId="20010"/>
    <cellStyle name="Input 2 50 2" xfId="20011"/>
    <cellStyle name="Input 2 7 13 2" xfId="20012"/>
    <cellStyle name="Input 2 6 13 2" xfId="20013"/>
    <cellStyle name="Input 2 5 14 2" xfId="20014"/>
    <cellStyle name="Input 2 4 14 2" xfId="20015"/>
    <cellStyle name="Input 2 37 13 2" xfId="20016"/>
    <cellStyle name="Input 2 36 13 2" xfId="20017"/>
    <cellStyle name="Input 2 35 13 2" xfId="20018"/>
    <cellStyle name="Input 2 34 13 2" xfId="20019"/>
    <cellStyle name="Input 2 33 13 2" xfId="20020"/>
    <cellStyle name="Input 2 32 13 2" xfId="20021"/>
    <cellStyle name="Input 2 31 13 2" xfId="20022"/>
    <cellStyle name="Input 2 30 13 2" xfId="20023"/>
    <cellStyle name="Input 2 3 14 2" xfId="20024"/>
    <cellStyle name="Input 2 29 13 2" xfId="20025"/>
    <cellStyle name="Input 2 28 13 2" xfId="20026"/>
    <cellStyle name="Input 2 27 13 2" xfId="20027"/>
    <cellStyle name="Input 2 26 13 2" xfId="20028"/>
    <cellStyle name="Input 2 25 13 2" xfId="20029"/>
    <cellStyle name="Input 2 24 13 2" xfId="20030"/>
    <cellStyle name="Input 2 23 13 2" xfId="20031"/>
    <cellStyle name="Fund 9 2 13 2" xfId="20032"/>
    <cellStyle name="Fund 9 14 2" xfId="20033"/>
    <cellStyle name="Fund 8 2 13 2" xfId="20034"/>
    <cellStyle name="Fund 8 14 2" xfId="20035"/>
    <cellStyle name="Fund 7 2 13 2" xfId="20036"/>
    <cellStyle name="Fund 7 14 2" xfId="20037"/>
    <cellStyle name="Calculation 2 9 7 2" xfId="20038"/>
    <cellStyle name="Calculation 2 8 7 2" xfId="20039"/>
    <cellStyle name="Calculation 2 7 7 2" xfId="20040"/>
    <cellStyle name="Calculation 2 6 7 2" xfId="20041"/>
    <cellStyle name="Calculation 2 5 8 2" xfId="20042"/>
    <cellStyle name="Calculation 2 4 8 2" xfId="20043"/>
    <cellStyle name="Calculation 2 39 7 2" xfId="20044"/>
    <cellStyle name="Calculation 2 38 7 2" xfId="20045"/>
    <cellStyle name="Calculation 2 37 7 2" xfId="20046"/>
    <cellStyle name="Calculation 2 36 7 2" xfId="20047"/>
    <cellStyle name="Calculation 2 35 7 2" xfId="20048"/>
    <cellStyle name="Calculation 2 34 7 2" xfId="20049"/>
    <cellStyle name="Calculation 2 33 7 2" xfId="20050"/>
    <cellStyle name="Calculation 2 32 7 2" xfId="20051"/>
    <cellStyle name="Calculation 2 31 7 2" xfId="20052"/>
    <cellStyle name="Calculation 2 30 7 2" xfId="20053"/>
    <cellStyle name="Calculation 2 3 8 2" xfId="20054"/>
    <cellStyle name="Calculation 2 29 7 2" xfId="20055"/>
    <cellStyle name="Calculation 2 28 7 2" xfId="20056"/>
    <cellStyle name="Calculation 2 27 7 2" xfId="20057"/>
    <cellStyle name="Calculation 2 26 7 2" xfId="20058"/>
    <cellStyle name="Calculation 2 25 7 2" xfId="20059"/>
    <cellStyle name="Calculation 2 24 7 2" xfId="20060"/>
    <cellStyle name="Calculation 2 23 7 2" xfId="20061"/>
    <cellStyle name="Calculation 2 22 7 2" xfId="20062"/>
    <cellStyle name="Calculation 2 21 7 2" xfId="20063"/>
    <cellStyle name="Calculation 2 20 7 2" xfId="20064"/>
    <cellStyle name="Calculation 2 2 8 3" xfId="20065"/>
    <cellStyle name="Calculation 2 19 7 2" xfId="20066"/>
    <cellStyle name="Calculation 2 18 7 2" xfId="20067"/>
    <cellStyle name="Calculation 2 17 7 2" xfId="20068"/>
    <cellStyle name="Calculation 2 16 7 2" xfId="20069"/>
    <cellStyle name="Calculation 2 15 7 2" xfId="20070"/>
    <cellStyle name="Calculation 2 13 7 2" xfId="20071"/>
    <cellStyle name="Calculation 2 11 7 2" xfId="20072"/>
    <cellStyle name="Calculation 2 10 7 2" xfId="20073"/>
    <cellStyle name="Calculation 2 46 2" xfId="20074"/>
    <cellStyle name="Fund 6 2 13 2" xfId="20075"/>
    <cellStyle name="Input 2 9 4 2" xfId="20076"/>
    <cellStyle name="Input 2 8 4 2" xfId="20077"/>
    <cellStyle name="Input 2 7 4 2" xfId="20078"/>
    <cellStyle name="Input 2 6 4 2" xfId="20079"/>
    <cellStyle name="Input 2 5 5 2" xfId="20080"/>
    <cellStyle name="Input 2 4 5 2" xfId="20081"/>
    <cellStyle name="Input 2 39 4 2" xfId="20082"/>
    <cellStyle name="Input 2 38 4 2" xfId="20083"/>
    <cellStyle name="Input 2 37 4 2" xfId="20084"/>
    <cellStyle name="Input 2 36 4 2" xfId="20085"/>
    <cellStyle name="Input 2 35 4 2" xfId="20086"/>
    <cellStyle name="Input 2 34 4 2" xfId="20087"/>
    <cellStyle name="Input 2 33 4 2" xfId="20088"/>
    <cellStyle name="Input 2 32 4 2" xfId="20089"/>
    <cellStyle name="Input 2 31 4 2" xfId="20090"/>
    <cellStyle name="Input 2 30 4 2" xfId="20091"/>
    <cellStyle name="Input 2 3 5 2" xfId="20092"/>
    <cellStyle name="Input 2 29 4 2" xfId="20093"/>
    <cellStyle name="Input 2 28 4 2" xfId="20094"/>
    <cellStyle name="Input 2 27 4 2" xfId="20095"/>
    <cellStyle name="Input 2 26 4 2" xfId="20096"/>
    <cellStyle name="Input 2 25 4 2" xfId="20097"/>
    <cellStyle name="Input 2 24 4 2" xfId="20098"/>
    <cellStyle name="Input 2 23 4 2" xfId="20099"/>
    <cellStyle name="Input 2 22 4 2" xfId="20100"/>
    <cellStyle name="Input 2 21 4 2" xfId="20101"/>
    <cellStyle name="Input 2 20 4 2" xfId="20102"/>
    <cellStyle name="Input 2 2 5 3" xfId="20103"/>
    <cellStyle name="Input 2 19 4 2" xfId="20104"/>
    <cellStyle name="Input 2 18 4 2" xfId="20105"/>
    <cellStyle name="Input 2 17 4 2" xfId="20106"/>
    <cellStyle name="Input 2 16 4 2" xfId="20107"/>
    <cellStyle name="Input 2 15 4 2" xfId="20108"/>
    <cellStyle name="Input 2 14 4 2" xfId="20109"/>
    <cellStyle name="Input 2 13 4 2" xfId="20110"/>
    <cellStyle name="Input 2 12 4 2" xfId="20111"/>
    <cellStyle name="Input 2 11 4 2" xfId="20112"/>
    <cellStyle name="Input 2 10 4 2" xfId="20113"/>
    <cellStyle name="Input 2 43 2" xfId="20114"/>
    <cellStyle name="Fund 6 14 2" xfId="20115"/>
    <cellStyle name="Account 9 2 7 2" xfId="20116"/>
    <cellStyle name="Account 9 8 2" xfId="20117"/>
    <cellStyle name="Account 8 2 7 2" xfId="20118"/>
    <cellStyle name="Account 8 8 2" xfId="20119"/>
    <cellStyle name="Account 7 2 7 2" xfId="20120"/>
    <cellStyle name="Account 7 8 2" xfId="20121"/>
    <cellStyle name="Account 6 2 7 2" xfId="20122"/>
    <cellStyle name="Account 6 8 2" xfId="20123"/>
    <cellStyle name="Note 2 45 2" xfId="20124"/>
    <cellStyle name="Note 2 10 7 2" xfId="20125"/>
    <cellStyle name="Note 2 10 2 6 2" xfId="20126"/>
    <cellStyle name="Note 2 11 7 2" xfId="20127"/>
    <cellStyle name="Note 2 11 2 6 2" xfId="20128"/>
    <cellStyle name="Note 2 12 7 2" xfId="20129"/>
    <cellStyle name="Note 2 12 2 6 2" xfId="20130"/>
    <cellStyle name="Note 2 13 7 2" xfId="20131"/>
    <cellStyle name="Note 2 13 2 6 2" xfId="20132"/>
    <cellStyle name="Note 2 14 7 2" xfId="20133"/>
    <cellStyle name="Note 2 14 2 6 2" xfId="20134"/>
    <cellStyle name="Note 2 15 7 2" xfId="20135"/>
    <cellStyle name="Note 2 15 2 6 2" xfId="20136"/>
    <cellStyle name="Note 2 16 7 2" xfId="20137"/>
    <cellStyle name="Note 2 16 2 6 2" xfId="20138"/>
    <cellStyle name="Note 2 17 7 2" xfId="20139"/>
    <cellStyle name="Note 2 17 2 6 2" xfId="20140"/>
    <cellStyle name="Note 2 18 7 2" xfId="20141"/>
    <cellStyle name="Note 2 18 2 6 2" xfId="20142"/>
    <cellStyle name="Note 2 19 7 2" xfId="20143"/>
    <cellStyle name="Note 2 19 2 6 2" xfId="20144"/>
    <cellStyle name="Note 2 2 10 2" xfId="20145"/>
    <cellStyle name="Note 2 2 2 9 2" xfId="20146"/>
    <cellStyle name="Note 2 2 2 2 6 2" xfId="20147"/>
    <cellStyle name="Account 5 2 7 2" xfId="20148"/>
    <cellStyle name="Account 5 8 2" xfId="20149"/>
    <cellStyle name="Account 4 2 7 2" xfId="20150"/>
    <cellStyle name="Note 2 20 7 2" xfId="20151"/>
    <cellStyle name="Note 2 20 2 6 2" xfId="20152"/>
    <cellStyle name="Note 2 21 7 2" xfId="20153"/>
    <cellStyle name="Note 2 21 2 6 2" xfId="20154"/>
    <cellStyle name="Note 2 22 7 2" xfId="20155"/>
    <cellStyle name="Note 2 22 2 6 2" xfId="20156"/>
    <cellStyle name="Note 2 23 7 2" xfId="20157"/>
    <cellStyle name="Note 2 24 7 2" xfId="20158"/>
    <cellStyle name="Note 2 24 2 6 2" xfId="20159"/>
    <cellStyle name="Note 2 25 7 2" xfId="20160"/>
    <cellStyle name="Note 2 25 2 6 2" xfId="20161"/>
    <cellStyle name="Note 2 26 7 2" xfId="20162"/>
    <cellStyle name="Note 2 26 2 6 2" xfId="20163"/>
    <cellStyle name="Note 2 27 7 2" xfId="20164"/>
    <cellStyle name="Note 2 27 2 6 2" xfId="20165"/>
    <cellStyle name="Note 2 28 7 2" xfId="20166"/>
    <cellStyle name="Note 2 28 2 6 2" xfId="20167"/>
    <cellStyle name="Note 2 29 7 2" xfId="20168"/>
    <cellStyle name="Note 2 29 2 6 2" xfId="20169"/>
    <cellStyle name="Note 2 3 9 2" xfId="20170"/>
    <cellStyle name="Note 2 3 2 6 2" xfId="20171"/>
    <cellStyle name="Account 4 8 2" xfId="20172"/>
    <cellStyle name="Fund 9 2 7 2" xfId="20173"/>
    <cellStyle name="Fund 9 8 2" xfId="20174"/>
    <cellStyle name="Fund 8 2 7 2" xfId="20175"/>
    <cellStyle name="Fund 8 8 2" xfId="20176"/>
    <cellStyle name="Fund 7 2 7 2" xfId="20177"/>
    <cellStyle name="Fund 7 8 2" xfId="20178"/>
    <cellStyle name="Fund 6 2 7 2" xfId="20179"/>
    <cellStyle name="Fund 6 8 2" xfId="20180"/>
    <cellStyle name="Fund 5 2 7 2" xfId="20181"/>
    <cellStyle name="Fund 5 8 2" xfId="20182"/>
    <cellStyle name="Fund 4 2 7 2" xfId="20183"/>
    <cellStyle name="Fund 4 8 2" xfId="20184"/>
    <cellStyle name="Fund 3 2 7 2" xfId="20185"/>
    <cellStyle name="Fund 3 8 2" xfId="20186"/>
    <cellStyle name="Fund 2 2 7 2" xfId="20187"/>
    <cellStyle name="Fund 2 8 2" xfId="20188"/>
    <cellStyle name="Fund 15 2 7 2" xfId="20189"/>
    <cellStyle name="Fund 15 8 2" xfId="20190"/>
    <cellStyle name="Fund 14 2 7 2" xfId="20191"/>
    <cellStyle name="Fund 14 8 2" xfId="20192"/>
    <cellStyle name="Fund 13 2 7 2" xfId="20193"/>
    <cellStyle name="Fund 13 8 2" xfId="20194"/>
    <cellStyle name="Fund 12 2 7 2" xfId="20195"/>
    <cellStyle name="Fund 12 8 2" xfId="20196"/>
    <cellStyle name="Fund 11 2 7 2" xfId="20197"/>
    <cellStyle name="Fund 11 8 2" xfId="20198"/>
    <cellStyle name="Fund 10 2 7 2" xfId="20199"/>
    <cellStyle name="Fund 10 8 2" xfId="20200"/>
    <cellStyle name="Note 2 30 7 2" xfId="20201"/>
    <cellStyle name="Note 2 30 2 6 2" xfId="20202"/>
    <cellStyle name="Note 2 31 7 2" xfId="20203"/>
    <cellStyle name="Note 2 31 2 6 2" xfId="20204"/>
    <cellStyle name="Note 2 32 7 2" xfId="20205"/>
    <cellStyle name="Note 2 32 2 6 2" xfId="20206"/>
    <cellStyle name="Note 2 33 7 2" xfId="20207"/>
    <cellStyle name="Note 2 33 2 6 2" xfId="20208"/>
    <cellStyle name="Note 2 34 7 2" xfId="20209"/>
    <cellStyle name="Note 2 34 2 6 2" xfId="20210"/>
    <cellStyle name="Note 2 35 7 2" xfId="20211"/>
    <cellStyle name="Note 2 35 2 6 2" xfId="20212"/>
    <cellStyle name="Note 2 36 7 2" xfId="20213"/>
    <cellStyle name="Note 2 37 7 2" xfId="20214"/>
    <cellStyle name="Note 2 37 2 6 2" xfId="20215"/>
    <cellStyle name="Note 2 38 6 2" xfId="20216"/>
    <cellStyle name="Account 3 2 7 2" xfId="20217"/>
    <cellStyle name="Note 2 4 8 2" xfId="20218"/>
    <cellStyle name="Note 2 4 2 6 2" xfId="20219"/>
    <cellStyle name="Note 2 5 8 2" xfId="20220"/>
    <cellStyle name="Note 2 5 2 6 2" xfId="20221"/>
    <cellStyle name="Note 2 6 7 2" xfId="20222"/>
    <cellStyle name="Note 2 6 2 6 2" xfId="20223"/>
    <cellStyle name="Note 2 7 7 2" xfId="20224"/>
    <cellStyle name="Note 2 7 2 6 2" xfId="20225"/>
    <cellStyle name="Note 2 8 7 2" xfId="20226"/>
    <cellStyle name="Note 2 8 2 6 2" xfId="20227"/>
    <cellStyle name="Note 2 9 7 2" xfId="20228"/>
    <cellStyle name="Note 2 9 2 6 2" xfId="20229"/>
    <cellStyle name="Account 3 8 2" xfId="20230"/>
    <cellStyle name="Account 2 2 7 2" xfId="20231"/>
    <cellStyle name="Account 2 8 2" xfId="20232"/>
    <cellStyle name="Account 15 2 7 2" xfId="20233"/>
    <cellStyle name="Account 15 8 2" xfId="20234"/>
    <cellStyle name="Account 14 2 7 2" xfId="20235"/>
    <cellStyle name="Account 14 8 2" xfId="20236"/>
    <cellStyle name="Account 13 2 7 2" xfId="20237"/>
    <cellStyle name="Account 13 8 2" xfId="20238"/>
    <cellStyle name="Account 12 2 7 2" xfId="20239"/>
    <cellStyle name="Account 12 8 2" xfId="20240"/>
    <cellStyle name="Account 11 2 7 2" xfId="20241"/>
    <cellStyle name="Account 11 8 2" xfId="20242"/>
    <cellStyle name="Account 10 2 7 2" xfId="20243"/>
    <cellStyle name="Account 10 8 2" xfId="20244"/>
    <cellStyle name="Account 20 2" xfId="20245"/>
    <cellStyle name="Fund 5 2 13 2" xfId="20246"/>
    <cellStyle name="Fund 5 14 2" xfId="20247"/>
    <cellStyle name="Fund 4 2 13 2" xfId="20248"/>
    <cellStyle name="Fund 4 14 2" xfId="20249"/>
    <cellStyle name="Fund 3 2 13 2" xfId="20250"/>
    <cellStyle name="Fund 3 14 2" xfId="20251"/>
    <cellStyle name="Fund 2 2 13 2" xfId="20252"/>
    <cellStyle name="Fund 2 14 2" xfId="20253"/>
    <cellStyle name="Fund 15 2 13 2" xfId="20254"/>
    <cellStyle name="Fund 15 14 2" xfId="20255"/>
    <cellStyle name="Fund 14 2 13 2" xfId="20256"/>
    <cellStyle name="Fund 14 14 2" xfId="20257"/>
    <cellStyle name="Fund 13 2 13 2" xfId="20258"/>
    <cellStyle name="Fund 13 14 2" xfId="20259"/>
    <cellStyle name="Fund 12 2 13 2" xfId="20260"/>
    <cellStyle name="Fund 12 14 2" xfId="20261"/>
    <cellStyle name="Fund 11 2 13 2" xfId="20262"/>
    <cellStyle name="Output 2 44 2" xfId="20263"/>
    <cellStyle name="Output 2 10 5 2" xfId="20264"/>
    <cellStyle name="Output 2 11 5 2" xfId="20265"/>
    <cellStyle name="Output 2 12 5 2" xfId="20266"/>
    <cellStyle name="Output 2 13 5 2" xfId="20267"/>
    <cellStyle name="Output 2 14 5 2" xfId="20268"/>
    <cellStyle name="Output 2 15 5 2" xfId="20269"/>
    <cellStyle name="Output 2 16 5 2" xfId="20270"/>
    <cellStyle name="Calculation 2 9 4 2" xfId="20271"/>
    <cellStyle name="Calculation 2 8 4 2" xfId="20272"/>
    <cellStyle name="Calculation 2 7 4 2" xfId="20273"/>
    <cellStyle name="Calculation 2 6 4 2" xfId="20274"/>
    <cellStyle name="Calculation 2 5 5 2" xfId="20275"/>
    <cellStyle name="Calculation 2 4 5 2" xfId="20276"/>
    <cellStyle name="Calculation 2 39 4 2" xfId="20277"/>
    <cellStyle name="Calculation 2 38 4 2" xfId="20278"/>
    <cellStyle name="Fund 9 2 5 2" xfId="20279"/>
    <cellStyle name="Fund 9 6 2" xfId="20280"/>
    <cellStyle name="Fund 8 2 5 2" xfId="20281"/>
    <cellStyle name="Fund 8 6 2" xfId="20282"/>
    <cellStyle name="Fund 7 2 5 2" xfId="20283"/>
    <cellStyle name="Fund 7 6 2" xfId="20284"/>
    <cellStyle name="Fund 6 2 5 2" xfId="20285"/>
    <cellStyle name="Fund 6 6 2" xfId="20286"/>
    <cellStyle name="Fund 5 2 5 2" xfId="20287"/>
    <cellStyle name="Fund 5 6 2" xfId="20288"/>
    <cellStyle name="Fund 4 2 5 2" xfId="20289"/>
    <cellStyle name="Fund 4 6 2" xfId="20290"/>
    <cellStyle name="Fund 3 2 5 2" xfId="20291"/>
    <cellStyle name="Fund 3 6 2" xfId="20292"/>
    <cellStyle name="Fund 2 2 5 2" xfId="20293"/>
    <cellStyle name="Fund 2 6 2" xfId="20294"/>
    <cellStyle name="Fund 15 2 5 2" xfId="20295"/>
    <cellStyle name="Fund 15 6 2" xfId="20296"/>
    <cellStyle name="Fund 14 2 5 2" xfId="20297"/>
    <cellStyle name="Fund 14 6 2" xfId="20298"/>
    <cellStyle name="Fund 13 2 5 2" xfId="20299"/>
    <cellStyle name="Fund 13 6 2" xfId="20300"/>
    <cellStyle name="Fund 12 2 5 2" xfId="20301"/>
    <cellStyle name="Fund 12 6 2" xfId="20302"/>
    <cellStyle name="Fund 11 2 5 2" xfId="20303"/>
    <cellStyle name="Fund 11 6 2" xfId="20304"/>
    <cellStyle name="Fund 10 2 5 2" xfId="20305"/>
    <cellStyle name="Fund 10 6 2" xfId="20306"/>
    <cellStyle name="Calculation 2 37 4 2" xfId="20307"/>
    <cellStyle name="Calculation 2 36 4 2" xfId="20308"/>
    <cellStyle name="Calculation 2 35 4 2" xfId="20309"/>
    <cellStyle name="Calculation 2 34 4 2" xfId="20310"/>
    <cellStyle name="Calculation 2 33 4 2" xfId="20311"/>
    <cellStyle name="Calculation 2 32 4 2" xfId="20312"/>
    <cellStyle name="Calculation 2 31 4 2" xfId="20313"/>
    <cellStyle name="Calculation 2 30 4 2" xfId="20314"/>
    <cellStyle name="Calculation 2 3 5 2" xfId="20315"/>
    <cellStyle name="Calculation 2 29 4 2" xfId="20316"/>
    <cellStyle name="Calculation 2 28 4 2" xfId="20317"/>
    <cellStyle name="Calculation 2 27 4 2" xfId="20318"/>
    <cellStyle name="Calculation 2 26 4 2" xfId="20319"/>
    <cellStyle name="Calculation 2 25 4 2" xfId="20320"/>
    <cellStyle name="Calculation 2 24 4 2" xfId="20321"/>
    <cellStyle name="Calculation 2 23 4 2" xfId="20322"/>
    <cellStyle name="Calculation 2 22 4 2" xfId="20323"/>
    <cellStyle name="Calculation 2 21 4 2" xfId="20324"/>
    <cellStyle name="Calculation 2 20 4 2" xfId="20325"/>
    <cellStyle name="Calculation 2 2 5 3" xfId="20326"/>
    <cellStyle name="Calculation 2 19 4 2" xfId="20327"/>
    <cellStyle name="Calculation 2 18 4 2" xfId="20328"/>
    <cellStyle name="Calculation 2 17 4 2" xfId="20329"/>
    <cellStyle name="Calculation 2 16 4 2" xfId="20330"/>
    <cellStyle name="Calculation 2 15 4 2" xfId="20331"/>
    <cellStyle name="Calculation 2 14 4 2" xfId="20332"/>
    <cellStyle name="Calculation 2 13 4 2" xfId="20333"/>
    <cellStyle name="Calculation 2 12 4 2" xfId="20334"/>
    <cellStyle name="Calculation 2 11 4 2" xfId="20335"/>
    <cellStyle name="Calculation 2 10 4 2" xfId="20336"/>
    <cellStyle name="Calculation 2 43 2" xfId="20337"/>
    <cellStyle name="Output 2 17 5 2" xfId="20338"/>
    <cellStyle name="Output 2 18 5 2" xfId="20339"/>
    <cellStyle name="Account 9 2 5 2" xfId="20340"/>
    <cellStyle name="Account 9 6 2" xfId="20341"/>
    <cellStyle name="Account 8 2 5 2" xfId="20342"/>
    <cellStyle name="Account 8 6 2" xfId="20343"/>
    <cellStyle name="Account 7 2 5 2" xfId="20344"/>
    <cellStyle name="Account 7 6 2" xfId="20345"/>
    <cellStyle name="Account 6 2 5 2" xfId="20346"/>
    <cellStyle name="Account 6 6 2" xfId="20347"/>
    <cellStyle name="Account 5 2 5 2" xfId="20348"/>
    <cellStyle name="Account 5 6 2" xfId="20349"/>
    <cellStyle name="Account 4 2 5 2" xfId="20350"/>
    <cellStyle name="Account 4 6 2" xfId="20351"/>
    <cellStyle name="Account 3 2 5 2" xfId="20352"/>
    <cellStyle name="Account 3 6 2" xfId="20353"/>
    <cellStyle name="Account 2 2 5 2" xfId="20354"/>
    <cellStyle name="Account 2 6 2" xfId="20355"/>
    <cellStyle name="Account 15 2 5 2" xfId="20356"/>
    <cellStyle name="Account 15 6 2" xfId="20357"/>
    <cellStyle name="Account 14 2 5 2" xfId="20358"/>
    <cellStyle name="Account 14 6 2" xfId="20359"/>
    <cellStyle name="Account 13 2 5 2" xfId="20360"/>
    <cellStyle name="Account 13 6 2" xfId="20361"/>
    <cellStyle name="Account 12 2 5 2" xfId="20362"/>
    <cellStyle name="Account 12 6 2" xfId="20363"/>
    <cellStyle name="Account 11 2 5 2" xfId="20364"/>
    <cellStyle name="Account 11 6 2" xfId="20365"/>
    <cellStyle name="Account 10 2 5 2" xfId="20366"/>
    <cellStyle name="Account 10 6 2" xfId="20367"/>
    <cellStyle name="Account 18 2" xfId="20368"/>
    <cellStyle name="Output 2 19 5 2" xfId="20369"/>
    <cellStyle name="Output 2 2 6 3" xfId="20370"/>
    <cellStyle name="Output 2 20 5 2" xfId="20371"/>
    <cellStyle name="Output 2 21 5 2" xfId="20372"/>
    <cellStyle name="Output 2 22 5 2" xfId="20373"/>
    <cellStyle name="Output 2 23 5 2" xfId="20374"/>
    <cellStyle name="Output 2 24 5 2" xfId="20375"/>
    <cellStyle name="Output 2 25 5 2" xfId="20376"/>
    <cellStyle name="Output 2 26 5 2" xfId="20377"/>
    <cellStyle name="Output 2 27 5 2" xfId="20378"/>
    <cellStyle name="Output 2 28 5 2" xfId="20379"/>
    <cellStyle name="Output 2 29 5 2" xfId="20380"/>
    <cellStyle name="Output 2 3 6 2" xfId="20381"/>
    <cellStyle name="Output 2 30 5 2" xfId="20382"/>
    <cellStyle name="Output 2 31 5 2" xfId="20383"/>
    <cellStyle name="Output 2 32 5 2" xfId="20384"/>
    <cellStyle name="Output 2 33 5 2" xfId="20385"/>
    <cellStyle name="Output 2 34 5 2" xfId="20386"/>
    <cellStyle name="Output 2 35 5 2" xfId="20387"/>
    <cellStyle name="Output 2 36 5 2" xfId="20388"/>
    <cellStyle name="Output 2 37 5 2" xfId="20389"/>
    <cellStyle name="Output 2 38 5 2" xfId="20390"/>
    <cellStyle name="Output 2 39 5 2" xfId="20391"/>
    <cellStyle name="Output 2 4 6 2" xfId="20392"/>
    <cellStyle name="Output 2 5 6 2" xfId="20393"/>
    <cellStyle name="Output 2 6 5 2" xfId="20394"/>
    <cellStyle name="Output 2 7 5 2" xfId="20395"/>
    <cellStyle name="Output 2 8 5 2" xfId="20396"/>
    <cellStyle name="Output 2 9 5 2" xfId="20397"/>
    <cellStyle name="Fund 11 14 2" xfId="20398"/>
    <cellStyle name="Fund 10 2 13 2" xfId="20399"/>
    <cellStyle name="Fund 10 14 2" xfId="20400"/>
    <cellStyle name="Input 2 22 13 2" xfId="20401"/>
    <cellStyle name="Input 2 21 13 2" xfId="20402"/>
    <cellStyle name="Input 2 20 13 2" xfId="20403"/>
    <cellStyle name="Input 2 2 14 2" xfId="20404"/>
    <cellStyle name="Input 2 19 13 2" xfId="20405"/>
    <cellStyle name="Input 2 18 13 2" xfId="20406"/>
    <cellStyle name="Input 2 17 13 2" xfId="20407"/>
    <cellStyle name="Input 2 16 13 2" xfId="20408"/>
    <cellStyle name="Input 2 15 13 2" xfId="20409"/>
    <cellStyle name="Input 2 14 13 2" xfId="20410"/>
    <cellStyle name="Input 2 13 13 2" xfId="20411"/>
    <cellStyle name="Input 2 12 13 2" xfId="20412"/>
    <cellStyle name="Input 2 11 13 2" xfId="20413"/>
    <cellStyle name="Input 2 10 13 2" xfId="20414"/>
    <cellStyle name="Input 2 52 2" xfId="20415"/>
    <cellStyle name="Input 2 7 15 2" xfId="20416"/>
    <cellStyle name="Input 2 6 15 2" xfId="20417"/>
    <cellStyle name="Input 2 5 16 2" xfId="20418"/>
    <cellStyle name="Input 2 4 16 2" xfId="20419"/>
    <cellStyle name="Input 2 39 15 2" xfId="20420"/>
    <cellStyle name="Input 2 38 15 2" xfId="20421"/>
    <cellStyle name="Input 2 37 15 2" xfId="20422"/>
    <cellStyle name="Input 2 36 15 2" xfId="20423"/>
    <cellStyle name="Input 2 35 15 2" xfId="20424"/>
    <cellStyle name="Input 2 34 15 2" xfId="20425"/>
    <cellStyle name="Input 2 33 15 2" xfId="20426"/>
    <cellStyle name="Input 2 32 15 2" xfId="20427"/>
    <cellStyle name="Input 2 31 15 2" xfId="20428"/>
    <cellStyle name="Input 2 30 15 2" xfId="20429"/>
    <cellStyle name="Input 2 3 16 2" xfId="20430"/>
    <cellStyle name="Input 2 29 15 2" xfId="20431"/>
    <cellStyle name="Input 2 28 15 2" xfId="20432"/>
    <cellStyle name="Input 2 27 15 2" xfId="20433"/>
    <cellStyle name="Input 2 26 15 2" xfId="20434"/>
    <cellStyle name="Note 2 42 2" xfId="20435"/>
    <cellStyle name="Note 2 10 4 2" xfId="20436"/>
    <cellStyle name="Note 2 10 2 3 2" xfId="20437"/>
    <cellStyle name="Note 2 11 4 2" xfId="20438"/>
    <cellStyle name="Note 2 11 2 3 2" xfId="20439"/>
    <cellStyle name="Note 2 12 4 2" xfId="20440"/>
    <cellStyle name="Note 2 12 2 3 2" xfId="20441"/>
    <cellStyle name="Note 2 13 4 2" xfId="20442"/>
    <cellStyle name="Note 2 13 2 3 2" xfId="20443"/>
    <cellStyle name="Note 2 14 4 2" xfId="20444"/>
    <cellStyle name="Note 2 14 2 3 2" xfId="20445"/>
    <cellStyle name="Note 2 15 4 2" xfId="20446"/>
    <cellStyle name="Note 2 15 2 3 2" xfId="20447"/>
    <cellStyle name="Note 2 16 4 2" xfId="20448"/>
    <cellStyle name="Note 2 16 2 3 2" xfId="20449"/>
    <cellStyle name="Note 2 17 4 2" xfId="20450"/>
    <cellStyle name="Note 2 17 2 3 2" xfId="20451"/>
    <cellStyle name="Note 2 18 4 2" xfId="20452"/>
    <cellStyle name="Note 2 18 2 3 2" xfId="20453"/>
    <cellStyle name="Note 2 19 4 2" xfId="20454"/>
    <cellStyle name="Note 2 19 2 3 2" xfId="20455"/>
    <cellStyle name="Account 9 2 4 2" xfId="20456"/>
    <cellStyle name="Account 9 5 2" xfId="20457"/>
    <cellStyle name="Account 8 2 4 2" xfId="20458"/>
    <cellStyle name="Account 8 5 2" xfId="20459"/>
    <cellStyle name="Account 7 2 4 2" xfId="20460"/>
    <cellStyle name="Account 7 5 2" xfId="20461"/>
    <cellStyle name="Account 6 2 4 2" xfId="20462"/>
    <cellStyle name="Account 6 5 2" xfId="20463"/>
    <cellStyle name="Account 5 2 4 2" xfId="20464"/>
    <cellStyle name="Account 5 5 2" xfId="20465"/>
    <cellStyle name="Account 4 2 4 2" xfId="20466"/>
    <cellStyle name="Account 4 5 2" xfId="20467"/>
    <cellStyle name="Account 3 2 4 2" xfId="20468"/>
    <cellStyle name="Account 3 5 2" xfId="20469"/>
    <cellStyle name="Account 2 2 4 2" xfId="20470"/>
    <cellStyle name="Account 2 5 2" xfId="20471"/>
    <cellStyle name="Account 15 2 4 2" xfId="20472"/>
    <cellStyle name="Account 15 5 2" xfId="20473"/>
    <cellStyle name="Account 14 2 4 2" xfId="20474"/>
    <cellStyle name="Account 14 5 2" xfId="20475"/>
    <cellStyle name="Account 13 2 4 2" xfId="20476"/>
    <cellStyle name="Account 13 5 2" xfId="20477"/>
    <cellStyle name="Account 12 2 4 2" xfId="20478"/>
    <cellStyle name="Account 12 5 2" xfId="20479"/>
    <cellStyle name="Account 11 2 4 2" xfId="20480"/>
    <cellStyle name="Account 11 5 2" xfId="20481"/>
    <cellStyle name="Account 10 2 4 2" xfId="20482"/>
    <cellStyle name="Account 10 5 2" xfId="20483"/>
    <cellStyle name="Account 17 2" xfId="20484"/>
    <cellStyle name="Note 2 2 7 4" xfId="20485"/>
    <cellStyle name="Note 2 2 2 6 2" xfId="20486"/>
    <cellStyle name="Note 2 2 2 2 3 3" xfId="20487"/>
    <cellStyle name="Input 2 25 15 2" xfId="20488"/>
    <cellStyle name="Input 2 24 15 2" xfId="20489"/>
    <cellStyle name="Input 2 23 15 2" xfId="20490"/>
    <cellStyle name="Note 2 20 4 2" xfId="20491"/>
    <cellStyle name="Note 2 20 2 3 2" xfId="20492"/>
    <cellStyle name="Note 2 21 4 2" xfId="20493"/>
    <cellStyle name="Note 2 21 2 3 2" xfId="20494"/>
    <cellStyle name="Note 2 22 4 2" xfId="20495"/>
    <cellStyle name="Note 2 22 2 3 2" xfId="20496"/>
    <cellStyle name="Note 2 23 4 2" xfId="20497"/>
    <cellStyle name="Note 2 23 2 3 2" xfId="20498"/>
    <cellStyle name="Note 2 24 4 2" xfId="20499"/>
    <cellStyle name="Note 2 24 2 3 2" xfId="20500"/>
    <cellStyle name="Note 2 25 4 2" xfId="20501"/>
    <cellStyle name="Note 2 25 2 3 2" xfId="20502"/>
    <cellStyle name="Note 2 26 4 2" xfId="20503"/>
    <cellStyle name="Note 2 26 2 3 2" xfId="20504"/>
    <cellStyle name="Note 2 27 4 2" xfId="20505"/>
    <cellStyle name="Note 2 27 2 3 2" xfId="20506"/>
    <cellStyle name="Note 2 28 4 2" xfId="20507"/>
    <cellStyle name="Note 2 28 2 3 2" xfId="20508"/>
    <cellStyle name="Note 2 29 4 2" xfId="20509"/>
    <cellStyle name="Note 2 29 2 3 2" xfId="20510"/>
    <cellStyle name="Note 2 3 6 2" xfId="20511"/>
    <cellStyle name="Note 2 3 2 3 2" xfId="20512"/>
    <cellStyle name="Fund 9 2 15 2" xfId="20513"/>
    <cellStyle name="Note 2 30 4 2" xfId="20514"/>
    <cellStyle name="Note 2 30 2 3 2" xfId="20515"/>
    <cellStyle name="Note 2 31 4 2" xfId="20516"/>
    <cellStyle name="Note 2 31 2 3 2" xfId="20517"/>
    <cellStyle name="Note 2 32 4 2" xfId="20518"/>
    <cellStyle name="Note 2 32 2 3 2" xfId="20519"/>
    <cellStyle name="Note 2 33 4 2" xfId="20520"/>
    <cellStyle name="Note 2 33 2 3 2" xfId="20521"/>
    <cellStyle name="Note 2 34 4 2" xfId="20522"/>
    <cellStyle name="Note 2 34 2 3 2" xfId="20523"/>
    <cellStyle name="Note 2 35 4 2" xfId="20524"/>
    <cellStyle name="Note 2 35 2 3 2" xfId="20525"/>
    <cellStyle name="Note 2 36 4 2" xfId="20526"/>
    <cellStyle name="Note 2 36 2 3 2" xfId="20527"/>
    <cellStyle name="Note 2 37 4 2" xfId="20528"/>
    <cellStyle name="Note 2 37 2 3 2" xfId="20529"/>
    <cellStyle name="Note 2 38 3 2" xfId="20530"/>
    <cellStyle name="Fund 9 16 2" xfId="20531"/>
    <cellStyle name="Note 2 4 5 2" xfId="20532"/>
    <cellStyle name="Note 2 4 2 3 2" xfId="20533"/>
    <cellStyle name="Note 2 5 5 2" xfId="20534"/>
    <cellStyle name="Note 2 5 2 3 2" xfId="20535"/>
    <cellStyle name="Note 2 6 4 2" xfId="20536"/>
    <cellStyle name="Note 2 6 2 3 2" xfId="20537"/>
    <cellStyle name="Note 2 7 4 2" xfId="20538"/>
    <cellStyle name="Note 2 7 2 3 2" xfId="20539"/>
    <cellStyle name="Note 2 8 4 2" xfId="20540"/>
    <cellStyle name="Note 2 8 2 3 2" xfId="20541"/>
    <cellStyle name="Note 2 9 4 2" xfId="20542"/>
    <cellStyle name="Note 2 9 2 3 2" xfId="20543"/>
    <cellStyle name="Fund 8 2 15 2" xfId="20544"/>
    <cellStyle name="Fund 8 16 2" xfId="20545"/>
    <cellStyle name="Fund 7 2 15 2" xfId="20546"/>
    <cellStyle name="Fund 7 16 2" xfId="20547"/>
    <cellStyle name="Org 19 2" xfId="20548"/>
    <cellStyle name="Org 10 7 2" xfId="20549"/>
    <cellStyle name="Org 10 2 6 2" xfId="20550"/>
    <cellStyle name="Note 2 41 2" xfId="20551"/>
    <cellStyle name="Note 2 10 3 2" xfId="20552"/>
    <cellStyle name="Note 2 10 2 2 2" xfId="20553"/>
    <cellStyle name="Note 2 11 3 2" xfId="20554"/>
    <cellStyle name="Note 2 11 2 2 2" xfId="20555"/>
    <cellStyle name="Note 2 12 3 2" xfId="20556"/>
    <cellStyle name="Note 2 12 2 2 2" xfId="20557"/>
    <cellStyle name="Note 2 13 3 2" xfId="20558"/>
    <cellStyle name="Note 2 13 2 2 2" xfId="20559"/>
    <cellStyle name="Note 2 14 3 2" xfId="20560"/>
    <cellStyle name="Note 2 14 2 2 2" xfId="20561"/>
    <cellStyle name="Note 2 15 3 2" xfId="20562"/>
    <cellStyle name="Note 2 15 2 2 2" xfId="20563"/>
    <cellStyle name="Note 2 16 3 2" xfId="20564"/>
    <cellStyle name="Note 2 16 2 2 2" xfId="20565"/>
    <cellStyle name="Note 2 17 3 2" xfId="20566"/>
    <cellStyle name="Note 2 17 2 2 2" xfId="20567"/>
    <cellStyle name="Note 2 18 3 2" xfId="20568"/>
    <cellStyle name="Note 2 18 2 2 2" xfId="20569"/>
    <cellStyle name="Note 2 19 3 2" xfId="20570"/>
    <cellStyle name="Note 2 19 2 2 2" xfId="20571"/>
    <cellStyle name="Note 2 2 6 4" xfId="20572"/>
    <cellStyle name="Note 2 2 2 5 2" xfId="20573"/>
    <cellStyle name="Note 2 2 2 2 2 3" xfId="20574"/>
    <cellStyle name="Org 11 7 2" xfId="20575"/>
    <cellStyle name="Org 11 2 6 2" xfId="20576"/>
    <cellStyle name="Org 12 7 2" xfId="20577"/>
    <cellStyle name="Note 2 20 3 2" xfId="20578"/>
    <cellStyle name="Note 2 20 2 2 2" xfId="20579"/>
    <cellStyle name="Note 2 21 3 2" xfId="20580"/>
    <cellStyle name="Note 2 21 2 2 2" xfId="20581"/>
    <cellStyle name="Note 2 22 3 2" xfId="20582"/>
    <cellStyle name="Note 2 22 2 2 2" xfId="20583"/>
    <cellStyle name="Note 2 23 3 2" xfId="20584"/>
    <cellStyle name="Note 2 23 2 2 2" xfId="20585"/>
    <cellStyle name="Note 2 24 3 2" xfId="20586"/>
    <cellStyle name="Note 2 24 2 2 2" xfId="20587"/>
    <cellStyle name="Note 2 25 3 2" xfId="20588"/>
    <cellStyle name="Note 2 25 2 2 2" xfId="20589"/>
    <cellStyle name="Note 2 26 3 2" xfId="20590"/>
    <cellStyle name="Note 2 26 2 2 2" xfId="20591"/>
    <cellStyle name="Note 2 27 3 2" xfId="20592"/>
    <cellStyle name="Note 2 27 2 2 2" xfId="20593"/>
    <cellStyle name="Note 2 28 3 2" xfId="20594"/>
    <cellStyle name="Note 2 28 2 2 2" xfId="20595"/>
    <cellStyle name="Note 2 29 3 2" xfId="20596"/>
    <cellStyle name="Note 2 29 2 2 2" xfId="20597"/>
    <cellStyle name="Note 2 3 5 2" xfId="20598"/>
    <cellStyle name="Note 2 3 2 2 2" xfId="20599"/>
    <cellStyle name="Org 12 2 6 2" xfId="20600"/>
    <cellStyle name="Note 2 30 3 2" xfId="20601"/>
    <cellStyle name="Note 2 30 2 2 2" xfId="20602"/>
    <cellStyle name="Note 2 31 3 2" xfId="20603"/>
    <cellStyle name="Note 2 31 2 2 2" xfId="20604"/>
    <cellStyle name="Note 2 32 3 2" xfId="20605"/>
    <cellStyle name="Note 2 32 2 2 2" xfId="20606"/>
    <cellStyle name="Note 2 33 3 2" xfId="20607"/>
    <cellStyle name="Note 2 33 2 2 2" xfId="20608"/>
    <cellStyle name="Note 2 34 3 2" xfId="20609"/>
    <cellStyle name="Note 2 34 2 2 2" xfId="20610"/>
    <cellStyle name="Note 2 35 3 2" xfId="20611"/>
    <cellStyle name="Note 2 35 2 2 2" xfId="20612"/>
    <cellStyle name="Note 2 36 3 2" xfId="20613"/>
    <cellStyle name="Note 2 36 2 2 2" xfId="20614"/>
    <cellStyle name="Note 2 37 3 2" xfId="20615"/>
    <cellStyle name="Note 2 37 2 2 2" xfId="20616"/>
    <cellStyle name="Note 2 38 2 2" xfId="20617"/>
    <cellStyle name="Org 13 7 2" xfId="20618"/>
    <cellStyle name="Note 2 4 4 2" xfId="20619"/>
    <cellStyle name="Note 2 4 2 2 3" xfId="20620"/>
    <cellStyle name="Note 2 5 4 2" xfId="20621"/>
    <cellStyle name="Note 2 5 2 2 3" xfId="20622"/>
    <cellStyle name="Note 2 6 3 2" xfId="20623"/>
    <cellStyle name="Note 2 6 2 2 3" xfId="20624"/>
    <cellStyle name="Note 2 7 3 2" xfId="20625"/>
    <cellStyle name="Note 2 7 2 2 3" xfId="20626"/>
    <cellStyle name="Note 2 8 3 2" xfId="20627"/>
    <cellStyle name="Note 2 8 2 2 3" xfId="20628"/>
    <cellStyle name="Note 2 9 3 2" xfId="20629"/>
    <cellStyle name="Note 2 9 2 2 3" xfId="20630"/>
    <cellStyle name="Org 13 2 6 2" xfId="20631"/>
    <cellStyle name="Org 14 7 2" xfId="20632"/>
    <cellStyle name="Org 14 2 6 2" xfId="20633"/>
    <cellStyle name="Org 15 7 2" xfId="20634"/>
    <cellStyle name="Org 17 2" xfId="20635"/>
    <cellStyle name="Org 10 5 2" xfId="20636"/>
    <cellStyle name="Org 10 2 4 2" xfId="20637"/>
    <cellStyle name="Org 11 5 2" xfId="20638"/>
    <cellStyle name="Org 11 2 4 2" xfId="20639"/>
    <cellStyle name="Org 12 5 2" xfId="20640"/>
    <cellStyle name="Org 12 2 4 2" xfId="20641"/>
    <cellStyle name="Org 13 5 2" xfId="20642"/>
    <cellStyle name="Org 13 2 4 2" xfId="20643"/>
    <cellStyle name="Org 14 5 2" xfId="20644"/>
    <cellStyle name="Org 14 2 4 2" xfId="20645"/>
    <cellStyle name="Org 15 5 2" xfId="20646"/>
    <cellStyle name="Org 15 2 4 2" xfId="20647"/>
    <cellStyle name="Org 2 5 2" xfId="20648"/>
    <cellStyle name="Org 2 2 4 2" xfId="20649"/>
    <cellStyle name="Org 3 5 2" xfId="20650"/>
    <cellStyle name="Org 3 2 4 2" xfId="20651"/>
    <cellStyle name="Org 4 5 2" xfId="20652"/>
    <cellStyle name="Org 4 2 4 2" xfId="20653"/>
    <cellStyle name="Org 5 5 2" xfId="20654"/>
    <cellStyle name="Org 5 2 4 2" xfId="20655"/>
    <cellStyle name="Org 6 5 2" xfId="20656"/>
    <cellStyle name="Org 6 2 4 2" xfId="20657"/>
    <cellStyle name="Org 7 5 2" xfId="20658"/>
    <cellStyle name="Org 7 2 4 2" xfId="20659"/>
    <cellStyle name="Org 8 5 2" xfId="20660"/>
    <cellStyle name="Org 8 2 4 2" xfId="20661"/>
    <cellStyle name="Org 9 5 2" xfId="20662"/>
    <cellStyle name="Org 9 2 4 2" xfId="20663"/>
    <cellStyle name="Output 2 41 2" xfId="20664"/>
    <cellStyle name="Output 2 10 2 2" xfId="20665"/>
    <cellStyle name="Output 2 11 2 2" xfId="20666"/>
    <cellStyle name="Output 2 12 2 2" xfId="20667"/>
    <cellStyle name="Output 2 13 2 2" xfId="20668"/>
    <cellStyle name="Output 2 14 2 2" xfId="20669"/>
    <cellStyle name="Output 2 15 2 2" xfId="20670"/>
    <cellStyle name="Output 2 16 2 2" xfId="20671"/>
    <cellStyle name="Output 2 17 2 2" xfId="20672"/>
    <cellStyle name="Output 2 18 2 2" xfId="20673"/>
    <cellStyle name="Output 2 19 2 2" xfId="20674"/>
    <cellStyle name="Output 2 2 3 3" xfId="20675"/>
    <cellStyle name="Output 2 20 2 2" xfId="20676"/>
    <cellStyle name="Output 2 21 2 2" xfId="20677"/>
    <cellStyle name="Output 2 22 2 2" xfId="20678"/>
    <cellStyle name="Output 2 23 2 2" xfId="20679"/>
    <cellStyle name="Output 2 24 2 2" xfId="20680"/>
    <cellStyle name="Output 2 25 2 2" xfId="20681"/>
    <cellStyle name="Output 2 26 2 2" xfId="20682"/>
    <cellStyle name="Output 2 27 2 2" xfId="20683"/>
    <cellStyle name="Output 2 28 2 2" xfId="20684"/>
    <cellStyle name="Output 2 29 2 2" xfId="20685"/>
    <cellStyle name="Output 2 3 3 2" xfId="20686"/>
    <cellStyle name="Output 2 30 2 2" xfId="20687"/>
    <cellStyle name="Output 2 31 2 2" xfId="20688"/>
    <cellStyle name="Output 2 32 2 2" xfId="20689"/>
    <cellStyle name="Output 2 33 2 2" xfId="20690"/>
    <cellStyle name="Output 2 34 2 2" xfId="20691"/>
    <cellStyle name="Output 2 35 2 2" xfId="20692"/>
    <cellStyle name="Output 2 36 2 2" xfId="20693"/>
    <cellStyle name="Output 2 37 2 2" xfId="20694"/>
    <cellStyle name="Output 2 38 2 2" xfId="20695"/>
    <cellStyle name="Output 2 39 2 2" xfId="20696"/>
    <cellStyle name="Output 2 4 3 2" xfId="20697"/>
    <cellStyle name="Output 2 5 3 2" xfId="20698"/>
    <cellStyle name="Output 2 6 2 2" xfId="20699"/>
    <cellStyle name="Output 2 7 2 2" xfId="20700"/>
    <cellStyle name="Output 2 8 2 2" xfId="20701"/>
    <cellStyle name="Output 2 9 2 2" xfId="20702"/>
    <cellStyle name="Org 15 2 6 2" xfId="20703"/>
    <cellStyle name="Org 2 7 2" xfId="20704"/>
    <cellStyle name="Org 2 2 6 2" xfId="20705"/>
    <cellStyle name="Org 3 7 2" xfId="20706"/>
    <cellStyle name="Org 3 2 6 2" xfId="20707"/>
    <cellStyle name="Org 4 7 2" xfId="20708"/>
    <cellStyle name="Org 4 2 6 2" xfId="20709"/>
    <cellStyle name="Org 5 7 2" xfId="20710"/>
    <cellStyle name="Org 5 2 6 2" xfId="20711"/>
    <cellStyle name="Org 6 7 2" xfId="20712"/>
    <cellStyle name="Org 6 2 6 2" xfId="20713"/>
    <cellStyle name="Org 7 7 2" xfId="20714"/>
    <cellStyle name="Org 7 2 6 2" xfId="20715"/>
    <cellStyle name="Org 8 7 2" xfId="20716"/>
    <cellStyle name="Org 8 2 6 2" xfId="20717"/>
    <cellStyle name="Org 9 7 2" xfId="20718"/>
    <cellStyle name="Org 9 2 6 2" xfId="20719"/>
    <cellStyle name="Output 2 42 2" xfId="20720"/>
    <cellStyle name="Output 2 10 3 2" xfId="20721"/>
    <cellStyle name="Output 2 11 3 2" xfId="20722"/>
    <cellStyle name="Output 2 12 3 2" xfId="20723"/>
    <cellStyle name="Output 2 13 3 2" xfId="20724"/>
    <cellStyle name="Project 17 2" xfId="20725"/>
    <cellStyle name="Project 10 5 2" xfId="20726"/>
    <cellStyle name="Project 10 2 4 2" xfId="20727"/>
    <cellStyle name="Project 11 5 2" xfId="20728"/>
    <cellStyle name="Project 11 2 4 2" xfId="20729"/>
    <cellStyle name="Project 12 5 2" xfId="20730"/>
    <cellStyle name="Project 12 2 4 2" xfId="20731"/>
    <cellStyle name="Project 13 5 2" xfId="20732"/>
    <cellStyle name="Project 13 2 4 2" xfId="20733"/>
    <cellStyle name="Project 14 5 2" xfId="20734"/>
    <cellStyle name="Project 14 2 4 2" xfId="20735"/>
    <cellStyle name="Project 15 5 2" xfId="20736"/>
    <cellStyle name="Project 15 2 4 2" xfId="20737"/>
    <cellStyle name="Project 2 5 2" xfId="20738"/>
    <cellStyle name="Project 2 2 4 2" xfId="20739"/>
    <cellStyle name="Project 3 5 2" xfId="20740"/>
    <cellStyle name="Project 3 2 4 2" xfId="20741"/>
    <cellStyle name="Project 4 5 2" xfId="20742"/>
    <cellStyle name="Project 4 2 4 2" xfId="20743"/>
    <cellStyle name="Project 5 5 2" xfId="20744"/>
    <cellStyle name="Project 5 2 4 2" xfId="20745"/>
    <cellStyle name="Project 6 5 2" xfId="20746"/>
    <cellStyle name="Project 6 2 4 2" xfId="20747"/>
    <cellStyle name="Project 7 5 2" xfId="20748"/>
    <cellStyle name="Project 7 2 4 2" xfId="20749"/>
    <cellStyle name="Project 8 5 2" xfId="20750"/>
    <cellStyle name="Project 8 2 4 2" xfId="20751"/>
    <cellStyle name="Project 9 5 2" xfId="20752"/>
    <cellStyle name="Project 9 2 4 2" xfId="20753"/>
    <cellStyle name="Output 2 14 3 2" xfId="20754"/>
    <cellStyle name="Output 2 15 3 2" xfId="20755"/>
    <cellStyle name="Output 2 16 3 2" xfId="20756"/>
    <cellStyle name="Output 2 17 3 2" xfId="20757"/>
    <cellStyle name="Output 2 18 3 2" xfId="20758"/>
    <cellStyle name="Output 2 19 3 2" xfId="20759"/>
    <cellStyle name="Output 2 2 4 3" xfId="20760"/>
    <cellStyle name="task 17 2" xfId="20761"/>
    <cellStyle name="task 10 5 2" xfId="20762"/>
    <cellStyle name="task 10 2 4 2" xfId="20763"/>
    <cellStyle name="task 11 5 2" xfId="20764"/>
    <cellStyle name="task 11 2 4 2" xfId="20765"/>
    <cellStyle name="task 12 5 2" xfId="20766"/>
    <cellStyle name="task 12 2 4 2" xfId="20767"/>
    <cellStyle name="task 13 5 2" xfId="20768"/>
    <cellStyle name="task 13 2 4 2" xfId="20769"/>
    <cellStyle name="task 14 5 2" xfId="20770"/>
    <cellStyle name="task 14 2 4 2" xfId="20771"/>
    <cellStyle name="task 15 5 2" xfId="20772"/>
    <cellStyle name="task 15 2 4 2" xfId="20773"/>
    <cellStyle name="task 2 5 2" xfId="20774"/>
    <cellStyle name="task 2 2 4 2" xfId="20775"/>
    <cellStyle name="task 3 5 2" xfId="20776"/>
    <cellStyle name="task 3 2 4 2" xfId="20777"/>
    <cellStyle name="task 4 5 2" xfId="20778"/>
    <cellStyle name="task 4 2 4 2" xfId="20779"/>
    <cellStyle name="task 5 5 2" xfId="20780"/>
    <cellStyle name="task 5 2 4 2" xfId="20781"/>
    <cellStyle name="task 6 5 2" xfId="20782"/>
    <cellStyle name="task 6 2 4 2" xfId="20783"/>
    <cellStyle name="task 7 5 2" xfId="20784"/>
    <cellStyle name="task 7 2 4 2" xfId="20785"/>
    <cellStyle name="task 8 5 2" xfId="20786"/>
    <cellStyle name="task 8 2 4 2" xfId="20787"/>
    <cellStyle name="task 9 5 2" xfId="20788"/>
    <cellStyle name="task 9 2 4 2" xfId="20789"/>
    <cellStyle name="Output 2 20 3 2" xfId="20790"/>
    <cellStyle name="Total 2 41 2" xfId="20791"/>
    <cellStyle name="Total 2 10 2 2" xfId="20792"/>
    <cellStyle name="Total 2 11 2 2" xfId="20793"/>
    <cellStyle name="Total 2 12 2 2" xfId="20794"/>
    <cellStyle name="Total 2 13 2 2" xfId="20795"/>
    <cellStyle name="Total 2 14 2 2" xfId="20796"/>
    <cellStyle name="Total 2 15 2 2" xfId="20797"/>
    <cellStyle name="Total 2 16 2 2" xfId="20798"/>
    <cellStyle name="Total 2 17 2 2" xfId="20799"/>
    <cellStyle name="Total 2 18 2 2" xfId="20800"/>
    <cellStyle name="Total 2 19 2 2" xfId="20801"/>
    <cellStyle name="Total 2 2 4 3" xfId="20802"/>
    <cellStyle name="Total 2 2 2 2 2" xfId="20803"/>
    <cellStyle name="Total 2 20 2 2" xfId="20804"/>
    <cellStyle name="Total 2 21 2 2" xfId="20805"/>
    <cellStyle name="Total 2 22 2 2" xfId="20806"/>
    <cellStyle name="Total 2 23 2 2" xfId="20807"/>
    <cellStyle name="Total 2 24 2 2" xfId="20808"/>
    <cellStyle name="Total 2 25 2 2" xfId="20809"/>
    <cellStyle name="Total 2 26 2 2" xfId="20810"/>
    <cellStyle name="Total 2 27 2 2" xfId="20811"/>
    <cellStyle name="Total 2 28 2 2" xfId="20812"/>
    <cellStyle name="Total 2 29 2 2" xfId="20813"/>
    <cellStyle name="Total 2 3 3 2" xfId="20814"/>
    <cellStyle name="Total 2 30 2 2" xfId="20815"/>
    <cellStyle name="Total 2 31 2 2" xfId="20816"/>
    <cellStyle name="Total 2 32 2 2" xfId="20817"/>
    <cellStyle name="Total 2 33 2 2" xfId="20818"/>
    <cellStyle name="Total 2 34 2 2" xfId="20819"/>
    <cellStyle name="Total 2 35 2 2" xfId="20820"/>
    <cellStyle name="Total 2 36 2 2" xfId="20821"/>
    <cellStyle name="Total 2 37 2 2" xfId="20822"/>
    <cellStyle name="Total 2 38 2 2" xfId="20823"/>
    <cellStyle name="Output 2 21 3 2" xfId="20824"/>
    <cellStyle name="Total 2 4 3 2" xfId="20825"/>
    <cellStyle name="Total 2 5 3 2" xfId="20826"/>
    <cellStyle name="Total 2 6 2 2" xfId="20827"/>
    <cellStyle name="Total 2 7 2 2" xfId="20828"/>
    <cellStyle name="Total 2 8 2 2" xfId="20829"/>
    <cellStyle name="Total 2 9 2 2" xfId="20830"/>
    <cellStyle name="Output 2 22 3 2" xfId="20831"/>
    <cellStyle name="Output 2 23 3 2" xfId="20832"/>
    <cellStyle name="Note 2 23 2 6 2" xfId="20833"/>
    <cellStyle name="Note 2 36 2 6 2" xfId="20834"/>
    <cellStyle name="Input 2 9 5 2" xfId="20835"/>
    <cellStyle name="Input 2 8 5 2" xfId="20836"/>
    <cellStyle name="Input 2 7 5 2" xfId="20837"/>
    <cellStyle name="Input 2 6 5 2" xfId="20838"/>
    <cellStyle name="Input 2 5 6 2" xfId="20839"/>
    <cellStyle name="Input 2 4 6 2" xfId="20840"/>
    <cellStyle name="Input 2 39 5 2" xfId="20841"/>
    <cellStyle name="Input 2 38 5 2" xfId="20842"/>
    <cellStyle name="Input 2 37 5 2" xfId="20843"/>
    <cellStyle name="Input 2 36 5 2" xfId="20844"/>
    <cellStyle name="Input 2 35 5 2" xfId="20845"/>
    <cellStyle name="Input 2 34 5 2" xfId="20846"/>
    <cellStyle name="Input 2 33 5 2" xfId="20847"/>
    <cellStyle name="Input 2 32 5 2" xfId="20848"/>
    <cellStyle name="Input 2 31 5 2" xfId="20849"/>
    <cellStyle name="Input 2 30 5 2" xfId="20850"/>
    <cellStyle name="Input 2 3 6 2" xfId="20851"/>
    <cellStyle name="Input 2 29 5 2" xfId="20852"/>
    <cellStyle name="Input 2 28 5 2" xfId="20853"/>
    <cellStyle name="Input 2 27 5 2" xfId="20854"/>
    <cellStyle name="Input 2 26 5 2" xfId="20855"/>
    <cellStyle name="Input 2 25 5 2" xfId="20856"/>
    <cellStyle name="Input 2 24 5 2" xfId="20857"/>
    <cellStyle name="Input 2 23 5 2" xfId="20858"/>
    <cellStyle name="Input 2 22 5 2" xfId="20859"/>
    <cellStyle name="Input 2 21 5 2" xfId="20860"/>
    <cellStyle name="Input 2 20 5 2" xfId="20861"/>
    <cellStyle name="Input 2 2 6 3" xfId="20862"/>
    <cellStyle name="Input 2 19 5 2" xfId="20863"/>
    <cellStyle name="Input 2 18 5 2" xfId="20864"/>
    <cellStyle name="Input 2 17 5 2" xfId="20865"/>
    <cellStyle name="Input 2 16 5 2" xfId="20866"/>
    <cellStyle name="Input 2 15 5 2" xfId="20867"/>
    <cellStyle name="Input 2 14 5 2" xfId="20868"/>
    <cellStyle name="Input 2 13 5 2" xfId="20869"/>
    <cellStyle name="Input 2 12 5 2" xfId="20870"/>
    <cellStyle name="Input 2 11 5 2" xfId="20871"/>
    <cellStyle name="Input 2 10 5 2" xfId="20872"/>
    <cellStyle name="Input 2 44 2" xfId="20873"/>
    <cellStyle name="Calculation 2 9 3 2" xfId="20874"/>
    <cellStyle name="Calculation 2 8 3 2" xfId="20875"/>
    <cellStyle name="Calculation 2 7 3 2" xfId="20876"/>
    <cellStyle name="Calculation 2 6 3 2" xfId="20877"/>
    <cellStyle name="Calculation 2 5 4 2" xfId="20878"/>
    <cellStyle name="Calculation 2 4 4 2" xfId="20879"/>
    <cellStyle name="Calculation 2 39 3 2" xfId="20880"/>
    <cellStyle name="Calculation 2 38 3 2" xfId="20881"/>
    <cellStyle name="Calculation 2 37 3 2" xfId="20882"/>
    <cellStyle name="Calculation 2 36 3 2" xfId="20883"/>
    <cellStyle name="Calculation 2 35 3 2" xfId="20884"/>
    <cellStyle name="Calculation 2 34 3 2" xfId="20885"/>
    <cellStyle name="Calculation 2 33 3 2" xfId="20886"/>
    <cellStyle name="Calculation 2 32 3 2" xfId="20887"/>
    <cellStyle name="Calculation 2 31 3 2" xfId="20888"/>
    <cellStyle name="Calculation 2 30 3 2" xfId="20889"/>
    <cellStyle name="Calculation 2 3 4 2" xfId="20890"/>
    <cellStyle name="Calculation 2 29 3 2" xfId="20891"/>
    <cellStyle name="Calculation 2 28 3 2" xfId="20892"/>
    <cellStyle name="Calculation 2 27 3 2" xfId="20893"/>
    <cellStyle name="Calculation 2 26 3 2" xfId="20894"/>
    <cellStyle name="Calculation 2 25 3 2" xfId="20895"/>
    <cellStyle name="Calculation 2 24 3 2" xfId="20896"/>
    <cellStyle name="Calculation 2 23 3 2" xfId="20897"/>
    <cellStyle name="Calculation 2 22 3 2" xfId="20898"/>
    <cellStyle name="Calculation 2 21 3 2" xfId="20899"/>
    <cellStyle name="Calculation 2 20 3 2" xfId="20900"/>
    <cellStyle name="Calculation 2 2 4 3" xfId="20901"/>
    <cellStyle name="Calculation 2 19 3 2" xfId="20902"/>
    <cellStyle name="Calculation 2 18 3 2" xfId="20903"/>
    <cellStyle name="Calculation 2 17 3 2" xfId="20904"/>
    <cellStyle name="Calculation 2 16 3 2" xfId="20905"/>
    <cellStyle name="Calculation 2 15 3 2" xfId="20906"/>
    <cellStyle name="Calculation 2 14 3 2" xfId="20907"/>
    <cellStyle name="Calculation 2 13 3 2" xfId="20908"/>
    <cellStyle name="Calculation 2 12 3 2" xfId="20909"/>
    <cellStyle name="Calculation 2 11 3 2" xfId="20910"/>
    <cellStyle name="Calculation 2 10 3 2" xfId="20911"/>
    <cellStyle name="Calculation 2 42 2" xfId="20912"/>
    <cellStyle name="Fund 9 2 8 2" xfId="20913"/>
    <cellStyle name="Fund 9 9 2" xfId="20914"/>
    <cellStyle name="Fund 8 2 8 2" xfId="20915"/>
    <cellStyle name="Fund 8 9 2" xfId="20916"/>
    <cellStyle name="Fund 7 2 8 2" xfId="20917"/>
    <cellStyle name="Fund 7 9 2" xfId="20918"/>
    <cellStyle name="Fund 6 2 8 2" xfId="20919"/>
    <cellStyle name="Fund 6 9 2" xfId="20920"/>
    <cellStyle name="Fund 5 2 8 2" xfId="20921"/>
    <cellStyle name="Fund 5 9 2" xfId="20922"/>
    <cellStyle name="Fund 4 2 8 2" xfId="20923"/>
    <cellStyle name="Fund 4 9 2" xfId="20924"/>
    <cellStyle name="Fund 3 2 8 2" xfId="20925"/>
    <cellStyle name="Fund 3 9 2" xfId="20926"/>
    <cellStyle name="Fund 2 2 8 2" xfId="20927"/>
    <cellStyle name="Fund 2 9 2" xfId="20928"/>
    <cellStyle name="Fund 15 2 8 2" xfId="20929"/>
    <cellStyle name="Fund 15 9 2" xfId="20930"/>
    <cellStyle name="Fund 14 2 8 2" xfId="20931"/>
    <cellStyle name="Fund 14 9 2" xfId="20932"/>
    <cellStyle name="Fund 13 2 8 2" xfId="20933"/>
    <cellStyle name="Fund 13 9 2" xfId="20934"/>
    <cellStyle name="Fund 12 2 8 2" xfId="20935"/>
    <cellStyle name="Fund 12 9 2" xfId="20936"/>
    <cellStyle name="Fund 11 2 8 2" xfId="20937"/>
    <cellStyle name="Fund 11 9 2" xfId="20938"/>
    <cellStyle name="Fund 10 2 8 2" xfId="20939"/>
    <cellStyle name="Fund 10 9 2" xfId="20940"/>
    <cellStyle name="Org 18 2" xfId="20941"/>
    <cellStyle name="Org 10 6 2" xfId="20942"/>
    <cellStyle name="Org 10 2 5 2" xfId="20943"/>
    <cellStyle name="Org 11 6 2" xfId="20944"/>
    <cellStyle name="Org 11 2 5 2" xfId="20945"/>
    <cellStyle name="Org 12 6 2" xfId="20946"/>
    <cellStyle name="Org 12 2 5 2" xfId="20947"/>
    <cellStyle name="Org 13 6 2" xfId="20948"/>
    <cellStyle name="Org 13 2 5 2" xfId="20949"/>
    <cellStyle name="Org 14 6 2" xfId="20950"/>
    <cellStyle name="Org 14 2 5 2" xfId="20951"/>
    <cellStyle name="Org 15 6 2" xfId="20952"/>
    <cellStyle name="Org 15 2 5 2" xfId="20953"/>
    <cellStyle name="Org 2 6 2" xfId="20954"/>
    <cellStyle name="Org 2 2 5 2" xfId="20955"/>
    <cellStyle name="Org 3 6 2" xfId="20956"/>
    <cellStyle name="Org 3 2 5 2" xfId="20957"/>
    <cellStyle name="Org 4 6 2" xfId="20958"/>
    <cellStyle name="Org 4 2 5 2" xfId="20959"/>
    <cellStyle name="Org 5 6 2" xfId="20960"/>
    <cellStyle name="Org 5 2 5 2" xfId="20961"/>
    <cellStyle name="Org 6 6 2" xfId="20962"/>
    <cellStyle name="Org 6 2 5 2" xfId="20963"/>
    <cellStyle name="Org 7 6 2" xfId="20964"/>
    <cellStyle name="Org 7 2 5 2" xfId="20965"/>
    <cellStyle name="Org 8 6 2" xfId="20966"/>
    <cellStyle name="Org 8 2 5 2" xfId="20967"/>
    <cellStyle name="Org 9 6 2" xfId="20968"/>
    <cellStyle name="Org 9 2 5 2" xfId="20969"/>
    <cellStyle name="Project 18 2" xfId="20970"/>
    <cellStyle name="Project 10 6 2" xfId="20971"/>
    <cellStyle name="Project 10 2 5 2" xfId="20972"/>
    <cellStyle name="Project 11 6 2" xfId="20973"/>
    <cellStyle name="Project 11 2 5 2" xfId="20974"/>
    <cellStyle name="Project 12 6 2" xfId="20975"/>
    <cellStyle name="Project 12 2 5 2" xfId="20976"/>
    <cellStyle name="Project 13 6 2" xfId="20977"/>
    <cellStyle name="Project 13 2 5 2" xfId="20978"/>
    <cellStyle name="Project 14 6 2" xfId="20979"/>
    <cellStyle name="Project 14 2 5 2" xfId="20980"/>
    <cellStyle name="Project 15 6 2" xfId="20981"/>
    <cellStyle name="Project 15 2 5 2" xfId="20982"/>
    <cellStyle name="Project 2 6 2" xfId="20983"/>
    <cellStyle name="Project 2 2 5 2" xfId="20984"/>
    <cellStyle name="Project 3 6 2" xfId="20985"/>
    <cellStyle name="Project 3 2 5 2" xfId="20986"/>
    <cellStyle name="Project 4 6 2" xfId="20987"/>
    <cellStyle name="Project 4 2 5 2" xfId="20988"/>
    <cellStyle name="Project 5 6 2" xfId="20989"/>
    <cellStyle name="Project 5 2 5 2" xfId="20990"/>
    <cellStyle name="Project 6 6 2" xfId="20991"/>
    <cellStyle name="Project 6 2 5 2" xfId="20992"/>
    <cellStyle name="Project 7 6 2" xfId="20993"/>
    <cellStyle name="Project 7 2 5 2" xfId="20994"/>
    <cellStyle name="Project 8 6 2" xfId="20995"/>
    <cellStyle name="Project 8 2 5 2" xfId="20996"/>
    <cellStyle name="Project 9 6 2" xfId="20997"/>
    <cellStyle name="Project 9 2 5 2" xfId="20998"/>
    <cellStyle name="task 18 2" xfId="20999"/>
    <cellStyle name="task 10 6 2" xfId="21000"/>
    <cellStyle name="task 10 2 5 2" xfId="21001"/>
    <cellStyle name="task 11 6 2" xfId="21002"/>
    <cellStyle name="task 11 2 5 2" xfId="21003"/>
    <cellStyle name="task 12 6 2" xfId="21004"/>
    <cellStyle name="task 12 2 5 2" xfId="21005"/>
    <cellStyle name="task 13 6 2" xfId="21006"/>
    <cellStyle name="task 13 2 5 2" xfId="21007"/>
    <cellStyle name="task 14 6 2" xfId="21008"/>
    <cellStyle name="task 14 2 5 2" xfId="21009"/>
    <cellStyle name="task 15 6 2" xfId="21010"/>
    <cellStyle name="task 15 2 5 2" xfId="21011"/>
    <cellStyle name="task 2 6 2" xfId="21012"/>
    <cellStyle name="task 2 2 5 2" xfId="21013"/>
    <cellStyle name="task 3 6 2" xfId="21014"/>
    <cellStyle name="task 3 2 5 2" xfId="21015"/>
    <cellStyle name="task 4 6 2" xfId="21016"/>
    <cellStyle name="task 4 2 5 2" xfId="21017"/>
    <cellStyle name="task 5 6 2" xfId="21018"/>
    <cellStyle name="task 5 2 5 2" xfId="21019"/>
    <cellStyle name="task 6 6 2" xfId="21020"/>
    <cellStyle name="task 6 2 5 2" xfId="21021"/>
    <cellStyle name="task 7 6 2" xfId="21022"/>
    <cellStyle name="task 7 2 5 2" xfId="21023"/>
    <cellStyle name="task 8 6 2" xfId="21024"/>
    <cellStyle name="task 8 2 5 2" xfId="21025"/>
    <cellStyle name="task 9 6 2" xfId="21026"/>
    <cellStyle name="task 9 2 5 2" xfId="21027"/>
    <cellStyle name="Output 2 24 3 2" xfId="21028"/>
    <cellStyle name="Output 2 25 3 2" xfId="21029"/>
    <cellStyle name="Output 2 26 3 2" xfId="21030"/>
    <cellStyle name="Output 2 27 3 2" xfId="21031"/>
    <cellStyle name="Output 2 28 3 2" xfId="21032"/>
    <cellStyle name="Output 2 29 3 2" xfId="21033"/>
    <cellStyle name="Output 2 3 4 2" xfId="21034"/>
    <cellStyle name="Output 2 30 3 2" xfId="21035"/>
    <cellStyle name="Output 2 31 3 2" xfId="21036"/>
    <cellStyle name="Output 2 32 3 2" xfId="21037"/>
    <cellStyle name="Output 2 33 3 2" xfId="21038"/>
    <cellStyle name="Output 2 34 3 2" xfId="21039"/>
    <cellStyle name="Output 2 35 3 2" xfId="21040"/>
    <cellStyle name="Output 2 36 3 2" xfId="21041"/>
    <cellStyle name="Output 2 37 3 2" xfId="21042"/>
    <cellStyle name="Output 2 38 3 2" xfId="21043"/>
    <cellStyle name="Output 2 39 3 2" xfId="21044"/>
    <cellStyle name="Output 2 4 4 2" xfId="21045"/>
    <cellStyle name="Output 2 5 4 2" xfId="21046"/>
    <cellStyle name="Output 2 6 3 2" xfId="21047"/>
    <cellStyle name="Output 2 7 3 2" xfId="21048"/>
    <cellStyle name="Output 2 8 3 2" xfId="21049"/>
    <cellStyle name="Output 2 9 3 2" xfId="21050"/>
    <cellStyle name="Calculation 2 9 9 2" xfId="21051"/>
    <cellStyle name="Calculation 2 8 9 2" xfId="21052"/>
    <cellStyle name="Calculation 2 7 9 2" xfId="21053"/>
    <cellStyle name="Calculation 2 6 9 2" xfId="21054"/>
    <cellStyle name="Calculation 2 5 10 2" xfId="21055"/>
    <cellStyle name="Calculation 2 4 10 2" xfId="21056"/>
    <cellStyle name="Calculation 2 39 9 2" xfId="21057"/>
    <cellStyle name="Calculation 2 38 9 2" xfId="21058"/>
    <cellStyle name="Calculation 2 37 9 2" xfId="21059"/>
    <cellStyle name="Calculation 2 36 9 2" xfId="21060"/>
    <cellStyle name="Calculation 2 35 9 2" xfId="21061"/>
    <cellStyle name="Calculation 2 34 9 2" xfId="21062"/>
    <cellStyle name="Calculation 2 33 9 2" xfId="21063"/>
    <cellStyle name="Calculation 2 32 9 2" xfId="21064"/>
    <cellStyle name="Calculation 2 31 9 2" xfId="21065"/>
    <cellStyle name="Calculation 2 30 9 2" xfId="21066"/>
    <cellStyle name="Calculation 2 3 10 2" xfId="21067"/>
    <cellStyle name="Calculation 2 29 9 2" xfId="21068"/>
    <cellStyle name="Calculation 2 28 9 2" xfId="21069"/>
    <cellStyle name="Calculation 2 27 9 2" xfId="21070"/>
    <cellStyle name="Calculation 2 26 9 2" xfId="21071"/>
    <cellStyle name="Calculation 2 25 9 2" xfId="21072"/>
    <cellStyle name="Project 19 2" xfId="21073"/>
    <cellStyle name="Project 10 7 2" xfId="21074"/>
    <cellStyle name="Project 10 2 6 2" xfId="21075"/>
    <cellStyle name="Project 11 7 2" xfId="21076"/>
    <cellStyle name="Project 11 2 6 2" xfId="21077"/>
    <cellStyle name="Project 12 7 2" xfId="21078"/>
    <cellStyle name="Project 12 2 6 2" xfId="21079"/>
    <cellStyle name="Project 13 7 2" xfId="21080"/>
    <cellStyle name="Project 13 2 6 2" xfId="21081"/>
    <cellStyle name="Project 14 7 2" xfId="21082"/>
    <cellStyle name="Project 14 2 6 2" xfId="21083"/>
    <cellStyle name="Project 15 7 2" xfId="21084"/>
    <cellStyle name="Project 15 2 6 2" xfId="21085"/>
    <cellStyle name="Project 2 7 2" xfId="21086"/>
    <cellStyle name="Project 2 2 6 2" xfId="21087"/>
    <cellStyle name="Project 3 7 2" xfId="21088"/>
    <cellStyle name="Project 3 2 6 2" xfId="21089"/>
    <cellStyle name="Project 4 7 2" xfId="21090"/>
    <cellStyle name="Project 4 2 6 2" xfId="21091"/>
    <cellStyle name="Project 5 7 2" xfId="21092"/>
    <cellStyle name="Project 5 2 6 2" xfId="21093"/>
    <cellStyle name="Project 6 7 2" xfId="21094"/>
    <cellStyle name="Project 6 2 6 2" xfId="21095"/>
    <cellStyle name="Project 7 7 2" xfId="21096"/>
    <cellStyle name="Project 7 2 6 2" xfId="21097"/>
    <cellStyle name="Project 8 7 2" xfId="21098"/>
    <cellStyle name="Project 8 2 6 2" xfId="21099"/>
    <cellStyle name="Project 9 7 2" xfId="21100"/>
    <cellStyle name="Project 9 2 6 2" xfId="21101"/>
    <cellStyle name="Calculation 2 24 9 2" xfId="21102"/>
    <cellStyle name="Calculation 2 23 9 2" xfId="21103"/>
    <cellStyle name="Calculation 2 22 9 2" xfId="21104"/>
    <cellStyle name="Calculation 2 21 9 2" xfId="21105"/>
    <cellStyle name="Calculation 2 20 9 2" xfId="21106"/>
    <cellStyle name="Calculation 2 2 10 2" xfId="21107"/>
    <cellStyle name="Calculation 2 19 9 2" xfId="21108"/>
    <cellStyle name="task 19 2" xfId="21109"/>
    <cellStyle name="task 10 7 2" xfId="21110"/>
    <cellStyle name="task 10 2 6 2" xfId="21111"/>
    <cellStyle name="task 11 7 2" xfId="21112"/>
    <cellStyle name="task 11 2 6 2" xfId="21113"/>
    <cellStyle name="task 12 7 2" xfId="21114"/>
    <cellStyle name="task 12 2 6 2" xfId="21115"/>
    <cellStyle name="task 13 7 2" xfId="21116"/>
    <cellStyle name="task 13 2 6 2" xfId="21117"/>
    <cellStyle name="task 14 7 2" xfId="21118"/>
    <cellStyle name="task 14 2 6 2" xfId="21119"/>
    <cellStyle name="task 15 7 2" xfId="21120"/>
    <cellStyle name="task 15 2 6 2" xfId="21121"/>
    <cellStyle name="task 2 7 2" xfId="21122"/>
    <cellStyle name="task 2 2 6 2" xfId="21123"/>
    <cellStyle name="task 3 7 2" xfId="21124"/>
    <cellStyle name="task 3 2 6 2" xfId="21125"/>
    <cellStyle name="task 4 7 2" xfId="21126"/>
    <cellStyle name="task 4 2 6 2" xfId="21127"/>
    <cellStyle name="task 5 7 2" xfId="21128"/>
    <cellStyle name="task 5 2 6 2" xfId="21129"/>
    <cellStyle name="task 6 7 2" xfId="21130"/>
    <cellStyle name="task 6 2 6 2" xfId="21131"/>
    <cellStyle name="task 7 7 2" xfId="21132"/>
    <cellStyle name="task 7 2 6 2" xfId="21133"/>
    <cellStyle name="task 8 7 2" xfId="21134"/>
    <cellStyle name="task 8 2 6 2" xfId="21135"/>
    <cellStyle name="task 9 7 2" xfId="21136"/>
    <cellStyle name="task 9 2 6 2" xfId="21137"/>
    <cellStyle name="Calculation 2 18 9 2" xfId="21138"/>
    <cellStyle name="Total 2 42 2" xfId="21139"/>
    <cellStyle name="Total 2 10 3 2" xfId="21140"/>
    <cellStyle name="Total 2 11 3 2" xfId="21141"/>
    <cellStyle name="Total 2 12 3 2" xfId="21142"/>
    <cellStyle name="Total 2 13 3 2" xfId="21143"/>
    <cellStyle name="Total 2 14 3 2" xfId="21144"/>
    <cellStyle name="Total 2 15 3 2" xfId="21145"/>
    <cellStyle name="Total 2 16 3 2" xfId="21146"/>
    <cellStyle name="Total 2 17 3 2" xfId="21147"/>
    <cellStyle name="Total 2 18 3 2" xfId="21148"/>
    <cellStyle name="Total 2 19 3 2" xfId="21149"/>
    <cellStyle name="Total 2 2 5 3" xfId="21150"/>
    <cellStyle name="Total 2 2 2 3 2" xfId="21151"/>
    <cellStyle name="Total 2 20 3 2" xfId="21152"/>
    <cellStyle name="Total 2 21 3 2" xfId="21153"/>
    <cellStyle name="Total 2 22 3 2" xfId="21154"/>
    <cellStyle name="Total 2 23 3 2" xfId="21155"/>
    <cellStyle name="Total 2 24 3 2" xfId="21156"/>
    <cellStyle name="Total 2 25 3 2" xfId="21157"/>
    <cellStyle name="Total 2 26 3 2" xfId="21158"/>
    <cellStyle name="Total 2 27 3 2" xfId="21159"/>
    <cellStyle name="Total 2 28 3 2" xfId="21160"/>
    <cellStyle name="Total 2 29 3 2" xfId="21161"/>
    <cellStyle name="Total 2 3 4 2" xfId="21162"/>
    <cellStyle name="Total 2 30 3 2" xfId="21163"/>
    <cellStyle name="Total 2 31 3 2" xfId="21164"/>
    <cellStyle name="Total 2 32 3 2" xfId="21165"/>
    <cellStyle name="Total 2 33 3 2" xfId="21166"/>
    <cellStyle name="Total 2 34 3 2" xfId="21167"/>
    <cellStyle name="Total 2 35 3 2" xfId="21168"/>
    <cellStyle name="Total 2 36 3 2" xfId="21169"/>
    <cellStyle name="Total 2 37 3 2" xfId="21170"/>
    <cellStyle name="Total 2 38 3 2" xfId="21171"/>
    <cellStyle name="Calculation 2 17 9 2" xfId="21172"/>
    <cellStyle name="Total 2 4 4 2" xfId="21173"/>
    <cellStyle name="Total 2 5 4 2" xfId="21174"/>
    <cellStyle name="Total 2 6 3 2" xfId="21175"/>
    <cellStyle name="Total 2 7 3 2" xfId="21176"/>
    <cellStyle name="Total 2 8 3 2" xfId="21177"/>
    <cellStyle name="Total 2 9 3 2" xfId="21178"/>
    <cellStyle name="Calculation 2 16 9 2" xfId="21179"/>
    <cellStyle name="Calculation 2 15 9 2" xfId="21180"/>
    <cellStyle name="Input 2 38 13 2" xfId="21181"/>
    <cellStyle name="Calculation 2 12 7 2" xfId="21182"/>
    <cellStyle name="Calculation 2 9 5 2" xfId="21183"/>
    <cellStyle name="Calculation 2 8 5 2" xfId="21184"/>
    <cellStyle name="Calculation 2 7 5 2" xfId="21185"/>
    <cellStyle name="Calculation 2 6 5 2" xfId="21186"/>
    <cellStyle name="Calculation 2 5 6 2" xfId="21187"/>
    <cellStyle name="Calculation 2 4 6 2" xfId="21188"/>
    <cellStyle name="Calculation 2 39 5 2" xfId="21189"/>
    <cellStyle name="Calculation 2 38 5 2" xfId="21190"/>
    <cellStyle name="Calculation 2 37 5 2" xfId="21191"/>
    <cellStyle name="Calculation 2 36 5 2" xfId="21192"/>
    <cellStyle name="Calculation 2 35 5 2" xfId="21193"/>
    <cellStyle name="Calculation 2 34 5 2" xfId="21194"/>
    <cellStyle name="Calculation 2 33 5 2" xfId="21195"/>
    <cellStyle name="Calculation 2 32 5 2" xfId="21196"/>
    <cellStyle name="Calculation 2 31 5 2" xfId="21197"/>
    <cellStyle name="Calculation 2 30 5 2" xfId="21198"/>
    <cellStyle name="Calculation 2 3 6 2" xfId="21199"/>
    <cellStyle name="Calculation 2 29 5 2" xfId="21200"/>
    <cellStyle name="Calculation 2 28 5 2" xfId="21201"/>
    <cellStyle name="Calculation 2 27 5 2" xfId="21202"/>
    <cellStyle name="Calculation 2 26 5 2" xfId="21203"/>
    <cellStyle name="Calculation 2 25 5 2" xfId="21204"/>
    <cellStyle name="Calculation 2 24 5 2" xfId="21205"/>
    <cellStyle name="Calculation 2 23 5 2" xfId="21206"/>
    <cellStyle name="Calculation 2 22 5 2" xfId="21207"/>
    <cellStyle name="Calculation 2 21 5 2" xfId="21208"/>
    <cellStyle name="Calculation 2 20 5 2" xfId="21209"/>
    <cellStyle name="Calculation 2 2 6 3" xfId="21210"/>
    <cellStyle name="Calculation 2 19 5 2" xfId="21211"/>
    <cellStyle name="Calculation 2 18 5 2" xfId="21212"/>
    <cellStyle name="Calculation 2 17 5 2" xfId="21213"/>
    <cellStyle name="Calculation 2 16 5 2" xfId="21214"/>
    <cellStyle name="Calculation 2 15 5 2" xfId="21215"/>
    <cellStyle name="Calculation 2 14 5 2" xfId="21216"/>
    <cellStyle name="Calculation 2 13 5 2" xfId="21217"/>
    <cellStyle name="Calculation 2 12 5 2" xfId="21218"/>
    <cellStyle name="Calculation 2 11 5 2" xfId="21219"/>
    <cellStyle name="Calculation 2 10 5 2" xfId="21220"/>
    <cellStyle name="Calculation 2 44 2" xfId="21221"/>
    <cellStyle name="Account 9 2 6 2" xfId="21222"/>
    <cellStyle name="Account 9 7 2" xfId="21223"/>
    <cellStyle name="Account 8 2 6 2" xfId="21224"/>
    <cellStyle name="Account 8 7 2" xfId="21225"/>
    <cellStyle name="Account 7 2 6 2" xfId="21226"/>
    <cellStyle name="Account 7 7 2" xfId="21227"/>
    <cellStyle name="Account 6 2 6 2" xfId="21228"/>
    <cellStyle name="Account 6 7 2" xfId="21229"/>
    <cellStyle name="Account 5 2 6 2" xfId="21230"/>
    <cellStyle name="Account 5 7 2" xfId="21231"/>
    <cellStyle name="Account 4 2 6 2" xfId="21232"/>
    <cellStyle name="Account 4 7 2" xfId="21233"/>
    <cellStyle name="Account 3 2 6 2" xfId="21234"/>
    <cellStyle name="Account 3 7 2" xfId="21235"/>
    <cellStyle name="Account 2 2 6 2" xfId="21236"/>
    <cellStyle name="Account 2 7 2" xfId="21237"/>
    <cellStyle name="Account 15 2 6 2" xfId="21238"/>
    <cellStyle name="Note 2 43 2" xfId="21239"/>
    <cellStyle name="Note 2 10 5 2" xfId="21240"/>
    <cellStyle name="Note 2 10 2 4 2" xfId="21241"/>
    <cellStyle name="Note 2 11 5 2" xfId="21242"/>
    <cellStyle name="Note 2 11 2 4 2" xfId="21243"/>
    <cellStyle name="Note 2 12 5 2" xfId="21244"/>
    <cellStyle name="Note 2 12 2 4 2" xfId="21245"/>
    <cellStyle name="Note 2 13 5 2" xfId="21246"/>
    <cellStyle name="Note 2 13 2 4 2" xfId="21247"/>
    <cellStyle name="Note 2 14 5 2" xfId="21248"/>
    <cellStyle name="Note 2 14 2 4 2" xfId="21249"/>
    <cellStyle name="Note 2 15 5 2" xfId="21250"/>
    <cellStyle name="Note 2 15 2 4 2" xfId="21251"/>
    <cellStyle name="Note 2 16 5 2" xfId="21252"/>
    <cellStyle name="Note 2 16 2 4 2" xfId="21253"/>
    <cellStyle name="Note 2 17 5 2" xfId="21254"/>
    <cellStyle name="Note 2 17 2 4 2" xfId="21255"/>
    <cellStyle name="Note 2 18 5 2" xfId="21256"/>
    <cellStyle name="Note 2 18 2 4 2" xfId="21257"/>
    <cellStyle name="Note 2 19 5 2" xfId="21258"/>
    <cellStyle name="Note 2 19 2 4 2" xfId="21259"/>
    <cellStyle name="Note 2 2 8 4" xfId="21260"/>
    <cellStyle name="Note 2 2 2 7 2" xfId="21261"/>
    <cellStyle name="task 15 16 3" xfId="21262"/>
    <cellStyle name="Account 15 7 2" xfId="21263"/>
    <cellStyle name="Account 14 2 6 2" xfId="21264"/>
    <cellStyle name="Account 14 7 2" xfId="21265"/>
    <cellStyle name="Note 2 20 5 2" xfId="21266"/>
    <cellStyle name="Note 2 20 2 4 2" xfId="21267"/>
    <cellStyle name="Note 2 21 5 2" xfId="21268"/>
    <cellStyle name="Note 2 21 2 4 2" xfId="21269"/>
    <cellStyle name="Note 2 22 5 2" xfId="21270"/>
    <cellStyle name="Note 2 22 2 4 2" xfId="21271"/>
    <cellStyle name="Note 2 23 5 2" xfId="21272"/>
    <cellStyle name="Note 2 23 2 4 2" xfId="21273"/>
    <cellStyle name="Note 2 24 5 2" xfId="21274"/>
    <cellStyle name="Note 2 24 2 4 2" xfId="21275"/>
    <cellStyle name="Note 2 25 5 2" xfId="21276"/>
    <cellStyle name="Note 2 25 2 4 2" xfId="21277"/>
    <cellStyle name="Note 2 26 5 2" xfId="21278"/>
    <cellStyle name="Note 2 26 2 4 2" xfId="21279"/>
    <cellStyle name="Note 2 27 5 2" xfId="21280"/>
    <cellStyle name="Note 2 27 2 4 2" xfId="21281"/>
    <cellStyle name="Note 2 28 5 2" xfId="21282"/>
    <cellStyle name="Note 2 28 2 4 2" xfId="21283"/>
    <cellStyle name="Note 2 29 5 2" xfId="21284"/>
    <cellStyle name="Note 2 29 2 4 2" xfId="21285"/>
    <cellStyle name="Note 2 3 7 2" xfId="21286"/>
    <cellStyle name="Note 2 3 2 4 2" xfId="21287"/>
    <cellStyle name="Account 13 2 6 2" xfId="21288"/>
    <cellStyle name="Note 2 30 5 2" xfId="21289"/>
    <cellStyle name="Note 2 30 2 4 2" xfId="21290"/>
    <cellStyle name="Note 2 31 5 2" xfId="21291"/>
    <cellStyle name="Note 2 31 2 4 2" xfId="21292"/>
    <cellStyle name="Note 2 32 5 2" xfId="21293"/>
    <cellStyle name="Note 2 32 2 4 2" xfId="21294"/>
    <cellStyle name="Note 2 33 5 2" xfId="21295"/>
    <cellStyle name="Note 2 33 2 4 2" xfId="21296"/>
    <cellStyle name="Note 2 34 5 2" xfId="21297"/>
    <cellStyle name="Note 2 34 2 4 2" xfId="21298"/>
    <cellStyle name="Note 2 35 5 2" xfId="21299"/>
    <cellStyle name="Note 2 35 2 4 2" xfId="21300"/>
    <cellStyle name="Note 2 36 5 2" xfId="21301"/>
    <cellStyle name="Note 2 36 2 4 2" xfId="21302"/>
    <cellStyle name="Note 2 37 5 2" xfId="21303"/>
    <cellStyle name="Note 2 37 2 4 2" xfId="21304"/>
    <cellStyle name="Note 2 38 4 2" xfId="21305"/>
    <cellStyle name="Account 13 7 2" xfId="21306"/>
    <cellStyle name="Note 2 4 6 2" xfId="21307"/>
    <cellStyle name="Note 2 4 2 4 2" xfId="21308"/>
    <cellStyle name="Note 2 5 6 2" xfId="21309"/>
    <cellStyle name="Note 2 5 2 4 2" xfId="21310"/>
    <cellStyle name="Note 2 6 5 2" xfId="21311"/>
    <cellStyle name="Note 2 6 2 4 2" xfId="21312"/>
    <cellStyle name="Note 2 7 5 2" xfId="21313"/>
    <cellStyle name="Note 2 7 2 4 2" xfId="21314"/>
    <cellStyle name="Note 2 8 5 2" xfId="21315"/>
    <cellStyle name="Note 2 8 2 4 2" xfId="21316"/>
    <cellStyle name="Note 2 9 5 2" xfId="21317"/>
    <cellStyle name="Note 2 9 2 4 2" xfId="21318"/>
    <cellStyle name="Account 12 2 6 2" xfId="21319"/>
    <cellStyle name="Account 12 7 2" xfId="21320"/>
    <cellStyle name="Account 11 2 6 2" xfId="21321"/>
    <cellStyle name="Account 11 7 2" xfId="21322"/>
    <cellStyle name="Org 20 2" xfId="21323"/>
    <cellStyle name="Org 10 8 2" xfId="21324"/>
    <cellStyle name="Org 10 2 7 2" xfId="21325"/>
    <cellStyle name="Org 11 8 2" xfId="21326"/>
    <cellStyle name="Org 11 2 7 2" xfId="21327"/>
    <cellStyle name="Org 12 8 2" xfId="21328"/>
    <cellStyle name="Org 12 2 7 2" xfId="21329"/>
    <cellStyle name="Org 13 8 2" xfId="21330"/>
    <cellStyle name="Org 13 2 7 2" xfId="21331"/>
    <cellStyle name="Org 14 8 2" xfId="21332"/>
    <cellStyle name="Org 14 2 7 2" xfId="21333"/>
    <cellStyle name="Org 15 8 2" xfId="21334"/>
    <cellStyle name="Org 15 2 7 2" xfId="21335"/>
    <cellStyle name="Org 2 8 2" xfId="21336"/>
    <cellStyle name="Org 2 2 7 2" xfId="21337"/>
    <cellStyle name="Org 3 8 2" xfId="21338"/>
    <cellStyle name="Org 3 2 7 2" xfId="21339"/>
    <cellStyle name="Org 4 8 2" xfId="21340"/>
    <cellStyle name="Org 4 2 7 2" xfId="21341"/>
    <cellStyle name="Org 5 8 2" xfId="21342"/>
    <cellStyle name="Org 5 2 7 2" xfId="21343"/>
    <cellStyle name="Org 6 8 2" xfId="21344"/>
    <cellStyle name="Org 6 2 7 2" xfId="21345"/>
    <cellStyle name="Org 7 8 2" xfId="21346"/>
    <cellStyle name="Org 7 2 7 2" xfId="21347"/>
    <cellStyle name="Org 8 8 2" xfId="21348"/>
    <cellStyle name="Org 8 2 7 2" xfId="21349"/>
    <cellStyle name="Org 9 8 2" xfId="21350"/>
    <cellStyle name="Org 9 2 7 2" xfId="21351"/>
    <cellStyle name="Account 10 2 6 2" xfId="21352"/>
    <cellStyle name="Account 10 7 2" xfId="21353"/>
    <cellStyle name="Account 19 2" xfId="21354"/>
    <cellStyle name="Input 2 9 16 2" xfId="21355"/>
    <cellStyle name="Input 2 9 14 2" xfId="21356"/>
    <cellStyle name="Input 2 9 12 2" xfId="21357"/>
    <cellStyle name="Input 2 8 12 2" xfId="21358"/>
    <cellStyle name="Input 2 9 10 2" xfId="21359"/>
    <cellStyle name="Input 2 8 10 2" xfId="21360"/>
    <cellStyle name="Input 2 9 8 2" xfId="21361"/>
    <cellStyle name="Input 2 8 8 2" xfId="21362"/>
    <cellStyle name="Input 2 7 8 2" xfId="21363"/>
    <cellStyle name="Input 2 6 8 2" xfId="21364"/>
    <cellStyle name="Input 2 5 9 2" xfId="21365"/>
    <cellStyle name="Input 2 4 9 2" xfId="21366"/>
    <cellStyle name="Input 2 39 8 2" xfId="21367"/>
    <cellStyle name="Input 2 38 8 2" xfId="21368"/>
    <cellStyle name="Input 2 37 8 2" xfId="21369"/>
    <cellStyle name="Input 2 36 8 2" xfId="21370"/>
    <cellStyle name="Input 2 35 8 2" xfId="21371"/>
    <cellStyle name="Input 2 34 8 2" xfId="21372"/>
    <cellStyle name="Input 2 33 8 2" xfId="21373"/>
    <cellStyle name="Input 2 32 8 2" xfId="21374"/>
    <cellStyle name="Input 2 31 8 2" xfId="21375"/>
    <cellStyle name="Input 2 30 8 2" xfId="21376"/>
    <cellStyle name="Input 2 3 9 2" xfId="21377"/>
    <cellStyle name="Input 2 29 8 2" xfId="21378"/>
    <cellStyle name="Input 2 28 8 2" xfId="21379"/>
    <cellStyle name="Input 2 27 8 2" xfId="21380"/>
    <cellStyle name="Input 2 26 8 2" xfId="21381"/>
    <cellStyle name="Input 2 25 8 2" xfId="21382"/>
    <cellStyle name="Input 2 24 8 2" xfId="21383"/>
    <cellStyle name="Input 2 23 8 2" xfId="21384"/>
    <cellStyle name="Input 2 22 8 2" xfId="21385"/>
    <cellStyle name="Input 2 21 8 2" xfId="21386"/>
    <cellStyle name="Input 2 20 8 2" xfId="21387"/>
    <cellStyle name="Input 2 19 8 2" xfId="21388"/>
    <cellStyle name="Input 2 18 8 2" xfId="21389"/>
    <cellStyle name="Input 2 17 8 2" xfId="21390"/>
    <cellStyle name="Input 2 16 8 2" xfId="21391"/>
    <cellStyle name="Input 2 15 8 2" xfId="21392"/>
    <cellStyle name="Input 2 14 8 2" xfId="21393"/>
    <cellStyle name="Input 2 13 8 2" xfId="21394"/>
    <cellStyle name="Input 2 12 8 2" xfId="21395"/>
    <cellStyle name="Input 2 11 8 2" xfId="21396"/>
    <cellStyle name="Input 2 10 8 2" xfId="21397"/>
    <cellStyle name="Input 2 47 2" xfId="21398"/>
    <cellStyle name="Input 2 7 10 2" xfId="21399"/>
    <cellStyle name="Project 20 2" xfId="21400"/>
    <cellStyle name="Project 10 8 2" xfId="21401"/>
    <cellStyle name="Project 10 2 7 2" xfId="21402"/>
    <cellStyle name="Project 11 8 2" xfId="21403"/>
    <cellStyle name="Project 11 2 7 2" xfId="21404"/>
    <cellStyle name="Project 12 8 2" xfId="21405"/>
    <cellStyle name="Project 12 2 7 2" xfId="21406"/>
    <cellStyle name="Project 13 8 2" xfId="21407"/>
    <cellStyle name="Project 13 2 7 2" xfId="21408"/>
    <cellStyle name="Project 14 8 2" xfId="21409"/>
    <cellStyle name="Project 14 2 7 2" xfId="21410"/>
    <cellStyle name="Project 15 8 2" xfId="21411"/>
    <cellStyle name="Project 15 2 7 2" xfId="21412"/>
    <cellStyle name="Project 2 8 2" xfId="21413"/>
    <cellStyle name="Project 2 2 7 2" xfId="21414"/>
    <cellStyle name="Project 3 8 2" xfId="21415"/>
    <cellStyle name="Project 3 2 7 2" xfId="21416"/>
    <cellStyle name="Project 4 8 2" xfId="21417"/>
    <cellStyle name="Project 4 2 7 2" xfId="21418"/>
    <cellStyle name="Project 5 8 2" xfId="21419"/>
    <cellStyle name="Project 5 2 7 2" xfId="21420"/>
    <cellStyle name="Project 6 8 2" xfId="21421"/>
    <cellStyle name="Project 6 2 7 2" xfId="21422"/>
    <cellStyle name="Project 7 8 2" xfId="21423"/>
    <cellStyle name="Project 7 2 7 2" xfId="21424"/>
    <cellStyle name="Project 8 8 2" xfId="21425"/>
    <cellStyle name="Project 8 2 7 2" xfId="21426"/>
    <cellStyle name="Project 9 8 2" xfId="21427"/>
    <cellStyle name="Project 9 2 7 2" xfId="21428"/>
    <cellStyle name="Input 2 6 10 2" xfId="21429"/>
    <cellStyle name="Input 2 5 11 2" xfId="21430"/>
    <cellStyle name="Input 2 4 11 2" xfId="21431"/>
    <cellStyle name="Input 2 39 10 2" xfId="21432"/>
    <cellStyle name="Input 2 38 10 2" xfId="21433"/>
    <cellStyle name="Input 2 37 10 2" xfId="21434"/>
    <cellStyle name="Input 2 36 10 2" xfId="21435"/>
    <cellStyle name="task 20 2" xfId="21436"/>
    <cellStyle name="task 10 8 2" xfId="21437"/>
    <cellStyle name="task 10 2 7 2" xfId="21438"/>
    <cellStyle name="task 11 8 2" xfId="21439"/>
    <cellStyle name="task 11 2 7 2" xfId="21440"/>
    <cellStyle name="task 12 8 2" xfId="21441"/>
    <cellStyle name="task 12 2 7 2" xfId="21442"/>
    <cellStyle name="task 13 8 2" xfId="21443"/>
    <cellStyle name="task 13 2 7 2" xfId="21444"/>
    <cellStyle name="task 14 8 2" xfId="21445"/>
    <cellStyle name="task 14 2 7 2" xfId="21446"/>
    <cellStyle name="task 15 8 2" xfId="21447"/>
    <cellStyle name="task 15 2 7 2" xfId="21448"/>
    <cellStyle name="task 2 8 2" xfId="21449"/>
    <cellStyle name="task 2 2 7 2" xfId="21450"/>
    <cellStyle name="task 3 8 2" xfId="21451"/>
    <cellStyle name="task 3 2 7 2" xfId="21452"/>
    <cellStyle name="task 4 8 2" xfId="21453"/>
    <cellStyle name="task 4 2 7 2" xfId="21454"/>
    <cellStyle name="task 5 8 2" xfId="21455"/>
    <cellStyle name="task 5 2 7 2" xfId="21456"/>
    <cellStyle name="task 6 8 2" xfId="21457"/>
    <cellStyle name="task 6 2 7 2" xfId="21458"/>
    <cellStyle name="task 7 8 2" xfId="21459"/>
    <cellStyle name="task 7 2 7 2" xfId="21460"/>
    <cellStyle name="task 8 8 2" xfId="21461"/>
    <cellStyle name="task 8 2 7 2" xfId="21462"/>
    <cellStyle name="task 9 8 2" xfId="21463"/>
    <cellStyle name="task 9 2 7 2" xfId="21464"/>
    <cellStyle name="Input 2 35 10 2" xfId="21465"/>
    <cellStyle name="Input 2 34 10 2" xfId="21466"/>
    <cellStyle name="Input 2 33 10 2" xfId="21467"/>
    <cellStyle name="Input 2 32 10 2" xfId="21468"/>
    <cellStyle name="Input 2 31 10 2" xfId="21469"/>
    <cellStyle name="Input 2 30 10 2" xfId="21470"/>
    <cellStyle name="Input 2 3 11 2" xfId="21471"/>
    <cellStyle name="Input 2 29 10 2" xfId="21472"/>
    <cellStyle name="Input 2 28 10 2" xfId="21473"/>
    <cellStyle name="Input 2 27 10 2" xfId="21474"/>
    <cellStyle name="Input 2 26 10 2" xfId="21475"/>
    <cellStyle name="Input 2 25 10 2" xfId="21476"/>
    <cellStyle name="Input 2 24 10 2" xfId="21477"/>
    <cellStyle name="Input 2 23 10 2" xfId="21478"/>
    <cellStyle name="Fund 9 2 10 2" xfId="21479"/>
    <cellStyle name="Fund 9 11 2" xfId="21480"/>
    <cellStyle name="Fund 8 2 10 2" xfId="21481"/>
    <cellStyle name="Fund 8 11 2" xfId="21482"/>
    <cellStyle name="Fund 7 2 10 2" xfId="21483"/>
    <cellStyle name="Fund 7 11 2" xfId="21484"/>
    <cellStyle name="Fund 6 2 10 2" xfId="21485"/>
    <cellStyle name="Fund 6 11 2" xfId="21486"/>
    <cellStyle name="Fund 5 2 10 2" xfId="21487"/>
    <cellStyle name="Fund 5 11 2" xfId="21488"/>
    <cellStyle name="Fund 4 2 10 2" xfId="21489"/>
    <cellStyle name="Fund 4 11 2" xfId="21490"/>
    <cellStyle name="Fund 3 2 10 2" xfId="21491"/>
    <cellStyle name="Fund 3 11 2" xfId="21492"/>
    <cellStyle name="Fund 2 2 10 2" xfId="21493"/>
    <cellStyle name="Fund 2 11 2" xfId="21494"/>
    <cellStyle name="Fund 15 2 10 2" xfId="21495"/>
    <cellStyle name="Fund 15 11 2" xfId="21496"/>
    <cellStyle name="Fund 14 2 10 2" xfId="21497"/>
    <cellStyle name="Fund 14 11 2" xfId="21498"/>
    <cellStyle name="Fund 13 2 10 2" xfId="21499"/>
    <cellStyle name="Fund 13 11 2" xfId="21500"/>
    <cellStyle name="Fund 12 2 10 2" xfId="21501"/>
    <cellStyle name="Fund 11 2 10 2" xfId="21502"/>
    <cellStyle name="Fund 11 11 2" xfId="21503"/>
    <cellStyle name="Fund 10 2 10 2" xfId="21504"/>
    <cellStyle name="Fund 10 11 2" xfId="21505"/>
    <cellStyle name="Input 2 9 6 2" xfId="21506"/>
    <cellStyle name="Input 2 8 6 2" xfId="21507"/>
    <cellStyle name="Calculation 2 14 9 2" xfId="21508"/>
    <cellStyle name="Calculation 2 13 9 2" xfId="21509"/>
    <cellStyle name="Calculation 2 12 9 2" xfId="21510"/>
    <cellStyle name="Calculation 2 11 9 2" xfId="21511"/>
    <cellStyle name="Calculation 2 10 9 2" xfId="21512"/>
    <cellStyle name="Calculation 2 48 2" xfId="21513"/>
    <cellStyle name="Fund 6 2 15 2" xfId="21514"/>
    <cellStyle name="Fund 6 16 2" xfId="21515"/>
    <cellStyle name="Fund 5 2 15 2" xfId="21516"/>
    <cellStyle name="Total 2 44 2" xfId="21517"/>
    <cellStyle name="Total 2 10 5 2" xfId="21518"/>
    <cellStyle name="Note 2 44 2" xfId="21519"/>
    <cellStyle name="Note 2 10 6 2" xfId="21520"/>
    <cellStyle name="Note 2 10 2 5 2" xfId="21521"/>
    <cellStyle name="Note 2 11 6 2" xfId="21522"/>
    <cellStyle name="Note 2 11 2 5 2" xfId="21523"/>
    <cellStyle name="Note 2 12 6 2" xfId="21524"/>
    <cellStyle name="Note 2 12 2 5 2" xfId="21525"/>
    <cellStyle name="Note 2 13 6 2" xfId="21526"/>
    <cellStyle name="Note 2 13 2 5 2" xfId="21527"/>
    <cellStyle name="Note 2 14 6 2" xfId="21528"/>
    <cellStyle name="Note 2 14 2 5 2" xfId="21529"/>
    <cellStyle name="Note 2 15 6 2" xfId="21530"/>
    <cellStyle name="Note 2 15 2 5 2" xfId="21531"/>
    <cellStyle name="Note 2 16 6 2" xfId="21532"/>
    <cellStyle name="Note 2 16 2 5 2" xfId="21533"/>
    <cellStyle name="Note 2 17 6 2" xfId="21534"/>
    <cellStyle name="Note 2 17 2 5 2" xfId="21535"/>
    <cellStyle name="Note 2 18 6 2" xfId="21536"/>
    <cellStyle name="Note 2 18 2 5 2" xfId="21537"/>
    <cellStyle name="Note 2 19 6 2" xfId="21538"/>
    <cellStyle name="Note 2 19 2 5 2" xfId="21539"/>
    <cellStyle name="Note 2 2 9 2" xfId="21540"/>
    <cellStyle name="Note 2 2 2 8 2" xfId="21541"/>
    <cellStyle name="Note 2 2 2 2 5 2" xfId="21542"/>
    <cellStyle name="Total 2 11 5 2" xfId="21543"/>
    <cellStyle name="Total 2 12 5 2" xfId="21544"/>
    <cellStyle name="Total 2 13 5 2" xfId="21545"/>
    <cellStyle name="Note 2 20 6 2" xfId="21546"/>
    <cellStyle name="Note 2 20 2 5 2" xfId="21547"/>
    <cellStyle name="Note 2 21 6 2" xfId="21548"/>
    <cellStyle name="Note 2 21 2 5 2" xfId="21549"/>
    <cellStyle name="Note 2 22 6 2" xfId="21550"/>
    <cellStyle name="Note 2 22 2 5 2" xfId="21551"/>
    <cellStyle name="Note 2 23 6 2" xfId="21552"/>
    <cellStyle name="Note 2 23 2 5 2" xfId="21553"/>
    <cellStyle name="Note 2 24 6 2" xfId="21554"/>
    <cellStyle name="Note 2 24 2 5 2" xfId="21555"/>
    <cellStyle name="Note 2 25 6 2" xfId="21556"/>
    <cellStyle name="Note 2 25 2 5 2" xfId="21557"/>
    <cellStyle name="Note 2 26 6 2" xfId="21558"/>
    <cellStyle name="Note 2 26 2 5 2" xfId="21559"/>
    <cellStyle name="Note 2 27 6 2" xfId="21560"/>
    <cellStyle name="Note 2 27 2 5 2" xfId="21561"/>
    <cellStyle name="Note 2 28 6 2" xfId="21562"/>
    <cellStyle name="Note 2 28 2 5 2" xfId="21563"/>
    <cellStyle name="Note 2 29 6 2" xfId="21564"/>
    <cellStyle name="Note 2 29 2 5 2" xfId="21565"/>
    <cellStyle name="Note 2 3 8 2" xfId="21566"/>
    <cellStyle name="Note 2 3 2 5 2" xfId="21567"/>
    <cellStyle name="Total 2 14 5 2" xfId="21568"/>
    <cellStyle name="Note 2 30 6 2" xfId="21569"/>
    <cellStyle name="Note 2 30 2 5 2" xfId="21570"/>
    <cellStyle name="Note 2 31 6 2" xfId="21571"/>
    <cellStyle name="Note 2 31 2 5 2" xfId="21572"/>
    <cellStyle name="Note 2 32 6 2" xfId="21573"/>
    <cellStyle name="Note 2 32 2 5 2" xfId="21574"/>
    <cellStyle name="Note 2 33 6 2" xfId="21575"/>
    <cellStyle name="Note 2 33 2 5 2" xfId="21576"/>
    <cellStyle name="Note 2 34 6 2" xfId="21577"/>
    <cellStyle name="Note 2 34 2 5 2" xfId="21578"/>
    <cellStyle name="Note 2 35 6 2" xfId="21579"/>
    <cellStyle name="Note 2 35 2 5 2" xfId="21580"/>
    <cellStyle name="Note 2 36 6 2" xfId="21581"/>
    <cellStyle name="Note 2 36 2 5 2" xfId="21582"/>
    <cellStyle name="Note 2 37 6 2" xfId="21583"/>
    <cellStyle name="Note 2 37 2 5 2" xfId="21584"/>
    <cellStyle name="Note 2 38 5 2" xfId="21585"/>
    <cellStyle name="Total 2 15 5 2" xfId="21586"/>
    <cellStyle name="Note 2 4 7 2" xfId="21587"/>
    <cellStyle name="Note 2 4 2 5 2" xfId="21588"/>
    <cellStyle name="Note 2 5 7 2" xfId="21589"/>
    <cellStyle name="Note 2 5 2 5 2" xfId="21590"/>
    <cellStyle name="Note 2 6 6 2" xfId="21591"/>
    <cellStyle name="Note 2 6 2 5 2" xfId="21592"/>
    <cellStyle name="Note 2 7 6 2" xfId="21593"/>
    <cellStyle name="Note 2 7 2 5 2" xfId="21594"/>
    <cellStyle name="Note 2 8 6 2" xfId="21595"/>
    <cellStyle name="Note 2 8 2 5 2" xfId="21596"/>
    <cellStyle name="Note 2 9 6 2" xfId="21597"/>
    <cellStyle name="Note 2 9 2 5 2" xfId="21598"/>
    <cellStyle name="Total 2 16 5 2" xfId="21599"/>
    <cellStyle name="Total 2 17 5 2" xfId="21600"/>
    <cellStyle name="Total 2 18 5 2" xfId="21601"/>
    <cellStyle name="Total 2 19 5 2" xfId="21602"/>
    <cellStyle name="Org 21 2" xfId="21603"/>
    <cellStyle name="Org 10 9 2" xfId="21604"/>
    <cellStyle name="Org 10 2 8 2" xfId="21605"/>
    <cellStyle name="Org 11 9 2" xfId="21606"/>
    <cellStyle name="Org 11 2 8 2" xfId="21607"/>
    <cellStyle name="Org 12 9 2" xfId="21608"/>
    <cellStyle name="Org 12 2 8 2" xfId="21609"/>
    <cellStyle name="Org 13 9 2" xfId="21610"/>
    <cellStyle name="Org 13 2 8 2" xfId="21611"/>
    <cellStyle name="Org 14 9 2" xfId="21612"/>
    <cellStyle name="Input 2 39 13 2" xfId="21613"/>
    <cellStyle name="Calculation 2 14 7 2" xfId="21614"/>
    <cellStyle name="Org 14 2 8 2" xfId="21615"/>
    <cellStyle name="Org 15 9 2" xfId="21616"/>
    <cellStyle name="Org 15 2 8 2" xfId="21617"/>
    <cellStyle name="Org 2 9 2" xfId="21618"/>
    <cellStyle name="Org 2 2 8 2" xfId="21619"/>
    <cellStyle name="Org 3 9 2" xfId="21620"/>
    <cellStyle name="Org 3 2 8 2" xfId="21621"/>
    <cellStyle name="Org 4 9 2" xfId="21622"/>
    <cellStyle name="Org 4 2 8 2" xfId="21623"/>
    <cellStyle name="Org 5 9 2" xfId="21624"/>
    <cellStyle name="Org 5 2 8 2" xfId="21625"/>
    <cellStyle name="Org 6 9 2" xfId="21626"/>
    <cellStyle name="Org 6 2 8 2" xfId="21627"/>
    <cellStyle name="Org 7 9 2" xfId="21628"/>
    <cellStyle name="Org 7 2 8 2" xfId="21629"/>
    <cellStyle name="Org 8 9 2" xfId="21630"/>
    <cellStyle name="Org 8 2 8 2" xfId="21631"/>
    <cellStyle name="Org 9 9 2" xfId="21632"/>
    <cellStyle name="Org 9 2 8 2" xfId="21633"/>
    <cellStyle name="Output 2 43 2" xfId="21634"/>
    <cellStyle name="Output 2 10 4 2" xfId="21635"/>
    <cellStyle name="Output 2 11 4 2" xfId="21636"/>
    <cellStyle name="Output 2 12 4 2" xfId="21637"/>
    <cellStyle name="Output 2 13 4 2" xfId="21638"/>
    <cellStyle name="Output 2 14 4 2" xfId="21639"/>
    <cellStyle name="Output 2 15 4 2" xfId="21640"/>
    <cellStyle name="Output 2 16 4 2" xfId="21641"/>
    <cellStyle name="Output 2 17 4 2" xfId="21642"/>
    <cellStyle name="Output 2 18 4 2" xfId="21643"/>
    <cellStyle name="Output 2 19 4 2" xfId="21644"/>
    <cellStyle name="Output 2 2 5 3" xfId="21645"/>
    <cellStyle name="Output 2 20 4 2" xfId="21646"/>
    <cellStyle name="Output 2 21 4 2" xfId="21647"/>
    <cellStyle name="Output 2 22 4 2" xfId="21648"/>
    <cellStyle name="Output 2 23 4 2" xfId="21649"/>
    <cellStyle name="Output 2 24 4 2" xfId="21650"/>
    <cellStyle name="Output 2 25 4 2" xfId="21651"/>
    <cellStyle name="Output 2 26 4 2" xfId="21652"/>
    <cellStyle name="Output 2 27 4 2" xfId="21653"/>
    <cellStyle name="Output 2 28 4 2" xfId="21654"/>
    <cellStyle name="Output 2 29 4 2" xfId="21655"/>
    <cellStyle name="Output 2 3 5 2" xfId="21656"/>
    <cellStyle name="Output 2 30 4 2" xfId="21657"/>
    <cellStyle name="Output 2 31 4 2" xfId="21658"/>
    <cellStyle name="Output 2 32 4 2" xfId="21659"/>
    <cellStyle name="Output 2 33 4 2" xfId="21660"/>
    <cellStyle name="Output 2 34 4 2" xfId="21661"/>
    <cellStyle name="Output 2 35 4 2" xfId="21662"/>
    <cellStyle name="Output 2 36 4 2" xfId="21663"/>
    <cellStyle name="Output 2 37 4 2" xfId="21664"/>
    <cellStyle name="Output 2 38 4 2" xfId="21665"/>
    <cellStyle name="Output 2 39 4 2" xfId="21666"/>
    <cellStyle name="Output 2 4 5 2" xfId="21667"/>
    <cellStyle name="Output 2 5 5 2" xfId="21668"/>
    <cellStyle name="Output 2 6 4 2" xfId="21669"/>
    <cellStyle name="Output 2 7 4 2" xfId="21670"/>
    <cellStyle name="Output 2 8 4 2" xfId="21671"/>
    <cellStyle name="Output 2 9 4 2" xfId="21672"/>
    <cellStyle name="Total 2 2 7 3" xfId="21673"/>
    <cellStyle name="Total 2 2 2 5 2" xfId="21674"/>
    <cellStyle name="Total 2 20 5 2" xfId="21675"/>
    <cellStyle name="Total 2 21 5 2" xfId="21676"/>
    <cellStyle name="Total 2 22 5 2" xfId="21677"/>
    <cellStyle name="Total 2 23 5 2" xfId="21678"/>
    <cellStyle name="Total 2 24 5 2" xfId="21679"/>
    <cellStyle name="Total 2 25 5 2" xfId="21680"/>
    <cellStyle name="Total 2 26 5 2" xfId="21681"/>
    <cellStyle name="Total 2 27 5 2" xfId="21682"/>
    <cellStyle name="Total 2 28 5 2" xfId="21683"/>
    <cellStyle name="Total 2 29 5 2" xfId="21684"/>
    <cellStyle name="Total 2 3 6 2" xfId="21685"/>
    <cellStyle name="Total 2 30 5 2" xfId="21686"/>
    <cellStyle name="Total 2 31 5 2" xfId="21687"/>
    <cellStyle name="Total 2 32 5 2" xfId="21688"/>
    <cellStyle name="Total 2 33 5 2" xfId="21689"/>
    <cellStyle name="Total 2 34 5 2" xfId="21690"/>
    <cellStyle name="Total 2 35 5 2" xfId="21691"/>
    <cellStyle name="Total 2 36 5 2" xfId="21692"/>
    <cellStyle name="Total 2 37 5 2" xfId="21693"/>
    <cellStyle name="Total 2 38 5 2" xfId="21694"/>
    <cellStyle name="Project 21 2" xfId="21695"/>
    <cellStyle name="Project 10 9 2" xfId="21696"/>
    <cellStyle name="Project 10 2 8 2" xfId="21697"/>
    <cellStyle name="Project 11 9 2" xfId="21698"/>
    <cellStyle name="Project 11 2 8 2" xfId="21699"/>
    <cellStyle name="Project 12 9 2" xfId="21700"/>
    <cellStyle name="Project 12 2 8 2" xfId="21701"/>
    <cellStyle name="Project 13 9 2" xfId="21702"/>
    <cellStyle name="Project 13 2 8 2" xfId="21703"/>
    <cellStyle name="Project 14 9 2" xfId="21704"/>
    <cellStyle name="Project 14 2 8 2" xfId="21705"/>
    <cellStyle name="Project 15 9 2" xfId="21706"/>
    <cellStyle name="Project 15 2 8 2" xfId="21707"/>
    <cellStyle name="Project 2 9 2" xfId="21708"/>
    <cellStyle name="Project 2 2 8 2" xfId="21709"/>
    <cellStyle name="Project 3 9 2" xfId="21710"/>
    <cellStyle name="Project 3 2 8 2" xfId="21711"/>
    <cellStyle name="Project 4 9 2" xfId="21712"/>
    <cellStyle name="Project 4 2 8 2" xfId="21713"/>
    <cellStyle name="Project 5 9 2" xfId="21714"/>
    <cellStyle name="Project 5 2 8 2" xfId="21715"/>
    <cellStyle name="Project 6 9 2" xfId="21716"/>
    <cellStyle name="Project 6 2 8 2" xfId="21717"/>
    <cellStyle name="Project 7 9 2" xfId="21718"/>
    <cellStyle name="Project 7 2 8 2" xfId="21719"/>
    <cellStyle name="Project 8 9 2" xfId="21720"/>
    <cellStyle name="Project 8 2 8 2" xfId="21721"/>
    <cellStyle name="Project 9 9 2" xfId="21722"/>
    <cellStyle name="Project 9 2 8 2" xfId="21723"/>
    <cellStyle name="Fund 5 16 2" xfId="21724"/>
    <cellStyle name="Total 2 4 6 2" xfId="21725"/>
    <cellStyle name="Total 2 5 6 2" xfId="21726"/>
    <cellStyle name="Total 2 6 5 2" xfId="21727"/>
    <cellStyle name="Total 2 7 5 2" xfId="21728"/>
    <cellStyle name="Total 2 8 5 2" xfId="21729"/>
    <cellStyle name="Total 2 9 5 2" xfId="21730"/>
    <cellStyle name="task 21 2" xfId="21731"/>
    <cellStyle name="task 10 9 2" xfId="21732"/>
    <cellStyle name="task 10 2 8 2" xfId="21733"/>
    <cellStyle name="task 11 9 2" xfId="21734"/>
    <cellStyle name="task 11 2 8 2" xfId="21735"/>
    <cellStyle name="task 12 9 2" xfId="21736"/>
    <cellStyle name="task 12 2 8 2" xfId="21737"/>
    <cellStyle name="task 13 9 2" xfId="21738"/>
    <cellStyle name="task 13 2 8 2" xfId="21739"/>
    <cellStyle name="task 14 9 2" xfId="21740"/>
    <cellStyle name="task 14 2 8 2" xfId="21741"/>
    <cellStyle name="task 15 9 2" xfId="21742"/>
    <cellStyle name="task 15 2 8 2" xfId="21743"/>
    <cellStyle name="task 2 9 2" xfId="21744"/>
    <cellStyle name="task 2 2 8 2" xfId="21745"/>
    <cellStyle name="task 3 9 2" xfId="21746"/>
    <cellStyle name="task 3 2 8 2" xfId="21747"/>
    <cellStyle name="task 4 9 2" xfId="21748"/>
    <cellStyle name="task 4 2 8 2" xfId="21749"/>
    <cellStyle name="task 5 9 2" xfId="21750"/>
    <cellStyle name="task 5 2 8 2" xfId="21751"/>
    <cellStyle name="task 6 9 2" xfId="21752"/>
    <cellStyle name="task 6 2 8 2" xfId="21753"/>
    <cellStyle name="task 7 9 2" xfId="21754"/>
    <cellStyle name="task 7 2 8 2" xfId="21755"/>
    <cellStyle name="task 8 9 2" xfId="21756"/>
    <cellStyle name="task 8 2 8 2" xfId="21757"/>
    <cellStyle name="task 9 9 2" xfId="21758"/>
    <cellStyle name="task 9 2 8 2" xfId="21759"/>
    <cellStyle name="Fund 4 2 15 2" xfId="21760"/>
    <cellStyle name="Total 2 43 2" xfId="21761"/>
    <cellStyle name="Total 2 10 4 2" xfId="21762"/>
    <cellStyle name="Total 2 11 4 2" xfId="21763"/>
    <cellStyle name="Total 2 12 4 2" xfId="21764"/>
    <cellStyle name="Total 2 13 4 2" xfId="21765"/>
    <cellStyle name="Total 2 14 4 2" xfId="21766"/>
    <cellStyle name="Total 2 15 4 2" xfId="21767"/>
    <cellStyle name="Total 2 16 4 2" xfId="21768"/>
    <cellStyle name="Total 2 17 4 2" xfId="21769"/>
    <cellStyle name="Total 2 18 4 2" xfId="21770"/>
    <cellStyle name="Total 2 19 4 2" xfId="21771"/>
    <cellStyle name="Total 2 2 6 3" xfId="21772"/>
    <cellStyle name="Total 2 2 2 4 2" xfId="21773"/>
    <cellStyle name="Total 2 20 4 2" xfId="21774"/>
    <cellStyle name="Total 2 21 4 2" xfId="21775"/>
    <cellStyle name="Total 2 22 4 2" xfId="21776"/>
    <cellStyle name="Total 2 23 4 2" xfId="21777"/>
    <cellStyle name="Total 2 24 4 2" xfId="21778"/>
    <cellStyle name="Total 2 25 4 2" xfId="21779"/>
    <cellStyle name="Total 2 26 4 2" xfId="21780"/>
    <cellStyle name="Total 2 27 4 2" xfId="21781"/>
    <cellStyle name="Total 2 28 4 2" xfId="21782"/>
    <cellStyle name="Total 2 29 4 2" xfId="21783"/>
    <cellStyle name="Total 2 3 5 2" xfId="21784"/>
    <cellStyle name="Total 2 30 4 2" xfId="21785"/>
    <cellStyle name="Total 2 31 4 2" xfId="21786"/>
    <cellStyle name="Total 2 32 4 2" xfId="21787"/>
    <cellStyle name="Total 2 33 4 2" xfId="21788"/>
    <cellStyle name="Total 2 34 4 2" xfId="21789"/>
    <cellStyle name="Total 2 35 4 2" xfId="21790"/>
    <cellStyle name="Total 2 36 4 2" xfId="21791"/>
    <cellStyle name="Total 2 37 4 2" xfId="21792"/>
    <cellStyle name="Total 2 38 4 2" xfId="21793"/>
    <cellStyle name="Fund 4 16 2" xfId="21794"/>
    <cellStyle name="Total 2 4 5 2" xfId="21795"/>
    <cellStyle name="Total 2 5 5 2" xfId="21796"/>
    <cellStyle name="Total 2 6 4 2" xfId="21797"/>
    <cellStyle name="Total 2 7 4 2" xfId="21798"/>
    <cellStyle name="Total 2 8 4 2" xfId="21799"/>
    <cellStyle name="Total 2 9 4 2" xfId="21800"/>
    <cellStyle name="Input 2 8 13 2" xfId="21801"/>
    <cellStyle name="Input 2 19 9 2" xfId="21802"/>
    <cellStyle name="Fund 11 2 11 2" xfId="21803"/>
    <cellStyle name="Input 2 7 6 2" xfId="21804"/>
    <cellStyle name="Input 2 6 6 2" xfId="21805"/>
    <cellStyle name="Input 2 5 7 2" xfId="21806"/>
    <cellStyle name="Input 2 4 7 2" xfId="21807"/>
    <cellStyle name="Input 2 39 6 2" xfId="21808"/>
    <cellStyle name="Input 2 38 6 2" xfId="21809"/>
    <cellStyle name="Input 2 37 6 2" xfId="21810"/>
    <cellStyle name="Input 2 36 6 2" xfId="21811"/>
    <cellStyle name="Input 2 35 6 2" xfId="21812"/>
    <cellStyle name="Input 2 34 6 2" xfId="21813"/>
    <cellStyle name="Input 2 33 6 2" xfId="21814"/>
    <cellStyle name="Input 2 32 6 2" xfId="21815"/>
    <cellStyle name="Input 2 31 6 2" xfId="21816"/>
    <cellStyle name="Input 2 30 6 2" xfId="21817"/>
    <cellStyle name="Input 2 3 7 2" xfId="21818"/>
    <cellStyle name="Input 2 29 6 2" xfId="21819"/>
    <cellStyle name="Input 2 28 6 2" xfId="21820"/>
    <cellStyle name="Input 2 27 6 2" xfId="21821"/>
    <cellStyle name="Input 2 26 6 2" xfId="21822"/>
    <cellStyle name="Input 2 25 6 2" xfId="21823"/>
    <cellStyle name="Input 2 24 6 2" xfId="21824"/>
    <cellStyle name="Input 2 23 6 2" xfId="21825"/>
    <cellStyle name="Input 2 22 6 2" xfId="21826"/>
    <cellStyle name="Input 2 21 6 2" xfId="21827"/>
    <cellStyle name="Input 2 20 6 2" xfId="21828"/>
    <cellStyle name="Input 2 2 7 3" xfId="21829"/>
    <cellStyle name="Input 2 19 6 2" xfId="21830"/>
    <cellStyle name="Input 2 18 6 2" xfId="21831"/>
    <cellStyle name="Input 2 17 6 2" xfId="21832"/>
    <cellStyle name="Input 2 16 6 2" xfId="21833"/>
    <cellStyle name="Input 2 15 6 2" xfId="21834"/>
    <cellStyle name="Input 2 14 6 2" xfId="21835"/>
    <cellStyle name="Input 2 13 6 2" xfId="21836"/>
    <cellStyle name="Input 2 12 6 2" xfId="21837"/>
    <cellStyle name="Input 2 11 6 2" xfId="21838"/>
    <cellStyle name="Input 2 10 6 2" xfId="21839"/>
    <cellStyle name="Input 2 45 2" xfId="21840"/>
    <cellStyle name="Input 2 22 10 2" xfId="21841"/>
    <cellStyle name="Input 2 21 10 2" xfId="21842"/>
    <cellStyle name="Input 2 20 10 2" xfId="21843"/>
    <cellStyle name="Input 2 2 11 2" xfId="21844"/>
    <cellStyle name="Input 2 19 10 2" xfId="21845"/>
    <cellStyle name="Input 2 18 10 2" xfId="21846"/>
    <cellStyle name="Input 2 17 10 2" xfId="21847"/>
    <cellStyle name="Input 2 16 10 2" xfId="21848"/>
    <cellStyle name="Input 2 15 10 2" xfId="21849"/>
    <cellStyle name="Input 2 14 10 2" xfId="21850"/>
    <cellStyle name="Input 2 13 10 2" xfId="21851"/>
    <cellStyle name="Input 2 12 10 2" xfId="21852"/>
    <cellStyle name="Input 2 11 10 2" xfId="21853"/>
    <cellStyle name="Input 2 10 10 2" xfId="21854"/>
    <cellStyle name="Input 2 49 2" xfId="21855"/>
    <cellStyle name="Input 2 7 12 2" xfId="21856"/>
    <cellStyle name="Input 2 6 12 2" xfId="21857"/>
    <cellStyle name="Input 2 5 13 2" xfId="21858"/>
    <cellStyle name="Input 2 4 13 2" xfId="21859"/>
    <cellStyle name="Input 2 39 12 2" xfId="21860"/>
    <cellStyle name="Input 2 38 12 2" xfId="21861"/>
    <cellStyle name="Input 2 37 12 2" xfId="21862"/>
    <cellStyle name="Input 2 36 12 2" xfId="21863"/>
    <cellStyle name="Input 2 35 12 2" xfId="21864"/>
    <cellStyle name="Input 2 34 12 2" xfId="21865"/>
    <cellStyle name="Input 2 33 12 2" xfId="21866"/>
    <cellStyle name="Input 2 32 12 2" xfId="21867"/>
    <cellStyle name="Input 2 31 12 2" xfId="21868"/>
    <cellStyle name="Input 2 30 12 2" xfId="21869"/>
    <cellStyle name="Input 2 3 13 2" xfId="21870"/>
    <cellStyle name="Input 2 29 12 2" xfId="21871"/>
    <cellStyle name="Input 2 28 12 2" xfId="21872"/>
    <cellStyle name="Input 2 27 12 2" xfId="21873"/>
    <cellStyle name="Input 2 26 12 2" xfId="21874"/>
    <cellStyle name="Input 2 25 12 2" xfId="21875"/>
    <cellStyle name="Input 2 24 12 2" xfId="21876"/>
    <cellStyle name="Input 2 23 12 2" xfId="21877"/>
    <cellStyle name="Fund 9 2 12 2" xfId="21878"/>
    <cellStyle name="Fund 9 13 2" xfId="21879"/>
    <cellStyle name="Fund 8 2 12 2" xfId="21880"/>
    <cellStyle name="Fund 8 13 2" xfId="21881"/>
    <cellStyle name="Fund 7 2 12 2" xfId="21882"/>
    <cellStyle name="Fund 7 13 2" xfId="21883"/>
    <cellStyle name="Fund 6 2 12 2" xfId="21884"/>
    <cellStyle name="Fund 6 13 2" xfId="21885"/>
    <cellStyle name="Fund 5 2 12 2" xfId="21886"/>
    <cellStyle name="Fund 5 13 2" xfId="21887"/>
    <cellStyle name="Fund 4 2 12 2" xfId="21888"/>
    <cellStyle name="Fund 4 13 2" xfId="21889"/>
    <cellStyle name="Fund 3 2 12 2" xfId="21890"/>
    <cellStyle name="Fund 3 13 2" xfId="21891"/>
    <cellStyle name="Fund 2 2 12 2" xfId="21892"/>
    <cellStyle name="Fund 2 13 2" xfId="21893"/>
    <cellStyle name="Fund 15 2 12 2" xfId="21894"/>
    <cellStyle name="Fund 15 13 2" xfId="21895"/>
    <cellStyle name="Fund 14 2 12 2" xfId="21896"/>
    <cellStyle name="Fund 14 13 2" xfId="21897"/>
    <cellStyle name="Fund 13 2 12 2" xfId="21898"/>
    <cellStyle name="Fund 13 13 2" xfId="21899"/>
    <cellStyle name="Fund 12 2 12 2" xfId="21900"/>
    <cellStyle name="Fund 12 13 2" xfId="21901"/>
    <cellStyle name="Fund 11 2 12 2" xfId="21902"/>
    <cellStyle name="Fund 11 13 2" xfId="21903"/>
    <cellStyle name="Fund 10 2 12 2" xfId="21904"/>
    <cellStyle name="Fund 10 13 2" xfId="21905"/>
    <cellStyle name="Input 2 22 12 2" xfId="21906"/>
    <cellStyle name="Input 2 21 12 2" xfId="21907"/>
    <cellStyle name="Input 2 20 12 2" xfId="21908"/>
    <cellStyle name="Input 2 2 13 2" xfId="21909"/>
    <cellStyle name="Input 2 19 12 2" xfId="21910"/>
    <cellStyle name="Input 2 18 12 2" xfId="21911"/>
    <cellStyle name="Input 2 17 12 2" xfId="21912"/>
    <cellStyle name="Input 2 16 12 2" xfId="21913"/>
    <cellStyle name="Input 2 15 12 2" xfId="21914"/>
    <cellStyle name="Input 2 14 12 2" xfId="21915"/>
    <cellStyle name="Input 2 13 12 2" xfId="21916"/>
    <cellStyle name="Input 2 12 12 2" xfId="21917"/>
    <cellStyle name="Input 2 11 12 2" xfId="21918"/>
    <cellStyle name="Input 2 10 12 2" xfId="21919"/>
    <cellStyle name="Input 2 51 2" xfId="21920"/>
    <cellStyle name="Input 2 7 14 2" xfId="21921"/>
    <cellStyle name="Input 2 6 14 2" xfId="21922"/>
    <cellStyle name="Input 2 5 15 2" xfId="21923"/>
    <cellStyle name="Input 2 4 15 2" xfId="21924"/>
    <cellStyle name="Input 2 39 14 2" xfId="21925"/>
    <cellStyle name="Input 2 38 14 2" xfId="21926"/>
    <cellStyle name="Input 2 37 14 2" xfId="21927"/>
    <cellStyle name="Input 2 36 14 2" xfId="21928"/>
    <cellStyle name="Input 2 35 14 2" xfId="21929"/>
    <cellStyle name="Input 2 34 14 2" xfId="21930"/>
    <cellStyle name="Input 2 33 14 2" xfId="21931"/>
    <cellStyle name="Input 2 32 14 2" xfId="21932"/>
    <cellStyle name="Input 2 31 14 2" xfId="21933"/>
    <cellStyle name="Input 2 30 14 2" xfId="21934"/>
    <cellStyle name="Input 2 3 15 2" xfId="21935"/>
    <cellStyle name="Input 2 29 14 2" xfId="21936"/>
    <cellStyle name="Input 2 28 14 2" xfId="21937"/>
    <cellStyle name="Input 2 27 14 2" xfId="21938"/>
    <cellStyle name="Input 2 26 14 2" xfId="21939"/>
    <cellStyle name="Input 2 25 14 2" xfId="21940"/>
    <cellStyle name="Input 2 24 14 2" xfId="21941"/>
    <cellStyle name="Input 2 23 14 2" xfId="21942"/>
    <cellStyle name="Fund 9 2 14 2" xfId="21943"/>
    <cellStyle name="Fund 9 15 2" xfId="21944"/>
    <cellStyle name="Fund 8 2 14 2" xfId="21945"/>
    <cellStyle name="Fund 8 15 2" xfId="21946"/>
    <cellStyle name="Fund 7 2 14 2" xfId="21947"/>
    <cellStyle name="Fund 7 15 2" xfId="21948"/>
    <cellStyle name="Calculation 2 9 8 2" xfId="21949"/>
    <cellStyle name="Calculation 2 8 8 2" xfId="21950"/>
    <cellStyle name="Calculation 2 7 8 2" xfId="21951"/>
    <cellStyle name="Calculation 2 6 8 2" xfId="21952"/>
    <cellStyle name="Calculation 2 5 9 2" xfId="21953"/>
    <cellStyle name="Calculation 2 4 9 2" xfId="21954"/>
    <cellStyle name="Calculation 2 39 8 2" xfId="21955"/>
    <cellStyle name="Calculation 2 38 8 2" xfId="21956"/>
    <cellStyle name="Calculation 2 37 8 2" xfId="21957"/>
    <cellStyle name="Calculation 2 36 8 2" xfId="21958"/>
    <cellStyle name="Calculation 2 35 8 2" xfId="21959"/>
    <cellStyle name="Calculation 2 34 8 2" xfId="21960"/>
    <cellStyle name="Calculation 2 33 8 2" xfId="21961"/>
    <cellStyle name="Calculation 2 32 8 2" xfId="21962"/>
    <cellStyle name="Calculation 2 31 8 2" xfId="21963"/>
    <cellStyle name="Calculation 2 30 8 2" xfId="21964"/>
    <cellStyle name="Calculation 2 3 9 2" xfId="21965"/>
    <cellStyle name="Calculation 2 29 8 2" xfId="21966"/>
    <cellStyle name="Calculation 2 28 8 2" xfId="21967"/>
    <cellStyle name="Calculation 2 27 8 2" xfId="21968"/>
    <cellStyle name="Calculation 2 26 8 2" xfId="21969"/>
    <cellStyle name="Calculation 2 25 8 2" xfId="21970"/>
    <cellStyle name="Calculation 2 24 8 2" xfId="21971"/>
    <cellStyle name="Calculation 2 23 8 2" xfId="21972"/>
    <cellStyle name="Calculation 2 22 8 2" xfId="21973"/>
    <cellStyle name="Calculation 2 21 8 2" xfId="21974"/>
    <cellStyle name="Calculation 2 20 8 2" xfId="21975"/>
    <cellStyle name="Calculation 2 2 9 2" xfId="21976"/>
    <cellStyle name="Calculation 2 19 8 2" xfId="21977"/>
    <cellStyle name="Calculation 2 18 8 2" xfId="21978"/>
    <cellStyle name="Calculation 2 17 8 2" xfId="21979"/>
    <cellStyle name="Calculation 2 16 8 2" xfId="21980"/>
    <cellStyle name="Calculation 2 15 8 2" xfId="21981"/>
    <cellStyle name="Calculation 2 14 8 2" xfId="21982"/>
    <cellStyle name="Calculation 2 13 8 2" xfId="21983"/>
    <cellStyle name="Calculation 2 12 8 2" xfId="21984"/>
    <cellStyle name="Calculation 2 11 8 2" xfId="21985"/>
    <cellStyle name="Calculation 2 10 8 2" xfId="21986"/>
    <cellStyle name="Calculation 2 47 2" xfId="21987"/>
    <cellStyle name="Fund 6 2 14 2" xfId="21988"/>
    <cellStyle name="Fund 6 15 2" xfId="21989"/>
    <cellStyle name="Fund 5 2 14 2" xfId="21990"/>
    <cellStyle name="Fund 5 15 2" xfId="21991"/>
    <cellStyle name="Fund 4 2 14 2" xfId="21992"/>
    <cellStyle name="Fund 4 15 2" xfId="21993"/>
    <cellStyle name="Fund 3 2 14 2" xfId="21994"/>
    <cellStyle name="Fund 3 15 2" xfId="21995"/>
    <cellStyle name="Fund 2 2 14 2" xfId="21996"/>
    <cellStyle name="Fund 2 15 2" xfId="21997"/>
    <cellStyle name="Fund 15 2 14 2" xfId="21998"/>
    <cellStyle name="Calculation 2 9 6 2" xfId="21999"/>
    <cellStyle name="Calculation 2 8 6 2" xfId="22000"/>
    <cellStyle name="Calculation 2 7 6 2" xfId="22001"/>
    <cellStyle name="Calculation 2 6 6 2" xfId="22002"/>
    <cellStyle name="Calculation 2 5 7 2" xfId="22003"/>
    <cellStyle name="Calculation 2 4 7 2" xfId="22004"/>
    <cellStyle name="Calculation 2 39 6 2" xfId="22005"/>
    <cellStyle name="Calculation 2 38 6 2" xfId="22006"/>
    <cellStyle name="Calculation 2 37 6 2" xfId="22007"/>
    <cellStyle name="Calculation 2 36 6 2" xfId="22008"/>
    <cellStyle name="Calculation 2 35 6 2" xfId="22009"/>
    <cellStyle name="Calculation 2 34 6 2" xfId="22010"/>
    <cellStyle name="Calculation 2 33 6 2" xfId="22011"/>
    <cellStyle name="Calculation 2 32 6 2" xfId="22012"/>
    <cellStyle name="Calculation 2 31 6 2" xfId="22013"/>
    <cellStyle name="Calculation 2 30 6 2" xfId="22014"/>
    <cellStyle name="Calculation 2 3 7 2" xfId="22015"/>
    <cellStyle name="Calculation 2 29 6 2" xfId="22016"/>
    <cellStyle name="Calculation 2 28 6 2" xfId="22017"/>
    <cellStyle name="Calculation 2 27 6 2" xfId="22018"/>
    <cellStyle name="Calculation 2 26 6 2" xfId="22019"/>
    <cellStyle name="Calculation 2 25 6 2" xfId="22020"/>
    <cellStyle name="Calculation 2 24 6 2" xfId="22021"/>
    <cellStyle name="Calculation 2 23 6 2" xfId="22022"/>
    <cellStyle name="Calculation 2 22 6 2" xfId="22023"/>
    <cellStyle name="Calculation 2 21 6 2" xfId="22024"/>
    <cellStyle name="Calculation 2 20 6 2" xfId="22025"/>
    <cellStyle name="Calculation 2 2 7 3" xfId="22026"/>
    <cellStyle name="Calculation 2 19 6 2" xfId="22027"/>
    <cellStyle name="Calculation 2 18 6 2" xfId="22028"/>
    <cellStyle name="Calculation 2 17 6 2" xfId="22029"/>
    <cellStyle name="Calculation 2 16 6 2" xfId="22030"/>
    <cellStyle name="Calculation 2 15 6 2" xfId="22031"/>
    <cellStyle name="Calculation 2 14 6 2" xfId="22032"/>
    <cellStyle name="Calculation 2 13 6 2" xfId="22033"/>
    <cellStyle name="Calculation 2 12 6 2" xfId="22034"/>
    <cellStyle name="Calculation 2 11 6 2" xfId="22035"/>
    <cellStyle name="Calculation 2 10 6 2" xfId="22036"/>
    <cellStyle name="Calculation 2 45 2" xfId="22037"/>
    <cellStyle name="Fund 15 15 2" xfId="22038"/>
    <cellStyle name="Fund 14 2 14 2" xfId="22039"/>
    <cellStyle name="Fund 14 15 2" xfId="22040"/>
    <cellStyle name="Fund 13 2 14 2" xfId="22041"/>
    <cellStyle name="Fund 13 15 2" xfId="22042"/>
    <cellStyle name="Fund 12 2 14 2" xfId="22043"/>
    <cellStyle name="Fund 12 15 2" xfId="22044"/>
    <cellStyle name="Fund 11 2 14 2" xfId="22045"/>
    <cellStyle name="Fund 11 15 2" xfId="22046"/>
    <cellStyle name="Fund 10 2 14 2" xfId="22047"/>
    <cellStyle name="Fund 10 15 2" xfId="22048"/>
    <cellStyle name="Input 2 22 14 2" xfId="22049"/>
    <cellStyle name="Input 2 21 14 2" xfId="22050"/>
    <cellStyle name="Input 2 20 14 2" xfId="22051"/>
    <cellStyle name="Input 2 2 15 2" xfId="22052"/>
    <cellStyle name="Input 2 19 14 2" xfId="22053"/>
    <cellStyle name="Input 2 18 14 2" xfId="22054"/>
    <cellStyle name="Input 2 17 14 2" xfId="22055"/>
    <cellStyle name="Input 2 16 14 2" xfId="22056"/>
    <cellStyle name="Input 2 15 14 2" xfId="22057"/>
    <cellStyle name="Input 2 14 14 2" xfId="22058"/>
    <cellStyle name="Input 2 13 14 2" xfId="22059"/>
    <cellStyle name="Input 2 12 14 2" xfId="22060"/>
    <cellStyle name="Input 2 11 14 2" xfId="22061"/>
    <cellStyle name="Input 2 10 14 2" xfId="22062"/>
    <cellStyle name="Input 2 53 2" xfId="22063"/>
    <cellStyle name="Input 2 7 16 2" xfId="22064"/>
    <cellStyle name="Input 2 6 16 2" xfId="22065"/>
    <cellStyle name="Input 2 5 17 2" xfId="22066"/>
    <cellStyle name="Input 2 4 17 2" xfId="22067"/>
    <cellStyle name="Input 2 39 16 2" xfId="22068"/>
    <cellStyle name="Input 2 38 16 2" xfId="22069"/>
    <cellStyle name="Input 2 37 16 2" xfId="22070"/>
    <cellStyle name="Input 2 36 16 2" xfId="22071"/>
    <cellStyle name="Input 2 35 16 2" xfId="22072"/>
    <cellStyle name="Input 2 34 16 2" xfId="22073"/>
    <cellStyle name="Input 2 33 16 2" xfId="22074"/>
    <cellStyle name="Input 2 32 16 2" xfId="22075"/>
    <cellStyle name="Input 2 31 16 2" xfId="22076"/>
    <cellStyle name="Input 2 30 16 2" xfId="22077"/>
    <cellStyle name="Input 2 3 17 2" xfId="22078"/>
    <cellStyle name="Input 2 29 16 2" xfId="22079"/>
    <cellStyle name="Input 2 28 16 2" xfId="22080"/>
    <cellStyle name="Input 2 27 16 2" xfId="22081"/>
    <cellStyle name="Input 2 26 16 2" xfId="22082"/>
    <cellStyle name="Input 2 25 16 2" xfId="22083"/>
    <cellStyle name="Input 2 24 16 2" xfId="22084"/>
    <cellStyle name="Input 2 23 16 2" xfId="22085"/>
    <cellStyle name="Fund 9 2 16 2" xfId="22086"/>
    <cellStyle name="Fund 9 17 2" xfId="22087"/>
    <cellStyle name="Fund 8 2 16 2" xfId="22088"/>
    <cellStyle name="Fund 8 17 2" xfId="22089"/>
    <cellStyle name="Fund 7 2 16 2" xfId="22090"/>
    <cellStyle name="Fund 7 17 2" xfId="22091"/>
    <cellStyle name="Calculation 2 9 10 2" xfId="22092"/>
    <cellStyle name="Calculation 2 8 10 2" xfId="22093"/>
    <cellStyle name="Calculation 2 7 10 2" xfId="22094"/>
    <cellStyle name="Calculation 2 6 10 2" xfId="22095"/>
    <cellStyle name="Calculation 2 5 11 2" xfId="22096"/>
    <cellStyle name="Calculation 2 4 11 2" xfId="22097"/>
    <cellStyle name="Calculation 2 39 10 2" xfId="22098"/>
    <cellStyle name="Calculation 2 38 10 2" xfId="22099"/>
    <cellStyle name="Calculation 2 37 10 2" xfId="22100"/>
    <cellStyle name="Calculation 2 36 10 2" xfId="22101"/>
    <cellStyle name="Calculation 2 35 10 2" xfId="22102"/>
    <cellStyle name="Calculation 2 34 10 2" xfId="22103"/>
    <cellStyle name="Calculation 2 33 10 2" xfId="22104"/>
    <cellStyle name="Calculation 2 32 10 2" xfId="22105"/>
    <cellStyle name="Calculation 2 31 10 2" xfId="22106"/>
    <cellStyle name="Calculation 2 30 10 2" xfId="22107"/>
    <cellStyle name="Calculation 2 3 11 2" xfId="22108"/>
    <cellStyle name="Calculation 2 29 10 2" xfId="22109"/>
    <cellStyle name="Calculation 2 28 10 2" xfId="22110"/>
    <cellStyle name="Calculation 2 27 10 2" xfId="22111"/>
    <cellStyle name="Calculation 2 26 10 2" xfId="22112"/>
    <cellStyle name="Calculation 2 25 10 2" xfId="22113"/>
    <cellStyle name="Calculation 2 24 10 2" xfId="22114"/>
    <cellStyle name="Calculation 2 23 10 2" xfId="22115"/>
    <cellStyle name="Calculation 2 22 10 2" xfId="22116"/>
    <cellStyle name="Calculation 2 21 10 2" xfId="22117"/>
    <cellStyle name="Calculation 2 20 10 2" xfId="22118"/>
    <cellStyle name="Calculation 2 2 11 2" xfId="22119"/>
    <cellStyle name="Calculation 2 19 10 2" xfId="22120"/>
    <cellStyle name="Calculation 2 18 10 2" xfId="22121"/>
    <cellStyle name="Calculation 2 17 10 2" xfId="22122"/>
    <cellStyle name="Calculation 2 16 10 2" xfId="22123"/>
    <cellStyle name="Note 2 46 2" xfId="22124"/>
    <cellStyle name="Note 2 10 8 2" xfId="22125"/>
    <cellStyle name="Note 2 10 2 7 2" xfId="22126"/>
    <cellStyle name="Note 2 11 8 2" xfId="22127"/>
    <cellStyle name="Note 2 11 2 7 2" xfId="22128"/>
    <cellStyle name="Note 2 12 8 2" xfId="22129"/>
    <cellStyle name="Note 2 12 2 7 2" xfId="22130"/>
    <cellStyle name="Note 2 13 8 2" xfId="22131"/>
    <cellStyle name="Note 2 13 2 7 2" xfId="22132"/>
    <cellStyle name="Note 2 14 8 2" xfId="22133"/>
    <cellStyle name="Note 2 14 2 7 2" xfId="22134"/>
    <cellStyle name="Note 2 15 8 2" xfId="22135"/>
    <cellStyle name="Note 2 15 2 7 2" xfId="22136"/>
    <cellStyle name="Note 2 16 8 2" xfId="22137"/>
    <cellStyle name="Note 2 16 2 7 2" xfId="22138"/>
    <cellStyle name="Note 2 17 8 2" xfId="22139"/>
    <cellStyle name="Note 2 17 2 7 2" xfId="22140"/>
    <cellStyle name="Note 2 18 8 2" xfId="22141"/>
    <cellStyle name="Note 2 18 2 7 2" xfId="22142"/>
    <cellStyle name="Note 2 19 8 2" xfId="22143"/>
    <cellStyle name="Note 2 19 2 7 2" xfId="22144"/>
    <cellStyle name="Note 2 2 11 2" xfId="22145"/>
    <cellStyle name="Note 2 2 2 10 2" xfId="22146"/>
    <cellStyle name="Note 2 2 2 2 7 2" xfId="22147"/>
    <cellStyle name="Calculation 2 15 10 2" xfId="22148"/>
    <cellStyle name="Calculation 2 14 10 2" xfId="22149"/>
    <cellStyle name="Calculation 2 13 10 2" xfId="22150"/>
    <cellStyle name="Note 2 20 8 2" xfId="22151"/>
    <cellStyle name="Note 2 20 2 7 2" xfId="22152"/>
    <cellStyle name="Note 2 21 8 2" xfId="22153"/>
    <cellStyle name="Note 2 21 2 7 2" xfId="22154"/>
    <cellStyle name="Note 2 22 8 2" xfId="22155"/>
    <cellStyle name="Note 2 22 2 7 2" xfId="22156"/>
    <cellStyle name="Note 2 23 8 2" xfId="22157"/>
    <cellStyle name="Note 2 23 2 7 2" xfId="22158"/>
    <cellStyle name="Note 2 24 8 2" xfId="22159"/>
    <cellStyle name="Note 2 24 2 7 2" xfId="22160"/>
    <cellStyle name="Note 2 25 8 2" xfId="22161"/>
    <cellStyle name="Note 2 25 2 7 2" xfId="22162"/>
    <cellStyle name="Note 2 26 8 2" xfId="22163"/>
    <cellStyle name="Note 2 26 2 7 2" xfId="22164"/>
    <cellStyle name="Note 2 27 8 2" xfId="22165"/>
    <cellStyle name="Note 2 27 2 7 2" xfId="22166"/>
    <cellStyle name="Note 2 28 8 2" xfId="22167"/>
    <cellStyle name="Note 2 28 2 7 2" xfId="22168"/>
    <cellStyle name="Note 2 29 8 2" xfId="22169"/>
    <cellStyle name="Note 2 29 2 7 2" xfId="22170"/>
    <cellStyle name="Note 2 3 10 2" xfId="22171"/>
    <cellStyle name="Note 2 3 2 7 2" xfId="22172"/>
    <cellStyle name="Calculation 2 12 10 2" xfId="22173"/>
    <cellStyle name="Note 2 30 8 2" xfId="22174"/>
    <cellStyle name="Note 2 30 2 7 2" xfId="22175"/>
    <cellStyle name="Note 2 31 8 2" xfId="22176"/>
    <cellStyle name="Input 2 2 9 2" xfId="22177"/>
    <cellStyle name="Fund 12 11 2" xfId="22178"/>
    <cellStyle name="Note 2 31 2 7 2" xfId="22179"/>
    <cellStyle name="Note 2 32 8 2" xfId="22180"/>
    <cellStyle name="Note 2 32 2 7 2" xfId="22181"/>
    <cellStyle name="Note 2 33 8 2" xfId="22182"/>
    <cellStyle name="Note 2 33 2 7 2" xfId="22183"/>
    <cellStyle name="Note 2 34 8 2" xfId="22184"/>
    <cellStyle name="Note 2 34 2 7 2" xfId="22185"/>
    <cellStyle name="Note 2 35 8 2" xfId="22186"/>
    <cellStyle name="Note 2 35 2 7 2" xfId="22187"/>
    <cellStyle name="Note 2 36 8 2" xfId="22188"/>
    <cellStyle name="Note 2 36 2 7 2" xfId="22189"/>
    <cellStyle name="Note 2 37 8 2" xfId="22190"/>
    <cellStyle name="Note 2 37 2 7 2" xfId="22191"/>
    <cellStyle name="Note 2 38 7 2" xfId="22192"/>
    <cellStyle name="Calculation 2 11 10 2" xfId="22193"/>
    <cellStyle name="Note 2 4 9 2" xfId="22194"/>
    <cellStyle name="Note 2 4 2 7 2" xfId="22195"/>
    <cellStyle name="Note 2 5 9 2" xfId="22196"/>
    <cellStyle name="Note 2 5 2 7 2" xfId="22197"/>
    <cellStyle name="Note 2 6 8 2" xfId="22198"/>
    <cellStyle name="Note 2 6 2 7 2" xfId="22199"/>
    <cellStyle name="Note 2 7 8 2" xfId="22200"/>
    <cellStyle name="Note 2 7 2 7 2" xfId="22201"/>
    <cellStyle name="Note 2 8 8 2" xfId="22202"/>
    <cellStyle name="Note 2 8 2 7 2" xfId="22203"/>
    <cellStyle name="Note 2 9 8 2" xfId="22204"/>
    <cellStyle name="Note 2 9 2 7 2" xfId="22205"/>
    <cellStyle name="Calculation 2 10 10 2" xfId="22206"/>
    <cellStyle name="Calculation 2 49 2" xfId="22207"/>
    <cellStyle name="Fund 6 2 16 2" xfId="22208"/>
    <cellStyle name="Fund 6 17 2" xfId="22209"/>
    <cellStyle name="Org 22 2" xfId="22210"/>
    <cellStyle name="Org 10 10 2" xfId="22211"/>
    <cellStyle name="Org 10 2 9 2" xfId="22212"/>
    <cellStyle name="Org 11 10 2" xfId="22213"/>
    <cellStyle name="Org 11 2 9 2" xfId="22214"/>
    <cellStyle name="Org 12 10 2" xfId="22215"/>
    <cellStyle name="Org 12 2 9 2" xfId="22216"/>
    <cellStyle name="Org 13 10 2" xfId="22217"/>
    <cellStyle name="Org 13 2 9 2" xfId="22218"/>
    <cellStyle name="Org 14 10 2" xfId="22219"/>
    <cellStyle name="Org 14 2 9 2" xfId="22220"/>
    <cellStyle name="Org 15 10 2" xfId="22221"/>
    <cellStyle name="Org 15 2 9 2" xfId="22222"/>
    <cellStyle name="Org 2 10 2" xfId="22223"/>
    <cellStyle name="Org 2 2 9 2" xfId="22224"/>
    <cellStyle name="Org 3 10 2" xfId="22225"/>
    <cellStyle name="Org 3 2 9 2" xfId="22226"/>
    <cellStyle name="Org 4 10 2" xfId="22227"/>
    <cellStyle name="Org 4 2 9 2" xfId="22228"/>
    <cellStyle name="Org 5 10 2" xfId="22229"/>
    <cellStyle name="Org 5 2 9 2" xfId="22230"/>
    <cellStyle name="Org 6 10 2" xfId="22231"/>
    <cellStyle name="Org 6 2 9 2" xfId="22232"/>
    <cellStyle name="Org 7 10 2" xfId="22233"/>
    <cellStyle name="Org 7 2 9 2" xfId="22234"/>
    <cellStyle name="Org 8 10 2" xfId="22235"/>
    <cellStyle name="Org 8 2 9 2" xfId="22236"/>
    <cellStyle name="Org 9 10 2" xfId="22237"/>
    <cellStyle name="Org 9 2 9 2" xfId="22238"/>
    <cellStyle name="Output 2 45 2" xfId="22239"/>
    <cellStyle name="Output 2 10 6 2" xfId="22240"/>
    <cellStyle name="Output 2 11 6 2" xfId="22241"/>
    <cellStyle name="Output 2 12 6 2" xfId="22242"/>
    <cellStyle name="Output 2 13 6 2" xfId="22243"/>
    <cellStyle name="Output 2 14 6 2" xfId="22244"/>
    <cellStyle name="Output 2 15 6 2" xfId="22245"/>
    <cellStyle name="Output 2 16 6 2" xfId="22246"/>
    <cellStyle name="Output 2 17 6 2" xfId="22247"/>
    <cellStyle name="Output 2 18 6 2" xfId="22248"/>
    <cellStyle name="Output 2 19 6 2" xfId="22249"/>
    <cellStyle name="Output 2 2 7 3" xfId="22250"/>
    <cellStyle name="Output 2 20 6 2" xfId="22251"/>
    <cellStyle name="Output 2 21 6 2" xfId="22252"/>
    <cellStyle name="Output 2 22 6 2" xfId="22253"/>
    <cellStyle name="Output 2 23 6 2" xfId="22254"/>
    <cellStyle name="Output 2 24 6 2" xfId="22255"/>
    <cellStyle name="Output 2 25 6 2" xfId="22256"/>
    <cellStyle name="Output 2 26 6 2" xfId="22257"/>
    <cellStyle name="Output 2 27 6 2" xfId="22258"/>
    <cellStyle name="Output 2 28 6 2" xfId="22259"/>
    <cellStyle name="Output 2 29 6 2" xfId="22260"/>
    <cellStyle name="Output 2 3 7 2" xfId="22261"/>
    <cellStyle name="Output 2 30 6 2" xfId="22262"/>
    <cellStyle name="Output 2 31 6 2" xfId="22263"/>
    <cellStyle name="Output 2 32 6 2" xfId="22264"/>
    <cellStyle name="Output 2 33 6 2" xfId="22265"/>
    <cellStyle name="Output 2 34 6 2" xfId="22266"/>
    <cellStyle name="Output 2 35 6 2" xfId="22267"/>
    <cellStyle name="Output 2 36 6 2" xfId="22268"/>
    <cellStyle name="Output 2 37 6 2" xfId="22269"/>
    <cellStyle name="Output 2 38 6 2" xfId="22270"/>
    <cellStyle name="Output 2 39 6 2" xfId="22271"/>
    <cellStyle name="Output 2 4 7 2" xfId="22272"/>
    <cellStyle name="Output 2 5 7 2" xfId="22273"/>
    <cellStyle name="Output 2 6 6 2" xfId="22274"/>
    <cellStyle name="Output 2 7 6 2" xfId="22275"/>
    <cellStyle name="Output 2 8 6 2" xfId="22276"/>
    <cellStyle name="Output 2 9 6 2" xfId="22277"/>
    <cellStyle name="Fund 5 2 16 2" xfId="22278"/>
    <cellStyle name="Fund 5 17 2" xfId="22279"/>
    <cellStyle name="Fund 4 2 16 2" xfId="22280"/>
    <cellStyle name="Fund 4 17 2" xfId="22281"/>
    <cellStyle name="Fund 3 2 16 2" xfId="22282"/>
    <cellStyle name="Fund 3 17 2" xfId="22283"/>
    <cellStyle name="Fund 2 2 16 2" xfId="22284"/>
    <cellStyle name="Fund 2 17 2" xfId="22285"/>
    <cellStyle name="Fund 15 2 16 2" xfId="22286"/>
    <cellStyle name="Fund 15 17 2" xfId="22287"/>
    <cellStyle name="Fund 14 2 16 2" xfId="22288"/>
    <cellStyle name="Fund 14 17 2" xfId="22289"/>
    <cellStyle name="Fund 13 2 16 2" xfId="22290"/>
    <cellStyle name="Fund 13 17 2" xfId="22291"/>
    <cellStyle name="Fund 12 2 16 2" xfId="22292"/>
    <cellStyle name="Fund 12 17 2" xfId="22293"/>
    <cellStyle name="Fund 11 2 16 2" xfId="22294"/>
    <cellStyle name="Fund 11 17 2" xfId="22295"/>
    <cellStyle name="Fund 10 2 16 2" xfId="22296"/>
    <cellStyle name="Fund 10 17 2" xfId="22297"/>
    <cellStyle name="Input 2 22 16 2" xfId="22298"/>
    <cellStyle name="Input 2 21 16 2" xfId="22299"/>
    <cellStyle name="Project 22 2" xfId="22300"/>
    <cellStyle name="Project 10 10 2" xfId="22301"/>
    <cellStyle name="Project 10 2 9 2" xfId="22302"/>
    <cellStyle name="Project 11 10 2" xfId="22303"/>
    <cellStyle name="Project 11 2 9 2" xfId="22304"/>
    <cellStyle name="Project 12 10 2" xfId="22305"/>
    <cellStyle name="Project 12 2 9 2" xfId="22306"/>
    <cellStyle name="Project 13 10 2" xfId="22307"/>
    <cellStyle name="Project 13 2 9 2" xfId="22308"/>
    <cellStyle name="Project 14 10 2" xfId="22309"/>
    <cellStyle name="Project 14 2 9 2" xfId="22310"/>
    <cellStyle name="Project 15 10 2" xfId="22311"/>
    <cellStyle name="Project 15 2 9 2" xfId="22312"/>
    <cellStyle name="Project 2 10 2" xfId="22313"/>
    <cellStyle name="Project 2 2 9 2" xfId="22314"/>
    <cellStyle name="Project 3 10 2" xfId="22315"/>
    <cellStyle name="Project 3 2 9 2" xfId="22316"/>
    <cellStyle name="Project 4 10 2" xfId="22317"/>
    <cellStyle name="Project 4 2 9 2" xfId="22318"/>
    <cellStyle name="Project 5 10 2" xfId="22319"/>
    <cellStyle name="Project 5 2 9 2" xfId="22320"/>
    <cellStyle name="Project 6 10 2" xfId="22321"/>
    <cellStyle name="Project 6 2 9 2" xfId="22322"/>
    <cellStyle name="Project 7 10 2" xfId="22323"/>
    <cellStyle name="Project 7 2 9 2" xfId="22324"/>
    <cellStyle name="Project 8 10 2" xfId="22325"/>
    <cellStyle name="Project 8 2 9 2" xfId="22326"/>
    <cellStyle name="Project 9 10 2" xfId="22327"/>
    <cellStyle name="Project 9 2 9 2" xfId="22328"/>
    <cellStyle name="Input 2 20 16 2" xfId="22329"/>
    <cellStyle name="Input 2 2 17 2" xfId="22330"/>
    <cellStyle name="Input 2 19 16 2" xfId="22331"/>
    <cellStyle name="Input 2 18 16 2" xfId="22332"/>
    <cellStyle name="Input 2 17 16 2" xfId="22333"/>
    <cellStyle name="Input 2 16 16 2" xfId="22334"/>
    <cellStyle name="Input 2 15 16 2" xfId="22335"/>
    <cellStyle name="task 22 2" xfId="22336"/>
    <cellStyle name="task 10 10 2" xfId="22337"/>
    <cellStyle name="task 10 2 9 2" xfId="22338"/>
    <cellStyle name="task 11 10 2" xfId="22339"/>
    <cellStyle name="task 11 2 9 2" xfId="22340"/>
    <cellStyle name="task 12 10 2" xfId="22341"/>
    <cellStyle name="task 12 2 9 2" xfId="22342"/>
    <cellStyle name="task 13 10 2" xfId="22343"/>
    <cellStyle name="task 13 2 9 2" xfId="22344"/>
    <cellStyle name="task 14 10 2" xfId="22345"/>
    <cellStyle name="task 14 2 9 2" xfId="22346"/>
    <cellStyle name="task 15 10 2" xfId="22347"/>
    <cellStyle name="task 15 2 9 2" xfId="22348"/>
    <cellStyle name="task 2 10 2" xfId="22349"/>
    <cellStyle name="task 2 2 9 2" xfId="22350"/>
    <cellStyle name="task 3 10 2" xfId="22351"/>
    <cellStyle name="task 3 2 9 2" xfId="22352"/>
    <cellStyle name="task 4 10 2" xfId="22353"/>
    <cellStyle name="task 4 2 9 2" xfId="22354"/>
    <cellStyle name="task 5 10 2" xfId="22355"/>
    <cellStyle name="task 5 2 9 2" xfId="22356"/>
    <cellStyle name="task 6 10 2" xfId="22357"/>
    <cellStyle name="task 6 2 9 2" xfId="22358"/>
    <cellStyle name="task 7 10 2" xfId="22359"/>
    <cellStyle name="task 7 2 9 2" xfId="22360"/>
    <cellStyle name="task 8 10 2" xfId="22361"/>
    <cellStyle name="task 8 2 9 2" xfId="22362"/>
    <cellStyle name="task 9 10 2" xfId="22363"/>
    <cellStyle name="task 9 2 9 2" xfId="22364"/>
    <cellStyle name="Input 2 14 16 2" xfId="22365"/>
    <cellStyle name="Total 2 45 2" xfId="22366"/>
    <cellStyle name="Total 2 10 6 2" xfId="22367"/>
    <cellStyle name="Total 2 11 6 2" xfId="22368"/>
    <cellStyle name="Total 2 12 6 2" xfId="22369"/>
    <cellStyle name="Total 2 13 6 2" xfId="22370"/>
    <cellStyle name="Total 2 14 6 2" xfId="22371"/>
    <cellStyle name="Total 2 15 6 2" xfId="22372"/>
    <cellStyle name="Total 2 16 6 2" xfId="22373"/>
    <cellStyle name="Total 2 17 6 2" xfId="22374"/>
    <cellStyle name="Total 2 18 6 2" xfId="22375"/>
    <cellStyle name="Total 2 19 6 2" xfId="22376"/>
    <cellStyle name="Total 2 2 8 2" xfId="22377"/>
    <cellStyle name="Total 2 2 2 6 2" xfId="22378"/>
    <cellStyle name="Total 2 20 6 2" xfId="22379"/>
    <cellStyle name="Total 2 21 6 2" xfId="22380"/>
    <cellStyle name="Total 2 22 6 2" xfId="22381"/>
    <cellStyle name="Total 2 23 6 2" xfId="22382"/>
    <cellStyle name="Total 2 24 6 2" xfId="22383"/>
    <cellStyle name="Total 2 25 6 2" xfId="22384"/>
    <cellStyle name="Total 2 26 6 2" xfId="22385"/>
    <cellStyle name="Total 2 27 6 2" xfId="22386"/>
    <cellStyle name="Total 2 28 6 2" xfId="22387"/>
    <cellStyle name="Total 2 29 6 2" xfId="22388"/>
    <cellStyle name="Total 2 3 7 2" xfId="22389"/>
    <cellStyle name="Total 2 30 6 2" xfId="22390"/>
    <cellStyle name="Total 2 31 6 2" xfId="22391"/>
    <cellStyle name="Total 2 32 6 2" xfId="22392"/>
    <cellStyle name="Total 2 33 6 2" xfId="22393"/>
    <cellStyle name="Total 2 34 6 2" xfId="22394"/>
    <cellStyle name="Total 2 35 6 2" xfId="22395"/>
    <cellStyle name="Total 2 36 6 2" xfId="22396"/>
    <cellStyle name="Total 2 37 6 2" xfId="22397"/>
    <cellStyle name="Total 2 38 6 2" xfId="22398"/>
    <cellStyle name="Input 2 13 16 2" xfId="22399"/>
    <cellStyle name="Total 2 4 7 2" xfId="22400"/>
    <cellStyle name="Total 2 5 7 2" xfId="22401"/>
    <cellStyle name="Total 2 6 6 2" xfId="22402"/>
    <cellStyle name="Total 2 7 6 2" xfId="22403"/>
    <cellStyle name="Total 2 8 6 2" xfId="22404"/>
    <cellStyle name="Total 2 9 6 2" xfId="22405"/>
    <cellStyle name="Input 2 12 16 2" xfId="22406"/>
    <cellStyle name="Input 2 11 16 2" xfId="22407"/>
    <cellStyle name="Input 2 8 14 2" xfId="22408"/>
    <cellStyle name="Fund 3 2 15 2" xfId="22409"/>
    <cellStyle name="Fund 3 16 2" xfId="22410"/>
    <cellStyle name="Fund 2 2 15 2" xfId="22411"/>
    <cellStyle name="Fund 2 16 2" xfId="22412"/>
    <cellStyle name="Fund 15 2 15 2" xfId="22413"/>
    <cellStyle name="Fund 15 16 2" xfId="22414"/>
    <cellStyle name="Fund 14 2 15 2" xfId="22415"/>
    <cellStyle name="Fund 14 16 2" xfId="22416"/>
    <cellStyle name="Fund 13 2 15 2" xfId="22417"/>
    <cellStyle name="Fund 13 16 2" xfId="22418"/>
    <cellStyle name="Fund 12 2 15 2" xfId="22419"/>
    <cellStyle name="Fund 12 16 2" xfId="22420"/>
    <cellStyle name="Fund 11 2 15 2" xfId="22421"/>
    <cellStyle name="Fund 11 16 2" xfId="22422"/>
    <cellStyle name="Fund 10 2 15 2" xfId="22423"/>
    <cellStyle name="Fund 10 16 2" xfId="22424"/>
    <cellStyle name="Input 2 22 15 2" xfId="22425"/>
    <cellStyle name="Input 2 21 15 2" xfId="22426"/>
    <cellStyle name="Input 2 20 15 2" xfId="22427"/>
    <cellStyle name="Input 2 2 16 2" xfId="22428"/>
    <cellStyle name="Input 2 19 15 2" xfId="22429"/>
    <cellStyle name="Input 2 18 15 2" xfId="22430"/>
    <cellStyle name="Input 2 17 15 2" xfId="22431"/>
    <cellStyle name="Input 2 16 15 2" xfId="22432"/>
    <cellStyle name="Input 2 15 15 2" xfId="22433"/>
    <cellStyle name="Input 2 14 15 2" xfId="22434"/>
    <cellStyle name="Input 2 13 15 2" xfId="22435"/>
    <cellStyle name="Input 2 12 15 2" xfId="22436"/>
    <cellStyle name="Input 2 11 15 2" xfId="22437"/>
    <cellStyle name="Input 2 10 15 2" xfId="22438"/>
    <cellStyle name="Input 2 54 2" xfId="22439"/>
    <cellStyle name="Input 2 7 17 2" xfId="22440"/>
    <cellStyle name="Input 2 6 17 2" xfId="22441"/>
    <cellStyle name="Input 2 5 18 2" xfId="22442"/>
    <cellStyle name="Input 2 4 18 2" xfId="22443"/>
    <cellStyle name="Input 2 39 17 2" xfId="22444"/>
    <cellStyle name="Input 2 38 17 2" xfId="22445"/>
    <cellStyle name="Input 2 37 17 2" xfId="22446"/>
    <cellStyle name="Input 2 36 17 2" xfId="22447"/>
    <cellStyle name="Input 2 35 17 2" xfId="22448"/>
    <cellStyle name="Input 2 34 17 2" xfId="22449"/>
    <cellStyle name="Input 2 33 17 2" xfId="22450"/>
    <cellStyle name="Input 2 32 17 2" xfId="22451"/>
    <cellStyle name="Input 2 31 17 2" xfId="22452"/>
    <cellStyle name="Input 2 30 17 2" xfId="22453"/>
    <cellStyle name="Input 2 3 18 2" xfId="22454"/>
    <cellStyle name="Input 2 29 17 2" xfId="22455"/>
    <cellStyle name="Input 2 28 17 2" xfId="22456"/>
    <cellStyle name="Input 2 27 17 2" xfId="22457"/>
    <cellStyle name="Input 2 26 17 2" xfId="22458"/>
    <cellStyle name="Input 2 25 17 2" xfId="22459"/>
    <cellStyle name="Input 2 24 17 2" xfId="22460"/>
    <cellStyle name="Input 2 23 17 2" xfId="22461"/>
    <cellStyle name="Fund 9 2 17 2" xfId="22462"/>
    <cellStyle name="Fund 9 18 2" xfId="22463"/>
    <cellStyle name="Fund 8 2 17 2" xfId="22464"/>
    <cellStyle name="Fund 8 18 2" xfId="22465"/>
    <cellStyle name="Fund 7 2 17 2" xfId="22466"/>
    <cellStyle name="Fund 7 18 2" xfId="22467"/>
    <cellStyle name="Calculation 2 9 11 2" xfId="22468"/>
    <cellStyle name="Calculation 2 8 11 2" xfId="22469"/>
    <cellStyle name="Calculation 2 7 11 2" xfId="22470"/>
    <cellStyle name="Calculation 2 6 11 2" xfId="22471"/>
    <cellStyle name="Calculation 2 5 12 2" xfId="22472"/>
    <cellStyle name="Calculation 2 4 12 2" xfId="22473"/>
    <cellStyle name="Calculation 2 39 11 2" xfId="22474"/>
    <cellStyle name="Calculation 2 38 11 2" xfId="22475"/>
    <cellStyle name="Calculation 2 37 11 2" xfId="22476"/>
    <cellStyle name="Calculation 2 36 11 2" xfId="22477"/>
    <cellStyle name="Calculation 2 35 11 2" xfId="22478"/>
    <cellStyle name="Calculation 2 34 11 2" xfId="22479"/>
    <cellStyle name="Calculation 2 33 11 2" xfId="22480"/>
    <cellStyle name="Calculation 2 32 11 2" xfId="22481"/>
    <cellStyle name="Calculation 2 31 11 2" xfId="22482"/>
    <cellStyle name="Calculation 2 30 11 2" xfId="22483"/>
    <cellStyle name="Calculation 2 3 12 2" xfId="22484"/>
    <cellStyle name="Calculation 2 29 11 2" xfId="22485"/>
    <cellStyle name="Calculation 2 28 11 2" xfId="22486"/>
    <cellStyle name="Calculation 2 27 11 2" xfId="22487"/>
    <cellStyle name="Calculation 2 26 11 2" xfId="22488"/>
    <cellStyle name="Calculation 2 25 11 2" xfId="22489"/>
    <cellStyle name="Calculation 2 24 11 2" xfId="22490"/>
    <cellStyle name="Calculation 2 23 11 2" xfId="22491"/>
    <cellStyle name="Calculation 2 22 11 2" xfId="22492"/>
    <cellStyle name="Calculation 2 21 11 2" xfId="22493"/>
    <cellStyle name="Calculation 2 20 11 2" xfId="22494"/>
    <cellStyle name="Calculation 2 2 12 2" xfId="22495"/>
    <cellStyle name="Calculation 2 19 11 2" xfId="22496"/>
    <cellStyle name="Calculation 2 18 11 2" xfId="22497"/>
    <cellStyle name="Calculation 2 17 11 2" xfId="22498"/>
    <cellStyle name="Calculation 2 16 11 2" xfId="22499"/>
    <cellStyle name="Note 2 47 2" xfId="22500"/>
    <cellStyle name="Note 2 10 9 2" xfId="22501"/>
    <cellStyle name="Note 2 10 2 8 2" xfId="22502"/>
    <cellStyle name="Note 2 11 9 2" xfId="22503"/>
    <cellStyle name="Note 2 11 2 8 2" xfId="22504"/>
    <cellStyle name="Note 2 12 9 2" xfId="22505"/>
    <cellStyle name="Note 2 12 2 8 2" xfId="22506"/>
    <cellStyle name="Note 2 13 9 2" xfId="22507"/>
    <cellStyle name="Note 2 13 2 8 2" xfId="22508"/>
    <cellStyle name="Note 2 14 9 2" xfId="22509"/>
    <cellStyle name="Note 2 14 2 8 2" xfId="22510"/>
    <cellStyle name="Note 2 15 9 2" xfId="22511"/>
    <cellStyle name="Note 2 15 2 8 2" xfId="22512"/>
    <cellStyle name="Note 2 16 9 2" xfId="22513"/>
    <cellStyle name="Note 2 16 2 8 2" xfId="22514"/>
    <cellStyle name="Note 2 17 9 2" xfId="22515"/>
    <cellStyle name="Note 2 17 2 8 2" xfId="22516"/>
    <cellStyle name="Note 2 18 9 2" xfId="22517"/>
    <cellStyle name="Note 2 18 2 8 2" xfId="22518"/>
    <cellStyle name="Note 2 19 9 2" xfId="22519"/>
    <cellStyle name="Note 2 19 2 8 2" xfId="22520"/>
    <cellStyle name="Note 2 2 12 2" xfId="22521"/>
    <cellStyle name="Note 2 2 2 11 2" xfId="22522"/>
    <cellStyle name="Note 2 2 2 2 8 2" xfId="22523"/>
    <cellStyle name="Calculation 2 15 11 2" xfId="22524"/>
    <cellStyle name="Calculation 2 14 11 2" xfId="22525"/>
    <cellStyle name="Calculation 2 13 11 2" xfId="22526"/>
    <cellStyle name="Note 2 20 9 2" xfId="22527"/>
    <cellStyle name="Note 2 20 2 8 2" xfId="22528"/>
    <cellStyle name="Note 2 21 9 2" xfId="22529"/>
    <cellStyle name="Note 2 21 2 8 2" xfId="22530"/>
    <cellStyle name="Note 2 22 9 2" xfId="22531"/>
    <cellStyle name="Note 2 22 2 8 2" xfId="22532"/>
    <cellStyle name="Note 2 23 9 2" xfId="22533"/>
    <cellStyle name="Note 2 23 2 8 2" xfId="22534"/>
    <cellStyle name="Note 2 24 9 2" xfId="22535"/>
    <cellStyle name="Note 2 24 2 8 2" xfId="22536"/>
    <cellStyle name="Note 2 25 9 2" xfId="22537"/>
    <cellStyle name="Note 2 25 2 8 2" xfId="22538"/>
    <cellStyle name="Note 2 26 9 2" xfId="22539"/>
    <cellStyle name="Note 2 26 2 8 2" xfId="22540"/>
    <cellStyle name="Note 2 27 9 2" xfId="22541"/>
    <cellStyle name="Note 2 27 2 8 2" xfId="22542"/>
    <cellStyle name="Note 2 28 9 2" xfId="22543"/>
    <cellStyle name="Note 2 28 2 8 2" xfId="22544"/>
    <cellStyle name="Note 2 29 9 2" xfId="22545"/>
    <cellStyle name="Note 2 29 2 8 2" xfId="22546"/>
    <cellStyle name="Note 2 3 11 2" xfId="22547"/>
    <cellStyle name="Note 2 3 2 8 2" xfId="22548"/>
    <cellStyle name="Calculation 2 12 11 2" xfId="22549"/>
    <cellStyle name="Note 2 30 9 2" xfId="22550"/>
    <cellStyle name="Note 2 30 2 8 2" xfId="22551"/>
    <cellStyle name="Note 2 31 9 2" xfId="22552"/>
    <cellStyle name="Note 2 31 2 8 2" xfId="22553"/>
    <cellStyle name="Note 2 32 9 2" xfId="22554"/>
    <cellStyle name="Note 2 32 2 8 2" xfId="22555"/>
    <cellStyle name="Note 2 33 9 2" xfId="22556"/>
    <cellStyle name="Note 2 33 2 8 2" xfId="22557"/>
    <cellStyle name="Note 2 34 9 2" xfId="22558"/>
    <cellStyle name="Note 2 34 2 8 2" xfId="22559"/>
    <cellStyle name="Note 2 35 9 2" xfId="22560"/>
    <cellStyle name="Note 2 35 2 8 2" xfId="22561"/>
    <cellStyle name="Note 2 36 9 2" xfId="22562"/>
    <cellStyle name="Note 2 36 2 8 2" xfId="22563"/>
    <cellStyle name="Note 2 37 9 2" xfId="22564"/>
    <cellStyle name="Note 2 37 2 8 2" xfId="22565"/>
    <cellStyle name="Note 2 38 8 2" xfId="22566"/>
    <cellStyle name="Calculation 2 11 11 2" xfId="22567"/>
    <cellStyle name="Note 2 4 10 2" xfId="22568"/>
    <cellStyle name="Note 2 4 2 8 2" xfId="22569"/>
    <cellStyle name="Note 2 5 10 2" xfId="22570"/>
    <cellStyle name="Note 2 5 2 8 2" xfId="22571"/>
    <cellStyle name="Note 2 6 9 2" xfId="22572"/>
    <cellStyle name="Note 2 6 2 8 2" xfId="22573"/>
    <cellStyle name="Note 2 7 9 2" xfId="22574"/>
    <cellStyle name="Note 2 7 2 8 2" xfId="22575"/>
    <cellStyle name="Note 2 8 9 2" xfId="22576"/>
    <cellStyle name="Note 2 8 2 8 2" xfId="22577"/>
    <cellStyle name="Note 2 9 9 2" xfId="22578"/>
    <cellStyle name="Note 2 9 2 8 2" xfId="22579"/>
    <cellStyle name="Calculation 2 10 11 2" xfId="22580"/>
    <cellStyle name="Calculation 2 50 2" xfId="22581"/>
    <cellStyle name="Fund 6 2 17 2" xfId="22582"/>
    <cellStyle name="Fund 6 18 2" xfId="22583"/>
    <cellStyle name="Org 23 2" xfId="22584"/>
    <cellStyle name="Org 10 11 2" xfId="22585"/>
    <cellStyle name="Org 10 2 10 2" xfId="22586"/>
    <cellStyle name="Org 11 11 2" xfId="22587"/>
    <cellStyle name="Org 11 2 10 2" xfId="22588"/>
    <cellStyle name="Org 12 11 2" xfId="22589"/>
    <cellStyle name="Org 12 2 10 2" xfId="22590"/>
    <cellStyle name="Org 13 11 2" xfId="22591"/>
    <cellStyle name="Org 13 2 10 2" xfId="22592"/>
    <cellStyle name="Org 14 11 2" xfId="22593"/>
    <cellStyle name="Org 14 2 10 2" xfId="22594"/>
    <cellStyle name="Org 15 11 2" xfId="22595"/>
    <cellStyle name="Org 15 2 10 2" xfId="22596"/>
    <cellStyle name="Org 2 11 2" xfId="22597"/>
    <cellStyle name="Org 2 2 10 2" xfId="22598"/>
    <cellStyle name="Org 3 11 2" xfId="22599"/>
    <cellStyle name="Org 3 2 10 2" xfId="22600"/>
    <cellStyle name="Org 4 11 2" xfId="22601"/>
    <cellStyle name="Org 4 2 10 2" xfId="22602"/>
    <cellStyle name="Org 5 11 2" xfId="22603"/>
    <cellStyle name="Org 5 2 10 2" xfId="22604"/>
    <cellStyle name="Org 6 11 2" xfId="22605"/>
    <cellStyle name="Org 6 2 10 2" xfId="22606"/>
    <cellStyle name="Org 7 11 2" xfId="22607"/>
    <cellStyle name="Org 7 2 10 2" xfId="22608"/>
    <cellStyle name="Org 8 11 2" xfId="22609"/>
    <cellStyle name="Org 8 2 10 2" xfId="22610"/>
    <cellStyle name="Org 9 11 2" xfId="22611"/>
    <cellStyle name="Org 9 2 10 2" xfId="22612"/>
    <cellStyle name="Output 2 46 2" xfId="22613"/>
    <cellStyle name="Output 2 10 7 2" xfId="22614"/>
    <cellStyle name="Output 2 11 7 2" xfId="22615"/>
    <cellStyle name="Output 2 12 7 2" xfId="22616"/>
    <cellStyle name="Output 2 13 7 2" xfId="22617"/>
    <cellStyle name="Output 2 14 7 2" xfId="22618"/>
    <cellStyle name="Output 2 15 7 2" xfId="22619"/>
    <cellStyle name="Output 2 16 7 2" xfId="22620"/>
    <cellStyle name="Output 2 17 7 2" xfId="22621"/>
    <cellStyle name="Output 2 18 7 2" xfId="22622"/>
    <cellStyle name="Output 2 19 7 2" xfId="22623"/>
    <cellStyle name="Output 2 2 8 2" xfId="22624"/>
    <cellStyle name="Output 2 20 7 2" xfId="22625"/>
    <cellStyle name="Output 2 21 7 2" xfId="22626"/>
    <cellStyle name="Output 2 22 7 2" xfId="22627"/>
    <cellStyle name="Output 2 23 7 2" xfId="22628"/>
    <cellStyle name="Output 2 24 7 2" xfId="22629"/>
    <cellStyle name="Output 2 25 7 2" xfId="22630"/>
    <cellStyle name="Output 2 26 7 2" xfId="22631"/>
    <cellStyle name="Output 2 27 7 2" xfId="22632"/>
    <cellStyle name="Output 2 28 7 2" xfId="22633"/>
    <cellStyle name="Output 2 29 7 2" xfId="22634"/>
    <cellStyle name="Output 2 3 8 2" xfId="22635"/>
    <cellStyle name="Output 2 30 7 2" xfId="22636"/>
    <cellStyle name="Output 2 31 7 2" xfId="22637"/>
    <cellStyle name="Output 2 32 7 2" xfId="22638"/>
    <cellStyle name="Output 2 33 7 2" xfId="22639"/>
    <cellStyle name="Output 2 34 7 2" xfId="22640"/>
    <cellStyle name="Output 2 35 7 2" xfId="22641"/>
    <cellStyle name="Output 2 36 7 2" xfId="22642"/>
    <cellStyle name="Output 2 37 7 2" xfId="22643"/>
    <cellStyle name="Output 2 38 7 2" xfId="22644"/>
    <cellStyle name="Output 2 39 7 2" xfId="22645"/>
    <cellStyle name="Output 2 4 8 2" xfId="22646"/>
    <cellStyle name="Output 2 5 8 2" xfId="22647"/>
    <cellStyle name="Output 2 6 7 2" xfId="22648"/>
    <cellStyle name="Output 2 7 7 2" xfId="22649"/>
    <cellStyle name="Output 2 8 7 2" xfId="22650"/>
    <cellStyle name="Output 2 9 7 2" xfId="22651"/>
    <cellStyle name="Account 9 2 8 2" xfId="22652"/>
    <cellStyle name="Account 9 9 2" xfId="22653"/>
    <cellStyle name="Account 8 2 8 2" xfId="22654"/>
    <cellStyle name="Account 8 9 2" xfId="22655"/>
    <cellStyle name="Account 7 2 8 2" xfId="22656"/>
    <cellStyle name="Account 7 9 2" xfId="22657"/>
    <cellStyle name="Account 6 2 8 2" xfId="22658"/>
    <cellStyle name="Account 6 9 2" xfId="22659"/>
    <cellStyle name="Account 5 2 8 2" xfId="22660"/>
    <cellStyle name="Account 5 9 2" xfId="22661"/>
    <cellStyle name="Account 4 2 8 2" xfId="22662"/>
    <cellStyle name="Account 4 9 2" xfId="22663"/>
    <cellStyle name="Account 3 2 8 2" xfId="22664"/>
    <cellStyle name="Account 3 9 2" xfId="22665"/>
    <cellStyle name="Account 2 2 8 2" xfId="22666"/>
    <cellStyle name="Account 2 9 2" xfId="22667"/>
    <cellStyle name="Account 15 2 8 2" xfId="22668"/>
    <cellStyle name="Account 15 9 2" xfId="22669"/>
    <cellStyle name="Account 14 2 8 2" xfId="22670"/>
    <cellStyle name="Account 14 9 2" xfId="22671"/>
    <cellStyle name="Account 13 2 8 2" xfId="22672"/>
    <cellStyle name="Account 13 9 2" xfId="22673"/>
    <cellStyle name="Project 23 2" xfId="22674"/>
    <cellStyle name="Project 10 11 2" xfId="22675"/>
    <cellStyle name="Project 10 2 10 2" xfId="22676"/>
    <cellStyle name="Project 11 11 2" xfId="22677"/>
    <cellStyle name="Project 11 2 10 2" xfId="22678"/>
    <cellStyle name="Project 12 11 2" xfId="22679"/>
    <cellStyle name="Project 12 2 10 2" xfId="22680"/>
    <cellStyle name="Project 13 11 2" xfId="22681"/>
    <cellStyle name="Project 13 2 10 2" xfId="22682"/>
    <cellStyle name="Project 14 11 2" xfId="22683"/>
    <cellStyle name="Project 14 2 10 2" xfId="22684"/>
    <cellStyle name="Project 15 11 2" xfId="22685"/>
    <cellStyle name="Project 15 2 10 2" xfId="22686"/>
    <cellStyle name="Project 2 11 2" xfId="22687"/>
    <cellStyle name="Project 2 2 10 2" xfId="22688"/>
    <cellStyle name="Project 3 11 2" xfId="22689"/>
    <cellStyle name="Project 3 2 10 2" xfId="22690"/>
    <cellStyle name="Project 4 11 2" xfId="22691"/>
    <cellStyle name="Project 4 2 10 2" xfId="22692"/>
    <cellStyle name="Project 5 11 2" xfId="22693"/>
    <cellStyle name="Project 5 2 10 2" xfId="22694"/>
    <cellStyle name="Project 6 11 2" xfId="22695"/>
    <cellStyle name="Project 6 2 10 2" xfId="22696"/>
    <cellStyle name="Project 7 11 2" xfId="22697"/>
    <cellStyle name="Project 7 2 10 2" xfId="22698"/>
    <cellStyle name="Project 8 11 2" xfId="22699"/>
    <cellStyle name="Project 8 2 10 2" xfId="22700"/>
    <cellStyle name="Project 9 11 2" xfId="22701"/>
    <cellStyle name="Project 9 2 10 2" xfId="22702"/>
    <cellStyle name="Account 12 2 8 2" xfId="22703"/>
    <cellStyle name="Account 12 9 2" xfId="22704"/>
    <cellStyle name="Account 11 2 8 2" xfId="22705"/>
    <cellStyle name="Account 11 9 2" xfId="22706"/>
    <cellStyle name="Account 10 2 8 2" xfId="22707"/>
    <cellStyle name="Account 10 9 2" xfId="22708"/>
    <cellStyle name="Account 21 2" xfId="22709"/>
    <cellStyle name="task 23 2" xfId="22710"/>
    <cellStyle name="task 10 11 2" xfId="22711"/>
    <cellStyle name="task 10 2 10 2" xfId="22712"/>
    <cellStyle name="task 11 11 2" xfId="22713"/>
    <cellStyle name="task 11 2 10 2" xfId="22714"/>
    <cellStyle name="task 12 11 2" xfId="22715"/>
    <cellStyle name="task 12 2 10 2" xfId="22716"/>
    <cellStyle name="task 13 11 2" xfId="22717"/>
    <cellStyle name="task 13 2 10 2" xfId="22718"/>
    <cellStyle name="task 14 11 2" xfId="22719"/>
    <cellStyle name="task 14 2 10 2" xfId="22720"/>
    <cellStyle name="task 15 11 2" xfId="22721"/>
    <cellStyle name="task 15 2 10 2" xfId="22722"/>
    <cellStyle name="task 2 11 2" xfId="22723"/>
    <cellStyle name="task 2 2 10 2" xfId="22724"/>
    <cellStyle name="task 3 11 2" xfId="22725"/>
    <cellStyle name="task 3 2 10 2" xfId="22726"/>
    <cellStyle name="task 4 11 2" xfId="22727"/>
    <cellStyle name="task 4 2 10 2" xfId="22728"/>
    <cellStyle name="task 5 11 2" xfId="22729"/>
    <cellStyle name="task 5 2 10 2" xfId="22730"/>
    <cellStyle name="task 6 11 2" xfId="22731"/>
    <cellStyle name="task 6 2 10 2" xfId="22732"/>
    <cellStyle name="task 7 11 2" xfId="22733"/>
    <cellStyle name="task 7 2 10 2" xfId="22734"/>
    <cellStyle name="task 8 11 2" xfId="22735"/>
    <cellStyle name="task 8 2 10 2" xfId="22736"/>
    <cellStyle name="task 9 11 2" xfId="22737"/>
    <cellStyle name="task 9 2 10 2" xfId="22738"/>
    <cellStyle name="Fund 5 2 17 2" xfId="22739"/>
    <cellStyle name="Total 2 46 2" xfId="22740"/>
    <cellStyle name="Total 2 10 7 2" xfId="22741"/>
    <cellStyle name="Total 2 11 7 2" xfId="22742"/>
    <cellStyle name="Total 2 12 7 2" xfId="22743"/>
    <cellStyle name="Total 2 13 7 2" xfId="22744"/>
    <cellStyle name="Total 2 14 7 2" xfId="22745"/>
    <cellStyle name="Total 2 15 7 2" xfId="22746"/>
    <cellStyle name="Total 2 16 7 2" xfId="22747"/>
    <cellStyle name="Total 2 17 7 2" xfId="22748"/>
    <cellStyle name="Total 2 18 7 2" xfId="22749"/>
    <cellStyle name="Total 2 19 7 2" xfId="22750"/>
    <cellStyle name="Total 2 2 9 2" xfId="22751"/>
    <cellStyle name="Total 2 2 2 7 2" xfId="22752"/>
    <cellStyle name="Total 2 20 7 2" xfId="22753"/>
    <cellStyle name="Total 2 21 7 2" xfId="22754"/>
    <cellStyle name="Total 2 22 7 2" xfId="22755"/>
    <cellStyle name="Total 2 23 7 2" xfId="22756"/>
    <cellStyle name="Total 2 24 7 2" xfId="22757"/>
    <cellStyle name="Total 2 25 7 2" xfId="22758"/>
    <cellStyle name="Total 2 26 7 2" xfId="22759"/>
    <cellStyle name="Total 2 27 7 2" xfId="22760"/>
    <cellStyle name="Total 2 28 7 2" xfId="22761"/>
    <cellStyle name="Total 2 29 7 2" xfId="22762"/>
    <cellStyle name="Total 2 3 8 2" xfId="22763"/>
    <cellStyle name="Total 2 30 7 2" xfId="22764"/>
    <cellStyle name="Total 2 31 7 2" xfId="22765"/>
    <cellStyle name="Total 2 32 7 2" xfId="22766"/>
    <cellStyle name="Total 2 33 7 2" xfId="22767"/>
    <cellStyle name="Total 2 34 7 2" xfId="22768"/>
    <cellStyle name="Total 2 35 7 2" xfId="22769"/>
    <cellStyle name="Total 2 36 7 2" xfId="22770"/>
    <cellStyle name="Total 2 37 7 2" xfId="22771"/>
    <cellStyle name="Total 2 38 7 2" xfId="22772"/>
    <cellStyle name="Fund 5 18 2" xfId="22773"/>
    <cellStyle name="Total 2 4 8 2" xfId="22774"/>
    <cellStyle name="Total 2 5 8 2" xfId="22775"/>
    <cellStyle name="Total 2 6 7 2" xfId="22776"/>
    <cellStyle name="Total 2 7 7 2" xfId="22777"/>
    <cellStyle name="Total 2 8 7 2" xfId="22778"/>
    <cellStyle name="Total 2 9 7 2" xfId="22779"/>
    <cellStyle name="Fund 4 2 17 2" xfId="22780"/>
    <cellStyle name="Fund 4 18 2" xfId="22781"/>
    <cellStyle name="Calculation 2 60 2" xfId="22782"/>
    <cellStyle name="Input 2 8 15 2" xfId="22783"/>
    <cellStyle name="Input 2 10 16 2" xfId="22784"/>
    <cellStyle name="Input 2 55 2" xfId="22785"/>
    <cellStyle name="Fund 9 2 18 2" xfId="22786"/>
    <cellStyle name="Fund 9 19 2" xfId="22787"/>
    <cellStyle name="Fund 8 2 18 2" xfId="22788"/>
    <cellStyle name="Fund 8 19 2" xfId="22789"/>
    <cellStyle name="Fund 7 2 18 2" xfId="22790"/>
    <cellStyle name="Fund 7 19 2" xfId="22791"/>
    <cellStyle name="Calculation 2 9 12 2" xfId="22792"/>
    <cellStyle name="Calculation 2 8 12 2" xfId="22793"/>
    <cellStyle name="Calculation 2 7 12 2" xfId="22794"/>
    <cellStyle name="Calculation 2 6 12 2" xfId="22795"/>
    <cellStyle name="Calculation 2 5 13 2" xfId="22796"/>
    <cellStyle name="Calculation 2 4 13 2" xfId="22797"/>
    <cellStyle name="Calculation 2 39 12 2" xfId="22798"/>
    <cellStyle name="Calculation 2 38 12 2" xfId="22799"/>
    <cellStyle name="Calculation 2 37 12 2" xfId="22800"/>
    <cellStyle name="Calculation 2 36 12 2" xfId="22801"/>
    <cellStyle name="Calculation 2 35 12 2" xfId="22802"/>
    <cellStyle name="Calculation 2 34 12 2" xfId="22803"/>
    <cellStyle name="Calculation 2 33 12 2" xfId="22804"/>
    <cellStyle name="Calculation 2 32 12 2" xfId="22805"/>
    <cellStyle name="Calculation 2 31 12 2" xfId="22806"/>
    <cellStyle name="Calculation 2 30 12 2" xfId="22807"/>
    <cellStyle name="Calculation 2 3 13 2" xfId="22808"/>
    <cellStyle name="Calculation 2 29 12 2" xfId="22809"/>
    <cellStyle name="Calculation 2 28 12 2" xfId="22810"/>
    <cellStyle name="Calculation 2 27 12 2" xfId="22811"/>
    <cellStyle name="Calculation 2 26 12 2" xfId="22812"/>
    <cellStyle name="Calculation 2 25 12 2" xfId="22813"/>
    <cellStyle name="Calculation 2 24 12 2" xfId="22814"/>
    <cellStyle name="Calculation 2 23 12 2" xfId="22815"/>
    <cellStyle name="Calculation 2 22 12 2" xfId="22816"/>
    <cellStyle name="Calculation 2 21 12 2" xfId="22817"/>
    <cellStyle name="Calculation 2 20 12 2" xfId="22818"/>
    <cellStyle name="Calculation 2 2 13 2" xfId="22819"/>
    <cellStyle name="Calculation 2 19 12 2" xfId="22820"/>
    <cellStyle name="Calculation 2 18 12 2" xfId="22821"/>
    <cellStyle name="Calculation 2 17 12 2" xfId="22822"/>
    <cellStyle name="Calculation 2 16 12 2" xfId="22823"/>
    <cellStyle name="Note 2 48 2" xfId="22824"/>
    <cellStyle name="Note 2 10 10 2" xfId="22825"/>
    <cellStyle name="Note 2 10 2 9 2" xfId="22826"/>
    <cellStyle name="Note 2 11 10 2" xfId="22827"/>
    <cellStyle name="Note 2 11 2 9 2" xfId="22828"/>
    <cellStyle name="Note 2 12 10 2" xfId="22829"/>
    <cellStyle name="Note 2 12 2 9 2" xfId="22830"/>
    <cellStyle name="Note 2 13 10 2" xfId="22831"/>
    <cellStyle name="Note 2 13 2 9 2" xfId="22832"/>
    <cellStyle name="Note 2 14 10 2" xfId="22833"/>
    <cellStyle name="Note 2 14 2 9 2" xfId="22834"/>
    <cellStyle name="Note 2 15 10 2" xfId="22835"/>
    <cellStyle name="Note 2 15 2 9 2" xfId="22836"/>
    <cellStyle name="Note 2 16 10 2" xfId="22837"/>
    <cellStyle name="Note 2 16 2 9 2" xfId="22838"/>
    <cellStyle name="Note 2 17 10 2" xfId="22839"/>
    <cellStyle name="Note 2 17 2 9 2" xfId="22840"/>
    <cellStyle name="Note 2 18 10 2" xfId="22841"/>
    <cellStyle name="Note 2 18 2 9 2" xfId="22842"/>
    <cellStyle name="Note 2 19 10 2" xfId="22843"/>
    <cellStyle name="Note 2 19 2 9 2" xfId="22844"/>
    <cellStyle name="Note 2 2 13 2" xfId="22845"/>
    <cellStyle name="Note 2 2 2 12 2" xfId="22846"/>
    <cellStyle name="Note 2 2 2 2 9 2" xfId="22847"/>
    <cellStyle name="Calculation 2 15 12 2" xfId="22848"/>
    <cellStyle name="Calculation 2 14 12 2" xfId="22849"/>
    <cellStyle name="Calculation 2 13 12 2" xfId="22850"/>
    <cellStyle name="Note 2 20 10 2" xfId="22851"/>
    <cellStyle name="Note 2 20 2 9 2" xfId="22852"/>
    <cellStyle name="Note 2 21 10 2" xfId="22853"/>
    <cellStyle name="Note 2 21 2 9 2" xfId="22854"/>
    <cellStyle name="Note 2 22 10 2" xfId="22855"/>
    <cellStyle name="Note 2 22 2 9 2" xfId="22856"/>
    <cellStyle name="Note 2 23 10 2" xfId="22857"/>
    <cellStyle name="Note 2 23 2 9 2" xfId="22858"/>
    <cellStyle name="Note 2 24 10 2" xfId="22859"/>
    <cellStyle name="Note 2 24 2 9 2" xfId="22860"/>
    <cellStyle name="Note 2 25 10 2" xfId="22861"/>
    <cellStyle name="Note 2 25 2 9 2" xfId="22862"/>
    <cellStyle name="Note 2 26 10 2" xfId="22863"/>
    <cellStyle name="Note 2 26 2 9 2" xfId="22864"/>
    <cellStyle name="Note 2 27 10 2" xfId="22865"/>
    <cellStyle name="Note 2 27 2 9 2" xfId="22866"/>
    <cellStyle name="Note 2 28 10 2" xfId="22867"/>
    <cellStyle name="Note 2 28 2 9 2" xfId="22868"/>
    <cellStyle name="Note 2 29 10 2" xfId="22869"/>
    <cellStyle name="Note 2 29 2 9 2" xfId="22870"/>
    <cellStyle name="Note 2 3 12 2" xfId="22871"/>
    <cellStyle name="Note 2 3 2 9 2" xfId="22872"/>
    <cellStyle name="Calculation 2 12 12 2" xfId="22873"/>
    <cellStyle name="Note 2 30 10 2" xfId="22874"/>
    <cellStyle name="Note 2 30 2 9 2" xfId="22875"/>
    <cellStyle name="Note 2 31 10 2" xfId="22876"/>
    <cellStyle name="Note 2 31 2 9 2" xfId="22877"/>
    <cellStyle name="Note 2 32 10 2" xfId="22878"/>
    <cellStyle name="Note 2 32 2 9 2" xfId="22879"/>
    <cellStyle name="Note 2 33 10 2" xfId="22880"/>
    <cellStyle name="Note 2 33 2 9 2" xfId="22881"/>
    <cellStyle name="Note 2 34 10 2" xfId="22882"/>
    <cellStyle name="Note 2 34 2 9 2" xfId="22883"/>
    <cellStyle name="Note 2 35 10 2" xfId="22884"/>
    <cellStyle name="Note 2 35 2 9 2" xfId="22885"/>
    <cellStyle name="Note 2 36 10 2" xfId="22886"/>
    <cellStyle name="Note 2 36 2 9 2" xfId="22887"/>
    <cellStyle name="Note 2 37 10 2" xfId="22888"/>
    <cellStyle name="Note 2 37 2 9 2" xfId="22889"/>
    <cellStyle name="Note 2 38 9 2" xfId="22890"/>
    <cellStyle name="Calculation 2 11 12 2" xfId="22891"/>
    <cellStyle name="Note 2 4 11 2" xfId="22892"/>
    <cellStyle name="Note 2 4 2 9 2" xfId="22893"/>
    <cellStyle name="Note 2 5 11 2" xfId="22894"/>
    <cellStyle name="Note 2 5 2 9 2" xfId="22895"/>
    <cellStyle name="Note 2 6 10 2" xfId="22896"/>
    <cellStyle name="Note 2 6 2 9 2" xfId="22897"/>
    <cellStyle name="Note 2 7 10 2" xfId="22898"/>
    <cellStyle name="Note 2 7 2 9 2" xfId="22899"/>
    <cellStyle name="Note 2 8 10 2" xfId="22900"/>
    <cellStyle name="Note 2 8 2 9 2" xfId="22901"/>
    <cellStyle name="Note 2 9 10 2" xfId="22902"/>
    <cellStyle name="Note 2 9 2 9 2" xfId="22903"/>
    <cellStyle name="Calculation 2 10 12 2" xfId="22904"/>
    <cellStyle name="Calculation 2 51 2" xfId="22905"/>
    <cellStyle name="Fund 6 2 18 2" xfId="22906"/>
    <cellStyle name="Fund 6 19 2" xfId="22907"/>
    <cellStyle name="Org 24 2" xfId="22908"/>
    <cellStyle name="Org 10 12 2" xfId="22909"/>
    <cellStyle name="Org 10 2 11 2" xfId="22910"/>
    <cellStyle name="Org 11 12 2" xfId="22911"/>
    <cellStyle name="Org 11 2 11 2" xfId="22912"/>
    <cellStyle name="Org 12 12 2" xfId="22913"/>
    <cellStyle name="Org 12 2 11 2" xfId="22914"/>
    <cellStyle name="Org 13 12 2" xfId="22915"/>
    <cellStyle name="Org 13 2 11 2" xfId="22916"/>
    <cellStyle name="Org 14 12 2" xfId="22917"/>
    <cellStyle name="Org 14 2 11 2" xfId="22918"/>
    <cellStyle name="Org 15 12 2" xfId="22919"/>
    <cellStyle name="Org 15 2 11 2" xfId="22920"/>
    <cellStyle name="Org 2 12 2" xfId="22921"/>
    <cellStyle name="Org 2 2 11 2" xfId="22922"/>
    <cellStyle name="Org 3 12 2" xfId="22923"/>
    <cellStyle name="Org 3 2 11 2" xfId="22924"/>
    <cellStyle name="Org 4 12 2" xfId="22925"/>
    <cellStyle name="Org 4 2 11 2" xfId="22926"/>
    <cellStyle name="Org 5 12 2" xfId="22927"/>
    <cellStyle name="Org 5 2 11 2" xfId="22928"/>
    <cellStyle name="Org 6 12 2" xfId="22929"/>
    <cellStyle name="Org 6 2 11 2" xfId="22930"/>
    <cellStyle name="Org 7 12 2" xfId="22931"/>
    <cellStyle name="Org 7 2 11 2" xfId="22932"/>
    <cellStyle name="Org 8 12 2" xfId="22933"/>
    <cellStyle name="Org 8 2 11 2" xfId="22934"/>
    <cellStyle name="Org 9 12 2" xfId="22935"/>
    <cellStyle name="Org 9 2 11 2" xfId="22936"/>
    <cellStyle name="Output 2 47 2" xfId="22937"/>
    <cellStyle name="Output 2 10 8 2" xfId="22938"/>
    <cellStyle name="Output 2 11 8 2" xfId="22939"/>
    <cellStyle name="Output 2 12 8 2" xfId="22940"/>
    <cellStyle name="Output 2 13 8 2" xfId="22941"/>
    <cellStyle name="Output 2 14 8 2" xfId="22942"/>
    <cellStyle name="Output 2 15 8 2" xfId="22943"/>
    <cellStyle name="Output 2 16 8 2" xfId="22944"/>
    <cellStyle name="Output 2 17 8 2" xfId="22945"/>
    <cellStyle name="Output 2 18 8 2" xfId="22946"/>
    <cellStyle name="Output 2 19 8 2" xfId="22947"/>
    <cellStyle name="Output 2 2 9 2" xfId="22948"/>
    <cellStyle name="Output 2 20 8 2" xfId="22949"/>
    <cellStyle name="Output 2 21 8 2" xfId="22950"/>
    <cellStyle name="Output 2 22 8 2" xfId="22951"/>
    <cellStyle name="Output 2 23 8 2" xfId="22952"/>
    <cellStyle name="Output 2 24 8 2" xfId="22953"/>
    <cellStyle name="Output 2 25 8 2" xfId="22954"/>
    <cellStyle name="Output 2 26 8 2" xfId="22955"/>
    <cellStyle name="Output 2 27 8 2" xfId="22956"/>
    <cellStyle name="Output 2 28 8 2" xfId="22957"/>
    <cellStyle name="Output 2 29 8 2" xfId="22958"/>
    <cellStyle name="Output 2 3 9 2" xfId="22959"/>
    <cellStyle name="Output 2 30 8 2" xfId="22960"/>
    <cellStyle name="Output 2 31 8 2" xfId="22961"/>
    <cellStyle name="Output 2 32 8 2" xfId="22962"/>
    <cellStyle name="Output 2 33 8 2" xfId="22963"/>
    <cellStyle name="Output 2 34 8 2" xfId="22964"/>
    <cellStyle name="Output 2 35 8 2" xfId="22965"/>
    <cellStyle name="Output 2 36 8 2" xfId="22966"/>
    <cellStyle name="Output 2 37 8 2" xfId="22967"/>
    <cellStyle name="Output 2 38 8 2" xfId="22968"/>
    <cellStyle name="Output 2 39 8 2" xfId="22969"/>
    <cellStyle name="Output 2 4 9 2" xfId="22970"/>
    <cellStyle name="Output 2 5 9 2" xfId="22971"/>
    <cellStyle name="Output 2 6 8 2" xfId="22972"/>
    <cellStyle name="Output 2 7 8 2" xfId="22973"/>
    <cellStyle name="Output 2 8 8 2" xfId="22974"/>
    <cellStyle name="Output 2 9 8 2" xfId="22975"/>
    <cellStyle name="Fund 5 2 18 2" xfId="22976"/>
    <cellStyle name="Fund 5 19 2" xfId="22977"/>
    <cellStyle name="Fund 4 2 18 2" xfId="22978"/>
    <cellStyle name="Fund 4 19 2" xfId="22979"/>
    <cellStyle name="Fund 3 2 18 2" xfId="22980"/>
    <cellStyle name="Fund 3 19 2" xfId="22981"/>
    <cellStyle name="Fund 2 2 18 2" xfId="22982"/>
    <cellStyle name="Fund 2 19 2" xfId="22983"/>
    <cellStyle name="Fund 15 2 18 2" xfId="22984"/>
    <cellStyle name="Fund 15 19 2" xfId="22985"/>
    <cellStyle name="Fund 14 2 18 2" xfId="22986"/>
    <cellStyle name="Fund 14 19 2" xfId="22987"/>
    <cellStyle name="Fund 13 2 18 2" xfId="22988"/>
    <cellStyle name="Fund 13 19 2" xfId="22989"/>
    <cellStyle name="Fund 12 2 18 2" xfId="22990"/>
    <cellStyle name="Fund 12 19 2" xfId="22991"/>
    <cellStyle name="Fund 11 2 18 2" xfId="22992"/>
    <cellStyle name="Fund 11 19 2" xfId="22993"/>
    <cellStyle name="Fund 10 2 18 2" xfId="22994"/>
    <cellStyle name="Fund 10 19 2" xfId="22995"/>
    <cellStyle name="Project 24 2" xfId="22996"/>
    <cellStyle name="Project 10 12 2" xfId="22997"/>
    <cellStyle name="Project 10 2 11 2" xfId="22998"/>
    <cellStyle name="Project 11 12 2" xfId="22999"/>
    <cellStyle name="Project 11 2 11 2" xfId="23000"/>
    <cellStyle name="Project 12 12 2" xfId="23001"/>
    <cellStyle name="Project 12 2 11 2" xfId="23002"/>
    <cellStyle name="Project 13 12 2" xfId="23003"/>
    <cellStyle name="Project 13 2 11 2" xfId="23004"/>
    <cellStyle name="Project 14 12 2" xfId="23005"/>
    <cellStyle name="Project 14 2 11 2" xfId="23006"/>
    <cellStyle name="Project 15 12 2" xfId="23007"/>
    <cellStyle name="Project 15 2 11 2" xfId="23008"/>
    <cellStyle name="Project 2 12 2" xfId="23009"/>
    <cellStyle name="Project 2 2 11 2" xfId="23010"/>
    <cellStyle name="Project 3 12 2" xfId="23011"/>
    <cellStyle name="Project 3 2 11 2" xfId="23012"/>
    <cellStyle name="Project 4 12 2" xfId="23013"/>
    <cellStyle name="Project 4 2 11 2" xfId="23014"/>
    <cellStyle name="Project 5 12 2" xfId="23015"/>
    <cellStyle name="Project 5 2 11 2" xfId="23016"/>
    <cellStyle name="Project 6 12 2" xfId="23017"/>
    <cellStyle name="Project 6 2 11 2" xfId="23018"/>
    <cellStyle name="Project 7 12 2" xfId="23019"/>
    <cellStyle name="Project 7 2 11 2" xfId="23020"/>
    <cellStyle name="Project 8 12 2" xfId="23021"/>
    <cellStyle name="Project 8 2 11 2" xfId="23022"/>
    <cellStyle name="Project 9 12 2" xfId="23023"/>
    <cellStyle name="Project 9 2 11 2" xfId="23024"/>
    <cellStyle name="task 24 2" xfId="23025"/>
    <cellStyle name="task 10 12 2" xfId="23026"/>
    <cellStyle name="task 10 2 11 2" xfId="23027"/>
    <cellStyle name="task 11 12 2" xfId="23028"/>
    <cellStyle name="task 11 2 11 2" xfId="23029"/>
    <cellStyle name="task 12 12 2" xfId="23030"/>
    <cellStyle name="task 12 2 11 2" xfId="23031"/>
    <cellStyle name="task 13 12 2" xfId="23032"/>
    <cellStyle name="task 13 2 11 2" xfId="23033"/>
    <cellStyle name="task 14 12 2" xfId="23034"/>
    <cellStyle name="task 14 2 11 2" xfId="23035"/>
    <cellStyle name="task 15 12 2" xfId="23036"/>
    <cellStyle name="task 15 2 11 2" xfId="23037"/>
    <cellStyle name="task 2 12 2" xfId="23038"/>
    <cellStyle name="task 2 2 11 2" xfId="23039"/>
    <cellStyle name="task 3 12 2" xfId="23040"/>
    <cellStyle name="task 3 2 11 2" xfId="23041"/>
    <cellStyle name="task 4 12 2" xfId="23042"/>
    <cellStyle name="task 4 2 11 2" xfId="23043"/>
    <cellStyle name="task 5 12 2" xfId="23044"/>
    <cellStyle name="task 5 2 11 2" xfId="23045"/>
    <cellStyle name="task 6 12 2" xfId="23046"/>
    <cellStyle name="task 6 2 11 2" xfId="23047"/>
    <cellStyle name="task 7 12 2" xfId="23048"/>
    <cellStyle name="task 7 2 11 2" xfId="23049"/>
    <cellStyle name="task 8 12 2" xfId="23050"/>
    <cellStyle name="task 8 2 11 2" xfId="23051"/>
    <cellStyle name="task 9 12 2" xfId="23052"/>
    <cellStyle name="task 9 2 11 2" xfId="23053"/>
    <cellStyle name="Total 2 47 2" xfId="23054"/>
    <cellStyle name="Total 2 10 8 2" xfId="23055"/>
    <cellStyle name="Total 2 11 8 2" xfId="23056"/>
    <cellStyle name="Total 2 12 8 2" xfId="23057"/>
    <cellStyle name="Total 2 13 8 2" xfId="23058"/>
    <cellStyle name="Total 2 14 8 2" xfId="23059"/>
    <cellStyle name="Total 2 15 8 2" xfId="23060"/>
    <cellStyle name="Total 2 16 8 2" xfId="23061"/>
    <cellStyle name="Total 2 17 8 2" xfId="23062"/>
    <cellStyle name="Total 2 18 8 2" xfId="23063"/>
    <cellStyle name="Total 2 19 8 2" xfId="23064"/>
    <cellStyle name="Total 2 2 10 2" xfId="23065"/>
    <cellStyle name="Total 2 2 2 8 2" xfId="23066"/>
    <cellStyle name="Total 2 20 8 2" xfId="23067"/>
    <cellStyle name="Total 2 21 8 2" xfId="23068"/>
    <cellStyle name="Total 2 22 8 2" xfId="23069"/>
    <cellStyle name="Total 2 23 8 2" xfId="23070"/>
    <cellStyle name="Total 2 24 8 2" xfId="23071"/>
    <cellStyle name="Total 2 25 8 2" xfId="23072"/>
    <cellStyle name="Total 2 26 8 2" xfId="23073"/>
    <cellStyle name="Total 2 27 8 2" xfId="23074"/>
    <cellStyle name="Total 2 28 8 2" xfId="23075"/>
    <cellStyle name="Total 2 29 8 2" xfId="23076"/>
    <cellStyle name="Total 2 3 9 2" xfId="23077"/>
    <cellStyle name="Total 2 30 8 2" xfId="23078"/>
    <cellStyle name="Total 2 31 8 2" xfId="23079"/>
    <cellStyle name="Total 2 32 8 2" xfId="23080"/>
    <cellStyle name="Total 2 33 8 2" xfId="23081"/>
    <cellStyle name="Total 2 34 8 2" xfId="23082"/>
    <cellStyle name="Total 2 35 8 2" xfId="23083"/>
    <cellStyle name="Total 2 36 8 2" xfId="23084"/>
    <cellStyle name="Total 2 37 8 2" xfId="23085"/>
    <cellStyle name="Total 2 38 8 2" xfId="23086"/>
    <cellStyle name="Total 2 4 9 2" xfId="23087"/>
    <cellStyle name="Total 2 5 9 2" xfId="23088"/>
    <cellStyle name="Total 2 6 8 2" xfId="23089"/>
    <cellStyle name="Total 2 7 8 2" xfId="23090"/>
    <cellStyle name="Total 2 8 8 2" xfId="23091"/>
    <cellStyle name="Total 2 9 8 2" xfId="23092"/>
    <cellStyle name="Input 2 8 16 2" xfId="23093"/>
    <cellStyle name="Fund 3 2 17 2" xfId="23094"/>
    <cellStyle name="Fund 3 18 2" xfId="23095"/>
    <cellStyle name="Fund 2 2 17 2" xfId="23096"/>
    <cellStyle name="Fund 2 18 2" xfId="23097"/>
    <cellStyle name="Fund 15 2 17 2" xfId="23098"/>
    <cellStyle name="Fund 15 18 2" xfId="23099"/>
    <cellStyle name="Fund 14 2 17 2" xfId="23100"/>
    <cellStyle name="Fund 14 18 2" xfId="23101"/>
    <cellStyle name="Fund 13 2 17 2" xfId="23102"/>
    <cellStyle name="Fund 13 18 2" xfId="23103"/>
    <cellStyle name="Fund 12 2 17 2" xfId="23104"/>
    <cellStyle name="Fund 12 18 2" xfId="23105"/>
    <cellStyle name="Fund 11 2 17 2" xfId="23106"/>
    <cellStyle name="Fund 11 18 2" xfId="23107"/>
    <cellStyle name="Fund 10 2 17 2" xfId="23108"/>
    <cellStyle name="Fund 10 18 2" xfId="23109"/>
    <cellStyle name="Input 2 22 17 2" xfId="23110"/>
    <cellStyle name="Input 2 21 17 2" xfId="23111"/>
    <cellStyle name="Input 2 20 17 2" xfId="23112"/>
    <cellStyle name="Input 2 2 18 2" xfId="23113"/>
    <cellStyle name="Input 2 19 17 2" xfId="23114"/>
    <cellStyle name="Input 2 18 17 2" xfId="23115"/>
    <cellStyle name="Input 2 17 17 2" xfId="23116"/>
    <cellStyle name="Input 2 16 17 2" xfId="23117"/>
    <cellStyle name="Input 2 15 17 2" xfId="23118"/>
    <cellStyle name="Input 2 14 17 2" xfId="23119"/>
    <cellStyle name="Input 2 13 17 2" xfId="23120"/>
    <cellStyle name="Input 2 12 17 2" xfId="23121"/>
    <cellStyle name="Input 2 11 17 2" xfId="23122"/>
    <cellStyle name="Input 2 10 17 2" xfId="23123"/>
    <cellStyle name="Input 2 56 2" xfId="23124"/>
    <cellStyle name="Account 15 16 2" xfId="23125"/>
    <cellStyle name="Account 14 2 15 2" xfId="23126"/>
    <cellStyle name="Account 14 16 2" xfId="23127"/>
    <cellStyle name="Account 13 2 15 2" xfId="23128"/>
    <cellStyle name="Account 13 16 2" xfId="23129"/>
    <cellStyle name="Account 12 2 15 2" xfId="23130"/>
    <cellStyle name="Account 12 16 2" xfId="23131"/>
    <cellStyle name="Account 11 2 15 2" xfId="23132"/>
    <cellStyle name="Account 11 16 2" xfId="23133"/>
    <cellStyle name="Account 10 2 15 2" xfId="23134"/>
    <cellStyle name="Account 10 16 2" xfId="23135"/>
    <cellStyle name="Account 28 2" xfId="23136"/>
    <cellStyle name="Calculation 2 9 13 2" xfId="23137"/>
    <cellStyle name="Calculation 2 8 13 2" xfId="23138"/>
    <cellStyle name="Calculation 2 7 13 2" xfId="23139"/>
    <cellStyle name="Note 2 49 2" xfId="23140"/>
    <cellStyle name="Note 2 10 11 2" xfId="23141"/>
    <cellStyle name="Note 2 10 2 10 2" xfId="23142"/>
    <cellStyle name="Note 2 11 11 2" xfId="23143"/>
    <cellStyle name="Note 2 11 2 10 2" xfId="23144"/>
    <cellStyle name="Note 2 12 11 2" xfId="23145"/>
    <cellStyle name="Note 2 12 2 10 2" xfId="23146"/>
    <cellStyle name="Note 2 13 11 2" xfId="23147"/>
    <cellStyle name="Note 2 13 2 10 2" xfId="23148"/>
    <cellStyle name="Note 2 14 11 2" xfId="23149"/>
    <cellStyle name="Note 2 14 2 10 2" xfId="23150"/>
    <cellStyle name="Note 2 15 11 2" xfId="23151"/>
    <cellStyle name="Note 2 15 2 10 2" xfId="23152"/>
    <cellStyle name="Note 2 16 11 2" xfId="23153"/>
    <cellStyle name="Note 2 16 2 10 2" xfId="23154"/>
    <cellStyle name="Note 2 17 11 2" xfId="23155"/>
    <cellStyle name="Note 2 17 2 10 2" xfId="23156"/>
    <cellStyle name="Note 2 18 11 2" xfId="23157"/>
    <cellStyle name="Note 2 18 2 10 2" xfId="23158"/>
    <cellStyle name="Note 2 19 11 2" xfId="23159"/>
    <cellStyle name="Note 2 19 2 10 2" xfId="23160"/>
    <cellStyle name="Note 2 2 14 2" xfId="23161"/>
    <cellStyle name="Note 2 2 2 13 2" xfId="23162"/>
    <cellStyle name="Note 2 2 2 2 10 2" xfId="23163"/>
    <cellStyle name="Calculation 2 6 13 2" xfId="23164"/>
    <cellStyle name="Calculation 2 5 14 2" xfId="23165"/>
    <cellStyle name="Calculation 2 4 14 2" xfId="23166"/>
    <cellStyle name="Note 2 20 11 2" xfId="23167"/>
    <cellStyle name="Note 2 20 2 10 2" xfId="23168"/>
    <cellStyle name="Note 2 21 11 2" xfId="23169"/>
    <cellStyle name="Note 2 21 2 10 2" xfId="23170"/>
    <cellStyle name="Note 2 22 11 2" xfId="23171"/>
    <cellStyle name="Note 2 22 2 10 2" xfId="23172"/>
    <cellStyle name="Note 2 23 11 2" xfId="23173"/>
    <cellStyle name="Note 2 23 2 10 2" xfId="23174"/>
    <cellStyle name="Note 2 24 11 2" xfId="23175"/>
    <cellStyle name="Note 2 24 2 10 2" xfId="23176"/>
    <cellStyle name="Note 2 25 11 2" xfId="23177"/>
    <cellStyle name="Note 2 25 2 10 2" xfId="23178"/>
    <cellStyle name="Note 2 26 11 2" xfId="23179"/>
    <cellStyle name="Note 2 26 2 10 2" xfId="23180"/>
    <cellStyle name="Note 2 27 11 2" xfId="23181"/>
    <cellStyle name="Note 2 27 2 10 2" xfId="23182"/>
    <cellStyle name="Note 2 28 11 2" xfId="23183"/>
    <cellStyle name="Note 2 28 2 10 2" xfId="23184"/>
    <cellStyle name="Note 2 29 11 2" xfId="23185"/>
    <cellStyle name="Note 2 29 2 10 2" xfId="23186"/>
    <cellStyle name="Note 2 3 13 2" xfId="23187"/>
    <cellStyle name="Note 2 3 2 10 2" xfId="23188"/>
    <cellStyle name="Calculation 2 39 13 2" xfId="23189"/>
    <cellStyle name="Note 2 30 11 2" xfId="23190"/>
    <cellStyle name="Note 2 30 2 10 2" xfId="23191"/>
    <cellStyle name="Note 2 31 11 2" xfId="23192"/>
    <cellStyle name="Note 2 31 2 10 2" xfId="23193"/>
    <cellStyle name="Note 2 32 11 2" xfId="23194"/>
    <cellStyle name="Note 2 32 2 10 2" xfId="23195"/>
    <cellStyle name="Note 2 33 11 2" xfId="23196"/>
    <cellStyle name="Note 2 33 2 10 2" xfId="23197"/>
    <cellStyle name="Note 2 34 11 2" xfId="23198"/>
    <cellStyle name="Note 2 34 2 10 2" xfId="23199"/>
    <cellStyle name="Note 2 35 11 2" xfId="23200"/>
    <cellStyle name="Note 2 35 2 10 2" xfId="23201"/>
    <cellStyle name="Note 2 36 11 2" xfId="23202"/>
    <cellStyle name="Note 2 36 2 10 2" xfId="23203"/>
    <cellStyle name="Note 2 37 11 2" xfId="23204"/>
    <cellStyle name="Note 2 37 2 10 2" xfId="23205"/>
    <cellStyle name="Note 2 38 10 2" xfId="23206"/>
    <cellStyle name="Calculation 2 38 13 2" xfId="23207"/>
    <cellStyle name="Note 2 4 12 2" xfId="23208"/>
    <cellStyle name="Note 2 4 2 10 2" xfId="23209"/>
    <cellStyle name="Note 2 5 12 2" xfId="23210"/>
    <cellStyle name="Note 2 5 2 10 2" xfId="23211"/>
    <cellStyle name="Note 2 6 11 2" xfId="23212"/>
    <cellStyle name="Note 2 6 2 10 2" xfId="23213"/>
    <cellStyle name="Note 2 7 11 2" xfId="23214"/>
    <cellStyle name="Note 2 7 2 10 2" xfId="23215"/>
    <cellStyle name="Note 2 8 11 2" xfId="23216"/>
    <cellStyle name="Note 2 8 2 10 2" xfId="23217"/>
    <cellStyle name="Note 2 9 11 2" xfId="23218"/>
    <cellStyle name="Note 2 9 2 10 2" xfId="23219"/>
    <cellStyle name="Calculation 2 37 13 2" xfId="23220"/>
    <cellStyle name="Calculation 2 36 13 2" xfId="23221"/>
    <cellStyle name="Calculation 2 35 13 2" xfId="23222"/>
    <cellStyle name="Calculation 2 34 13 2" xfId="23223"/>
    <cellStyle name="Org 25 2" xfId="23224"/>
    <cellStyle name="Org 10 13 2" xfId="23225"/>
    <cellStyle name="Org 10 2 12 2" xfId="23226"/>
    <cellStyle name="Org 11 13 2" xfId="23227"/>
    <cellStyle name="Org 11 2 12 2" xfId="23228"/>
    <cellStyle name="Org 12 13 2" xfId="23229"/>
    <cellStyle name="Org 12 2 12 2" xfId="23230"/>
    <cellStyle name="Org 13 13 2" xfId="23231"/>
    <cellStyle name="Org 13 2 12 2" xfId="23232"/>
    <cellStyle name="Org 14 13 2" xfId="23233"/>
    <cellStyle name="Org 14 2 12 2" xfId="23234"/>
    <cellStyle name="Org 15 13 2" xfId="23235"/>
    <cellStyle name="Org 15 2 12 2" xfId="23236"/>
    <cellStyle name="Org 2 13 2" xfId="23237"/>
    <cellStyle name="Org 2 2 12 2" xfId="23238"/>
    <cellStyle name="Org 3 13 2" xfId="23239"/>
    <cellStyle name="Org 3 2 12 2" xfId="23240"/>
    <cellStyle name="Org 4 13 2" xfId="23241"/>
    <cellStyle name="Org 4 2 12 2" xfId="23242"/>
    <cellStyle name="Org 5 13 2" xfId="23243"/>
    <cellStyle name="Org 5 2 12 2" xfId="23244"/>
    <cellStyle name="Org 6 13 2" xfId="23245"/>
    <cellStyle name="Org 6 2 12 2" xfId="23246"/>
    <cellStyle name="Org 7 13 2" xfId="23247"/>
    <cellStyle name="Org 7 2 12 2" xfId="23248"/>
    <cellStyle name="Org 8 13 2" xfId="23249"/>
    <cellStyle name="Org 8 2 12 2" xfId="23250"/>
    <cellStyle name="Org 9 13 2" xfId="23251"/>
    <cellStyle name="Org 9 2 12 2" xfId="23252"/>
    <cellStyle name="Output 2 48 2" xfId="23253"/>
    <cellStyle name="Output 2 10 9 2" xfId="23254"/>
    <cellStyle name="Output 2 11 9 2" xfId="23255"/>
    <cellStyle name="Output 2 12 9 2" xfId="23256"/>
    <cellStyle name="Output 2 13 9 2" xfId="23257"/>
    <cellStyle name="Output 2 14 9 2" xfId="23258"/>
    <cellStyle name="Output 2 15 9 2" xfId="23259"/>
    <cellStyle name="Output 2 16 9 2" xfId="23260"/>
    <cellStyle name="Output 2 17 9 2" xfId="23261"/>
    <cellStyle name="Output 2 18 9 2" xfId="23262"/>
    <cellStyle name="Output 2 19 9 2" xfId="23263"/>
    <cellStyle name="Output 2 2 10 2" xfId="23264"/>
    <cellStyle name="Output 2 20 9 2" xfId="23265"/>
    <cellStyle name="Output 2 21 9 2" xfId="23266"/>
    <cellStyle name="Output 2 22 9 2" xfId="23267"/>
    <cellStyle name="Output 2 23 9 2" xfId="23268"/>
    <cellStyle name="Output 2 24 9 2" xfId="23269"/>
    <cellStyle name="Output 2 25 9 2" xfId="23270"/>
    <cellStyle name="Output 2 26 9 2" xfId="23271"/>
    <cellStyle name="Output 2 27 9 2" xfId="23272"/>
    <cellStyle name="Output 2 28 9 2" xfId="23273"/>
    <cellStyle name="Output 2 29 9 2" xfId="23274"/>
    <cellStyle name="Output 2 3 10 2" xfId="23275"/>
    <cellStyle name="Output 2 30 9 2" xfId="23276"/>
    <cellStyle name="Output 2 31 9 2" xfId="23277"/>
    <cellStyle name="Output 2 32 9 2" xfId="23278"/>
    <cellStyle name="Output 2 33 9 2" xfId="23279"/>
    <cellStyle name="Output 2 34 9 2" xfId="23280"/>
    <cellStyle name="Output 2 35 9 2" xfId="23281"/>
    <cellStyle name="Output 2 36 9 2" xfId="23282"/>
    <cellStyle name="Output 2 37 9 2" xfId="23283"/>
    <cellStyle name="Output 2 38 9 2" xfId="23284"/>
    <cellStyle name="Output 2 39 9 2" xfId="23285"/>
    <cellStyle name="Output 2 4 10 2" xfId="23286"/>
    <cellStyle name="Output 2 5 10 2" xfId="23287"/>
    <cellStyle name="Output 2 6 9 2" xfId="23288"/>
    <cellStyle name="Output 2 7 9 2" xfId="23289"/>
    <cellStyle name="Output 2 8 9 2" xfId="23290"/>
    <cellStyle name="Output 2 9 9 2" xfId="23291"/>
    <cellStyle name="Calculation 2 33 13 2" xfId="23292"/>
    <cellStyle name="Calculation 2 32 13 2" xfId="23293"/>
    <cellStyle name="Calculation 2 31 13 2" xfId="23294"/>
    <cellStyle name="Calculation 2 30 13 2" xfId="23295"/>
    <cellStyle name="Calculation 2 3 14 2" xfId="23296"/>
    <cellStyle name="Calculation 2 29 13 2" xfId="23297"/>
    <cellStyle name="Calculation 2 28 13 2" xfId="23298"/>
    <cellStyle name="Calculation 2 27 13 2" xfId="23299"/>
    <cellStyle name="Calculation 2 26 13 2" xfId="23300"/>
    <cellStyle name="Calculation 2 25 13 2" xfId="23301"/>
    <cellStyle name="Calculation 2 24 13 2" xfId="23302"/>
    <cellStyle name="Calculation 2 23 13 2" xfId="23303"/>
    <cellStyle name="Calculation 2 22 13 2" xfId="23304"/>
    <cellStyle name="Calculation 2 21 13 2" xfId="23305"/>
    <cellStyle name="Calculation 2 20 13 2" xfId="23306"/>
    <cellStyle name="Calculation 2 2 14 2" xfId="23307"/>
    <cellStyle name="Calculation 2 19 13 2" xfId="23308"/>
    <cellStyle name="Calculation 2 18 13 2" xfId="23309"/>
    <cellStyle name="Calculation 2 17 13 2" xfId="23310"/>
    <cellStyle name="Calculation 2 16 13 2" xfId="23311"/>
    <cellStyle name="Calculation 2 15 13 2" xfId="23312"/>
    <cellStyle name="Calculation 2 14 13 2" xfId="23313"/>
    <cellStyle name="Project 25 2" xfId="23314"/>
    <cellStyle name="Project 10 13 2" xfId="23315"/>
    <cellStyle name="Project 10 2 12 2" xfId="23316"/>
    <cellStyle name="Project 11 13 2" xfId="23317"/>
    <cellStyle name="Project 11 2 12 2" xfId="23318"/>
    <cellStyle name="Project 12 13 2" xfId="23319"/>
    <cellStyle name="Project 12 2 12 2" xfId="23320"/>
    <cellStyle name="Project 13 13 2" xfId="23321"/>
    <cellStyle name="Project 13 2 12 2" xfId="23322"/>
    <cellStyle name="Project 14 13 2" xfId="23323"/>
    <cellStyle name="Project 14 2 12 2" xfId="23324"/>
    <cellStyle name="Project 15 13 2" xfId="23325"/>
    <cellStyle name="Project 15 2 12 2" xfId="23326"/>
    <cellStyle name="Project 2 13 2" xfId="23327"/>
    <cellStyle name="Project 2 2 12 2" xfId="23328"/>
    <cellStyle name="Project 3 13 2" xfId="23329"/>
    <cellStyle name="Project 3 2 12 2" xfId="23330"/>
    <cellStyle name="Project 4 13 2" xfId="23331"/>
    <cellStyle name="Project 4 2 12 2" xfId="23332"/>
    <cellStyle name="Project 5 13 2" xfId="23333"/>
    <cellStyle name="Project 5 2 12 2" xfId="23334"/>
    <cellStyle name="Project 6 13 2" xfId="23335"/>
    <cellStyle name="Project 6 2 12 2" xfId="23336"/>
    <cellStyle name="Project 7 13 2" xfId="23337"/>
    <cellStyle name="Project 7 2 12 2" xfId="23338"/>
    <cellStyle name="Project 8 13 2" xfId="23339"/>
    <cellStyle name="Project 8 2 12 2" xfId="23340"/>
    <cellStyle name="Project 9 13 2" xfId="23341"/>
    <cellStyle name="Project 9 2 12 2" xfId="23342"/>
    <cellStyle name="Calculation 2 13 13 2" xfId="23343"/>
    <cellStyle name="Calculation 2 12 13 2" xfId="23344"/>
    <cellStyle name="Calculation 2 11 13 2" xfId="23345"/>
    <cellStyle name="Calculation 2 10 13 2" xfId="23346"/>
    <cellStyle name="Calculation 2 52 2" xfId="23347"/>
    <cellStyle name="task 25 2" xfId="23348"/>
    <cellStyle name="task 10 13 2" xfId="23349"/>
    <cellStyle name="task 10 2 12 2" xfId="23350"/>
    <cellStyle name="task 11 13 2" xfId="23351"/>
    <cellStyle name="task 11 2 12 2" xfId="23352"/>
    <cellStyle name="task 12 13 2" xfId="23353"/>
    <cellStyle name="task 12 2 12 2" xfId="23354"/>
    <cellStyle name="task 13 13 2" xfId="23355"/>
    <cellStyle name="task 13 2 12 2" xfId="23356"/>
    <cellStyle name="task 14 13 2" xfId="23357"/>
    <cellStyle name="task 14 2 12 2" xfId="23358"/>
    <cellStyle name="task 15 13 2" xfId="23359"/>
    <cellStyle name="task 15 2 12 2" xfId="23360"/>
    <cellStyle name="task 2 13 2" xfId="23361"/>
    <cellStyle name="task 2 2 12 2" xfId="23362"/>
    <cellStyle name="task 3 13 2" xfId="23363"/>
    <cellStyle name="task 3 2 12 2" xfId="23364"/>
    <cellStyle name="task 4 13 2" xfId="23365"/>
    <cellStyle name="task 4 2 12 2" xfId="23366"/>
    <cellStyle name="task 5 13 2" xfId="23367"/>
    <cellStyle name="task 5 2 12 2" xfId="23368"/>
    <cellStyle name="task 6 13 2" xfId="23369"/>
    <cellStyle name="task 6 2 12 2" xfId="23370"/>
    <cellStyle name="task 7 13 2" xfId="23371"/>
    <cellStyle name="task 7 2 12 2" xfId="23372"/>
    <cellStyle name="task 8 13 2" xfId="23373"/>
    <cellStyle name="task 8 2 12 2" xfId="23374"/>
    <cellStyle name="task 9 13 2" xfId="23375"/>
    <cellStyle name="task 9 2 12 2" xfId="23376"/>
    <cellStyle name="Account 9 2 9 2" xfId="23377"/>
    <cellStyle name="Total 2 48 2" xfId="23378"/>
    <cellStyle name="Total 2 10 9 2" xfId="23379"/>
    <cellStyle name="Total 2 11 9 2" xfId="23380"/>
    <cellStyle name="Total 2 12 9 2" xfId="23381"/>
    <cellStyle name="Total 2 13 9 2" xfId="23382"/>
    <cellStyle name="Total 2 14 9 2" xfId="23383"/>
    <cellStyle name="Total 2 15 9 2" xfId="23384"/>
    <cellStyle name="Total 2 16 9 2" xfId="23385"/>
    <cellStyle name="Total 2 17 9 2" xfId="23386"/>
    <cellStyle name="Total 2 18 9 2" xfId="23387"/>
    <cellStyle name="Total 2 19 9 2" xfId="23388"/>
    <cellStyle name="Total 2 2 11 2" xfId="23389"/>
    <cellStyle name="Total 2 2 2 9 2" xfId="23390"/>
    <cellStyle name="Total 2 20 9 2" xfId="23391"/>
    <cellStyle name="Total 2 21 9 2" xfId="23392"/>
    <cellStyle name="Total 2 22 9 2" xfId="23393"/>
    <cellStyle name="Total 2 23 9 2" xfId="23394"/>
    <cellStyle name="Total 2 24 9 2" xfId="23395"/>
    <cellStyle name="Total 2 25 9 2" xfId="23396"/>
    <cellStyle name="Total 2 26 9 2" xfId="23397"/>
    <cellStyle name="Total 2 27 9 2" xfId="23398"/>
    <cellStyle name="Total 2 28 9 2" xfId="23399"/>
    <cellStyle name="Total 2 29 9 2" xfId="23400"/>
    <cellStyle name="Total 2 3 10 2" xfId="23401"/>
    <cellStyle name="Total 2 30 9 2" xfId="23402"/>
    <cellStyle name="Total 2 31 9 2" xfId="23403"/>
    <cellStyle name="Total 2 32 9 2" xfId="23404"/>
    <cellStyle name="Total 2 33 9 2" xfId="23405"/>
    <cellStyle name="Total 2 34 9 2" xfId="23406"/>
    <cellStyle name="Total 2 35 9 2" xfId="23407"/>
    <cellStyle name="Total 2 36 9 2" xfId="23408"/>
    <cellStyle name="Total 2 37 9 2" xfId="23409"/>
    <cellStyle name="Total 2 38 9 2" xfId="23410"/>
    <cellStyle name="Account 9 10 2" xfId="23411"/>
    <cellStyle name="Total 2 4 10 2" xfId="23412"/>
    <cellStyle name="Total 2 5 10 2" xfId="23413"/>
    <cellStyle name="Total 2 6 9 2" xfId="23414"/>
    <cellStyle name="Total 2 7 9 2" xfId="23415"/>
    <cellStyle name="Total 2 8 9 2" xfId="23416"/>
    <cellStyle name="Total 2 9 9 2" xfId="23417"/>
    <cellStyle name="Account 8 2 9 2" xfId="23418"/>
    <cellStyle name="Account 8 10 2" xfId="23419"/>
    <cellStyle name="Calculation 2 10 21 2" xfId="23420"/>
    <cellStyle name="Input 2 8 17 2" xfId="23421"/>
    <cellStyle name="Calculation 2 9 14 2" xfId="23422"/>
    <cellStyle name="Calculation 2 8 14 2" xfId="23423"/>
    <cellStyle name="Calculation 2 7 14 2" xfId="23424"/>
    <cellStyle name="Calculation 2 6 14 2" xfId="23425"/>
    <cellStyle name="Calculation 2 5 15 2" xfId="23426"/>
    <cellStyle name="Calculation 2 4 15 2" xfId="23427"/>
    <cellStyle name="Calculation 2 39 14 2" xfId="23428"/>
    <cellStyle name="Calculation 2 38 14 2" xfId="23429"/>
    <cellStyle name="Calculation 2 37 14 2" xfId="23430"/>
    <cellStyle name="Calculation 2 36 14 2" xfId="23431"/>
    <cellStyle name="Calculation 2 35 14 2" xfId="23432"/>
    <cellStyle name="Calculation 2 34 14 2" xfId="23433"/>
    <cellStyle name="Calculation 2 33 14 2" xfId="23434"/>
    <cellStyle name="Calculation 2 32 14 2" xfId="23435"/>
    <cellStyle name="Calculation 2 31 14 2" xfId="23436"/>
    <cellStyle name="Calculation 2 30 14 2" xfId="23437"/>
    <cellStyle name="Calculation 2 3 15 2" xfId="23438"/>
    <cellStyle name="Calculation 2 29 14 2" xfId="23439"/>
    <cellStyle name="Calculation 2 28 14 2" xfId="23440"/>
    <cellStyle name="Calculation 2 27 14 2" xfId="23441"/>
    <cellStyle name="Calculation 2 26 14 2" xfId="23442"/>
    <cellStyle name="Calculation 2 25 14 2" xfId="23443"/>
    <cellStyle name="Calculation 2 24 14 2" xfId="23444"/>
    <cellStyle name="Calculation 2 23 14 2" xfId="23445"/>
    <cellStyle name="Calculation 2 22 14 2" xfId="23446"/>
    <cellStyle name="Calculation 2 21 14 2" xfId="23447"/>
    <cellStyle name="Calculation 2 20 14 2" xfId="23448"/>
    <cellStyle name="Calculation 2 2 15 2" xfId="23449"/>
    <cellStyle name="Calculation 2 19 14 2" xfId="23450"/>
    <cellStyle name="Calculation 2 18 14 2" xfId="23451"/>
    <cellStyle name="Calculation 2 17 14 2" xfId="23452"/>
    <cellStyle name="Calculation 2 16 14 2" xfId="23453"/>
    <cellStyle name="Note 2 50 2" xfId="23454"/>
    <cellStyle name="Note 2 10 12 2" xfId="23455"/>
    <cellStyle name="Note 2 10 2 11 2" xfId="23456"/>
    <cellStyle name="Note 2 11 12 2" xfId="23457"/>
    <cellStyle name="Note 2 11 2 11 2" xfId="23458"/>
    <cellStyle name="Note 2 12 12 2" xfId="23459"/>
    <cellStyle name="Note 2 12 2 11 2" xfId="23460"/>
    <cellStyle name="Note 2 13 12 2" xfId="23461"/>
    <cellStyle name="Note 2 13 2 11 2" xfId="23462"/>
    <cellStyle name="Note 2 14 12 2" xfId="23463"/>
    <cellStyle name="Note 2 14 2 11 2" xfId="23464"/>
    <cellStyle name="Note 2 15 12 2" xfId="23465"/>
    <cellStyle name="Note 2 15 2 11 2" xfId="23466"/>
    <cellStyle name="Note 2 16 12 2" xfId="23467"/>
    <cellStyle name="Note 2 16 2 11 2" xfId="23468"/>
    <cellStyle name="Note 2 17 12 2" xfId="23469"/>
    <cellStyle name="Note 2 17 2 11 2" xfId="23470"/>
    <cellStyle name="Note 2 18 12 2" xfId="23471"/>
    <cellStyle name="Note 2 18 2 11 2" xfId="23472"/>
    <cellStyle name="Note 2 19 12 2" xfId="23473"/>
    <cellStyle name="Note 2 19 2 11 2" xfId="23474"/>
    <cellStyle name="Note 2 2 15 2" xfId="23475"/>
    <cellStyle name="Note 2 2 2 14 2" xfId="23476"/>
    <cellStyle name="Note 2 2 2 2 11 2" xfId="23477"/>
    <cellStyle name="Calculation 2 15 14 2" xfId="23478"/>
    <cellStyle name="Calculation 2 14 14 2" xfId="23479"/>
    <cellStyle name="Calculation 2 13 14 2" xfId="23480"/>
    <cellStyle name="Note 2 20 12 2" xfId="23481"/>
    <cellStyle name="Note 2 20 2 11 2" xfId="23482"/>
    <cellStyle name="Note 2 21 12 2" xfId="23483"/>
    <cellStyle name="Note 2 21 2 11 2" xfId="23484"/>
    <cellStyle name="Note 2 22 12 2" xfId="23485"/>
    <cellStyle name="Note 2 22 2 11 2" xfId="23486"/>
    <cellStyle name="Note 2 23 12 2" xfId="23487"/>
    <cellStyle name="Note 2 23 2 11 2" xfId="23488"/>
    <cellStyle name="Note 2 24 12 2" xfId="23489"/>
    <cellStyle name="Note 2 24 2 11 2" xfId="23490"/>
    <cellStyle name="Note 2 25 12 2" xfId="23491"/>
    <cellStyle name="Note 2 25 2 11 2" xfId="23492"/>
    <cellStyle name="Note 2 26 12 2" xfId="23493"/>
    <cellStyle name="Note 2 26 2 11 2" xfId="23494"/>
    <cellStyle name="Note 2 27 12 2" xfId="23495"/>
    <cellStyle name="Note 2 27 2 11 2" xfId="23496"/>
    <cellStyle name="Note 2 28 12 2" xfId="23497"/>
    <cellStyle name="Note 2 28 2 11 2" xfId="23498"/>
    <cellStyle name="Note 2 29 12 2" xfId="23499"/>
    <cellStyle name="Note 2 29 2 11 2" xfId="23500"/>
    <cellStyle name="Note 2 3 14 2" xfId="23501"/>
    <cellStyle name="Note 2 3 2 11 2" xfId="23502"/>
    <cellStyle name="Calculation 2 12 14 2" xfId="23503"/>
    <cellStyle name="Note 2 30 12 2" xfId="23504"/>
    <cellStyle name="Note 2 30 2 11 2" xfId="23505"/>
    <cellStyle name="Note 2 31 12 2" xfId="23506"/>
    <cellStyle name="Note 2 31 2 11 2" xfId="23507"/>
    <cellStyle name="Note 2 32 12 2" xfId="23508"/>
    <cellStyle name="Note 2 32 2 11 2" xfId="23509"/>
    <cellStyle name="Note 2 33 12 2" xfId="23510"/>
    <cellStyle name="Note 2 33 2 11 2" xfId="23511"/>
    <cellStyle name="Note 2 34 12 2" xfId="23512"/>
    <cellStyle name="Note 2 34 2 11 2" xfId="23513"/>
    <cellStyle name="Note 2 35 12 2" xfId="23514"/>
    <cellStyle name="Note 2 35 2 11 2" xfId="23515"/>
    <cellStyle name="Note 2 36 12 2" xfId="23516"/>
    <cellStyle name="Note 2 36 2 11 2" xfId="23517"/>
    <cellStyle name="Note 2 37 12 2" xfId="23518"/>
    <cellStyle name="Note 2 37 2 11 2" xfId="23519"/>
    <cellStyle name="Note 2 38 11 2" xfId="23520"/>
    <cellStyle name="Calculation 2 11 14 2" xfId="23521"/>
    <cellStyle name="Note 2 4 13 2" xfId="23522"/>
    <cellStyle name="Note 2 4 2 11 2" xfId="23523"/>
    <cellStyle name="Note 2 5 13 2" xfId="23524"/>
    <cellStyle name="Note 2 5 2 11 2" xfId="23525"/>
    <cellStyle name="Note 2 6 12 2" xfId="23526"/>
    <cellStyle name="Note 2 6 2 11 2" xfId="23527"/>
    <cellStyle name="Note 2 7 12 2" xfId="23528"/>
    <cellStyle name="Note 2 7 2 11 2" xfId="23529"/>
    <cellStyle name="Note 2 8 12 2" xfId="23530"/>
    <cellStyle name="Note 2 8 2 11 2" xfId="23531"/>
    <cellStyle name="Note 2 9 12 2" xfId="23532"/>
    <cellStyle name="Note 2 9 2 11 2" xfId="23533"/>
    <cellStyle name="Calculation 2 10 14 2" xfId="23534"/>
    <cellStyle name="Calculation 2 53 2" xfId="23535"/>
    <cellStyle name="Org 26 2" xfId="23536"/>
    <cellStyle name="Org 10 14 2" xfId="23537"/>
    <cellStyle name="Org 10 2 13 2" xfId="23538"/>
    <cellStyle name="Org 11 14 2" xfId="23539"/>
    <cellStyle name="Org 11 2 13 2" xfId="23540"/>
    <cellStyle name="Org 12 14 2" xfId="23541"/>
    <cellStyle name="Org 12 2 13 2" xfId="23542"/>
    <cellStyle name="Org 13 14 2" xfId="23543"/>
    <cellStyle name="Org 13 2 13 2" xfId="23544"/>
    <cellStyle name="Org 14 14 2" xfId="23545"/>
    <cellStyle name="Org 14 2 13 2" xfId="23546"/>
    <cellStyle name="Org 15 14 2" xfId="23547"/>
    <cellStyle name="Org 15 2 13 2" xfId="23548"/>
    <cellStyle name="Org 2 14 2" xfId="23549"/>
    <cellStyle name="Org 2 2 13 2" xfId="23550"/>
    <cellStyle name="Org 3 14 2" xfId="23551"/>
    <cellStyle name="Org 3 2 13 2" xfId="23552"/>
    <cellStyle name="Org 4 14 2" xfId="23553"/>
    <cellStyle name="Org 4 2 13 2" xfId="23554"/>
    <cellStyle name="Org 5 14 2" xfId="23555"/>
    <cellStyle name="Org 5 2 13 2" xfId="23556"/>
    <cellStyle name="Org 6 14 2" xfId="23557"/>
    <cellStyle name="Org 6 2 13 2" xfId="23558"/>
    <cellStyle name="Org 7 14 2" xfId="23559"/>
    <cellStyle name="Org 7 2 13 2" xfId="23560"/>
    <cellStyle name="Org 8 14 2" xfId="23561"/>
    <cellStyle name="Org 8 2 13 2" xfId="23562"/>
    <cellStyle name="Org 9 14 2" xfId="23563"/>
    <cellStyle name="Org 9 2 13 2" xfId="23564"/>
    <cellStyle name="Output 2 49 2" xfId="23565"/>
    <cellStyle name="Output 2 10 10 2" xfId="23566"/>
    <cellStyle name="Output 2 11 10 2" xfId="23567"/>
    <cellStyle name="Output 2 12 10 2" xfId="23568"/>
    <cellStyle name="Output 2 13 10 2" xfId="23569"/>
    <cellStyle name="Output 2 14 10 2" xfId="23570"/>
    <cellStyle name="Output 2 15 10 2" xfId="23571"/>
    <cellStyle name="Output 2 16 10 2" xfId="23572"/>
    <cellStyle name="Output 2 17 10 2" xfId="23573"/>
    <cellStyle name="Output 2 18 10 2" xfId="23574"/>
    <cellStyle name="Output 2 19 10 2" xfId="23575"/>
    <cellStyle name="Output 2 2 11 2" xfId="23576"/>
    <cellStyle name="Output 2 20 10 2" xfId="23577"/>
    <cellStyle name="Output 2 21 10 2" xfId="23578"/>
    <cellStyle name="Output 2 22 10 2" xfId="23579"/>
    <cellStyle name="Output 2 23 10 2" xfId="23580"/>
    <cellStyle name="Output 2 24 10 2" xfId="23581"/>
    <cellStyle name="Output 2 25 10 2" xfId="23582"/>
    <cellStyle name="Output 2 26 10 2" xfId="23583"/>
    <cellStyle name="Output 2 27 10 2" xfId="23584"/>
    <cellStyle name="Output 2 28 10 2" xfId="23585"/>
    <cellStyle name="Output 2 29 10 2" xfId="23586"/>
    <cellStyle name="Output 2 3 11 2" xfId="23587"/>
    <cellStyle name="Output 2 30 10 2" xfId="23588"/>
    <cellStyle name="Output 2 31 10 2" xfId="23589"/>
    <cellStyle name="Output 2 32 10 2" xfId="23590"/>
    <cellStyle name="Output 2 33 10 2" xfId="23591"/>
    <cellStyle name="Output 2 34 10 2" xfId="23592"/>
    <cellStyle name="Output 2 35 10 2" xfId="23593"/>
    <cellStyle name="Output 2 36 10 2" xfId="23594"/>
    <cellStyle name="Output 2 37 10 2" xfId="23595"/>
    <cellStyle name="Output 2 38 10 2" xfId="23596"/>
    <cellStyle name="Output 2 39 10 2" xfId="23597"/>
    <cellStyle name="Output 2 4 11 2" xfId="23598"/>
    <cellStyle name="Output 2 5 11 2" xfId="23599"/>
    <cellStyle name="Output 2 6 10 2" xfId="23600"/>
    <cellStyle name="Output 2 7 10 2" xfId="23601"/>
    <cellStyle name="Output 2 8 10 2" xfId="23602"/>
    <cellStyle name="Output 2 9 10 2" xfId="23603"/>
    <cellStyle name="Account 9 2 10 2" xfId="23604"/>
    <cellStyle name="Account 9 11 2" xfId="23605"/>
    <cellStyle name="Account 8 2 10 2" xfId="23606"/>
    <cellStyle name="Account 8 11 2" xfId="23607"/>
    <cellStyle name="Account 7 2 10 2" xfId="23608"/>
    <cellStyle name="Account 7 11 2" xfId="23609"/>
    <cellStyle name="Account 6 2 10 2" xfId="23610"/>
    <cellStyle name="Account 6 11 2" xfId="23611"/>
    <cellStyle name="Account 5 2 10 2" xfId="23612"/>
    <cellStyle name="Account 5 11 2" xfId="23613"/>
    <cellStyle name="Account 4 2 10 2" xfId="23614"/>
    <cellStyle name="Account 4 11 2" xfId="23615"/>
    <cellStyle name="Account 3 2 10 2" xfId="23616"/>
    <cellStyle name="Account 3 11 2" xfId="23617"/>
    <cellStyle name="Account 2 2 10 2" xfId="23618"/>
    <cellStyle name="Account 2 11 2" xfId="23619"/>
    <cellStyle name="Account 15 2 10 2" xfId="23620"/>
    <cellStyle name="Account 15 11 2" xfId="23621"/>
    <cellStyle name="Account 14 2 10 2" xfId="23622"/>
    <cellStyle name="Account 14 11 2" xfId="23623"/>
    <cellStyle name="Account 13 2 10 2" xfId="23624"/>
    <cellStyle name="Account 13 11 2" xfId="23625"/>
    <cellStyle name="Project 26 2" xfId="23626"/>
    <cellStyle name="Project 10 14 2" xfId="23627"/>
    <cellStyle name="Project 10 2 13 2" xfId="23628"/>
    <cellStyle name="Project 11 14 2" xfId="23629"/>
    <cellStyle name="Project 11 2 13 2" xfId="23630"/>
    <cellStyle name="Project 12 14 2" xfId="23631"/>
    <cellStyle name="Project 12 2 13 2" xfId="23632"/>
    <cellStyle name="Project 13 14 2" xfId="23633"/>
    <cellStyle name="Project 13 2 13 2" xfId="23634"/>
    <cellStyle name="Project 14 14 2" xfId="23635"/>
    <cellStyle name="Project 14 2 13 2" xfId="23636"/>
    <cellStyle name="Project 15 14 2" xfId="23637"/>
    <cellStyle name="Project 15 2 13 2" xfId="23638"/>
    <cellStyle name="Project 2 14 2" xfId="23639"/>
    <cellStyle name="Project 2 2 13 2" xfId="23640"/>
    <cellStyle name="Project 3 14 2" xfId="23641"/>
    <cellStyle name="Project 3 2 13 2" xfId="23642"/>
    <cellStyle name="Project 4 14 2" xfId="23643"/>
    <cellStyle name="Project 4 2 13 2" xfId="23644"/>
    <cellStyle name="Project 5 14 2" xfId="23645"/>
    <cellStyle name="Project 5 2 13 2" xfId="23646"/>
    <cellStyle name="Project 6 14 2" xfId="23647"/>
    <cellStyle name="Project 6 2 13 2" xfId="23648"/>
    <cellStyle name="Project 7 14 2" xfId="23649"/>
    <cellStyle name="Project 7 2 13 2" xfId="23650"/>
    <cellStyle name="Project 8 14 2" xfId="23651"/>
    <cellStyle name="Project 8 2 13 2" xfId="23652"/>
    <cellStyle name="Project 9 14 2" xfId="23653"/>
    <cellStyle name="Project 9 2 13 2" xfId="23654"/>
    <cellStyle name="Account 12 2 10 2" xfId="23655"/>
    <cellStyle name="Account 12 11 2" xfId="23656"/>
    <cellStyle name="Account 11 2 10 2" xfId="23657"/>
    <cellStyle name="Account 11 11 2" xfId="23658"/>
    <cellStyle name="Account 10 2 10 2" xfId="23659"/>
    <cellStyle name="Account 10 11 2" xfId="23660"/>
    <cellStyle name="Account 23 2" xfId="23661"/>
    <cellStyle name="task 26 2" xfId="23662"/>
    <cellStyle name="task 10 14 2" xfId="23663"/>
    <cellStyle name="task 10 2 13 2" xfId="23664"/>
    <cellStyle name="task 11 14 2" xfId="23665"/>
    <cellStyle name="task 11 2 13 2" xfId="23666"/>
    <cellStyle name="task 12 14 2" xfId="23667"/>
    <cellStyle name="task 12 2 13 2" xfId="23668"/>
    <cellStyle name="task 13 14 2" xfId="23669"/>
    <cellStyle name="task 13 2 13 2" xfId="23670"/>
    <cellStyle name="task 14 14 2" xfId="23671"/>
    <cellStyle name="task 14 2 13 2" xfId="23672"/>
    <cellStyle name="task 15 14 2" xfId="23673"/>
    <cellStyle name="task 15 2 13 2" xfId="23674"/>
    <cellStyle name="task 2 14 2" xfId="23675"/>
    <cellStyle name="task 2 2 13 2" xfId="23676"/>
    <cellStyle name="task 3 14 2" xfId="23677"/>
    <cellStyle name="task 3 2 13 2" xfId="23678"/>
    <cellStyle name="task 4 14 2" xfId="23679"/>
    <cellStyle name="task 4 2 13 2" xfId="23680"/>
    <cellStyle name="task 5 14 2" xfId="23681"/>
    <cellStyle name="task 5 2 13 2" xfId="23682"/>
    <cellStyle name="task 6 14 2" xfId="23683"/>
    <cellStyle name="task 6 2 13 2" xfId="23684"/>
    <cellStyle name="task 7 14 2" xfId="23685"/>
    <cellStyle name="task 7 2 13 2" xfId="23686"/>
    <cellStyle name="task 8 14 2" xfId="23687"/>
    <cellStyle name="task 8 2 13 2" xfId="23688"/>
    <cellStyle name="task 9 14 2" xfId="23689"/>
    <cellStyle name="task 9 2 13 2" xfId="23690"/>
    <cellStyle name="Total 2 49 2" xfId="23691"/>
    <cellStyle name="Total 2 10 10 2" xfId="23692"/>
    <cellStyle name="Total 2 11 10 2" xfId="23693"/>
    <cellStyle name="Total 2 12 10 2" xfId="23694"/>
    <cellStyle name="Total 2 13 10 2" xfId="23695"/>
    <cellStyle name="Total 2 14 10 2" xfId="23696"/>
    <cellStyle name="Total 2 15 10 2" xfId="23697"/>
    <cellStyle name="Total 2 16 10 2" xfId="23698"/>
    <cellStyle name="Total 2 17 10 2" xfId="23699"/>
    <cellStyle name="Total 2 18 10 2" xfId="23700"/>
    <cellStyle name="Total 2 19 10 2" xfId="23701"/>
    <cellStyle name="Total 2 2 12 2" xfId="23702"/>
    <cellStyle name="Total 2 2 2 10 2" xfId="23703"/>
    <cellStyle name="Total 2 20 10 2" xfId="23704"/>
    <cellStyle name="Total 2 21 10 2" xfId="23705"/>
    <cellStyle name="Total 2 22 10 2" xfId="23706"/>
    <cellStyle name="Total 2 23 10 2" xfId="23707"/>
    <cellStyle name="Total 2 24 10 2" xfId="23708"/>
    <cellStyle name="Total 2 25 10 2" xfId="23709"/>
    <cellStyle name="Total 2 26 10 2" xfId="23710"/>
    <cellStyle name="Total 2 27 10 2" xfId="23711"/>
    <cellStyle name="Total 2 28 10 2" xfId="23712"/>
    <cellStyle name="Total 2 29 10 2" xfId="23713"/>
    <cellStyle name="Total 2 3 11 2" xfId="23714"/>
    <cellStyle name="Total 2 30 10 2" xfId="23715"/>
    <cellStyle name="Total 2 31 10 2" xfId="23716"/>
    <cellStyle name="Total 2 32 10 2" xfId="23717"/>
    <cellStyle name="Total 2 33 10 2" xfId="23718"/>
    <cellStyle name="Total 2 34 10 2" xfId="23719"/>
    <cellStyle name="Total 2 35 10 2" xfId="23720"/>
    <cellStyle name="Total 2 36 10 2" xfId="23721"/>
    <cellStyle name="Total 2 37 10 2" xfId="23722"/>
    <cellStyle name="Total 2 38 10 2" xfId="23723"/>
    <cellStyle name="Total 2 4 11 2" xfId="23724"/>
    <cellStyle name="Total 2 5 11 2" xfId="23725"/>
    <cellStyle name="Total 2 6 10 2" xfId="23726"/>
    <cellStyle name="Total 2 7 10 2" xfId="23727"/>
    <cellStyle name="Total 2 8 10 2" xfId="23728"/>
    <cellStyle name="Total 2 9 10 2" xfId="23729"/>
    <cellStyle name="Account 7 2 9 2" xfId="23730"/>
    <cellStyle name="Account 7 10 2" xfId="23731"/>
    <cellStyle name="Account 6 2 9 2" xfId="23732"/>
    <cellStyle name="Account 6 10 2" xfId="23733"/>
    <cellStyle name="Account 5 2 9 2" xfId="23734"/>
    <cellStyle name="Account 5 10 2" xfId="23735"/>
    <cellStyle name="Account 4 2 9 2" xfId="23736"/>
    <cellStyle name="Account 4 10 2" xfId="23737"/>
    <cellStyle name="Account 3 2 9 2" xfId="23738"/>
    <cellStyle name="Account 3 10 2" xfId="23739"/>
    <cellStyle name="Account 2 2 9 2" xfId="23740"/>
    <cellStyle name="Account 2 10 2" xfId="23741"/>
    <cellStyle name="Account 15 2 9 2" xfId="23742"/>
    <cellStyle name="Account 15 10 2" xfId="23743"/>
    <cellStyle name="Account 14 2 9 2" xfId="23744"/>
    <cellStyle name="Account 14 10 2" xfId="23745"/>
    <cellStyle name="Account 13 2 9 2" xfId="23746"/>
    <cellStyle name="Account 13 10 2" xfId="23747"/>
    <cellStyle name="Account 12 2 9 2" xfId="23748"/>
    <cellStyle name="Account 12 10 2" xfId="23749"/>
    <cellStyle name="Account 11 2 9 2" xfId="23750"/>
    <cellStyle name="Account 11 10 2" xfId="23751"/>
    <cellStyle name="Account 10 2 9 2" xfId="23752"/>
    <cellStyle name="Account 10 10 2" xfId="23753"/>
    <cellStyle name="Account 22 2" xfId="23754"/>
    <cellStyle name="Note 2 60 2" xfId="23755"/>
    <cellStyle name="Note 2 10 22 2" xfId="23756"/>
    <cellStyle name="Note 2 10 2 21 2" xfId="23757"/>
    <cellStyle name="Note 2 11 22 2" xfId="23758"/>
    <cellStyle name="Note 2 11 2 21 2" xfId="23759"/>
    <cellStyle name="Note 2 12 22 2" xfId="23760"/>
    <cellStyle name="Note 2 12 2 21 2" xfId="23761"/>
    <cellStyle name="Note 2 13 22 2" xfId="23762"/>
    <cellStyle name="Note 2 13 2 21 2" xfId="23763"/>
    <cellStyle name="Note 2 14 22 2" xfId="23764"/>
    <cellStyle name="Note 2 14 2 21 2" xfId="23765"/>
    <cellStyle name="Note 2 58 2" xfId="23766"/>
    <cellStyle name="Note 2 10 20 2" xfId="23767"/>
    <cellStyle name="Note 2 10 2 19 2" xfId="23768"/>
    <cellStyle name="Note 2 11 20 2" xfId="23769"/>
    <cellStyle name="Calculation 2 9 15 2" xfId="23770"/>
    <cellStyle name="Calculation 2 8 15 2" xfId="23771"/>
    <cellStyle name="Calculation 2 7 15 2" xfId="23772"/>
    <cellStyle name="Note 2 51 2" xfId="23773"/>
    <cellStyle name="Note 2 10 13 2" xfId="23774"/>
    <cellStyle name="Note 2 10 2 12 2" xfId="23775"/>
    <cellStyle name="Note 2 11 13 2" xfId="23776"/>
    <cellStyle name="Note 2 11 2 12 2" xfId="23777"/>
    <cellStyle name="Note 2 12 13 2" xfId="23778"/>
    <cellStyle name="Note 2 12 2 12 2" xfId="23779"/>
    <cellStyle name="Note 2 13 13 2" xfId="23780"/>
    <cellStyle name="Note 2 13 2 12 2" xfId="23781"/>
    <cellStyle name="Note 2 14 13 2" xfId="23782"/>
    <cellStyle name="Note 2 14 2 12 2" xfId="23783"/>
    <cellStyle name="Note 2 15 13 2" xfId="23784"/>
    <cellStyle name="Note 2 15 2 12 2" xfId="23785"/>
    <cellStyle name="Note 2 16 13 2" xfId="23786"/>
    <cellStyle name="Note 2 16 2 12 2" xfId="23787"/>
    <cellStyle name="Note 2 17 13 2" xfId="23788"/>
    <cellStyle name="Note 2 17 2 12 2" xfId="23789"/>
    <cellStyle name="Note 2 18 13 2" xfId="23790"/>
    <cellStyle name="Note 2 18 2 12 2" xfId="23791"/>
    <cellStyle name="Note 2 19 13 2" xfId="23792"/>
    <cellStyle name="Note 2 19 2 12 2" xfId="23793"/>
    <cellStyle name="Note 2 2 16 2" xfId="23794"/>
    <cellStyle name="Note 2 2 2 15 2" xfId="23795"/>
    <cellStyle name="Note 2 2 2 2 12 2" xfId="23796"/>
    <cellStyle name="Calculation 2 6 15 2" xfId="23797"/>
    <cellStyle name="Calculation 2 5 16 2" xfId="23798"/>
    <cellStyle name="Calculation 2 4 16 2" xfId="23799"/>
    <cellStyle name="Note 2 20 13 2" xfId="23800"/>
    <cellStyle name="Note 2 20 2 12 2" xfId="23801"/>
    <cellStyle name="Note 2 21 13 2" xfId="23802"/>
    <cellStyle name="Note 2 21 2 12 2" xfId="23803"/>
    <cellStyle name="Note 2 22 13 2" xfId="23804"/>
    <cellStyle name="Note 2 22 2 12 2" xfId="23805"/>
    <cellStyle name="Note 2 23 13 2" xfId="23806"/>
    <cellStyle name="Note 2 23 2 12 2" xfId="23807"/>
    <cellStyle name="Note 2 24 13 2" xfId="23808"/>
    <cellStyle name="Note 2 24 2 12 2" xfId="23809"/>
    <cellStyle name="Note 2 25 13 2" xfId="23810"/>
    <cellStyle name="Note 2 25 2 12 2" xfId="23811"/>
    <cellStyle name="Note 2 26 13 2" xfId="23812"/>
    <cellStyle name="Note 2 26 2 12 2" xfId="23813"/>
    <cellStyle name="Note 2 27 13 2" xfId="23814"/>
    <cellStyle name="Note 2 27 2 12 2" xfId="23815"/>
    <cellStyle name="Note 2 28 13 2" xfId="23816"/>
    <cellStyle name="Note 2 28 2 12 2" xfId="23817"/>
    <cellStyle name="Note 2 29 13 2" xfId="23818"/>
    <cellStyle name="Note 2 29 2 12 2" xfId="23819"/>
    <cellStyle name="Note 2 3 15 2" xfId="23820"/>
    <cellStyle name="Note 2 3 2 12 2" xfId="23821"/>
    <cellStyle name="Calculation 2 39 15 2" xfId="23822"/>
    <cellStyle name="Note 2 30 13 2" xfId="23823"/>
    <cellStyle name="Note 2 30 2 12 2" xfId="23824"/>
    <cellStyle name="Note 2 31 13 2" xfId="23825"/>
    <cellStyle name="Note 2 31 2 12 2" xfId="23826"/>
    <cellStyle name="Note 2 32 13 2" xfId="23827"/>
    <cellStyle name="Note 2 32 2 12 2" xfId="23828"/>
    <cellStyle name="Note 2 33 13 2" xfId="23829"/>
    <cellStyle name="Note 2 33 2 12 2" xfId="23830"/>
    <cellStyle name="Note 2 34 13 2" xfId="23831"/>
    <cellStyle name="Note 2 34 2 12 2" xfId="23832"/>
    <cellStyle name="Note 2 35 13 2" xfId="23833"/>
    <cellStyle name="Note 2 35 2 12 2" xfId="23834"/>
    <cellStyle name="Note 2 36 13 2" xfId="23835"/>
    <cellStyle name="Note 2 36 2 12 2" xfId="23836"/>
    <cellStyle name="Note 2 37 13 2" xfId="23837"/>
    <cellStyle name="Note 2 37 2 12 2" xfId="23838"/>
    <cellStyle name="Note 2 38 12 2" xfId="23839"/>
    <cellStyle name="Calculation 2 38 15 2" xfId="23840"/>
    <cellStyle name="Note 2 4 14 2" xfId="23841"/>
    <cellStyle name="Note 2 4 2 12 2" xfId="23842"/>
    <cellStyle name="Note 2 5 14 2" xfId="23843"/>
    <cellStyle name="Note 2 5 2 12 2" xfId="23844"/>
    <cellStyle name="Note 2 6 13 2" xfId="23845"/>
    <cellStyle name="Note 2 6 2 12 2" xfId="23846"/>
    <cellStyle name="Note 2 7 13 2" xfId="23847"/>
    <cellStyle name="Note 2 7 2 12 2" xfId="23848"/>
    <cellStyle name="Note 2 8 13 2" xfId="23849"/>
    <cellStyle name="Note 2 8 2 12 2" xfId="23850"/>
    <cellStyle name="Note 2 9 13 2" xfId="23851"/>
    <cellStyle name="Note 2 9 2 12 2" xfId="23852"/>
    <cellStyle name="Calculation 2 37 15 2" xfId="23853"/>
    <cellStyle name="Calculation 2 36 15 2" xfId="23854"/>
    <cellStyle name="Calculation 2 35 15 2" xfId="23855"/>
    <cellStyle name="Calculation 2 34 15 2" xfId="23856"/>
    <cellStyle name="Org 27 2" xfId="23857"/>
    <cellStyle name="Org 10 15 2" xfId="23858"/>
    <cellStyle name="Org 10 2 14 2" xfId="23859"/>
    <cellStyle name="Org 11 15 2" xfId="23860"/>
    <cellStyle name="Org 11 2 14 2" xfId="23861"/>
    <cellStyle name="Org 12 15 2" xfId="23862"/>
    <cellStyle name="Org 12 2 14 2" xfId="23863"/>
    <cellStyle name="Org 13 15 2" xfId="23864"/>
    <cellStyle name="Org 13 2 14 2" xfId="23865"/>
    <cellStyle name="Org 14 15 2" xfId="23866"/>
    <cellStyle name="Org 14 2 14 2" xfId="23867"/>
    <cellStyle name="Org 15 15 2" xfId="23868"/>
    <cellStyle name="Org 15 2 14 2" xfId="23869"/>
    <cellStyle name="Org 2 15 2" xfId="23870"/>
    <cellStyle name="Org 2 2 14 2" xfId="23871"/>
    <cellStyle name="Org 3 15 2" xfId="23872"/>
    <cellStyle name="Org 3 2 14 2" xfId="23873"/>
    <cellStyle name="Org 4 15 2" xfId="23874"/>
    <cellStyle name="Org 4 2 14 2" xfId="23875"/>
    <cellStyle name="Org 5 15 2" xfId="23876"/>
    <cellStyle name="Org 5 2 14 2" xfId="23877"/>
    <cellStyle name="Org 6 15 2" xfId="23878"/>
    <cellStyle name="Org 6 2 14 2" xfId="23879"/>
    <cellStyle name="Org 7 15 2" xfId="23880"/>
    <cellStyle name="Org 7 2 14 2" xfId="23881"/>
    <cellStyle name="Org 8 15 2" xfId="23882"/>
    <cellStyle name="Org 8 2 14 2" xfId="23883"/>
    <cellStyle name="Org 9 15 2" xfId="23884"/>
    <cellStyle name="Org 9 2 14 2" xfId="23885"/>
    <cellStyle name="Output 2 50 2" xfId="23886"/>
    <cellStyle name="Output 2 10 11 2" xfId="23887"/>
    <cellStyle name="Output 2 11 11 2" xfId="23888"/>
    <cellStyle name="Output 2 12 11 2" xfId="23889"/>
    <cellStyle name="Output 2 13 11 2" xfId="23890"/>
    <cellStyle name="Output 2 14 11 2" xfId="23891"/>
    <cellStyle name="Output 2 15 11 2" xfId="23892"/>
    <cellStyle name="Output 2 16 11 2" xfId="23893"/>
    <cellStyle name="Output 2 17 11 2" xfId="23894"/>
    <cellStyle name="Output 2 18 11 2" xfId="23895"/>
    <cellStyle name="Output 2 19 11 2" xfId="23896"/>
    <cellStyle name="Output 2 2 12 2" xfId="23897"/>
    <cellStyle name="Output 2 20 11 2" xfId="23898"/>
    <cellStyle name="Output 2 21 11 2" xfId="23899"/>
    <cellStyle name="Output 2 22 11 2" xfId="23900"/>
    <cellStyle name="Output 2 23 11 2" xfId="23901"/>
    <cellStyle name="Output 2 24 11 2" xfId="23902"/>
    <cellStyle name="Output 2 25 11 2" xfId="23903"/>
    <cellStyle name="Output 2 26 11 2" xfId="23904"/>
    <cellStyle name="Output 2 27 11 2" xfId="23905"/>
    <cellStyle name="Output 2 28 11 2" xfId="23906"/>
    <cellStyle name="Output 2 29 11 2" xfId="23907"/>
    <cellStyle name="Output 2 3 12 2" xfId="23908"/>
    <cellStyle name="Output 2 30 11 2" xfId="23909"/>
    <cellStyle name="Output 2 31 11 2" xfId="23910"/>
    <cellStyle name="Output 2 32 11 2" xfId="23911"/>
    <cellStyle name="Output 2 33 11 2" xfId="23912"/>
    <cellStyle name="Output 2 34 11 2" xfId="23913"/>
    <cellStyle name="Output 2 35 11 2" xfId="23914"/>
    <cellStyle name="Output 2 36 11 2" xfId="23915"/>
    <cellStyle name="Output 2 37 11 2" xfId="23916"/>
    <cellStyle name="Output 2 38 11 2" xfId="23917"/>
    <cellStyle name="Output 2 39 11 2" xfId="23918"/>
    <cellStyle name="Output 2 4 12 2" xfId="23919"/>
    <cellStyle name="Output 2 5 12 2" xfId="23920"/>
    <cellStyle name="Output 2 6 11 2" xfId="23921"/>
    <cellStyle name="Output 2 7 11 2" xfId="23922"/>
    <cellStyle name="Output 2 8 11 2" xfId="23923"/>
    <cellStyle name="Output 2 9 11 2" xfId="23924"/>
    <cellStyle name="Calculation 2 33 15 2" xfId="23925"/>
    <cellStyle name="Calculation 2 32 15 2" xfId="23926"/>
    <cellStyle name="Calculation 2 31 15 2" xfId="23927"/>
    <cellStyle name="Calculation 2 30 15 2" xfId="23928"/>
    <cellStyle name="Calculation 2 3 16 2" xfId="23929"/>
    <cellStyle name="Calculation 2 29 15 2" xfId="23930"/>
    <cellStyle name="Calculation 2 28 15 2" xfId="23931"/>
    <cellStyle name="Calculation 2 27 15 2" xfId="23932"/>
    <cellStyle name="Calculation 2 26 15 2" xfId="23933"/>
    <cellStyle name="Calculation 2 25 15 2" xfId="23934"/>
    <cellStyle name="Calculation 2 24 15 2" xfId="23935"/>
    <cellStyle name="Calculation 2 23 15 2" xfId="23936"/>
    <cellStyle name="Calculation 2 22 15 2" xfId="23937"/>
    <cellStyle name="Calculation 2 21 15 2" xfId="23938"/>
    <cellStyle name="Calculation 2 20 15 2" xfId="23939"/>
    <cellStyle name="Calculation 2 2 16 2" xfId="23940"/>
    <cellStyle name="Calculation 2 19 15 2" xfId="23941"/>
    <cellStyle name="Calculation 2 18 15 2" xfId="23942"/>
    <cellStyle name="Calculation 2 17 15 2" xfId="23943"/>
    <cellStyle name="Calculation 2 16 15 2" xfId="23944"/>
    <cellStyle name="Calculation 2 15 15 2" xfId="23945"/>
    <cellStyle name="Calculation 2 14 15 2" xfId="23946"/>
    <cellStyle name="Project 27 2" xfId="23947"/>
    <cellStyle name="Project 10 15 2" xfId="23948"/>
    <cellStyle name="Project 10 2 14 2" xfId="23949"/>
    <cellStyle name="Project 11 15 2" xfId="23950"/>
    <cellStyle name="Project 11 2 14 2" xfId="23951"/>
    <cellStyle name="Project 12 15 2" xfId="23952"/>
    <cellStyle name="Project 12 2 14 2" xfId="23953"/>
    <cellStyle name="Project 13 15 2" xfId="23954"/>
    <cellStyle name="Project 13 2 14 2" xfId="23955"/>
    <cellStyle name="Project 14 15 2" xfId="23956"/>
    <cellStyle name="Project 14 2 14 2" xfId="23957"/>
    <cellStyle name="Project 15 15 2" xfId="23958"/>
    <cellStyle name="Project 15 2 14 2" xfId="23959"/>
    <cellStyle name="Project 2 15 2" xfId="23960"/>
    <cellStyle name="Project 2 2 14 2" xfId="23961"/>
    <cellStyle name="Project 3 15 2" xfId="23962"/>
    <cellStyle name="Project 3 2 14 2" xfId="23963"/>
    <cellStyle name="Project 4 15 2" xfId="23964"/>
    <cellStyle name="Project 4 2 14 2" xfId="23965"/>
    <cellStyle name="Project 5 15 2" xfId="23966"/>
    <cellStyle name="Project 5 2 14 2" xfId="23967"/>
    <cellStyle name="Project 6 15 2" xfId="23968"/>
    <cellStyle name="Project 6 2 14 2" xfId="23969"/>
    <cellStyle name="Project 7 15 2" xfId="23970"/>
    <cellStyle name="Project 7 2 14 2" xfId="23971"/>
    <cellStyle name="Project 8 15 2" xfId="23972"/>
    <cellStyle name="Project 8 2 14 2" xfId="23973"/>
    <cellStyle name="Project 9 15 2" xfId="23974"/>
    <cellStyle name="Project 9 2 14 2" xfId="23975"/>
    <cellStyle name="Calculation 2 13 15 2" xfId="23976"/>
    <cellStyle name="Calculation 2 12 15 2" xfId="23977"/>
    <cellStyle name="Calculation 2 11 15 2" xfId="23978"/>
    <cellStyle name="Calculation 2 10 15 2" xfId="23979"/>
    <cellStyle name="Calculation 2 54 2" xfId="23980"/>
    <cellStyle name="Note 2 11 2 19 2" xfId="23981"/>
    <cellStyle name="Note 2 12 20 2" xfId="23982"/>
    <cellStyle name="task 27 2" xfId="23983"/>
    <cellStyle name="task 10 15 2" xfId="23984"/>
    <cellStyle name="task 10 2 14 2" xfId="23985"/>
    <cellStyle name="task 11 15 2" xfId="23986"/>
    <cellStyle name="task 11 2 14 2" xfId="23987"/>
    <cellStyle name="task 12 15 2" xfId="23988"/>
    <cellStyle name="task 12 2 14 2" xfId="23989"/>
    <cellStyle name="task 13 15 2" xfId="23990"/>
    <cellStyle name="task 13 2 14 2" xfId="23991"/>
    <cellStyle name="task 14 15 2" xfId="23992"/>
    <cellStyle name="task 14 2 14 2" xfId="23993"/>
    <cellStyle name="task 15 15 2" xfId="23994"/>
    <cellStyle name="task 15 2 14 2" xfId="23995"/>
    <cellStyle name="task 2 15 2" xfId="23996"/>
    <cellStyle name="task 2 2 14 2" xfId="23997"/>
    <cellStyle name="task 3 15 2" xfId="23998"/>
    <cellStyle name="task 3 2 14 2" xfId="23999"/>
    <cellStyle name="task 4 15 2" xfId="24000"/>
    <cellStyle name="task 4 2 14 2" xfId="24001"/>
    <cellStyle name="task 5 15 2" xfId="24002"/>
    <cellStyle name="task 5 2 14 2" xfId="24003"/>
    <cellStyle name="task 6 15 2" xfId="24004"/>
    <cellStyle name="task 6 2 14 2" xfId="24005"/>
    <cellStyle name="task 7 15 2" xfId="24006"/>
    <cellStyle name="task 7 2 14 2" xfId="24007"/>
    <cellStyle name="task 8 15 2" xfId="24008"/>
    <cellStyle name="task 8 2 14 2" xfId="24009"/>
    <cellStyle name="task 9 15 2" xfId="24010"/>
    <cellStyle name="task 9 2 14 2" xfId="24011"/>
    <cellStyle name="Account 9 2 11 2" xfId="24012"/>
    <cellStyle name="Total 2 50 2" xfId="24013"/>
    <cellStyle name="Total 2 10 11 2" xfId="24014"/>
    <cellStyle name="Total 2 11 11 2" xfId="24015"/>
    <cellStyle name="Total 2 12 11 2" xfId="24016"/>
    <cellStyle name="Total 2 13 11 2" xfId="24017"/>
    <cellStyle name="Total 2 14 11 2" xfId="24018"/>
    <cellStyle name="Total 2 15 11 2" xfId="24019"/>
    <cellStyle name="Total 2 16 11 2" xfId="24020"/>
    <cellStyle name="Total 2 17 11 2" xfId="24021"/>
    <cellStyle name="Total 2 18 11 2" xfId="24022"/>
    <cellStyle name="Total 2 19 11 2" xfId="24023"/>
    <cellStyle name="Total 2 2 13 2" xfId="24024"/>
    <cellStyle name="Total 2 2 2 11 2" xfId="24025"/>
    <cellStyle name="Total 2 20 11 2" xfId="24026"/>
    <cellStyle name="Total 2 21 11 2" xfId="24027"/>
    <cellStyle name="Total 2 22 11 2" xfId="24028"/>
    <cellStyle name="Total 2 23 11 2" xfId="24029"/>
    <cellStyle name="Total 2 24 11 2" xfId="24030"/>
    <cellStyle name="Total 2 25 11 2" xfId="24031"/>
    <cellStyle name="Total 2 26 11 2" xfId="24032"/>
    <cellStyle name="Total 2 27 11 2" xfId="24033"/>
    <cellStyle name="Total 2 28 11 2" xfId="24034"/>
    <cellStyle name="Total 2 29 11 2" xfId="24035"/>
    <cellStyle name="Total 2 3 12 2" xfId="24036"/>
    <cellStyle name="Total 2 30 11 2" xfId="24037"/>
    <cellStyle name="Total 2 31 11 2" xfId="24038"/>
    <cellStyle name="Total 2 32 11 2" xfId="24039"/>
    <cellStyle name="Total 2 33 11 2" xfId="24040"/>
    <cellStyle name="Total 2 34 11 2" xfId="24041"/>
    <cellStyle name="Total 2 35 11 2" xfId="24042"/>
    <cellStyle name="Total 2 36 11 2" xfId="24043"/>
    <cellStyle name="Total 2 37 11 2" xfId="24044"/>
    <cellStyle name="Total 2 38 11 2" xfId="24045"/>
    <cellStyle name="Account 9 12 2" xfId="24046"/>
    <cellStyle name="Total 2 4 12 2" xfId="24047"/>
    <cellStyle name="Total 2 5 12 2" xfId="24048"/>
    <cellStyle name="Total 2 6 11 2" xfId="24049"/>
    <cellStyle name="Total 2 7 11 2" xfId="24050"/>
    <cellStyle name="Total 2 8 11 2" xfId="24051"/>
    <cellStyle name="Total 2 9 11 2" xfId="24052"/>
    <cellStyle name="Account 8 2 11 2" xfId="24053"/>
    <cellStyle name="Account 8 12 2" xfId="24054"/>
    <cellStyle name="Calculation 2 11 21 2" xfId="24055"/>
    <cellStyle name="Account 15 2 15 2" xfId="24056"/>
    <cellStyle name="Calculation 2 9 16 2" xfId="24057"/>
    <cellStyle name="Calculation 2 8 16 2" xfId="24058"/>
    <cellStyle name="Calculation 2 7 16 2" xfId="24059"/>
    <cellStyle name="Note 2 52 2" xfId="24060"/>
    <cellStyle name="Note 2 10 14 2" xfId="24061"/>
    <cellStyle name="Note 2 10 2 13 2" xfId="24062"/>
    <cellStyle name="Note 2 11 14 2" xfId="24063"/>
    <cellStyle name="Note 2 11 2 13 2" xfId="24064"/>
    <cellStyle name="Note 2 12 14 2" xfId="24065"/>
    <cellStyle name="Note 2 12 2 13 2" xfId="24066"/>
    <cellStyle name="Note 2 13 14 2" xfId="24067"/>
    <cellStyle name="Note 2 13 2 13 2" xfId="24068"/>
    <cellStyle name="Note 2 14 14 2" xfId="24069"/>
    <cellStyle name="Note 2 14 2 13 2" xfId="24070"/>
    <cellStyle name="Note 2 15 14 2" xfId="24071"/>
    <cellStyle name="Note 2 15 2 13 2" xfId="24072"/>
    <cellStyle name="Note 2 16 14 2" xfId="24073"/>
    <cellStyle name="Note 2 16 2 13 2" xfId="24074"/>
    <cellStyle name="Note 2 17 14 2" xfId="24075"/>
    <cellStyle name="Note 2 17 2 13 2" xfId="24076"/>
    <cellStyle name="Note 2 18 14 2" xfId="24077"/>
    <cellStyle name="Note 2 18 2 13 2" xfId="24078"/>
    <cellStyle name="Note 2 19 14 2" xfId="24079"/>
    <cellStyle name="Note 2 19 2 13 2" xfId="24080"/>
    <cellStyle name="Note 2 2 17 2" xfId="24081"/>
    <cellStyle name="Note 2 2 2 16 2" xfId="24082"/>
    <cellStyle name="Note 2 2 2 2 13 2" xfId="24083"/>
    <cellStyle name="Calculation 2 6 16 2" xfId="24084"/>
    <cellStyle name="Calculation 2 5 17 2" xfId="24085"/>
    <cellStyle name="Calculation 2 4 17 2" xfId="24086"/>
    <cellStyle name="Note 2 20 14 2" xfId="24087"/>
    <cellStyle name="Note 2 20 2 13 2" xfId="24088"/>
    <cellStyle name="Note 2 21 14 2" xfId="24089"/>
    <cellStyle name="Note 2 21 2 13 2" xfId="24090"/>
    <cellStyle name="Note 2 22 14 2" xfId="24091"/>
    <cellStyle name="Note 2 22 2 13 2" xfId="24092"/>
    <cellStyle name="Note 2 23 14 2" xfId="24093"/>
    <cellStyle name="Note 2 23 2 13 2" xfId="24094"/>
    <cellStyle name="Note 2 24 14 2" xfId="24095"/>
    <cellStyle name="Note 2 24 2 13 2" xfId="24096"/>
    <cellStyle name="Note 2 25 14 2" xfId="24097"/>
    <cellStyle name="Note 2 25 2 13 2" xfId="24098"/>
    <cellStyle name="Note 2 26 14 2" xfId="24099"/>
    <cellStyle name="Note 2 26 2 13 2" xfId="24100"/>
    <cellStyle name="Note 2 27 14 2" xfId="24101"/>
    <cellStyle name="Note 2 27 2 13 2" xfId="24102"/>
    <cellStyle name="Note 2 28 14 2" xfId="24103"/>
    <cellStyle name="Note 2 28 2 13 2" xfId="24104"/>
    <cellStyle name="Note 2 29 14 2" xfId="24105"/>
    <cellStyle name="Note 2 29 2 13 2" xfId="24106"/>
    <cellStyle name="Note 2 3 16 2" xfId="24107"/>
    <cellStyle name="Note 2 3 2 13 2" xfId="24108"/>
    <cellStyle name="Calculation 2 39 16 2" xfId="24109"/>
    <cellStyle name="Note 2 30 14 2" xfId="24110"/>
    <cellStyle name="Note 2 30 2 13 2" xfId="24111"/>
    <cellStyle name="Note 2 31 14 2" xfId="24112"/>
    <cellStyle name="Note 2 31 2 13 2" xfId="24113"/>
    <cellStyle name="Note 2 32 14 2" xfId="24114"/>
    <cellStyle name="Note 2 32 2 13 2" xfId="24115"/>
    <cellStyle name="Note 2 33 14 2" xfId="24116"/>
    <cellStyle name="Note 2 33 2 13 2" xfId="24117"/>
    <cellStyle name="Note 2 34 14 2" xfId="24118"/>
    <cellStyle name="Note 2 34 2 13 2" xfId="24119"/>
    <cellStyle name="Note 2 35 14 2" xfId="24120"/>
    <cellStyle name="Note 2 35 2 13 2" xfId="24121"/>
    <cellStyle name="Note 2 36 14 2" xfId="24122"/>
    <cellStyle name="Note 2 36 2 13 2" xfId="24123"/>
    <cellStyle name="Note 2 37 14 2" xfId="24124"/>
    <cellStyle name="Note 2 37 2 13 2" xfId="24125"/>
    <cellStyle name="Note 2 38 13 2" xfId="24126"/>
    <cellStyle name="Calculation 2 38 16 2" xfId="24127"/>
    <cellStyle name="Note 2 4 15 2" xfId="24128"/>
    <cellStyle name="Note 2 4 2 13 2" xfId="24129"/>
    <cellStyle name="Note 2 5 15 2" xfId="24130"/>
    <cellStyle name="Note 2 5 2 13 2" xfId="24131"/>
    <cellStyle name="Note 2 6 14 2" xfId="24132"/>
    <cellStyle name="Note 2 6 2 13 2" xfId="24133"/>
    <cellStyle name="Note 2 7 14 2" xfId="24134"/>
    <cellStyle name="Note 2 7 2 13 2" xfId="24135"/>
    <cellStyle name="Note 2 8 14 2" xfId="24136"/>
    <cellStyle name="Note 2 8 2 13 2" xfId="24137"/>
    <cellStyle name="Note 2 9 14 2" xfId="24138"/>
    <cellStyle name="Note 2 9 2 13 2" xfId="24139"/>
    <cellStyle name="Calculation 2 37 16 2" xfId="24140"/>
    <cellStyle name="Calculation 2 36 16 2" xfId="24141"/>
    <cellStyle name="Calculation 2 35 16 2" xfId="24142"/>
    <cellStyle name="Calculation 2 34 16 2" xfId="24143"/>
    <cellStyle name="Org 28 2" xfId="24144"/>
    <cellStyle name="Org 10 16 2" xfId="24145"/>
    <cellStyle name="Org 10 2 15 2" xfId="24146"/>
    <cellStyle name="Org 11 16 2" xfId="24147"/>
    <cellStyle name="Org 11 2 15 2" xfId="24148"/>
    <cellStyle name="Org 12 16 2" xfId="24149"/>
    <cellStyle name="Org 12 2 15 2" xfId="24150"/>
    <cellStyle name="Org 13 16 2" xfId="24151"/>
    <cellStyle name="Org 13 2 15 2" xfId="24152"/>
    <cellStyle name="Org 14 16 2" xfId="24153"/>
    <cellStyle name="Org 14 2 15 2" xfId="24154"/>
    <cellStyle name="Org 15 16 2" xfId="24155"/>
    <cellStyle name="Org 15 2 15 2" xfId="24156"/>
    <cellStyle name="Org 2 16 2" xfId="24157"/>
    <cellStyle name="Org 2 2 15 2" xfId="24158"/>
    <cellStyle name="Org 3 16 2" xfId="24159"/>
    <cellStyle name="Org 3 2 15 2" xfId="24160"/>
    <cellStyle name="Org 4 16 2" xfId="24161"/>
    <cellStyle name="Org 4 2 15 2" xfId="24162"/>
    <cellStyle name="Org 5 16 2" xfId="24163"/>
    <cellStyle name="Org 5 2 15 2" xfId="24164"/>
    <cellStyle name="Org 6 16 2" xfId="24165"/>
    <cellStyle name="Org 6 2 15 2" xfId="24166"/>
    <cellStyle name="Org 7 16 2" xfId="24167"/>
    <cellStyle name="Org 7 2 15 2" xfId="24168"/>
    <cellStyle name="Org 8 16 2" xfId="24169"/>
    <cellStyle name="Org 8 2 15 2" xfId="24170"/>
    <cellStyle name="Org 9 16 2" xfId="24171"/>
    <cellStyle name="Org 9 2 15 2" xfId="24172"/>
    <cellStyle name="Output 2 51 2" xfId="24173"/>
    <cellStyle name="Output 2 10 12 2" xfId="24174"/>
    <cellStyle name="Output 2 11 12 2" xfId="24175"/>
    <cellStyle name="Output 2 12 12 2" xfId="24176"/>
    <cellStyle name="Output 2 13 12 2" xfId="24177"/>
    <cellStyle name="Output 2 14 12 2" xfId="24178"/>
    <cellStyle name="Output 2 15 12 2" xfId="24179"/>
    <cellStyle name="Output 2 16 12 2" xfId="24180"/>
    <cellStyle name="Output 2 17 12 2" xfId="24181"/>
    <cellStyle name="Output 2 18 12 2" xfId="24182"/>
    <cellStyle name="Output 2 19 12 2" xfId="24183"/>
    <cellStyle name="Output 2 2 13 2" xfId="24184"/>
    <cellStyle name="Output 2 20 12 2" xfId="24185"/>
    <cellStyle name="Output 2 21 12 2" xfId="24186"/>
    <cellStyle name="Output 2 22 12 2" xfId="24187"/>
    <cellStyle name="Output 2 23 12 2" xfId="24188"/>
    <cellStyle name="Output 2 24 12 2" xfId="24189"/>
    <cellStyle name="Output 2 25 12 2" xfId="24190"/>
    <cellStyle name="Output 2 26 12 2" xfId="24191"/>
    <cellStyle name="Output 2 27 12 2" xfId="24192"/>
    <cellStyle name="Output 2 28 12 2" xfId="24193"/>
    <cellStyle name="Output 2 29 12 2" xfId="24194"/>
    <cellStyle name="Output 2 3 13 2" xfId="24195"/>
    <cellStyle name="Output 2 30 12 2" xfId="24196"/>
    <cellStyle name="Output 2 31 12 2" xfId="24197"/>
    <cellStyle name="Output 2 32 12 2" xfId="24198"/>
    <cellStyle name="Output 2 33 12 2" xfId="24199"/>
    <cellStyle name="Output 2 34 12 2" xfId="24200"/>
    <cellStyle name="Output 2 35 12 2" xfId="24201"/>
    <cellStyle name="Output 2 36 12 2" xfId="24202"/>
    <cellStyle name="Output 2 37 12 2" xfId="24203"/>
    <cellStyle name="Output 2 38 12 2" xfId="24204"/>
    <cellStyle name="Output 2 39 12 2" xfId="24205"/>
    <cellStyle name="Output 2 4 13 2" xfId="24206"/>
    <cellStyle name="Output 2 5 13 2" xfId="24207"/>
    <cellStyle name="Output 2 6 12 2" xfId="24208"/>
    <cellStyle name="Output 2 7 12 2" xfId="24209"/>
    <cellStyle name="Output 2 8 12 2" xfId="24210"/>
    <cellStyle name="Output 2 9 12 2" xfId="24211"/>
    <cellStyle name="Calculation 2 33 16 2" xfId="24212"/>
    <cellStyle name="Calculation 2 32 16 2" xfId="24213"/>
    <cellStyle name="Calculation 2 31 16 2" xfId="24214"/>
    <cellStyle name="Calculation 2 30 16 2" xfId="24215"/>
    <cellStyle name="Calculation 2 3 17 2" xfId="24216"/>
    <cellStyle name="Calculation 2 29 16 2" xfId="24217"/>
    <cellStyle name="Calculation 2 28 16 2" xfId="24218"/>
    <cellStyle name="Calculation 2 27 16 2" xfId="24219"/>
    <cellStyle name="Calculation 2 26 16 2" xfId="24220"/>
    <cellStyle name="Calculation 2 25 16 2" xfId="24221"/>
    <cellStyle name="Calculation 2 24 16 2" xfId="24222"/>
    <cellStyle name="Calculation 2 23 16 2" xfId="24223"/>
    <cellStyle name="Calculation 2 22 16 2" xfId="24224"/>
    <cellStyle name="Calculation 2 21 16 2" xfId="24225"/>
    <cellStyle name="Calculation 2 20 16 2" xfId="24226"/>
    <cellStyle name="Calculation 2 2 17 2" xfId="24227"/>
    <cellStyle name="Calculation 2 19 16 2" xfId="24228"/>
    <cellStyle name="Calculation 2 18 16 2" xfId="24229"/>
    <cellStyle name="Calculation 2 17 16 2" xfId="24230"/>
    <cellStyle name="Calculation 2 16 16 2" xfId="24231"/>
    <cellStyle name="Calculation 2 15 16 2" xfId="24232"/>
    <cellStyle name="Calculation 2 14 16 2" xfId="24233"/>
    <cellStyle name="Project 28 2" xfId="24234"/>
    <cellStyle name="Project 10 16 2" xfId="24235"/>
    <cellStyle name="Project 10 2 15 2" xfId="24236"/>
    <cellStyle name="Project 11 16 2" xfId="24237"/>
    <cellStyle name="Project 11 2 15 2" xfId="24238"/>
    <cellStyle name="Project 12 16 2" xfId="24239"/>
    <cellStyle name="Project 12 2 15 2" xfId="24240"/>
    <cellStyle name="Project 13 16 2" xfId="24241"/>
    <cellStyle name="Project 13 2 15 2" xfId="24242"/>
    <cellStyle name="Project 14 16 2" xfId="24243"/>
    <cellStyle name="Project 14 2 15 2" xfId="24244"/>
    <cellStyle name="Project 15 16 2" xfId="24245"/>
    <cellStyle name="Project 15 2 15 2" xfId="24246"/>
    <cellStyle name="Project 2 16 2" xfId="24247"/>
    <cellStyle name="Project 2 2 15 2" xfId="24248"/>
    <cellStyle name="Project 3 16 2" xfId="24249"/>
    <cellStyle name="Project 3 2 15 2" xfId="24250"/>
    <cellStyle name="Project 4 16 2" xfId="24251"/>
    <cellStyle name="Project 4 2 15 2" xfId="24252"/>
    <cellStyle name="Project 5 16 2" xfId="24253"/>
    <cellStyle name="Project 5 2 15 2" xfId="24254"/>
    <cellStyle name="Project 6 16 2" xfId="24255"/>
    <cellStyle name="Project 6 2 15 2" xfId="24256"/>
    <cellStyle name="Project 7 16 2" xfId="24257"/>
    <cellStyle name="Project 7 2 15 2" xfId="24258"/>
    <cellStyle name="Project 8 16 2" xfId="24259"/>
    <cellStyle name="Project 8 2 15 2" xfId="24260"/>
    <cellStyle name="Project 9 16 2" xfId="24261"/>
    <cellStyle name="Project 9 2 15 2" xfId="24262"/>
    <cellStyle name="Calculation 2 13 16 2" xfId="24263"/>
    <cellStyle name="Calculation 2 12 16 2" xfId="24264"/>
    <cellStyle name="Calculation 2 11 16 2" xfId="24265"/>
    <cellStyle name="Calculation 2 10 16 2" xfId="24266"/>
    <cellStyle name="Calculation 2 55 2" xfId="24267"/>
    <cellStyle name="task 28 2" xfId="24268"/>
    <cellStyle name="task 10 16 2" xfId="24269"/>
    <cellStyle name="task 10 2 15 2" xfId="24270"/>
    <cellStyle name="task 11 16 2" xfId="24271"/>
    <cellStyle name="task 11 2 15 2" xfId="24272"/>
    <cellStyle name="task 12 16 2" xfId="24273"/>
    <cellStyle name="task 12 2 15 2" xfId="24274"/>
    <cellStyle name="task 13 16 2" xfId="24275"/>
    <cellStyle name="task 13 2 15 2" xfId="24276"/>
    <cellStyle name="task 14 16 2" xfId="24277"/>
    <cellStyle name="task 14 2 15 2" xfId="24278"/>
    <cellStyle name="task 15 16 2" xfId="24279"/>
    <cellStyle name="task 15 2 15 2" xfId="24280"/>
    <cellStyle name="task 2 16 2" xfId="24281"/>
    <cellStyle name="task 2 2 15 2" xfId="24282"/>
    <cellStyle name="task 3 16 2" xfId="24283"/>
    <cellStyle name="task 3 2 15 2" xfId="24284"/>
    <cellStyle name="task 4 16 2" xfId="24285"/>
    <cellStyle name="task 4 2 15 2" xfId="24286"/>
    <cellStyle name="task 5 16 2" xfId="24287"/>
    <cellStyle name="task 5 2 15 2" xfId="24288"/>
    <cellStyle name="task 6 16 2" xfId="24289"/>
    <cellStyle name="task 6 2 15 2" xfId="24290"/>
    <cellStyle name="task 7 16 2" xfId="24291"/>
    <cellStyle name="task 7 2 15 2" xfId="24292"/>
    <cellStyle name="task 8 16 2" xfId="24293"/>
    <cellStyle name="task 8 2 15 2" xfId="24294"/>
    <cellStyle name="task 9 16 2" xfId="24295"/>
    <cellStyle name="task 9 2 15 2" xfId="24296"/>
    <cellStyle name="Account 9 2 12 2" xfId="24297"/>
    <cellStyle name="Total 2 51 2" xfId="24298"/>
    <cellStyle name="Total 2 10 12 2" xfId="24299"/>
    <cellStyle name="Total 2 11 12 2" xfId="24300"/>
    <cellStyle name="Total 2 12 12 2" xfId="24301"/>
    <cellStyle name="Total 2 13 12 2" xfId="24302"/>
    <cellStyle name="Total 2 14 12 2" xfId="24303"/>
    <cellStyle name="Total 2 15 12 2" xfId="24304"/>
    <cellStyle name="Total 2 16 12 2" xfId="24305"/>
    <cellStyle name="Total 2 17 12 2" xfId="24306"/>
    <cellStyle name="Total 2 18 12 2" xfId="24307"/>
    <cellStyle name="Total 2 19 12 2" xfId="24308"/>
    <cellStyle name="Total 2 2 14 2" xfId="24309"/>
    <cellStyle name="Total 2 2 2 12 2" xfId="24310"/>
    <cellStyle name="Total 2 20 12 2" xfId="24311"/>
    <cellStyle name="Total 2 21 12 2" xfId="24312"/>
    <cellStyle name="Total 2 22 12 2" xfId="24313"/>
    <cellStyle name="Total 2 23 12 2" xfId="24314"/>
    <cellStyle name="Total 2 24 12 2" xfId="24315"/>
    <cellStyle name="Total 2 25 12 2" xfId="24316"/>
    <cellStyle name="Total 2 26 12 2" xfId="24317"/>
    <cellStyle name="Total 2 27 12 2" xfId="24318"/>
    <cellStyle name="Total 2 28 12 2" xfId="24319"/>
    <cellStyle name="Total 2 29 12 2" xfId="24320"/>
    <cellStyle name="Total 2 3 13 2" xfId="24321"/>
    <cellStyle name="Total 2 30 12 2" xfId="24322"/>
    <cellStyle name="Total 2 31 12 2" xfId="24323"/>
    <cellStyle name="Total 2 32 12 2" xfId="24324"/>
    <cellStyle name="Total 2 33 12 2" xfId="24325"/>
    <cellStyle name="Total 2 34 12 2" xfId="24326"/>
    <cellStyle name="Total 2 35 12 2" xfId="24327"/>
    <cellStyle name="Total 2 36 12 2" xfId="24328"/>
    <cellStyle name="Total 2 37 12 2" xfId="24329"/>
    <cellStyle name="Total 2 38 12 2" xfId="24330"/>
    <cellStyle name="Account 9 13 2" xfId="24331"/>
    <cellStyle name="Total 2 4 13 2" xfId="24332"/>
    <cellStyle name="Total 2 5 13 2" xfId="24333"/>
    <cellStyle name="Total 2 6 12 2" xfId="24334"/>
    <cellStyle name="Total 2 7 12 2" xfId="24335"/>
    <cellStyle name="Total 2 8 12 2" xfId="24336"/>
    <cellStyle name="Total 2 9 12 2" xfId="24337"/>
    <cellStyle name="Account 8 2 12 2" xfId="24338"/>
    <cellStyle name="Account 8 13 2" xfId="24339"/>
    <cellStyle name="Account 7 2 11 2" xfId="24340"/>
    <cellStyle name="Account 7 12 2" xfId="24341"/>
    <cellStyle name="Account 6 2 11 2" xfId="24342"/>
    <cellStyle name="Account 6 12 2" xfId="24343"/>
    <cellStyle name="Account 5 2 11 2" xfId="24344"/>
    <cellStyle name="Account 5 12 2" xfId="24345"/>
    <cellStyle name="Account 4 2 11 2" xfId="24346"/>
    <cellStyle name="Account 4 12 2" xfId="24347"/>
    <cellStyle name="Account 3 2 11 2" xfId="24348"/>
    <cellStyle name="Account 3 12 2" xfId="24349"/>
    <cellStyle name="Account 2 2 11 2" xfId="24350"/>
    <cellStyle name="Account 2 12 2" xfId="24351"/>
    <cellStyle name="Account 15 2 11 2" xfId="24352"/>
    <cellStyle name="Account 15 12 2" xfId="24353"/>
    <cellStyle name="Account 14 2 11 2" xfId="24354"/>
    <cellStyle name="Account 14 12 2" xfId="24355"/>
    <cellStyle name="Account 13 2 11 2" xfId="24356"/>
    <cellStyle name="Account 13 12 2" xfId="24357"/>
    <cellStyle name="Account 12 2 11 2" xfId="24358"/>
    <cellStyle name="Account 12 12 2" xfId="24359"/>
    <cellStyle name="Account 11 2 11 2" xfId="24360"/>
    <cellStyle name="Account 11 12 2" xfId="24361"/>
    <cellStyle name="Account 10 2 11 2" xfId="24362"/>
    <cellStyle name="Account 10 12 2" xfId="24363"/>
    <cellStyle name="Account 24 2" xfId="24364"/>
    <cellStyle name="Note 2 12 2 19 2" xfId="24365"/>
    <cellStyle name="Note 2 13 20 2" xfId="24366"/>
    <cellStyle name="Note 2 13 2 19 2" xfId="24367"/>
    <cellStyle name="Note 2 14 20 2" xfId="24368"/>
    <cellStyle name="Note 2 14 2 19 2" xfId="24369"/>
    <cellStyle name="Note 2 15 20 2" xfId="24370"/>
    <cellStyle name="Note 2 15 2 19 2" xfId="24371"/>
    <cellStyle name="Note 2 16 20 2" xfId="24372"/>
    <cellStyle name="Note 2 16 2 19 2" xfId="24373"/>
    <cellStyle name="Note 2 17 20 2" xfId="24374"/>
    <cellStyle name="Note 2 17 2 19 2" xfId="24375"/>
    <cellStyle name="Note 2 18 20 2" xfId="24376"/>
    <cellStyle name="Note 2 18 2 19 2" xfId="24377"/>
    <cellStyle name="Note 2 19 20 2" xfId="24378"/>
    <cellStyle name="Note 2 19 2 19 2" xfId="24379"/>
    <cellStyle name="Note 2 2 23 2" xfId="24380"/>
    <cellStyle name="Note 2 2 2 22 2" xfId="24381"/>
    <cellStyle name="Note 2 2 2 2 19 2" xfId="24382"/>
    <cellStyle name="Note 2 15 22 2" xfId="24383"/>
    <cellStyle name="Note 2 15 2 21 2" xfId="24384"/>
    <cellStyle name="Note 2 16 22 2" xfId="24385"/>
    <cellStyle name="Note 2 20 20 2" xfId="24386"/>
    <cellStyle name="Note 2 20 2 19 2" xfId="24387"/>
    <cellStyle name="Note 2 21 20 2" xfId="24388"/>
    <cellStyle name="Note 2 21 2 19 2" xfId="24389"/>
    <cellStyle name="Note 2 22 20 2" xfId="24390"/>
    <cellStyle name="Note 2 22 2 19 2" xfId="24391"/>
    <cellStyle name="Note 2 23 20 2" xfId="24392"/>
    <cellStyle name="Note 2 23 2 19 2" xfId="24393"/>
    <cellStyle name="Note 2 24 20 2" xfId="24394"/>
    <cellStyle name="Note 2 24 2 19 2" xfId="24395"/>
    <cellStyle name="Note 2 25 20 2" xfId="24396"/>
    <cellStyle name="Note 2 25 2 19 2" xfId="24397"/>
    <cellStyle name="Note 2 26 20 2" xfId="24398"/>
    <cellStyle name="Note 2 26 2 19 2" xfId="24399"/>
    <cellStyle name="Note 2 27 20 2" xfId="24400"/>
    <cellStyle name="Note 2 27 2 19 2" xfId="24401"/>
    <cellStyle name="Note 2 28 20 2" xfId="24402"/>
    <cellStyle name="Note 2 28 2 19 2" xfId="24403"/>
    <cellStyle name="Note 2 29 20 2" xfId="24404"/>
    <cellStyle name="Note 2 29 2 19 2" xfId="24405"/>
    <cellStyle name="Note 2 3 22 2" xfId="24406"/>
    <cellStyle name="Note 2 3 2 19 2" xfId="24407"/>
    <cellStyle name="Note 2 16 2 21 2" xfId="24408"/>
    <cellStyle name="Note 2 30 20 2" xfId="24409"/>
    <cellStyle name="Note 2 30 2 19 2" xfId="24410"/>
    <cellStyle name="Note 2 31 20 2" xfId="24411"/>
    <cellStyle name="Note 2 31 2 19 2" xfId="24412"/>
    <cellStyle name="Note 2 32 20 2" xfId="24413"/>
    <cellStyle name="Note 2 32 2 19 2" xfId="24414"/>
    <cellStyle name="Note 2 33 20 2" xfId="24415"/>
    <cellStyle name="Note 2 33 2 19 2" xfId="24416"/>
    <cellStyle name="Note 2 34 20 2" xfId="24417"/>
    <cellStyle name="Note 2 34 2 19 2" xfId="24418"/>
    <cellStyle name="Note 2 35 20 2" xfId="24419"/>
    <cellStyle name="Note 2 35 2 19 2" xfId="24420"/>
    <cellStyle name="Note 2 36 20 2" xfId="24421"/>
    <cellStyle name="Note 2 36 2 19 2" xfId="24422"/>
    <cellStyle name="Note 2 37 20 2" xfId="24423"/>
    <cellStyle name="Note 2 37 2 19 2" xfId="24424"/>
    <cellStyle name="Note 2 38 19 2" xfId="24425"/>
    <cellStyle name="Note 2 17 22 2" xfId="24426"/>
    <cellStyle name="Note 2 4 21 2" xfId="24427"/>
    <cellStyle name="Calculation 2 9 17 2" xfId="24428"/>
    <cellStyle name="Calculation 2 8 17 2" xfId="24429"/>
    <cellStyle name="Calculation 2 7 17 2" xfId="24430"/>
    <cellStyle name="Note 2 53 2" xfId="24431"/>
    <cellStyle name="Note 2 10 15 2" xfId="24432"/>
    <cellStyle name="Note 2 10 2 14 2" xfId="24433"/>
    <cellStyle name="Note 2 11 15 2" xfId="24434"/>
    <cellStyle name="Note 2 11 2 14 2" xfId="24435"/>
    <cellStyle name="Note 2 12 15 2" xfId="24436"/>
    <cellStyle name="Note 2 12 2 14 2" xfId="24437"/>
    <cellStyle name="Note 2 13 15 2" xfId="24438"/>
    <cellStyle name="Note 2 13 2 14 2" xfId="24439"/>
    <cellStyle name="Note 2 14 15 2" xfId="24440"/>
    <cellStyle name="Note 2 14 2 14 2" xfId="24441"/>
    <cellStyle name="Note 2 15 15 2" xfId="24442"/>
    <cellStyle name="Note 2 15 2 14 2" xfId="24443"/>
    <cellStyle name="Note 2 16 15 2" xfId="24444"/>
    <cellStyle name="Note 2 16 2 14 2" xfId="24445"/>
    <cellStyle name="Note 2 17 15 2" xfId="24446"/>
    <cellStyle name="Note 2 17 2 14 2" xfId="24447"/>
    <cellStyle name="Note 2 18 15 2" xfId="24448"/>
    <cellStyle name="Note 2 18 2 14 2" xfId="24449"/>
    <cellStyle name="Note 2 19 15 2" xfId="24450"/>
    <cellStyle name="Note 2 19 2 14 2" xfId="24451"/>
    <cellStyle name="Note 2 2 18 2" xfId="24452"/>
    <cellStyle name="Note 2 2 2 17 2" xfId="24453"/>
    <cellStyle name="Note 2 2 2 2 14 2" xfId="24454"/>
    <cellStyle name="Calculation 2 6 17 2" xfId="24455"/>
    <cellStyle name="Calculation 2 5 18 2" xfId="24456"/>
    <cellStyle name="Calculation 2 4 18 2" xfId="24457"/>
    <cellStyle name="Note 2 20 15 2" xfId="24458"/>
    <cellStyle name="Note 2 20 2 14 2" xfId="24459"/>
    <cellStyle name="Note 2 21 15 2" xfId="24460"/>
    <cellStyle name="Note 2 21 2 14 2" xfId="24461"/>
    <cellStyle name="Note 2 22 15 2" xfId="24462"/>
    <cellStyle name="Note 2 22 2 14 2" xfId="24463"/>
    <cellStyle name="Note 2 23 15 2" xfId="24464"/>
    <cellStyle name="Note 2 23 2 14 2" xfId="24465"/>
    <cellStyle name="Note 2 24 15 2" xfId="24466"/>
    <cellStyle name="Note 2 24 2 14 2" xfId="24467"/>
    <cellStyle name="Note 2 25 15 2" xfId="24468"/>
    <cellStyle name="Note 2 25 2 14 2" xfId="24469"/>
    <cellStyle name="Note 2 26 15 2" xfId="24470"/>
    <cellStyle name="Note 2 26 2 14 2" xfId="24471"/>
    <cellStyle name="Note 2 27 15 2" xfId="24472"/>
    <cellStyle name="Note 2 27 2 14 2" xfId="24473"/>
    <cellStyle name="Note 2 28 15 2" xfId="24474"/>
    <cellStyle name="Note 2 28 2 14 2" xfId="24475"/>
    <cellStyle name="Note 2 29 15 2" xfId="24476"/>
    <cellStyle name="Note 2 29 2 14 2" xfId="24477"/>
    <cellStyle name="Note 2 3 17 2" xfId="24478"/>
    <cellStyle name="Note 2 3 2 14 2" xfId="24479"/>
    <cellStyle name="Calculation 2 39 17 2" xfId="24480"/>
    <cellStyle name="Note 2 30 15 2" xfId="24481"/>
    <cellStyle name="Note 2 30 2 14 2" xfId="24482"/>
    <cellStyle name="Note 2 31 15 2" xfId="24483"/>
    <cellStyle name="Note 2 31 2 14 2" xfId="24484"/>
    <cellStyle name="Note 2 32 15 2" xfId="24485"/>
    <cellStyle name="Note 2 32 2 14 2" xfId="24486"/>
    <cellStyle name="Note 2 33 15 2" xfId="24487"/>
    <cellStyle name="Note 2 33 2 14 2" xfId="24488"/>
    <cellStyle name="Note 2 34 15 2" xfId="24489"/>
    <cellStyle name="Note 2 34 2 14 2" xfId="24490"/>
    <cellStyle name="Note 2 35 15 2" xfId="24491"/>
    <cellStyle name="Note 2 35 2 14 2" xfId="24492"/>
    <cellStyle name="Note 2 36 15 2" xfId="24493"/>
    <cellStyle name="Note 2 36 2 14 2" xfId="24494"/>
    <cellStyle name="Note 2 37 15 2" xfId="24495"/>
    <cellStyle name="Note 2 37 2 14 2" xfId="24496"/>
    <cellStyle name="Note 2 38 14 2" xfId="24497"/>
    <cellStyle name="Calculation 2 38 17 2" xfId="24498"/>
    <cellStyle name="Note 2 4 16 2" xfId="24499"/>
    <cellStyle name="Note 2 4 2 14 2" xfId="24500"/>
    <cellStyle name="Note 2 5 16 2" xfId="24501"/>
    <cellStyle name="Note 2 5 2 14 2" xfId="24502"/>
    <cellStyle name="Note 2 6 15 2" xfId="24503"/>
    <cellStyle name="Note 2 6 2 14 2" xfId="24504"/>
    <cellStyle name="Note 2 7 15 2" xfId="24505"/>
    <cellStyle name="Note 2 7 2 14 2" xfId="24506"/>
    <cellStyle name="Note 2 8 15 2" xfId="24507"/>
    <cellStyle name="Note 2 8 2 14 2" xfId="24508"/>
    <cellStyle name="Note 2 9 15 2" xfId="24509"/>
    <cellStyle name="Note 2 9 2 14 2" xfId="24510"/>
    <cellStyle name="Calculation 2 37 17 2" xfId="24511"/>
    <cellStyle name="Calculation 2 36 17 2" xfId="24512"/>
    <cellStyle name="Calculation 2 35 17 2" xfId="24513"/>
    <cellStyle name="Calculation 2 34 17 2" xfId="24514"/>
    <cellStyle name="Org 29 2" xfId="24515"/>
    <cellStyle name="Org 10 17 2" xfId="24516"/>
    <cellStyle name="Org 10 2 16 2" xfId="24517"/>
    <cellStyle name="Org 11 17 2" xfId="24518"/>
    <cellStyle name="Org 11 2 16 2" xfId="24519"/>
    <cellStyle name="Org 12 17 2" xfId="24520"/>
    <cellStyle name="Org 12 2 16 2" xfId="24521"/>
    <cellStyle name="Org 13 17 2" xfId="24522"/>
    <cellStyle name="Org 13 2 16 2" xfId="24523"/>
    <cellStyle name="Org 14 17 2" xfId="24524"/>
    <cellStyle name="Org 14 2 16 2" xfId="24525"/>
    <cellStyle name="Org 15 17 2" xfId="24526"/>
    <cellStyle name="Org 15 2 16 2" xfId="24527"/>
    <cellStyle name="Org 2 17 2" xfId="24528"/>
    <cellStyle name="Org 2 2 16 2" xfId="24529"/>
    <cellStyle name="Org 3 17 2" xfId="24530"/>
    <cellStyle name="Org 3 2 16 2" xfId="24531"/>
    <cellStyle name="Org 4 17 2" xfId="24532"/>
    <cellStyle name="Org 4 2 16 2" xfId="24533"/>
    <cellStyle name="Org 5 17 2" xfId="24534"/>
    <cellStyle name="Org 5 2 16 2" xfId="24535"/>
    <cellStyle name="Org 6 17 2" xfId="24536"/>
    <cellStyle name="Org 6 2 16 2" xfId="24537"/>
    <cellStyle name="Org 7 17 2" xfId="24538"/>
    <cellStyle name="Org 7 2 16 2" xfId="24539"/>
    <cellStyle name="Org 8 17 2" xfId="24540"/>
    <cellStyle name="Org 8 2 16 2" xfId="24541"/>
    <cellStyle name="Org 9 17 2" xfId="24542"/>
    <cellStyle name="Org 9 2 16 2" xfId="24543"/>
    <cellStyle name="Output 2 52 2" xfId="24544"/>
    <cellStyle name="Output 2 10 13 2" xfId="24545"/>
    <cellStyle name="Output 2 11 13 2" xfId="24546"/>
    <cellStyle name="Output 2 12 13 2" xfId="24547"/>
    <cellStyle name="Output 2 13 13 2" xfId="24548"/>
    <cellStyle name="Output 2 14 13 2" xfId="24549"/>
    <cellStyle name="Output 2 15 13 2" xfId="24550"/>
    <cellStyle name="Output 2 16 13 2" xfId="24551"/>
    <cellStyle name="Output 2 17 13 2" xfId="24552"/>
    <cellStyle name="Output 2 18 13 2" xfId="24553"/>
    <cellStyle name="Output 2 19 13 2" xfId="24554"/>
    <cellStyle name="Output 2 2 14 2" xfId="24555"/>
    <cellStyle name="Output 2 20 13 2" xfId="24556"/>
    <cellStyle name="Output 2 21 13 2" xfId="24557"/>
    <cellStyle name="Output 2 22 13 2" xfId="24558"/>
    <cellStyle name="Output 2 23 13 2" xfId="24559"/>
    <cellStyle name="Output 2 24 13 2" xfId="24560"/>
    <cellStyle name="Output 2 25 13 2" xfId="24561"/>
    <cellStyle name="Output 2 26 13 2" xfId="24562"/>
    <cellStyle name="Output 2 27 13 2" xfId="24563"/>
    <cellStyle name="Output 2 28 13 2" xfId="24564"/>
    <cellStyle name="Output 2 29 13 2" xfId="24565"/>
    <cellStyle name="Output 2 3 14 2" xfId="24566"/>
    <cellStyle name="Output 2 30 13 2" xfId="24567"/>
    <cellStyle name="Output 2 31 13 2" xfId="24568"/>
    <cellStyle name="Output 2 32 13 2" xfId="24569"/>
    <cellStyle name="Output 2 33 13 2" xfId="24570"/>
    <cellStyle name="Output 2 34 13 2" xfId="24571"/>
    <cellStyle name="Output 2 35 13 2" xfId="24572"/>
    <cellStyle name="Output 2 36 13 2" xfId="24573"/>
    <cellStyle name="Output 2 37 13 2" xfId="24574"/>
    <cellStyle name="Output 2 38 13 2" xfId="24575"/>
    <cellStyle name="Output 2 39 13 2" xfId="24576"/>
    <cellStyle name="Output 2 4 14 2" xfId="24577"/>
    <cellStyle name="Output 2 5 14 2" xfId="24578"/>
    <cellStyle name="Output 2 6 13 2" xfId="24579"/>
    <cellStyle name="Output 2 7 13 2" xfId="24580"/>
    <cellStyle name="Output 2 8 13 2" xfId="24581"/>
    <cellStyle name="Output 2 9 13 2" xfId="24582"/>
    <cellStyle name="Calculation 2 33 17 2" xfId="24583"/>
    <cellStyle name="Calculation 2 32 17 2" xfId="24584"/>
    <cellStyle name="Calculation 2 31 17 2" xfId="24585"/>
    <cellStyle name="Calculation 2 30 17 2" xfId="24586"/>
    <cellStyle name="Calculation 2 3 18 2" xfId="24587"/>
    <cellStyle name="Calculation 2 29 17 2" xfId="24588"/>
    <cellStyle name="Calculation 2 28 17 2" xfId="24589"/>
    <cellStyle name="Calculation 2 27 17 2" xfId="24590"/>
    <cellStyle name="Calculation 2 26 17 2" xfId="24591"/>
    <cellStyle name="Calculation 2 25 17 2" xfId="24592"/>
    <cellStyle name="Calculation 2 24 17 2" xfId="24593"/>
    <cellStyle name="Calculation 2 23 17 2" xfId="24594"/>
    <cellStyle name="Calculation 2 22 17 2" xfId="24595"/>
    <cellStyle name="Calculation 2 21 17 2" xfId="24596"/>
    <cellStyle name="Calculation 2 20 17 2" xfId="24597"/>
    <cellStyle name="Calculation 2 2 18 2" xfId="24598"/>
    <cellStyle name="Calculation 2 19 17 2" xfId="24599"/>
    <cellStyle name="Calculation 2 18 17 2" xfId="24600"/>
    <cellStyle name="Calculation 2 17 17 2" xfId="24601"/>
    <cellStyle name="Calculation 2 16 17 2" xfId="24602"/>
    <cellStyle name="Calculation 2 15 17 2" xfId="24603"/>
    <cellStyle name="Calculation 2 14 17 2" xfId="24604"/>
    <cellStyle name="Project 29 2" xfId="24605"/>
    <cellStyle name="Project 10 17 2" xfId="24606"/>
    <cellStyle name="Project 10 2 16 2" xfId="24607"/>
    <cellStyle name="Project 11 17 2" xfId="24608"/>
    <cellStyle name="Project 11 2 16 2" xfId="24609"/>
    <cellStyle name="Project 12 17 2" xfId="24610"/>
    <cellStyle name="Project 12 2 16 2" xfId="24611"/>
    <cellStyle name="Project 13 17 2" xfId="24612"/>
    <cellStyle name="Project 13 2 16 2" xfId="24613"/>
    <cellStyle name="Project 14 17 2" xfId="24614"/>
    <cellStyle name="Project 14 2 16 2" xfId="24615"/>
    <cellStyle name="Project 15 17 2" xfId="24616"/>
    <cellStyle name="Project 15 2 16 2" xfId="24617"/>
    <cellStyle name="Project 2 17 2" xfId="24618"/>
    <cellStyle name="Project 2 2 16 2" xfId="24619"/>
    <cellStyle name="Project 3 17 2" xfId="24620"/>
    <cellStyle name="Project 3 2 16 2" xfId="24621"/>
    <cellStyle name="Project 4 17 2" xfId="24622"/>
    <cellStyle name="Project 4 2 16 2" xfId="24623"/>
    <cellStyle name="Project 5 17 2" xfId="24624"/>
    <cellStyle name="Project 5 2 16 2" xfId="24625"/>
    <cellStyle name="Project 6 17 2" xfId="24626"/>
    <cellStyle name="Project 6 2 16 2" xfId="24627"/>
    <cellStyle name="Project 7 17 2" xfId="24628"/>
    <cellStyle name="Project 7 2 16 2" xfId="24629"/>
    <cellStyle name="Project 8 17 2" xfId="24630"/>
    <cellStyle name="Project 8 2 16 2" xfId="24631"/>
    <cellStyle name="Project 9 17 2" xfId="24632"/>
    <cellStyle name="Project 9 2 16 2" xfId="24633"/>
    <cellStyle name="Calculation 2 13 17 2" xfId="24634"/>
    <cellStyle name="Calculation 2 12 17 2" xfId="24635"/>
    <cellStyle name="Calculation 2 11 17 2" xfId="24636"/>
    <cellStyle name="Calculation 2 10 17 2" xfId="24637"/>
    <cellStyle name="Calculation 2 56 2" xfId="24638"/>
    <cellStyle name="Note 2 4 2 19 2" xfId="24639"/>
    <cellStyle name="Note 2 5 21 2" xfId="24640"/>
    <cellStyle name="task 29 2" xfId="24641"/>
    <cellStyle name="task 10 17 2" xfId="24642"/>
    <cellStyle name="task 10 2 16 2" xfId="24643"/>
    <cellStyle name="task 11 17 2" xfId="24644"/>
    <cellStyle name="task 11 2 16 2" xfId="24645"/>
    <cellStyle name="task 12 17 2" xfId="24646"/>
    <cellStyle name="task 12 2 16 2" xfId="24647"/>
    <cellStyle name="task 13 17 2" xfId="24648"/>
    <cellStyle name="task 13 2 16 2" xfId="24649"/>
    <cellStyle name="task 14 17 2" xfId="24650"/>
    <cellStyle name="task 14 2 16 2" xfId="24651"/>
    <cellStyle name="task 15 17 2" xfId="24652"/>
    <cellStyle name="task 15 2 16 2" xfId="24653"/>
    <cellStyle name="task 2 17 2" xfId="24654"/>
    <cellStyle name="task 2 2 16 2" xfId="24655"/>
    <cellStyle name="task 3 17 2" xfId="24656"/>
    <cellStyle name="task 3 2 16 2" xfId="24657"/>
    <cellStyle name="task 4 17 2" xfId="24658"/>
    <cellStyle name="task 4 2 16 2" xfId="24659"/>
    <cellStyle name="task 5 17 2" xfId="24660"/>
    <cellStyle name="task 5 2 16 2" xfId="24661"/>
    <cellStyle name="task 6 17 2" xfId="24662"/>
    <cellStyle name="task 6 2 16 2" xfId="24663"/>
    <cellStyle name="task 7 17 2" xfId="24664"/>
    <cellStyle name="task 7 2 16 2" xfId="24665"/>
    <cellStyle name="task 8 17 2" xfId="24666"/>
    <cellStyle name="task 8 2 16 2" xfId="24667"/>
    <cellStyle name="task 9 17 2" xfId="24668"/>
    <cellStyle name="task 9 2 16 2" xfId="24669"/>
    <cellStyle name="Account 9 2 13 2" xfId="24670"/>
    <cellStyle name="Total 2 52 2" xfId="24671"/>
    <cellStyle name="Total 2 10 13 2" xfId="24672"/>
    <cellStyle name="Total 2 11 13 2" xfId="24673"/>
    <cellStyle name="Total 2 12 13 2" xfId="24674"/>
    <cellStyle name="Total 2 13 13 2" xfId="24675"/>
    <cellStyle name="Total 2 14 13 2" xfId="24676"/>
    <cellStyle name="Total 2 15 13 2" xfId="24677"/>
    <cellStyle name="Total 2 16 13 2" xfId="24678"/>
    <cellStyle name="Total 2 17 13 2" xfId="24679"/>
    <cellStyle name="Total 2 18 13 2" xfId="24680"/>
    <cellStyle name="Total 2 19 13 2" xfId="24681"/>
    <cellStyle name="Total 2 2 15 2" xfId="24682"/>
    <cellStyle name="Total 2 2 2 13 2" xfId="24683"/>
    <cellStyle name="Total 2 20 13 2" xfId="24684"/>
    <cellStyle name="Total 2 21 13 2" xfId="24685"/>
    <cellStyle name="Total 2 22 13 2" xfId="24686"/>
    <cellStyle name="Total 2 23 13 2" xfId="24687"/>
    <cellStyle name="Total 2 24 13 2" xfId="24688"/>
    <cellStyle name="Total 2 25 13 2" xfId="24689"/>
    <cellStyle name="Total 2 26 13 2" xfId="24690"/>
    <cellStyle name="Total 2 27 13 2" xfId="24691"/>
    <cellStyle name="Total 2 28 13 2" xfId="24692"/>
    <cellStyle name="Total 2 29 13 2" xfId="24693"/>
    <cellStyle name="Total 2 3 14 2" xfId="24694"/>
    <cellStyle name="Total 2 30 13 2" xfId="24695"/>
    <cellStyle name="Total 2 31 13 2" xfId="24696"/>
    <cellStyle name="Total 2 32 13 2" xfId="24697"/>
    <cellStyle name="Total 2 33 13 2" xfId="24698"/>
    <cellStyle name="Total 2 34 13 2" xfId="24699"/>
    <cellStyle name="Total 2 35 13 2" xfId="24700"/>
    <cellStyle name="Total 2 36 13 2" xfId="24701"/>
    <cellStyle name="Total 2 37 13 2" xfId="24702"/>
    <cellStyle name="Total 2 38 13 2" xfId="24703"/>
    <cellStyle name="Account 9 14 2" xfId="24704"/>
    <cellStyle name="Total 2 4 14 2" xfId="24705"/>
    <cellStyle name="Total 2 5 14 2" xfId="24706"/>
    <cellStyle name="Total 2 6 13 2" xfId="24707"/>
    <cellStyle name="Total 2 7 13 2" xfId="24708"/>
    <cellStyle name="Total 2 8 13 2" xfId="24709"/>
    <cellStyle name="Total 2 9 13 2" xfId="24710"/>
    <cellStyle name="Account 8 2 13 2" xfId="24711"/>
    <cellStyle name="Account 8 14 2" xfId="24712"/>
    <cellStyle name="Calculation 2 12 21 2" xfId="24713"/>
    <cellStyle name="Account 2 2 15 2" xfId="24714"/>
    <cellStyle name="Account 7 2 12 2" xfId="24715"/>
    <cellStyle name="Account 7 13 2" xfId="24716"/>
    <cellStyle name="Account 6 2 12 2" xfId="24717"/>
    <cellStyle name="Account 6 13 2" xfId="24718"/>
    <cellStyle name="Account 5 2 12 2" xfId="24719"/>
    <cellStyle name="Account 5 13 2" xfId="24720"/>
    <cellStyle name="Account 4 2 12 2" xfId="24721"/>
    <cellStyle name="Account 4 13 2" xfId="24722"/>
    <cellStyle name="Account 3 2 12 2" xfId="24723"/>
    <cellStyle name="Account 3 13 2" xfId="24724"/>
    <cellStyle name="Account 2 2 12 2" xfId="24725"/>
    <cellStyle name="Account 2 13 2" xfId="24726"/>
    <cellStyle name="Account 15 2 12 2" xfId="24727"/>
    <cellStyle name="Account 15 13 2" xfId="24728"/>
    <cellStyle name="Account 14 2 12 2" xfId="24729"/>
    <cellStyle name="Account 14 13 2" xfId="24730"/>
    <cellStyle name="Account 13 2 12 2" xfId="24731"/>
    <cellStyle name="Account 13 13 2" xfId="24732"/>
    <cellStyle name="Account 12 2 12 2" xfId="24733"/>
    <cellStyle name="Account 12 13 2" xfId="24734"/>
    <cellStyle name="Account 11 2 12 2" xfId="24735"/>
    <cellStyle name="Account 11 13 2" xfId="24736"/>
    <cellStyle name="Account 10 2 12 2" xfId="24737"/>
    <cellStyle name="Account 10 13 2" xfId="24738"/>
    <cellStyle name="Account 25 2" xfId="24739"/>
    <cellStyle name="Note 2 54 2" xfId="24740"/>
    <cellStyle name="Note 2 10 16 2" xfId="24741"/>
    <cellStyle name="Note 2 10 2 15 2" xfId="24742"/>
    <cellStyle name="Note 2 11 16 2" xfId="24743"/>
    <cellStyle name="Note 2 11 2 15 2" xfId="24744"/>
    <cellStyle name="Note 2 12 16 2" xfId="24745"/>
    <cellStyle name="Note 2 12 2 15 2" xfId="24746"/>
    <cellStyle name="Note 2 13 16 2" xfId="24747"/>
    <cellStyle name="Note 2 13 2 15 2" xfId="24748"/>
    <cellStyle name="Note 2 14 16 2" xfId="24749"/>
    <cellStyle name="Note 2 14 2 15 2" xfId="24750"/>
    <cellStyle name="Note 2 15 16 2" xfId="24751"/>
    <cellStyle name="Note 2 15 2 15 2" xfId="24752"/>
    <cellStyle name="Note 2 16 16 2" xfId="24753"/>
    <cellStyle name="Note 2 16 2 15 2" xfId="24754"/>
    <cellStyle name="Note 2 17 16 2" xfId="24755"/>
    <cellStyle name="Note 2 17 2 15 2" xfId="24756"/>
    <cellStyle name="Note 2 18 16 2" xfId="24757"/>
    <cellStyle name="Note 2 18 2 15 2" xfId="24758"/>
    <cellStyle name="Note 2 19 16 2" xfId="24759"/>
    <cellStyle name="Note 2 19 2 15 2" xfId="24760"/>
    <cellStyle name="Note 2 2 19 2" xfId="24761"/>
    <cellStyle name="Note 2 2 2 18 2" xfId="24762"/>
    <cellStyle name="Note 2 2 2 2 15 2" xfId="24763"/>
    <cellStyle name="Note 2 20 16 2" xfId="24764"/>
    <cellStyle name="Note 2 20 2 15 2" xfId="24765"/>
    <cellStyle name="Note 2 21 16 2" xfId="24766"/>
    <cellStyle name="Note 2 21 2 15 2" xfId="24767"/>
    <cellStyle name="Note 2 22 16 2" xfId="24768"/>
    <cellStyle name="Note 2 22 2 15 2" xfId="24769"/>
    <cellStyle name="Note 2 23 16 2" xfId="24770"/>
    <cellStyle name="Note 2 23 2 15 2" xfId="24771"/>
    <cellStyle name="Note 2 24 16 2" xfId="24772"/>
    <cellStyle name="Note 2 24 2 15 2" xfId="24773"/>
    <cellStyle name="Note 2 25 16 2" xfId="24774"/>
    <cellStyle name="Note 2 25 2 15 2" xfId="24775"/>
    <cellStyle name="Note 2 26 16 2" xfId="24776"/>
    <cellStyle name="Note 2 26 2 15 2" xfId="24777"/>
    <cellStyle name="Note 2 27 16 2" xfId="24778"/>
    <cellStyle name="Note 2 27 2 15 2" xfId="24779"/>
    <cellStyle name="Note 2 28 16 2" xfId="24780"/>
    <cellStyle name="Note 2 28 2 15 2" xfId="24781"/>
    <cellStyle name="Note 2 29 16 2" xfId="24782"/>
    <cellStyle name="Note 2 29 2 15 2" xfId="24783"/>
    <cellStyle name="Note 2 3 18 2" xfId="24784"/>
    <cellStyle name="Note 2 3 2 15 2" xfId="24785"/>
    <cellStyle name="Note 2 30 16 2" xfId="24786"/>
    <cellStyle name="Note 2 30 2 15 2" xfId="24787"/>
    <cellStyle name="Note 2 31 16 2" xfId="24788"/>
    <cellStyle name="Note 2 31 2 15 2" xfId="24789"/>
    <cellStyle name="Note 2 32 16 2" xfId="24790"/>
    <cellStyle name="Note 2 32 2 15 2" xfId="24791"/>
    <cellStyle name="Note 2 33 16 2" xfId="24792"/>
    <cellStyle name="Note 2 33 2 15 2" xfId="24793"/>
    <cellStyle name="Note 2 34 16 2" xfId="24794"/>
    <cellStyle name="Note 2 34 2 15 2" xfId="24795"/>
    <cellStyle name="Note 2 35 16 2" xfId="24796"/>
    <cellStyle name="Note 2 35 2 15 2" xfId="24797"/>
    <cellStyle name="Note 2 36 16 2" xfId="24798"/>
    <cellStyle name="Note 2 36 2 15 2" xfId="24799"/>
    <cellStyle name="Note 2 37 16 2" xfId="24800"/>
    <cellStyle name="Note 2 37 2 15 2" xfId="24801"/>
    <cellStyle name="Note 2 38 15 2" xfId="24802"/>
    <cellStyle name="Note 2 4 17 2" xfId="24803"/>
    <cellStyle name="Note 2 4 2 15 2" xfId="24804"/>
    <cellStyle name="Note 2 5 17 2" xfId="24805"/>
    <cellStyle name="Note 2 5 2 15 2" xfId="24806"/>
    <cellStyle name="Note 2 6 16 2" xfId="24807"/>
    <cellStyle name="Note 2 6 2 15 2" xfId="24808"/>
    <cellStyle name="Note 2 7 16 2" xfId="24809"/>
    <cellStyle name="Note 2 7 2 15 2" xfId="24810"/>
    <cellStyle name="Note 2 8 16 2" xfId="24811"/>
    <cellStyle name="Note 2 8 2 15 2" xfId="24812"/>
    <cellStyle name="Note 2 9 16 2" xfId="24813"/>
    <cellStyle name="Note 2 9 2 15 2" xfId="24814"/>
    <cellStyle name="Org 30 2" xfId="24815"/>
    <cellStyle name="Org 10 18 2" xfId="24816"/>
    <cellStyle name="Org 10 2 17 2" xfId="24817"/>
    <cellStyle name="Org 11 18 2" xfId="24818"/>
    <cellStyle name="Org 11 2 17 2" xfId="24819"/>
    <cellStyle name="Org 12 18 2" xfId="24820"/>
    <cellStyle name="Org 12 2 17 2" xfId="24821"/>
    <cellStyle name="Org 13 18 2" xfId="24822"/>
    <cellStyle name="Org 13 2 17 2" xfId="24823"/>
    <cellStyle name="Org 14 18 2" xfId="24824"/>
    <cellStyle name="Org 14 2 17 2" xfId="24825"/>
    <cellStyle name="Org 15 18 2" xfId="24826"/>
    <cellStyle name="Org 15 2 17 2" xfId="24827"/>
    <cellStyle name="Org 2 18 2" xfId="24828"/>
    <cellStyle name="Org 2 2 17 2" xfId="24829"/>
    <cellStyle name="Org 3 18 2" xfId="24830"/>
    <cellStyle name="Org 3 2 17 2" xfId="24831"/>
    <cellStyle name="Org 4 18 2" xfId="24832"/>
    <cellStyle name="Org 4 2 17 2" xfId="24833"/>
    <cellStyle name="Org 5 18 2" xfId="24834"/>
    <cellStyle name="Org 5 2 17 2" xfId="24835"/>
    <cellStyle name="Org 6 18 2" xfId="24836"/>
    <cellStyle name="Org 6 2 17 2" xfId="24837"/>
    <cellStyle name="Org 7 18 2" xfId="24838"/>
    <cellStyle name="Org 7 2 17 2" xfId="24839"/>
    <cellStyle name="Org 8 18 2" xfId="24840"/>
    <cellStyle name="Org 8 2 17 2" xfId="24841"/>
    <cellStyle name="Org 9 18 2" xfId="24842"/>
    <cellStyle name="Org 9 2 17 2" xfId="24843"/>
    <cellStyle name="Output 2 53 2" xfId="24844"/>
    <cellStyle name="Output 2 10 14 2" xfId="24845"/>
    <cellStyle name="Output 2 11 14 2" xfId="24846"/>
    <cellStyle name="Output 2 12 14 2" xfId="24847"/>
    <cellStyle name="Output 2 13 14 2" xfId="24848"/>
    <cellStyle name="Output 2 14 14 2" xfId="24849"/>
    <cellStyle name="Output 2 15 14 2" xfId="24850"/>
    <cellStyle name="Output 2 16 14 2" xfId="24851"/>
    <cellStyle name="Output 2 17 14 2" xfId="24852"/>
    <cellStyle name="Output 2 18 14 2" xfId="24853"/>
    <cellStyle name="Output 2 19 14 2" xfId="24854"/>
    <cellStyle name="Output 2 2 15 2" xfId="24855"/>
    <cellStyle name="Output 2 20 14 2" xfId="24856"/>
    <cellStyle name="Output 2 21 14 2" xfId="24857"/>
    <cellStyle name="Output 2 22 14 2" xfId="24858"/>
    <cellStyle name="Output 2 23 14 2" xfId="24859"/>
    <cellStyle name="Output 2 24 14 2" xfId="24860"/>
    <cellStyle name="Output 2 25 14 2" xfId="24861"/>
    <cellStyle name="Output 2 26 14 2" xfId="24862"/>
    <cellStyle name="Output 2 27 14 2" xfId="24863"/>
    <cellStyle name="Output 2 28 14 2" xfId="24864"/>
    <cellStyle name="Output 2 29 14 2" xfId="24865"/>
    <cellStyle name="Output 2 3 15 2" xfId="24866"/>
    <cellStyle name="Output 2 30 14 2" xfId="24867"/>
    <cellStyle name="Output 2 31 14 2" xfId="24868"/>
    <cellStyle name="Output 2 32 14 2" xfId="24869"/>
    <cellStyle name="Output 2 33 14 2" xfId="24870"/>
    <cellStyle name="Output 2 34 14 2" xfId="24871"/>
    <cellStyle name="Output 2 35 14 2" xfId="24872"/>
    <cellStyle name="Output 2 36 14 2" xfId="24873"/>
    <cellStyle name="Output 2 37 14 2" xfId="24874"/>
    <cellStyle name="Output 2 38 14 2" xfId="24875"/>
    <cellStyle name="Output 2 39 14 2" xfId="24876"/>
    <cellStyle name="Output 2 4 15 2" xfId="24877"/>
    <cellStyle name="Output 2 5 15 2" xfId="24878"/>
    <cellStyle name="Output 2 6 14 2" xfId="24879"/>
    <cellStyle name="Output 2 7 14 2" xfId="24880"/>
    <cellStyle name="Output 2 8 14 2" xfId="24881"/>
    <cellStyle name="Output 2 9 14 2" xfId="24882"/>
    <cellStyle name="Project 30 2" xfId="24883"/>
    <cellStyle name="Project 10 18 2" xfId="24884"/>
    <cellStyle name="Project 10 2 17 2" xfId="24885"/>
    <cellStyle name="Project 11 18 2" xfId="24886"/>
    <cellStyle name="Project 11 2 17 2" xfId="24887"/>
    <cellStyle name="Project 12 18 2" xfId="24888"/>
    <cellStyle name="Project 12 2 17 2" xfId="24889"/>
    <cellStyle name="Project 13 18 2" xfId="24890"/>
    <cellStyle name="Project 13 2 17 2" xfId="24891"/>
    <cellStyle name="Project 14 18 2" xfId="24892"/>
    <cellStyle name="Project 14 2 17 2" xfId="24893"/>
    <cellStyle name="Project 15 18 2" xfId="24894"/>
    <cellStyle name="Project 15 2 17 2" xfId="24895"/>
    <cellStyle name="Project 2 18 2" xfId="24896"/>
    <cellStyle name="Project 2 2 17 2" xfId="24897"/>
    <cellStyle name="Project 3 18 2" xfId="24898"/>
    <cellStyle name="Project 3 2 17 2" xfId="24899"/>
    <cellStyle name="Project 4 18 2" xfId="24900"/>
    <cellStyle name="Project 4 2 17 2" xfId="24901"/>
    <cellStyle name="Project 5 18 2" xfId="24902"/>
    <cellStyle name="Project 5 2 17 2" xfId="24903"/>
    <cellStyle name="Project 6 18 2" xfId="24904"/>
    <cellStyle name="Project 6 2 17 2" xfId="24905"/>
    <cellStyle name="Project 7 18 2" xfId="24906"/>
    <cellStyle name="Project 7 2 17 2" xfId="24907"/>
    <cellStyle name="Project 8 18 2" xfId="24908"/>
    <cellStyle name="Project 8 2 17 2" xfId="24909"/>
    <cellStyle name="Project 9 18 2" xfId="24910"/>
    <cellStyle name="Project 9 2 17 2" xfId="24911"/>
    <cellStyle name="task 30 2" xfId="24912"/>
    <cellStyle name="task 10 18 2" xfId="24913"/>
    <cellStyle name="task 10 2 17 2" xfId="24914"/>
    <cellStyle name="task 11 18 2" xfId="24915"/>
    <cellStyle name="task 11 2 17 2" xfId="24916"/>
    <cellStyle name="task 12 18 2" xfId="24917"/>
    <cellStyle name="task 12 2 17 2" xfId="24918"/>
    <cellStyle name="task 13 18 2" xfId="24919"/>
    <cellStyle name="task 13 2 17 2" xfId="24920"/>
    <cellStyle name="task 14 18 2" xfId="24921"/>
    <cellStyle name="task 14 2 17 2" xfId="24922"/>
    <cellStyle name="task 15 18 2" xfId="24923"/>
    <cellStyle name="task 15 2 17 2" xfId="24924"/>
    <cellStyle name="task 2 18 2" xfId="24925"/>
    <cellStyle name="task 2 2 17 2" xfId="24926"/>
    <cellStyle name="task 3 18 2" xfId="24927"/>
    <cellStyle name="task 3 2 17 2" xfId="24928"/>
    <cellStyle name="task 4 18 2" xfId="24929"/>
    <cellStyle name="task 4 2 17 2" xfId="24930"/>
    <cellStyle name="task 5 18 2" xfId="24931"/>
    <cellStyle name="task 5 2 17 2" xfId="24932"/>
    <cellStyle name="task 6 18 2" xfId="24933"/>
    <cellStyle name="task 6 2 17 2" xfId="24934"/>
    <cellStyle name="task 7 18 2" xfId="24935"/>
    <cellStyle name="task 7 2 17 2" xfId="24936"/>
    <cellStyle name="task 8 18 2" xfId="24937"/>
    <cellStyle name="task 8 2 17 2" xfId="24938"/>
    <cellStyle name="task 9 18 2" xfId="24939"/>
    <cellStyle name="task 9 2 17 2" xfId="24940"/>
    <cellStyle name="Input 2 9 18 2" xfId="24941"/>
    <cellStyle name="Total 2 53 2" xfId="24942"/>
    <cellStyle name="Total 2 10 14 2" xfId="24943"/>
    <cellStyle name="Total 2 11 14 2" xfId="24944"/>
    <cellStyle name="Total 2 12 14 2" xfId="24945"/>
    <cellStyle name="Total 2 13 14 2" xfId="24946"/>
    <cellStyle name="Total 2 14 14 2" xfId="24947"/>
    <cellStyle name="Total 2 15 14 2" xfId="24948"/>
    <cellStyle name="Total 2 16 14 2" xfId="24949"/>
    <cellStyle name="Total 2 17 14 2" xfId="24950"/>
    <cellStyle name="Total 2 18 14 2" xfId="24951"/>
    <cellStyle name="Total 2 19 14 2" xfId="24952"/>
    <cellStyle name="Total 2 2 16 2" xfId="24953"/>
    <cellStyle name="Total 2 2 2 14 2" xfId="24954"/>
    <cellStyle name="Total 2 20 14 2" xfId="24955"/>
    <cellStyle name="Total 2 21 14 2" xfId="24956"/>
    <cellStyle name="Total 2 22 14 2" xfId="24957"/>
    <cellStyle name="Total 2 23 14 2" xfId="24958"/>
    <cellStyle name="Total 2 24 14 2" xfId="24959"/>
    <cellStyle name="Total 2 25 14 2" xfId="24960"/>
    <cellStyle name="Total 2 26 14 2" xfId="24961"/>
    <cellStyle name="Total 2 27 14 2" xfId="24962"/>
    <cellStyle name="Total 2 28 14 2" xfId="24963"/>
    <cellStyle name="Total 2 29 14 2" xfId="24964"/>
    <cellStyle name="Total 2 3 15 2" xfId="24965"/>
    <cellStyle name="Total 2 30 14 2" xfId="24966"/>
    <cellStyle name="Total 2 31 14 2" xfId="24967"/>
    <cellStyle name="Total 2 32 14 2" xfId="24968"/>
    <cellStyle name="Total 2 33 14 2" xfId="24969"/>
    <cellStyle name="Total 2 34 14 2" xfId="24970"/>
    <cellStyle name="Total 2 35 14 2" xfId="24971"/>
    <cellStyle name="Total 2 36 14 2" xfId="24972"/>
    <cellStyle name="Total 2 37 14 2" xfId="24973"/>
    <cellStyle name="Total 2 38 14 2" xfId="24974"/>
    <cellStyle name="Input 2 8 18 2" xfId="24975"/>
    <cellStyle name="Total 2 4 15 2" xfId="24976"/>
    <cellStyle name="Total 2 5 15 2" xfId="24977"/>
    <cellStyle name="Total 2 6 14 2" xfId="24978"/>
    <cellStyle name="Total 2 7 14 2" xfId="24979"/>
    <cellStyle name="Total 2 8 14 2" xfId="24980"/>
    <cellStyle name="Total 2 9 14 2" xfId="24981"/>
    <cellStyle name="Input 2 7 18 2" xfId="24982"/>
    <cellStyle name="Input 2 6 18 2" xfId="24983"/>
    <cellStyle name="Account 7 2 13 2" xfId="24984"/>
    <cellStyle name="Account 7 14 2" xfId="24985"/>
    <cellStyle name="Account 6 2 13 2" xfId="24986"/>
    <cellStyle name="Account 6 14 2" xfId="24987"/>
    <cellStyle name="Account 5 2 13 2" xfId="24988"/>
    <cellStyle name="Account 5 14 2" xfId="24989"/>
    <cellStyle name="Account 4 2 13 2" xfId="24990"/>
    <cellStyle name="Account 4 14 2" xfId="24991"/>
    <cellStyle name="Account 3 2 13 2" xfId="24992"/>
    <cellStyle name="Account 3 14 2" xfId="24993"/>
    <cellStyle name="Account 2 2 13 2" xfId="24994"/>
    <cellStyle name="Account 2 14 2" xfId="24995"/>
    <cellStyle name="Account 15 2 13 2" xfId="24996"/>
    <cellStyle name="Account 15 14 2" xfId="24997"/>
    <cellStyle name="Account 14 2 13 2" xfId="24998"/>
    <cellStyle name="Account 14 14 2" xfId="24999"/>
    <cellStyle name="Account 13 2 13 2" xfId="25000"/>
    <cellStyle name="Account 13 14 2" xfId="25001"/>
    <cellStyle name="Account 12 2 13 2" xfId="25002"/>
    <cellStyle name="Account 12 14 2" xfId="25003"/>
    <cellStyle name="Account 11 2 13 2" xfId="25004"/>
    <cellStyle name="Account 11 14 2" xfId="25005"/>
    <cellStyle name="Account 10 2 13 2" xfId="25006"/>
    <cellStyle name="Account 10 14 2" xfId="25007"/>
    <cellStyle name="Account 26 2" xfId="25008"/>
    <cellStyle name="Note 2 5 2 19 2" xfId="25009"/>
    <cellStyle name="Note 2 6 20 2" xfId="25010"/>
    <cellStyle name="Note 2 6 2 19 2" xfId="25011"/>
    <cellStyle name="Note 2 7 20 2" xfId="25012"/>
    <cellStyle name="Note 2 7 2 19 2" xfId="25013"/>
    <cellStyle name="Note 2 8 20 2" xfId="25014"/>
    <cellStyle name="Note 2 8 2 19 2" xfId="25015"/>
    <cellStyle name="Note 2 9 20 2" xfId="25016"/>
    <cellStyle name="Note 2 9 2 19 2" xfId="25017"/>
    <cellStyle name="Note 2 17 2 21 2" xfId="25018"/>
    <cellStyle name="Note 2 18 22 2" xfId="25019"/>
    <cellStyle name="Note 2 18 2 21 2" xfId="25020"/>
    <cellStyle name="Note 2 19 22 2" xfId="25021"/>
    <cellStyle name="Org 32 2" xfId="25022"/>
    <cellStyle name="Org 10 20 2" xfId="25023"/>
    <cellStyle name="Org 10 2 19 2" xfId="25024"/>
    <cellStyle name="Org 11 20 2" xfId="25025"/>
    <cellStyle name="Org 11 2 19 2" xfId="25026"/>
    <cellStyle name="Org 12 20 2" xfId="25027"/>
    <cellStyle name="Org 12 2 19 2" xfId="25028"/>
    <cellStyle name="Org 13 20 2" xfId="25029"/>
    <cellStyle name="Org 13 2 19 2" xfId="25030"/>
    <cellStyle name="Org 14 20 2" xfId="25031"/>
    <cellStyle name="Org 14 2 19 2" xfId="25032"/>
    <cellStyle name="Org 15 20 2" xfId="25033"/>
    <cellStyle name="Org 15 2 19 2" xfId="25034"/>
    <cellStyle name="Org 2 20 2" xfId="25035"/>
    <cellStyle name="Org 2 2 19 2" xfId="25036"/>
    <cellStyle name="Org 3 20 2" xfId="25037"/>
    <cellStyle name="Org 3 2 19 2" xfId="25038"/>
    <cellStyle name="Org 4 20 2" xfId="25039"/>
    <cellStyle name="Org 4 2 19 2" xfId="25040"/>
    <cellStyle name="Org 5 20 2" xfId="25041"/>
    <cellStyle name="Org 5 2 19 2" xfId="25042"/>
    <cellStyle name="Org 6 20 2" xfId="25043"/>
    <cellStyle name="Org 6 2 19 2" xfId="25044"/>
    <cellStyle name="Org 7 20 2" xfId="25045"/>
    <cellStyle name="Org 7 2 19 2" xfId="25046"/>
    <cellStyle name="Org 8 20 2" xfId="25047"/>
    <cellStyle name="Org 8 2 19 2" xfId="25048"/>
    <cellStyle name="Org 9 20 2" xfId="25049"/>
    <cellStyle name="Org 9 2 19 2" xfId="25050"/>
    <cellStyle name="Output 2 57 2" xfId="25051"/>
    <cellStyle name="Output 2 10 18 2" xfId="25052"/>
    <cellStyle name="Output 2 11 18 2" xfId="25053"/>
    <cellStyle name="Output 2 12 18 2" xfId="25054"/>
    <cellStyle name="Output 2 13 18 2" xfId="25055"/>
    <cellStyle name="Output 2 14 18 2" xfId="25056"/>
    <cellStyle name="Output 2 15 18 2" xfId="25057"/>
    <cellStyle name="Output 2 16 18 2" xfId="25058"/>
    <cellStyle name="Output 2 17 18 2" xfId="25059"/>
    <cellStyle name="Output 2 18 18 2" xfId="25060"/>
    <cellStyle name="Output 2 19 18 2" xfId="25061"/>
    <cellStyle name="Output 2 2 19 2" xfId="25062"/>
    <cellStyle name="Output 2 20 18 2" xfId="25063"/>
    <cellStyle name="Output 2 21 18 2" xfId="25064"/>
    <cellStyle name="Output 2 22 18 2" xfId="25065"/>
    <cellStyle name="Output 2 23 18 2" xfId="25066"/>
    <cellStyle name="Output 2 24 18 2" xfId="25067"/>
    <cellStyle name="Output 2 25 18 2" xfId="25068"/>
    <cellStyle name="Output 2 26 18 2" xfId="25069"/>
    <cellStyle name="Output 2 27 18 2" xfId="25070"/>
    <cellStyle name="Output 2 28 18 2" xfId="25071"/>
    <cellStyle name="Output 2 29 18 2" xfId="25072"/>
    <cellStyle name="Output 2 3 19 2" xfId="25073"/>
    <cellStyle name="Output 2 30 18 2" xfId="25074"/>
    <cellStyle name="Note 2 55 2" xfId="25075"/>
    <cellStyle name="Note 2 10 17 2" xfId="25076"/>
    <cellStyle name="Note 2 10 2 16 2" xfId="25077"/>
    <cellStyle name="Note 2 11 17 2" xfId="25078"/>
    <cellStyle name="Note 2 11 2 16 2" xfId="25079"/>
    <cellStyle name="Note 2 12 17 2" xfId="25080"/>
    <cellStyle name="Note 2 12 2 16 2" xfId="25081"/>
    <cellStyle name="Note 2 13 17 2" xfId="25082"/>
    <cellStyle name="Note 2 13 2 16 2" xfId="25083"/>
    <cellStyle name="Note 2 14 17 2" xfId="25084"/>
    <cellStyle name="Note 2 14 2 16 2" xfId="25085"/>
    <cellStyle name="Note 2 15 17 2" xfId="25086"/>
    <cellStyle name="Note 2 15 2 16 2" xfId="25087"/>
    <cellStyle name="Note 2 16 17 2" xfId="25088"/>
    <cellStyle name="Note 2 16 2 16 2" xfId="25089"/>
    <cellStyle name="Note 2 17 17 2" xfId="25090"/>
    <cellStyle name="Note 2 17 2 16 2" xfId="25091"/>
    <cellStyle name="Note 2 18 17 2" xfId="25092"/>
    <cellStyle name="Note 2 18 2 16 2" xfId="25093"/>
    <cellStyle name="Note 2 19 17 2" xfId="25094"/>
    <cellStyle name="Note 2 19 2 16 2" xfId="25095"/>
    <cellStyle name="Note 2 2 20 2" xfId="25096"/>
    <cellStyle name="Note 2 2 2 19 2" xfId="25097"/>
    <cellStyle name="Note 2 2 2 2 16 2" xfId="25098"/>
    <cellStyle name="Output 2 31 18 2" xfId="25099"/>
    <cellStyle name="Output 2 32 18 2" xfId="25100"/>
    <cellStyle name="Output 2 33 18 2" xfId="25101"/>
    <cellStyle name="Note 2 20 17 2" xfId="25102"/>
    <cellStyle name="Note 2 20 2 16 2" xfId="25103"/>
    <cellStyle name="Note 2 21 17 2" xfId="25104"/>
    <cellStyle name="Note 2 21 2 16 2" xfId="25105"/>
    <cellStyle name="Note 2 22 17 2" xfId="25106"/>
    <cellStyle name="Note 2 22 2 16 2" xfId="25107"/>
    <cellStyle name="Note 2 23 17 2" xfId="25108"/>
    <cellStyle name="Note 2 23 2 16 2" xfId="25109"/>
    <cellStyle name="Note 2 24 17 2" xfId="25110"/>
    <cellStyle name="Note 2 24 2 16 2" xfId="25111"/>
    <cellStyle name="Note 2 25 17 2" xfId="25112"/>
    <cellStyle name="Note 2 25 2 16 2" xfId="25113"/>
    <cellStyle name="Note 2 26 17 2" xfId="25114"/>
    <cellStyle name="Note 2 26 2 16 2" xfId="25115"/>
    <cellStyle name="Note 2 27 17 2" xfId="25116"/>
    <cellStyle name="Note 2 27 2 16 2" xfId="25117"/>
    <cellStyle name="Note 2 28 17 2" xfId="25118"/>
    <cellStyle name="Note 2 28 2 16 2" xfId="25119"/>
    <cellStyle name="Note 2 29 17 2" xfId="25120"/>
    <cellStyle name="Note 2 29 2 16 2" xfId="25121"/>
    <cellStyle name="Note 2 3 19 2" xfId="25122"/>
    <cellStyle name="Note 2 3 2 16 2" xfId="25123"/>
    <cellStyle name="Output 2 34 18 2" xfId="25124"/>
    <cellStyle name="Note 2 30 17 2" xfId="25125"/>
    <cellStyle name="Note 2 30 2 16 2" xfId="25126"/>
    <cellStyle name="Note 2 31 17 2" xfId="25127"/>
    <cellStyle name="Note 2 31 2 16 2" xfId="25128"/>
    <cellStyle name="Note 2 32 17 2" xfId="25129"/>
    <cellStyle name="Note 2 32 2 16 2" xfId="25130"/>
    <cellStyle name="Note 2 33 17 2" xfId="25131"/>
    <cellStyle name="Note 2 33 2 16 2" xfId="25132"/>
    <cellStyle name="Note 2 34 17 2" xfId="25133"/>
    <cellStyle name="Note 2 34 2 16 2" xfId="25134"/>
    <cellStyle name="Note 2 35 17 2" xfId="25135"/>
    <cellStyle name="Note 2 35 2 16 2" xfId="25136"/>
    <cellStyle name="Note 2 36 17 2" xfId="25137"/>
    <cellStyle name="Note 2 36 2 16 2" xfId="25138"/>
    <cellStyle name="Note 2 37 17 2" xfId="25139"/>
    <cellStyle name="Note 2 37 2 16 2" xfId="25140"/>
    <cellStyle name="Note 2 38 16 2" xfId="25141"/>
    <cellStyle name="Output 2 35 18 2" xfId="25142"/>
    <cellStyle name="Note 2 4 18 2" xfId="25143"/>
    <cellStyle name="Note 2 4 2 16 2" xfId="25144"/>
    <cellStyle name="Note 2 5 18 2" xfId="25145"/>
    <cellStyle name="Note 2 5 2 16 2" xfId="25146"/>
    <cellStyle name="Note 2 6 17 2" xfId="25147"/>
    <cellStyle name="Note 2 6 2 16 2" xfId="25148"/>
    <cellStyle name="Note 2 7 17 2" xfId="25149"/>
    <cellStyle name="Note 2 7 2 16 2" xfId="25150"/>
    <cellStyle name="Note 2 8 17 2" xfId="25151"/>
    <cellStyle name="Note 2 8 2 16 2" xfId="25152"/>
    <cellStyle name="Note 2 9 17 2" xfId="25153"/>
    <cellStyle name="Note 2 9 2 16 2" xfId="25154"/>
    <cellStyle name="Output 2 36 18 2" xfId="25155"/>
    <cellStyle name="Output 2 37 18 2" xfId="25156"/>
    <cellStyle name="Output 2 38 18 2" xfId="25157"/>
    <cellStyle name="Output 2 39 18 2" xfId="25158"/>
    <cellStyle name="Org 31 2" xfId="25159"/>
    <cellStyle name="Org 10 19 2" xfId="25160"/>
    <cellStyle name="Org 10 2 18 2" xfId="25161"/>
    <cellStyle name="Org 11 19 2" xfId="25162"/>
    <cellStyle name="Org 11 2 18 2" xfId="25163"/>
    <cellStyle name="Org 12 19 2" xfId="25164"/>
    <cellStyle name="Org 12 2 18 2" xfId="25165"/>
    <cellStyle name="Org 13 19 2" xfId="25166"/>
    <cellStyle name="Org 13 2 18 2" xfId="25167"/>
    <cellStyle name="Org 14 19 2" xfId="25168"/>
    <cellStyle name="Org 14 2 18 2" xfId="25169"/>
    <cellStyle name="Org 15 19 2" xfId="25170"/>
    <cellStyle name="Org 15 2 18 2" xfId="25171"/>
    <cellStyle name="Org 2 19 2" xfId="25172"/>
    <cellStyle name="Org 2 2 18 2" xfId="25173"/>
    <cellStyle name="Org 3 19 2" xfId="25174"/>
    <cellStyle name="Org 3 2 18 2" xfId="25175"/>
    <cellStyle name="Org 4 19 2" xfId="25176"/>
    <cellStyle name="Org 4 2 18 2" xfId="25177"/>
    <cellStyle name="Org 5 19 2" xfId="25178"/>
    <cellStyle name="Org 5 2 18 2" xfId="25179"/>
    <cellStyle name="Org 6 19 2" xfId="25180"/>
    <cellStyle name="Org 6 2 18 2" xfId="25181"/>
    <cellStyle name="Org 7 19 2" xfId="25182"/>
    <cellStyle name="Org 7 2 18 2" xfId="25183"/>
    <cellStyle name="Org 8 19 2" xfId="25184"/>
    <cellStyle name="Org 8 2 18 2" xfId="25185"/>
    <cellStyle name="Org 9 19 2" xfId="25186"/>
    <cellStyle name="Org 9 2 18 2" xfId="25187"/>
    <cellStyle name="Output 2 54 2" xfId="25188"/>
    <cellStyle name="Output 2 10 15 2" xfId="25189"/>
    <cellStyle name="Output 2 11 15 2" xfId="25190"/>
    <cellStyle name="Output 2 12 15 2" xfId="25191"/>
    <cellStyle name="Output 2 13 15 2" xfId="25192"/>
    <cellStyle name="Output 2 14 15 2" xfId="25193"/>
    <cellStyle name="Output 2 15 15 2" xfId="25194"/>
    <cellStyle name="Output 2 16 15 2" xfId="25195"/>
    <cellStyle name="Output 2 17 15 2" xfId="25196"/>
    <cellStyle name="Output 2 18 15 2" xfId="25197"/>
    <cellStyle name="Output 2 19 15 2" xfId="25198"/>
    <cellStyle name="Output 2 2 16 2" xfId="25199"/>
    <cellStyle name="Output 2 20 15 2" xfId="25200"/>
    <cellStyle name="Output 2 21 15 2" xfId="25201"/>
    <cellStyle name="Output 2 22 15 2" xfId="25202"/>
    <cellStyle name="Output 2 23 15 2" xfId="25203"/>
    <cellStyle name="Output 2 24 15 2" xfId="25204"/>
    <cellStyle name="Output 2 25 15 2" xfId="25205"/>
    <cellStyle name="Output 2 26 15 2" xfId="25206"/>
    <cellStyle name="Output 2 27 15 2" xfId="25207"/>
    <cellStyle name="Output 2 28 15 2" xfId="25208"/>
    <cellStyle name="Output 2 29 15 2" xfId="25209"/>
    <cellStyle name="Output 2 3 16 2" xfId="25210"/>
    <cellStyle name="Output 2 30 15 2" xfId="25211"/>
    <cellStyle name="Output 2 31 15 2" xfId="25212"/>
    <cellStyle name="Output 2 32 15 2" xfId="25213"/>
    <cellStyle name="Output 2 33 15 2" xfId="25214"/>
    <cellStyle name="Output 2 34 15 2" xfId="25215"/>
    <cellStyle name="Output 2 35 15 2" xfId="25216"/>
    <cellStyle name="Output 2 36 15 2" xfId="25217"/>
    <cellStyle name="Output 2 37 15 2" xfId="25218"/>
    <cellStyle name="Output 2 38 15 2" xfId="25219"/>
    <cellStyle name="Output 2 39 15 2" xfId="25220"/>
    <cellStyle name="Output 2 4 16 2" xfId="25221"/>
    <cellStyle name="Output 2 5 16 2" xfId="25222"/>
    <cellStyle name="Output 2 6 15 2" xfId="25223"/>
    <cellStyle name="Output 2 7 15 2" xfId="25224"/>
    <cellStyle name="Output 2 8 15 2" xfId="25225"/>
    <cellStyle name="Output 2 9 15 2" xfId="25226"/>
    <cellStyle name="Output 2 4 19 2" xfId="25227"/>
    <cellStyle name="Output 2 5 19 2" xfId="25228"/>
    <cellStyle name="Output 2 6 18 2" xfId="25229"/>
    <cellStyle name="Output 2 7 18 2" xfId="25230"/>
    <cellStyle name="Output 2 8 18 2" xfId="25231"/>
    <cellStyle name="Output 2 9 18 2" xfId="25232"/>
    <cellStyle name="Note 2 19 2 21 2" xfId="25233"/>
    <cellStyle name="Note 2 2 25 2" xfId="25234"/>
    <cellStyle name="Note 2 2 2 24 2" xfId="25235"/>
    <cellStyle name="Note 2 57 2" xfId="25236"/>
    <cellStyle name="Note 2 10 19 2" xfId="25237"/>
    <cellStyle name="Note 2 10 2 18 2" xfId="25238"/>
    <cellStyle name="Note 2 11 19 2" xfId="25239"/>
    <cellStyle name="Note 2 11 2 18 2" xfId="25240"/>
    <cellStyle name="Note 2 12 19 2" xfId="25241"/>
    <cellStyle name="Note 2 12 2 18 2" xfId="25242"/>
    <cellStyle name="Note 2 13 19 2" xfId="25243"/>
    <cellStyle name="Note 2 13 2 18 2" xfId="25244"/>
    <cellStyle name="Note 2 14 19 2" xfId="25245"/>
    <cellStyle name="Note 2 14 2 18 2" xfId="25246"/>
    <cellStyle name="Note 2 15 19 2" xfId="25247"/>
    <cellStyle name="Note 2 15 2 18 2" xfId="25248"/>
    <cellStyle name="Project 31 2" xfId="25249"/>
    <cellStyle name="Project 10 19 2" xfId="25250"/>
    <cellStyle name="Project 10 2 18 2" xfId="25251"/>
    <cellStyle name="Project 11 19 2" xfId="25252"/>
    <cellStyle name="Project 11 2 18 2" xfId="25253"/>
    <cellStyle name="Project 12 19 2" xfId="25254"/>
    <cellStyle name="Project 12 2 18 2" xfId="25255"/>
    <cellStyle name="Project 13 19 2" xfId="25256"/>
    <cellStyle name="Project 13 2 18 2" xfId="25257"/>
    <cellStyle name="Project 14 19 2" xfId="25258"/>
    <cellStyle name="Project 14 2 18 2" xfId="25259"/>
    <cellStyle name="Project 15 19 2" xfId="25260"/>
    <cellStyle name="Project 15 2 18 2" xfId="25261"/>
    <cellStyle name="Project 2 19 2" xfId="25262"/>
    <cellStyle name="Project 2 2 18 2" xfId="25263"/>
    <cellStyle name="Project 3 19 2" xfId="25264"/>
    <cellStyle name="Project 3 2 18 2" xfId="25265"/>
    <cellStyle name="Project 4 19 2" xfId="25266"/>
    <cellStyle name="Project 4 2 18 2" xfId="25267"/>
    <cellStyle name="Project 5 19 2" xfId="25268"/>
    <cellStyle name="Project 5 2 18 2" xfId="25269"/>
    <cellStyle name="Project 6 19 2" xfId="25270"/>
    <cellStyle name="Project 6 2 18 2" xfId="25271"/>
    <cellStyle name="Project 7 19 2" xfId="25272"/>
    <cellStyle name="Project 7 2 18 2" xfId="25273"/>
    <cellStyle name="Project 8 19 2" xfId="25274"/>
    <cellStyle name="Project 8 2 18 2" xfId="25275"/>
    <cellStyle name="Project 9 19 2" xfId="25276"/>
    <cellStyle name="Project 9 2 18 2" xfId="25277"/>
    <cellStyle name="Note 2 16 19 2" xfId="25278"/>
    <cellStyle name="Note 2 16 2 18 2" xfId="25279"/>
    <cellStyle name="Note 2 17 19 2" xfId="25280"/>
    <cellStyle name="Note 2 17 2 18 2" xfId="25281"/>
    <cellStyle name="Note 2 18 19 2" xfId="25282"/>
    <cellStyle name="Note 2 18 2 18 2" xfId="25283"/>
    <cellStyle name="Note 2 19 19 2" xfId="25284"/>
    <cellStyle name="task 31 2" xfId="25285"/>
    <cellStyle name="task 10 19 2" xfId="25286"/>
    <cellStyle name="task 10 2 18 2" xfId="25287"/>
    <cellStyle name="task 11 19 2" xfId="25288"/>
    <cellStyle name="task 11 2 18 2" xfId="25289"/>
    <cellStyle name="task 12 19 2" xfId="25290"/>
    <cellStyle name="task 12 2 18 2" xfId="25291"/>
    <cellStyle name="task 13 19 2" xfId="25292"/>
    <cellStyle name="task 13 2 18 2" xfId="25293"/>
    <cellStyle name="task 14 19 2" xfId="25294"/>
    <cellStyle name="task 14 2 18 2" xfId="25295"/>
    <cellStyle name="task 15 19 2" xfId="25296"/>
    <cellStyle name="task 15 2 18 2" xfId="25297"/>
    <cellStyle name="task 2 19 2" xfId="25298"/>
    <cellStyle name="task 2 2 18 2" xfId="25299"/>
    <cellStyle name="task 3 19 2" xfId="25300"/>
    <cellStyle name="task 3 2 18 2" xfId="25301"/>
    <cellStyle name="task 4 19 2" xfId="25302"/>
    <cellStyle name="task 4 2 18 2" xfId="25303"/>
    <cellStyle name="task 5 19 2" xfId="25304"/>
    <cellStyle name="task 5 2 18 2" xfId="25305"/>
    <cellStyle name="task 6 19 2" xfId="25306"/>
    <cellStyle name="task 6 2 18 2" xfId="25307"/>
    <cellStyle name="task 7 19 2" xfId="25308"/>
    <cellStyle name="task 7 2 18 2" xfId="25309"/>
    <cellStyle name="task 8 19 2" xfId="25310"/>
    <cellStyle name="task 8 2 18 2" xfId="25311"/>
    <cellStyle name="task 9 19 2" xfId="25312"/>
    <cellStyle name="task 9 2 18 2" xfId="25313"/>
    <cellStyle name="Note 2 19 2 18 2" xfId="25314"/>
    <cellStyle name="Total 2 54 2" xfId="25315"/>
    <cellStyle name="Total 2 10 15 2" xfId="25316"/>
    <cellStyle name="Total 2 11 15 2" xfId="25317"/>
    <cellStyle name="Total 2 12 15 2" xfId="25318"/>
    <cellStyle name="Total 2 13 15 2" xfId="25319"/>
    <cellStyle name="Total 2 14 15 2" xfId="25320"/>
    <cellStyle name="Total 2 15 15 2" xfId="25321"/>
    <cellStyle name="Total 2 16 15 2" xfId="25322"/>
    <cellStyle name="Total 2 17 15 2" xfId="25323"/>
    <cellStyle name="Total 2 18 15 2" xfId="25324"/>
    <cellStyle name="Total 2 19 15 2" xfId="25325"/>
    <cellStyle name="Total 2 2 17 2" xfId="25326"/>
    <cellStyle name="Total 2 2 2 15 2" xfId="25327"/>
    <cellStyle name="Total 2 20 15 2" xfId="25328"/>
    <cellStyle name="Total 2 21 15 2" xfId="25329"/>
    <cellStyle name="Total 2 22 15 2" xfId="25330"/>
    <cellStyle name="Total 2 23 15 2" xfId="25331"/>
    <cellStyle name="Total 2 24 15 2" xfId="25332"/>
    <cellStyle name="Total 2 25 15 2" xfId="25333"/>
    <cellStyle name="Total 2 26 15 2" xfId="25334"/>
    <cellStyle name="Total 2 27 15 2" xfId="25335"/>
    <cellStyle name="Total 2 28 15 2" xfId="25336"/>
    <cellStyle name="Total 2 29 15 2" xfId="25337"/>
    <cellStyle name="Total 2 3 16 2" xfId="25338"/>
    <cellStyle name="Total 2 30 15 2" xfId="25339"/>
    <cellStyle name="Total 2 31 15 2" xfId="25340"/>
    <cellStyle name="Total 2 32 15 2" xfId="25341"/>
    <cellStyle name="Total 2 33 15 2" xfId="25342"/>
    <cellStyle name="Total 2 34 15 2" xfId="25343"/>
    <cellStyle name="Total 2 35 15 2" xfId="25344"/>
    <cellStyle name="Total 2 36 15 2" xfId="25345"/>
    <cellStyle name="Total 2 37 15 2" xfId="25346"/>
    <cellStyle name="Total 2 38 15 2" xfId="25347"/>
    <cellStyle name="Note 2 2 22 2" xfId="25348"/>
    <cellStyle name="Total 2 4 16 2" xfId="25349"/>
    <cellStyle name="Total 2 5 16 2" xfId="25350"/>
    <cellStyle name="Total 2 6 15 2" xfId="25351"/>
    <cellStyle name="Total 2 7 15 2" xfId="25352"/>
    <cellStyle name="Total 2 8 15 2" xfId="25353"/>
    <cellStyle name="Total 2 9 15 2" xfId="25354"/>
    <cellStyle name="Note 2 2 2 21 2" xfId="25355"/>
    <cellStyle name="Note 2 2 2 2 18 2" xfId="25356"/>
    <cellStyle name="Calculation 2 13 21 2" xfId="25357"/>
    <cellStyle name="Account 3 2 15 2" xfId="25358"/>
    <cellStyle name="Input 2 5 19 2" xfId="25359"/>
    <cellStyle name="Input 2 4 19 2" xfId="25360"/>
    <cellStyle name="Input 2 39 18 2" xfId="25361"/>
    <cellStyle name="Input 2 38 18 2" xfId="25362"/>
    <cellStyle name="Input 2 37 18 2" xfId="25363"/>
    <cellStyle name="Input 2 36 18 2" xfId="25364"/>
    <cellStyle name="Input 2 35 18 2" xfId="25365"/>
    <cellStyle name="Input 2 34 18 2" xfId="25366"/>
    <cellStyle name="Input 2 33 18 2" xfId="25367"/>
    <cellStyle name="Input 2 32 18 2" xfId="25368"/>
    <cellStyle name="Input 2 31 18 2" xfId="25369"/>
    <cellStyle name="Input 2 30 18 2" xfId="25370"/>
    <cellStyle name="Input 2 3 19 2" xfId="25371"/>
    <cellStyle name="Input 2 29 18 2" xfId="25372"/>
    <cellStyle name="Input 2 28 18 2" xfId="25373"/>
    <cellStyle name="Input 2 27 18 2" xfId="25374"/>
    <cellStyle name="Input 2 26 18 2" xfId="25375"/>
    <cellStyle name="Input 2 25 18 2" xfId="25376"/>
    <cellStyle name="Input 2 24 18 2" xfId="25377"/>
    <cellStyle name="Input 2 23 18 2" xfId="25378"/>
    <cellStyle name="Input 2 22 18 2" xfId="25379"/>
    <cellStyle name="Input 2 21 18 2" xfId="25380"/>
    <cellStyle name="Input 2 20 18 2" xfId="25381"/>
    <cellStyle name="Input 2 2 19 2" xfId="25382"/>
    <cellStyle name="Input 2 19 18 2" xfId="25383"/>
    <cellStyle name="Input 2 18 18 2" xfId="25384"/>
    <cellStyle name="Input 2 17 18 2" xfId="25385"/>
    <cellStyle name="Input 2 16 18 2" xfId="25386"/>
    <cellStyle name="Input 2 15 18 2" xfId="25387"/>
    <cellStyle name="Input 2 14 18 2" xfId="25388"/>
    <cellStyle name="Input 2 13 18 2" xfId="25389"/>
    <cellStyle name="Input 2 12 18 2" xfId="25390"/>
    <cellStyle name="Input 2 11 18 2" xfId="25391"/>
    <cellStyle name="Input 2 10 18 2" xfId="25392"/>
    <cellStyle name="Input 2 57 2" xfId="25393"/>
    <cellStyle name="Fund 9 2 19 2" xfId="25394"/>
    <cellStyle name="Fund 9 20 2" xfId="25395"/>
    <cellStyle name="Fund 8 2 19 2" xfId="25396"/>
    <cellStyle name="Fund 8 20 2" xfId="25397"/>
    <cellStyle name="Fund 7 2 19 2" xfId="25398"/>
    <cellStyle name="Fund 7 20 2" xfId="25399"/>
    <cellStyle name="Fund 6 2 19 2" xfId="25400"/>
    <cellStyle name="Fund 6 20 2" xfId="25401"/>
    <cellStyle name="Fund 5 2 19 2" xfId="25402"/>
    <cellStyle name="Fund 5 20 2" xfId="25403"/>
    <cellStyle name="Fund 4 2 19 2" xfId="25404"/>
    <cellStyle name="Fund 4 20 2" xfId="25405"/>
    <cellStyle name="Fund 3 2 19 2" xfId="25406"/>
    <cellStyle name="Fund 3 20 2" xfId="25407"/>
    <cellStyle name="Fund 2 2 19 2" xfId="25408"/>
    <cellStyle name="Fund 2 20 2" xfId="25409"/>
    <cellStyle name="Fund 15 2 19 2" xfId="25410"/>
    <cellStyle name="Fund 15 20 2" xfId="25411"/>
    <cellStyle name="Fund 14 2 19 2" xfId="25412"/>
    <cellStyle name="Fund 14 20 2" xfId="25413"/>
    <cellStyle name="Fund 13 2 19 2" xfId="25414"/>
    <cellStyle name="Fund 13 20 2" xfId="25415"/>
    <cellStyle name="Fund 12 2 19 2" xfId="25416"/>
    <cellStyle name="Fund 12 20 2" xfId="25417"/>
    <cellStyle name="Fund 11 2 19 2" xfId="25418"/>
    <cellStyle name="Fund 11 20 2" xfId="25419"/>
    <cellStyle name="Fund 10 2 19 2" xfId="25420"/>
    <cellStyle name="Fund 10 20 2" xfId="25421"/>
    <cellStyle name="Note 2 56 2" xfId="25422"/>
    <cellStyle name="Note 2 10 18 2" xfId="25423"/>
    <cellStyle name="Note 2 10 2 17 2" xfId="25424"/>
    <cellStyle name="Note 2 11 18 2" xfId="25425"/>
    <cellStyle name="Note 2 11 2 17 2" xfId="25426"/>
    <cellStyle name="Note 2 12 18 2" xfId="25427"/>
    <cellStyle name="Note 2 12 2 17 2" xfId="25428"/>
    <cellStyle name="Note 2 13 18 2" xfId="25429"/>
    <cellStyle name="Note 2 13 2 17 2" xfId="25430"/>
    <cellStyle name="Note 2 14 18 2" xfId="25431"/>
    <cellStyle name="Note 2 14 2 17 2" xfId="25432"/>
    <cellStyle name="Note 2 15 18 2" xfId="25433"/>
    <cellStyle name="Note 2 15 2 17 2" xfId="25434"/>
    <cellStyle name="Note 2 16 18 2" xfId="25435"/>
    <cellStyle name="Note 2 16 2 17 2" xfId="25436"/>
    <cellStyle name="Note 2 17 18 2" xfId="25437"/>
    <cellStyle name="Note 2 17 2 17 2" xfId="25438"/>
    <cellStyle name="Note 2 18 18 2" xfId="25439"/>
    <cellStyle name="Note 2 18 2 17 2" xfId="25440"/>
    <cellStyle name="Note 2 19 18 2" xfId="25441"/>
    <cellStyle name="Note 2 19 2 17 2" xfId="25442"/>
    <cellStyle name="Note 2 2 21 2" xfId="25443"/>
    <cellStyle name="Note 2 2 2 20 2" xfId="25444"/>
    <cellStyle name="Note 2 2 2 2 17 2" xfId="25445"/>
    <cellStyle name="Note 2 20 18 2" xfId="25446"/>
    <cellStyle name="Note 2 20 2 17 2" xfId="25447"/>
    <cellStyle name="Note 2 21 18 2" xfId="25448"/>
    <cellStyle name="Note 2 21 2 17 2" xfId="25449"/>
    <cellStyle name="Note 2 22 18 2" xfId="25450"/>
    <cellStyle name="Note 2 22 2 17 2" xfId="25451"/>
    <cellStyle name="Note 2 23 18 2" xfId="25452"/>
    <cellStyle name="Note 2 23 2 17 2" xfId="25453"/>
    <cellStyle name="Note 2 24 18 2" xfId="25454"/>
    <cellStyle name="Note 2 24 2 17 2" xfId="25455"/>
    <cellStyle name="Note 2 25 18 2" xfId="25456"/>
    <cellStyle name="Note 2 25 2 17 2" xfId="25457"/>
    <cellStyle name="Note 2 26 18 2" xfId="25458"/>
    <cellStyle name="Note 2 26 2 17 2" xfId="25459"/>
    <cellStyle name="Note 2 27 18 2" xfId="25460"/>
    <cellStyle name="Note 2 27 2 17 2" xfId="25461"/>
    <cellStyle name="Note 2 28 18 2" xfId="25462"/>
    <cellStyle name="Note 2 28 2 17 2" xfId="25463"/>
    <cellStyle name="Note 2 29 18 2" xfId="25464"/>
    <cellStyle name="Note 2 29 2 17 2" xfId="25465"/>
    <cellStyle name="Note 2 3 20 2" xfId="25466"/>
    <cellStyle name="Note 2 3 2 17 2" xfId="25467"/>
    <cellStyle name="Note 2 30 18 2" xfId="25468"/>
    <cellStyle name="Note 2 30 2 17 2" xfId="25469"/>
    <cellStyle name="Note 2 31 18 2" xfId="25470"/>
    <cellStyle name="Note 2 31 2 17 2" xfId="25471"/>
    <cellStyle name="Note 2 32 18 2" xfId="25472"/>
    <cellStyle name="Note 2 32 2 17 2" xfId="25473"/>
    <cellStyle name="Note 2 33 18 2" xfId="25474"/>
    <cellStyle name="Note 2 33 2 17 2" xfId="25475"/>
    <cellStyle name="Note 2 34 18 2" xfId="25476"/>
    <cellStyle name="Note 2 34 2 17 2" xfId="25477"/>
    <cellStyle name="Note 2 35 18 2" xfId="25478"/>
    <cellStyle name="Note 2 35 2 17 2" xfId="25479"/>
    <cellStyle name="Note 2 36 18 2" xfId="25480"/>
    <cellStyle name="Note 2 36 2 17 2" xfId="25481"/>
    <cellStyle name="Note 2 37 18 2" xfId="25482"/>
    <cellStyle name="Note 2 37 2 17 2" xfId="25483"/>
    <cellStyle name="Note 2 38 17 2" xfId="25484"/>
    <cellStyle name="Note 2 4 19 2" xfId="25485"/>
    <cellStyle name="Note 2 4 2 17 2" xfId="25486"/>
    <cellStyle name="Note 2 5 19 2" xfId="25487"/>
    <cellStyle name="Note 2 5 2 17 2" xfId="25488"/>
    <cellStyle name="Note 2 6 18 2" xfId="25489"/>
    <cellStyle name="Note 2 6 2 17 2" xfId="25490"/>
    <cellStyle name="Note 2 7 18 2" xfId="25491"/>
    <cellStyle name="Note 2 7 2 17 2" xfId="25492"/>
    <cellStyle name="Note 2 8 18 2" xfId="25493"/>
    <cellStyle name="Note 2 8 2 17 2" xfId="25494"/>
    <cellStyle name="Note 2 9 18 2" xfId="25495"/>
    <cellStyle name="Note 2 9 2 17 2" xfId="25496"/>
    <cellStyle name="Output 2 55 2" xfId="25497"/>
    <cellStyle name="Output 2 10 16 2" xfId="25498"/>
    <cellStyle name="Output 2 11 16 2" xfId="25499"/>
    <cellStyle name="Output 2 12 16 2" xfId="25500"/>
    <cellStyle name="Output 2 13 16 2" xfId="25501"/>
    <cellStyle name="Output 2 14 16 2" xfId="25502"/>
    <cellStyle name="Output 2 15 16 2" xfId="25503"/>
    <cellStyle name="Output 2 16 16 2" xfId="25504"/>
    <cellStyle name="Output 2 17 16 2" xfId="25505"/>
    <cellStyle name="Output 2 18 16 2" xfId="25506"/>
    <cellStyle name="Output 2 19 16 2" xfId="25507"/>
    <cellStyle name="Output 2 2 17 2" xfId="25508"/>
    <cellStyle name="Output 2 20 16 2" xfId="25509"/>
    <cellStyle name="Output 2 21 16 2" xfId="25510"/>
    <cellStyle name="Output 2 22 16 2" xfId="25511"/>
    <cellStyle name="Output 2 23 16 2" xfId="25512"/>
    <cellStyle name="Output 2 24 16 2" xfId="25513"/>
    <cellStyle name="Output 2 25 16 2" xfId="25514"/>
    <cellStyle name="Output 2 26 16 2" xfId="25515"/>
    <cellStyle name="Output 2 27 16 2" xfId="25516"/>
    <cellStyle name="Output 2 28 16 2" xfId="25517"/>
    <cellStyle name="Output 2 29 16 2" xfId="25518"/>
    <cellStyle name="Output 2 3 17 2" xfId="25519"/>
    <cellStyle name="Output 2 30 16 2" xfId="25520"/>
    <cellStyle name="Output 2 31 16 2" xfId="25521"/>
    <cellStyle name="Output 2 32 16 2" xfId="25522"/>
    <cellStyle name="Output 2 33 16 2" xfId="25523"/>
    <cellStyle name="Output 2 34 16 2" xfId="25524"/>
    <cellStyle name="Output 2 35 16 2" xfId="25525"/>
    <cellStyle name="Output 2 36 16 2" xfId="25526"/>
    <cellStyle name="Output 2 37 16 2" xfId="25527"/>
    <cellStyle name="Output 2 38 16 2" xfId="25528"/>
    <cellStyle name="Output 2 39 16 2" xfId="25529"/>
    <cellStyle name="Output 2 4 17 2" xfId="25530"/>
    <cellStyle name="Output 2 5 17 2" xfId="25531"/>
    <cellStyle name="Output 2 6 16 2" xfId="25532"/>
    <cellStyle name="Output 2 7 16 2" xfId="25533"/>
    <cellStyle name="Output 2 8 16 2" xfId="25534"/>
    <cellStyle name="Output 2 9 16 2" xfId="25535"/>
    <cellStyle name="Input 2 9 20 2" xfId="25536"/>
    <cellStyle name="Input 2 8 20 2" xfId="25537"/>
    <cellStyle name="Input 2 7 20 2" xfId="25538"/>
    <cellStyle name="Input 2 6 20 2" xfId="25539"/>
    <cellStyle name="Input 2 5 21 2" xfId="25540"/>
    <cellStyle name="Input 2 4 21 2" xfId="25541"/>
    <cellStyle name="Input 2 39 20 2" xfId="25542"/>
    <cellStyle name="Input 2 38 20 2" xfId="25543"/>
    <cellStyle name="Input 2 37 20 2" xfId="25544"/>
    <cellStyle name="Input 2 36 20 2" xfId="25545"/>
    <cellStyle name="Input 2 35 20 2" xfId="25546"/>
    <cellStyle name="Input 2 34 20 2" xfId="25547"/>
    <cellStyle name="Input 2 33 20 2" xfId="25548"/>
    <cellStyle name="Input 2 32 20 2" xfId="25549"/>
    <cellStyle name="Input 2 31 20 2" xfId="25550"/>
    <cellStyle name="Input 2 30 20 2" xfId="25551"/>
    <cellStyle name="Input 2 3 21 2" xfId="25552"/>
    <cellStyle name="Input 2 29 20 2" xfId="25553"/>
    <cellStyle name="Input 2 28 20 2" xfId="25554"/>
    <cellStyle name="Input 2 27 20 2" xfId="25555"/>
    <cellStyle name="Input 2 26 20 2" xfId="25556"/>
    <cellStyle name="Input 2 25 20 2" xfId="25557"/>
    <cellStyle name="Input 2 24 20 2" xfId="25558"/>
    <cellStyle name="Input 2 23 20 2" xfId="25559"/>
    <cellStyle name="Input 2 22 20 2" xfId="25560"/>
    <cellStyle name="Input 2 21 20 2" xfId="25561"/>
    <cellStyle name="Input 2 20 20 2" xfId="25562"/>
    <cellStyle name="Input 2 2 21 2" xfId="25563"/>
    <cellStyle name="Input 2 19 20 2" xfId="25564"/>
    <cellStyle name="Input 2 18 20 2" xfId="25565"/>
    <cellStyle name="Input 2 17 20 2" xfId="25566"/>
    <cellStyle name="Input 2 16 20 2" xfId="25567"/>
    <cellStyle name="Input 2 15 20 2" xfId="25568"/>
    <cellStyle name="Input 2 14 20 2" xfId="25569"/>
    <cellStyle name="Input 2 13 20 2" xfId="25570"/>
    <cellStyle name="Input 2 12 20 2" xfId="25571"/>
    <cellStyle name="Input 2 11 20 2" xfId="25572"/>
    <cellStyle name="Input 2 10 20 2" xfId="25573"/>
    <cellStyle name="Input 2 59 2" xfId="25574"/>
    <cellStyle name="Calculation 2 9 18 2" xfId="25575"/>
    <cellStyle name="Calculation 2 8 18 2" xfId="25576"/>
    <cellStyle name="Calculation 2 7 18 2" xfId="25577"/>
    <cellStyle name="Calculation 2 6 18 2" xfId="25578"/>
    <cellStyle name="Calculation 2 5 19 2" xfId="25579"/>
    <cellStyle name="Calculation 2 4 19 2" xfId="25580"/>
    <cellStyle name="Calculation 2 39 18 2" xfId="25581"/>
    <cellStyle name="Calculation 2 38 18 2" xfId="25582"/>
    <cellStyle name="Calculation 2 37 18 2" xfId="25583"/>
    <cellStyle name="Calculation 2 36 18 2" xfId="25584"/>
    <cellStyle name="Calculation 2 35 18 2" xfId="25585"/>
    <cellStyle name="Calculation 2 34 18 2" xfId="25586"/>
    <cellStyle name="Calculation 2 33 18 2" xfId="25587"/>
    <cellStyle name="Calculation 2 32 18 2" xfId="25588"/>
    <cellStyle name="Calculation 2 31 18 2" xfId="25589"/>
    <cellStyle name="Calculation 2 30 18 2" xfId="25590"/>
    <cellStyle name="Calculation 2 3 19 2" xfId="25591"/>
    <cellStyle name="Calculation 2 29 18 2" xfId="25592"/>
    <cellStyle name="Calculation 2 28 18 2" xfId="25593"/>
    <cellStyle name="Calculation 2 27 18 2" xfId="25594"/>
    <cellStyle name="Calculation 2 26 18 2" xfId="25595"/>
    <cellStyle name="Calculation 2 25 18 2" xfId="25596"/>
    <cellStyle name="Calculation 2 24 18 2" xfId="25597"/>
    <cellStyle name="Calculation 2 23 18 2" xfId="25598"/>
    <cellStyle name="Total 2 55 2" xfId="25599"/>
    <cellStyle name="Total 2 10 16 2" xfId="25600"/>
    <cellStyle name="Total 2 11 16 2" xfId="25601"/>
    <cellStyle name="Total 2 12 16 2" xfId="25602"/>
    <cellStyle name="Total 2 13 16 2" xfId="25603"/>
    <cellStyle name="Total 2 14 16 2" xfId="25604"/>
    <cellStyle name="Total 2 15 16 2" xfId="25605"/>
    <cellStyle name="Total 2 16 16 2" xfId="25606"/>
    <cellStyle name="Total 2 17 16 2" xfId="25607"/>
    <cellStyle name="Total 2 18 16 2" xfId="25608"/>
    <cellStyle name="Total 2 19 16 2" xfId="25609"/>
    <cellStyle name="Total 2 2 18 2" xfId="25610"/>
    <cellStyle name="Total 2 2 2 16 2" xfId="25611"/>
    <cellStyle name="Total 2 20 16 2" xfId="25612"/>
    <cellStyle name="Total 2 21 16 2" xfId="25613"/>
    <cellStyle name="Total 2 22 16 2" xfId="25614"/>
    <cellStyle name="Total 2 23 16 2" xfId="25615"/>
    <cellStyle name="Total 2 24 16 2" xfId="25616"/>
    <cellStyle name="Total 2 25 16 2" xfId="25617"/>
    <cellStyle name="Total 2 26 16 2" xfId="25618"/>
    <cellStyle name="Total 2 27 16 2" xfId="25619"/>
    <cellStyle name="Total 2 28 16 2" xfId="25620"/>
    <cellStyle name="Total 2 29 16 2" xfId="25621"/>
    <cellStyle name="Total 2 3 17 2" xfId="25622"/>
    <cellStyle name="Total 2 30 16 2" xfId="25623"/>
    <cellStyle name="Total 2 31 16 2" xfId="25624"/>
    <cellStyle name="Total 2 32 16 2" xfId="25625"/>
    <cellStyle name="Total 2 33 16 2" xfId="25626"/>
    <cellStyle name="Total 2 34 16 2" xfId="25627"/>
    <cellStyle name="Total 2 35 16 2" xfId="25628"/>
    <cellStyle name="Total 2 36 16 2" xfId="25629"/>
    <cellStyle name="Total 2 37 16 2" xfId="25630"/>
    <cellStyle name="Total 2 38 16 2" xfId="25631"/>
    <cellStyle name="Calculation 2 22 18 2" xfId="25632"/>
    <cellStyle name="Total 2 4 17 2" xfId="25633"/>
    <cellStyle name="Total 2 5 17 2" xfId="25634"/>
    <cellStyle name="Total 2 6 16 2" xfId="25635"/>
    <cellStyle name="Total 2 7 16 2" xfId="25636"/>
    <cellStyle name="Total 2 8 16 2" xfId="25637"/>
    <cellStyle name="Total 2 9 16 2" xfId="25638"/>
    <cellStyle name="Calculation 2 21 18 2" xfId="25639"/>
    <cellStyle name="Calculation 2 20 18 2" xfId="25640"/>
    <cellStyle name="Note 2 2 2 2 21 2" xfId="25641"/>
    <cellStyle name="Note 2 20 19 2" xfId="25642"/>
    <cellStyle name="Note 2 20 2 18 2" xfId="25643"/>
    <cellStyle name="Note 2 21 19 2" xfId="25644"/>
    <cellStyle name="Note 2 21 2 18 2" xfId="25645"/>
    <cellStyle name="Note 2 22 19 2" xfId="25646"/>
    <cellStyle name="Note 2 22 2 18 2" xfId="25647"/>
    <cellStyle name="Note 2 23 19 2" xfId="25648"/>
    <cellStyle name="Note 2 23 2 18 2" xfId="25649"/>
    <cellStyle name="Note 2 24 19 2" xfId="25650"/>
    <cellStyle name="Note 2 24 2 18 2" xfId="25651"/>
    <cellStyle name="Note 2 25 19 2" xfId="25652"/>
    <cellStyle name="Note 2 25 2 18 2" xfId="25653"/>
    <cellStyle name="Note 2 26 19 2" xfId="25654"/>
    <cellStyle name="Note 2 26 2 18 2" xfId="25655"/>
    <cellStyle name="Note 2 27 19 2" xfId="25656"/>
    <cellStyle name="Note 2 27 2 18 2" xfId="25657"/>
    <cellStyle name="Note 2 28 19 2" xfId="25658"/>
    <cellStyle name="Note 2 28 2 18 2" xfId="25659"/>
    <cellStyle name="Note 2 29 19 2" xfId="25660"/>
    <cellStyle name="Note 2 29 2 18 2" xfId="25661"/>
    <cellStyle name="Note 2 3 21 2" xfId="25662"/>
    <cellStyle name="Note 2 3 2 18 2" xfId="25663"/>
    <cellStyle name="Note 2 30 19 2" xfId="25664"/>
    <cellStyle name="Note 2 30 2 18 2" xfId="25665"/>
    <cellStyle name="Note 2 31 19 2" xfId="25666"/>
    <cellStyle name="Note 2 31 2 18 2" xfId="25667"/>
    <cellStyle name="Note 2 32 19 2" xfId="25668"/>
    <cellStyle name="Note 2 32 2 18 2" xfId="25669"/>
    <cellStyle name="Note 2 33 19 2" xfId="25670"/>
    <cellStyle name="Note 2 33 2 18 2" xfId="25671"/>
    <cellStyle name="Note 2 34 19 2" xfId="25672"/>
    <cellStyle name="Note 2 34 2 18 2" xfId="25673"/>
    <cellStyle name="Note 2 35 19 2" xfId="25674"/>
    <cellStyle name="Note 2 35 2 18 2" xfId="25675"/>
    <cellStyle name="Note 2 36 19 2" xfId="25676"/>
    <cellStyle name="Note 2 36 2 18 2" xfId="25677"/>
    <cellStyle name="Note 2 37 19 2" xfId="25678"/>
    <cellStyle name="Note 2 37 2 18 2" xfId="25679"/>
    <cellStyle name="Note 2 38 18 2" xfId="25680"/>
    <cellStyle name="Note 2 20 22 2" xfId="25681"/>
    <cellStyle name="Note 2 4 20 2" xfId="25682"/>
    <cellStyle name="Note 2 4 2 18 2" xfId="25683"/>
    <cellStyle name="Note 2 5 20 2" xfId="25684"/>
    <cellStyle name="Note 2 5 2 18 2" xfId="25685"/>
    <cellStyle name="Note 2 6 19 2" xfId="25686"/>
    <cellStyle name="Note 2 6 2 18 2" xfId="25687"/>
    <cellStyle name="Note 2 7 19 2" xfId="25688"/>
    <cellStyle name="Note 2 7 2 18 2" xfId="25689"/>
    <cellStyle name="Note 2 8 19 2" xfId="25690"/>
    <cellStyle name="Note 2 8 2 18 2" xfId="25691"/>
    <cellStyle name="Note 2 9 19 2" xfId="25692"/>
    <cellStyle name="Note 2 9 2 18 2" xfId="25693"/>
    <cellStyle name="Note 2 20 2 21 2" xfId="25694"/>
    <cellStyle name="Note 2 21 22 2" xfId="25695"/>
    <cellStyle name="Note 2 21 2 21 2" xfId="25696"/>
    <cellStyle name="Note 2 22 22 2" xfId="25697"/>
    <cellStyle name="Note 2 22 2 21 2" xfId="25698"/>
    <cellStyle name="Note 2 23 22 2" xfId="25699"/>
    <cellStyle name="Note 2 23 2 21 2" xfId="25700"/>
    <cellStyle name="Note 2 24 22 2" xfId="25701"/>
    <cellStyle name="Note 2 24 2 21 2" xfId="25702"/>
    <cellStyle name="Note 2 25 22 2" xfId="25703"/>
    <cellStyle name="Note 2 25 2 21 2" xfId="25704"/>
    <cellStyle name="Note 2 26 22 2" xfId="25705"/>
    <cellStyle name="Note 2 26 2 21 2" xfId="25706"/>
    <cellStyle name="Note 2 27 22 2" xfId="25707"/>
    <cellStyle name="Project 32 2" xfId="25708"/>
    <cellStyle name="Project 10 20 2" xfId="25709"/>
    <cellStyle name="Project 10 2 19 2" xfId="25710"/>
    <cellStyle name="Project 11 20 2" xfId="25711"/>
    <cellStyle name="Project 11 2 19 2" xfId="25712"/>
    <cellStyle name="Project 12 20 2" xfId="25713"/>
    <cellStyle name="Project 12 2 19 2" xfId="25714"/>
    <cellStyle name="Project 13 20 2" xfId="25715"/>
    <cellStyle name="Project 13 2 19 2" xfId="25716"/>
    <cellStyle name="Project 14 20 2" xfId="25717"/>
    <cellStyle name="Project 14 2 19 2" xfId="25718"/>
    <cellStyle name="Project 15 20 2" xfId="25719"/>
    <cellStyle name="Project 15 2 19 2" xfId="25720"/>
    <cellStyle name="Project 2 20 2" xfId="25721"/>
    <cellStyle name="Project 2 2 19 2" xfId="25722"/>
    <cellStyle name="Project 3 20 2" xfId="25723"/>
    <cellStyle name="Project 3 2 19 2" xfId="25724"/>
    <cellStyle name="Project 4 20 2" xfId="25725"/>
    <cellStyle name="Project 4 2 19 2" xfId="25726"/>
    <cellStyle name="Output 2 56 2" xfId="25727"/>
    <cellStyle name="Output 2 10 17 2" xfId="25728"/>
    <cellStyle name="Output 2 11 17 2" xfId="25729"/>
    <cellStyle name="Output 2 12 17 2" xfId="25730"/>
    <cellStyle name="Output 2 13 17 2" xfId="25731"/>
    <cellStyle name="Output 2 14 17 2" xfId="25732"/>
    <cellStyle name="Output 2 15 17 2" xfId="25733"/>
    <cellStyle name="Output 2 16 17 2" xfId="25734"/>
    <cellStyle name="Output 2 17 17 2" xfId="25735"/>
    <cellStyle name="Output 2 18 17 2" xfId="25736"/>
    <cellStyle name="Output 2 19 17 2" xfId="25737"/>
    <cellStyle name="Output 2 2 18 2" xfId="25738"/>
    <cellStyle name="Output 2 20 17 2" xfId="25739"/>
    <cellStyle name="Output 2 21 17 2" xfId="25740"/>
    <cellStyle name="Output 2 22 17 2" xfId="25741"/>
    <cellStyle name="Output 2 23 17 2" xfId="25742"/>
    <cellStyle name="Output 2 24 17 2" xfId="25743"/>
    <cellStyle name="Output 2 25 17 2" xfId="25744"/>
    <cellStyle name="Output 2 26 17 2" xfId="25745"/>
    <cellStyle name="Output 2 27 17 2" xfId="25746"/>
    <cellStyle name="Output 2 28 17 2" xfId="25747"/>
    <cellStyle name="Output 2 29 17 2" xfId="25748"/>
    <cellStyle name="Output 2 3 18 2" xfId="25749"/>
    <cellStyle name="Output 2 30 17 2" xfId="25750"/>
    <cellStyle name="Output 2 31 17 2" xfId="25751"/>
    <cellStyle name="Output 2 32 17 2" xfId="25752"/>
    <cellStyle name="Output 2 33 17 2" xfId="25753"/>
    <cellStyle name="Output 2 34 17 2" xfId="25754"/>
    <cellStyle name="Output 2 35 17 2" xfId="25755"/>
    <cellStyle name="Output 2 36 17 2" xfId="25756"/>
    <cellStyle name="Output 2 37 17 2" xfId="25757"/>
    <cellStyle name="Output 2 38 17 2" xfId="25758"/>
    <cellStyle name="Output 2 39 17 2" xfId="25759"/>
    <cellStyle name="Output 2 4 18 2" xfId="25760"/>
    <cellStyle name="Output 2 5 18 2" xfId="25761"/>
    <cellStyle name="Output 2 6 17 2" xfId="25762"/>
    <cellStyle name="Output 2 7 17 2" xfId="25763"/>
    <cellStyle name="Output 2 8 17 2" xfId="25764"/>
    <cellStyle name="Output 2 9 17 2" xfId="25765"/>
    <cellStyle name="Project 5 20 2" xfId="25766"/>
    <cellStyle name="Project 5 2 19 2" xfId="25767"/>
    <cellStyle name="Project 6 20 2" xfId="25768"/>
    <cellStyle name="Project 6 2 19 2" xfId="25769"/>
    <cellStyle name="Project 7 20 2" xfId="25770"/>
    <cellStyle name="Project 7 2 19 2" xfId="25771"/>
    <cellStyle name="Project 8 20 2" xfId="25772"/>
    <cellStyle name="Project 8 2 19 2" xfId="25773"/>
    <cellStyle name="Project 9 20 2" xfId="25774"/>
    <cellStyle name="Project 9 2 19 2" xfId="25775"/>
    <cellStyle name="Note 2 27 2 21 2" xfId="25776"/>
    <cellStyle name="Note 2 28 22 2" xfId="25777"/>
    <cellStyle name="Note 2 28 2 21 2" xfId="25778"/>
    <cellStyle name="Note 2 29 22 2" xfId="25779"/>
    <cellStyle name="Note 2 29 2 21 2" xfId="25780"/>
    <cellStyle name="Note 2 3 24 2" xfId="25781"/>
    <cellStyle name="Note 2 3 2 21 2" xfId="25782"/>
    <cellStyle name="task 32 2" xfId="25783"/>
    <cellStyle name="task 10 20 2" xfId="25784"/>
    <cellStyle name="task 10 2 19 2" xfId="25785"/>
    <cellStyle name="task 11 20 2" xfId="25786"/>
    <cellStyle name="task 11 2 19 2" xfId="25787"/>
    <cellStyle name="task 12 20 2" xfId="25788"/>
    <cellStyle name="task 12 2 19 2" xfId="25789"/>
    <cellStyle name="task 13 20 2" xfId="25790"/>
    <cellStyle name="task 13 2 19 2" xfId="25791"/>
    <cellStyle name="task 14 20 2" xfId="25792"/>
    <cellStyle name="task 14 2 19 2" xfId="25793"/>
    <cellStyle name="task 15 20 2" xfId="25794"/>
    <cellStyle name="task 15 2 19 2" xfId="25795"/>
    <cellStyle name="task 2 20 2" xfId="25796"/>
    <cellStyle name="task 2 2 19 2" xfId="25797"/>
    <cellStyle name="task 3 20 2" xfId="25798"/>
    <cellStyle name="task 3 2 19 2" xfId="25799"/>
    <cellStyle name="task 4 20 2" xfId="25800"/>
    <cellStyle name="task 4 2 19 2" xfId="25801"/>
    <cellStyle name="task 5 20 2" xfId="25802"/>
    <cellStyle name="task 5 2 19 2" xfId="25803"/>
    <cellStyle name="task 6 20 2" xfId="25804"/>
    <cellStyle name="task 6 2 19 2" xfId="25805"/>
    <cellStyle name="task 7 20 2" xfId="25806"/>
    <cellStyle name="task 7 2 19 2" xfId="25807"/>
    <cellStyle name="task 8 20 2" xfId="25808"/>
    <cellStyle name="task 8 2 19 2" xfId="25809"/>
    <cellStyle name="task 9 20 2" xfId="25810"/>
    <cellStyle name="task 9 2 19 2" xfId="25811"/>
    <cellStyle name="Total 2 57 2" xfId="25812"/>
    <cellStyle name="Total 2 10 18 2" xfId="25813"/>
    <cellStyle name="Total 2 11 18 2" xfId="25814"/>
    <cellStyle name="Total 2 12 18 2" xfId="25815"/>
    <cellStyle name="Total 2 13 18 2" xfId="25816"/>
    <cellStyle name="Total 2 14 18 2" xfId="25817"/>
    <cellStyle name="Total 2 15 18 2" xfId="25818"/>
    <cellStyle name="Total 2 16 18 2" xfId="25819"/>
    <cellStyle name="Total 2 17 18 2" xfId="25820"/>
    <cellStyle name="Total 2 18 18 2" xfId="25821"/>
    <cellStyle name="Total 2 19 18 2" xfId="25822"/>
    <cellStyle name="Total 2 2 20 2" xfId="25823"/>
    <cellStyle name="Total 2 2 2 18 2" xfId="25824"/>
    <cellStyle name="Total 2 20 18 2" xfId="25825"/>
    <cellStyle name="Total 2 21 18 2" xfId="25826"/>
    <cellStyle name="Total 2 22 18 2" xfId="25827"/>
    <cellStyle name="Total 2 23 18 2" xfId="25828"/>
    <cellStyle name="Total 2 24 18 2" xfId="25829"/>
    <cellStyle name="Total 2 25 18 2" xfId="25830"/>
    <cellStyle name="Total 2 26 18 2" xfId="25831"/>
    <cellStyle name="Total 2 27 18 2" xfId="25832"/>
    <cellStyle name="Total 2 28 18 2" xfId="25833"/>
    <cellStyle name="Total 2 29 18 2" xfId="25834"/>
    <cellStyle name="Total 2 3 19 2" xfId="25835"/>
    <cellStyle name="Total 2 30 18 2" xfId="25836"/>
    <cellStyle name="Total 2 31 18 2" xfId="25837"/>
    <cellStyle name="Total 2 32 18 2" xfId="25838"/>
    <cellStyle name="Total 2 33 18 2" xfId="25839"/>
    <cellStyle name="Total 2 34 18 2" xfId="25840"/>
    <cellStyle name="Total 2 35 18 2" xfId="25841"/>
    <cellStyle name="Total 2 36 18 2" xfId="25842"/>
    <cellStyle name="Total 2 37 18 2" xfId="25843"/>
    <cellStyle name="Total 2 38 18 2" xfId="25844"/>
    <cellStyle name="Note 2 30 22 2" xfId="25845"/>
    <cellStyle name="Total 2 4 19 2" xfId="25846"/>
    <cellStyle name="Total 2 5 19 2" xfId="25847"/>
    <cellStyle name="Total 2 6 18 2" xfId="25848"/>
    <cellStyle name="Total 2 7 18 2" xfId="25849"/>
    <cellStyle name="Total 2 8 18 2" xfId="25850"/>
    <cellStyle name="Total 2 9 18 2" xfId="25851"/>
    <cellStyle name="Note 2 30 2 21 2" xfId="25852"/>
    <cellStyle name="Total 2 56 2" xfId="25853"/>
    <cellStyle name="Total 2 10 17 2" xfId="25854"/>
    <cellStyle name="Total 2 11 17 2" xfId="25855"/>
    <cellStyle name="Total 2 12 17 2" xfId="25856"/>
    <cellStyle name="Total 2 13 17 2" xfId="25857"/>
    <cellStyle name="Total 2 14 17 2" xfId="25858"/>
    <cellStyle name="Total 2 15 17 2" xfId="25859"/>
    <cellStyle name="Total 2 16 17 2" xfId="25860"/>
    <cellStyle name="Total 2 17 17 2" xfId="25861"/>
    <cellStyle name="Total 2 18 17 2" xfId="25862"/>
    <cellStyle name="Total 2 19 17 2" xfId="25863"/>
    <cellStyle name="Total 2 2 19 2" xfId="25864"/>
    <cellStyle name="Total 2 2 2 17 2" xfId="25865"/>
    <cellStyle name="Total 2 20 17 2" xfId="25866"/>
    <cellStyle name="Total 2 21 17 2" xfId="25867"/>
    <cellStyle name="Total 2 22 17 2" xfId="25868"/>
    <cellStyle name="Total 2 23 17 2" xfId="25869"/>
    <cellStyle name="Total 2 24 17 2" xfId="25870"/>
    <cellStyle name="Total 2 25 17 2" xfId="25871"/>
    <cellStyle name="Total 2 26 17 2" xfId="25872"/>
    <cellStyle name="Total 2 27 17 2" xfId="25873"/>
    <cellStyle name="Total 2 28 17 2" xfId="25874"/>
    <cellStyle name="Total 2 29 17 2" xfId="25875"/>
    <cellStyle name="Total 2 3 18 2" xfId="25876"/>
    <cellStyle name="Total 2 30 17 2" xfId="25877"/>
    <cellStyle name="Total 2 31 17 2" xfId="25878"/>
    <cellStyle name="Total 2 32 17 2" xfId="25879"/>
    <cellStyle name="Total 2 33 17 2" xfId="25880"/>
    <cellStyle name="Total 2 34 17 2" xfId="25881"/>
    <cellStyle name="Total 2 35 17 2" xfId="25882"/>
    <cellStyle name="Total 2 36 17 2" xfId="25883"/>
    <cellStyle name="Total 2 37 17 2" xfId="25884"/>
    <cellStyle name="Total 2 38 17 2" xfId="25885"/>
    <cellStyle name="Note 2 31 22 2" xfId="25886"/>
    <cellStyle name="Total 2 4 18 2" xfId="25887"/>
    <cellStyle name="Total 2 5 18 2" xfId="25888"/>
    <cellStyle name="Total 2 6 17 2" xfId="25889"/>
    <cellStyle name="Total 2 7 17 2" xfId="25890"/>
    <cellStyle name="Total 2 8 17 2" xfId="25891"/>
    <cellStyle name="Total 2 9 17 2" xfId="25892"/>
    <cellStyle name="Input 2 2 22 2" xfId="25893"/>
    <cellStyle name="Fund 12 22 2" xfId="25894"/>
    <cellStyle name="Calculation 2 14 21 2" xfId="25895"/>
    <cellStyle name="Account 4 2 15 2" xfId="25896"/>
    <cellStyle name="Calculation 2 2 19 2" xfId="25897"/>
    <cellStyle name="Calculation 2 19 18 2" xfId="25898"/>
    <cellStyle name="Calculation 2 18 18 2" xfId="25899"/>
    <cellStyle name="Calculation 2 17 18 2" xfId="25900"/>
    <cellStyle name="Calculation 2 16 18 2" xfId="25901"/>
    <cellStyle name="Calculation 2 15 18 2" xfId="25902"/>
    <cellStyle name="Calculation 2 14 18 2" xfId="25903"/>
    <cellStyle name="Calculation 2 13 18 2" xfId="25904"/>
    <cellStyle name="Calculation 2 12 18 2" xfId="25905"/>
    <cellStyle name="Calculation 2 11 18 2" xfId="25906"/>
    <cellStyle name="Calculation 2 10 18 2" xfId="25907"/>
    <cellStyle name="Calculation 2 57 2" xfId="25908"/>
    <cellStyle name="Fund 9 2 20 2" xfId="25909"/>
    <cellStyle name="Fund 9 21 2" xfId="25910"/>
    <cellStyle name="Fund 8 2 20 2" xfId="25911"/>
    <cellStyle name="Fund 8 21 2" xfId="25912"/>
    <cellStyle name="Fund 7 2 20 2" xfId="25913"/>
    <cellStyle name="Fund 7 21 2" xfId="25914"/>
    <cellStyle name="Fund 6 2 20 2" xfId="25915"/>
    <cellStyle name="Fund 6 21 2" xfId="25916"/>
    <cellStyle name="Fund 5 2 20 2" xfId="25917"/>
    <cellStyle name="Fund 5 21 2" xfId="25918"/>
    <cellStyle name="Fund 4 2 20 2" xfId="25919"/>
    <cellStyle name="Fund 4 21 2" xfId="25920"/>
    <cellStyle name="Fund 3 2 20 2" xfId="25921"/>
    <cellStyle name="Fund 3 21 2" xfId="25922"/>
    <cellStyle name="Fund 2 2 20 2" xfId="25923"/>
    <cellStyle name="Fund 2 21 2" xfId="25924"/>
    <cellStyle name="Fund 15 2 20 2" xfId="25925"/>
    <cellStyle name="Fund 15 21 2" xfId="25926"/>
    <cellStyle name="Fund 14 2 20 2" xfId="25927"/>
    <cellStyle name="Fund 14 21 2" xfId="25928"/>
    <cellStyle name="Fund 13 2 20 2" xfId="25929"/>
    <cellStyle name="Fund 13 21 2" xfId="25930"/>
    <cellStyle name="Fund 12 2 20 2" xfId="25931"/>
    <cellStyle name="Fund 12 21 2" xfId="25932"/>
    <cellStyle name="Fund 11 2 20 2" xfId="25933"/>
    <cellStyle name="Fund 11 21 2" xfId="25934"/>
    <cellStyle name="Fund 10 2 20 2" xfId="25935"/>
    <cellStyle name="Fund 10 21 2" xfId="25936"/>
    <cellStyle name="Account 9 2 6 3" xfId="25937"/>
    <cellStyle name="Total 2 3 20 3" xfId="25938"/>
    <cellStyle name="Total 2 4 20 3" xfId="25939"/>
    <cellStyle name="task 8 21 3" xfId="25940"/>
    <cellStyle name="task 4 2 22 2" xfId="25941"/>
    <cellStyle name="Project 7 2 22 2" xfId="25942"/>
    <cellStyle name="Total 2 17 22 2" xfId="25943"/>
    <cellStyle name="Note 2 34 2 22 3" xfId="25944"/>
    <cellStyle name="Project 13 2 21 3" xfId="25945"/>
    <cellStyle name="Total 2 25 22 2" xfId="25946"/>
    <cellStyle name="Total 2 8 21 3" xfId="25947"/>
    <cellStyle name="Total 2 22 21 3" xfId="25948"/>
    <cellStyle name="Calculation 2 29 22 2" xfId="25949"/>
    <cellStyle name="Input 2 2 7 2 2" xfId="25950"/>
    <cellStyle name="Account 3 2 14 3" xfId="25951"/>
    <cellStyle name="Note 2 20 2 11 3" xfId="25952"/>
    <cellStyle name="Note 2 20 2 15 3" xfId="25953"/>
    <cellStyle name="Account 12 11 3" xfId="25954"/>
    <cellStyle name="Org 13 14 3" xfId="25955"/>
    <cellStyle name="Note 2 14 20 3" xfId="25956"/>
    <cellStyle name="task 9 2 13 3" xfId="25957"/>
    <cellStyle name="Output 2 17 13 3" xfId="25958"/>
    <cellStyle name="Note 2 16 2 14 3" xfId="25959"/>
    <cellStyle name="Note 2 32 2 15 3" xfId="25960"/>
    <cellStyle name="Note 2 38 15 3" xfId="25961"/>
    <cellStyle name="Total 2 12 18 3" xfId="25962"/>
    <cellStyle name="Project 30 3" xfId="25963"/>
    <cellStyle name="Org 3 21 3" xfId="25964"/>
    <cellStyle name="Total 2 31 19 3" xfId="25965"/>
    <cellStyle name="Calculation 2 9 20 2" xfId="25966"/>
    <cellStyle name="Calculation 2 8 20 2" xfId="25967"/>
    <cellStyle name="Calculation 2 7 20 2" xfId="25968"/>
    <cellStyle name="Calculation 2 6 20 2" xfId="25969"/>
    <cellStyle name="Calculation 2 5 21 2" xfId="25970"/>
    <cellStyle name="Calculation 2 4 21 2" xfId="25971"/>
    <cellStyle name="Calculation 2 39 20 2" xfId="25972"/>
    <cellStyle name="Calculation 2 38 20 2" xfId="25973"/>
    <cellStyle name="Calculation 2 37 20 2" xfId="25974"/>
    <cellStyle name="Calculation 2 36 20 2" xfId="25975"/>
    <cellStyle name="Calculation 2 35 20 2" xfId="25976"/>
    <cellStyle name="Calculation 2 34 20 2" xfId="25977"/>
    <cellStyle name="Calculation 2 33 20 2" xfId="25978"/>
    <cellStyle name="Calculation 2 32 20 2" xfId="25979"/>
    <cellStyle name="Calculation 2 31 20 2" xfId="25980"/>
    <cellStyle name="Calculation 2 30 20 2" xfId="25981"/>
    <cellStyle name="Calculation 2 3 21 2" xfId="25982"/>
    <cellStyle name="Calculation 2 29 20 2" xfId="25983"/>
    <cellStyle name="Calculation 2 28 20 2" xfId="25984"/>
    <cellStyle name="Calculation 2 27 20 2" xfId="25985"/>
    <cellStyle name="Calculation 2 26 20 2" xfId="25986"/>
    <cellStyle name="Calculation 2 25 20 2" xfId="25987"/>
    <cellStyle name="Calculation 2 24 20 2" xfId="25988"/>
    <cellStyle name="Calculation 2 23 20 2" xfId="25989"/>
    <cellStyle name="Calculation 2 22 20 2" xfId="25990"/>
    <cellStyle name="Calculation 2 21 20 2" xfId="25991"/>
    <cellStyle name="Calculation 2 20 20 2" xfId="25992"/>
    <cellStyle name="Calculation 2 2 21 2" xfId="25993"/>
    <cellStyle name="Calculation 2 19 20 2" xfId="25994"/>
    <cellStyle name="Calculation 2 18 20 2" xfId="25995"/>
    <cellStyle name="Calculation 2 17 20 2" xfId="25996"/>
    <cellStyle name="Calculation 2 16 20 2" xfId="25997"/>
    <cellStyle name="Calculation 2 15 20 2" xfId="25998"/>
    <cellStyle name="Calculation 2 14 20 2" xfId="25999"/>
    <cellStyle name="Calculation 2 13 20 2" xfId="26000"/>
    <cellStyle name="Calculation 2 12 20 2" xfId="26001"/>
    <cellStyle name="Calculation 2 11 20 2" xfId="26002"/>
    <cellStyle name="Calculation 2 10 20 2" xfId="26003"/>
    <cellStyle name="Calculation 2 59 2" xfId="26004"/>
    <cellStyle name="Note 2 28 2 24" xfId="26005"/>
    <cellStyle name="Note 2 33 25" xfId="26006"/>
    <cellStyle name="Account 9 2 14 2" xfId="26007"/>
    <cellStyle name="Account 9 15 2" xfId="26008"/>
    <cellStyle name="Account 8 2 14 2" xfId="26009"/>
    <cellStyle name="Account 8 15 2" xfId="26010"/>
    <cellStyle name="Account 7 2 14 2" xfId="26011"/>
    <cellStyle name="Account 7 15 2" xfId="26012"/>
    <cellStyle name="Account 6 2 14 2" xfId="26013"/>
    <cellStyle name="Account 6 15 2" xfId="26014"/>
    <cellStyle name="Note 2 59 2" xfId="26015"/>
    <cellStyle name="Note 2 10 21 2" xfId="26016"/>
    <cellStyle name="Note 2 10 2 20 2" xfId="26017"/>
    <cellStyle name="Note 2 11 21 2" xfId="26018"/>
    <cellStyle name="Note 2 11 2 20 2" xfId="26019"/>
    <cellStyle name="Note 2 12 21 2" xfId="26020"/>
    <cellStyle name="Note 2 12 2 20 2" xfId="26021"/>
    <cellStyle name="Note 2 13 21 2" xfId="26022"/>
    <cellStyle name="Note 2 13 2 20 2" xfId="26023"/>
    <cellStyle name="Note 2 14 21 2" xfId="26024"/>
    <cellStyle name="Note 2 14 2 20 2" xfId="26025"/>
    <cellStyle name="Note 2 15 21 2" xfId="26026"/>
    <cellStyle name="Note 2 15 2 20 2" xfId="26027"/>
    <cellStyle name="Note 2 16 21 2" xfId="26028"/>
    <cellStyle name="Note 2 16 2 20 2" xfId="26029"/>
    <cellStyle name="Note 2 17 21 2" xfId="26030"/>
    <cellStyle name="Note 2 17 2 20 2" xfId="26031"/>
    <cellStyle name="Note 2 18 21 2" xfId="26032"/>
    <cellStyle name="Note 2 18 2 20 2" xfId="26033"/>
    <cellStyle name="Note 2 19 21 2" xfId="26034"/>
    <cellStyle name="Note 2 19 2 20 2" xfId="26035"/>
    <cellStyle name="Note 2 2 24 2" xfId="26036"/>
    <cellStyle name="Note 2 2 2 23 2" xfId="26037"/>
    <cellStyle name="Note 2 2 2 2 20 2" xfId="26038"/>
    <cellStyle name="Account 5 2 14 2" xfId="26039"/>
    <cellStyle name="Account 5 15 2" xfId="26040"/>
    <cellStyle name="Account 4 2 14 2" xfId="26041"/>
    <cellStyle name="Note 2 20 21 2" xfId="26042"/>
    <cellStyle name="Note 2 20 2 20 2" xfId="26043"/>
    <cellStyle name="Note 2 21 21 2" xfId="26044"/>
    <cellStyle name="Note 2 21 2 20 2" xfId="26045"/>
    <cellStyle name="Note 2 22 21 2" xfId="26046"/>
    <cellStyle name="Note 2 22 2 20 2" xfId="26047"/>
    <cellStyle name="Note 2 23 21 2" xfId="26048"/>
    <cellStyle name="Note 2 23 2 20 2" xfId="26049"/>
    <cellStyle name="Note 2 24 21 2" xfId="26050"/>
    <cellStyle name="Note 2 24 2 20 2" xfId="26051"/>
    <cellStyle name="Note 2 25 21 2" xfId="26052"/>
    <cellStyle name="Note 2 25 2 20 2" xfId="26053"/>
    <cellStyle name="Note 2 26 21 2" xfId="26054"/>
    <cellStyle name="Note 2 26 2 20 2" xfId="26055"/>
    <cellStyle name="Note 2 27 21 2" xfId="26056"/>
    <cellStyle name="Note 2 27 2 20 2" xfId="26057"/>
    <cellStyle name="Note 2 28 21 2" xfId="26058"/>
    <cellStyle name="Note 2 28 2 20 2" xfId="26059"/>
    <cellStyle name="Note 2 29 21 2" xfId="26060"/>
    <cellStyle name="Note 2 29 2 20 2" xfId="26061"/>
    <cellStyle name="Note 2 3 23 2" xfId="26062"/>
    <cellStyle name="Note 2 3 2 20 2" xfId="26063"/>
    <cellStyle name="Account 4 15 2" xfId="26064"/>
    <cellStyle name="Note 2 30 21 2" xfId="26065"/>
    <cellStyle name="Note 2 30 2 20 2" xfId="26066"/>
    <cellStyle name="Note 2 31 21 2" xfId="26067"/>
    <cellStyle name="Note 2 31 2 20 2" xfId="26068"/>
    <cellStyle name="Note 2 32 21 2" xfId="26069"/>
    <cellStyle name="Note 2 32 2 20 2" xfId="26070"/>
    <cellStyle name="Note 2 33 21 2" xfId="26071"/>
    <cellStyle name="Note 2 33 2 20 2" xfId="26072"/>
    <cellStyle name="Note 2 34 21 2" xfId="26073"/>
    <cellStyle name="Note 2 34 2 20 2" xfId="26074"/>
    <cellStyle name="Note 2 35 21 2" xfId="26075"/>
    <cellStyle name="Note 2 35 2 20 2" xfId="26076"/>
    <cellStyle name="Note 2 36 21 2" xfId="26077"/>
    <cellStyle name="Note 2 36 2 20 2" xfId="26078"/>
    <cellStyle name="Note 2 37 21 2" xfId="26079"/>
    <cellStyle name="Note 2 37 2 20 2" xfId="26080"/>
    <cellStyle name="Note 2 38 20 2" xfId="26081"/>
    <cellStyle name="Account 3 2 14 2" xfId="26082"/>
    <cellStyle name="Note 2 4 22 2" xfId="26083"/>
    <cellStyle name="Note 2 4 2 20 2" xfId="26084"/>
    <cellStyle name="Note 2 5 22 2" xfId="26085"/>
    <cellStyle name="Note 2 5 2 20 2" xfId="26086"/>
    <cellStyle name="Note 2 6 21 2" xfId="26087"/>
    <cellStyle name="Note 2 6 2 20 2" xfId="26088"/>
    <cellStyle name="Note 2 7 21 2" xfId="26089"/>
    <cellStyle name="Note 2 7 2 20 2" xfId="26090"/>
    <cellStyle name="Note 2 8 21 2" xfId="26091"/>
    <cellStyle name="Note 2 8 2 20 2" xfId="26092"/>
    <cellStyle name="Note 2 9 21 2" xfId="26093"/>
    <cellStyle name="Note 2 9 2 20 2" xfId="26094"/>
    <cellStyle name="Account 3 15 2" xfId="26095"/>
    <cellStyle name="Account 2 2 14 2" xfId="26096"/>
    <cellStyle name="Account 2 15 2" xfId="26097"/>
    <cellStyle name="Account 15 2 14 2" xfId="26098"/>
    <cellStyle name="Account 15 15 2" xfId="26099"/>
    <cellStyle name="Account 14 2 14 2" xfId="26100"/>
    <cellStyle name="Account 14 15 2" xfId="26101"/>
    <cellStyle name="Account 13 2 14 2" xfId="26102"/>
    <cellStyle name="Account 13 15 2" xfId="26103"/>
    <cellStyle name="Account 12 2 14 2" xfId="26104"/>
    <cellStyle name="Account 12 15 2" xfId="26105"/>
    <cellStyle name="Account 11 2 14 2" xfId="26106"/>
    <cellStyle name="Account 11 15 2" xfId="26107"/>
    <cellStyle name="Account 10 2 14 2" xfId="26108"/>
    <cellStyle name="Account 10 15 2" xfId="26109"/>
    <cellStyle name="Account 27 2" xfId="26110"/>
    <cellStyle name="Output 2 30 23" xfId="26111"/>
    <cellStyle name="Output 2 6 24" xfId="26112"/>
    <cellStyle name="Total 2 10 23" xfId="26113"/>
    <cellStyle name="Total 2 20 23" xfId="26114"/>
    <cellStyle name="Input 2 10 2 3" xfId="26115"/>
    <cellStyle name="Calculation 2 3 3 3" xfId="26116"/>
    <cellStyle name="Input 2 12 19 3" xfId="26117"/>
    <cellStyle name="Calculation 2 32 21 3" xfId="26118"/>
    <cellStyle name="Input 2 12 7 3" xfId="26119"/>
    <cellStyle name="Project 11 23 2" xfId="26120"/>
    <cellStyle name="Calculation 2 32 7 3" xfId="26121"/>
    <cellStyle name="Input 2 12 9 3" xfId="26122"/>
    <cellStyle name="Fund 6 2 7 3" xfId="26123"/>
    <cellStyle name="Fund 8 2 7 3" xfId="26124"/>
    <cellStyle name="Account 18 3" xfId="26125"/>
    <cellStyle name="Calculation 2 34 4 3" xfId="26126"/>
    <cellStyle name="Output 2 58 2" xfId="26127"/>
    <cellStyle name="Output 2 10 19 2" xfId="26128"/>
    <cellStyle name="Output 2 11 19 2" xfId="26129"/>
    <cellStyle name="Output 2 12 19 2" xfId="26130"/>
    <cellStyle name="Output 2 13 19 2" xfId="26131"/>
    <cellStyle name="Output 2 14 19 2" xfId="26132"/>
    <cellStyle name="Output 2 15 19 2" xfId="26133"/>
    <cellStyle name="Output 2 16 19 2" xfId="26134"/>
    <cellStyle name="Output 2 17 19 2" xfId="26135"/>
    <cellStyle name="Output 2 18 19 2" xfId="26136"/>
    <cellStyle name="Output 2 19 19 2" xfId="26137"/>
    <cellStyle name="Output 2 2 20 2" xfId="26138"/>
    <cellStyle name="Output 2 20 19 2" xfId="26139"/>
    <cellStyle name="Output 2 21 19 2" xfId="26140"/>
    <cellStyle name="Output 2 22 19 2" xfId="26141"/>
    <cellStyle name="Output 2 23 19 2" xfId="26142"/>
    <cellStyle name="Output 2 24 19 2" xfId="26143"/>
    <cellStyle name="Output 2 25 19 2" xfId="26144"/>
    <cellStyle name="Output 2 26 19 2" xfId="26145"/>
    <cellStyle name="Output 2 27 19 2" xfId="26146"/>
    <cellStyle name="Output 2 28 19 2" xfId="26147"/>
    <cellStyle name="Output 2 29 19 2" xfId="26148"/>
    <cellStyle name="Output 2 3 20 2" xfId="26149"/>
    <cellStyle name="Output 2 30 19 2" xfId="26150"/>
    <cellStyle name="Output 2 31 19 2" xfId="26151"/>
    <cellStyle name="Output 2 32 19 2" xfId="26152"/>
    <cellStyle name="Output 2 33 19 2" xfId="26153"/>
    <cellStyle name="Output 2 34 19 2" xfId="26154"/>
    <cellStyle name="Output 2 35 19 2" xfId="26155"/>
    <cellStyle name="Output 2 36 19 2" xfId="26156"/>
    <cellStyle name="Output 2 37 19 2" xfId="26157"/>
    <cellStyle name="Output 2 38 19 2" xfId="26158"/>
    <cellStyle name="Output 2 39 19 2" xfId="26159"/>
    <cellStyle name="Output 2 4 20 2" xfId="26160"/>
    <cellStyle name="Output 2 5 20 2" xfId="26161"/>
    <cellStyle name="Output 2 6 19 2" xfId="26162"/>
    <cellStyle name="Output 2 7 19 2" xfId="26163"/>
    <cellStyle name="Output 2 8 19 2" xfId="26164"/>
    <cellStyle name="Output 2 9 19 2" xfId="26165"/>
    <cellStyle name="Account 7 2 4 3" xfId="26166"/>
    <cellStyle name="Input 2 21 13 3" xfId="26167"/>
    <cellStyle name="Note 2 13 3 3" xfId="26168"/>
    <cellStyle name="Project 8 2 22 2" xfId="26169"/>
    <cellStyle name="Org 3 5 3" xfId="26170"/>
    <cellStyle name="Note 2 27 3 3" xfId="26171"/>
    <cellStyle name="Output 2 39 2 3" xfId="26172"/>
    <cellStyle name="Note 2 36 2 6 3" xfId="26173"/>
    <cellStyle name="task 9 5 3" xfId="26174"/>
    <cellStyle name="Fund 10 2 8 3" xfId="26175"/>
    <cellStyle name="task 6 23 2" xfId="26176"/>
    <cellStyle name="Total 2 4 4 3" xfId="26177"/>
    <cellStyle name="task 3 7 3" xfId="26178"/>
    <cellStyle name="Note 2 7 2 4 3" xfId="26179"/>
    <cellStyle name="Note 2 35 2 22 3" xfId="26180"/>
    <cellStyle name="Fund 4 11 3" xfId="26181"/>
    <cellStyle name="task 14 2 7 3" xfId="26182"/>
    <cellStyle name="Total 2 30 5 3" xfId="26183"/>
    <cellStyle name="Output 2 11 4 3" xfId="26184"/>
    <cellStyle name="Output 2 26 21 3" xfId="26185"/>
    <cellStyle name="Total 2 24 21 3" xfId="26186"/>
    <cellStyle name="task 6 2 21 3" xfId="26187"/>
    <cellStyle name="task 28 3" xfId="26188"/>
    <cellStyle name="Account 11 13 3" xfId="26189"/>
    <cellStyle name="Input 2 20 15 3" xfId="26190"/>
    <cellStyle name="Input 2 7 17 3" xfId="26191"/>
    <cellStyle name="Note 2 20 12 3" xfId="26192"/>
    <cellStyle name="Note 2 20 16 3" xfId="26193"/>
    <cellStyle name="Total 2 2 12 3" xfId="26194"/>
    <cellStyle name="Account 15 2 10 3" xfId="26195"/>
    <cellStyle name="Output 2 16 13 3" xfId="26196"/>
    <cellStyle name="Note 2 14 15 3" xfId="26197"/>
    <cellStyle name="Output 2 13 14 3" xfId="26198"/>
    <cellStyle name="Note 2 32 16 3" xfId="26199"/>
    <cellStyle name="Output 2 4 18 3" xfId="26200"/>
    <cellStyle name="Total 2 27 20 3" xfId="26201"/>
    <cellStyle name="task 5 2 22 2" xfId="26202"/>
    <cellStyle name="Note 2 24 2 22 3" xfId="26203"/>
    <cellStyle name="Total 2 18 22 2" xfId="26204"/>
    <cellStyle name="Output 2 14 21 3" xfId="26205"/>
    <cellStyle name="Project 14 22 3" xfId="26206"/>
    <cellStyle name="task 5 2 21 3" xfId="26207"/>
    <cellStyle name="Total 2 9 21 3" xfId="26208"/>
    <cellStyle name="Fund 4 23 2" xfId="26209"/>
    <cellStyle name="Note 2 35 2 20 3" xfId="26210"/>
    <cellStyle name="Total 2 18 16 3" xfId="26211"/>
    <cellStyle name="Account 4 2 2 2" xfId="26212"/>
    <cellStyle name="Fund 3 2 3 3" xfId="26213"/>
    <cellStyle name="Account 6 3 2" xfId="26214"/>
    <cellStyle name="Total 2 58 2" xfId="26215"/>
    <cellStyle name="Total 2 10 19 2" xfId="26216"/>
    <cellStyle name="Total 2 11 19 2" xfId="26217"/>
    <cellStyle name="Total 2 12 19 2" xfId="26218"/>
    <cellStyle name="Total 2 13 19 2" xfId="26219"/>
    <cellStyle name="Total 2 14 19 2" xfId="26220"/>
    <cellStyle name="Total 2 15 19 2" xfId="26221"/>
    <cellStyle name="Total 2 16 19 2" xfId="26222"/>
    <cellStyle name="Total 2 17 19 2" xfId="26223"/>
    <cellStyle name="Total 2 18 19 2" xfId="26224"/>
    <cellStyle name="Total 2 19 19 2" xfId="26225"/>
    <cellStyle name="Total 2 2 21 2" xfId="26226"/>
    <cellStyle name="Total 2 2 2 19 2" xfId="26227"/>
    <cellStyle name="Total 2 20 19 2" xfId="26228"/>
    <cellStyle name="Total 2 21 19 2" xfId="26229"/>
    <cellStyle name="Total 2 22 19 2" xfId="26230"/>
    <cellStyle name="Total 2 23 19 2" xfId="26231"/>
    <cellStyle name="Total 2 24 19 2" xfId="26232"/>
    <cellStyle name="Total 2 25 19 2" xfId="26233"/>
    <cellStyle name="Total 2 26 19 2" xfId="26234"/>
    <cellStyle name="Total 2 27 19 2" xfId="26235"/>
    <cellStyle name="Total 2 28 19 2" xfId="26236"/>
    <cellStyle name="Total 2 29 19 2" xfId="26237"/>
    <cellStyle name="Total 2 3 20 2" xfId="26238"/>
    <cellStyle name="Total 2 30 19 2" xfId="26239"/>
    <cellStyle name="Total 2 31 19 2" xfId="26240"/>
    <cellStyle name="Total 2 32 19 2" xfId="26241"/>
    <cellStyle name="Total 2 33 19 2" xfId="26242"/>
    <cellStyle name="Total 2 34 19 2" xfId="26243"/>
    <cellStyle name="Total 2 35 19 2" xfId="26244"/>
    <cellStyle name="Total 2 36 19 2" xfId="26245"/>
    <cellStyle name="Total 2 37 19 2" xfId="26246"/>
    <cellStyle name="Total 2 38 19 2" xfId="26247"/>
    <cellStyle name="Fund 10 2 19 3" xfId="26248"/>
    <cellStyle name="Total 2 4 20 2" xfId="26249"/>
    <cellStyle name="Total 2 5 20 2" xfId="26250"/>
    <cellStyle name="Total 2 6 19 2" xfId="26251"/>
    <cellStyle name="Total 2 7 19 2" xfId="26252"/>
    <cellStyle name="Total 2 8 19 2" xfId="26253"/>
    <cellStyle name="Total 2 9 19 2" xfId="26254"/>
    <cellStyle name="Note 2 31 2 21 2" xfId="26255"/>
    <cellStyle name="Note 2 32 22 2" xfId="26256"/>
    <cellStyle name="Note 2 32 2 21 2" xfId="26257"/>
    <cellStyle name="Note 2 33 22 2" xfId="26258"/>
    <cellStyle name="Note 2 33 2 21 2" xfId="26259"/>
    <cellStyle name="Note 2 34 22 2" xfId="26260"/>
    <cellStyle name="Note 2 34 2 21 2" xfId="26261"/>
    <cellStyle name="Note 2 35 22 2" xfId="26262"/>
    <cellStyle name="Note 2 35 2 21 2" xfId="26263"/>
    <cellStyle name="Note 2 36 22 2" xfId="26264"/>
    <cellStyle name="Note 2 36 2 21 2" xfId="26265"/>
    <cellStyle name="Note 2 37 22 2" xfId="26266"/>
    <cellStyle name="Note 2 37 2 21 2" xfId="26267"/>
    <cellStyle name="Note 2 38 21 2" xfId="26268"/>
    <cellStyle name="Note 2 4 23 2" xfId="26269"/>
    <cellStyle name="Note 2 4 2 21 2" xfId="26270"/>
    <cellStyle name="Note 2 5 23 2" xfId="26271"/>
    <cellStyle name="Note 2 5 2 21 2" xfId="26272"/>
    <cellStyle name="Note 2 6 22 2" xfId="26273"/>
    <cellStyle name="Note 2 6 2 21 2" xfId="26274"/>
    <cellStyle name="Note 2 7 22 2" xfId="26275"/>
    <cellStyle name="Note 2 7 2 21 2" xfId="26276"/>
    <cellStyle name="Note 2 8 22 2" xfId="26277"/>
    <cellStyle name="Note 2 8 2 21 2" xfId="26278"/>
    <cellStyle name="Note 2 9 22 2" xfId="26279"/>
    <cellStyle name="Note 2 9 2 21 2" xfId="26280"/>
    <cellStyle name="Org 33 2" xfId="26281"/>
    <cellStyle name="Org 10 21 2" xfId="26282"/>
    <cellStyle name="Org 10 2 20 2" xfId="26283"/>
    <cellStyle name="Org 11 21 2" xfId="26284"/>
    <cellStyle name="Org 11 2 20 2" xfId="26285"/>
    <cellStyle name="Org 12 21 2" xfId="26286"/>
    <cellStyle name="Org 12 2 20 2" xfId="26287"/>
    <cellStyle name="Org 13 21 2" xfId="26288"/>
    <cellStyle name="Org 13 2 20 2" xfId="26289"/>
    <cellStyle name="Org 14 21 2" xfId="26290"/>
    <cellStyle name="Org 14 2 20 2" xfId="26291"/>
    <cellStyle name="Org 15 21 2" xfId="26292"/>
    <cellStyle name="Org 15 2 20 2" xfId="26293"/>
    <cellStyle name="Org 2 21 2" xfId="26294"/>
    <cellStyle name="Org 2 2 20 2" xfId="26295"/>
    <cellStyle name="Org 3 21 2" xfId="26296"/>
    <cellStyle name="Org 3 2 20 2" xfId="26297"/>
    <cellStyle name="Org 4 21 2" xfId="26298"/>
    <cellStyle name="Org 4 2 20 2" xfId="26299"/>
    <cellStyle name="Org 5 21 2" xfId="26300"/>
    <cellStyle name="Org 5 2 20 2" xfId="26301"/>
    <cellStyle name="Org 6 21 2" xfId="26302"/>
    <cellStyle name="Org 6 2 20 2" xfId="26303"/>
    <cellStyle name="Org 7 21 2" xfId="26304"/>
    <cellStyle name="Org 7 2 20 2" xfId="26305"/>
    <cellStyle name="Org 8 21 2" xfId="26306"/>
    <cellStyle name="Org 8 2 20 2" xfId="26307"/>
    <cellStyle name="Org 9 21 2" xfId="26308"/>
    <cellStyle name="Org 9 2 20 2" xfId="26309"/>
    <cellStyle name="Output 2 59 2" xfId="26310"/>
    <cellStyle name="Output 2 10 20 2" xfId="26311"/>
    <cellStyle name="Output 2 11 20 2" xfId="26312"/>
    <cellStyle name="Output 2 12 20 2" xfId="26313"/>
    <cellStyle name="Output 2 13 20 2" xfId="26314"/>
    <cellStyle name="Output 2 14 20 2" xfId="26315"/>
    <cellStyle name="Output 2 15 20 2" xfId="26316"/>
    <cellStyle name="Output 2 16 20 2" xfId="26317"/>
    <cellStyle name="Output 2 17 20 2" xfId="26318"/>
    <cellStyle name="Output 2 18 20 2" xfId="26319"/>
    <cellStyle name="Output 2 19 20 2" xfId="26320"/>
    <cellStyle name="Output 2 2 21 2" xfId="26321"/>
    <cellStyle name="Output 2 20 20 2" xfId="26322"/>
    <cellStyle name="Output 2 21 20 2" xfId="26323"/>
    <cellStyle name="Output 2 22 20 2" xfId="26324"/>
    <cellStyle name="Output 2 23 20 2" xfId="26325"/>
    <cellStyle name="Output 2 24 20 2" xfId="26326"/>
    <cellStyle name="Output 2 25 20 2" xfId="26327"/>
    <cellStyle name="Output 2 26 20 2" xfId="26328"/>
    <cellStyle name="Output 2 27 20 2" xfId="26329"/>
    <cellStyle name="Output 2 28 20 2" xfId="26330"/>
    <cellStyle name="Output 2 29 20 2" xfId="26331"/>
    <cellStyle name="Output 2 3 21 2" xfId="26332"/>
    <cellStyle name="Output 2 30 20 2" xfId="26333"/>
    <cellStyle name="Output 2 31 20 2" xfId="26334"/>
    <cellStyle name="Output 2 32 20 2" xfId="26335"/>
    <cellStyle name="Output 2 33 20 2" xfId="26336"/>
    <cellStyle name="Output 2 34 20 2" xfId="26337"/>
    <cellStyle name="Output 2 35 20 2" xfId="26338"/>
    <cellStyle name="Output 2 36 20 2" xfId="26339"/>
    <cellStyle name="Output 2 37 20 2" xfId="26340"/>
    <cellStyle name="Output 2 38 20 2" xfId="26341"/>
    <cellStyle name="Output 2 39 20 2" xfId="26342"/>
    <cellStyle name="Output 2 4 21 2" xfId="26343"/>
    <cellStyle name="Output 2 5 21 2" xfId="26344"/>
    <cellStyle name="Output 2 6 20 2" xfId="26345"/>
    <cellStyle name="Output 2 7 20 2" xfId="26346"/>
    <cellStyle name="Output 2 8 20 2" xfId="26347"/>
    <cellStyle name="Output 2 9 20 2" xfId="26348"/>
    <cellStyle name="Project 33 2" xfId="26349"/>
    <cellStyle name="Project 10 21 2" xfId="26350"/>
    <cellStyle name="Project 10 2 20 2" xfId="26351"/>
    <cellStyle name="Project 11 21 2" xfId="26352"/>
    <cellStyle name="Project 11 2 20 2" xfId="26353"/>
    <cellStyle name="Project 12 21 2" xfId="26354"/>
    <cellStyle name="Project 12 2 20 2" xfId="26355"/>
    <cellStyle name="Project 13 21 2" xfId="26356"/>
    <cellStyle name="Project 13 2 20 2" xfId="26357"/>
    <cellStyle name="Project 14 21 2" xfId="26358"/>
    <cellStyle name="Project 14 2 20 2" xfId="26359"/>
    <cellStyle name="Project 15 21 2" xfId="26360"/>
    <cellStyle name="Project 15 2 20 2" xfId="26361"/>
    <cellStyle name="Project 2 21 2" xfId="26362"/>
    <cellStyle name="Project 2 2 20 2" xfId="26363"/>
    <cellStyle name="Project 3 21 2" xfId="26364"/>
    <cellStyle name="Project 3 2 20 2" xfId="26365"/>
    <cellStyle name="Project 4 21 2" xfId="26366"/>
    <cellStyle name="Project 4 2 20 2" xfId="26367"/>
    <cellStyle name="Project 5 21 2" xfId="26368"/>
    <cellStyle name="Project 5 2 20 2" xfId="26369"/>
    <cellStyle name="Project 6 21 2" xfId="26370"/>
    <cellStyle name="Project 6 2 20 2" xfId="26371"/>
    <cellStyle name="Project 7 21 2" xfId="26372"/>
    <cellStyle name="Project 7 2 20 2" xfId="26373"/>
    <cellStyle name="Project 8 21 2" xfId="26374"/>
    <cellStyle name="Project 8 2 20 2" xfId="26375"/>
    <cellStyle name="Project 9 21 2" xfId="26376"/>
    <cellStyle name="Project 9 2 20 2" xfId="26377"/>
    <cellStyle name="task 33 2" xfId="26378"/>
    <cellStyle name="task 10 21 2" xfId="26379"/>
    <cellStyle name="task 10 2 20 2" xfId="26380"/>
    <cellStyle name="task 11 21 2" xfId="26381"/>
    <cellStyle name="task 11 2 20 2" xfId="26382"/>
    <cellStyle name="task 12 21 2" xfId="26383"/>
    <cellStyle name="task 12 2 20 2" xfId="26384"/>
    <cellStyle name="task 13 21 2" xfId="26385"/>
    <cellStyle name="task 13 2 20 2" xfId="26386"/>
    <cellStyle name="task 14 21 2" xfId="26387"/>
    <cellStyle name="task 14 2 20 2" xfId="26388"/>
    <cellStyle name="task 15 21 2" xfId="26389"/>
    <cellStyle name="task 15 2 20 2" xfId="26390"/>
    <cellStyle name="task 2 21 2" xfId="26391"/>
    <cellStyle name="task 2 2 20 2" xfId="26392"/>
    <cellStyle name="task 3 21 2" xfId="26393"/>
    <cellStyle name="task 3 2 20 2" xfId="26394"/>
    <cellStyle name="task 4 21 2" xfId="26395"/>
    <cellStyle name="task 4 2 20 2" xfId="26396"/>
    <cellStyle name="task 5 21 2" xfId="26397"/>
    <cellStyle name="task 5 2 20 2" xfId="26398"/>
    <cellStyle name="task 6 21 2" xfId="26399"/>
    <cellStyle name="task 6 2 20 2" xfId="26400"/>
    <cellStyle name="task 7 21 2" xfId="26401"/>
    <cellStyle name="task 7 2 20 2" xfId="26402"/>
    <cellStyle name="task 8 21 2" xfId="26403"/>
    <cellStyle name="task 8 2 20 2" xfId="26404"/>
    <cellStyle name="task 9 21 2" xfId="26405"/>
    <cellStyle name="task 9 2 20 2" xfId="26406"/>
    <cellStyle name="Total 2 59 2" xfId="26407"/>
    <cellStyle name="Total 2 10 20 2" xfId="26408"/>
    <cellStyle name="Total 2 11 20 2" xfId="26409"/>
    <cellStyle name="Total 2 12 20 2" xfId="26410"/>
    <cellStyle name="Total 2 13 20 2" xfId="26411"/>
    <cellStyle name="Total 2 14 20 2" xfId="26412"/>
    <cellStyle name="Total 2 15 20 2" xfId="26413"/>
    <cellStyle name="Total 2 16 20 2" xfId="26414"/>
    <cellStyle name="Total 2 17 20 2" xfId="26415"/>
    <cellStyle name="Total 2 18 20 2" xfId="26416"/>
    <cellStyle name="Total 2 19 20 2" xfId="26417"/>
    <cellStyle name="Total 2 2 22 2" xfId="26418"/>
    <cellStyle name="Total 2 2 2 20 2" xfId="26419"/>
    <cellStyle name="Total 2 20 20 2" xfId="26420"/>
    <cellStyle name="Total 2 21 20 2" xfId="26421"/>
    <cellStyle name="Total 2 22 20 2" xfId="26422"/>
    <cellStyle name="Total 2 23 20 2" xfId="26423"/>
    <cellStyle name="Total 2 24 20 2" xfId="26424"/>
    <cellStyle name="Total 2 25 20 2" xfId="26425"/>
    <cellStyle name="Total 2 26 20 2" xfId="26426"/>
    <cellStyle name="Total 2 27 20 2" xfId="26427"/>
    <cellStyle name="Total 2 28 20 2" xfId="26428"/>
    <cellStyle name="Total 2 29 20 2" xfId="26429"/>
    <cellStyle name="Total 2 3 21 2" xfId="26430"/>
    <cellStyle name="Total 2 30 20 2" xfId="26431"/>
    <cellStyle name="Total 2 31 20 2" xfId="26432"/>
    <cellStyle name="Total 2 32 20 2" xfId="26433"/>
    <cellStyle name="Total 2 33 20 2" xfId="26434"/>
    <cellStyle name="Total 2 34 20 2" xfId="26435"/>
    <cellStyle name="Total 2 35 20 2" xfId="26436"/>
    <cellStyle name="Total 2 36 20 2" xfId="26437"/>
    <cellStyle name="Total 2 37 20 2" xfId="26438"/>
    <cellStyle name="Total 2 38 20 2" xfId="26439"/>
    <cellStyle name="Total 2 4 21 2" xfId="26440"/>
    <cellStyle name="Total 2 5 21 2" xfId="26441"/>
    <cellStyle name="Total 2 6 20 2" xfId="26442"/>
    <cellStyle name="Total 2 7 20 2" xfId="26443"/>
    <cellStyle name="Total 2 8 20 2" xfId="26444"/>
    <cellStyle name="Total 2 9 20 2" xfId="26445"/>
    <cellStyle name="Note 2 3 8 3" xfId="26446"/>
    <cellStyle name="Calculation 2 14 9 3" xfId="26447"/>
    <cellStyle name="Fund 10 2 11 3" xfId="26448"/>
    <cellStyle name="Note 2 16 19 3" xfId="26449"/>
    <cellStyle name="Output 2 15 20 3" xfId="26450"/>
    <cellStyle name="Note 2 11 2 4 3" xfId="26451"/>
    <cellStyle name="Output 2 26 19 3" xfId="26452"/>
    <cellStyle name="Input 2 11 23" xfId="26453"/>
    <cellStyle name="Note 2 29 2 20 3" xfId="26454"/>
    <cellStyle name="Note 2 13 21 3" xfId="26455"/>
    <cellStyle name="Note 2 21 2 23 2" xfId="26456"/>
    <cellStyle name="Note 2 25 24 2" xfId="26457"/>
    <cellStyle name="Project 15 3 2" xfId="26458"/>
    <cellStyle name="Output 2 5 18 3" xfId="26459"/>
    <cellStyle name="Calculation 2 25 13 3" xfId="26460"/>
    <cellStyle name="Calculation 2 3 17 3" xfId="26461"/>
    <cellStyle name="Project 8 2 15 3" xfId="26462"/>
    <cellStyle name="task 12 2 18 3" xfId="26463"/>
    <cellStyle name="Calculation 2 37 19 3" xfId="26464"/>
    <cellStyle name="Calculation 2 5 20 3" xfId="26465"/>
    <cellStyle name="Note 2 28 15 3" xfId="26466"/>
    <cellStyle name="Note 2 26 2 7 3" xfId="26467"/>
    <cellStyle name="Org 11 10 3" xfId="26468"/>
    <cellStyle name="Output 2 37 21 3" xfId="26469"/>
    <cellStyle name="Input 2 15 19 3" xfId="26470"/>
    <cellStyle name="Calculation 2 6 19 3" xfId="26471"/>
    <cellStyle name="Calculation 2 8 19 3" xfId="26472"/>
    <cellStyle name="Note 2 30 2 3 3" xfId="26473"/>
    <cellStyle name="Note 2 22 2 3 3" xfId="26474"/>
    <cellStyle name="Note 2 10 2 23 2" xfId="26475"/>
    <cellStyle name="Calculation 2 19 5 3" xfId="26476"/>
    <cellStyle name="Account 9 2 13 3" xfId="26477"/>
    <cellStyle name="Fund 15 23 2" xfId="26478"/>
    <cellStyle name="Calculation 2 26 16 3" xfId="26479"/>
    <cellStyle name="Note 2 23 2 20 3" xfId="26480"/>
    <cellStyle name="Note 2 61 2" xfId="26481"/>
    <cellStyle name="Note 2 10 23 2" xfId="26482"/>
    <cellStyle name="Note 2 10 2 22 2" xfId="26483"/>
    <cellStyle name="Note 2 11 23 2" xfId="26484"/>
    <cellStyle name="Note 2 11 2 22 2" xfId="26485"/>
    <cellStyle name="Note 2 12 23 2" xfId="26486"/>
    <cellStyle name="Note 2 12 2 22 2" xfId="26487"/>
    <cellStyle name="Note 2 13 23 2" xfId="26488"/>
    <cellStyle name="Note 2 13 2 22 2" xfId="26489"/>
    <cellStyle name="Note 2 14 23 2" xfId="26490"/>
    <cellStyle name="Note 2 14 2 22 2" xfId="26491"/>
    <cellStyle name="Note 2 15 23 2" xfId="26492"/>
    <cellStyle name="Note 2 15 2 22 2" xfId="26493"/>
    <cellStyle name="Note 2 16 23 2" xfId="26494"/>
    <cellStyle name="Note 2 16 2 22 2" xfId="26495"/>
    <cellStyle name="Note 2 17 23 2" xfId="26496"/>
    <cellStyle name="Note 2 17 2 22 2" xfId="26497"/>
    <cellStyle name="Note 2 18 23 2" xfId="26498"/>
    <cellStyle name="Note 2 18 2 22 2" xfId="26499"/>
    <cellStyle name="Note 2 19 23 2" xfId="26500"/>
    <cellStyle name="Note 2 19 2 22 2" xfId="26501"/>
    <cellStyle name="Note 2 2 26 2" xfId="26502"/>
    <cellStyle name="Note 2 2 2 25 2" xfId="26503"/>
    <cellStyle name="Note 2 2 2 2 22 2" xfId="26504"/>
    <cellStyle name="Note 2 38 19 3" xfId="26505"/>
    <cellStyle name="Total 2 28 13 3" xfId="26506"/>
    <cellStyle name="Note 2 20 23 2" xfId="26507"/>
    <cellStyle name="Note 2 20 2 22 2" xfId="26508"/>
    <cellStyle name="Note 2 21 23 2" xfId="26509"/>
    <cellStyle name="Note 2 21 2 22 2" xfId="26510"/>
    <cellStyle name="Note 2 22 23 2" xfId="26511"/>
    <cellStyle name="Note 2 22 2 22 2" xfId="26512"/>
    <cellStyle name="Note 2 23 23 2" xfId="26513"/>
    <cellStyle name="Note 2 23 2 22 2" xfId="26514"/>
    <cellStyle name="Note 2 24 23 2" xfId="26515"/>
    <cellStyle name="Note 2 24 2 22 2" xfId="26516"/>
    <cellStyle name="Note 2 25 23 2" xfId="26517"/>
    <cellStyle name="Note 2 25 2 22 2" xfId="26518"/>
    <cellStyle name="Note 2 26 23 2" xfId="26519"/>
    <cellStyle name="Note 2 26 2 22 2" xfId="26520"/>
    <cellStyle name="Note 2 27 23 2" xfId="26521"/>
    <cellStyle name="Note 2 27 2 22 2" xfId="26522"/>
    <cellStyle name="Note 2 28 23 2" xfId="26523"/>
    <cellStyle name="Note 2 28 2 22 2" xfId="26524"/>
    <cellStyle name="Note 2 29 23 2" xfId="26525"/>
    <cellStyle name="Note 2 29 2 22 2" xfId="26526"/>
    <cellStyle name="Note 2 3 25 2" xfId="26527"/>
    <cellStyle name="Note 2 3 2 22 2" xfId="26528"/>
    <cellStyle name="Calculation 2 11 19 3" xfId="26529"/>
    <cellStyle name="Note 2 30 23 2" xfId="26530"/>
    <cellStyle name="Note 2 30 2 22 2" xfId="26531"/>
    <cellStyle name="Note 2 31 23 2" xfId="26532"/>
    <cellStyle name="Note 2 31 2 22 2" xfId="26533"/>
    <cellStyle name="Note 2 32 23 2" xfId="26534"/>
    <cellStyle name="Note 2 32 2 22 2" xfId="26535"/>
    <cellStyle name="Note 2 33 23 2" xfId="26536"/>
    <cellStyle name="Note 2 33 2 22 2" xfId="26537"/>
    <cellStyle name="Note 2 34 23 2" xfId="26538"/>
    <cellStyle name="Note 2 34 2 22 2" xfId="26539"/>
    <cellStyle name="Note 2 35 23 2" xfId="26540"/>
    <cellStyle name="Note 2 35 2 22 2" xfId="26541"/>
    <cellStyle name="Note 2 36 23 2" xfId="26542"/>
    <cellStyle name="Note 2 36 2 22 2" xfId="26543"/>
    <cellStyle name="Note 2 37 23 2" xfId="26544"/>
    <cellStyle name="Note 2 37 2 22 2" xfId="26545"/>
    <cellStyle name="Note 2 38 22 2" xfId="26546"/>
    <cellStyle name="Note 2 4 24 2" xfId="26547"/>
    <cellStyle name="Note 2 4 2 22 2" xfId="26548"/>
    <cellStyle name="Note 2 5 24 2" xfId="26549"/>
    <cellStyle name="Note 2 5 2 22 2" xfId="26550"/>
    <cellStyle name="Note 2 6 23 2" xfId="26551"/>
    <cellStyle name="Note 2 6 2 22 2" xfId="26552"/>
    <cellStyle name="Note 2 7 23 2" xfId="26553"/>
    <cellStyle name="Note 2 7 2 22 2" xfId="26554"/>
    <cellStyle name="Note 2 8 23 2" xfId="26555"/>
    <cellStyle name="Note 2 8 2 22 2" xfId="26556"/>
    <cellStyle name="Note 2 9 23 2" xfId="26557"/>
    <cellStyle name="Note 2 9 2 22 2" xfId="26558"/>
    <cellStyle name="Account 4 2 9 3" xfId="26559"/>
    <cellStyle name="Org 34 2" xfId="26560"/>
    <cellStyle name="Org 10 22 2" xfId="26561"/>
    <cellStyle name="Org 10 2 21 2" xfId="26562"/>
    <cellStyle name="Org 11 22 2" xfId="26563"/>
    <cellStyle name="Org 11 2 21 2" xfId="26564"/>
    <cellStyle name="Org 12 22 2" xfId="26565"/>
    <cellStyle name="Org 12 2 21 2" xfId="26566"/>
    <cellStyle name="Org 13 22 2" xfId="26567"/>
    <cellStyle name="Org 13 2 21 2" xfId="26568"/>
    <cellStyle name="Org 14 22 2" xfId="26569"/>
    <cellStyle name="Org 14 2 21 2" xfId="26570"/>
    <cellStyle name="Org 15 22 2" xfId="26571"/>
    <cellStyle name="Org 15 2 21 2" xfId="26572"/>
    <cellStyle name="Org 2 22 2" xfId="26573"/>
    <cellStyle name="Org 2 2 21 2" xfId="26574"/>
    <cellStyle name="Org 3 22 2" xfId="26575"/>
    <cellStyle name="Org 3 2 21 2" xfId="26576"/>
    <cellStyle name="Org 4 22 2" xfId="26577"/>
    <cellStyle name="Org 4 2 21 2" xfId="26578"/>
    <cellStyle name="Org 5 22 2" xfId="26579"/>
    <cellStyle name="Org 5 2 21 2" xfId="26580"/>
    <cellStyle name="Org 6 22 2" xfId="26581"/>
    <cellStyle name="Org 6 2 21 2" xfId="26582"/>
    <cellStyle name="Org 7 22 2" xfId="26583"/>
    <cellStyle name="Org 7 2 21 2" xfId="26584"/>
    <cellStyle name="Org 8 22 2" xfId="26585"/>
    <cellStyle name="Org 8 2 21 2" xfId="26586"/>
    <cellStyle name="Org 9 22 2" xfId="26587"/>
    <cellStyle name="Org 9 2 21 2" xfId="26588"/>
    <cellStyle name="Output 2 60 2" xfId="26589"/>
    <cellStyle name="Output 2 10 21 2" xfId="26590"/>
    <cellStyle name="Output 2 11 21 2" xfId="26591"/>
    <cellStyle name="Output 2 12 21 2" xfId="26592"/>
    <cellStyle name="Output 2 13 21 2" xfId="26593"/>
    <cellStyle name="Output 2 14 21 2" xfId="26594"/>
    <cellStyle name="Output 2 15 21 2" xfId="26595"/>
    <cellStyle name="Output 2 16 21 2" xfId="26596"/>
    <cellStyle name="Output 2 17 21 2" xfId="26597"/>
    <cellStyle name="Output 2 18 21 2" xfId="26598"/>
    <cellStyle name="Output 2 19 21 2" xfId="26599"/>
    <cellStyle name="Output 2 2 22 2" xfId="26600"/>
    <cellStyle name="Output 2 20 21 2" xfId="26601"/>
    <cellStyle name="Output 2 21 21 2" xfId="26602"/>
    <cellStyle name="Output 2 22 21 2" xfId="26603"/>
    <cellStyle name="Output 2 23 21 2" xfId="26604"/>
    <cellStyle name="Output 2 24 21 2" xfId="26605"/>
    <cellStyle name="Output 2 25 21 2" xfId="26606"/>
    <cellStyle name="Output 2 26 21 2" xfId="26607"/>
    <cellStyle name="Output 2 27 21 2" xfId="26608"/>
    <cellStyle name="Output 2 28 21 2" xfId="26609"/>
    <cellStyle name="Output 2 29 21 2" xfId="26610"/>
    <cellStyle name="Output 2 3 22 2" xfId="26611"/>
    <cellStyle name="Output 2 30 21 2" xfId="26612"/>
    <cellStyle name="Output 2 31 21 2" xfId="26613"/>
    <cellStyle name="Output 2 32 21 2" xfId="26614"/>
    <cellStyle name="Output 2 33 21 2" xfId="26615"/>
    <cellStyle name="Output 2 34 21 2" xfId="26616"/>
    <cellStyle name="Output 2 35 21 2" xfId="26617"/>
    <cellStyle name="Output 2 36 21 2" xfId="26618"/>
    <cellStyle name="Output 2 37 21 2" xfId="26619"/>
    <cellStyle name="Output 2 38 21 2" xfId="26620"/>
    <cellStyle name="Output 2 39 21 2" xfId="26621"/>
    <cellStyle name="Output 2 4 22 2" xfId="26622"/>
    <cellStyle name="Output 2 5 22 2" xfId="26623"/>
    <cellStyle name="Output 2 6 21 2" xfId="26624"/>
    <cellStyle name="Output 2 7 21 2" xfId="26625"/>
    <cellStyle name="Output 2 8 21 2" xfId="26626"/>
    <cellStyle name="Output 2 9 21 2" xfId="26627"/>
    <cellStyle name="Org 11 2 13 3" xfId="26628"/>
    <cellStyle name="Project 11 20 3" xfId="26629"/>
    <cellStyle name="Note 2 13 2 9 3" xfId="26630"/>
    <cellStyle name="Output 2 33 19 3" xfId="26631"/>
    <cellStyle name="Org 5 20 3" xfId="26632"/>
    <cellStyle name="Input 2 2 22 3" xfId="26633"/>
    <cellStyle name="Note 2 38 18 3" xfId="26634"/>
    <cellStyle name="Output 2 19 9 3" xfId="26635"/>
    <cellStyle name="Project 34 2" xfId="26636"/>
    <cellStyle name="Project 10 22 2" xfId="26637"/>
    <cellStyle name="Project 10 2 21 2" xfId="26638"/>
    <cellStyle name="Project 11 22 2" xfId="26639"/>
    <cellStyle name="Project 11 2 21 2" xfId="26640"/>
    <cellStyle name="Project 12 22 2" xfId="26641"/>
    <cellStyle name="Project 12 2 21 2" xfId="26642"/>
    <cellStyle name="Project 13 22 2" xfId="26643"/>
    <cellStyle name="Project 13 2 21 2" xfId="26644"/>
    <cellStyle name="Project 14 22 2" xfId="26645"/>
    <cellStyle name="Project 14 2 21 2" xfId="26646"/>
    <cellStyle name="Project 15 22 2" xfId="26647"/>
    <cellStyle name="Project 15 2 21 2" xfId="26648"/>
    <cellStyle name="Project 2 22 2" xfId="26649"/>
    <cellStyle name="Project 2 2 21 2" xfId="26650"/>
    <cellStyle name="Project 3 22 2" xfId="26651"/>
    <cellStyle name="Project 3 2 21 2" xfId="26652"/>
    <cellStyle name="Project 4 22 2" xfId="26653"/>
    <cellStyle name="Project 4 2 21 2" xfId="26654"/>
    <cellStyle name="Project 5 22 2" xfId="26655"/>
    <cellStyle name="Project 5 2 21 2" xfId="26656"/>
    <cellStyle name="Project 6 22 2" xfId="26657"/>
    <cellStyle name="Project 6 2 21 2" xfId="26658"/>
    <cellStyle name="Project 7 22 2" xfId="26659"/>
    <cellStyle name="Project 7 2 21 2" xfId="26660"/>
    <cellStyle name="Project 8 22 2" xfId="26661"/>
    <cellStyle name="Project 8 2 21 2" xfId="26662"/>
    <cellStyle name="Project 9 22 2" xfId="26663"/>
    <cellStyle name="Project 9 2 21 2" xfId="26664"/>
    <cellStyle name="Project 5 12 3" xfId="26665"/>
    <cellStyle name="Output 2 21 18 3" xfId="26666"/>
    <cellStyle name="task 34 2" xfId="26667"/>
    <cellStyle name="task 10 22 2" xfId="26668"/>
    <cellStyle name="task 10 2 21 2" xfId="26669"/>
    <cellStyle name="task 11 22 2" xfId="26670"/>
    <cellStyle name="task 11 2 21 2" xfId="26671"/>
    <cellStyle name="task 12 22 2" xfId="26672"/>
    <cellStyle name="task 12 2 21 2" xfId="26673"/>
    <cellStyle name="task 13 22 2" xfId="26674"/>
    <cellStyle name="task 13 2 21 2" xfId="26675"/>
    <cellStyle name="task 14 22 2" xfId="26676"/>
    <cellStyle name="task 14 2 21 2" xfId="26677"/>
    <cellStyle name="task 15 22 2" xfId="26678"/>
    <cellStyle name="task 15 2 21 2" xfId="26679"/>
    <cellStyle name="task 2 22 2" xfId="26680"/>
    <cellStyle name="task 2 2 21 2" xfId="26681"/>
    <cellStyle name="task 3 22 2" xfId="26682"/>
    <cellStyle name="task 3 2 21 2" xfId="26683"/>
    <cellStyle name="task 4 22 2" xfId="26684"/>
    <cellStyle name="task 4 2 21 2" xfId="26685"/>
    <cellStyle name="task 5 22 2" xfId="26686"/>
    <cellStyle name="task 5 2 21 2" xfId="26687"/>
    <cellStyle name="task 6 22 2" xfId="26688"/>
    <cellStyle name="task 6 2 21 2" xfId="26689"/>
    <cellStyle name="task 7 22 2" xfId="26690"/>
    <cellStyle name="task 7 2 21 2" xfId="26691"/>
    <cellStyle name="task 8 22 2" xfId="26692"/>
    <cellStyle name="task 8 2 21 2" xfId="26693"/>
    <cellStyle name="task 9 22 2" xfId="26694"/>
    <cellStyle name="task 9 2 21 2" xfId="26695"/>
    <cellStyle name="Total 2 60 2" xfId="26696"/>
    <cellStyle name="Total 2 10 21 2" xfId="26697"/>
    <cellStyle name="Total 2 11 21 2" xfId="26698"/>
    <cellStyle name="Total 2 12 21 2" xfId="26699"/>
    <cellStyle name="Total 2 13 21 2" xfId="26700"/>
    <cellStyle name="Total 2 14 21 2" xfId="26701"/>
    <cellStyle name="Total 2 15 21 2" xfId="26702"/>
    <cellStyle name="Total 2 16 21 2" xfId="26703"/>
    <cellStyle name="Total 2 17 21 2" xfId="26704"/>
    <cellStyle name="Total 2 18 21 2" xfId="26705"/>
    <cellStyle name="Total 2 19 21 2" xfId="26706"/>
    <cellStyle name="Total 2 2 23 2" xfId="26707"/>
    <cellStyle name="Total 2 2 2 21 2" xfId="26708"/>
    <cellStyle name="Total 2 20 21 2" xfId="26709"/>
    <cellStyle name="Total 2 21 21 2" xfId="26710"/>
    <cellStyle name="Total 2 22 21 2" xfId="26711"/>
    <cellStyle name="Total 2 23 21 2" xfId="26712"/>
    <cellStyle name="Total 2 24 21 2" xfId="26713"/>
    <cellStyle name="Total 2 25 21 2" xfId="26714"/>
    <cellStyle name="Total 2 26 21 2" xfId="26715"/>
    <cellStyle name="Total 2 27 21 2" xfId="26716"/>
    <cellStyle name="Total 2 28 21 2" xfId="26717"/>
    <cellStyle name="Total 2 29 21 2" xfId="26718"/>
    <cellStyle name="Total 2 3 22 2" xfId="26719"/>
    <cellStyle name="Total 2 30 21 2" xfId="26720"/>
    <cellStyle name="Total 2 31 21 2" xfId="26721"/>
    <cellStyle name="Total 2 32 21 2" xfId="26722"/>
    <cellStyle name="Total 2 33 21 2" xfId="26723"/>
    <cellStyle name="Total 2 34 21 2" xfId="26724"/>
    <cellStyle name="Total 2 35 21 2" xfId="26725"/>
    <cellStyle name="Total 2 36 21 2" xfId="26726"/>
    <cellStyle name="Total 2 37 21 2" xfId="26727"/>
    <cellStyle name="Total 2 38 21 2" xfId="26728"/>
    <cellStyle name="Total 2 4 22 2" xfId="26729"/>
    <cellStyle name="Total 2 5 22 2" xfId="26730"/>
    <cellStyle name="Total 2 6 21 2" xfId="26731"/>
    <cellStyle name="Total 2 7 21 2" xfId="26732"/>
    <cellStyle name="Total 2 8 21 2" xfId="26733"/>
    <cellStyle name="Total 2 9 21 2" xfId="26734"/>
    <cellStyle name="Input 2 5 11 3" xfId="26735"/>
    <cellStyle name="Org 5 8 3" xfId="26736"/>
    <cellStyle name="Account 13 2 6 3" xfId="26737"/>
    <cellStyle name="Calculation 2 38 5 3" xfId="26738"/>
    <cellStyle name="Total 2 11 3 3" xfId="26739"/>
    <cellStyle name="Project 5 7 3" xfId="26740"/>
    <cellStyle name="Output 2 35 3 3" xfId="26741"/>
    <cellStyle name="Project 15 6 3" xfId="26742"/>
    <cellStyle name="Calculation 2 25 3 3" xfId="26743"/>
    <cellStyle name="Input 2 30 5 3" xfId="26744"/>
    <cellStyle name="Total 2 20 2 3" xfId="26745"/>
    <cellStyle name="Output 2 18 3 3" xfId="26746"/>
    <cellStyle name="Org 6 7 3" xfId="26747"/>
    <cellStyle name="Output 2 11 2 3" xfId="26748"/>
    <cellStyle name="Note 2 23 3 3" xfId="26749"/>
    <cellStyle name="Note 2 7 4 3" xfId="26750"/>
    <cellStyle name="Note 2 2 2 6 3" xfId="26751"/>
    <cellStyle name="Note 2 12 4 3" xfId="26752"/>
    <cellStyle name="Output 2 6 5 3" xfId="26753"/>
    <cellStyle name="Account 5 2 5 3" xfId="26754"/>
    <cellStyle name="Fund 12 6 3" xfId="26755"/>
    <cellStyle name="Account 10 2 7 3" xfId="26756"/>
    <cellStyle name="Note 2 28 2 6 3" xfId="26757"/>
    <cellStyle name="Input 2 31 4 3" xfId="26758"/>
    <cellStyle name="Input 2 17 11 3" xfId="26759"/>
    <cellStyle name="Input 2 12 21 3" xfId="26760"/>
    <cellStyle name="Input 2 25 2 3" xfId="26761"/>
    <cellStyle name="Calculation 2 9 2 3" xfId="26762"/>
    <cellStyle name="Total 2 9 24" xfId="26763"/>
    <cellStyle name="Project 15 4 3" xfId="26764"/>
    <cellStyle name="Output 2 14 23" xfId="26765"/>
    <cellStyle name="Fund 13 21 3" xfId="26766"/>
    <cellStyle name="Project 7 2 21 3" xfId="26767"/>
    <cellStyle name="Input 2 21 8 3" xfId="26768"/>
    <cellStyle name="Total 2 3 24 2" xfId="26769"/>
    <cellStyle name="Note 2 6 2 24 2" xfId="26770"/>
    <cellStyle name="Total 2 30 21 3" xfId="26771"/>
    <cellStyle name="Input 2 34 22 2" xfId="26772"/>
    <cellStyle name="Org 15 22 3" xfId="26773"/>
    <cellStyle name="Output 2 21 21 3" xfId="26774"/>
    <cellStyle name="task 11 2 22 2" xfId="26775"/>
    <cellStyle name="Total 2 10 22 2" xfId="26776"/>
    <cellStyle name="Note 2 3 24 3" xfId="26777"/>
    <cellStyle name="task 13 2 19 3" xfId="26778"/>
    <cellStyle name="Note 2 27 20 3" xfId="26779"/>
    <cellStyle name="Org 12 17 3" xfId="26780"/>
    <cellStyle name="task 13 14 3" xfId="26781"/>
    <cellStyle name="Input 2 40 3" xfId="26782"/>
    <cellStyle name="Fund 3 2 20 3" xfId="26783"/>
    <cellStyle name="Note 2 35 21 3" xfId="26784"/>
    <cellStyle name="Account 3 13 3" xfId="26785"/>
    <cellStyle name="Note 2 23 15 3" xfId="26786"/>
    <cellStyle name="Input 2 32 13 3" xfId="26787"/>
    <cellStyle name="Org 13 10 3" xfId="26788"/>
    <cellStyle name="Account 13 2 7 3" xfId="26789"/>
    <cellStyle name="Fund 4 2 7 3" xfId="26790"/>
    <cellStyle name="Note 2 14 2 6 3" xfId="26791"/>
    <cellStyle name="Account 8 8 3" xfId="26792"/>
    <cellStyle name="Input 2 38 4 3" xfId="26793"/>
    <cellStyle name="Calculation 2 37 7 3" xfId="26794"/>
    <cellStyle name="Fund 12 2 11 3" xfId="26795"/>
    <cellStyle name="Input 2 32 11 3" xfId="26796"/>
    <cellStyle name="Fund 6 10 3" xfId="26797"/>
    <cellStyle name="Input 2 6 9 3" xfId="26798"/>
    <cellStyle name="Note 2 20 20 3" xfId="26799"/>
    <cellStyle name="Note 2 24 2 3 3" xfId="26800"/>
    <cellStyle name="Project 6 11 3" xfId="26801"/>
    <cellStyle name="Fund 11 2 18 3" xfId="26802"/>
    <cellStyle name="Calculation 2 15 8 3" xfId="26803"/>
    <cellStyle name="Total 2 31 5 3" xfId="26804"/>
    <cellStyle name="Note 2 37 2 4 3" xfId="26805"/>
    <cellStyle name="Calculation 2 17 3 3" xfId="26806"/>
    <cellStyle name="Note 2 22 15 3" xfId="26807"/>
    <cellStyle name="Account 13 2 12 3" xfId="26808"/>
    <cellStyle name="Normal 24 2" xfId="26809"/>
    <cellStyle name="Comma 17 2" xfId="26810"/>
    <cellStyle name="Total 2 10 12 3" xfId="26811"/>
    <cellStyle name="Input 2 20 11 3" xfId="26812"/>
    <cellStyle name="Output 2 39 13 3" xfId="26813"/>
    <cellStyle name="Input 2 38 2 3" xfId="26814"/>
    <cellStyle name="Org 12 2 8 3" xfId="26815"/>
    <cellStyle name="Calculation 2 37 23" xfId="26816"/>
    <cellStyle name="Account 2 12 3" xfId="26817"/>
    <cellStyle name="Fund 13 9 3" xfId="26818"/>
    <cellStyle name="Output 2 9 14 3" xfId="26819"/>
    <cellStyle name="Calculation 2 17 18 3" xfId="26820"/>
    <cellStyle name="Total 2 37 13 3" xfId="26821"/>
    <cellStyle name="Note 2 13 2 10 3" xfId="26822"/>
    <cellStyle name="Org 7 23 2" xfId="26823"/>
    <cellStyle name="20% - Accent1 23" xfId="26824"/>
    <cellStyle name="40% - Accent1 23" xfId="26825"/>
    <cellStyle name="Note 2 25 12 3" xfId="26826"/>
    <cellStyle name="20% - Accent2 23" xfId="26827"/>
    <cellStyle name="40% - Accent2 23" xfId="26828"/>
    <cellStyle name="20% - Accent3 23" xfId="26829"/>
    <cellStyle name="40% - Accent3 23" xfId="26830"/>
    <cellStyle name="Note 2 26 2 6 3" xfId="26831"/>
    <cellStyle name="Note 2 24 2 13 3" xfId="26832"/>
    <cellStyle name="20% - Accent4 23" xfId="26833"/>
    <cellStyle name="40% - Accent4 23" xfId="26834"/>
    <cellStyle name="Note 2 11 17 3" xfId="26835"/>
    <cellStyle name="20% - Accent5 23" xfId="26836"/>
    <cellStyle name="40% - Accent5 23" xfId="26837"/>
    <cellStyle name="20% - Accent6 23" xfId="26838"/>
    <cellStyle name="40% - Accent6 23" xfId="26839"/>
    <cellStyle name="Note 2 7 9 3" xfId="26840"/>
    <cellStyle name="Normal 25 2" xfId="26841"/>
    <cellStyle name="Note 16 2" xfId="26842"/>
    <cellStyle name="Normal 3 12 2" xfId="26843"/>
    <cellStyle name="Currency 3 7 2" xfId="26844"/>
    <cellStyle name="Currency 19 2" xfId="26845"/>
    <cellStyle name="Currency 4 7 2" xfId="26846"/>
    <cellStyle name="Comma 18 2" xfId="26847"/>
    <cellStyle name="Comma 2 3 4 2" xfId="26848"/>
    <cellStyle name="Comma 3 2 7 2" xfId="26849"/>
    <cellStyle name="Normal 3 3 5 2" xfId="26850"/>
    <cellStyle name="Currency 16 3" xfId="26851"/>
    <cellStyle name="Normal 2 16 3 2" xfId="26852"/>
    <cellStyle name="Normal 4 2 5 2" xfId="26853"/>
    <cellStyle name="Normal 5 10 2" xfId="26854"/>
    <cellStyle name="Currency 18 2" xfId="26855"/>
    <cellStyle name="Comma 2 2 2 4 2" xfId="26856"/>
    <cellStyle name="Currency 21 2" xfId="26857"/>
    <cellStyle name="Comma 21 2" xfId="26858"/>
    <cellStyle name="Comma 4 2 4 2" xfId="26859"/>
    <cellStyle name="Normal 2 2 17 3 2" xfId="26860"/>
    <cellStyle name="Normal 3 2 5 5 2" xfId="26861"/>
    <cellStyle name="Normal 3 2 2 4 5 2" xfId="26862"/>
    <cellStyle name="Normal 3 2 2 2 7 2" xfId="26863"/>
    <cellStyle name="Normal 3 2 2 2 2 6 2" xfId="26864"/>
    <cellStyle name="Normal 3 2 2 3 6 2" xfId="26865"/>
    <cellStyle name="Normal 3 2 3 7 2" xfId="26866"/>
    <cellStyle name="Normal 3 2 3 2 6 2" xfId="26867"/>
    <cellStyle name="Normal 3 2 4 6 2" xfId="26868"/>
    <cellStyle name="Normal 3 4 8 2" xfId="26869"/>
    <cellStyle name="Normal 3 4 2 7 2" xfId="26870"/>
    <cellStyle name="Normal 3 4 2 2 6 2" xfId="26871"/>
    <cellStyle name="Normal 3 4 3 6 2" xfId="26872"/>
    <cellStyle name="Normal 3 5 7 2" xfId="26873"/>
    <cellStyle name="Normal 3 5 2 6 2" xfId="26874"/>
    <cellStyle name="Normal 3 6 6 2" xfId="26875"/>
    <cellStyle name="Normal 3 7 5 2" xfId="26876"/>
    <cellStyle name="Normal 5 2 2 8 2" xfId="26877"/>
    <cellStyle name="Normal 5 2 2 2 6 2" xfId="26878"/>
    <cellStyle name="Normal 5 2 3 6 2" xfId="26879"/>
    <cellStyle name="Normal 5 2 4 5 2" xfId="26880"/>
    <cellStyle name="Normal 5 3 8 2" xfId="26881"/>
    <cellStyle name="Normal 5 3 2 6 2" xfId="26882"/>
    <cellStyle name="Normal 5 4 6 2" xfId="26883"/>
    <cellStyle name="Normal 5 5 5 2" xfId="26884"/>
    <cellStyle name="Note 2 2 28 2" xfId="26885"/>
    <cellStyle name="Percent 4 7 2" xfId="26886"/>
    <cellStyle name="Normal 8 7 2" xfId="26887"/>
    <cellStyle name="Currency 2 5 3 2" xfId="26888"/>
    <cellStyle name="Currency 3 4 3 2" xfId="26889"/>
    <cellStyle name="Normal 4 2 3 3 2" xfId="26890"/>
    <cellStyle name="Normal 5 8 3 2" xfId="26891"/>
    <cellStyle name="Currency 17 2" xfId="26892"/>
    <cellStyle name="Note 2 2 3 3 2" xfId="26893"/>
    <cellStyle name="Input 2 2 5 2 2" xfId="26894"/>
    <cellStyle name="Note 2 18 2 22 3" xfId="26895"/>
    <cellStyle name="Org 12 22 3" xfId="26896"/>
    <cellStyle name="Input 2 7 9 3" xfId="26897"/>
    <cellStyle name="Input 2 18 7 3" xfId="26898"/>
    <cellStyle name="Input 2 38 13 3" xfId="26899"/>
    <cellStyle name="Comma 22 2" xfId="26900"/>
    <cellStyle name="Comma 23 2" xfId="26901"/>
    <cellStyle name="Note 2 10 4 3" xfId="26902"/>
    <cellStyle name="Org 3 2 16 3" xfId="26903"/>
    <cellStyle name="Input 2 8 13 3" xfId="26904"/>
    <cellStyle name="Input 2 37 19 3" xfId="26905"/>
    <cellStyle name="Normal 5 9 3 2" xfId="26906"/>
    <cellStyle name="Comma 19 2" xfId="26907"/>
    <cellStyle name="Calculation 2 5 23 2" xfId="26908"/>
    <cellStyle name="Org 10 2 4 3" xfId="26909"/>
    <cellStyle name="Note 2 2 4 2 2" xfId="26910"/>
    <cellStyle name="Note 2 37 2 22 3" xfId="26911"/>
    <cellStyle name="Comma 9 7 2" xfId="26912"/>
    <cellStyle name="Note 3 7 2" xfId="26913"/>
    <cellStyle name="Normal 14 6 2" xfId="26914"/>
    <cellStyle name="Currency 7 6 2" xfId="26915"/>
    <cellStyle name="Percent 16 2" xfId="26916"/>
    <cellStyle name="Fund 10 2 22 2" xfId="26917"/>
    <cellStyle name="task 11 4 3" xfId="26918"/>
    <cellStyle name="Total 2 26 23" xfId="26919"/>
    <cellStyle name="Input 2 8 3 3" xfId="26920"/>
    <cellStyle name="Fund 12 2 21 3" xfId="26921"/>
    <cellStyle name="Fund 12 8 3" xfId="26922"/>
    <cellStyle name="Note 2 31 2 6 3" xfId="26923"/>
    <cellStyle name="Calculation 2 14 17 3" xfId="26924"/>
    <cellStyle name="Org 7 10 3" xfId="26925"/>
    <cellStyle name="Project 10 17 3" xfId="26926"/>
    <cellStyle name="Input 2 6 6 3" xfId="26927"/>
    <cellStyle name="Output 2 23 14 3" xfId="26928"/>
    <cellStyle name="Fund 14 6 3" xfId="26929"/>
    <cellStyle name="Calculation 2 12 4 3" xfId="26930"/>
    <cellStyle name="Account 7 2 5 3" xfId="26931"/>
    <cellStyle name="Output 2 38 5 3" xfId="26932"/>
    <cellStyle name="Input 2 33 15 3" xfId="26933"/>
    <cellStyle name="Account 14 2 4 3" xfId="26934"/>
    <cellStyle name="Account 10 2 4 3" xfId="26935"/>
    <cellStyle name="Note 2 35 4 3" xfId="26936"/>
    <cellStyle name="Note 2 5 5 3" xfId="26937"/>
    <cellStyle name="Note 2 19 3 3" xfId="26938"/>
    <cellStyle name="Note 2 21 3 3" xfId="26939"/>
    <cellStyle name="Note 2 37 2 2 3" xfId="26940"/>
    <cellStyle name="Total 2 18 2 3" xfId="26941"/>
    <cellStyle name="task 9 2 6 3" xfId="26942"/>
    <cellStyle name="Input 2 34 8 3" xfId="26943"/>
    <cellStyle name="task 7 2 7 3" xfId="26944"/>
    <cellStyle name="task 2 9 3" xfId="26945"/>
    <cellStyle name="Input 2 17 6 3" xfId="26946"/>
    <cellStyle name="Input 2 24 12 3" xfId="26947"/>
    <cellStyle name="Fund 5 2 12 3" xfId="26948"/>
    <cellStyle name="Calculation 2 32 6 3" xfId="26949"/>
    <cellStyle name="Fund 8 15 3" xfId="26950"/>
    <cellStyle name="Fund 5 2 14 3" xfId="26951"/>
    <cellStyle name="Calculation 2 12 6 3" xfId="26952"/>
    <cellStyle name="Input 2 16 14 3" xfId="26953"/>
    <cellStyle name="Input 2 3 17 3" xfId="26954"/>
    <cellStyle name="Calculation 2 37 10 3" xfId="26955"/>
    <cellStyle name="Calculation 2 17 10 3" xfId="26956"/>
    <cellStyle name="Note 2 2 2 10 3" xfId="26957"/>
    <cellStyle name="Note 2 31 8 3" xfId="26958"/>
    <cellStyle name="Note 2 6 8 3" xfId="26959"/>
    <cellStyle name="Output 2 37 6 3" xfId="26960"/>
    <cellStyle name="Project 5 2 9 3" xfId="26961"/>
    <cellStyle name="Note 2 34 2 10 3" xfId="26962"/>
    <cellStyle name="Note 2 16 2 11 3" xfId="26963"/>
    <cellStyle name="Total 2 27 11 3" xfId="26964"/>
    <cellStyle name="Note 2 33 20 3" xfId="26965"/>
    <cellStyle name="Output 2 7 13 3" xfId="26966"/>
    <cellStyle name="task 4 2 13 3" xfId="26967"/>
    <cellStyle name="Total 2 7 12 3" xfId="26968"/>
    <cellStyle name="Account 5 12 3" xfId="26969"/>
    <cellStyle name="Note 2 28 20 3" xfId="26970"/>
    <cellStyle name="Org 12 2 16 3" xfId="26971"/>
    <cellStyle name="Calculation 2 15 17 3" xfId="26972"/>
    <cellStyle name="task 10 2 16 3" xfId="26973"/>
    <cellStyle name="Note 2 23 2 15 3" xfId="26974"/>
    <cellStyle name="Note 2 28 2 15 3" xfId="26975"/>
    <cellStyle name="Org 10 18 3" xfId="26976"/>
    <cellStyle name="Org 15 18 3" xfId="26977"/>
    <cellStyle name="Output 2 27 14 3" xfId="26978"/>
    <cellStyle name="Output 2 36 14 3" xfId="26979"/>
    <cellStyle name="task 14 20 3" xfId="26980"/>
    <cellStyle name="Total 2 22 19 3" xfId="26981"/>
    <cellStyle name="Note 2 7 22 3" xfId="26982"/>
    <cellStyle name="Project 5 21 3" xfId="26983"/>
    <cellStyle name="Total 2 17 20 3" xfId="26984"/>
    <cellStyle name="Total 2 36 20 3" xfId="26985"/>
    <cellStyle name="Note 2 5 24 3" xfId="26986"/>
    <cellStyle name="Note 2 10 23 3" xfId="26987"/>
    <cellStyle name="Note 2 2 2 2 22 3" xfId="26988"/>
    <cellStyle name="Note 2 3 2 22 3" xfId="26989"/>
    <cellStyle name="Total 2 35 22 2" xfId="26990"/>
    <cellStyle name="Org 6 2 21 3" xfId="26991"/>
    <cellStyle name="Output 2 6 21 3" xfId="26992"/>
    <cellStyle name="Calculation 2 5 24 2" xfId="26993"/>
    <cellStyle name="Note 2 2 5 3 2" xfId="26994"/>
    <cellStyle name="Total 2 7 23 2" xfId="26995"/>
    <cellStyle name="Note 2 32 19 3" xfId="26996"/>
    <cellStyle name="Total 2 32 10 3" xfId="26997"/>
    <cellStyle name="Project 6 2 15 3" xfId="26998"/>
    <cellStyle name="Fund 9 2 22 2" xfId="26999"/>
    <cellStyle name="Input 2 22 21 3" xfId="27000"/>
    <cellStyle name="Input 2 28 19 3" xfId="27001"/>
    <cellStyle name="Input 2 20 19 3" xfId="27002"/>
    <cellStyle name="Calculation 2 16 19 3" xfId="27003"/>
    <cellStyle name="Input 2 6 7 3" xfId="27004"/>
    <cellStyle name="Fund 3 2 9 3" xfId="27005"/>
    <cellStyle name="Fund 11 10 3" xfId="27006"/>
    <cellStyle name="Note 2 4 2 2 4" xfId="27007"/>
    <cellStyle name="Calculation 2 29 5 3" xfId="27008"/>
    <cellStyle name="Note 2 34 2 4 3" xfId="27009"/>
    <cellStyle name="Input 2 30 8 3" xfId="27010"/>
    <cellStyle name="task 9 2 7 3" xfId="27011"/>
    <cellStyle name="Total 2 10 5 3" xfId="27012"/>
    <cellStyle name="Org 13 9 3" xfId="27013"/>
    <cellStyle name="Normal 10 2 6 2" xfId="27014"/>
    <cellStyle name="Fund 11 2 7 3" xfId="27015"/>
    <cellStyle name="Normal 7 2 5 2" xfId="27016"/>
    <cellStyle name="Normal 9 5 9 2" xfId="27017"/>
    <cellStyle name="Input 2 5 8 3" xfId="27018"/>
    <cellStyle name="Project 13 2 9 3" xfId="27019"/>
    <cellStyle name="Input 2 5 18 3" xfId="27020"/>
    <cellStyle name="Calculation 2 38 11 3" xfId="27021"/>
    <cellStyle name="Fund 4 2 4 3" xfId="27022"/>
    <cellStyle name="Total 2 37 2 3" xfId="27023"/>
    <cellStyle name="task 2 2 5 3" xfId="27024"/>
    <cellStyle name="Total 2 28 3 3" xfId="27025"/>
    <cellStyle name="Note 2 37 5 3" xfId="27026"/>
    <cellStyle name="Fund 9 2 10 3" xfId="27027"/>
    <cellStyle name="Total 2 20 5 3" xfId="27028"/>
    <cellStyle name="Input 2 2 8 2 2" xfId="27029"/>
    <cellStyle name="Output 2 7 23 2" xfId="27030"/>
    <cellStyle name="Percent 3 3 2 2" xfId="27031"/>
    <cellStyle name="Project 9 17 3" xfId="27032"/>
    <cellStyle name="task 2 2 17 3" xfId="27033"/>
    <cellStyle name="Input 2 34 23" xfId="27034"/>
    <cellStyle name="Note 2 19 2 18 3" xfId="27035"/>
    <cellStyle name="Total 2 25 18 3" xfId="27036"/>
    <cellStyle name="Output 2 8 19 3" xfId="27037"/>
    <cellStyle name="Fund 4 14 3" xfId="27038"/>
    <cellStyle name="Note 2 10 2 24" xfId="27039"/>
    <cellStyle name="Total 2 35 6 3" xfId="27040"/>
    <cellStyle name="Input 2 19 15 3" xfId="27041"/>
    <cellStyle name="Calculation 2 19 2 3" xfId="27042"/>
    <cellStyle name="Input 2 37 21 3" xfId="27043"/>
    <cellStyle name="Fund 15 2 21 3" xfId="27044"/>
    <cellStyle name="task 3 5 3" xfId="27045"/>
    <cellStyle name="Org 15 2 5 3" xfId="27046"/>
    <cellStyle name="task 10 2 6 3" xfId="27047"/>
    <cellStyle name="Output 2 23 4 3" xfId="27048"/>
    <cellStyle name="Input 2 36 10 3" xfId="27049"/>
    <cellStyle name="Org 5 2 8 3" xfId="27050"/>
    <cellStyle name="Comma 20 2" xfId="27051"/>
    <cellStyle name="Currency 20 2" xfId="27052"/>
    <cellStyle name="Normal 26 2" xfId="27053"/>
    <cellStyle name="Normal 27 2" xfId="27054"/>
    <cellStyle name="Currency 22 2" xfId="27055"/>
    <cellStyle name="Note 17 2" xfId="27056"/>
    <cellStyle name="20% - Accent1 16 2" xfId="27057"/>
    <cellStyle name="40% - Accent1 16 2" xfId="27058"/>
    <cellStyle name="20% - Accent2 16 2" xfId="27059"/>
    <cellStyle name="40% - Accent2 16 2" xfId="27060"/>
    <cellStyle name="20% - Accent3 16 2" xfId="27061"/>
    <cellStyle name="40% - Accent3 16 2" xfId="27062"/>
    <cellStyle name="20% - Accent4 16 2" xfId="27063"/>
    <cellStyle name="40% - Accent4 16 2" xfId="27064"/>
    <cellStyle name="20% - Accent5 16 2" xfId="27065"/>
    <cellStyle name="40% - Accent5 16 2" xfId="27066"/>
    <cellStyle name="20% - Accent6 16 2" xfId="27067"/>
    <cellStyle name="40% - Accent6 16 2" xfId="27068"/>
    <cellStyle name="Note 2 24 19 3" xfId="27069"/>
    <cellStyle name="Normal 28 2" xfId="27070"/>
    <cellStyle name="Percent 17 2" xfId="27071"/>
    <cellStyle name="Comma 24 2" xfId="27072"/>
    <cellStyle name="Normal 29 2" xfId="27073"/>
    <cellStyle name="Note 18 2" xfId="27074"/>
    <cellStyle name="20% - Accent1 17 2" xfId="27075"/>
    <cellStyle name="40% - Accent1 17 2" xfId="27076"/>
    <cellStyle name="20% - Accent2 17 2" xfId="27077"/>
    <cellStyle name="40% - Accent2 17 2" xfId="27078"/>
    <cellStyle name="20% - Accent3 17 2" xfId="27079"/>
    <cellStyle name="40% - Accent3 17 2" xfId="27080"/>
    <cellStyle name="20% - Accent4 17 2" xfId="27081"/>
    <cellStyle name="40% - Accent4 17 2" xfId="27082"/>
    <cellStyle name="20% - Accent5 17 2" xfId="27083"/>
    <cellStyle name="40% - Accent5 17 2" xfId="27084"/>
    <cellStyle name="20% - Accent6 17 2" xfId="27085"/>
    <cellStyle name="40% - Accent6 17 2" xfId="27086"/>
    <cellStyle name="Normal 3 13 2" xfId="27087"/>
    <cellStyle name="Currency 3 8 2" xfId="27088"/>
    <cellStyle name="Currency 4 8 2" xfId="27089"/>
    <cellStyle name="Comma 25 2" xfId="27090"/>
    <cellStyle name="Comma 2 3 5 2" xfId="27091"/>
    <cellStyle name="Comma 3 2 8 2" xfId="27092"/>
    <cellStyle name="Normal 3 3 6 2" xfId="27093"/>
    <cellStyle name="Currency 23 2" xfId="27094"/>
    <cellStyle name="Normal 2 16 4 2" xfId="27095"/>
    <cellStyle name="Normal 4 2 6 2" xfId="27096"/>
    <cellStyle name="Normal 5 11 2" xfId="27097"/>
    <cellStyle name="Comma 2 2 2 5 2" xfId="27098"/>
    <cellStyle name="Comma 4 2 5 2" xfId="27099"/>
    <cellStyle name="Normal 2 2 17 4 2" xfId="27100"/>
    <cellStyle name="Normal 3 2 5 6 2" xfId="27101"/>
    <cellStyle name="Normal 3 2 2 4 6 2" xfId="27102"/>
    <cellStyle name="Normal 3 2 2 2 8 2" xfId="27103"/>
    <cellStyle name="Normal 3 2 2 2 2 7 2" xfId="27104"/>
    <cellStyle name="Normal 3 2 2 3 7 2" xfId="27105"/>
    <cellStyle name="Normal 3 2 3 8 2" xfId="27106"/>
    <cellStyle name="Normal 3 2 3 2 7 2" xfId="27107"/>
    <cellStyle name="Normal 3 2 4 7 2" xfId="27108"/>
    <cellStyle name="Normal 3 4 9 2" xfId="27109"/>
    <cellStyle name="Normal 3 4 2 8 2" xfId="27110"/>
    <cellStyle name="Normal 3 4 2 2 7 2" xfId="27111"/>
    <cellStyle name="Normal 3 4 3 7 2" xfId="27112"/>
    <cellStyle name="Normal 3 5 8 2" xfId="27113"/>
    <cellStyle name="Normal 3 5 2 7 2" xfId="27114"/>
    <cellStyle name="Normal 3 6 7 2" xfId="27115"/>
    <cellStyle name="Normal 3 7 6 2" xfId="27116"/>
    <cellStyle name="Normal 5 2 2 9 2" xfId="27117"/>
    <cellStyle name="Normal 5 2 2 2 7 2" xfId="27118"/>
    <cellStyle name="Normal 5 2 3 7 2" xfId="27119"/>
    <cellStyle name="Normal 5 2 4 6 2" xfId="27120"/>
    <cellStyle name="Normal 5 3 9 2" xfId="27121"/>
    <cellStyle name="Normal 5 3 2 7 2" xfId="27122"/>
    <cellStyle name="Normal 5 4 7 2" xfId="27123"/>
    <cellStyle name="Normal 5 5 6 2" xfId="27124"/>
    <cellStyle name="Note 2 2 29 2" xfId="27125"/>
    <cellStyle name="Percent 4 8 2" xfId="27126"/>
    <cellStyle name="Normal 8 8 2" xfId="27127"/>
    <cellStyle name="Currency 2 5 4 2" xfId="27128"/>
    <cellStyle name="Currency 3 4 4 2" xfId="27129"/>
    <cellStyle name="Normal 4 2 3 4 2" xfId="27130"/>
    <cellStyle name="Normal 5 8 4 2" xfId="27131"/>
    <cellStyle name="Note 2 2 3 4 2" xfId="27132"/>
    <cellStyle name="Normal 5 9 4 2" xfId="27133"/>
    <cellStyle name="Comma 9 8 2" xfId="27134"/>
    <cellStyle name="Note 3 8 2" xfId="27135"/>
    <cellStyle name="Normal 14 7 2" xfId="27136"/>
    <cellStyle name="Currency 7 7 2" xfId="27137"/>
    <cellStyle name="Percent 18 2" xfId="27138"/>
    <cellStyle name="Normal 10 2 7 2" xfId="27139"/>
    <cellStyle name="Normal 7 2 6 2" xfId="27140"/>
    <cellStyle name="Normal 9 5 10 2" xfId="27141"/>
    <cellStyle name="Percent 3 3 3 2" xfId="27142"/>
    <cellStyle name="Normal 30 2" xfId="27143"/>
    <cellStyle name="Comma 26 2" xfId="27144"/>
    <cellStyle name="Comma 27 2" xfId="27145"/>
    <cellStyle name="Comma 33 2" xfId="27146"/>
    <cellStyle name="Note 19 2" xfId="27147"/>
    <cellStyle name="20% - Accent1 18 2" xfId="27148"/>
    <cellStyle name="40% - Accent1 18 2" xfId="27149"/>
    <cellStyle name="20% - Accent2 18 2" xfId="27150"/>
    <cellStyle name="40% - Accent2 18 2" xfId="27151"/>
    <cellStyle name="20% - Accent3 18 2" xfId="27152"/>
    <cellStyle name="40% - Accent3 18 2" xfId="27153"/>
    <cellStyle name="20% - Accent4 18 2" xfId="27154"/>
    <cellStyle name="40% - Accent4 18 2" xfId="27155"/>
    <cellStyle name="20% - Accent5 18 2" xfId="27156"/>
    <cellStyle name="40% - Accent5 18 2" xfId="27157"/>
    <cellStyle name="20% - Accent6 18 2" xfId="27158"/>
    <cellStyle name="40% - Accent6 18 2" xfId="27159"/>
    <cellStyle name="Comma 28 2" xfId="27160"/>
    <cellStyle name="Comma 31 2" xfId="27161"/>
    <cellStyle name="Comma 30 2" xfId="27162"/>
    <cellStyle name="Comma 34 2" xfId="27163"/>
    <cellStyle name="Comma 32 2" xfId="27164"/>
    <cellStyle name="Comma 29 2" xfId="27165"/>
    <cellStyle name="Comma 35 2" xfId="27166"/>
    <cellStyle name="Normal 31 2" xfId="27167"/>
    <cellStyle name="Currency 49 2" xfId="27168"/>
    <cellStyle name="Note 20 2" xfId="27169"/>
    <cellStyle name="20% - Accent1 19 2" xfId="27170"/>
    <cellStyle name="40% - Accent1 19 2" xfId="27171"/>
    <cellStyle name="20% - Accent2 19 2" xfId="27172"/>
    <cellStyle name="40% - Accent2 19 2" xfId="27173"/>
    <cellStyle name="20% - Accent3 19 2" xfId="27174"/>
    <cellStyle name="40% - Accent3 19 2" xfId="27175"/>
    <cellStyle name="20% - Accent4 19 2" xfId="27176"/>
    <cellStyle name="40% - Accent4 19 2" xfId="27177"/>
    <cellStyle name="20% - Accent5 19 2" xfId="27178"/>
    <cellStyle name="40% - Accent5 19 2" xfId="27179"/>
    <cellStyle name="20% - Accent6 19 2" xfId="27180"/>
    <cellStyle name="40% - Accent6 19 2" xfId="27181"/>
    <cellStyle name="Currency 24 2" xfId="27182"/>
    <cellStyle name="Comma 36 2" xfId="27183"/>
    <cellStyle name="Currency 42 2" xfId="27184"/>
    <cellStyle name="Currency 41 2" xfId="27185"/>
    <cellStyle name="Currency 46 2" xfId="27186"/>
    <cellStyle name="Comma 2 3 6 2" xfId="27187"/>
    <cellStyle name="Comma 3 2 9 2" xfId="27188"/>
    <cellStyle name="Currency 2 8 2" xfId="27189"/>
    <cellStyle name="Currency 27 2" xfId="27190"/>
    <cellStyle name="Normal 3 3 7 2" xfId="27191"/>
    <cellStyle name="Comma 61 2" xfId="27192"/>
    <cellStyle name="Normal 8 9 2" xfId="27193"/>
    <cellStyle name="Percent 4 9 2" xfId="27194"/>
    <cellStyle name="Comma 59 2" xfId="27195"/>
    <cellStyle name="Comma 44 2" xfId="27196"/>
    <cellStyle name="Currency 3 4 5 2" xfId="27197"/>
    <cellStyle name="Currency 4 9 2" xfId="27198"/>
    <cellStyle name="Normal 2 16 5 2" xfId="27199"/>
    <cellStyle name="Normal 4 2 3 5 2" xfId="27200"/>
    <cellStyle name="Normal 5 8 5 2" xfId="27201"/>
    <cellStyle name="Comma 2 2 2 6 2" xfId="27202"/>
    <cellStyle name="Currency 28 2" xfId="27203"/>
    <cellStyle name="Comma 45 2" xfId="27204"/>
    <cellStyle name="Comma 42 2" xfId="27205"/>
    <cellStyle name="Currency 30 2" xfId="27206"/>
    <cellStyle name="Currency 48 2" xfId="27207"/>
    <cellStyle name="Currency 34 2" xfId="27208"/>
    <cellStyle name="Comma 57 2" xfId="27209"/>
    <cellStyle name="Comma 60 2" xfId="27210"/>
    <cellStyle name="Currency 36 2" xfId="27211"/>
    <cellStyle name="Comma 37 2" xfId="27212"/>
    <cellStyle name="Comma 4 2 6 2" xfId="27213"/>
    <cellStyle name="Currency 37 2" xfId="27214"/>
    <cellStyle name="Comma 47 2" xfId="27215"/>
    <cellStyle name="Normal 2 2 17 5 2" xfId="27216"/>
    <cellStyle name="Normal 3 2 5 7 2" xfId="27217"/>
    <cellStyle name="Normal 3 2 2 4 7 2" xfId="27218"/>
    <cellStyle name="Normal 3 2 2 2 9 2" xfId="27219"/>
    <cellStyle name="Normal 3 2 2 2 2 8 2" xfId="27220"/>
    <cellStyle name="Normal 3 2 2 3 8 2" xfId="27221"/>
    <cellStyle name="Normal 3 2 3 9 2" xfId="27222"/>
    <cellStyle name="Normal 3 2 3 2 8 2" xfId="27223"/>
    <cellStyle name="Normal 3 2 4 8 2" xfId="27224"/>
    <cellStyle name="Comma 62 2" xfId="27225"/>
    <cellStyle name="Normal 3 4 10 2" xfId="27226"/>
    <cellStyle name="Normal 3 4 2 9 2" xfId="27227"/>
    <cellStyle name="Normal 3 4 2 2 8 2" xfId="27228"/>
    <cellStyle name="Normal 3 4 3 8 2" xfId="27229"/>
    <cellStyle name="Normal 3 5 9 2" xfId="27230"/>
    <cellStyle name="Normal 3 5 2 8 2" xfId="27231"/>
    <cellStyle name="Normal 3 6 8 2" xfId="27232"/>
    <cellStyle name="Normal 3 7 7 2" xfId="27233"/>
    <cellStyle name="Normal 5 2 2 10 2" xfId="27234"/>
    <cellStyle name="Normal 5 2 2 2 8 2" xfId="27235"/>
    <cellStyle name="Normal 5 2 3 8 2" xfId="27236"/>
    <cellStyle name="Normal 5 2 4 7 2" xfId="27237"/>
    <cellStyle name="Normal 5 3 10 2" xfId="27238"/>
    <cellStyle name="Normal 5 3 2 8 2" xfId="27239"/>
    <cellStyle name="Normal 5 4 8 2" xfId="27240"/>
    <cellStyle name="Normal 5 5 7 2" xfId="27241"/>
    <cellStyle name="Note 2 2 3 5 2" xfId="27242"/>
    <cellStyle name="Currency 2 5 5 2" xfId="27243"/>
    <cellStyle name="Percent 19 2" xfId="27244"/>
    <cellStyle name="Currency 44 2" xfId="27245"/>
    <cellStyle name="Comma 53 2" xfId="27246"/>
    <cellStyle name="Currency 26 2" xfId="27247"/>
    <cellStyle name="Comma 51 2" xfId="27248"/>
    <cellStyle name="Currency 45 2" xfId="27249"/>
    <cellStyle name="Normal 5 9 5 2" xfId="27250"/>
    <cellStyle name="Comma 38 2" xfId="27251"/>
    <cellStyle name="Comma 54 2" xfId="27252"/>
    <cellStyle name="Comma 43 2" xfId="27253"/>
    <cellStyle name="Comma 41 2" xfId="27254"/>
    <cellStyle name="Currency 25 2" xfId="27255"/>
    <cellStyle name="Currency 35 2" xfId="27256"/>
    <cellStyle name="Currency 33 2" xfId="27257"/>
    <cellStyle name="Comma 46 2" xfId="27258"/>
    <cellStyle name="Comma 52 2" xfId="27259"/>
    <cellStyle name="Currency 29 2" xfId="27260"/>
    <cellStyle name="Comma 58 2" xfId="27261"/>
    <cellStyle name="Comma 56 2" xfId="27262"/>
    <cellStyle name="Comma 9 9 2" xfId="27263"/>
    <cellStyle name="Note 3 9 2" xfId="27264"/>
    <cellStyle name="Normal 14 8 2" xfId="27265"/>
    <cellStyle name="Currency 7 8 2" xfId="27266"/>
    <cellStyle name="Currency 50 2" xfId="27267"/>
    <cellStyle name="Comma 55 2" xfId="27268"/>
    <cellStyle name="Comma 49 2" xfId="27269"/>
    <cellStyle name="Currency 38 2" xfId="27270"/>
    <cellStyle name="Currency 31 2" xfId="27271"/>
    <cellStyle name="Comma 39 2" xfId="27272"/>
    <cellStyle name="Normal 7 2 7 2" xfId="27273"/>
    <cellStyle name="Comma 40 2" xfId="27274"/>
    <cellStyle name="Currency 39 2" xfId="27275"/>
    <cellStyle name="Percent 3 3 4 2" xfId="27276"/>
    <cellStyle name="Currency 40 2" xfId="27277"/>
    <cellStyle name="Comma 50 2" xfId="27278"/>
    <cellStyle name="Comma 48 2" xfId="27279"/>
    <cellStyle name="Normal 10 2 8 2" xfId="27280"/>
    <cellStyle name="Normal 9 5 11 2" xfId="27281"/>
    <cellStyle name="Currency 47 2" xfId="27282"/>
    <cellStyle name="Currency 43 2" xfId="27283"/>
    <cellStyle name="Currency 32 2" xfId="27284"/>
    <cellStyle name="Normal 32 2" xfId="27285"/>
    <cellStyle name="Note 21 2" xfId="27286"/>
    <cellStyle name="20% - Accent1 20 2" xfId="27287"/>
    <cellStyle name="40% - Accent1 20 2" xfId="27288"/>
    <cellStyle name="20% - Accent2 20 2" xfId="27289"/>
    <cellStyle name="40% - Accent2 20 2" xfId="27290"/>
    <cellStyle name="20% - Accent3 20 2" xfId="27291"/>
    <cellStyle name="40% - Accent3 20 2" xfId="27292"/>
    <cellStyle name="20% - Accent4 20 2" xfId="27293"/>
    <cellStyle name="40% - Accent4 20 2" xfId="27294"/>
    <cellStyle name="20% - Accent5 20 2" xfId="27295"/>
    <cellStyle name="40% - Accent5 20 2" xfId="27296"/>
    <cellStyle name="20% - Accent6 20 2" xfId="27297"/>
    <cellStyle name="40% - Accent6 20 2" xfId="27298"/>
    <cellStyle name="Normal 33 2" xfId="27299"/>
    <cellStyle name="Note 22 2" xfId="27300"/>
    <cellStyle name="20% - Accent1 21 2" xfId="27301"/>
    <cellStyle name="40% - Accent1 21 2" xfId="27302"/>
    <cellStyle name="20% - Accent2 21 2" xfId="27303"/>
    <cellStyle name="40% - Accent2 21 2" xfId="27304"/>
    <cellStyle name="20% - Accent3 21 2" xfId="27305"/>
    <cellStyle name="40% - Accent3 21 2" xfId="27306"/>
    <cellStyle name="20% - Accent4 21 2" xfId="27307"/>
    <cellStyle name="40% - Accent4 21 2" xfId="27308"/>
    <cellStyle name="20% - Accent5 21 2" xfId="27309"/>
    <cellStyle name="40% - Accent5 21 2" xfId="27310"/>
    <cellStyle name="20% - Accent6 21 2" xfId="27311"/>
    <cellStyle name="40% - Accent6 21 2" xfId="27312"/>
    <cellStyle name="Currency 51 2" xfId="27313"/>
    <cellStyle name="Comma 63 2" xfId="27314"/>
    <cellStyle name="Comma 2 3 7 2" xfId="27315"/>
    <cellStyle name="Comma 3 2 10 2" xfId="27316"/>
    <cellStyle name="Currency 2 9 2" xfId="27317"/>
    <cellStyle name="Normal 3 3 8 2" xfId="27318"/>
    <cellStyle name="Normal 8 10 2" xfId="27319"/>
    <cellStyle name="Percent 4 10 2" xfId="27320"/>
    <cellStyle name="Currency 3 4 6 2" xfId="27321"/>
    <cellStyle name="Currency 4 10 2" xfId="27322"/>
    <cellStyle name="Normal 2 16 6 2" xfId="27323"/>
    <cellStyle name="Normal 4 2 3 6 2" xfId="27324"/>
    <cellStyle name="Normal 5 8 6 2" xfId="27325"/>
    <cellStyle name="Comma 2 2 2 7 2" xfId="27326"/>
    <cellStyle name="Comma 65 2" xfId="27327"/>
    <cellStyle name="Comma 4 2 7 2" xfId="27328"/>
    <cellStyle name="Normal 2 2 17 6 2" xfId="27329"/>
    <cellStyle name="Normal 3 2 5 8 2" xfId="27330"/>
    <cellStyle name="Normal 3 2 2 4 8 2" xfId="27331"/>
    <cellStyle name="Normal 3 2 2 2 10 2" xfId="27332"/>
    <cellStyle name="Normal 3 2 2 2 2 9 2" xfId="27333"/>
    <cellStyle name="Normal 3 2 2 3 9 2" xfId="27334"/>
    <cellStyle name="Normal 3 2 3 10 2" xfId="27335"/>
    <cellStyle name="Normal 3 2 3 2 9 2" xfId="27336"/>
    <cellStyle name="Normal 3 2 4 9 2" xfId="27337"/>
    <cellStyle name="Normal 3 4 11 2" xfId="27338"/>
    <cellStyle name="Normal 3 4 2 10 2" xfId="27339"/>
    <cellStyle name="Normal 3 4 2 2 9 2" xfId="27340"/>
    <cellStyle name="Normal 3 4 3 9 2" xfId="27341"/>
    <cellStyle name="Normal 3 5 10 2" xfId="27342"/>
    <cellStyle name="Normal 3 5 2 9 2" xfId="27343"/>
    <cellStyle name="Normal 3 6 9 2" xfId="27344"/>
    <cellStyle name="Normal 3 7 8 2" xfId="27345"/>
    <cellStyle name="Normal 5 2 2 11 2" xfId="27346"/>
    <cellStyle name="Normal 5 2 2 2 9 2" xfId="27347"/>
    <cellStyle name="Normal 5 2 3 9 2" xfId="27348"/>
    <cellStyle name="Normal 5 2 4 8 2" xfId="27349"/>
    <cellStyle name="Normal 5 3 11 2" xfId="27350"/>
    <cellStyle name="Normal 5 3 2 9 2" xfId="27351"/>
    <cellStyle name="Normal 5 4 9 2" xfId="27352"/>
    <cellStyle name="Normal 5 5 8 2" xfId="27353"/>
    <cellStyle name="Note 2 2 3 6 2" xfId="27354"/>
    <cellStyle name="Currency 2 5 6 2" xfId="27355"/>
    <cellStyle name="Percent 20 2" xfId="27356"/>
    <cellStyle name="Normal 5 9 6 2" xfId="27357"/>
    <cellStyle name="Comma 64 2" xfId="27358"/>
    <cellStyle name="Currency 52 2" xfId="27359"/>
    <cellStyle name="Comma 9 10 2" xfId="27360"/>
    <cellStyle name="Note 3 10 2" xfId="27361"/>
    <cellStyle name="Normal 14 9 2" xfId="27362"/>
    <cellStyle name="Currency 7 9 2" xfId="27363"/>
    <cellStyle name="Normal 7 2 8 2" xfId="27364"/>
    <cellStyle name="Currency 53 2" xfId="27365"/>
    <cellStyle name="Percent 3 3 5 2" xfId="27366"/>
    <cellStyle name="Normal 10 2 9 2" xfId="27367"/>
    <cellStyle name="Normal 9 5 12 2" xfId="27368"/>
    <cellStyle name="task 15 2 9 3" xfId="27369"/>
    <cellStyle name="Total 2 23 6 3" xfId="27370"/>
    <cellStyle name="task 15 2 12 3" xfId="27371"/>
    <cellStyle name="Project 12 5 3" xfId="27372"/>
    <cellStyle name="Calculation 2 18 3 3" xfId="27373"/>
    <cellStyle name="Calculation 2 37 9 3" xfId="27374"/>
    <cellStyle name="Note 2 25 23 3" xfId="27375"/>
    <cellStyle name="Input 2 16 8 3" xfId="27376"/>
    <cellStyle name="Note 2 31 6 3" xfId="27377"/>
    <cellStyle name="Output 2 58 3" xfId="27378"/>
    <cellStyle name="Output 2 12 22 2" xfId="27379"/>
    <cellStyle name="Note 2 17 20 3" xfId="27380"/>
    <cellStyle name="Total 2 36 17 3" xfId="27381"/>
    <cellStyle name="Note 2 3 2 24 2" xfId="27382"/>
    <cellStyle name="Total 2 2 4 2 2" xfId="27383"/>
    <cellStyle name="Input 2 7 23 2" xfId="27384"/>
    <cellStyle name="Calculation 2 24 22 2" xfId="27385"/>
    <cellStyle name="Fund 15 2 22 2" xfId="27386"/>
    <cellStyle name="Input 2 17 22 2" xfId="27387"/>
    <cellStyle name="Input 2 39 22 2" xfId="27388"/>
    <cellStyle name="Total 2 27 21 3" xfId="27389"/>
    <cellStyle name="task 8 2 21 3" xfId="27390"/>
    <cellStyle name="task 10 2 21 3" xfId="27391"/>
    <cellStyle name="Project 2 2 21 3" xfId="27392"/>
    <cellStyle name="Total 2 3 23 2" xfId="27393"/>
    <cellStyle name="Output 2 18 21 3" xfId="27394"/>
    <cellStyle name="Output 2 36 21 3" xfId="27395"/>
    <cellStyle name="Account 12 2 2 2" xfId="27396"/>
    <cellStyle name="Output 15 3" xfId="27397"/>
    <cellStyle name="Note 2 23 2 22 3" xfId="27398"/>
    <cellStyle name="Org 8 12 3" xfId="27399"/>
    <cellStyle name="Org 11 2 19 3" xfId="27400"/>
    <cellStyle name="Note 2 18 2 18 3" xfId="27401"/>
    <cellStyle name="Note 2 13 16 3" xfId="27402"/>
    <cellStyle name="Total 2 21 13 3" xfId="27403"/>
    <cellStyle name="Project 12 2 16 3" xfId="27404"/>
    <cellStyle name="Note 2 37 15 3" xfId="27405"/>
    <cellStyle name="Account 11 2 11 3" xfId="27406"/>
    <cellStyle name="Note 2 6 13 3" xfId="27407"/>
    <cellStyle name="Note 2 11 12 3" xfId="27408"/>
    <cellStyle name="task 15 12 3" xfId="27409"/>
    <cellStyle name="Note 2 2 2 11 3" xfId="27410"/>
    <cellStyle name="Project 6 10 3" xfId="27411"/>
    <cellStyle name="Fund 15 17 3" xfId="27412"/>
    <cellStyle name="Output 2 24 6 3" xfId="27413"/>
    <cellStyle name="Output 2 50 3" xfId="27414"/>
    <cellStyle name="Note 2 37 2 7 3" xfId="27415"/>
    <cellStyle name="Note 2 28 8 3" xfId="27416"/>
    <cellStyle name="Note 2 16 2 7 3" xfId="27417"/>
    <cellStyle name="Calculation 2 23 10 3" xfId="27418"/>
    <cellStyle name="Calculation 2 8 10 3" xfId="27419"/>
    <cellStyle name="Input 2 36 16 3" xfId="27420"/>
    <cellStyle name="Input 2 22 14 3" xfId="27421"/>
    <cellStyle name="Calculation 2 19 6 3" xfId="27422"/>
    <cellStyle name="Calculation 2 39 6 3" xfId="27423"/>
    <cellStyle name="Calculation 2 13 8 3" xfId="27424"/>
    <cellStyle name="Calculation 2 33 8 3" xfId="27425"/>
    <cellStyle name="Input 2 26 14 3" xfId="27426"/>
    <cellStyle name="Fund 11 2 12 3" xfId="27427"/>
    <cellStyle name="Input 2 15 12 3" xfId="27428"/>
    <cellStyle name="Input 2 5 13 3" xfId="27429"/>
    <cellStyle name="Input 2 3 13 3" xfId="27430"/>
    <cellStyle name="Input 2 33 6 3" xfId="27431"/>
    <cellStyle name="Input 2 22 6 3" xfId="27432"/>
    <cellStyle name="Total 2 18 4 3" xfId="27433"/>
    <cellStyle name="Total 2 28 4 3" xfId="27434"/>
    <cellStyle name="Total 2 5 6 3" xfId="27435"/>
    <cellStyle name="task 13 9 3" xfId="27436"/>
    <cellStyle name="Total 2 27 5 3" xfId="27437"/>
    <cellStyle name="Total 2 38 5 3" xfId="27438"/>
    <cellStyle name="Org 9 9 3" xfId="27439"/>
    <cellStyle name="Output 2 19 4 3" xfId="27440"/>
    <cellStyle name="Note 2 34 2 5 3" xfId="27441"/>
    <cellStyle name="Note 2 5 2 5 3" xfId="27442"/>
    <cellStyle name="Note 2 15 6 3" xfId="27443"/>
    <cellStyle name="Note 2 2 2 2 5 3" xfId="27444"/>
    <cellStyle name="Fund 6 11 3" xfId="27445"/>
    <cellStyle name="Total 2 9 17 3" xfId="27446"/>
    <cellStyle name="Fund 14 11 3" xfId="27447"/>
    <cellStyle name="task 12 2 7 3" xfId="27448"/>
    <cellStyle name="task 4 2 7 3" xfId="27449"/>
    <cellStyle name="Input 2 47 3" xfId="27450"/>
    <cellStyle name="Project 14 2 7 3" xfId="27451"/>
    <cellStyle name="Account 19 3" xfId="27452"/>
    <cellStyle name="Input 2 4 9 3" xfId="27453"/>
    <cellStyle name="Note 2 5 2 4 3" xfId="27454"/>
    <cellStyle name="Account 11 7 3" xfId="27455"/>
    <cellStyle name="Note 2 6 2 5 3" xfId="27456"/>
    <cellStyle name="Org 11 2 21 3" xfId="27457"/>
    <cellStyle name="Note 2 37 23 3" xfId="27458"/>
    <cellStyle name="Note 2 27 23 3" xfId="27459"/>
    <cellStyle name="Note 2 18 23 3" xfId="27460"/>
    <cellStyle name="Calculation 2 16 5 3" xfId="27461"/>
    <cellStyle name="Account 6 2 6 3" xfId="27462"/>
    <cellStyle name="Total 2 32 3 3" xfId="27463"/>
    <cellStyle name="Calculation 2 16 9 3" xfId="27464"/>
    <cellStyle name="task 13 7 3" xfId="27465"/>
    <cellStyle name="task 6 7 3" xfId="27466"/>
    <cellStyle name="Calculation 2 32 9 3" xfId="27467"/>
    <cellStyle name="Project 12 7 3" xfId="27468"/>
    <cellStyle name="task 12 6 3" xfId="27469"/>
    <cellStyle name="task 6 6 3" xfId="27470"/>
    <cellStyle name="Org 11 6 3" xfId="27471"/>
    <cellStyle name="Org 5 6 3" xfId="27472"/>
    <cellStyle name="task 7 2 22 2" xfId="27473"/>
    <cellStyle name="Calculation 2 14 3 3" xfId="27474"/>
    <cellStyle name="Input 2 10 5 3" xfId="27475"/>
    <cellStyle name="Calculation 2 34 3 3" xfId="27476"/>
    <cellStyle name="Total 2 5 3 3" xfId="27477"/>
    <cellStyle name="Input 2 5 6 3" xfId="27478"/>
    <cellStyle name="task 5 5 3" xfId="27479"/>
    <cellStyle name="Total 2 11 2 3" xfId="27480"/>
    <cellStyle name="Project 14 5 3" xfId="27481"/>
    <cellStyle name="Project 6 2 4 3" xfId="27482"/>
    <cellStyle name="Output 2 31 2 3" xfId="27483"/>
    <cellStyle name="Output 2 8 2 3" xfId="27484"/>
    <cellStyle name="Org 13 5 3" xfId="27485"/>
    <cellStyle name="Org 5 2 4 3" xfId="27486"/>
    <cellStyle name="Note 2 29 3 3" xfId="27487"/>
    <cellStyle name="Note 2 34 3 3" xfId="27488"/>
    <cellStyle name="Org 10 2 6 3" xfId="27489"/>
    <cellStyle name="Note 2 15 2 2 3" xfId="27490"/>
    <cellStyle name="task 35 2" xfId="27491"/>
    <cellStyle name="Note 2 24 4 3" xfId="27492"/>
    <cellStyle name="Note 2 32 2 3 3" xfId="27493"/>
    <cellStyle name="Note 2 18 4 3" xfId="27494"/>
    <cellStyle name="Account 5 5 3" xfId="27495"/>
    <cellStyle name="Input 2 18 13 3" xfId="27496"/>
    <cellStyle name="Input 2 4 16 3" xfId="27497"/>
    <cellStyle name="Account 13 2 5 3" xfId="27498"/>
    <cellStyle name="Output 2 22 5 3" xfId="27499"/>
    <cellStyle name="Calculation 2 30 4 3" xfId="27500"/>
    <cellStyle name="Calculation 2 19 4 3" xfId="27501"/>
    <cellStyle name="Note 2 34 14 3" xfId="27502"/>
    <cellStyle name="Fund 9 6 3" xfId="27503"/>
    <cellStyle name="Fund 2 8 3" xfId="27504"/>
    <cellStyle name="Note 2 31 7 3" xfId="27505"/>
    <cellStyle name="Input 2 23 4 3" xfId="27506"/>
    <cellStyle name="Note 2 12 7 3" xfId="27507"/>
    <cellStyle name="Output 2 4 13 3" xfId="27508"/>
    <cellStyle name="Calculation 2 28 7 3" xfId="27509"/>
    <cellStyle name="Input 2 7 11 3" xfId="27510"/>
    <cellStyle name="Fund 7 2 11 3" xfId="27511"/>
    <cellStyle name="Input 2 20 7 3" xfId="27512"/>
    <cellStyle name="Input 2 38 9 3" xfId="27513"/>
    <cellStyle name="Project 12 2 22 2" xfId="27514"/>
    <cellStyle name="Total 2 30 20 3" xfId="27515"/>
    <cellStyle name="Total 2 11 20 3" xfId="27516"/>
    <cellStyle name="Calculation 2 6 21 3" xfId="27517"/>
    <cellStyle name="Calculation 2 26 21 3" xfId="27518"/>
    <cellStyle name="Calculation 2 23 19 3" xfId="27519"/>
    <cellStyle name="Fund 5 2 21 3" xfId="27520"/>
    <cellStyle name="Fund 13 22 3" xfId="27521"/>
    <cellStyle name="Input 2 9 21 3" xfId="27522"/>
    <cellStyle name="Input 2 32 21 3" xfId="27523"/>
    <cellStyle name="Fund 6 2 4 3" xfId="27524"/>
    <cellStyle name="Input 2 15 2 3" xfId="27525"/>
    <cellStyle name="Calculation 2 22 2 3" xfId="27526"/>
    <cellStyle name="Calculation 2 34 2 3" xfId="27527"/>
    <cellStyle name="Input 2 7 3 3" xfId="27528"/>
    <cellStyle name="Account 14 2 3 3" xfId="27529"/>
    <cellStyle name="Total 2 14 23" xfId="27530"/>
    <cellStyle name="Total 2 25 23" xfId="27531"/>
    <cellStyle name="Project 7 4 3" xfId="27532"/>
    <cellStyle name="task 10 2 3 3" xfId="27533"/>
    <cellStyle name="Output 2 34 23" xfId="27534"/>
    <cellStyle name="Org 14 2 3 3" xfId="27535"/>
    <cellStyle name="Org 7 4 3" xfId="27536"/>
    <cellStyle name="Note 2 3 2 25" xfId="27537"/>
    <cellStyle name="Note 2 35 2 24" xfId="27538"/>
    <cellStyle name="Org 8 2 5 3" xfId="27539"/>
    <cellStyle name="task 12 2 20 3" xfId="27540"/>
    <cellStyle name="Output 2 22 15 3" xfId="27541"/>
    <cellStyle name="Account 6 14 3" xfId="27542"/>
    <cellStyle name="Note 2 19 18 3" xfId="27543"/>
    <cellStyle name="Project 6 18 3" xfId="27544"/>
    <cellStyle name="Output 2 19 15 3" xfId="27545"/>
    <cellStyle name="Input 2 34 3 3" xfId="27546"/>
    <cellStyle name="Org 10 23 2" xfId="27547"/>
    <cellStyle name="Note 2 13 2 20 3" xfId="27548"/>
    <cellStyle name="Calculation 2 21 16 3" xfId="27549"/>
    <cellStyle name="Fund 6 20 3" xfId="27550"/>
    <cellStyle name="Note 2 33 13 3" xfId="27551"/>
    <cellStyle name="Org 14 21 3" xfId="27552"/>
    <cellStyle name="Org 7 21 3" xfId="27553"/>
    <cellStyle name="Total 2 36 19 3" xfId="27554"/>
    <cellStyle name="Note 2 32 2 21 3" xfId="27555"/>
    <cellStyle name="task 7 2 19 3" xfId="27556"/>
    <cellStyle name="Total 2 18 18 3" xfId="27557"/>
    <cellStyle name="Project 12 18 3" xfId="27558"/>
    <cellStyle name="Project 9 2 19 3" xfId="27559"/>
    <cellStyle name="Org 9 18 3" xfId="27560"/>
    <cellStyle name="Output 2 20 14 3" xfId="27561"/>
    <cellStyle name="Note 2 35 16 3" xfId="27562"/>
    <cellStyle name="Note 2 7 16 3" xfId="27563"/>
    <cellStyle name="Account 10 13 3" xfId="27564"/>
    <cellStyle name="Note 2 18 2 15 3" xfId="27565"/>
    <cellStyle name="Output 2 11 13 3" xfId="27566"/>
    <cellStyle name="Output 2 22 13 3" xfId="27567"/>
    <cellStyle name="Note 2 28 2 14 3" xfId="27568"/>
    <cellStyle name="Note 2 9 2 14 3" xfId="27569"/>
    <cellStyle name="Account 11 12 3" xfId="27570"/>
    <cellStyle name="Note 2 18 20 3" xfId="27571"/>
    <cellStyle name="Total 2 14 10 3" xfId="27572"/>
    <cellStyle name="Total 2 36 12 3" xfId="27573"/>
    <cellStyle name="Project 7 2 13 3" xfId="27574"/>
    <cellStyle name="task 10 14 3" xfId="27575"/>
    <cellStyle name="Org 9 14 3" xfId="27576"/>
    <cellStyle name="Output 2 2 11 3" xfId="27577"/>
    <cellStyle name="Note 2 2 15 3" xfId="27578"/>
    <cellStyle name="Note 2 23 2 11 3" xfId="27579"/>
    <cellStyle name="Output 2 24 13 3" xfId="27580"/>
    <cellStyle name="Note 2 35 24 2" xfId="27581"/>
    <cellStyle name="Fund 7 21 3" xfId="27582"/>
    <cellStyle name="Total 2 32 9 3" xfId="27583"/>
    <cellStyle name="Account 8 2 9 3" xfId="27584"/>
    <cellStyle name="Account 11 16 3" xfId="27585"/>
    <cellStyle name="task 7 13 3" xfId="27586"/>
    <cellStyle name="Input 2 13 15 3" xfId="27587"/>
    <cellStyle name="Input 2 35 17 3" xfId="27588"/>
    <cellStyle name="Total 2 29 6 3" xfId="27589"/>
    <cellStyle name="Total 2 5 7 3" xfId="27590"/>
    <cellStyle name="task 12 10 3" xfId="27591"/>
    <cellStyle name="task 4 2 9 3" xfId="27592"/>
    <cellStyle name="Account 3 16 3" xfId="27593"/>
    <cellStyle name="Input 2 46 3" xfId="27594"/>
    <cellStyle name="Org 14 2 2 2" xfId="27595"/>
    <cellStyle name="Fund 4 3 2" xfId="27596"/>
    <cellStyle name="Note 2 31 24 2" xfId="27597"/>
    <cellStyle name="Org 7 2 22 2" xfId="27598"/>
    <cellStyle name="Total 2 32 12 3" xfId="27599"/>
    <cellStyle name="Total 2 29 17 3" xfId="27600"/>
    <cellStyle name="Total 2 36 16 3" xfId="27601"/>
    <cellStyle name="Org 5 19 3" xfId="27602"/>
    <cellStyle name="Output 2 33 22 2" xfId="27603"/>
    <cellStyle name="Total 2 14 12 3" xfId="27604"/>
    <cellStyle name="Project 8 3 2" xfId="27605"/>
    <cellStyle name="Org 12 2 14 3" xfId="27606"/>
    <cellStyle name="Note 2 3 2 17 3" xfId="27607"/>
    <cellStyle name="Total 2 2 2 14 3" xfId="27608"/>
    <cellStyle name="Org 11 23 2" xfId="27609"/>
    <cellStyle name="Calculation 2 38 20 3" xfId="27610"/>
    <cellStyle name="Input 2 42 3" xfId="27611"/>
    <cellStyle name="Account 3 2 13 3" xfId="27612"/>
    <cellStyle name="Project 15 20 3" xfId="27613"/>
    <cellStyle name="Note 2 25 2 18 3" xfId="27614"/>
    <cellStyle name="Output 2 39 18 3" xfId="27615"/>
    <cellStyle name="Total 2 19 16 3" xfId="27616"/>
    <cellStyle name="Input 2 18 20 3" xfId="27617"/>
    <cellStyle name="Output 2 23 16 3" xfId="27618"/>
    <cellStyle name="Note 2 30 18 3" xfId="27619"/>
    <cellStyle name="Calculation 2 24 20 3" xfId="27620"/>
    <cellStyle name="Fund 12 13 3" xfId="27621"/>
    <cellStyle name="Input 2 16 12 3" xfId="27622"/>
    <cellStyle name="Input 2 6 12 3" xfId="27623"/>
    <cellStyle name="Input 2 30 12 3" xfId="27624"/>
    <cellStyle name="Input 2 34 6 3" xfId="27625"/>
    <cellStyle name="Input 2 23 6 3" xfId="27626"/>
    <cellStyle name="Total 2 17 4 3" xfId="27627"/>
    <cellStyle name="Total 2 27 4 3" xfId="27628"/>
    <cellStyle name="Total 2 4 6 3" xfId="27629"/>
    <cellStyle name="task 12 2 8 3" xfId="27630"/>
    <cellStyle name="Total 2 26 5 3" xfId="27631"/>
    <cellStyle name="Total 2 37 5 3" xfId="27632"/>
    <cellStyle name="Org 8 2 8 3" xfId="27633"/>
    <cellStyle name="Output 2 18 4 3" xfId="27634"/>
    <cellStyle name="Note 2 34 6 3" xfId="27635"/>
    <cellStyle name="Note 2 5 7 3" xfId="27636"/>
    <cellStyle name="Note 2 14 2 5 3" xfId="27637"/>
    <cellStyle name="Note 2 2 2 8 3" xfId="27638"/>
    <cellStyle name="Fund 6 2 10 3" xfId="27639"/>
    <cellStyle name="Fund 14 2 10 3" xfId="27640"/>
    <cellStyle name="task 12 8 3" xfId="27641"/>
    <cellStyle name="task 4 8 3" xfId="27642"/>
    <cellStyle name="Input 2 10 8 3" xfId="27643"/>
    <cellStyle name="Project 14 8 3" xfId="27644"/>
    <cellStyle name="Account 10 7 3" xfId="27645"/>
    <cellStyle name="Input 2 5 9 3" xfId="27646"/>
    <cellStyle name="Note 2 5 6 3" xfId="27647"/>
    <cellStyle name="Account 11 2 6 3" xfId="27648"/>
    <cellStyle name="Note 2 6 6 3" xfId="27649"/>
    <cellStyle name="Calculation 2 17 5 3" xfId="27650"/>
    <cellStyle name="Account 7 7 3" xfId="27651"/>
    <cellStyle name="Total 2 31 3 3" xfId="27652"/>
    <cellStyle name="Total 2 9 3 3" xfId="27653"/>
    <cellStyle name="task 12 2 6 3" xfId="27654"/>
    <cellStyle name="task 5 2 6 3" xfId="27655"/>
    <cellStyle name="Calculation 2 33 9 3" xfId="27656"/>
    <cellStyle name="Project 11 2 6 3" xfId="27657"/>
    <cellStyle name="task 11 2 5 3" xfId="27658"/>
    <cellStyle name="task 5 2 5 3" xfId="27659"/>
    <cellStyle name="Org 10 2 5 3" xfId="27660"/>
    <cellStyle name="Org 4 2 5 3" xfId="27661"/>
    <cellStyle name="Calculation 2 15 3 3" xfId="27662"/>
    <cellStyle name="Input 2 11 5 3" xfId="27663"/>
    <cellStyle name="Calculation 2 35 3 3" xfId="27664"/>
    <cellStyle name="Total 2 4 3 3" xfId="27665"/>
    <cellStyle name="Input 2 6 5 3" xfId="27666"/>
    <cellStyle name="task 4 2 4 3" xfId="27667"/>
    <cellStyle name="Total 2 10 2 3" xfId="27668"/>
    <cellStyle name="Project 13 2 4 3" xfId="27669"/>
    <cellStyle name="Project 6 5 3" xfId="27670"/>
    <cellStyle name="Output 2 30 2 3" xfId="27671"/>
    <cellStyle name="Output 2 7 2 3" xfId="27672"/>
    <cellStyle name="Org 12 2 4 3" xfId="27673"/>
    <cellStyle name="Org 5 5 3" xfId="27674"/>
    <cellStyle name="Note 2 28 2 2 3" xfId="27675"/>
    <cellStyle name="Note 2 33 2 2 3" xfId="27676"/>
    <cellStyle name="Org 10 7 3" xfId="27677"/>
    <cellStyle name="Note 2 15 3 3" xfId="27678"/>
    <cellStyle name="Note 2 23 2 3 3" xfId="27679"/>
    <cellStyle name="Note 2 32 4 3" xfId="27680"/>
    <cellStyle name="Note 2 17 2 3 3" xfId="27681"/>
    <cellStyle name="Account 5 2 4 3" xfId="27682"/>
    <cellStyle name="Input 2 19 13 3" xfId="27683"/>
    <cellStyle name="Input 2 5 16 3" xfId="27684"/>
    <cellStyle name="Account 14 6 3" xfId="27685"/>
    <cellStyle name="Output 2 21 5 3" xfId="27686"/>
    <cellStyle name="Calculation 2 31 4 3" xfId="27687"/>
    <cellStyle name="Calculation 2 2 5 4" xfId="27688"/>
    <cellStyle name="Fund 13 2 13 3" xfId="27689"/>
    <cellStyle name="Calculation 2 4 5 3" xfId="27690"/>
    <cellStyle name="Fund 5 8 3" xfId="27691"/>
    <cellStyle name="Note 2 30 2 6 3" xfId="27692"/>
    <cellStyle name="Input 2 17 4 3" xfId="27693"/>
    <cellStyle name="Note 2 11 2 6 3" xfId="27694"/>
    <cellStyle name="Output 2 29 12 3" xfId="27695"/>
    <cellStyle name="Calculation 2 29 7 3" xfId="27696"/>
    <cellStyle name="Input 2 48 3" xfId="27697"/>
    <cellStyle name="Fund 8 12 3" xfId="27698"/>
    <cellStyle name="Input 2 21 7 3" xfId="27699"/>
    <cellStyle name="Input 2 31 7 3" xfId="27700"/>
    <cellStyle name="Note 2 29 2 23 2" xfId="27701"/>
    <cellStyle name="Output 2 28 22 2" xfId="27702"/>
    <cellStyle name="Calculation 2 8 21 3" xfId="27703"/>
    <cellStyle name="Calculation 2 27 21 3" xfId="27704"/>
    <cellStyle name="Calculation 2 27 19 3" xfId="27705"/>
    <cellStyle name="Fund 6 22 3" xfId="27706"/>
    <cellStyle name="Fund 13 2 21 3" xfId="27707"/>
    <cellStyle name="Input 2 9 2 3" xfId="27708"/>
    <cellStyle name="Input 2 33 21 3" xfId="27709"/>
    <cellStyle name="Fund 6 5 3" xfId="27710"/>
    <cellStyle name="Input 2 14 2 3" xfId="27711"/>
    <cellStyle name="Calculation 2 21 2 3" xfId="27712"/>
    <cellStyle name="Calculation 2 33 2 3" xfId="27713"/>
    <cellStyle name="Input 2 6 3 3" xfId="27714"/>
    <cellStyle name="Account 14 4 3" xfId="27715"/>
    <cellStyle name="Total 2 13 23" xfId="27716"/>
    <cellStyle name="Total 2 24 23" xfId="27717"/>
    <cellStyle name="Project 6 2 3 3" xfId="27718"/>
    <cellStyle name="task 10 4 3" xfId="27719"/>
    <cellStyle name="Output 2 33 23" xfId="27720"/>
    <cellStyle name="Fund 10 7 3" xfId="27721"/>
    <cellStyle name="Org 14 4 3" xfId="27722"/>
    <cellStyle name="Org 6 2 3 3" xfId="27723"/>
    <cellStyle name="Note 2 3 4 3" xfId="27724"/>
    <cellStyle name="Note 2 35 25" xfId="27725"/>
    <cellStyle name="Org 8 6 3" xfId="27726"/>
    <cellStyle name="Total 2 29 16 3" xfId="27727"/>
    <cellStyle name="task 14 2 17 3" xfId="27728"/>
    <cellStyle name="Note 2 30 2 16 3" xfId="27729"/>
    <cellStyle name="Note 2 8 13 3" xfId="27730"/>
    <cellStyle name="Total 2 2 2 11 3" xfId="27731"/>
    <cellStyle name="Output 2 34 12 3" xfId="27732"/>
    <cellStyle name="Fund 13 4 3" xfId="27733"/>
    <cellStyle name="Total 2 6 15 3" xfId="27734"/>
    <cellStyle name="Project 12 13 3" xfId="27735"/>
    <cellStyle name="Note 2 48 3" xfId="27736"/>
    <cellStyle name="task 14 2 2 2" xfId="27737"/>
    <cellStyle name="Total 2 20 11 3" xfId="27738"/>
    <cellStyle name="Org 14 2 12 3" xfId="27739"/>
    <cellStyle name="Fund 5 2 17 3" xfId="27740"/>
    <cellStyle name="Account 2 3 2" xfId="27741"/>
    <cellStyle name="Project 13 3 2" xfId="27742"/>
    <cellStyle name="Fund 14 4 3" xfId="27743"/>
    <cellStyle name="Note 2 5 22 3" xfId="27744"/>
    <cellStyle name="Account 4 3 2" xfId="27745"/>
    <cellStyle name="Project 15 2 18 3" xfId="27746"/>
    <cellStyle name="Note 2 2 7 2 3" xfId="27747"/>
    <cellStyle name="Input 2 4 24 2" xfId="27748"/>
    <cellStyle name="Calculation 2 26 22 2" xfId="27749"/>
    <cellStyle name="Fund 3 23 2" xfId="27750"/>
    <cellStyle name="Input 2 19 22 2" xfId="27751"/>
    <cellStyle name="Input 2 6 22 2" xfId="27752"/>
    <cellStyle name="Total 2 25 21 3" xfId="27753"/>
    <cellStyle name="task 7 22 3" xfId="27754"/>
    <cellStyle name="task 34 3" xfId="27755"/>
    <cellStyle name="Project 15 2 21 3" xfId="27756"/>
    <cellStyle name="Total 2 28 22 2" xfId="27757"/>
    <cellStyle name="Output 2 16 21 3" xfId="27758"/>
    <cellStyle name="Output 2 32 21 3" xfId="27759"/>
    <cellStyle name="Org 10 22 3" xfId="27760"/>
    <cellStyle name="Note 2 36 23 3" xfId="27761"/>
    <cellStyle name="Note 2 26 23 3" xfId="27762"/>
    <cellStyle name="Note 2 17 23 3" xfId="27763"/>
    <cellStyle name="task 6 2 22 2" xfId="27764"/>
    <cellStyle name="Project 9 23 2" xfId="27765"/>
    <cellStyle name="Project 11 2 22 2" xfId="27766"/>
    <cellStyle name="Total 2 29 20 3" xfId="27767"/>
    <cellStyle name="task 9 2 20 3" xfId="27768"/>
    <cellStyle name="task 11 2 20 3" xfId="27769"/>
    <cellStyle name="Org 13 13 3" xfId="27770"/>
    <cellStyle name="Org 13 2 20 3" xfId="27771"/>
    <cellStyle name="Org 6 2 20 3" xfId="27772"/>
    <cellStyle name="Total 2 35 19 3" xfId="27773"/>
    <cellStyle name="Note 2 32 22 3" xfId="27774"/>
    <cellStyle name="task 7 20 3" xfId="27775"/>
    <cellStyle name="Total 2 17 18 3" xfId="27776"/>
    <cellStyle name="Project 11 2 17 3" xfId="27777"/>
    <cellStyle name="Project 8 2 19 3" xfId="27778"/>
    <cellStyle name="Org 8 2 17 3" xfId="27779"/>
    <cellStyle name="Output 2 2 15 3" xfId="27780"/>
    <cellStyle name="Note 2 34 2 15 3" xfId="27781"/>
    <cellStyle name="Note 2 6 2 15 3" xfId="27782"/>
    <cellStyle name="Account 10 2 12 3" xfId="27783"/>
    <cellStyle name="Note 2 18 16 3" xfId="27784"/>
    <cellStyle name="Output 2 10 13 3" xfId="27785"/>
    <cellStyle name="Output 2 21 13 3" xfId="27786"/>
    <cellStyle name="Note 2 26 2 14 3" xfId="27787"/>
    <cellStyle name="Note 2 9 15 3" xfId="27788"/>
    <cellStyle name="Account 12 12 3" xfId="27789"/>
    <cellStyle name="Note 2 17 2 19 3" xfId="27790"/>
    <cellStyle name="Total 2 13 10 3" xfId="27791"/>
    <cellStyle name="Total 2 35 12 3" xfId="27792"/>
    <cellStyle name="Project 5 2 13 3" xfId="27793"/>
    <cellStyle name="task 26 3" xfId="27794"/>
    <cellStyle name="Org 8 2 13 3" xfId="27795"/>
    <cellStyle name="Output 2 19 10 3" xfId="27796"/>
    <cellStyle name="Note 2 19 2 11 3" xfId="27797"/>
    <cellStyle name="Note 2 23 12 3" xfId="27798"/>
    <cellStyle name="Org 29 3" xfId="27799"/>
    <cellStyle name="task 8 2 10 3" xfId="27800"/>
    <cellStyle name="Project 4 2 10 3" xfId="27801"/>
    <cellStyle name="Calculation 2 21 15 3" xfId="27802"/>
    <cellStyle name="Total 2 31 9 3" xfId="27803"/>
    <cellStyle name="Total 2 9 9 3" xfId="27804"/>
    <cellStyle name="Note 2 34 10 3" xfId="27805"/>
    <cellStyle name="task 6 2 12 3" xfId="27806"/>
    <cellStyle name="Input 2 14 15 3" xfId="27807"/>
    <cellStyle name="Input 2 36 17 3" xfId="27808"/>
    <cellStyle name="Total 2 28 6 3" xfId="27809"/>
    <cellStyle name="Total 2 4 7 3" xfId="27810"/>
    <cellStyle name="Project 9 2 9 3" xfId="27811"/>
    <cellStyle name="task 4 10 3" xfId="27812"/>
    <cellStyle name="Account 5 16 3" xfId="27813"/>
    <cellStyle name="Input 2 2 8 4" xfId="27814"/>
    <cellStyle name="Fund 4 2 2 2" xfId="27815"/>
    <cellStyle name="Note 2 11 2 15 3" xfId="27816"/>
    <cellStyle name="Note 2 28 2 23 2" xfId="27817"/>
    <cellStyle name="Org 4 23 2" xfId="27818"/>
    <cellStyle name="Total 2 31 12 3" xfId="27819"/>
    <cellStyle name="Total 2 22 17 3" xfId="27820"/>
    <cellStyle name="Note 2 12 2 10 3" xfId="27821"/>
    <cellStyle name="Output 2 9 7 3" xfId="27822"/>
    <cellStyle name="Account 10 3 2" xfId="27823"/>
    <cellStyle name="Note 2 25 2 22 3" xfId="27824"/>
    <cellStyle name="Output 2 26 8 3" xfId="27825"/>
    <cellStyle name="Project 5 20 3" xfId="27826"/>
    <cellStyle name="Project 6 19 3" xfId="27827"/>
    <cellStyle name="Account 5 2 12 3" xfId="27828"/>
    <cellStyle name="Total 2 2 15 3" xfId="27829"/>
    <cellStyle name="Calculation 2 29 17 3" xfId="27830"/>
    <cellStyle name="Note 2 21 15 3" xfId="27831"/>
    <cellStyle name="Account 24 3" xfId="27832"/>
    <cellStyle name="Org 27 3" xfId="27833"/>
    <cellStyle name="Note 2 10 12 3" xfId="27834"/>
    <cellStyle name="Project 4 2 11 3" xfId="27835"/>
    <cellStyle name="Calculation 2 16 11 3" xfId="27836"/>
    <cellStyle name="Project 3 10 3" xfId="27837"/>
    <cellStyle name="Org 13 21 3" xfId="27838"/>
    <cellStyle name="Org 6 21 3" xfId="27839"/>
    <cellStyle name="Total 2 34 19 3" xfId="27840"/>
    <cellStyle name="Note 2 31 2 21 3" xfId="27841"/>
    <cellStyle name="task 6 2 19 3" xfId="27842"/>
    <cellStyle name="Total 2 16 18 3" xfId="27843"/>
    <cellStyle name="Project 11 18 3" xfId="27844"/>
    <cellStyle name="Project 8 20 3" xfId="27845"/>
    <cellStyle name="Org 7 2 17 3" xfId="27846"/>
    <cellStyle name="Output 2 19 14 3" xfId="27847"/>
    <cellStyle name="Note 2 34 16 3" xfId="27848"/>
    <cellStyle name="Note 2 6 16 3" xfId="27849"/>
    <cellStyle name="Account 14 13 3" xfId="27850"/>
    <cellStyle name="Note 2 17 2 15 3" xfId="27851"/>
    <cellStyle name="Output 2 52 3" xfId="27852"/>
    <cellStyle name="Output 2 20 13 3" xfId="27853"/>
    <cellStyle name="Note 2 25 2 14 3" xfId="27854"/>
    <cellStyle name="Note 2 8 2 14 3" xfId="27855"/>
    <cellStyle name="Account 12 2 11 3" xfId="27856"/>
    <cellStyle name="Note 2 16 20 3" xfId="27857"/>
    <cellStyle name="Total 2 12 10 3" xfId="27858"/>
    <cellStyle name="Total 2 34 12 3" xfId="27859"/>
    <cellStyle name="Project 13 2 13 3" xfId="27860"/>
    <cellStyle name="Account 23 3" xfId="27861"/>
    <cellStyle name="Org 8 14 3" xfId="27862"/>
    <cellStyle name="Output 2 18 10 3" xfId="27863"/>
    <cellStyle name="Note 2 19 12 3" xfId="27864"/>
    <cellStyle name="Note 2 22 2 11 3" xfId="27865"/>
    <cellStyle name="Calculation 2 34 17 3" xfId="27866"/>
    <cellStyle name="Total 2 3 10 3" xfId="27867"/>
    <cellStyle name="Total 2 8 9 3" xfId="27868"/>
    <cellStyle name="Output 2 32 7 3" xfId="27869"/>
    <cellStyle name="task 6 13 3" xfId="27870"/>
    <cellStyle name="Input 2 15 15 3" xfId="27871"/>
    <cellStyle name="Input 2 37 17 3" xfId="27872"/>
    <cellStyle name="Total 2 27 6 3" xfId="27873"/>
    <cellStyle name="Input 2 13 16 3" xfId="27874"/>
    <cellStyle name="Project 5 10 3" xfId="27875"/>
    <cellStyle name="task 3 2 9 3" xfId="27876"/>
    <cellStyle name="Calculation 2 13 19 3" xfId="27877"/>
    <cellStyle name="Input 2 26 7 3" xfId="27878"/>
    <cellStyle name="Fund 15 2 13 3" xfId="27879"/>
    <cellStyle name="Account 12 2 14 3" xfId="27880"/>
    <cellStyle name="Org 14 23 2" xfId="27881"/>
    <cellStyle name="Total 2 21 12 3" xfId="27882"/>
    <cellStyle name="Total 2 16 17 3" xfId="27883"/>
    <cellStyle name="Fund 5 3 2" xfId="27884"/>
    <cellStyle name="Fund 13 13 3" xfId="27885"/>
    <cellStyle name="Input 2 18 12 3" xfId="27886"/>
    <cellStyle name="Input 2 49 3" xfId="27887"/>
    <cellStyle name="Input 2 32 12 3" xfId="27888"/>
    <cellStyle name="Input 2 36 6 3" xfId="27889"/>
    <cellStyle name="Input 2 25 6 3" xfId="27890"/>
    <cellStyle name="Total 2 15 4 3" xfId="27891"/>
    <cellStyle name="Total 2 25 4 3" xfId="27892"/>
    <cellStyle name="Project 9 2 8 3" xfId="27893"/>
    <cellStyle name="task 11 2 8 3" xfId="27894"/>
    <cellStyle name="Total 2 24 5 3" xfId="27895"/>
    <cellStyle name="Total 2 35 5 3" xfId="27896"/>
    <cellStyle name="Org 7 2 8 3" xfId="27897"/>
    <cellStyle name="Output 2 16 4 3" xfId="27898"/>
    <cellStyle name="Note 2 33 6 3" xfId="27899"/>
    <cellStyle name="Note 2 4 7 3" xfId="27900"/>
    <cellStyle name="Note 2 13 2 5 3" xfId="27901"/>
    <cellStyle name="Note 2 19 2 5 3" xfId="27902"/>
    <cellStyle name="Fund 7 2 10 3" xfId="27903"/>
    <cellStyle name="Fund 15 2 10 3" xfId="27904"/>
    <cellStyle name="task 11 8 3" xfId="27905"/>
    <cellStyle name="task 3 8 3" xfId="27906"/>
    <cellStyle name="Input 2 12 8 3" xfId="27907"/>
    <cellStyle name="Project 13 8 3" xfId="27908"/>
    <cellStyle name="Org 9 2 7 3" xfId="27909"/>
    <cellStyle name="Input 2 7 8 3" xfId="27910"/>
    <cellStyle name="Note 2 4 6 3" xfId="27911"/>
    <cellStyle name="Account 12 2 6 3" xfId="27912"/>
    <cellStyle name="Total 2 13 5 3" xfId="27913"/>
    <cellStyle name="Input 2 15 23" xfId="27914"/>
    <cellStyle name="Project 3 19 3" xfId="27915"/>
    <cellStyle name="Input 2 7 20 3" xfId="27916"/>
    <cellStyle name="Note 2 16 17 3" xfId="27917"/>
    <cellStyle name="Fund 14 7 3" xfId="27918"/>
    <cellStyle name="Output 2 2 23 2" xfId="27919"/>
    <cellStyle name="Output 2 17 16 3" xfId="27920"/>
    <cellStyle name="Fund 9 20 3" xfId="27921"/>
    <cellStyle name="Note 2 5 2 8 3" xfId="27922"/>
    <cellStyle name="Note 2 29 10 3" xfId="27923"/>
    <cellStyle name="Input 2 19 3 3" xfId="27924"/>
    <cellStyle name="Note 2 14 2 13 3" xfId="27925"/>
    <cellStyle name="Output 2 32 9 3" xfId="27926"/>
    <cellStyle name="Input 2 8 15 3" xfId="27927"/>
    <cellStyle name="Calculation 2 36 23" xfId="27928"/>
    <cellStyle name="Note 2 3 26 2" xfId="27929"/>
    <cellStyle name="Calculation 2 24 11 3" xfId="27930"/>
    <cellStyle name="Output 2 20 15 3" xfId="27931"/>
    <cellStyle name="Input 2 39 23" xfId="27932"/>
    <cellStyle name="task 4 2 17 3" xfId="27933"/>
    <cellStyle name="Total 2 23 12 3" xfId="27934"/>
    <cellStyle name="Fund 2 2 2 2" xfId="27935"/>
    <cellStyle name="Input 2 4 21 3" xfId="27936"/>
    <cellStyle name="Org 7 2 19 3" xfId="27937"/>
    <cellStyle name="Note 2 18 21 3" xfId="27938"/>
    <cellStyle name="Calculation 2 18 20 3" xfId="27939"/>
    <cellStyle name="Output 2 7 15 3" xfId="27940"/>
    <cellStyle name="Total 2 6 2 3" xfId="27941"/>
    <cellStyle name="Input 2 11 4 3" xfId="27942"/>
    <cellStyle name="Fund 15 2 16 3" xfId="27943"/>
    <cellStyle name="Output 2 20 6 3" xfId="27944"/>
    <cellStyle name="Calculation 2 18 15 3" xfId="27945"/>
    <cellStyle name="Note 2 2 4 3 3" xfId="27946"/>
    <cellStyle name="Output 2 5 24 2" xfId="27947"/>
    <cellStyle name="Input 2 2 6 2 2" xfId="27948"/>
    <cellStyle name="Calculation 2 3 23 2" xfId="27949"/>
    <cellStyle name="Fund 5 2 22 2" xfId="27950"/>
    <cellStyle name="Input 2 22 22 2" xfId="27951"/>
    <cellStyle name="Total 2 7 21 3" xfId="27952"/>
    <cellStyle name="Total 2 21 21 3" xfId="27953"/>
    <cellStyle name="task 4 2 21 3" xfId="27954"/>
    <cellStyle name="Total 2 6 22 2" xfId="27955"/>
    <cellStyle name="Project 12 2 21 3" xfId="27956"/>
    <cellStyle name="Total 2 24 22 2" xfId="27957"/>
    <cellStyle name="Output 2 12 21 3" xfId="27958"/>
    <cellStyle name="Output 2 3 22 3" xfId="27959"/>
    <cellStyle name="Total 2 16 22 2" xfId="27960"/>
    <cellStyle name="Note 2 34 23 3" xfId="27961"/>
    <cellStyle name="Note 2 23 23 3" xfId="27962"/>
    <cellStyle name="Note 2 15 23 3" xfId="27963"/>
    <cellStyle name="task 4 23 2" xfId="27964"/>
    <cellStyle name="Project 7 23 2" xfId="27965"/>
    <cellStyle name="Project 35 2" xfId="27966"/>
    <cellStyle name="Total 2 25 20 3" xfId="27967"/>
    <cellStyle name="task 7 2 20 3" xfId="27968"/>
    <cellStyle name="task 33 3" xfId="27969"/>
    <cellStyle name="Note 2 37 8 3" xfId="27970"/>
    <cellStyle name="Org 12 2 20 3" xfId="27971"/>
    <cellStyle name="Org 5 21 3" xfId="27972"/>
    <cellStyle name="Total 2 33 19 3" xfId="27973"/>
    <cellStyle name="Output 2 8 22 2" xfId="27974"/>
    <cellStyle name="task 6 20 3" xfId="27975"/>
    <cellStyle name="Total 2 15 18 3" xfId="27976"/>
    <cellStyle name="Project 10 2 17 3" xfId="27977"/>
    <cellStyle name="Project 7 2 19 3" xfId="27978"/>
    <cellStyle name="Org 7 18 3" xfId="27979"/>
    <cellStyle name="Output 2 17 14 3" xfId="27980"/>
    <cellStyle name="Note 2 33 2 15 3" xfId="27981"/>
    <cellStyle name="Note 2 5 2 15 3" xfId="27982"/>
    <cellStyle name="Account 3 2 12 3" xfId="27983"/>
    <cellStyle name="Note 2 17 16 3" xfId="27984"/>
    <cellStyle name="Org 9 2 16 3" xfId="27985"/>
    <cellStyle name="Output 2 2 14 3" xfId="27986"/>
    <cellStyle name="Note 2 22 2 14 3" xfId="27987"/>
    <cellStyle name="Note 2 8 15 3" xfId="27988"/>
    <cellStyle name="Account 13 12 3" xfId="27989"/>
    <cellStyle name="Note 2 15 2 19 3" xfId="27990"/>
    <cellStyle name="Total 2 10 10 3" xfId="27991"/>
    <cellStyle name="Total 2 33 12 3" xfId="27992"/>
    <cellStyle name="Project 12 2 13 3" xfId="27993"/>
    <cellStyle name="Account 10 11 3" xfId="27994"/>
    <cellStyle name="Org 6 14 3" xfId="27995"/>
    <cellStyle name="Output 2 17 10 3" xfId="27996"/>
    <cellStyle name="Note 2 18 2 11 3" xfId="27997"/>
    <cellStyle name="Note 2 22 12 3" xfId="27998"/>
    <cellStyle name="Calculation 2 35 17 3" xfId="27999"/>
    <cellStyle name="Note 2 27 8 3" xfId="28000"/>
    <cellStyle name="Note 2 16 8 3" xfId="28001"/>
    <cellStyle name="Calculation 2 24 10 3" xfId="28002"/>
    <cellStyle name="Calculation 2 9 10 3" xfId="28003"/>
    <cellStyle name="Input 2 37 16 3" xfId="28004"/>
    <cellStyle name="Fund 10 15 3" xfId="28005"/>
    <cellStyle name="Calculation 2 2 7 4" xfId="28006"/>
    <cellStyle name="Total 2 29 9 3" xfId="28007"/>
    <cellStyle name="Total 2 6 9 3" xfId="28008"/>
    <cellStyle name="Org 5 2 10 3" xfId="28009"/>
    <cellStyle name="task 5 2 12 3" xfId="28010"/>
    <cellStyle name="Input 2 17 15 3" xfId="28011"/>
    <cellStyle name="Input 2 38 17 3" xfId="28012"/>
    <cellStyle name="Total 2 26 6 3" xfId="28013"/>
    <cellStyle name="Total 2 38 6 3" xfId="28014"/>
    <cellStyle name="Project 2 2 9 3" xfId="28015"/>
    <cellStyle name="task 3 10 3" xfId="28016"/>
    <cellStyle name="Calculation 2 29 19 3" xfId="28017"/>
    <cellStyle name="Input 2 29 7 3" xfId="28018"/>
    <cellStyle name="Org 13 3 2" xfId="28019"/>
    <cellStyle name="Fund 2 2 13 3" xfId="28020"/>
    <cellStyle name="Account 2 15 3" xfId="28021"/>
    <cellStyle name="Org 10 2 22 2" xfId="28022"/>
    <cellStyle name="Total 2 12 12 3" xfId="28023"/>
    <cellStyle name="Total 2 56 3" xfId="28024"/>
    <cellStyle name="Fund 5 2 2 2" xfId="28025"/>
    <cellStyle name="Calculation 2 4 7 3" xfId="28026"/>
    <cellStyle name="Calculation 2 14 8 3" xfId="28027"/>
    <cellStyle name="Calculation 2 34 8 3" xfId="28028"/>
    <cellStyle name="Input 2 27 14 3" xfId="28029"/>
    <cellStyle name="Fund 12 2 12 3" xfId="28030"/>
    <cellStyle name="Input 2 17 12 3" xfId="28031"/>
    <cellStyle name="Input 2 7 12 3" xfId="28032"/>
    <cellStyle name="Input 2 31 12 3" xfId="28033"/>
    <cellStyle name="Input 2 35 6 3" xfId="28034"/>
    <cellStyle name="Input 2 24 6 3" xfId="28035"/>
    <cellStyle name="Total 2 16 4 3" xfId="28036"/>
    <cellStyle name="Total 2 26 4 3" xfId="28037"/>
    <cellStyle name="Fund 5 16 3" xfId="28038"/>
    <cellStyle name="task 12 9 3" xfId="28039"/>
    <cellStyle name="Total 2 25 5 3" xfId="28040"/>
    <cellStyle name="Total 2 36 5 3" xfId="28041"/>
    <cellStyle name="Org 8 9 3" xfId="28042"/>
    <cellStyle name="Output 2 17 4 3" xfId="28043"/>
    <cellStyle name="Note 2 33 2 5 3" xfId="28044"/>
    <cellStyle name="Note 2 4 2 5 3" xfId="28045"/>
    <cellStyle name="Note 2 14 6 3" xfId="28046"/>
    <cellStyle name="Note 2 2 2 27" xfId="28047"/>
    <cellStyle name="Fund 14 23 2" xfId="28048"/>
    <cellStyle name="Output 2 9 22 2" xfId="28049"/>
    <cellStyle name="task 4 2 11 3" xfId="28050"/>
    <cellStyle name="Note 2 36 2 18 3" xfId="28051"/>
    <cellStyle name="Org 7 19 3" xfId="28052"/>
    <cellStyle name="Account 5 13 3" xfId="28053"/>
    <cellStyle name="task 7 17 3" xfId="28054"/>
    <cellStyle name="Calculation 2 19 17 3" xfId="28055"/>
    <cellStyle name="Note 2 27 15 3" xfId="28056"/>
    <cellStyle name="Project 5 16 3" xfId="28057"/>
    <cellStyle name="Note 2 11 20 3" xfId="28058"/>
    <cellStyle name="Calculation 2 18 14 3" xfId="28059"/>
    <cellStyle name="Org 4 2 11 3" xfId="28060"/>
    <cellStyle name="Total 2 24 6 3" xfId="28061"/>
    <cellStyle name="Project 15 2 9 3" xfId="28062"/>
    <cellStyle name="Fund 4 17 3" xfId="28063"/>
    <cellStyle name="Output 2 18 6 3" xfId="28064"/>
    <cellStyle name="Total 2 24 11 3" xfId="28065"/>
    <cellStyle name="Note 2 35 8 3" xfId="28066"/>
    <cellStyle name="Note 2 26 8 3" xfId="28067"/>
    <cellStyle name="Note 2 13 2 7 3" xfId="28068"/>
    <cellStyle name="Calculation 2 28 10 3" xfId="28069"/>
    <cellStyle name="Fund 8 2 16 3" xfId="28070"/>
    <cellStyle name="Input 2 5 17 3" xfId="28071"/>
    <cellStyle name="Fund 12 15 3" xfId="28072"/>
    <cellStyle name="Calculation 2 23 6 3" xfId="28073"/>
    <cellStyle name="Calculation 2 8 6 3" xfId="28074"/>
    <cellStyle name="Calculation 2 18 8 3" xfId="28075"/>
    <cellStyle name="Calculation 2 38 8 3" xfId="28076"/>
    <cellStyle name="Input 2 30 14 3" xfId="28077"/>
    <cellStyle name="Fund 13 2 12 3" xfId="28078"/>
    <cellStyle name="Input 2 19 12 3" xfId="28079"/>
    <cellStyle name="Input 2 10 10 3" xfId="28080"/>
    <cellStyle name="Input 2 33 12 3" xfId="28081"/>
    <cellStyle name="Input 2 37 6 3" xfId="28082"/>
    <cellStyle name="Input 2 26 6 3" xfId="28083"/>
    <cellStyle name="Total 2 14 4 3" xfId="28084"/>
    <cellStyle name="Total 2 24 4 3" xfId="28085"/>
    <cellStyle name="Project 9 9 3" xfId="28086"/>
    <cellStyle name="task 11 9 3" xfId="28087"/>
    <cellStyle name="Total 2 23 5 3" xfId="28088"/>
    <cellStyle name="Total 2 34 5 3" xfId="28089"/>
    <cellStyle name="Org 7 9 3" xfId="28090"/>
    <cellStyle name="Output 2 15 4 3" xfId="28091"/>
    <cellStyle name="Note 2 32 2 5 3" xfId="28092"/>
    <cellStyle name="Total 2 15 5 3" xfId="28093"/>
    <cellStyle name="Note 2 13 6 3" xfId="28094"/>
    <cellStyle name="Note 2 19 6 3" xfId="28095"/>
    <cellStyle name="Fund 8 11 3" xfId="28096"/>
    <cellStyle name="Fund 2 11 3" xfId="28097"/>
    <cellStyle name="task 10 2 7 3" xfId="28098"/>
    <cellStyle name="task 2 2 7 3" xfId="28099"/>
    <cellStyle name="Input 2 13 8 3" xfId="28100"/>
    <cellStyle name="Project 12 2 7 3" xfId="28101"/>
    <cellStyle name="Org 9 8 3" xfId="28102"/>
    <cellStyle name="Input 2 8 8 3" xfId="28103"/>
    <cellStyle name="Account 13 7 3" xfId="28104"/>
    <cellStyle name="Note 2 9 2 4 3" xfId="28105"/>
    <cellStyle name="Total 2 12 5 3" xfId="28106"/>
    <cellStyle name="Note 2 2 9 3" xfId="28107"/>
    <cellStyle name="Fund 7 11 3" xfId="28108"/>
    <cellStyle name="Fund 15 11 3" xfId="28109"/>
    <cellStyle name="task 11 2 7 3" xfId="28110"/>
    <cellStyle name="Calculation 2 24 5 3" xfId="28111"/>
    <cellStyle name="Account 8 7 3" xfId="28112"/>
    <cellStyle name="Total 2 24 3 3" xfId="28113"/>
    <cellStyle name="Total 2 7 3 3" xfId="28114"/>
    <cellStyle name="Calculation 2 2 10 3" xfId="28115"/>
    <cellStyle name="task 4 2 6 3" xfId="28116"/>
    <cellStyle name="Calculation 2 5 10 3" xfId="28117"/>
    <cellStyle name="Project 10 2 6 3" xfId="28118"/>
    <cellStyle name="Project 8 6 3" xfId="28119"/>
    <cellStyle name="task 4 2 5 3" xfId="28120"/>
    <cellStyle name="Fund 12 2 8 3" xfId="28121"/>
    <cellStyle name="Org 3 2 5 3" xfId="28122"/>
    <cellStyle name="task 3 2 7 3" xfId="28123"/>
    <cellStyle name="Calculation 2 20 3 3" xfId="28124"/>
    <cellStyle name="Input 2 17 5 3" xfId="28125"/>
    <cellStyle name="Calculation 2 37 3 3" xfId="28126"/>
    <cellStyle name="Total 2 34 2 3" xfId="28127"/>
    <cellStyle name="Input 2 8 5 3" xfId="28128"/>
    <cellStyle name="task 15 2 4 3" xfId="28129"/>
    <cellStyle name="Output 2 20 3 3" xfId="28130"/>
    <cellStyle name="Project 10 2 4 3" xfId="28131"/>
    <cellStyle name="Project 5 5 3" xfId="28132"/>
    <cellStyle name="Output 2 25 2 3" xfId="28133"/>
    <cellStyle name="Output 2 5 3 3" xfId="28134"/>
    <cellStyle name="Org 17 3" xfId="28135"/>
    <cellStyle name="Org 4 5 3" xfId="28136"/>
    <cellStyle name="Note 2 25 2 2 3" xfId="28137"/>
    <cellStyle name="Note 2 32 2 2 3" xfId="28138"/>
    <cellStyle name="Note 2 9 2 3 3" xfId="28139"/>
    <cellStyle name="Note 2 14 3 3" xfId="28140"/>
    <cellStyle name="Input 2 11 8 3" xfId="28141"/>
    <cellStyle name="Note 2 20 4 3" xfId="28142"/>
    <cellStyle name="Note 2 31 4 3" xfId="28143"/>
    <cellStyle name="Note 2 14 2 3 3" xfId="28144"/>
    <cellStyle name="Account 6 2 4 3" xfId="28145"/>
    <cellStyle name="Fund 10 2 13 3" xfId="28146"/>
    <cellStyle name="Input 2 7 15 3" xfId="28147"/>
    <cellStyle name="Account 3 6 3" xfId="28148"/>
    <cellStyle name="Output 2 2 6 4" xfId="28149"/>
    <cellStyle name="Calculation 2 37 4 3" xfId="28150"/>
    <cellStyle name="Calculation 2 21 4 3" xfId="28151"/>
    <cellStyle name="Fund 4 2 13 3" xfId="28152"/>
    <cellStyle name="Total 2 14 11 3" xfId="28153"/>
    <cellStyle name="Fund 8 8 3" xfId="28154"/>
    <cellStyle name="Fund 10 8 3" xfId="28155"/>
    <cellStyle name="Input 2 22 4 3" xfId="28156"/>
    <cellStyle name="Note 2 10 2 6 3" xfId="28157"/>
    <cellStyle name="Input 2 6 13 3" xfId="28158"/>
    <cellStyle name="Calculation 2 30 7 3" xfId="28159"/>
    <cellStyle name="Input 2 20 9 3" xfId="28160"/>
    <cellStyle name="Input 2 26 11 3" xfId="28161"/>
    <cellStyle name="Input 2 30 7 3" xfId="28162"/>
    <cellStyle name="Input 2 10 7 3" xfId="28163"/>
    <cellStyle name="Project 13 2 7 3" xfId="28164"/>
    <cellStyle name="Account 10 2 6 3" xfId="28165"/>
    <cellStyle name="Input 2 6 8 3" xfId="28166"/>
    <cellStyle name="Input 2 16 19 3" xfId="28167"/>
    <cellStyle name="Calculation 2 29 21 3" xfId="28168"/>
    <cellStyle name="Calculation 2 35 19 3" xfId="28169"/>
    <cellStyle name="Fund 9 22 3" xfId="28170"/>
    <cellStyle name="Fund 14 2 21 3" xfId="28171"/>
    <cellStyle name="Input 2 39 2 3" xfId="28172"/>
    <cellStyle name="Input 2 35 21 3" xfId="28173"/>
    <cellStyle name="Fund 3 5 3" xfId="28174"/>
    <cellStyle name="Input 2 12 2 3" xfId="28175"/>
    <cellStyle name="Calculation 2 16 2 3" xfId="28176"/>
    <cellStyle name="Calculation 2 31 2 3" xfId="28177"/>
    <cellStyle name="Input 2 36 3 3" xfId="28178"/>
    <cellStyle name="Account 13 4 3" xfId="28179"/>
    <cellStyle name="task 9 2 3 3" xfId="28180"/>
    <cellStyle name="Total 2 22 23" xfId="28181"/>
    <cellStyle name="Project 3 2 3 3" xfId="28182"/>
    <cellStyle name="Output 2 28 23" xfId="28183"/>
    <cellStyle name="Output 2 8 24" xfId="28184"/>
    <cellStyle name="Org 11 4 3" xfId="28185"/>
    <cellStyle name="Org 5 2 3 3" xfId="28186"/>
    <cellStyle name="Note 2 27 25" xfId="28187"/>
    <cellStyle name="Note 2 34 25" xfId="28188"/>
    <cellStyle name="Org 7 6 3" xfId="28189"/>
    <cellStyle name="Note 2 4 2 4 3" xfId="28190"/>
    <cellStyle name="Account 12 7 3" xfId="28191"/>
    <cellStyle name="Note 2 20 6 3" xfId="28192"/>
    <cellStyle name="Output 2 23 18 3" xfId="28193"/>
    <cellStyle name="Calculation 2 18 5 3" xfId="28194"/>
    <cellStyle name="Account 7 2 6 3" xfId="28195"/>
    <cellStyle name="Total 2 30 3 3" xfId="28196"/>
    <cellStyle name="Total 2 8 3 3" xfId="28197"/>
    <cellStyle name="task 12 7 3" xfId="28198"/>
    <cellStyle name="task 5 7 3" xfId="28199"/>
    <cellStyle name="Calculation 2 34 9 3" xfId="28200"/>
    <cellStyle name="Project 11 7 3" xfId="28201"/>
    <cellStyle name="task 11 6 3" xfId="28202"/>
    <cellStyle name="task 5 6 3" xfId="28203"/>
    <cellStyle name="Org 10 6 3" xfId="28204"/>
    <cellStyle name="Org 4 6 3" xfId="28205"/>
    <cellStyle name="Account 12 15 3" xfId="28206"/>
    <cellStyle name="Calculation 2 16 3 3" xfId="28207"/>
    <cellStyle name="Input 2 12 5 3" xfId="28208"/>
    <cellStyle name="Calculation 2 36 3 3" xfId="28209"/>
    <cellStyle name="Output 2 21 3 3" xfId="28210"/>
    <cellStyle name="Input 2 7 5 3" xfId="28211"/>
    <cellStyle name="task 4 5 3" xfId="28212"/>
    <cellStyle name="Total 2 41 3" xfId="28213"/>
    <cellStyle name="Project 13 5 3" xfId="28214"/>
    <cellStyle name="Project 5 2 4 3" xfId="28215"/>
    <cellStyle name="Output 2 3 3 3" xfId="28216"/>
    <cellStyle name="Output 2 6 2 3" xfId="28217"/>
    <cellStyle name="Org 12 5 3" xfId="28218"/>
    <cellStyle name="Org 4 2 4 3" xfId="28219"/>
    <cellStyle name="Note 2 28 3 3" xfId="28220"/>
    <cellStyle name="Note 2 33 3 3" xfId="28221"/>
    <cellStyle name="Org 19 3" xfId="28222"/>
    <cellStyle name="Note 2 14 2 2 3" xfId="28223"/>
    <cellStyle name="Note 2 16 2 23 2" xfId="28224"/>
    <cellStyle name="Note 2 23 4 3" xfId="28225"/>
    <cellStyle name="Note 2 31 2 3 3" xfId="28226"/>
    <cellStyle name="Note 2 17 4 3" xfId="28227"/>
    <cellStyle name="Account 6 5 3" xfId="28228"/>
    <cellStyle name="Input 2 2 14 3" xfId="28229"/>
    <cellStyle name="Input 2 6 15 3" xfId="28230"/>
    <cellStyle name="Account 14 2 5 3" xfId="28231"/>
    <cellStyle name="Output 2 20 5 3" xfId="28232"/>
    <cellStyle name="Calculation 2 32 4 3" xfId="28233"/>
    <cellStyle name="Calculation 2 20 4 3" xfId="28234"/>
    <cellStyle name="Fund 14 14 3" xfId="28235"/>
    <cellStyle name="Calculation 2 39 4 3" xfId="28236"/>
    <cellStyle name="Fund 5 2 7 3" xfId="28237"/>
    <cellStyle name="Note 2 30 7 3" xfId="28238"/>
    <cellStyle name="Input 2 18 4 3" xfId="28239"/>
    <cellStyle name="Note 2 11 7 3" xfId="28240"/>
    <cellStyle name="Project 3 2 15 3" xfId="28241"/>
    <cellStyle name="Calculation 2 3 8 3" xfId="28242"/>
    <cellStyle name="Input 2 10 9 3" xfId="28243"/>
    <cellStyle name="Input 2 29 11 3" xfId="28244"/>
    <cellStyle name="Input 2 23 7 3" xfId="28245"/>
    <cellStyle name="Input 2 19 7 3" xfId="28246"/>
    <cellStyle name="Calculation 2 38 16 3" xfId="28247"/>
    <cellStyle name="Input 2 58 3" xfId="28248"/>
    <cellStyle name="Calculation 2 28 21 3" xfId="28249"/>
    <cellStyle name="Calculation 2 31 19 3" xfId="28250"/>
    <cellStyle name="task 10 3 2" xfId="28251"/>
    <cellStyle name="Output 2 25 19 3" xfId="28252"/>
    <cellStyle name="Note 2 15 21 3" xfId="28253"/>
    <cellStyle name="Note 2 30 2 18 3" xfId="28254"/>
    <cellStyle name="Total 2 34 18 3" xfId="28255"/>
    <cellStyle name="Total 2 34 14 3" xfId="28256"/>
    <cellStyle name="Org 15 19 3" xfId="28257"/>
    <cellStyle name="Output 2 16 11 3" xfId="28258"/>
    <cellStyle name="Note 2 14 14 3" xfId="28259"/>
    <cellStyle name="Calculation 2 31 20 3" xfId="28260"/>
    <cellStyle name="Fund 6 2 21 3" xfId="28261"/>
    <cellStyle name="Fund 14 22 3" xfId="28262"/>
    <cellStyle name="Input 2 8 2 3" xfId="28263"/>
    <cellStyle name="Input 2 34 21 3" xfId="28264"/>
    <cellStyle name="Fund 5 2 4 3" xfId="28265"/>
    <cellStyle name="Input 2 13 2 3" xfId="28266"/>
    <cellStyle name="Calculation 2 20 2 3" xfId="28267"/>
    <cellStyle name="Calculation 2 32 2 3" xfId="28268"/>
    <cellStyle name="Input 2 5 4 3" xfId="28269"/>
    <cellStyle name="Account 13 2 3 3" xfId="28270"/>
    <cellStyle name="Total 2 12 23" xfId="28271"/>
    <cellStyle name="Total 2 23 23" xfId="28272"/>
    <cellStyle name="Project 6 4 3" xfId="28273"/>
    <cellStyle name="task 16 3" xfId="28274"/>
    <cellStyle name="Output 2 32 23" xfId="28275"/>
    <cellStyle name="Output 2 9 24" xfId="28276"/>
    <cellStyle name="Org 13 2 3 3" xfId="28277"/>
    <cellStyle name="Org 6 4 3" xfId="28278"/>
    <cellStyle name="Note 2 29 2 24" xfId="28279"/>
    <cellStyle name="Note 2 34 2 24" xfId="28280"/>
    <cellStyle name="Org 7 2 5 3" xfId="28281"/>
    <cellStyle name="Input 2 10 3 3" xfId="28282"/>
    <cellStyle name="task 12 19 3" xfId="28283"/>
    <cellStyle name="Account 7 10 3" xfId="28284"/>
    <cellStyle name="Total 2 18 17 3" xfId="28285"/>
    <cellStyle name="Input 2 20 23" xfId="28286"/>
    <cellStyle name="Note 2 5 2 17 3" xfId="28287"/>
    <cellStyle name="Output 2 24 19 3" xfId="28288"/>
    <cellStyle name="Calculation 2 6 16 3" xfId="28289"/>
    <cellStyle name="Org 11 22 3" xfId="28290"/>
    <cellStyle name="Org 11 12 3" xfId="28291"/>
    <cellStyle name="Total 2 11 18 3" xfId="28292"/>
    <cellStyle name="Total 2 10 15 3" xfId="28293"/>
    <cellStyle name="Note 2 14 16 3" xfId="28294"/>
    <cellStyle name="Total 2 20 13 3" xfId="28295"/>
    <cellStyle name="Project 13 2 16 3" xfId="28296"/>
    <cellStyle name="Note 2 34 15 3" xfId="28297"/>
    <cellStyle name="Note 2 24 2 19 3" xfId="28298"/>
    <cellStyle name="Output 2 23 11 3" xfId="28299"/>
    <cellStyle name="Note 2 12 12 3" xfId="28300"/>
    <cellStyle name="Total 2 13 8 3" xfId="28301"/>
    <cellStyle name="Note 2 29 9 3" xfId="28302"/>
    <cellStyle name="Project 6 2 9 3" xfId="28303"/>
    <cellStyle name="Fund 14 2 16 3" xfId="28304"/>
    <cellStyle name="Output 2 25 6 3" xfId="28305"/>
    <cellStyle name="Output 2 20 11 3" xfId="28306"/>
    <cellStyle name="Note 2 38 7 3" xfId="28307"/>
    <cellStyle name="Note 2 29 8 3" xfId="28308"/>
    <cellStyle name="Note 2 17 8 3" xfId="28309"/>
    <cellStyle name="task 4 3 2" xfId="28310"/>
    <cellStyle name="Note 2 32 24 2" xfId="28311"/>
    <cellStyle name="Output 2 34 22 2" xfId="28312"/>
    <cellStyle name="Note 2 20 2 18 3" xfId="28313"/>
    <cellStyle name="Total 2 12 14 3" xfId="28314"/>
    <cellStyle name="Note 2 6 2 16 3" xfId="28315"/>
    <cellStyle name="Output 2 26 11 3" xfId="28316"/>
    <cellStyle name="Note 2 19 2 13 3" xfId="28317"/>
    <cellStyle name="Note 2 30 19 3" xfId="28318"/>
    <cellStyle name="Calculation 2 22 10 3" xfId="28319"/>
    <cellStyle name="Calculation 2 7 10 3" xfId="28320"/>
    <cellStyle name="Note 2 37 2 17 3" xfId="28321"/>
    <cellStyle name="Input 2 28 18 3" xfId="28322"/>
    <cellStyle name="Project 9 2 12 3" xfId="28323"/>
    <cellStyle name="Note 2 2 2 12 3" xfId="28324"/>
    <cellStyle name="Calculation 2 38 23" xfId="28325"/>
    <cellStyle name="Note 2 2 2 16 3" xfId="28326"/>
    <cellStyle name="Output 2 12 9 3" xfId="28327"/>
    <cellStyle name="Total 2 28 7 3" xfId="28328"/>
    <cellStyle name="task 14 3 2" xfId="28329"/>
    <cellStyle name="task 6 3 2" xfId="28330"/>
    <cellStyle name="Total 2 24 15 3" xfId="28331"/>
    <cellStyle name="Total 2 15 16 3" xfId="28332"/>
    <cellStyle name="Note 2 9 2 16 3" xfId="28333"/>
    <cellStyle name="Project 2 2 22 2" xfId="28334"/>
    <cellStyle name="Calculation 2 41 3" xfId="28335"/>
    <cellStyle name="Note 2 23 2 24" xfId="28336"/>
    <cellStyle name="Input 2 35 16 3" xfId="28337"/>
    <cellStyle name="Input 2 21 14 3" xfId="28338"/>
    <cellStyle name="Calculation 2 18 6 3" xfId="28339"/>
    <cellStyle name="Calculation 2 38 6 3" xfId="28340"/>
    <cellStyle name="Calculation 2 12 8 3" xfId="28341"/>
    <cellStyle name="Org 5 7 3" xfId="28342"/>
    <cellStyle name="Note 2 9 17 3" xfId="28343"/>
    <cellStyle name="Total 2 33 17 3" xfId="28344"/>
    <cellStyle name="Calculation 2 15 5 3" xfId="28345"/>
    <cellStyle name="Calculation 2 7 24" xfId="28346"/>
    <cellStyle name="Fund 4 7 3" xfId="28347"/>
    <cellStyle name="Note 2 8 21 3" xfId="28348"/>
    <cellStyle name="Org 8 2 22 2" xfId="28349"/>
    <cellStyle name="Total 2 55 3" xfId="28350"/>
    <cellStyle name="Input 2 6 18 3" xfId="28351"/>
    <cellStyle name="task 6 2 6 3" xfId="28352"/>
    <cellStyle name="Calculation 2 31 9 3" xfId="28353"/>
    <cellStyle name="Project 12 2 6 3" xfId="28354"/>
    <cellStyle name="task 12 2 5 3" xfId="28355"/>
    <cellStyle name="task 6 2 5 3" xfId="28356"/>
    <cellStyle name="Org 11 2 5 3" xfId="28357"/>
    <cellStyle name="Org 5 2 5 3" xfId="28358"/>
    <cellStyle name="Output 2 32 2 3" xfId="28359"/>
    <cellStyle name="Total 2 12 2 3" xfId="28360"/>
    <cellStyle name="Project 14 2 4 3" xfId="28361"/>
    <cellStyle name="Project 7 5 3" xfId="28362"/>
    <cellStyle name="Note 2 34 2 2 3" xfId="28363"/>
    <cellStyle name="Note 2 41 3" xfId="28364"/>
    <cellStyle name="Note 2 16 3 3" xfId="28365"/>
    <cellStyle name="Note 2 24 17 3" xfId="28366"/>
    <cellStyle name="Total 2 4 15 3" xfId="28367"/>
    <cellStyle name="Output 2 39 22 2" xfId="28368"/>
    <cellStyle name="Calculation 2 3 5 3" xfId="28369"/>
    <cellStyle name="Note 2 33 4 3" xfId="28370"/>
    <cellStyle name="Note 2 18 2 3 3" xfId="28371"/>
    <cellStyle name="Account 4 2 4 3" xfId="28372"/>
    <cellStyle name="Input 2 17 13 3" xfId="28373"/>
    <cellStyle name="Input 2 39 15 3" xfId="28374"/>
    <cellStyle name="Account 13 6 3" xfId="28375"/>
    <cellStyle name="Output 2 23 5 3" xfId="28376"/>
    <cellStyle name="Input 2 15 9 3" xfId="28377"/>
    <cellStyle name="Note 2 12 2 6 3" xfId="28378"/>
    <cellStyle name="Fund 8 2 13 3" xfId="28379"/>
    <cellStyle name="Calculation 2 27 7 3" xfId="28380"/>
    <cellStyle name="Calculation 2 5 22 3" xfId="28381"/>
    <cellStyle name="Calculation 2 25 21 3" xfId="28382"/>
    <cellStyle name="Fund 10 22 3" xfId="28383"/>
    <cellStyle name="Note 2 11 4 3" xfId="28384"/>
    <cellStyle name="Output 2 5 5 3" xfId="28385"/>
    <cellStyle name="Input 2 23 8 3" xfId="28386"/>
    <cellStyle name="Input 2 31 21 3" xfId="28387"/>
    <cellStyle name="Output 2 5 16 3" xfId="28388"/>
    <cellStyle name="Org 11 15 3" xfId="28389"/>
    <cellStyle name="Output 2 35 23" xfId="28390"/>
    <cellStyle name="Org 15 4 3" xfId="28391"/>
    <cellStyle name="Org 7 2 3 3" xfId="28392"/>
    <cellStyle name="Note 2 36 25" xfId="28393"/>
    <cellStyle name="Org 9 6 3" xfId="28394"/>
    <cellStyle name="Total 2 2 16 3" xfId="28395"/>
    <cellStyle name="Total 2 25 8 3" xfId="28396"/>
    <cellStyle name="Input 2 19 20 3" xfId="28397"/>
    <cellStyle name="Output 2 26 18 3" xfId="28398"/>
    <cellStyle name="Note 2 14 2 18 3" xfId="28399"/>
    <cellStyle name="task 6 2 18 3" xfId="28400"/>
    <cellStyle name="Output 2 3 10 3" xfId="28401"/>
    <cellStyle name="Fund 4 2 17 3" xfId="28402"/>
    <cellStyle name="Input 2 12 23" xfId="28403"/>
    <cellStyle name="Note 2 24 2 20 3" xfId="28404"/>
    <cellStyle name="Note 2 18 14 3" xfId="28405"/>
    <cellStyle name="task 7 3 2" xfId="28406"/>
    <cellStyle name="Note 2 10 2 12 3" xfId="28407"/>
    <cellStyle name="Fund 4 2 3 3" xfId="28408"/>
    <cellStyle name="Account 8 2 14 3" xfId="28409"/>
    <cellStyle name="Total 2 24 19 3" xfId="28410"/>
    <cellStyle name="Total 2 37 18 3" xfId="28411"/>
    <cellStyle name="Fund 13 7 3" xfId="28412"/>
    <cellStyle name="Note 2 4 25 2" xfId="28413"/>
    <cellStyle name="Note 2 4 15 3" xfId="28414"/>
    <cellStyle name="Note 2 4 22 3" xfId="28415"/>
    <cellStyle name="Total 2 8 18 3" xfId="28416"/>
    <cellStyle name="Input 2 14 3 3" xfId="28417"/>
    <cellStyle name="Output 2 37 18 3" xfId="28418"/>
    <cellStyle name="Total 2 17 16 3" xfId="28419"/>
    <cellStyle name="Project 8 2 2 2" xfId="28420"/>
    <cellStyle name="Fund 6 2 6 3" xfId="28421"/>
    <cellStyle name="task 3 18 3" xfId="28422"/>
    <cellStyle name="Account 4 14 3" xfId="28423"/>
    <cellStyle name="task 5 18 3" xfId="28424"/>
    <cellStyle name="Note 2 13 24 2" xfId="28425"/>
    <cellStyle name="Note 2 6 18 3" xfId="28426"/>
    <cellStyle name="Note 2 14 2 20 3" xfId="28427"/>
    <cellStyle name="Note 2 24 2 18 3" xfId="28428"/>
    <cellStyle name="Project 10 2 2 2" xfId="28429"/>
    <cellStyle name="Project 2 2 2 2" xfId="28430"/>
    <cellStyle name="Total 2 22 12 3" xfId="28431"/>
    <cellStyle name="Org 3 2 14 3" xfId="28432"/>
    <cellStyle name="Output 2 20 22 2" xfId="28433"/>
    <cellStyle name="Calculation 2 16 18 3" xfId="28434"/>
    <cellStyle name="Note 2 6 2 17 3" xfId="28435"/>
    <cellStyle name="Input 2 39 20 3" xfId="28436"/>
    <cellStyle name="Input 2 10 18 3" xfId="28437"/>
    <cellStyle name="Account 10 2 13 3" xfId="28438"/>
    <cellStyle name="Fund 3 2 18 3" xfId="28439"/>
    <cellStyle name="task 11 2 2 2" xfId="28440"/>
    <cellStyle name="Calculation 2 31 16 3" xfId="28441"/>
    <cellStyle name="Account 7 2 9 3" xfId="28442"/>
    <cellStyle name="Note 2 5 2 9 3" xfId="28443"/>
    <cellStyle name="Input 2 18 3 3" xfId="28444"/>
    <cellStyle name="Org 5 2 22 2" xfId="28445"/>
    <cellStyle name="task 6 16 3" xfId="28446"/>
    <cellStyle name="Org 7 2 15 3" xfId="28447"/>
    <cellStyle name="Output 2 16 17 3" xfId="28448"/>
    <cellStyle name="Calculation 2 4 19 3" xfId="28449"/>
    <cellStyle name="Note 2 18 18 3" xfId="28450"/>
    <cellStyle name="task 2 18 3" xfId="28451"/>
    <cellStyle name="Org 12 2 11 3" xfId="28452"/>
    <cellStyle name="Note 2 32 14 3" xfId="28453"/>
    <cellStyle name="Project 13 2 12 3" xfId="28454"/>
    <cellStyle name="Note 2 11 10 3" xfId="28455"/>
    <cellStyle name="Note 2 5 25 2" xfId="28456"/>
    <cellStyle name="Project 14 20 3" xfId="28457"/>
    <cellStyle name="Note 2 2 2 2 18 3" xfId="28458"/>
    <cellStyle name="Output 2 25 18 3" xfId="28459"/>
    <cellStyle name="Output 2 33 9 3" xfId="28460"/>
    <cellStyle name="Total 2 32 11 3" xfId="28461"/>
    <cellStyle name="Note 2 25 19 3" xfId="28462"/>
    <cellStyle name="Output 2 21 15 3" xfId="28463"/>
    <cellStyle name="Total 2 24 14 3" xfId="28464"/>
    <cellStyle name="Output 2 18 19 3" xfId="28465"/>
    <cellStyle name="Fund 5 2 19 3" xfId="28466"/>
    <cellStyle name="Account 5 2 13 3" xfId="28467"/>
    <cellStyle name="Note 2 19 2 17 3" xfId="28468"/>
    <cellStyle name="task 3 2 17 3" xfId="28469"/>
    <cellStyle name="task 11 2 18 3" xfId="28470"/>
    <cellStyle name="Total 2 6 14 3" xfId="28471"/>
    <cellStyle name="Project 2 2 14 3" xfId="28472"/>
    <cellStyle name="Fund 4 4 3" xfId="28473"/>
    <cellStyle name="Output 2 21 17 3" xfId="28474"/>
    <cellStyle name="Total 2 37 16 3" xfId="28475"/>
    <cellStyle name="Note 2 35 17 3" xfId="28476"/>
    <cellStyle name="Note 2 31 2 20 3" xfId="28477"/>
    <cellStyle name="Total 2 28 15 3" xfId="28478"/>
    <cellStyle name="Input 2 21 18 3" xfId="28479"/>
    <cellStyle name="Project 2 3 2" xfId="28480"/>
    <cellStyle name="Account 15 2 14 3" xfId="28481"/>
    <cellStyle name="Project 3 15 3" xfId="28482"/>
    <cellStyle name="Org 5 2 18 3" xfId="28483"/>
    <cellStyle name="task 8 2 2 2" xfId="28484"/>
    <cellStyle name="task 6 2 14 3" xfId="28485"/>
    <cellStyle name="Note 2 21 11 3" xfId="28486"/>
    <cellStyle name="Org 7 20 3" xfId="28487"/>
    <cellStyle name="Total 2 26 15 3" xfId="28488"/>
    <cellStyle name="Note 2 21 22 3" xfId="28489"/>
    <cellStyle name="task 8 3 2" xfId="28490"/>
    <cellStyle name="Org 4 19 3" xfId="28491"/>
    <cellStyle name="Fund 8 7 3" xfId="28492"/>
    <cellStyle name="Total 2 34 16 3" xfId="28493"/>
    <cellStyle name="Total 2 9 15 3" xfId="28494"/>
    <cellStyle name="Note 2 9 2 18 3" xfId="28495"/>
    <cellStyle name="task 12 2 2 2" xfId="28496"/>
    <cellStyle name="Note 2 32 2 23 2" xfId="28497"/>
    <cellStyle name="Calculation 2 19 23" xfId="28498"/>
    <cellStyle name="Note 2 3 2 9 3" xfId="28499"/>
    <cellStyle name="Note 2 6 2 8 3" xfId="28500"/>
    <cellStyle name="Org 2 2 15 3" xfId="28501"/>
    <cellStyle name="Output 2 29 8 3" xfId="28502"/>
    <cellStyle name="Total 2 37 14 3" xfId="28503"/>
    <cellStyle name="Input 2 2 4 4" xfId="28504"/>
    <cellStyle name="Output 2 9 16 3" xfId="28505"/>
    <cellStyle name="Note 2 37 14 3" xfId="28506"/>
    <cellStyle name="Project 10 15 3" xfId="28507"/>
    <cellStyle name="Output 2 13 15 3" xfId="28508"/>
    <cellStyle name="Account 12 14 3" xfId="28509"/>
    <cellStyle name="Total 2 5 19 3" xfId="28510"/>
    <cellStyle name="Note 2 6 2 18 3" xfId="28511"/>
    <cellStyle name="Note 2 2 2 2 23 2" xfId="28512"/>
    <cellStyle name="Output 2 31 19 3" xfId="28513"/>
    <cellStyle name="Project 5 19 3" xfId="28514"/>
    <cellStyle name="Note 2 19 21 3" xfId="28515"/>
    <cellStyle name="Note 2 7 2 24 2" xfId="28516"/>
    <cellStyle name="Total 2 4 24 2" xfId="28517"/>
    <cellStyle name="Calculation 2 2 4 2 2" xfId="28518"/>
    <cellStyle name="Calculation 2 2 23 2" xfId="28519"/>
    <cellStyle name="Calculation 2 9 22 2" xfId="28520"/>
    <cellStyle name="Input 2 12 22 2" xfId="28521"/>
    <cellStyle name="Input 2 33 22 2" xfId="28522"/>
    <cellStyle name="Total 2 31 21 3" xfId="28523"/>
    <cellStyle name="Total 2 11 21 3" xfId="28524"/>
    <cellStyle name="task 13 22 3" xfId="28525"/>
    <cellStyle name="Project 5 22 3" xfId="28526"/>
    <cellStyle name="Total 2 34 22 2" xfId="28527"/>
    <cellStyle name="Output 2 5 22 3" xfId="28528"/>
    <cellStyle name="Org 6 22 3" xfId="28529"/>
    <cellStyle name="Output 2 28 21 3" xfId="28530"/>
    <cellStyle name="Note 2 4 2 22 3" xfId="28531"/>
    <cellStyle name="Note 2 29 2 22 3" xfId="28532"/>
    <cellStyle name="Note 2 2 2 25 3" xfId="28533"/>
    <cellStyle name="Note 2 61 3" xfId="28534"/>
    <cellStyle name="task 12 23 2" xfId="28535"/>
    <cellStyle name="Project 15 2 22 2" xfId="28536"/>
    <cellStyle name="Total 2 35 20 3" xfId="28537"/>
    <cellStyle name="Total 2 16 20 3" xfId="28538"/>
    <cellStyle name="task 15 21 3" xfId="28539"/>
    <cellStyle name="Project 4 2 20 3" xfId="28540"/>
    <cellStyle name="Output 2 19 20 3" xfId="28541"/>
    <cellStyle name="Org 12 21 3" xfId="28542"/>
    <cellStyle name="Org 4 2 20 3" xfId="28543"/>
    <cellStyle name="Total 2 32 19 3" xfId="28544"/>
    <cellStyle name="Output 2 7 22 2" xfId="28545"/>
    <cellStyle name="task 5 2 19 3" xfId="28546"/>
    <cellStyle name="Total 2 14 18 3" xfId="28547"/>
    <cellStyle name="Project 10 18 3" xfId="28548"/>
    <cellStyle name="Project 7 20 3" xfId="28549"/>
    <cellStyle name="Org 6 2 17 3" xfId="28550"/>
    <cellStyle name="Output 2 16 14 3" xfId="28551"/>
    <cellStyle name="Note 2 33 16 3" xfId="28552"/>
    <cellStyle name="Note 2 5 17 3" xfId="28553"/>
    <cellStyle name="Account 4 2 12 3" xfId="28554"/>
    <cellStyle name="Note 2 16 2 15 3" xfId="28555"/>
    <cellStyle name="Org 9 17 3" xfId="28556"/>
    <cellStyle name="Output 2 19 13 3" xfId="28557"/>
    <cellStyle name="Note 2 17 2 14 3" xfId="28558"/>
    <cellStyle name="Note 2 7 2 14 3" xfId="28559"/>
    <cellStyle name="Account 13 2 11 3" xfId="28560"/>
    <cellStyle name="Note 2 15 20 3" xfId="28561"/>
    <cellStyle name="Total 2 49 3" xfId="28562"/>
    <cellStyle name="Total 2 21 10 3" xfId="28563"/>
    <cellStyle name="Project 11 2 13 3" xfId="28564"/>
    <cellStyle name="Account 10 2 10 3" xfId="28565"/>
    <cellStyle name="Org 14 14 3" xfId="28566"/>
    <cellStyle name="Output 2 16 10 3" xfId="28567"/>
    <cellStyle name="Note 2 18 12 3" xfId="28568"/>
    <cellStyle name="Note 2 21 2 11 3" xfId="28569"/>
    <cellStyle name="Calculation 2 36 17 3" xfId="28570"/>
    <cellStyle name="Calculation 2 4 15 3" xfId="28571"/>
    <cellStyle name="Calculation 2 5 15 3" xfId="28572"/>
    <cellStyle name="Total 2 28 9 3" xfId="28573"/>
    <cellStyle name="Calculation 2 7 14 3" xfId="28574"/>
    <cellStyle name="Calculation 2 8 14 3" xfId="28575"/>
    <cellStyle name="Calculation 2 10 21 3" xfId="28576"/>
    <cellStyle name="Total 2 5 10 3" xfId="28577"/>
    <cellStyle name="Calculation 2 37 11 3" xfId="28578"/>
    <cellStyle name="task 5 13 3" xfId="28579"/>
    <cellStyle name="Input 2 18 15 3" xfId="28580"/>
    <cellStyle name="Input 2 39 17 3" xfId="28581"/>
    <cellStyle name="Total 2 25 6 3" xfId="28582"/>
    <cellStyle name="Total 2 37 6 3" xfId="28583"/>
    <cellStyle name="Project 14 10 3" xfId="28584"/>
    <cellStyle name="task 2 2 9 3" xfId="28585"/>
    <cellStyle name="Input 2 32 7 3" xfId="28586"/>
    <cellStyle name="Org 13 2 2 2" xfId="28587"/>
    <cellStyle name="Fund 3 14 3" xfId="28588"/>
    <cellStyle name="Note 2 7 21 3" xfId="28589"/>
    <cellStyle name="Note 2 7 24 2" xfId="28590"/>
    <cellStyle name="task 4 2 15 3" xfId="28591"/>
    <cellStyle name="Note 2 30 22 3" xfId="28592"/>
    <cellStyle name="Note 2 21 13 3" xfId="28593"/>
    <cellStyle name="Account 2 2 9 3" xfId="28594"/>
    <cellStyle name="Output 2 11 6 3" xfId="28595"/>
    <cellStyle name="Org 10 10 3" xfId="28596"/>
    <cellStyle name="Org 3 2 9 3" xfId="28597"/>
    <cellStyle name="Calculation 2 7 4 3" xfId="28598"/>
    <cellStyle name="Note 2 24 7 3" xfId="28599"/>
    <cellStyle name="Input 2 27 13 3" xfId="28600"/>
    <cellStyle name="Input 2 25 11 3" xfId="28601"/>
    <cellStyle name="Input 2 25 9 3" xfId="28602"/>
    <cellStyle name="Fund 14 2 2 2" xfId="28603"/>
    <cellStyle name="Note 2 6 25 2" xfId="28604"/>
    <cellStyle name="Project 13 22 3" xfId="28605"/>
    <cellStyle name="Calculation 2 38 12 3" xfId="28606"/>
    <cellStyle name="Calculation 2 31 13 3" xfId="28607"/>
    <cellStyle name="Note 2 11 2 17 3" xfId="28608"/>
    <cellStyle name="Project 9 2 17 3" xfId="28609"/>
    <cellStyle name="Total 2 31 13 3" xfId="28610"/>
    <cellStyle name="Project 3 2 16 3" xfId="28611"/>
    <cellStyle name="Output 2 4 14 3" xfId="28612"/>
    <cellStyle name="Note 2 11 15 3" xfId="28613"/>
    <cellStyle name="Calculation 2 12 15 3" xfId="28614"/>
    <cellStyle name="Note 2 16 12 3" xfId="28615"/>
    <cellStyle name="Note 2 25 11 3" xfId="28616"/>
    <cellStyle name="Project 13 2 10 3" xfId="28617"/>
    <cellStyle name="Project 9 10 3" xfId="28618"/>
    <cellStyle name="Fund 2 17 3" xfId="28619"/>
    <cellStyle name="Output 2 36 6 3" xfId="28620"/>
    <cellStyle name="Calculation 2 5 16 3" xfId="28621"/>
    <cellStyle name="Note 2 5 2 7 3" xfId="28622"/>
    <cellStyle name="Note 2 30 2 7 3" xfId="28623"/>
    <cellStyle name="Note 2 22 8 3" xfId="28624"/>
    <cellStyle name="Calculation 2 18 10 3" xfId="28625"/>
    <cellStyle name="Calculation 2 38 10 3" xfId="28626"/>
    <cellStyle name="Input 2 30 16 3" xfId="28627"/>
    <cellStyle name="Input 2 17 14 3" xfId="28628"/>
    <cellStyle name="Calculation 2 13 6 3" xfId="28629"/>
    <cellStyle name="Calculation 2 33 6 3" xfId="28630"/>
    <cellStyle name="Fund 6 15 3" xfId="28631"/>
    <cellStyle name="Calculation 2 28 8 3" xfId="28632"/>
    <cellStyle name="Fund 8 2 14 3" xfId="28633"/>
    <cellStyle name="Input 2 5 15 3" xfId="28634"/>
    <cellStyle name="task 4 2 12 3" xfId="28635"/>
    <cellStyle name="Fund 14 13 3" xfId="28636"/>
    <cellStyle name="Input 2 2 13 3" xfId="28637"/>
    <cellStyle name="Input 2 11 10 3" xfId="28638"/>
    <cellStyle name="Input 2 34 12 3" xfId="28639"/>
    <cellStyle name="Input 2 38 6 3" xfId="28640"/>
    <cellStyle name="Input 2 27 6 3" xfId="28641"/>
    <cellStyle name="Total 2 13 4 3" xfId="28642"/>
    <cellStyle name="Total 2 23 4 3" xfId="28643"/>
    <cellStyle name="Project 8 2 8 3" xfId="28644"/>
    <cellStyle name="task 10 2 8 3" xfId="28645"/>
    <cellStyle name="Total 2 22 5 3" xfId="28646"/>
    <cellStyle name="Total 2 33 5 3" xfId="28647"/>
    <cellStyle name="Org 6 2 8 3" xfId="28648"/>
    <cellStyle name="Output 2 14 4 3" xfId="28649"/>
    <cellStyle name="Note 2 32 6 3" xfId="28650"/>
    <cellStyle name="Note 2 38 5 3" xfId="28651"/>
    <cellStyle name="Note 2 12 2 5 3" xfId="28652"/>
    <cellStyle name="Note 2 18 2 5 3" xfId="28653"/>
    <cellStyle name="Fund 8 2 10 3" xfId="28654"/>
    <cellStyle name="Fund 2 2 10 3" xfId="28655"/>
    <cellStyle name="task 10 8 3" xfId="28656"/>
    <cellStyle name="task 2 8 3" xfId="28657"/>
    <cellStyle name="Input 2 14 8 3" xfId="28658"/>
    <cellStyle name="Project 12 8 3" xfId="28659"/>
    <cellStyle name="Org 8 2 7 3" xfId="28660"/>
    <cellStyle name="Input 2 9 8 3" xfId="28661"/>
    <cellStyle name="Note 2 38 4 3" xfId="28662"/>
    <cellStyle name="Note 2 9 5 3" xfId="28663"/>
    <cellStyle name="Total 2 11 5 3" xfId="28664"/>
    <cellStyle name="Note 2 18 2 4 3" xfId="28665"/>
    <cellStyle name="Note 2 15 2 4 3" xfId="28666"/>
    <cellStyle name="Account 15 2 6 3" xfId="28667"/>
    <cellStyle name="Note 2 11 5 3" xfId="28668"/>
    <cellStyle name="Calculation 2 34 5 3" xfId="28669"/>
    <cellStyle name="Calculation 2 9 5 3" xfId="28670"/>
    <cellStyle name="Total 2 15 3 3" xfId="28671"/>
    <cellStyle name="task 8 7 3" xfId="28672"/>
    <cellStyle name="Project 7 7 3" xfId="28673"/>
    <cellStyle name="Project 15 2 6 3" xfId="28674"/>
    <cellStyle name="Output 2 39 3 3" xfId="28675"/>
    <cellStyle name="Output 2 29 3 3" xfId="28676"/>
    <cellStyle name="Project 2 2 5 3" xfId="28677"/>
    <cellStyle name="task 4 6 3" xfId="28678"/>
    <cellStyle name="Fund 4 9 3" xfId="28679"/>
    <cellStyle name="Org 3 6 3" xfId="28680"/>
    <cellStyle name="Calculation 2 42 3" xfId="28681"/>
    <cellStyle name="Calculation 2 30 3 3" xfId="28682"/>
    <cellStyle name="Input 2 27 5 3" xfId="28683"/>
    <cellStyle name="Input 2 37 5 3" xfId="28684"/>
    <cellStyle name="Total 2 24 2 3" xfId="28685"/>
    <cellStyle name="Total 2 15 2 3" xfId="28686"/>
    <cellStyle name="task 10 5 3" xfId="28687"/>
    <cellStyle name="Project 8 2 4 3" xfId="28688"/>
    <cellStyle name="Org 8 7 3" xfId="28689"/>
    <cellStyle name="Org 2 2 6 3" xfId="28690"/>
    <cellStyle name="Output 2 15 2 3" xfId="28691"/>
    <cellStyle name="Org 7 2 4 3" xfId="28692"/>
    <cellStyle name="Note 2 6 2 2 4" xfId="28693"/>
    <cellStyle name="Note 2 36 3 3" xfId="28694"/>
    <cellStyle name="Note 2 20 3 3" xfId="28695"/>
    <cellStyle name="Note 2 17 2 2 3" xfId="28696"/>
    <cellStyle name="Note 2 4 5 3" xfId="28697"/>
    <cellStyle name="Note 2 33 2 3 3" xfId="28698"/>
    <cellStyle name="Note 2 3 2 3 3" xfId="28699"/>
    <cellStyle name="Account 11 2 4 3" xfId="28700"/>
    <cellStyle name="Note 2 30 4 3" xfId="28701"/>
    <cellStyle name="Input 2 26 15 3" xfId="28702"/>
    <cellStyle name="Input 2 36 15 3" xfId="28703"/>
    <cellStyle name="Output 2 36 5 3" xfId="28704"/>
    <cellStyle name="Output 2 26 5 3" xfId="28705"/>
    <cellStyle name="Account 8 2 5 3" xfId="28706"/>
    <cellStyle name="Calculation 2 15 4 3" xfId="28707"/>
    <cellStyle name="Fund 15 6 3" xfId="28708"/>
    <cellStyle name="Fund 6 2 5 3" xfId="28709"/>
    <cellStyle name="Account 2 8 3" xfId="28710"/>
    <cellStyle name="Note 2 33 2 6 3" xfId="28711"/>
    <cellStyle name="Note 2 22 2 6 3" xfId="28712"/>
    <cellStyle name="Input 2 34 4 3" xfId="28713"/>
    <cellStyle name="Input 2 5 5 3" xfId="28714"/>
    <cellStyle name="Calculation 2 20 7 3" xfId="28715"/>
    <cellStyle name="Input 2 22 11 3" xfId="28716"/>
    <cellStyle name="Fund 5 2 11 3" xfId="28717"/>
    <cellStyle name="Fund 15 2 9 3" xfId="28718"/>
    <cellStyle name="Input 2 27 9 3" xfId="28719"/>
    <cellStyle name="Account 4 16 3" xfId="28720"/>
    <cellStyle name="Calculation 2 22 19 3" xfId="28721"/>
    <cellStyle name="Account 5 2 15 3" xfId="28722"/>
    <cellStyle name="Account 9 2 15 3" xfId="28723"/>
    <cellStyle name="Calculation 2 30 21 3" xfId="28724"/>
    <cellStyle name="Input 2 26 19 3" xfId="28725"/>
    <cellStyle name="Calculation 2 3 22 3" xfId="28726"/>
    <cellStyle name="Calculation 2 4 20 3" xfId="28727"/>
    <cellStyle name="Input 2 18 21 3" xfId="28728"/>
    <cellStyle name="Input 2 29 21 3" xfId="28729"/>
    <cellStyle name="Input 2 29 2 3" xfId="28730"/>
    <cellStyle name="Input 2 19 2 3" xfId="28731"/>
    <cellStyle name="Fund 11 2 4 3" xfId="28732"/>
    <cellStyle name="Calculation 2 38 2 3" xfId="28733"/>
    <cellStyle name="Account 8 4 3" xfId="28734"/>
    <cellStyle name="Account 2 2 3 3" xfId="28735"/>
    <cellStyle name="Total 2 29 23" xfId="28736"/>
    <cellStyle name="task 4 4 3" xfId="28737"/>
    <cellStyle name="task 12 2 3 3" xfId="28738"/>
    <cellStyle name="Project 12 4 3" xfId="28739"/>
    <cellStyle name="Output 2 18 23" xfId="28740"/>
    <cellStyle name="Org 9 4 3" xfId="28741"/>
    <cellStyle name="Note 2 8 26" xfId="28742"/>
    <cellStyle name="Note 2 37 2 24" xfId="28743"/>
    <cellStyle name="Org 6 2 5 3" xfId="28744"/>
    <cellStyle name="Note 2 19 25" xfId="28745"/>
    <cellStyle name="Note 2 12 25" xfId="28746"/>
    <cellStyle name="Note 2 11 2 24" xfId="28747"/>
    <cellStyle name="Note 2 11 25" xfId="28748"/>
    <cellStyle name="Note 2 40 3" xfId="28749"/>
    <cellStyle name="Note 2 10 25" xfId="28750"/>
    <cellStyle name="Note 2 22 2 20 3" xfId="28751"/>
    <cellStyle name="Total 2 15 17 3" xfId="28752"/>
    <cellStyle name="Note 2 13 2 16 3" xfId="28753"/>
    <cellStyle name="Project 4 2 15 3" xfId="28754"/>
    <cellStyle name="Note 2 11 2 10 3" xfId="28755"/>
    <cellStyle name="Note 2 4 2 9 3" xfId="28756"/>
    <cellStyle name="Calculation 2 11 12 3" xfId="28757"/>
    <cellStyle name="Calculation 2 6 13 3" xfId="28758"/>
    <cellStyle name="Org 3 2 19 3" xfId="28759"/>
    <cellStyle name="Note 2 17 19 3" xfId="28760"/>
    <cellStyle name="Output 2 30 8 3" xfId="28761"/>
    <cellStyle name="Project 13 2 18 3" xfId="28762"/>
    <cellStyle name="Total 2 33 18 3" xfId="28763"/>
    <cellStyle name="Note 2 2 2 26 2" xfId="28764"/>
    <cellStyle name="Note 2 27 18 3" xfId="28765"/>
    <cellStyle name="Calculation 2 25 20 3" xfId="28766"/>
    <cellStyle name="Org 5 12 3" xfId="28767"/>
    <cellStyle name="Note 2 15 14 3" xfId="28768"/>
    <cellStyle name="Output 2 35 11 3" xfId="28769"/>
    <cellStyle name="Total 2 11 8 3" xfId="28770"/>
    <cellStyle name="Note 2 9 18 3" xfId="28771"/>
    <cellStyle name="Org 10 11 3" xfId="28772"/>
    <cellStyle name="Total 2 21 7 3" xfId="28773"/>
    <cellStyle name="Note 2 19 2 20 3" xfId="28774"/>
    <cellStyle name="Calculation 2 35 15 3" xfId="28775"/>
    <cellStyle name="Note 2 11 14 3" xfId="28776"/>
    <cellStyle name="Calculation 2 21 18 3" xfId="28777"/>
    <cellStyle name="Total 2 2 2 17 3" xfId="28778"/>
    <cellStyle name="Input 2 22 23" xfId="28779"/>
    <cellStyle name="task 14 2 10 3" xfId="28780"/>
    <cellStyle name="Output 2 34 8 3" xfId="28781"/>
    <cellStyle name="Org 3 23 2" xfId="28782"/>
    <cellStyle name="Project 2 11 3" xfId="28783"/>
    <cellStyle name="Org 7 12 3" xfId="28784"/>
    <cellStyle name="Project 12 2 18 3" xfId="28785"/>
    <cellStyle name="Org 10 2 19 3" xfId="28786"/>
    <cellStyle name="Calculation 2 30 15 3" xfId="28787"/>
    <cellStyle name="Project 14 2 17 3" xfId="28788"/>
    <cellStyle name="Org 12 2 18 3" xfId="28789"/>
    <cellStyle name="Note 2 36 2 20 3" xfId="28790"/>
    <cellStyle name="Calculation 2 35 11 3" xfId="28791"/>
    <cellStyle name="Org 6 13 3" xfId="28792"/>
    <cellStyle name="Total 2 4 12 3" xfId="28793"/>
    <cellStyle name="Note 2 14 2 12 3" xfId="28794"/>
    <cellStyle name="Org 6 2 11 3" xfId="28795"/>
    <cellStyle name="Account 3 2 8 3" xfId="28796"/>
    <cellStyle name="Total 2 33 7 3" xfId="28797"/>
    <cellStyle name="Project 3 2 12 3" xfId="28798"/>
    <cellStyle name="Account 13 16 3" xfId="28799"/>
    <cellStyle name="Calculation 2 34 16 3" xfId="28800"/>
    <cellStyle name="Org 2 2 10 3" xfId="28801"/>
    <cellStyle name="Note 2 12 2 12 3" xfId="28802"/>
    <cellStyle name="Total 2 12 15 3" xfId="28803"/>
    <cellStyle name="Org 5 2 14 3" xfId="28804"/>
    <cellStyle name="Org 9 19 3" xfId="28805"/>
    <cellStyle name="Note 2 20 22 3" xfId="28806"/>
    <cellStyle name="Note 2 32 11 3" xfId="28807"/>
    <cellStyle name="Note 2 20 10 3" xfId="28808"/>
    <cellStyle name="Note 2 18 2 16 3" xfId="28809"/>
    <cellStyle name="Calculation 2 32 18 3" xfId="28810"/>
    <cellStyle name="Note 2 5 2 19 3" xfId="28811"/>
    <cellStyle name="Total 2 8 11 3" xfId="28812"/>
    <cellStyle name="Project 13 20 3" xfId="28813"/>
    <cellStyle name="Note 2 13 2 18 3" xfId="28814"/>
    <cellStyle name="Note 2 17 2 16 3" xfId="28815"/>
    <cellStyle name="Calculation 2 10 7 3" xfId="28816"/>
    <cellStyle name="Note 2 8 16 3" xfId="28817"/>
    <cellStyle name="task 2 2 13 3" xfId="28818"/>
    <cellStyle name="Input 2 4 18 3" xfId="28819"/>
    <cellStyle name="Note 2 37 2 13 3" xfId="28820"/>
    <cellStyle name="Org 4 2 16 3" xfId="28821"/>
    <cellStyle name="Output 2 5 9 3" xfId="28822"/>
    <cellStyle name="Fund 12 2 18 3" xfId="28823"/>
    <cellStyle name="Output 2 16 8 3" xfId="28824"/>
    <cellStyle name="task 9 2 17 3" xfId="28825"/>
    <cellStyle name="Account 4 2 14 3" xfId="28826"/>
    <cellStyle name="Output 2 37 11 3" xfId="28827"/>
    <cellStyle name="Note 2 5 2 2 2 2" xfId="28828"/>
    <cellStyle name="task 9 15 3" xfId="28829"/>
    <cellStyle name="Project 13 21 3" xfId="28830"/>
    <cellStyle name="Org 8 2 20 3" xfId="28831"/>
    <cellStyle name="Output 2 20 20 3" xfId="28832"/>
    <cellStyle name="Note 2 35 2 6 3" xfId="28833"/>
    <cellStyle name="Note 2 20 2 4 3" xfId="28834"/>
    <cellStyle name="Input 2 12 12 3" xfId="28835"/>
    <cellStyle name="Calculation 2 6 12 3" xfId="28836"/>
    <cellStyle name="Account 9 2 8 3" xfId="28837"/>
    <cellStyle name="Note 2 22 11 3" xfId="28838"/>
    <cellStyle name="Note 2 26 17 3" xfId="28839"/>
    <cellStyle name="Output 2 33 17 3" xfId="28840"/>
    <cellStyle name="task 4 18 3" xfId="28841"/>
    <cellStyle name="Total 2 19 14 3" xfId="28842"/>
    <cellStyle name="Total 2 5 15 3" xfId="28843"/>
    <cellStyle name="Note 2 6 20 3" xfId="28844"/>
    <cellStyle name="Org 6 2 19 3" xfId="28845"/>
    <cellStyle name="Note 2 32 2 16 3" xfId="28846"/>
    <cellStyle name="Output 2 31 22 2" xfId="28847"/>
    <cellStyle name="Output 2 28 19 3" xfId="28848"/>
    <cellStyle name="Calculation 2 29 20 3" xfId="28849"/>
    <cellStyle name="Fund 7 2 3 3" xfId="28850"/>
    <cellStyle name="Total 2 8 7 3" xfId="28851"/>
    <cellStyle name="Calculation 2 30 13 3" xfId="28852"/>
    <cellStyle name="Project 2 2 17 3" xfId="28853"/>
    <cellStyle name="Output 2 39 16 3" xfId="28854"/>
    <cellStyle name="Note 2 10 16 3" xfId="28855"/>
    <cellStyle name="Fund 3 2 11 3" xfId="28856"/>
    <cellStyle name="Calculation 2 3 24 2" xfId="28857"/>
    <cellStyle name="Output 2 34 16 3" xfId="28858"/>
    <cellStyle name="Project 26 3" xfId="28859"/>
    <cellStyle name="Org 6 2 13 3" xfId="28860"/>
    <cellStyle name="Note 2 35 2 11 3" xfId="28861"/>
    <cellStyle name="Org 10 3 2" xfId="28862"/>
    <cellStyle name="Fund 3 2 7 3" xfId="28863"/>
    <cellStyle name="Fund 9 14 3" xfId="28864"/>
    <cellStyle name="Note 2 2 4 3 2 2" xfId="28865"/>
    <cellStyle name="Calculation 2 4 18 3" xfId="28866"/>
    <cellStyle name="Calculation 2 13 7 3" xfId="28867"/>
    <cellStyle name="task 9 2 16 3" xfId="28868"/>
    <cellStyle name="Fund 3 2 13 3" xfId="28869"/>
    <cellStyle name="task 5 17 3" xfId="28870"/>
    <cellStyle name="Note 2 29 22 3" xfId="28871"/>
    <cellStyle name="Calculation 2 36 14 3" xfId="28872"/>
    <cellStyle name="Input 2 33 16 3" xfId="28873"/>
    <cellStyle name="Note 2 31 5 3" xfId="28874"/>
    <cellStyle name="Org 7 5 3" xfId="28875"/>
    <cellStyle name="Fund 6 12 3" xfId="28876"/>
    <cellStyle name="Output 2 37 23" xfId="28877"/>
    <cellStyle name="Note 2 30 2 2 3" xfId="28878"/>
    <cellStyle name="Calculation 2 25 10 3" xfId="28879"/>
    <cellStyle name="Input 2 2 16 3" xfId="28880"/>
    <cellStyle name="task 20 3" xfId="28881"/>
    <cellStyle name="Org 6 9 3" xfId="28882"/>
    <cellStyle name="Input 2 13 5 3" xfId="28883"/>
    <cellStyle name="Fund 12 2 14 3" xfId="28884"/>
    <cellStyle name="Output 2 17 6 3" xfId="28885"/>
    <cellStyle name="Input 2 52 3" xfId="28886"/>
    <cellStyle name="Project 3 5 3" xfId="28887"/>
    <cellStyle name="Calculation 2 2 4 4" xfId="28888"/>
    <cellStyle name="Input 2 37 13 3" xfId="28889"/>
    <cellStyle name="Note 2 8 2 23 2" xfId="28890"/>
    <cellStyle name="Input 2 4 4 3" xfId="28891"/>
    <cellStyle name="Fund 7 22 3" xfId="28892"/>
    <cellStyle name="Fund 15 3 2" xfId="28893"/>
    <cellStyle name="task 2 23 2" xfId="28894"/>
    <cellStyle name="Project 11 22 3" xfId="28895"/>
    <cellStyle name="Total 2 2 2 21 3" xfId="28896"/>
    <cellStyle name="Input 2 9 14 3" xfId="28897"/>
    <cellStyle name="Input 2 2 18 3" xfId="28898"/>
    <cellStyle name="Calculation 2 26 6 3" xfId="28899"/>
    <cellStyle name="Project 10 16 3" xfId="28900"/>
    <cellStyle name="Project 6 2 6 3" xfId="28901"/>
    <cellStyle name="Org 12 7 3" xfId="28902"/>
    <cellStyle name="Fund 2 10 3" xfId="28903"/>
    <cellStyle name="Project 8 21 3" xfId="28904"/>
    <cellStyle name="Fund 4 2 22 2" xfId="28905"/>
    <cellStyle name="Fund 14 15 3" xfId="28906"/>
    <cellStyle name="Total 2 31 2 3" xfId="28907"/>
    <cellStyle name="Fund 11 6 3" xfId="28908"/>
    <cellStyle name="Fund 10 2 4 3" xfId="28909"/>
    <cellStyle name="Org 9 22 3" xfId="28910"/>
    <cellStyle name="Org 3 2 17 3" xfId="28911"/>
    <cellStyle name="Total 2 22 9 3" xfId="28912"/>
    <cellStyle name="Note 2 21 25" xfId="28913"/>
    <cellStyle name="Input 2 16 20 3" xfId="28914"/>
    <cellStyle name="Calculation 2 28 6 3" xfId="28915"/>
    <cellStyle name="Note 2 44 3" xfId="28916"/>
    <cellStyle name="Project 5 2 6 3" xfId="28917"/>
    <cellStyle name="Org 11 7 3" xfId="28918"/>
    <cellStyle name="Fund 10 2 9 3" xfId="28919"/>
    <cellStyle name="Project 15 2 3 3" xfId="28920"/>
    <cellStyle name="Note 2 12 2 7 3" xfId="28921"/>
    <cellStyle name="Note 2 16 6 3" xfId="28922"/>
    <cellStyle name="Total 2 5 21 3" xfId="28923"/>
    <cellStyle name="Note 2 23 20 3" xfId="28924"/>
    <cellStyle name="task 3 2 16 3" xfId="28925"/>
    <cellStyle name="Note 2 8 22 3" xfId="28926"/>
    <cellStyle name="Note 2 14 7 3" xfId="28927"/>
    <cellStyle name="Calculation 2 33 17 3" xfId="28928"/>
    <cellStyle name="Project 9 2 7 3" xfId="28929"/>
    <cellStyle name="Project 4 9 3" xfId="28930"/>
    <cellStyle name="Account 17 3" xfId="28931"/>
    <cellStyle name="Output 2 16 3 3" xfId="28932"/>
    <cellStyle name="Fund 13 2 4 3" xfId="28933"/>
    <cellStyle name="Note 2 10 2 22 3" xfId="28934"/>
    <cellStyle name="Input 2 31 22 2" xfId="28935"/>
    <cellStyle name="Output 2 27 10 3" xfId="28936"/>
    <cellStyle name="Fund 7 2 14 3" xfId="28937"/>
    <cellStyle name="Account 22 3" xfId="28938"/>
    <cellStyle name="Project 4 6 3" xfId="28939"/>
    <cellStyle name="Calculation 2 19 19 3" xfId="28940"/>
    <cellStyle name="Fund 4 2 5 3" xfId="28941"/>
    <cellStyle name="Note 2 32 2 24" xfId="28942"/>
    <cellStyle name="Note 2 26 2 24" xfId="28943"/>
    <cellStyle name="Calculation 2 4 23 2" xfId="28944"/>
    <cellStyle name="Input 2 37 4 3" xfId="28945"/>
    <cellStyle name="Project 3 17 3" xfId="28946"/>
    <cellStyle name="Fund 9 15 3" xfId="28947"/>
    <cellStyle name="Project 8 8 3" xfId="28948"/>
    <cellStyle name="Project 12 2 5 3" xfId="28949"/>
    <cellStyle name="Account 11 5 3" xfId="28950"/>
    <cellStyle name="Note 2 8 2 25" xfId="28951"/>
    <cellStyle name="task 12 22 3" xfId="28952"/>
    <cellStyle name="Output 2 34 14 3" xfId="28953"/>
    <cellStyle name="Output 2 34 13 3" xfId="28954"/>
    <cellStyle name="Output 2 29 13 3" xfId="28955"/>
    <cellStyle name="Project 2 2 7 3" xfId="28956"/>
    <cellStyle name="Org 13 6 3" xfId="28957"/>
    <cellStyle name="Calculation 2 14 4 3" xfId="28958"/>
    <cellStyle name="Calculation 2 38 21 3" xfId="28959"/>
    <cellStyle name="Note 2 19 2 24" xfId="28960"/>
    <cellStyle name="Input 2 15 22 2" xfId="28961"/>
    <cellStyle name="Note 2 35 22 3" xfId="28962"/>
    <cellStyle name="Output 2 23 10 3" xfId="28963"/>
    <cellStyle name="Input 2 39 11 3" xfId="28964"/>
    <cellStyle name="Note 2 4 2 20 3" xfId="28965"/>
    <cellStyle name="Calculation 2 5 11 3" xfId="28966"/>
    <cellStyle name="Org 10 2 7 3" xfId="28967"/>
    <cellStyle name="Project 15 2 4 3" xfId="28968"/>
    <cellStyle name="Input 2 43 3" xfId="28969"/>
    <cellStyle name="Account 2 4 3" xfId="28970"/>
    <cellStyle name="Total 2 24 8 3" xfId="28971"/>
    <cellStyle name="Total 2 28 23" xfId="28972"/>
    <cellStyle name="Fund 7 2 13 3" xfId="28973"/>
    <cellStyle name="Output 2 34 2 3" xfId="28974"/>
    <cellStyle name="Input 2 28 8 3" xfId="28975"/>
    <cellStyle name="Calculation 2 12 10 3" xfId="28976"/>
    <cellStyle name="Note 2 25 2 11 3" xfId="28977"/>
    <cellStyle name="Total 2 11 19 3" xfId="28978"/>
    <cellStyle name="Total 2 29 21 3" xfId="28979"/>
    <cellStyle name="Input 2 7 19 3" xfId="28980"/>
    <cellStyle name="Input 2 14 13 3" xfId="28981"/>
    <cellStyle name="Input 2 36 8 3" xfId="28982"/>
    <cellStyle name="Input 2 26 12 3" xfId="28983"/>
    <cellStyle name="Calculation 2 26 15 3" xfId="28984"/>
    <cellStyle name="Output 2 4 23 2" xfId="28985"/>
    <cellStyle name="task 9 2 12 3" xfId="28986"/>
    <cellStyle name="Org 14 18 3" xfId="28987"/>
    <cellStyle name="Total 2 32 22 2" xfId="28988"/>
    <cellStyle name="Note 2 22 25" xfId="28989"/>
    <cellStyle name="Note 2 42 3" xfId="28990"/>
    <cellStyle name="Fund 8 9 3" xfId="28991"/>
    <cellStyle name="Input 2 26 8 3" xfId="28992"/>
    <cellStyle name="Fund 6 13 3" xfId="28993"/>
    <cellStyle name="Note 2 33 2 19 3" xfId="28994"/>
    <cellStyle name="Calculation 2 26 20 3" xfId="28995"/>
    <cellStyle name="Account 9 2 9 3" xfId="28996"/>
    <cellStyle name="Account 2 5 3" xfId="28997"/>
    <cellStyle name="Output 2 5 2 3" xfId="28998"/>
    <cellStyle name="Account 7 6 3" xfId="28999"/>
    <cellStyle name="Fund 2 12 3" xfId="29000"/>
    <cellStyle name="Note 2 33 5 3" xfId="29001"/>
    <cellStyle name="Project 8 2 6 3" xfId="29002"/>
    <cellStyle name="Input 2 16 16 3" xfId="29003"/>
    <cellStyle name="Calculation 2 11 6 3" xfId="29004"/>
    <cellStyle name="Org 2 3 2" xfId="29005"/>
    <cellStyle name="task 5 14 3" xfId="29006"/>
    <cellStyle name="Note 2 20 24 2" xfId="29007"/>
    <cellStyle name="Calculation 2 18 22 2" xfId="29008"/>
    <cellStyle name="Org 2 2 21 3" xfId="29009"/>
    <cellStyle name="Input 2 24 21 3" xfId="29010"/>
    <cellStyle name="Project 14 4 3" xfId="29011"/>
    <cellStyle name="Total 2 28 2 3" xfId="29012"/>
    <cellStyle name="Note 2 2 6 5" xfId="29013"/>
    <cellStyle name="Total 2 35 4 3" xfId="29014"/>
    <cellStyle name="Fund 5 2 15 3" xfId="29015"/>
    <cellStyle name="Fund 3 3 2" xfId="29016"/>
    <cellStyle name="task 9 10 3" xfId="29017"/>
    <cellStyle name="Project 6 21 3" xfId="29018"/>
    <cellStyle name="Org 2 18 3" xfId="29019"/>
    <cellStyle name="Output 2 28 11 3" xfId="29020"/>
    <cellStyle name="Account 16 3" xfId="29021"/>
    <cellStyle name="Note 2 35 7 3" xfId="29022"/>
    <cellStyle name="Total 2 14 2 3" xfId="29023"/>
    <cellStyle name="Project 7 8 3" xfId="29024"/>
    <cellStyle name="Org 12 2 9 3" xfId="29025"/>
    <cellStyle name="Account 7 3 2" xfId="29026"/>
    <cellStyle name="Fund 7 6 3" xfId="29027"/>
    <cellStyle name="Output 2 32 10 3" xfId="29028"/>
    <cellStyle name="Note 2 5 2 21 3" xfId="29029"/>
    <cellStyle name="Fund 12 2 22 2" xfId="29030"/>
    <cellStyle name="Note 2 31 25" xfId="29031"/>
    <cellStyle name="Account 9 2 4 3" xfId="29032"/>
    <cellStyle name="Project 12 6 3" xfId="29033"/>
    <cellStyle name="Project 7 2 7 3" xfId="29034"/>
    <cellStyle name="Fund 9 2 14 3" xfId="29035"/>
    <cellStyle name="Project 2 2 16 3" xfId="29036"/>
    <cellStyle name="Calculation 2 35 14 3" xfId="29037"/>
    <cellStyle name="Note 2 29 2 21 3" xfId="29038"/>
    <cellStyle name="Total 2 60 3" xfId="29039"/>
    <cellStyle name="Calculation 2 25 23" xfId="29040"/>
    <cellStyle name="Output 2 40 3" xfId="29041"/>
    <cellStyle name="Calculation 2 20 19 3" xfId="29042"/>
    <cellStyle name="Project 3 6 3" xfId="29043"/>
    <cellStyle name="task 7 8 3" xfId="29044"/>
    <cellStyle name="Calculation 2 29 8 3" xfId="29045"/>
    <cellStyle name="Total 2 23 13 3" xfId="29046"/>
    <cellStyle name="Project 13 2 6 3" xfId="29047"/>
    <cellStyle name="Org 5 3 2" xfId="29048"/>
    <cellStyle name="Account 8 13 3" xfId="29049"/>
    <cellStyle name="task 3 2 20 3" xfId="29050"/>
    <cellStyle name="Total 2 14 5 3" xfId="29051"/>
    <cellStyle name="Fund 9 2 16 3" xfId="29052"/>
    <cellStyle name="Output 2 24 23" xfId="29053"/>
    <cellStyle name="Input 2 35 7 3" xfId="29054"/>
    <cellStyle name="Note 2 37 2 3 3" xfId="29055"/>
    <cellStyle name="Output 2 36 3 3" xfId="29056"/>
    <cellStyle name="Input 2 26 10 3" xfId="29057"/>
    <cellStyle name="Calculation 2 22 8 3" xfId="29058"/>
    <cellStyle name="Total 2 38 13 3" xfId="29059"/>
    <cellStyle name="Calculation 2 33 21 3" xfId="29060"/>
    <cellStyle name="Fund 11 5 3" xfId="29061"/>
    <cellStyle name="Note 2 30 16 3" xfId="29062"/>
    <cellStyle name="Note 2 7 2 22 3" xfId="29063"/>
    <cellStyle name="Note 2 2 2 2 2 2 2" xfId="29064"/>
    <cellStyle name="Account 7 4 3" xfId="29065"/>
    <cellStyle name="Account 20 3" xfId="29066"/>
    <cellStyle name="task 14 5 3" xfId="29067"/>
    <cellStyle name="Fund 2 2 14 3" xfId="29068"/>
    <cellStyle name="Calculation 2 33 22 2" xfId="29069"/>
    <cellStyle name="Calculation 2 28 19 3" xfId="29070"/>
    <cellStyle name="task 3 22 3" xfId="29071"/>
    <cellStyle name="Org 4 2 19 3" xfId="29072"/>
    <cellStyle name="Calculation 2 31 21 3" xfId="29073"/>
    <cellStyle name="Note 2 32 2 19 3" xfId="29074"/>
    <cellStyle name="Project 4 23 2" xfId="29075"/>
    <cellStyle name="Org 4 9 3" xfId="29076"/>
    <cellStyle name="Note 2 21 2 7 3" xfId="29077"/>
    <cellStyle name="task 2 2 3 3" xfId="29078"/>
    <cellStyle name="Fund 14 12 3" xfId="29079"/>
    <cellStyle name="Note 2 23 2 2 3" xfId="29080"/>
    <cellStyle name="Calculation 2 23 9 3" xfId="29081"/>
    <cellStyle name="Note 2 25 2 5 3" xfId="29082"/>
    <cellStyle name="Fund 14 2 14 3" xfId="29083"/>
    <cellStyle name="Note 2 2 2 13 3" xfId="29084"/>
    <cellStyle name="Note 2 26 25" xfId="29085"/>
    <cellStyle name="Input 2 28 2 3" xfId="29086"/>
    <cellStyle name="Output 2 31 14 3" xfId="29087"/>
    <cellStyle name="Total 2 2 2 22 2" xfId="29088"/>
    <cellStyle name="Total 2 8 17 3" xfId="29089"/>
    <cellStyle name="Note 2 12 19 3" xfId="29090"/>
    <cellStyle name="Fund 15 2 4 3" xfId="29091"/>
    <cellStyle name="Account 9 2 5 3" xfId="29092"/>
    <cellStyle name="Input 2 29 5 3" xfId="29093"/>
    <cellStyle name="Input 2 10 14 3" xfId="29094"/>
    <cellStyle name="task 15 2 14 3" xfId="29095"/>
    <cellStyle name="Output 2 29 22 2" xfId="29096"/>
    <cellStyle name="task 5 21 3" xfId="29097"/>
    <cellStyle name="Input 2 22 9 3" xfId="29098"/>
    <cellStyle name="Note 2 24 2 2 3" xfId="29099"/>
    <cellStyle name="Calculation 2 21 9 3" xfId="29100"/>
    <cellStyle name="Output 2 23 19 3" xfId="29101"/>
    <cellStyle name="Fund 13 2 14 3" xfId="29102"/>
    <cellStyle name="Output 2 7 20 3" xfId="29103"/>
    <cellStyle name="Total 2 31 16 3" xfId="29104"/>
    <cellStyle name="Input 2 29 13 3" xfId="29105"/>
    <cellStyle name="Calculation 2 11 13 3" xfId="29106"/>
    <cellStyle name="Note 2 27 2 24" xfId="29107"/>
    <cellStyle name="Account 10 2 5 3" xfId="29108"/>
    <cellStyle name="Output 2 6 7 3" xfId="29109"/>
    <cellStyle name="Output 2 16 15 3" xfId="29110"/>
    <cellStyle name="Fund 4 22 3" xfId="29111"/>
    <cellStyle name="Project 18 3" xfId="29112"/>
    <cellStyle name="Note 2 30 2 24" xfId="29113"/>
    <cellStyle name="Note 2 17 3 3" xfId="29114"/>
    <cellStyle name="Calculation 2 10 8 3" xfId="29115"/>
    <cellStyle name="Note 2 26 2 9 3" xfId="29116"/>
    <cellStyle name="Note 2 9 16 3" xfId="29117"/>
    <cellStyle name="Output 2 4 22 3" xfId="29118"/>
    <cellStyle name="Calculation 2 39 2 3" xfId="29119"/>
    <cellStyle name="Fund 14 8 3" xfId="29120"/>
    <cellStyle name="task 7 5 3" xfId="29121"/>
    <cellStyle name="task 15 9 3" xfId="29122"/>
    <cellStyle name="Output 2 29 6 3" xfId="29123"/>
    <cellStyle name="task 7 10 3" xfId="29124"/>
    <cellStyle name="Org 2 2 16 3" xfId="29125"/>
    <cellStyle name="Note 2 19 2 22 3" xfId="29126"/>
    <cellStyle name="Output 2 19 16 3" xfId="29127"/>
    <cellStyle name="Input 2 3 3 3" xfId="29128"/>
    <cellStyle name="Fund 14 2 5 3" xfId="29129"/>
    <cellStyle name="Total 2 17 2 3" xfId="29130"/>
    <cellStyle name="Note 2 8 2 5 3" xfId="29131"/>
    <cellStyle name="task 6 2 8 3" xfId="29132"/>
    <cellStyle name="Fund 12 2 16 3" xfId="29133"/>
    <cellStyle name="Fund 11 3 2" xfId="29134"/>
    <cellStyle name="Org 12 10 3" xfId="29135"/>
    <cellStyle name="Total 2 4 5 3" xfId="29136"/>
    <cellStyle name="Calculation 2 39 21 3" xfId="29137"/>
    <cellStyle name="Note 2 25 2 3 3" xfId="29138"/>
    <cellStyle name="Project 10 2 8 3" xfId="29139"/>
    <cellStyle name="Total 2 25 13 3" xfId="29140"/>
    <cellStyle name="Input 2 4 19 3" xfId="29141"/>
    <cellStyle name="Note 2 22 16 3" xfId="29142"/>
    <cellStyle name="Note 2 38 22 3" xfId="29143"/>
    <cellStyle name="Total 2 2 6 2 2" xfId="29144"/>
    <cellStyle name="Account 3 4 3" xfId="29145"/>
    <cellStyle name="Output 2 35 2 3" xfId="29146"/>
    <cellStyle name="Project 2 5 3" xfId="29147"/>
    <cellStyle name="Calculation 2 23 20 3" xfId="29148"/>
    <cellStyle name="Project 11 9 3" xfId="29149"/>
    <cellStyle name="Note 2 4 2 7 3" xfId="29150"/>
    <cellStyle name="Input 2 12 11 3" xfId="29151"/>
    <cellStyle name="Project 4 2 3 3" xfId="29152"/>
    <cellStyle name="Input 2 4 20 3" xfId="29153"/>
    <cellStyle name="Calculation 2 22 7 3" xfId="29154"/>
    <cellStyle name="Input 2 24 5 3" xfId="29155"/>
    <cellStyle name="Calculation 2 5 6 3" xfId="29156"/>
    <cellStyle name="Input 2 16 6 3" xfId="29157"/>
    <cellStyle name="Calculation 2 36 10 3" xfId="29158"/>
    <cellStyle name="Fund 3 2 15 3" xfId="29159"/>
    <cellStyle name="Output 2 5 14 3" xfId="29160"/>
    <cellStyle name="Project 5 2 20 3" xfId="29161"/>
    <cellStyle name="Total 2 36 22 2" xfId="29162"/>
    <cellStyle name="Total 2 33 23" xfId="29163"/>
    <cellStyle name="Account 6 2 5 3" xfId="29164"/>
    <cellStyle name="Note 2 8 2 2 4" xfId="29165"/>
    <cellStyle name="Note 2 33 2 4 3" xfId="29166"/>
    <cellStyle name="Org 12 9 3" xfId="29167"/>
    <cellStyle name="Input 2 15 16 3" xfId="29168"/>
    <cellStyle name="Input 2 37 22 2" xfId="29169"/>
    <cellStyle name="Account 4 12 3" xfId="29170"/>
    <cellStyle name="task 10 20 3" xfId="29171"/>
    <cellStyle name="Note 2 25 2 19 3" xfId="29172"/>
    <cellStyle name="task 11 23 2" xfId="29173"/>
    <cellStyle name="Fund 12 5 3" xfId="29174"/>
    <cellStyle name="Account 15 2 7 3" xfId="29175"/>
    <cellStyle name="Project 9 2 4 3" xfId="29176"/>
    <cellStyle name="Project 2 2 8 3" xfId="29177"/>
    <cellStyle name="Calculation 2 36 15 3" xfId="29178"/>
    <cellStyle name="task 5 2 8 3" xfId="29179"/>
    <cellStyle name="Input 2 37 15 3" xfId="29180"/>
    <cellStyle name="Fund 9 9 3" xfId="29181"/>
    <cellStyle name="Output 2 27 4 3" xfId="29182"/>
    <cellStyle name="Output 2 33 13 3" xfId="29183"/>
    <cellStyle name="Note 2 11 2 19 3" xfId="29184"/>
    <cellStyle name="Calculation 2 26 7 3" xfId="29185"/>
    <cellStyle name="Total 2 16 9 3" xfId="29186"/>
    <cellStyle name="Org 2 17 3" xfId="29187"/>
    <cellStyle name="task 8 2 22 2" xfId="29188"/>
    <cellStyle name="task 7 2 11 3" xfId="29189"/>
    <cellStyle name="Total 2 18 23" xfId="29190"/>
    <cellStyle name="Calculation 2 5 8 3" xfId="29191"/>
    <cellStyle name="Org 15 5 3" xfId="29192"/>
    <cellStyle name="Calculation 2 8 5 3" xfId="29193"/>
    <cellStyle name="Calculation 2 14 7 3" xfId="29194"/>
    <cellStyle name="Calculation 2 2 11 3" xfId="29195"/>
    <cellStyle name="Project 2 2 18 3" xfId="29196"/>
    <cellStyle name="Org 6 3 2" xfId="29197"/>
    <cellStyle name="Total 2 5 13 3" xfId="29198"/>
    <cellStyle name="Output 2 13 17 3" xfId="29199"/>
    <cellStyle name="task 14 2 3 3" xfId="29200"/>
    <cellStyle name="Input 2 25 21 3" xfId="29201"/>
    <cellStyle name="Note 2 21 2 2 3" xfId="29202"/>
    <cellStyle name="Total 2 27 2 3" xfId="29203"/>
    <cellStyle name="Note 2 23 2 5 3" xfId="29204"/>
    <cellStyle name="Total 2 34 4 3" xfId="29205"/>
    <cellStyle name="Org 8 2 12 3" xfId="29206"/>
    <cellStyle name="Fund 3 2 2 2" xfId="29207"/>
    <cellStyle name="task 8 2 9 3" xfId="29208"/>
    <cellStyle name="Org 10 2 17 3" xfId="29209"/>
    <cellStyle name="Fund 12 10 3" xfId="29210"/>
    <cellStyle name="Fund 13 6 3" xfId="29211"/>
    <cellStyle name="Project 4 7 3" xfId="29212"/>
    <cellStyle name="Total 2 16 5 3" xfId="29213"/>
    <cellStyle name="Calculation 2 30 6 3" xfId="29214"/>
    <cellStyle name="Output 2 39 6 3" xfId="29215"/>
    <cellStyle name="Project 15 2 15 3" xfId="29216"/>
    <cellStyle name="task 5 2 13 3" xfId="29217"/>
    <cellStyle name="Org 7 2 21 3" xfId="29218"/>
    <cellStyle name="Calculation 2 17 22 2" xfId="29219"/>
    <cellStyle name="Total 2 14 20 3" xfId="29220"/>
    <cellStyle name="Account 3 2 3 3" xfId="29221"/>
    <cellStyle name="Org 12 2 15 3" xfId="29222"/>
    <cellStyle name="Output 2 16 2 3" xfId="29223"/>
    <cellStyle name="Calculation 2 33 5 3" xfId="29224"/>
    <cellStyle name="Output 2 29 4 3" xfId="29225"/>
    <cellStyle name="Note 2 19 8 3" xfId="29226"/>
    <cellStyle name="Org 13 11 3" xfId="29227"/>
    <cellStyle name="Org 4 2 2 2" xfId="29228"/>
    <cellStyle name="Note 2 30 12 3" xfId="29229"/>
    <cellStyle name="Output 2 25 5 3" xfId="29230"/>
    <cellStyle name="Calculation 2 11 3 3" xfId="29231"/>
    <cellStyle name="Org 21 3" xfId="29232"/>
    <cellStyle name="Calculation 2 15 15 3" xfId="29233"/>
    <cellStyle name="Fund 9 2 17 3" xfId="29234"/>
    <cellStyle name="Note 2 25 20 3" xfId="29235"/>
    <cellStyle name="Project 14 23 2" xfId="29236"/>
    <cellStyle name="Project 9 4 3" xfId="29237"/>
    <cellStyle name="Input 2 37 11 3" xfId="29238"/>
    <cellStyle name="Org 12 2 6 3" xfId="29239"/>
    <cellStyle name="task 8 2 6 3" xfId="29240"/>
    <cellStyle name="Note 2 27 6 3" xfId="29241"/>
    <cellStyle name="Input 2 32 16 3" xfId="29242"/>
    <cellStyle name="Output 2 27 21 3" xfId="29243"/>
    <cellStyle name="task 12 2 13 3" xfId="29244"/>
    <cellStyle name="Output 2 18 18 3" xfId="29245"/>
    <cellStyle name="Input 2 22 2 3" xfId="29246"/>
    <cellStyle name="Note 2 5 2 3 3" xfId="29247"/>
    <cellStyle name="task 11 2 4 3" xfId="29248"/>
    <cellStyle name="Calculation 2 20 14 3" xfId="29249"/>
    <cellStyle name="Total 2 18 19 3" xfId="29250"/>
    <cellStyle name="Fund 9 23 2" xfId="29251"/>
    <cellStyle name="Input 2 19 8 3" xfId="29252"/>
    <cellStyle name="Calculation 2 4 9 3" xfId="29253"/>
    <cellStyle name="Output 2 24 3 3" xfId="29254"/>
    <cellStyle name="Input 2 27 19 3" xfId="29255"/>
    <cellStyle name="Output 2 7 5 3" xfId="29256"/>
    <cellStyle name="Calculation 2 24 3 3" xfId="29257"/>
    <cellStyle name="Org 5 2 7 3" xfId="29258"/>
    <cellStyle name="Input 2 17 10 3" xfId="29259"/>
    <cellStyle name="Calculation 2 18 13 3" xfId="29260"/>
    <cellStyle name="Calculation 2 22 16 3" xfId="29261"/>
    <cellStyle name="Fund 15 2 15 3" xfId="29262"/>
    <cellStyle name="Note 2 35 20 3" xfId="29263"/>
    <cellStyle name="Total 2 6 20 3" xfId="29264"/>
    <cellStyle name="Calculation 2 2 24 2" xfId="29265"/>
    <cellStyle name="Project 11 4 3" xfId="29266"/>
    <cellStyle name="Fund 3 12 3" xfId="29267"/>
    <cellStyle name="Org 14 7 3" xfId="29268"/>
    <cellStyle name="Calculation 2 36 5 3" xfId="29269"/>
    <cellStyle name="Total 2 15 10 3" xfId="29270"/>
    <cellStyle name="Project 12 15 3" xfId="29271"/>
    <cellStyle name="Project 9 22 3" xfId="29272"/>
    <cellStyle name="Calculation 2 22 3 3" xfId="29273"/>
    <cellStyle name="task 12 2 12 3" xfId="29274"/>
    <cellStyle name="Input 2 5 3 3" xfId="29275"/>
    <cellStyle name="Fund 10 11 3" xfId="29276"/>
    <cellStyle name="Input 2 17 7 3" xfId="29277"/>
    <cellStyle name="Note 2 3 2 2 3" xfId="29278"/>
    <cellStyle name="Note 2 27 2 4 3" xfId="29279"/>
    <cellStyle name="Input 2 2 15 3" xfId="29280"/>
    <cellStyle name="Note 2 2 3 2 3 2" xfId="29281"/>
    <cellStyle name="Fund 9 3 2" xfId="29282"/>
    <cellStyle name="Output 2 32 13 3" xfId="29283"/>
    <cellStyle name="Output 2 33 14 3" xfId="29284"/>
    <cellStyle name="Project 3 2 21 3" xfId="29285"/>
    <cellStyle name="Input 2 3 2 3" xfId="29286"/>
    <cellStyle name="Note 2 11 11 3" xfId="29287"/>
    <cellStyle name="Input 2 5 22 3" xfId="29288"/>
    <cellStyle name="Fund 6 6 3" xfId="29289"/>
    <cellStyle name="Input 2 36 5 3" xfId="29290"/>
    <cellStyle name="Note 2 31 2 4 3" xfId="29291"/>
    <cellStyle name="Total 2 5 5 3" xfId="29292"/>
    <cellStyle name="Output 2 22 7 3" xfId="29293"/>
    <cellStyle name="Fund 2 4 3" xfId="29294"/>
    <cellStyle name="Org 11 16 3" xfId="29295"/>
    <cellStyle name="Fund 14 16 3" xfId="29296"/>
    <cellStyle name="Note 2 22 2 15 3" xfId="29297"/>
    <cellStyle name="Org 13 22 3" xfId="29298"/>
    <cellStyle name="Note 2 5 2 24 2" xfId="29299"/>
    <cellStyle name="Input 2 6 19 3" xfId="29300"/>
    <cellStyle name="Output 2 28 5 3" xfId="29301"/>
    <cellStyle name="Input 2 26 5 3" xfId="29302"/>
    <cellStyle name="Org 11 2 7 3" xfId="29303"/>
    <cellStyle name="Input 2 18 6 3" xfId="29304"/>
    <cellStyle name="Note 2 17 11 3" xfId="29305"/>
    <cellStyle name="Total 2 5 12 3" xfId="29306"/>
    <cellStyle name="Input 2 11 16 3" xfId="29307"/>
    <cellStyle name="Input 2 27 12 3" xfId="29308"/>
    <cellStyle name="task 2 2 8 3" xfId="29309"/>
    <cellStyle name="Calculation 2 31 22 2" xfId="29310"/>
    <cellStyle name="Total 2 22 22 2" xfId="29311"/>
    <cellStyle name="Note 2 8 2 22 3" xfId="29312"/>
    <cellStyle name="task 5 2 20 3" xfId="29313"/>
    <cellStyle name="Org 15 13 3" xfId="29314"/>
    <cellStyle name="Note 2 2 2 2 4 2 2" xfId="29315"/>
    <cellStyle name="Input 2 12 3 3" xfId="29316"/>
    <cellStyle name="Note 2 34 21 3" xfId="29317"/>
    <cellStyle name="Note 2 12 2 8 3" xfId="29318"/>
    <cellStyle name="Note 2 7 17 3" xfId="29319"/>
    <cellStyle name="Note 2 17 18 3" xfId="29320"/>
    <cellStyle name="Note 2 5 12 3" xfId="29321"/>
    <cellStyle name="Note 2 20 13 3" xfId="29322"/>
    <cellStyle name="Calculation 2 16 12 3" xfId="29323"/>
    <cellStyle name="Note 2 14 9 3" xfId="29324"/>
    <cellStyle name="Output 2 9 12 3" xfId="29325"/>
    <cellStyle name="Output 2 15 11 3" xfId="29326"/>
    <cellStyle name="task 5 2 15 3" xfId="29327"/>
    <cellStyle name="Input 2 11 18 3" xfId="29328"/>
    <cellStyle name="Account 12 2 13 3" xfId="29329"/>
    <cellStyle name="Fund 5 5 3" xfId="29330"/>
    <cellStyle name="Project 5 2 3 3" xfId="29331"/>
    <cellStyle name="Calculation 2 8 12 3" xfId="29332"/>
    <cellStyle name="Output 2 7 8 3" xfId="29333"/>
    <cellStyle name="Note 2 36 2 12 3" xfId="29334"/>
    <cellStyle name="Calculation 2 35 13 3" xfId="29335"/>
    <cellStyle name="Total 2 32 15 3" xfId="29336"/>
    <cellStyle name="Note 2 13 13 3" xfId="29337"/>
    <cellStyle name="Note 2 16 14 3" xfId="29338"/>
    <cellStyle name="Total 2 38 10 3" xfId="29339"/>
    <cellStyle name="Input 2 10 20 3" xfId="29340"/>
    <cellStyle name="Project 8 2 18 3" xfId="29341"/>
    <cellStyle name="Output 2 13 19 3" xfId="29342"/>
    <cellStyle name="Account 8 2 8 3" xfId="29343"/>
    <cellStyle name="Note 2 32 2 10 3" xfId="29344"/>
    <cellStyle name="Calculation 2 34 20 3" xfId="29345"/>
    <cellStyle name="Total 2 32 21 3" xfId="29346"/>
    <cellStyle name="Total 2 40 3" xfId="29347"/>
    <cellStyle name="Note 2 27 7 3" xfId="29348"/>
    <cellStyle name="Fund 7 9 3" xfId="29349"/>
    <cellStyle name="Note 2 2 2 2 7 3" xfId="29350"/>
    <cellStyle name="Fund 5 13 3" xfId="29351"/>
    <cellStyle name="Total 2 21 8 3" xfId="29352"/>
    <cellStyle name="Calculation 2 23 14 3" xfId="29353"/>
    <cellStyle name="Fund 7 2 17 3" xfId="29354"/>
    <cellStyle name="task 14 22 3" xfId="29355"/>
    <cellStyle name="Total 2 37 20 3" xfId="29356"/>
    <cellStyle name="Account 5 4 3" xfId="29357"/>
    <cellStyle name="Output 2 19 2 3" xfId="29358"/>
    <cellStyle name="Input 2 31 15 3" xfId="29359"/>
    <cellStyle name="Output 2 31 4 3" xfId="29360"/>
    <cellStyle name="Input 2 32 8 3" xfId="29361"/>
    <cellStyle name="Note 2 3 3 2 2" xfId="29362"/>
    <cellStyle name="Note 2 17 2 11 3" xfId="29363"/>
    <cellStyle name="Note 2 12 2 23 2" xfId="29364"/>
    <cellStyle name="Total 2 16 19 3" xfId="29365"/>
    <cellStyle name="Org 13 2 16 3" xfId="29366"/>
    <cellStyle name="Output 2 14 7 3" xfId="29367"/>
    <cellStyle name="Output 2 10 15 3" xfId="29368"/>
    <cellStyle name="Org 8 2 10 3" xfId="29369"/>
    <cellStyle name="Note 2 5 20 3" xfId="29370"/>
    <cellStyle name="Note 2 35 2 8 3" xfId="29371"/>
    <cellStyle name="Output 2 4 19 3" xfId="29372"/>
    <cellStyle name="Total 2 5 17 3" xfId="29373"/>
    <cellStyle name="Fund 6 21 3" xfId="29374"/>
    <cellStyle name="Total 2 9 16 3" xfId="29375"/>
    <cellStyle name="Input 2 3 8 3" xfId="29376"/>
    <cellStyle name="Fund 8 2 21 3" xfId="29377"/>
    <cellStyle name="Output 2 23 3 3" xfId="29378"/>
    <cellStyle name="Org 2 5 3" xfId="29379"/>
    <cellStyle name="Note 2 13 8 3" xfId="29380"/>
    <cellStyle name="Calculation 2 39 8 3" xfId="29381"/>
    <cellStyle name="task 3 2 4 3" xfId="29382"/>
    <cellStyle name="Note 2 12 6 3" xfId="29383"/>
    <cellStyle name="Org 8 8 3" xfId="29384"/>
    <cellStyle name="Calculation 2 29 15 3" xfId="29385"/>
    <cellStyle name="Calculation 2 20 6 3" xfId="29386"/>
    <cellStyle name="Input 2 4 3 3" xfId="29387"/>
    <cellStyle name="Total 2 22 14 3" xfId="29388"/>
    <cellStyle name="Input 2 5 14 3" xfId="29389"/>
    <cellStyle name="Note 2 24 16 3" xfId="29390"/>
    <cellStyle name="Note 2 37 22 3" xfId="29391"/>
    <cellStyle name="Note 2 2 4 5 2" xfId="29392"/>
    <cellStyle name="Calculation 2 58 3" xfId="29393"/>
    <cellStyle name="Account 14 8 3" xfId="29394"/>
    <cellStyle name="Output 2 33 3 3" xfId="29395"/>
    <cellStyle name="Calculation 2 25 8 3" xfId="29396"/>
    <cellStyle name="Note 2 7 8 3" xfId="29397"/>
    <cellStyle name="Output 2 31 8 3" xfId="29398"/>
    <cellStyle name="Note 2 5 23 3" xfId="29399"/>
    <cellStyle name="Fund 14 19 3" xfId="29400"/>
    <cellStyle name="Output 2 26 15 3" xfId="29401"/>
    <cellStyle name="Note 2 24 22 3" xfId="29402"/>
    <cellStyle name="Note 2 10 17 3" xfId="29403"/>
    <cellStyle name="Input 2 12 20 3" xfId="29404"/>
    <cellStyle name="Total 2 28 8 3" xfId="29405"/>
    <cellStyle name="Total 2 10 7 3" xfId="29406"/>
    <cellStyle name="Output 2 3 11 3" xfId="29407"/>
    <cellStyle name="Note 2 9 22 3" xfId="29408"/>
    <cellStyle name="Fund 5 11 3" xfId="29409"/>
    <cellStyle name="Calculation 2 25 6 3" xfId="29410"/>
    <cellStyle name="Note 2 6 2 25" xfId="29411"/>
    <cellStyle name="Total 2 5 24 2" xfId="29412"/>
    <cellStyle name="Input 2 11 22 2" xfId="29413"/>
    <cellStyle name="Note 2 31 2 24" xfId="29414"/>
    <cellStyle name="Project 14 7 3" xfId="29415"/>
    <cellStyle name="Account 14 2 7 3" xfId="29416"/>
    <cellStyle name="Project 13 2 5 3" xfId="29417"/>
    <cellStyle name="Note 2 6 2 7 3" xfId="29418"/>
    <cellStyle name="Input 2 39 14 3" xfId="29419"/>
    <cellStyle name="Note 2 31 12 3" xfId="29420"/>
    <cellStyle name="Total 2 2 11 3" xfId="29421"/>
    <cellStyle name="Total 2 33 21 3" xfId="29422"/>
    <cellStyle name="task 13 23 2" xfId="29423"/>
    <cellStyle name="Calculation 2 7 2 3" xfId="29424"/>
    <cellStyle name="Note 2 5 3 3" xfId="29425"/>
    <cellStyle name="Output 2 42 3" xfId="29426"/>
    <cellStyle name="Account 13 2 4 3" xfId="29427"/>
    <cellStyle name="Project 13 9 3" xfId="29428"/>
    <cellStyle name="Project 4 2 7 3" xfId="29429"/>
    <cellStyle name="Note 2 12 15 3" xfId="29430"/>
    <cellStyle name="Input 2 6 11 3" xfId="29431"/>
    <cellStyle name="Note 2 37 2 21 3" xfId="29432"/>
    <cellStyle name="Project 14 17 3" xfId="29433"/>
    <cellStyle name="Total 2 30 13 3" xfId="29434"/>
    <cellStyle name="Account 12 5 3" xfId="29435"/>
    <cellStyle name="Fund 14 2 8 3" xfId="29436"/>
    <cellStyle name="Project 6 8 3" xfId="29437"/>
    <cellStyle name="Note 2 15 15 3" xfId="29438"/>
    <cellStyle name="Input 2 13 11 3" xfId="29439"/>
    <cellStyle name="Calculation 2 7 11 3" xfId="29440"/>
    <cellStyle name="Project 4 2 16 3" xfId="29441"/>
    <cellStyle name="Note 2 12 2 22 3" xfId="29442"/>
    <cellStyle name="task 8 4 3" xfId="29443"/>
    <cellStyle name="Account 5 8 3" xfId="29444"/>
    <cellStyle name="Org 7 7 3" xfId="29445"/>
    <cellStyle name="Input 2 34 14 3" xfId="29446"/>
    <cellStyle name="Note 2 19 17 3" xfId="29447"/>
    <cellStyle name="Org 14 12 3" xfId="29448"/>
    <cellStyle name="Total 2 38 21 3" xfId="29449"/>
    <cellStyle name="Note 2 13 2 3 3" xfId="29450"/>
    <cellStyle name="Fund 13 2 8 3" xfId="29451"/>
    <cellStyle name="Calculation 2 24 4 3" xfId="29452"/>
    <cellStyle name="Note 2 16 15 3" xfId="29453"/>
    <cellStyle name="Note 2 6 2 4 3" xfId="29454"/>
    <cellStyle name="Total 2 21 14 3" xfId="29455"/>
    <cellStyle name="Note 2 30 2 17 3" xfId="29456"/>
    <cellStyle name="Total 2 4 23 2" xfId="29457"/>
    <cellStyle name="Output 2 60 3" xfId="29458"/>
    <cellStyle name="Total 2 9 20 3" xfId="29459"/>
    <cellStyle name="Input 2 36 23" xfId="29460"/>
    <cellStyle name="Input 2 7 2 3" xfId="29461"/>
    <cellStyle name="Total 2 11 23" xfId="29462"/>
    <cellStyle name="Account 15 6 3" xfId="29463"/>
    <cellStyle name="Input 2 14 9 3" xfId="29464"/>
    <cellStyle name="Calculation 2 34 21 3" xfId="29465"/>
    <cellStyle name="Calculation 2 5 4 3" xfId="29466"/>
    <cellStyle name="Output 2 37 2 3" xfId="29467"/>
    <cellStyle name="Calculation 2 11 23" xfId="29468"/>
    <cellStyle name="Note 2 34 2 7 3" xfId="29469"/>
    <cellStyle name="Calculation 2 9 6 3" xfId="29470"/>
    <cellStyle name="Total 2 38 2 3" xfId="29471"/>
    <cellStyle name="Note 2 31 2 5 3" xfId="29472"/>
    <cellStyle name="Input 2 15 8 3" xfId="29473"/>
    <cellStyle name="Output 2 8 6 3" xfId="29474"/>
    <cellStyle name="Input 2 38 16 3" xfId="29475"/>
    <cellStyle name="Note 2 12 3 3" xfId="29476"/>
    <cellStyle name="Input 2 6 24" xfId="29477"/>
    <cellStyle name="Note 2 4 2 13 3" xfId="29478"/>
    <cellStyle name="Note 2 9 2 2 2 2" xfId="29479"/>
    <cellStyle name="Org 3 2 13 3" xfId="29480"/>
    <cellStyle name="Total 2 16 13 3" xfId="29481"/>
    <cellStyle name="Input 2 4 8 3" xfId="29482"/>
    <cellStyle name="Output 2 18 13 3" xfId="29483"/>
    <cellStyle name="Total 2 24 9 3" xfId="29484"/>
    <cellStyle name="Note 2 26 2 20 3" xfId="29485"/>
    <cellStyle name="Input 2 35 12 3" xfId="29486"/>
    <cellStyle name="Output 2 37 10 3" xfId="29487"/>
    <cellStyle name="Note 2 6 23 3" xfId="29488"/>
    <cellStyle name="Input 2 61 2" xfId="29489"/>
    <cellStyle name="Input 2 8 18 3" xfId="29490"/>
    <cellStyle name="Total 2 30 23" xfId="29491"/>
    <cellStyle name="Calculation 2 19 7 3" xfId="29492"/>
    <cellStyle name="Note 2 7 3 3" xfId="29493"/>
    <cellStyle name="Total 2 16 3 3" xfId="29494"/>
    <cellStyle name="Org 10 2 8 3" xfId="29495"/>
    <cellStyle name="Calculation 2 39 10 3" xfId="29496"/>
    <cellStyle name="Calculation 2 25 14 3" xfId="29497"/>
    <cellStyle name="Account 5 7 3" xfId="29498"/>
    <cellStyle name="Calculation 2 16 4 3" xfId="29499"/>
    <cellStyle name="Calculation 2 31 3 3" xfId="29500"/>
    <cellStyle name="Note 2 21 2 5 3" xfId="29501"/>
    <cellStyle name="Fund 13 2 17 3" xfId="29502"/>
    <cellStyle name="Note 2 8 14 3" xfId="29503"/>
    <cellStyle name="Fund 14 2 15 3" xfId="29504"/>
    <cellStyle name="Account 6 2 11 3" xfId="29505"/>
    <cellStyle name="Total 2 13 20 3" xfId="29506"/>
    <cellStyle name="Fund 8 21 3" xfId="29507"/>
    <cellStyle name="Output 2 38 23" xfId="29508"/>
    <cellStyle name="Input 2 16 7 3" xfId="29509"/>
    <cellStyle name="Note 2 11 3 3" xfId="29510"/>
    <cellStyle name="Project 2 7 3" xfId="29511"/>
    <cellStyle name="Calculation 2 10 9 3" xfId="29512"/>
    <cellStyle name="Calculation 2 15 6 3" xfId="29513"/>
    <cellStyle name="Project 7 2 12 3" xfId="29514"/>
    <cellStyle name="Output 2 22 19 3" xfId="29515"/>
    <cellStyle name="Org 10 2 10 3" xfId="29516"/>
    <cellStyle name="Output 2 34 15 3" xfId="29517"/>
    <cellStyle name="Output 2 15 16 3" xfId="29518"/>
    <cellStyle name="Output 2 30 9 3" xfId="29519"/>
    <cellStyle name="Output 2 22 11 3" xfId="29520"/>
    <cellStyle name="Total 2 24 7 3" xfId="29521"/>
    <cellStyle name="Note 2 15 9 3" xfId="29522"/>
    <cellStyle name="Note 2 31 14 3" xfId="29523"/>
    <cellStyle name="Org 10 2 14 3" xfId="29524"/>
    <cellStyle name="task 3 2 21 3" xfId="29525"/>
    <cellStyle name="Total 2 21 22 2" xfId="29526"/>
    <cellStyle name="Project 5 2 22 2" xfId="29527"/>
    <cellStyle name="Note 2 57 3" xfId="29528"/>
    <cellStyle name="Fund 15 22 3" xfId="29529"/>
    <cellStyle name="Account 12 2 3 3" xfId="29530"/>
    <cellStyle name="Calculation 2 39 7 3" xfId="29531"/>
    <cellStyle name="Input 2 14 19 3" xfId="29532"/>
    <cellStyle name="Input 2 16 5 3" xfId="29533"/>
    <cellStyle name="Output 2 26 2 3" xfId="29534"/>
    <cellStyle name="Note 2 24 2 7 3" xfId="29535"/>
    <cellStyle name="Calculation 2 24 6 3" xfId="29536"/>
    <cellStyle name="Calculation 2 38 3 3" xfId="29537"/>
    <cellStyle name="Output 2 12 4 3" xfId="29538"/>
    <cellStyle name="task 15 8 3" xfId="29539"/>
    <cellStyle name="Project 4 2 9 3" xfId="29540"/>
    <cellStyle name="Fund 7 17 3" xfId="29541"/>
    <cellStyle name="Fund 8 2 15 3" xfId="29542"/>
    <cellStyle name="Note 2 10 2 18 3" xfId="29543"/>
    <cellStyle name="Total 2 19 15 3" xfId="29544"/>
    <cellStyle name="Note 2 6 9 3" xfId="29545"/>
    <cellStyle name="Note 2 15 2 16 3" xfId="29546"/>
    <cellStyle name="Output 2 24 10 3" xfId="29547"/>
    <cellStyle name="Account 28 3" xfId="29548"/>
    <cellStyle name="Project 6 12 3" xfId="29549"/>
    <cellStyle name="Note 2 9 10 3" xfId="29550"/>
    <cellStyle name="Project 4 2 12 3" xfId="29551"/>
    <cellStyle name="Project 7 19 3" xfId="29552"/>
    <cellStyle name="Note 2 2 14 3" xfId="29553"/>
    <cellStyle name="Output 2 2 12 3" xfId="29554"/>
    <cellStyle name="Output 2 14 18 3" xfId="29555"/>
    <cellStyle name="Calculation 2 35 16 3" xfId="29556"/>
    <cellStyle name="Output 2 10 16 3" xfId="29557"/>
    <cellStyle name="Output 2 3 16 3" xfId="29558"/>
    <cellStyle name="Account 10 15 3" xfId="29559"/>
    <cellStyle name="Note 2 37 9 3" xfId="29560"/>
    <cellStyle name="Account 13 2 15 3" xfId="29561"/>
    <cellStyle name="Fund 5 21 3" xfId="29562"/>
    <cellStyle name="task 10 2 2 2" xfId="29563"/>
    <cellStyle name="Note 2 20 9 3" xfId="29564"/>
    <cellStyle name="Fund 4 2 6 3" xfId="29565"/>
    <cellStyle name="Note 2 3 2 16 3" xfId="29566"/>
    <cellStyle name="Calculation 2 33 13 3" xfId="29567"/>
    <cellStyle name="Total 2 26 16 3" xfId="29568"/>
    <cellStyle name="Note 2 8 24 2" xfId="29569"/>
    <cellStyle name="Account 11 2 2 2" xfId="29570"/>
    <cellStyle name="Org 10 2 18 3" xfId="29571"/>
    <cellStyle name="Fund 12 22 3" xfId="29572"/>
    <cellStyle name="Input 2 11 20 3" xfId="29573"/>
    <cellStyle name="Output 2 11 23" xfId="29574"/>
    <cellStyle name="Calculation 2 6 2 3" xfId="29575"/>
    <cellStyle name="Org 9 2 6 3" xfId="29576"/>
    <cellStyle name="Output 2 4 20 3" xfId="29577"/>
    <cellStyle name="Output 2 15 19 3" xfId="29578"/>
    <cellStyle name="task 10 11 3" xfId="29579"/>
    <cellStyle name="Note 2 10 19 3" xfId="29580"/>
    <cellStyle name="Total 2 3 17 3" xfId="29581"/>
    <cellStyle name="Calculation 2 28 13 3" xfId="29582"/>
    <cellStyle name="Calculation 2 13 15 3" xfId="29583"/>
    <cellStyle name="task 8 11 3" xfId="29584"/>
    <cellStyle name="Output 2 7 7 3" xfId="29585"/>
    <cellStyle name="Note 2 36 2 13 3" xfId="29586"/>
    <cellStyle name="Total 2 31 10 3" xfId="29587"/>
    <cellStyle name="Note 2 7 2 16 3" xfId="29588"/>
    <cellStyle name="task 4 2 18 3" xfId="29589"/>
    <cellStyle name="Note 2 5 2 10 3" xfId="29590"/>
    <cellStyle name="Calculation 2 12 11 3" xfId="29591"/>
    <cellStyle name="Output 2 22 22 2" xfId="29592"/>
    <cellStyle name="Project 5 2 12 3" xfId="29593"/>
    <cellStyle name="Note 2 17 10 3" xfId="29594"/>
    <cellStyle name="Output 2 38 8 3" xfId="29595"/>
    <cellStyle name="Total 2 33 8 3" xfId="29596"/>
    <cellStyle name="Project 10 2 18 3" xfId="29597"/>
    <cellStyle name="Note 2 38 8 3" xfId="29598"/>
    <cellStyle name="task 4 12 3" xfId="29599"/>
    <cellStyle name="task 2 16 3" xfId="29600"/>
    <cellStyle name="Account 10 10 3" xfId="29601"/>
    <cellStyle name="Project 14 15 3" xfId="29602"/>
    <cellStyle name="Note 2 34 18 3" xfId="29603"/>
    <cellStyle name="Output 2 32 18 3" xfId="29604"/>
    <cellStyle name="Calculation 2 15 20 3" xfId="29605"/>
    <cellStyle name="Note 2 26 9 3" xfId="29606"/>
    <cellStyle name="Total 2 19 12 3" xfId="29607"/>
    <cellStyle name="Fund 15 21 3" xfId="29608"/>
    <cellStyle name="Calculation 2 16 13 3" xfId="29609"/>
    <cellStyle name="task 3 2 2 2" xfId="29610"/>
    <cellStyle name="Fund 10 2 2 2" xfId="29611"/>
    <cellStyle name="Note 2 11 2 8 3" xfId="29612"/>
    <cellStyle name="Output 2 33 18 3" xfId="29613"/>
    <cellStyle name="Note 2 27 2 10 3" xfId="29614"/>
    <cellStyle name="Output 2 11 16 3" xfId="29615"/>
    <cellStyle name="Output 2 38 12 3" xfId="29616"/>
    <cellStyle name="Note 2 8 2 19 3" xfId="29617"/>
    <cellStyle name="Input 2 37 20 3" xfId="29618"/>
    <cellStyle name="Total 2 12 17 3" xfId="29619"/>
    <cellStyle name="Fund 2 20 3" xfId="29620"/>
    <cellStyle name="Note 2 27 14 3" xfId="29621"/>
    <cellStyle name="Note 2 37 13 3" xfId="29622"/>
    <cellStyle name="Output 2 12 19 3" xfId="29623"/>
    <cellStyle name="Note 2 10 9 3" xfId="29624"/>
    <cellStyle name="Output 2 22 9 3" xfId="29625"/>
    <cellStyle name="Calculation 2 9 16 3" xfId="29626"/>
    <cellStyle name="Note 2 19 2 12 3" xfId="29627"/>
    <cellStyle name="Output 2 23 8 3" xfId="29628"/>
    <cellStyle name="Project 15 2 10 3" xfId="29629"/>
    <cellStyle name="Fund 8 19 3" xfId="29630"/>
    <cellStyle name="task 12 13 3" xfId="29631"/>
    <cellStyle name="Note 2 15 2 10 3" xfId="29632"/>
    <cellStyle name="Output 2 13 12 3" xfId="29633"/>
    <cellStyle name="Note 2 21 10 3" xfId="29634"/>
    <cellStyle name="Output 2 30 18 3" xfId="29635"/>
    <cellStyle name="Input 2 14 20 3" xfId="29636"/>
    <cellStyle name="task 11 18 3" xfId="29637"/>
    <cellStyle name="Note 2 13 2 17 3" xfId="29638"/>
    <cellStyle name="Calculation 2 18 16 3" xfId="29639"/>
    <cellStyle name="Org 15 2 10 3" xfId="29640"/>
    <cellStyle name="Note 2 11 2 12 3" xfId="29641"/>
    <cellStyle name="Total 2 29 15 3" xfId="29642"/>
    <cellStyle name="Project 3 2 14 3" xfId="29643"/>
    <cellStyle name="Calculation 2 36 18 3" xfId="29644"/>
    <cellStyle name="Input 2 23 20 3" xfId="29645"/>
    <cellStyle name="Note 2 24 24 2" xfId="29646"/>
    <cellStyle name="Org 9 3 2" xfId="29647"/>
    <cellStyle name="Note 2 30 2 13 3" xfId="29648"/>
    <cellStyle name="Account 6 2 10 3" xfId="29649"/>
    <cellStyle name="Input 2 25 4 3" xfId="29650"/>
    <cellStyle name="Note 2 35 15 3" xfId="29651"/>
    <cellStyle name="Total 2 22 13 3" xfId="29652"/>
    <cellStyle name="Note 2 10 2 11 3" xfId="29653"/>
    <cellStyle name="Fund 6 2 9 3" xfId="29654"/>
    <cellStyle name="Output 2 5 12 3" xfId="29655"/>
    <cellStyle name="Project 24 3" xfId="29656"/>
    <cellStyle name="task 5 2 10 3" xfId="29657"/>
    <cellStyle name="Note 2 14 10 3" xfId="29658"/>
    <cellStyle name="Note 2 27 2 8 3" xfId="29659"/>
    <cellStyle name="Note 2 33 11 3" xfId="29660"/>
    <cellStyle name="Calculation 2 25 16 3" xfId="29661"/>
    <cellStyle name="Org 4 21 3" xfId="29662"/>
    <cellStyle name="Output 2 15 8 3" xfId="29663"/>
    <cellStyle name="Org 11 19 3" xfId="29664"/>
    <cellStyle name="Note 2 27 2 18 3" xfId="29665"/>
    <cellStyle name="Org 13 20 3" xfId="29666"/>
    <cellStyle name="Output 2 27 11 3" xfId="29667"/>
    <cellStyle name="Note 2 27 2 20 3" xfId="29668"/>
    <cellStyle name="Note 2 4 2 2 2 2" xfId="29669"/>
    <cellStyle name="Total 2 37 11 3" xfId="29670"/>
    <cellStyle name="Project 12 2 20 3" xfId="29671"/>
    <cellStyle name="Note 2 9 2 24 2" xfId="29672"/>
    <cellStyle name="Project 7 2 14 3" xfId="29673"/>
    <cellStyle name="Output 2 2 21 3" xfId="29674"/>
    <cellStyle name="Note 2 18 2 6 3" xfId="29675"/>
    <cellStyle name="Note 2 20 5 3" xfId="29676"/>
    <cellStyle name="Input 2 13 12 3" xfId="29677"/>
    <cellStyle name="Note 2 35 2 9 3" xfId="29678"/>
    <cellStyle name="task 6 19 3" xfId="29679"/>
    <cellStyle name="Project 23 3" xfId="29680"/>
    <cellStyle name="Note 2 31 2 10 3" xfId="29681"/>
    <cellStyle name="Output 2 3 17 3" xfId="29682"/>
    <cellStyle name="Total 2 26 12 3" xfId="29683"/>
    <cellStyle name="Project 7 11 3" xfId="29684"/>
    <cellStyle name="Project 9 18 3" xfId="29685"/>
    <cellStyle name="Note 2 11 18 3" xfId="29686"/>
    <cellStyle name="Note 2 8 2 16 3" xfId="29687"/>
    <cellStyle name="Output 2 38 22 2" xfId="29688"/>
    <cellStyle name="Output 2 34 19 3" xfId="29689"/>
    <cellStyle name="Account 6 2 14 3" xfId="29690"/>
    <cellStyle name="Fund 12 2 2 2" xfId="29691"/>
    <cellStyle name="Project 12 2 2 2" xfId="29692"/>
    <cellStyle name="Calculation 2 6 22 2" xfId="29693"/>
    <cellStyle name="task 5 12 3" xfId="29694"/>
    <cellStyle name="Output 2 24 11 3" xfId="29695"/>
    <cellStyle name="Note 2 16 2 18 3" xfId="29696"/>
    <cellStyle name="Output 2 11 5 3" xfId="29697"/>
    <cellStyle name="Note 2 3 25 3" xfId="29698"/>
    <cellStyle name="task 6 2 16 3" xfId="29699"/>
    <cellStyle name="Note 2 27 2 19 3" xfId="29700"/>
    <cellStyle name="Input 2 39 9 3" xfId="29701"/>
    <cellStyle name="Project 3 14 3" xfId="29702"/>
    <cellStyle name="Account 5 11 3" xfId="29703"/>
    <cellStyle name="Note 2 6 2 11 3" xfId="29704"/>
    <cellStyle name="Fund 10 2 17 3" xfId="29705"/>
    <cellStyle name="task 3 3 2" xfId="29706"/>
    <cellStyle name="Calculation 2 37 18 3" xfId="29707"/>
    <cellStyle name="Fund 11 12 3" xfId="29708"/>
    <cellStyle name="Calculation 2 12 19 3" xfId="29709"/>
    <cellStyle name="Note 2 20 7 3" xfId="29710"/>
    <cellStyle name="task 15 17 3" xfId="29711"/>
    <cellStyle name="Calculation 2 5 17 3" xfId="29712"/>
    <cellStyle name="Project 10 13 3" xfId="29713"/>
    <cellStyle name="Org 2 4 3" xfId="29714"/>
    <cellStyle name="Input 2 30 9 3" xfId="29715"/>
    <cellStyle name="Note 2 35 2 2 3" xfId="29716"/>
    <cellStyle name="Note 2 7 2 5 3" xfId="29717"/>
    <cellStyle name="Calculation 2 16 6 3" xfId="29718"/>
    <cellStyle name="Calculation 2 7 18 3" xfId="29719"/>
    <cellStyle name="Fund 6 3 2" xfId="29720"/>
    <cellStyle name="Output 2 24 14 3" xfId="29721"/>
    <cellStyle name="Total 2 31 22 2" xfId="29722"/>
    <cellStyle name="Output 2 20 7 3" xfId="29723"/>
    <cellStyle name="Input 2 2 3 4" xfId="29724"/>
    <cellStyle name="Output 2 15 5 3" xfId="29725"/>
    <cellStyle name="Total 2 9 2 3" xfId="29726"/>
    <cellStyle name="Note 2 28 5 3" xfId="29727"/>
    <cellStyle name="Total 2 31 4 3" xfId="29728"/>
    <cellStyle name="Project 8 10 3" xfId="29729"/>
    <cellStyle name="Total 2 30 11 3" xfId="29730"/>
    <cellStyle name="Input 2 12 16 3" xfId="29731"/>
    <cellStyle name="Note 2 4 2 19 3" xfId="29732"/>
    <cellStyle name="Total 2 15 22 2" xfId="29733"/>
    <cellStyle name="Total 2 2 7 2 2" xfId="29734"/>
    <cellStyle name="Input 2 17 21 3" xfId="29735"/>
    <cellStyle name="Account 8 6 3" xfId="29736"/>
    <cellStyle name="Input 2 35 5 3" xfId="29737"/>
    <cellStyle name="Note 2 32 5 3" xfId="29738"/>
    <cellStyle name="Total 2 6 4 3" xfId="29739"/>
    <cellStyle name="Account 5 2 8 3" xfId="29740"/>
    <cellStyle name="Total 2 13 6 3" xfId="29741"/>
    <cellStyle name="Input 2 10 6 3" xfId="29742"/>
    <cellStyle name="Output 2 39 10 3" xfId="29743"/>
    <cellStyle name="Note 2 10 2 17 3" xfId="29744"/>
    <cellStyle name="Input 2 25 10 3" xfId="29745"/>
    <cellStyle name="Fund 13 15 3" xfId="29746"/>
    <cellStyle name="Note 2 36 2 16 3" xfId="29747"/>
    <cellStyle name="Note 2 2 2 2 3 4" xfId="29748"/>
    <cellStyle name="Project 15 2 5 3" xfId="29749"/>
    <cellStyle name="Input 2 4 11 3" xfId="29750"/>
    <cellStyle name="Input 2 35 14 3" xfId="29751"/>
    <cellStyle name="Output 2 9 13 3" xfId="29752"/>
    <cellStyle name="Fund 8 22 3" xfId="29753"/>
    <cellStyle name="Note 2 19 2 6 3" xfId="29754"/>
    <cellStyle name="Total 2 14 9 3" xfId="29755"/>
    <cellStyle name="task 9 17 3" xfId="29756"/>
    <cellStyle name="Note 2 20 2 22 3" xfId="29757"/>
    <cellStyle name="Input 2 10 23 2" xfId="29758"/>
    <cellStyle name="Note 2 17 2 8 3" xfId="29759"/>
    <cellStyle name="Total 2 37 23" xfId="29760"/>
    <cellStyle name="Note 2 29 2 6 3" xfId="29761"/>
    <cellStyle name="Output 2 13 3 3" xfId="29762"/>
    <cellStyle name="Calculation 2 6 8 3" xfId="29763"/>
    <cellStyle name="Note 2 49 3" xfId="29764"/>
    <cellStyle name="Total 2 33 10 3" xfId="29765"/>
    <cellStyle name="Input 2 26 22 2" xfId="29766"/>
    <cellStyle name="Note 2 27 4 3" xfId="29767"/>
    <cellStyle name="task 14 2 5 3" xfId="29768"/>
    <cellStyle name="Calculation 2 35 4 3" xfId="29769"/>
    <cellStyle name="Input 2 33 14 3" xfId="29770"/>
    <cellStyle name="Calculation 2 27 17 3" xfId="29771"/>
    <cellStyle name="Note 2 35 2 4 3" xfId="29772"/>
    <cellStyle name="Total 2 12 21 3" xfId="29773"/>
    <cellStyle name="Total 2 2 2 23" xfId="29774"/>
    <cellStyle name="Note 2 29 2 13 3" xfId="29775"/>
    <cellStyle name="Input 2 23 19 3" xfId="29776"/>
    <cellStyle name="Calculation 2 31 5 3" xfId="29777"/>
    <cellStyle name="Calculation 2 16 10 3" xfId="29778"/>
    <cellStyle name="Input 2 23 12 3" xfId="29779"/>
    <cellStyle name="Note 2 23 9 3" xfId="29780"/>
    <cellStyle name="Calculation 2 32 14 3" xfId="29781"/>
    <cellStyle name="Input 2 28 17 3" xfId="29782"/>
    <cellStyle name="Project 6 2 21 3" xfId="29783"/>
    <cellStyle name="Total 2 18 20 3" xfId="29784"/>
    <cellStyle name="Total 2 7 24" xfId="29785"/>
    <cellStyle name="task 8 2 5 3" xfId="29786"/>
    <cellStyle name="Output 2 41 3" xfId="29787"/>
    <cellStyle name="Output 2 4 6 3" xfId="29788"/>
    <cellStyle name="Org 2 9 3" xfId="29789"/>
    <cellStyle name="Org 4 8 3" xfId="29790"/>
    <cellStyle name="Org 5 13 3" xfId="29791"/>
    <cellStyle name="Output 2 26 12 3" xfId="29792"/>
    <cellStyle name="task 15 20 3" xfId="29793"/>
    <cellStyle name="Note 2 30 20 3" xfId="29794"/>
    <cellStyle name="Note 2 36 24 2" xfId="29795"/>
    <cellStyle name="Calculation 2 15 11 3" xfId="29796"/>
    <cellStyle name="Output 2 7 9 3" xfId="29797"/>
    <cellStyle name="Note 2 22 14 3" xfId="29798"/>
    <cellStyle name="Note 2 32 13 3" xfId="29799"/>
    <cellStyle name="Output 2 8 8 3" xfId="29800"/>
    <cellStyle name="Account 10 9 3" xfId="29801"/>
    <cellStyle name="Calculation 2 27 12 3" xfId="29802"/>
    <cellStyle name="Org 6 11 3" xfId="29803"/>
    <cellStyle name="Note 2 23 2 10 3" xfId="29804"/>
    <cellStyle name="Output 2 22 12 3" xfId="29805"/>
    <cellStyle name="Output 2 13 11 3" xfId="29806"/>
    <cellStyle name="Note 2 4 2 23 2" xfId="29807"/>
    <cellStyle name="Note 2 2 8 2 2 2" xfId="29808"/>
    <cellStyle name="Note 2 20 2 13 3" xfId="29809"/>
    <cellStyle name="Project 12 21 3" xfId="29810"/>
    <cellStyle name="Project 2 15 3" xfId="29811"/>
    <cellStyle name="Output 2 18 20 3" xfId="29812"/>
    <cellStyle name="Input 2 28 13 3" xfId="29813"/>
    <cellStyle name="Account 14 7 3" xfId="29814"/>
    <cellStyle name="Note 2 25 2 4 3" xfId="29815"/>
    <cellStyle name="Output 2 22 8 3" xfId="29816"/>
    <cellStyle name="Note 2 7 2 18 3" xfId="29817"/>
    <cellStyle name="Output 2 34 9 3" xfId="29818"/>
    <cellStyle name="Project 6 2 10 3" xfId="29819"/>
    <cellStyle name="Org 2 13 3" xfId="29820"/>
    <cellStyle name="Org 3 19 3" xfId="29821"/>
    <cellStyle name="Note 2 17 21 3" xfId="29822"/>
    <cellStyle name="Note 2 6 24 2" xfId="29823"/>
    <cellStyle name="Note 2 33 24 2" xfId="29824"/>
    <cellStyle name="Account 5 2 2 2" xfId="29825"/>
    <cellStyle name="Total 2 38 16 3" xfId="29826"/>
    <cellStyle name="Note 2 16 2 20 3" xfId="29827"/>
    <cellStyle name="task 7 19 3" xfId="29828"/>
    <cellStyle name="Note 2 20 2 23 2" xfId="29829"/>
    <cellStyle name="Input 2 2 2 4" xfId="29830"/>
    <cellStyle name="Output 2 18 14 3" xfId="29831"/>
    <cellStyle name="Org 15 2 13 3" xfId="29832"/>
    <cellStyle name="Fund 5 10 3" xfId="29833"/>
    <cellStyle name="Input 2 2 10 3" xfId="29834"/>
    <cellStyle name="Calculation 2 12 17 3" xfId="29835"/>
    <cellStyle name="Input 2 8 17 3" xfId="29836"/>
    <cellStyle name="Output 2 19 22 2" xfId="29837"/>
    <cellStyle name="Fund 7 2 12 3" xfId="29838"/>
    <cellStyle name="Note 2 19 7 3" xfId="29839"/>
    <cellStyle name="Note 2 19 2 15 3" xfId="29840"/>
    <cellStyle name="task 11 20 3" xfId="29841"/>
    <cellStyle name="Total 2 36 21 3" xfId="29842"/>
    <cellStyle name="Total 2 23 3 3" xfId="29843"/>
    <cellStyle name="Fund 10 2 12 3" xfId="29844"/>
    <cellStyle name="Note 2 14 2 14 3" xfId="29845"/>
    <cellStyle name="Input 2 11 21 3" xfId="29846"/>
    <cellStyle name="Account 5 6 3" xfId="29847"/>
    <cellStyle name="Input 2 3 6 3" xfId="29848"/>
    <cellStyle name="Note 2 35 5 3" xfId="29849"/>
    <cellStyle name="Fund 11 2 11 3" xfId="29850"/>
    <cellStyle name="task 10 2 9 3" xfId="29851"/>
    <cellStyle name="task 7 14 3" xfId="29852"/>
    <cellStyle name="Account 2 2 11 3" xfId="29853"/>
    <cellStyle name="task 4 2 20 3" xfId="29854"/>
    <cellStyle name="Org 8 2 14 3" xfId="29855"/>
    <cellStyle name="Note 2 2 3 2 2 2 2" xfId="29856"/>
    <cellStyle name="Project 11 2 20 3" xfId="29857"/>
    <cellStyle name="Org 14 22 3" xfId="29858"/>
    <cellStyle name="Project 10 2 14 3" xfId="29859"/>
    <cellStyle name="Output 2 17 20 3" xfId="29860"/>
    <cellStyle name="Input 2 33 11 3" xfId="29861"/>
    <cellStyle name="Account 14 2 6 3" xfId="29862"/>
    <cellStyle name="Note 2 25 5 3" xfId="29863"/>
    <cellStyle name="Fund 12 18 3" xfId="29864"/>
    <cellStyle name="Note 2 22 2 23 2" xfId="29865"/>
    <cellStyle name="task 13 2 10 3" xfId="29866"/>
    <cellStyle name="Output 2 15 9 3" xfId="29867"/>
    <cellStyle name="Note 2 4 2 17 3" xfId="29868"/>
    <cellStyle name="Output 2 16 23" xfId="29869"/>
    <cellStyle name="Fund 10 10 3" xfId="29870"/>
    <cellStyle name="Note 2 24 3 3" xfId="29871"/>
    <cellStyle name="Total 2 13 3 3" xfId="29872"/>
    <cellStyle name="Note 2 9 2 23 2" xfId="29873"/>
    <cellStyle name="Output 2 3 23 2" xfId="29874"/>
    <cellStyle name="Fund 15 14 3" xfId="29875"/>
    <cellStyle name="Account 15 2 2 2" xfId="29876"/>
    <cellStyle name="Note 2 33 9 3" xfId="29877"/>
    <cellStyle name="Note 2 10 11 3" xfId="29878"/>
    <cellStyle name="Calculation 2 10 15 3" xfId="29879"/>
    <cellStyle name="Input 2 32 18 3" xfId="29880"/>
    <cellStyle name="Output 2 12 10 3" xfId="29881"/>
    <cellStyle name="Output 2 10 5 3" xfId="29882"/>
    <cellStyle name="Account 12 8 3" xfId="29883"/>
    <cellStyle name="Calculation 2 25 17 3" xfId="29884"/>
    <cellStyle name="Output 2 37 13 3" xfId="29885"/>
    <cellStyle name="Project 15 14 3" xfId="29886"/>
    <cellStyle name="Account 8 11 3" xfId="29887"/>
    <cellStyle name="Note 2 5 13 3" xfId="29888"/>
    <cellStyle name="Output 2 18 7 3" xfId="29889"/>
    <cellStyle name="Input 2 30 11 3" xfId="29890"/>
    <cellStyle name="Calculation 2 7 22 2" xfId="29891"/>
    <cellStyle name="Org 7 2 9 3" xfId="29892"/>
    <cellStyle name="Account 4 8 3" xfId="29893"/>
    <cellStyle name="Note 2 29 2 14 3" xfId="29894"/>
    <cellStyle name="Total 2 20 22 2" xfId="29895"/>
    <cellStyle name="Calculation 2 4 21 3" xfId="29896"/>
    <cellStyle name="Fund 7 8 3" xfId="29897"/>
    <cellStyle name="Note 2 35 12 3" xfId="29898"/>
    <cellStyle name="Note 2 4 23 3" xfId="29899"/>
    <cellStyle name="Calculation 2 15 22 2" xfId="29900"/>
    <cellStyle name="Input 2 39 10 3" xfId="29901"/>
    <cellStyle name="Fund 15 2 14 3" xfId="29902"/>
    <cellStyle name="Note 2 25 25" xfId="29903"/>
    <cellStyle name="task 4 17 3" xfId="29904"/>
    <cellStyle name="Note 2 12 2 3 3" xfId="29905"/>
    <cellStyle name="Fund 5 9 3" xfId="29906"/>
    <cellStyle name="Input 2 20 8 3" xfId="29907"/>
    <cellStyle name="Fund 3 13 3" xfId="29908"/>
    <cellStyle name="Calculation 2 39 16 3" xfId="29909"/>
    <cellStyle name="Account 5 15 3" xfId="29910"/>
    <cellStyle name="Input 2 24 17 3" xfId="29911"/>
    <cellStyle name="Org 6 17 3" xfId="29912"/>
    <cellStyle name="task 15 23 2" xfId="29913"/>
    <cellStyle name="Output 2 3 12 3" xfId="29914"/>
    <cellStyle name="task 3 4 3" xfId="29915"/>
    <cellStyle name="Input 2 3 5 3" xfId="29916"/>
    <cellStyle name="Output 2 22 2 3" xfId="29917"/>
    <cellStyle name="Calculation 2 13 17 3" xfId="29918"/>
    <cellStyle name="Total 2 19 21 3" xfId="29919"/>
    <cellStyle name="Input 2 27 15 3" xfId="29920"/>
    <cellStyle name="Org 13 2 5 3" xfId="29921"/>
    <cellStyle name="Note 2 9 2 6 3" xfId="29922"/>
    <cellStyle name="Org 14 16 3" xfId="29923"/>
    <cellStyle name="Output 2 21 4 3" xfId="29924"/>
    <cellStyle name="Calculation 2 11 22 2" xfId="29925"/>
    <cellStyle name="Project 11 2 21 3" xfId="29926"/>
    <cellStyle name="Org 5 2 21 3" xfId="29927"/>
    <cellStyle name="Total 2 22 20 3" xfId="29928"/>
    <cellStyle name="Calculation 2 21 23" xfId="29929"/>
    <cellStyle name="Note 2 31 3 3" xfId="29930"/>
    <cellStyle name="Input 2 36 21 3" xfId="29931"/>
    <cellStyle name="Total 2 21 23" xfId="29932"/>
    <cellStyle name="Output 2 19 5 3" xfId="29933"/>
    <cellStyle name="Input 2 34 11 3" xfId="29934"/>
    <cellStyle name="Calculation 2 20 21 3" xfId="29935"/>
    <cellStyle name="Total 2 35 2 3" xfId="29936"/>
    <cellStyle name="task 2 2 15 3" xfId="29937"/>
    <cellStyle name="Calculation 2 9 24" xfId="29938"/>
    <cellStyle name="Account 13 15 3" xfId="29939"/>
    <cellStyle name="Note 2 32 9 3" xfId="29940"/>
    <cellStyle name="Output 2 14 15 3" xfId="29941"/>
    <cellStyle name="Note 2 36 2 17 3" xfId="29942"/>
    <cellStyle name="Output 2 10 9 3" xfId="29943"/>
    <cellStyle name="Note 2 5 2 12 3" xfId="29944"/>
    <cellStyle name="Total 2 9 7 3" xfId="29945"/>
    <cellStyle name="Calculation 2 26 11 3" xfId="29946"/>
    <cellStyle name="Org 7 16 3" xfId="29947"/>
    <cellStyle name="Note 2 7 2 12 3" xfId="29948"/>
    <cellStyle name="Total 2 5 16 3" xfId="29949"/>
    <cellStyle name="Total 2 38 15 3" xfId="29950"/>
    <cellStyle name="task 14 18 3" xfId="29951"/>
    <cellStyle name="Org 10 5 3" xfId="29952"/>
    <cellStyle name="Fund 7 4 3" xfId="29953"/>
    <cellStyle name="Calculation 2 21 12 3" xfId="29954"/>
    <cellStyle name="Total 2 16 8 3" xfId="29955"/>
    <cellStyle name="Note 2 19 13 3" xfId="29956"/>
    <cellStyle name="Org 6 2 10 3" xfId="29957"/>
    <cellStyle name="task 15 2 18 3" xfId="29958"/>
    <cellStyle name="Fund 15 2 3 3" xfId="29959"/>
    <cellStyle name="Note 2 28 11 3" xfId="29960"/>
    <cellStyle name="Org 9 2 14 3" xfId="29961"/>
    <cellStyle name="Org 14 20 3" xfId="29962"/>
    <cellStyle name="Output 2 12 12 3" xfId="29963"/>
    <cellStyle name="Output 2 33 16 3" xfId="29964"/>
    <cellStyle name="Output 2 9 18 3" xfId="29965"/>
    <cellStyle name="Fund 5 2 6 3" xfId="29966"/>
    <cellStyle name="Account 14 15 3" xfId="29967"/>
    <cellStyle name="Org 2 11 3" xfId="29968"/>
    <cellStyle name="Note 2 15 11 3" xfId="29969"/>
    <cellStyle name="Note 2 19 24 2" xfId="29970"/>
    <cellStyle name="Note 2 23 8 3" xfId="29971"/>
    <cellStyle name="Note 2 31 9 3" xfId="29972"/>
    <cellStyle name="Note 2 5 18 3" xfId="29973"/>
    <cellStyle name="Project 25 3" xfId="29974"/>
    <cellStyle name="Calculation 2 20 18 3" xfId="29975"/>
    <cellStyle name="Calculation 2 19 8 3" xfId="29976"/>
    <cellStyle name="Account 14 2 2 2" xfId="29977"/>
    <cellStyle name="Org 7 2 18 3" xfId="29978"/>
    <cellStyle name="Note 2 31 22 3" xfId="29979"/>
    <cellStyle name="Calculation 2 27 18 3" xfId="29980"/>
    <cellStyle name="Input 2 9 5 3" xfId="29981"/>
    <cellStyle name="Note 2 37 6 3" xfId="29982"/>
    <cellStyle name="Project 11 8 3" xfId="29983"/>
    <cellStyle name="Org 2 23 2" xfId="29984"/>
    <cellStyle name="Calculation 2 50 3" xfId="29985"/>
    <cellStyle name="Output 2 15 22 2" xfId="29986"/>
    <cellStyle name="Project 5 13 3" xfId="29987"/>
    <cellStyle name="Note 2 7 2 13 3" xfId="29988"/>
    <cellStyle name="Org 2 2 14 3" xfId="29989"/>
    <cellStyle name="Project 6 2 11 3" xfId="29990"/>
    <cellStyle name="Total 2 2 2 7 3" xfId="29991"/>
    <cellStyle name="Note 2 22 10 3" xfId="29992"/>
    <cellStyle name="Calculation 2 11 11 3" xfId="29993"/>
    <cellStyle name="Note 2 9 11 3" xfId="29994"/>
    <cellStyle name="Calculation 2 16 16 3" xfId="29995"/>
    <cellStyle name="Output 2 21 6 3" xfId="29996"/>
    <cellStyle name="Fund 10 2 14 3" xfId="29997"/>
    <cellStyle name="Fund 13 2 19 3" xfId="29998"/>
    <cellStyle name="Calculation 2 5 14 3" xfId="29999"/>
    <cellStyle name="Fund 11 22 3" xfId="30000"/>
    <cellStyle name="Input 2 8 19 3" xfId="30001"/>
    <cellStyle name="Note 2 37 25" xfId="30002"/>
    <cellStyle name="Account 7 15 3" xfId="30003"/>
    <cellStyle name="Calculation 2 30 8 3" xfId="30004"/>
    <cellStyle name="Org 9 2 10 3" xfId="30005"/>
    <cellStyle name="Note 2 13 17 3" xfId="30006"/>
    <cellStyle name="Note 2 27 16 3" xfId="30007"/>
    <cellStyle name="Org 12 2 21 3" xfId="30008"/>
    <cellStyle name="Note 2 4 2 24 2" xfId="30009"/>
    <cellStyle name="Calculation 2 26 2 3" xfId="30010"/>
    <cellStyle name="Note 2 18 7 3" xfId="30011"/>
    <cellStyle name="Project 9 5 3" xfId="30012"/>
    <cellStyle name="Project 2 9 3" xfId="30013"/>
    <cellStyle name="Org 15 10 3" xfId="30014"/>
    <cellStyle name="Calculation 2 49 3" xfId="30015"/>
    <cellStyle name="Org 11 2 16 3" xfId="30016"/>
    <cellStyle name="task 9 23 2" xfId="30017"/>
    <cellStyle name="Calculation 2 31 23" xfId="30018"/>
    <cellStyle name="Input 2 20 2 3" xfId="30019"/>
    <cellStyle name="Fund 5 2 5 3" xfId="30020"/>
    <cellStyle name="task 10 2 4 3" xfId="30021"/>
    <cellStyle name="task 15 2 8 3" xfId="30022"/>
    <cellStyle name="Output 2 35 6 3" xfId="30023"/>
    <cellStyle name="Input 2 50 3" xfId="30024"/>
    <cellStyle name="Total 2 30 4 3" xfId="30025"/>
    <cellStyle name="Input 2 15 13 3" xfId="30026"/>
    <cellStyle name="Note 2 13 25" xfId="30027"/>
    <cellStyle name="Project 11 21 3" xfId="30028"/>
    <cellStyle name="Project 4 21 3" xfId="30029"/>
    <cellStyle name="Calculation 2 25 15 3" xfId="30030"/>
    <cellStyle name="Output 2 16 20 3" xfId="30031"/>
    <cellStyle name="Account 15 7 3" xfId="30032"/>
    <cellStyle name="Note 2 24 2 4 3" xfId="30033"/>
    <cellStyle name="Org 7 2 10 3" xfId="30034"/>
    <cellStyle name="Note 2 10 2 20 3" xfId="30035"/>
    <cellStyle name="Total 2 46 3" xfId="30036"/>
    <cellStyle name="Output 2 35 9 3" xfId="30037"/>
    <cellStyle name="Org 8 23 2" xfId="30038"/>
    <cellStyle name="Total 2 17 17 3" xfId="30039"/>
    <cellStyle name="Org 12 2 5 3" xfId="30040"/>
    <cellStyle name="Output 2 36 4 3" xfId="30041"/>
    <cellStyle name="Project 14 2 16 3" xfId="30042"/>
    <cellStyle name="Note 2 22 2 12 3" xfId="30043"/>
    <cellStyle name="Calculation 2 26 17 3" xfId="30044"/>
    <cellStyle name="Output 2 61 2" xfId="30045"/>
    <cellStyle name="Fund 9 7 3" xfId="30046"/>
    <cellStyle name="Output 2 36 22 2" xfId="30047"/>
    <cellStyle name="Note 2 19 23 3" xfId="30048"/>
    <cellStyle name="Note 2 8 2 12 3" xfId="30049"/>
    <cellStyle name="Total 2 3 2 3" xfId="30050"/>
    <cellStyle name="Calculation 2 2 8 4" xfId="30051"/>
    <cellStyle name="Org 8 5 3" xfId="30052"/>
    <cellStyle name="Calculation 2 12 5 3" xfId="30053"/>
    <cellStyle name="Output 2 28 4 3" xfId="30054"/>
    <cellStyle name="Note 2 18 2 7 3" xfId="30055"/>
    <cellStyle name="Note 2 4 19 3" xfId="30056"/>
    <cellStyle name="Account 6 12 3" xfId="30057"/>
    <cellStyle name="task 5 2 3 3" xfId="30058"/>
    <cellStyle name="Input 2 15 21 3" xfId="30059"/>
    <cellStyle name="Note 2 38 2 3" xfId="30060"/>
    <cellStyle name="Input 2 33 5 3" xfId="30061"/>
    <cellStyle name="Note 2 28 2 5 3" xfId="30062"/>
    <cellStyle name="Total 2 8 4 3" xfId="30063"/>
    <cellStyle name="Total 2 22 7 3" xfId="30064"/>
    <cellStyle name="Total 2 15 6 3" xfId="30065"/>
    <cellStyle name="Org 15 2 17 3" xfId="30066"/>
    <cellStyle name="Fund 15 2 11 3" xfId="30067"/>
    <cellStyle name="Calculation 2 10 4 3" xfId="30068"/>
    <cellStyle name="Project 9 7 3" xfId="30069"/>
    <cellStyle name="Note 2 3 7 3" xfId="30070"/>
    <cellStyle name="Calculation 2 10 6 3" xfId="30071"/>
    <cellStyle name="Input 2 21 16 3" xfId="30072"/>
    <cellStyle name="Note 2 10 24 2" xfId="30073"/>
    <cellStyle name="Total 2 9 12 3" xfId="30074"/>
    <cellStyle name="Output 2 8 21 3" xfId="30075"/>
    <cellStyle name="Org 8 2 3 3" xfId="30076"/>
    <cellStyle name="Account 9 6 3" xfId="30077"/>
    <cellStyle name="Input 2 28 5 3" xfId="30078"/>
    <cellStyle name="Input 2 20 4 3" xfId="30079"/>
    <cellStyle name="task 11 2 9 3" xfId="30080"/>
    <cellStyle name="Fund 4 5 3" xfId="30081"/>
    <cellStyle name="task 8 8 3" xfId="30082"/>
    <cellStyle name="Project 12 2 8 3" xfId="30083"/>
    <cellStyle name="Project 12 17 3" xfId="30084"/>
    <cellStyle name="Note 2 10 15 3" xfId="30085"/>
    <cellStyle name="Calculation 2 24 23" xfId="30086"/>
    <cellStyle name="Note 2 28 24 2" xfId="30087"/>
    <cellStyle name="Note 2 21 9 3" xfId="30088"/>
    <cellStyle name="Org 15 2 18 3" xfId="30089"/>
    <cellStyle name="Note 2 26 2 17 3" xfId="30090"/>
    <cellStyle name="Org 13 2 12 3" xfId="30091"/>
    <cellStyle name="Calculation 2 34 15 3" xfId="30092"/>
    <cellStyle name="Calculation 2 36 12 3" xfId="30093"/>
    <cellStyle name="Calculation 2 28 11 3" xfId="30094"/>
    <cellStyle name="Org 15 2 15 3" xfId="30095"/>
    <cellStyle name="Output 2 25 11 3" xfId="30096"/>
    <cellStyle name="Note 2 17 2 17 3" xfId="30097"/>
    <cellStyle name="Input 2 31 18 3" xfId="30098"/>
    <cellStyle name="Total 2 33 14 3" xfId="30099"/>
    <cellStyle name="Account 5 9 3" xfId="30100"/>
    <cellStyle name="Total 2 35 8 3" xfId="30101"/>
    <cellStyle name="Note 2 31 2 12 3" xfId="30102"/>
    <cellStyle name="Note 2 28 9 3" xfId="30103"/>
    <cellStyle name="Total 2 13 15 3" xfId="30104"/>
    <cellStyle name="Project 7 2 11 3" xfId="30105"/>
    <cellStyle name="Total 2 13 11 3" xfId="30106"/>
    <cellStyle name="Total 2 27 10 3" xfId="30107"/>
    <cellStyle name="Input 2 30 20 3" xfId="30108"/>
    <cellStyle name="Project 12 19 3" xfId="30109"/>
    <cellStyle name="Output 2 20 19 3" xfId="30110"/>
    <cellStyle name="Output 2 26 7 3" xfId="30111"/>
    <cellStyle name="Note 2 23 11 3" xfId="30112"/>
    <cellStyle name="Note 2 15 24 2" xfId="30113"/>
    <cellStyle name="Org 23 3" xfId="30114"/>
    <cellStyle name="Org 13 2 18 3" xfId="30115"/>
    <cellStyle name="Project 6 2 12 3" xfId="30116"/>
    <cellStyle name="Note 2 3 21 3" xfId="30117"/>
    <cellStyle name="Output 2 25 15 3" xfId="30118"/>
    <cellStyle name="Total 2 20 16 3" xfId="30119"/>
    <cellStyle name="Fund 2 21 3" xfId="30120"/>
    <cellStyle name="Total 2 24 16 3" xfId="30121"/>
    <cellStyle name="Org 12 23 2" xfId="30122"/>
    <cellStyle name="Output 2 11 7 3" xfId="30123"/>
    <cellStyle name="Account 4 15 3" xfId="30124"/>
    <cellStyle name="Org 7 11 3" xfId="30125"/>
    <cellStyle name="Org 10 16 3" xfId="30126"/>
    <cellStyle name="Output 2 35 5 3" xfId="30127"/>
    <cellStyle name="Org 7 2 14 3" xfId="30128"/>
    <cellStyle name="task 3 12 3" xfId="30129"/>
    <cellStyle name="Total 2 4 8 3" xfId="30130"/>
    <cellStyle name="Note 2 32 10 3" xfId="30131"/>
    <cellStyle name="Org 3 2 10 3" xfId="30132"/>
    <cellStyle name="Org 3 2 12 3" xfId="30133"/>
    <cellStyle name="Calculation 2 11 16 3" xfId="30134"/>
    <cellStyle name="Org 10 21 3" xfId="30135"/>
    <cellStyle name="Output 2 35 8 3" xfId="30136"/>
    <cellStyle name="Org 8 19 3" xfId="30137"/>
    <cellStyle name="Note 2 37 2 18 3" xfId="30138"/>
    <cellStyle name="Output 2 12 18 3" xfId="30139"/>
    <cellStyle name="Input 2 32 20 3" xfId="30140"/>
    <cellStyle name="task 9 2 11 3" xfId="30141"/>
    <cellStyle name="task 14 11 3" xfId="30142"/>
    <cellStyle name="task 6 18 3" xfId="30143"/>
    <cellStyle name="Note 2 20 2 17 3" xfId="30144"/>
    <cellStyle name="task 15 3 2" xfId="30145"/>
    <cellStyle name="Note 2 24 14 3" xfId="30146"/>
    <cellStyle name="Org 6 2 22 2" xfId="30147"/>
    <cellStyle name="Note 2 16 2 19 3" xfId="30148"/>
    <cellStyle name="Org 14 2 13 3" xfId="30149"/>
    <cellStyle name="Fund 4 12 3" xfId="30150"/>
    <cellStyle name="Output 2 30 6 3" xfId="30151"/>
    <cellStyle name="Calculation 2 3 18 3" xfId="30152"/>
    <cellStyle name="Total 2 4 10 3" xfId="30153"/>
    <cellStyle name="Note 2 38 23 2" xfId="30154"/>
    <cellStyle name="Input 2 29 12 3" xfId="30155"/>
    <cellStyle name="Output 2 4 8 3" xfId="30156"/>
    <cellStyle name="Note 2 29 11 3" xfId="30157"/>
    <cellStyle name="Note 2 18 2 13 3" xfId="30158"/>
    <cellStyle name="Fund 14 2 19 3" xfId="30159"/>
    <cellStyle name="Total 2 7 9 3" xfId="30160"/>
    <cellStyle name="Fund 14 2 13 3" xfId="30161"/>
    <cellStyle name="Fund 9 8 3" xfId="30162"/>
    <cellStyle name="Calculation 2 23 17 3" xfId="30163"/>
    <cellStyle name="Project 14 14 3" xfId="30164"/>
    <cellStyle name="Output 2 9 10 3" xfId="30165"/>
    <cellStyle name="Note 2 4 13 3" xfId="30166"/>
    <cellStyle name="Note 2 21 2 8 3" xfId="30167"/>
    <cellStyle name="task 13 3 2" xfId="30168"/>
    <cellStyle name="Note 2 12 2 24" xfId="30169"/>
    <cellStyle name="Project 10 2 20 3" xfId="30170"/>
    <cellStyle name="Project 3 2 20 3" xfId="30171"/>
    <cellStyle name="Calculation 2 31 15 3" xfId="30172"/>
    <cellStyle name="Output 2 14 20 3" xfId="30173"/>
    <cellStyle name="Note 2 2 2 2 4 3" xfId="30174"/>
    <cellStyle name="Note 2 24 5 3" xfId="30175"/>
    <cellStyle name="Note 2 2 2 2 8 3" xfId="30176"/>
    <cellStyle name="Calculation 2 23 11 3" xfId="30177"/>
    <cellStyle name="Total 2 29 7 3" xfId="30178"/>
    <cellStyle name="Calculation 2 23 13 3" xfId="30179"/>
    <cellStyle name="Total 2 35 17 3" xfId="30180"/>
    <cellStyle name="Fund 9 2 9 3" xfId="30181"/>
    <cellStyle name="Total 2 15 13 3" xfId="30182"/>
    <cellStyle name="Input 2 35 9 3" xfId="30183"/>
    <cellStyle name="Project 10 2 16 3" xfId="30184"/>
    <cellStyle name="Project 6 2 16 3" xfId="30185"/>
    <cellStyle name="Fund 13 2 6 3" xfId="30186"/>
    <cellStyle name="Output 2 30 22 2" xfId="30187"/>
    <cellStyle name="Note 2 23 17 3" xfId="30188"/>
    <cellStyle name="Note 2 16 21 3" xfId="30189"/>
    <cellStyle name="Note 2 20 15 3" xfId="30190"/>
    <cellStyle name="Calculation 2 12 23" xfId="30191"/>
    <cellStyle name="Output 2 19 7 3" xfId="30192"/>
    <cellStyle name="Note 2 2 2 2 10 3" xfId="30193"/>
    <cellStyle name="Total 2 19 11 3" xfId="30194"/>
    <cellStyle name="Input 2 12 18 3" xfId="30195"/>
    <cellStyle name="Calculation 2 15 14 3" xfId="30196"/>
    <cellStyle name="Note 2 38 6 3" xfId="30197"/>
    <cellStyle name="Project 22 3" xfId="30198"/>
    <cellStyle name="Project 14 2 13 3" xfId="30199"/>
    <cellStyle name="Account 9 11 3" xfId="30200"/>
    <cellStyle name="Note 2 4 2 11 3" xfId="30201"/>
    <cellStyle name="Note 2 32 2 8 3" xfId="30202"/>
    <cellStyle name="Calculation 2 9 23 2" xfId="30203"/>
    <cellStyle name="Input 2 17 9 3" xfId="30204"/>
    <cellStyle name="Total 2 9 13 3" xfId="30205"/>
    <cellStyle name="Input 2 31 13 3" xfId="30206"/>
    <cellStyle name="Note 2 25 7 3" xfId="30207"/>
    <cellStyle name="Project 5 2 16 3" xfId="30208"/>
    <cellStyle name="Input 2 6 21 3" xfId="30209"/>
    <cellStyle name="Note 2 10 2 2 3" xfId="30210"/>
    <cellStyle name="Calculation 2 36 6 3" xfId="30211"/>
    <cellStyle name="Output 2 30 21 3" xfId="30212"/>
    <cellStyle name="Output 2 34 17 3" xfId="30213"/>
    <cellStyle name="Org 13 2 17 3" xfId="30214"/>
    <cellStyle name="Output 2 2 22 3" xfId="30215"/>
    <cellStyle name="Fund 8 2 4 3" xfId="30216"/>
    <cellStyle name="Note 2 4 8 3" xfId="30217"/>
    <cellStyle name="Total 2 16 2 3" xfId="30218"/>
    <cellStyle name="Note 2 8 6 3" xfId="30219"/>
    <cellStyle name="task 6 9 3" xfId="30220"/>
    <cellStyle name="Fund 13 17 3" xfId="30221"/>
    <cellStyle name="Account 9 2 2 2" xfId="30222"/>
    <cellStyle name="Total 2 12 6 3" xfId="30223"/>
    <cellStyle name="Calculation 2 21 17 3" xfId="30224"/>
    <cellStyle name="Note 2 28 2 22 3" xfId="30225"/>
    <cellStyle name="Input 2 27 21 3" xfId="30226"/>
    <cellStyle name="Calculation 2 13 4 3" xfId="30227"/>
    <cellStyle name="Total 2 25 2 3" xfId="30228"/>
    <cellStyle name="Note 2 28 2 4 3" xfId="30229"/>
    <cellStyle name="Total 2 32 4 3" xfId="30230"/>
    <cellStyle name="Project 8 2 9 3" xfId="30231"/>
    <cellStyle name="task 7 2 9 3" xfId="30232"/>
    <cellStyle name="Input 2 2 7 4" xfId="30233"/>
    <cellStyle name="Total 2 33 20 3" xfId="30234"/>
    <cellStyle name="Account 8 2 3 3" xfId="30235"/>
    <cellStyle name="Note 2 23 7 3" xfId="30236"/>
    <cellStyle name="Org 3 2 6 3" xfId="30237"/>
    <cellStyle name="Output 2 38 4 3" xfId="30238"/>
    <cellStyle name="Note 2 2 11 3" xfId="30239"/>
    <cellStyle name="Input 2 14 17 3" xfId="30240"/>
    <cellStyle name="Output 2 25 10 3" xfId="30241"/>
    <cellStyle name="task 14 2 8 3" xfId="30242"/>
    <cellStyle name="Account 12 6 3" xfId="30243"/>
    <cellStyle name="Input 2 39 13 3" xfId="30244"/>
    <cellStyle name="Note 2 32 20 3" xfId="30245"/>
    <cellStyle name="Output 2 32 22 2" xfId="30246"/>
    <cellStyle name="task 9 13 3" xfId="30247"/>
    <cellStyle name="Org 11 17 3" xfId="30248"/>
    <cellStyle name="task 10 2 22 2" xfId="30249"/>
    <cellStyle name="Note 2 6 19 3" xfId="30250"/>
    <cellStyle name="task 13 4 3" xfId="30251"/>
    <cellStyle name="Fund 5 12 3" xfId="30252"/>
    <cellStyle name="Note 2 36 2 2 3" xfId="30253"/>
    <cellStyle name="Total 2 36 3 3" xfId="30254"/>
    <cellStyle name="Org 10 9 3" xfId="30255"/>
    <cellStyle name="Calculation 2 4 11 3" xfId="30256"/>
    <cellStyle name="task 3 2 13 3" xfId="30257"/>
    <cellStyle name="Output 2 5 17 3" xfId="30258"/>
    <cellStyle name="Project 13 2 3 3" xfId="30259"/>
    <cellStyle name="Input 2 31 2 3" xfId="30260"/>
    <cellStyle name="Note 2 19 2 2 3" xfId="30261"/>
    <cellStyle name="Total 2 19 2 3" xfId="30262"/>
    <cellStyle name="Fund 6 16 3" xfId="30263"/>
    <cellStyle name="task 7 2 8 3" xfId="30264"/>
    <cellStyle name="Note 2 31 18 3" xfId="30265"/>
    <cellStyle name="Output 2 15 6 3" xfId="30266"/>
    <cellStyle name="Note 2 29 16 3" xfId="30267"/>
    <cellStyle name="Note 2 7 2 21 3" xfId="30268"/>
    <cellStyle name="Total 2 6 23 2" xfId="30269"/>
    <cellStyle name="Fund 7 10 3" xfId="30270"/>
    <cellStyle name="Fund 4 6 3" xfId="30271"/>
    <cellStyle name="Output 2 7 3 3" xfId="30272"/>
    <cellStyle name="Fund 4 2 14 3" xfId="30273"/>
    <cellStyle name="Note 2 58 3" xfId="30274"/>
    <cellStyle name="Note 2 13 22 3" xfId="30275"/>
    <cellStyle name="task 14 2 13 3" xfId="30276"/>
    <cellStyle name="Org 3 22 3" xfId="30277"/>
    <cellStyle name="Calculation 2 38 22 2" xfId="30278"/>
    <cellStyle name="task 14 21 3" xfId="30279"/>
    <cellStyle name="Total 2 4 2 3" xfId="30280"/>
    <cellStyle name="Input 2 4 5 3" xfId="30281"/>
    <cellStyle name="Org 8 2 4 3" xfId="30282"/>
    <cellStyle name="Calculation 2 7 5 3" xfId="30283"/>
    <cellStyle name="Org 14 2 8 3" xfId="30284"/>
    <cellStyle name="Calculation 2 19 10 3" xfId="30285"/>
    <cellStyle name="Note 2 4 26 2" xfId="30286"/>
    <cellStyle name="Note 2 26 2 11 3" xfId="30287"/>
    <cellStyle name="Calculation 2 13 5 3" xfId="30288"/>
    <cellStyle name="Calculation 2 28 4 3" xfId="30289"/>
    <cellStyle name="Calculation 2 8 3 3" xfId="30290"/>
    <cellStyle name="Note 2 26 2 5 3" xfId="30291"/>
    <cellStyle name="Note 2 14 2 11 3" xfId="30292"/>
    <cellStyle name="Calculation 2 12 18 3" xfId="30293"/>
    <cellStyle name="Input 2 31 17 3" xfId="30294"/>
    <cellStyle name="Note 2 2 2 22 3" xfId="30295"/>
    <cellStyle name="Total 2 32 20 3" xfId="30296"/>
    <cellStyle name="Note 2 3 23 3" xfId="30297"/>
    <cellStyle name="Input 2 26 9 3" xfId="30298"/>
    <cellStyle name="Note 2 18 3 3" xfId="30299"/>
    <cellStyle name="task 15 7 3" xfId="30300"/>
    <cellStyle name="Note 2 22 6 3" xfId="30301"/>
    <cellStyle name="Input 2 19 14 3" xfId="30302"/>
    <cellStyle name="Note 2 19 10 3" xfId="30303"/>
    <cellStyle name="Output 2 33 10 3" xfId="30304"/>
    <cellStyle name="Output 2 20 23" xfId="30305"/>
    <cellStyle name="Fund 13 5 3" xfId="30306"/>
    <cellStyle name="Note 2 35 2 3 3" xfId="30307"/>
    <cellStyle name="Output 2 15 3 3" xfId="30308"/>
    <cellStyle name="Calculation 2 3 15 3" xfId="30309"/>
    <cellStyle name="task 2 20 3" xfId="30310"/>
    <cellStyle name="Input 2 28 22 2" xfId="30311"/>
    <cellStyle name="Project 20 3" xfId="30312"/>
    <cellStyle name="Input 2 32 14 3" xfId="30313"/>
    <cellStyle name="Calculation 2 22 17 3" xfId="30314"/>
    <cellStyle name="Calculation 2 24 21 3" xfId="30315"/>
    <cellStyle name="Output 2 33 5 3" xfId="30316"/>
    <cellStyle name="Input 2 20 5 3" xfId="30317"/>
    <cellStyle name="Org 14 2 7 3" xfId="30318"/>
    <cellStyle name="Input 2 12 6 3" xfId="30319"/>
    <cellStyle name="Calculation 2 24 12 3" xfId="30320"/>
    <cellStyle name="Note 2 30 14 3" xfId="30321"/>
    <cellStyle name="Total 2 19 6 3" xfId="30322"/>
    <cellStyle name="Note 2 23 2 19 3" xfId="30323"/>
    <cellStyle name="Total 2 20 20 3" xfId="30324"/>
    <cellStyle name="Output 2 10 19 3" xfId="30325"/>
    <cellStyle name="Output 2 25 23" xfId="30326"/>
    <cellStyle name="Fund 13 2 11 3" xfId="30327"/>
    <cellStyle name="Note 2 5 2 2 4" xfId="30328"/>
    <cellStyle name="Total 2 21 3 3" xfId="30329"/>
    <cellStyle name="Note 2 15 2 9 3" xfId="30330"/>
    <cellStyle name="Project 10 2 21 3" xfId="30331"/>
    <cellStyle name="Account 4 6 3" xfId="30332"/>
    <cellStyle name="Input 2 19 5 3" xfId="30333"/>
    <cellStyle name="Fund 2 2 7 3" xfId="30334"/>
    <cellStyle name="Note 2 23 2 9 3" xfId="30335"/>
    <cellStyle name="Input 2 38 21 3" xfId="30336"/>
    <cellStyle name="Input 2 3 11 3" xfId="30337"/>
    <cellStyle name="Project 3 2 8 3" xfId="30338"/>
    <cellStyle name="Total 2 33 13 3" xfId="30339"/>
    <cellStyle name="task 2 2 16 3" xfId="30340"/>
    <cellStyle name="Total 2 23 19 3" xfId="30341"/>
    <cellStyle name="Calculation 2 18 19 3" xfId="30342"/>
    <cellStyle name="Note 2 29 12 3" xfId="30343"/>
    <cellStyle name="Total 2 26 19 3" xfId="30344"/>
    <cellStyle name="Calculation 2 36 22 2" xfId="30345"/>
    <cellStyle name="task 13 2 7 3" xfId="30346"/>
    <cellStyle name="Calculation 2 2 9 3" xfId="30347"/>
    <cellStyle name="Note 2 20 25" xfId="30348"/>
    <cellStyle name="Input 2 2 20 3" xfId="30349"/>
    <cellStyle name="Input 2 29 15 3" xfId="30350"/>
    <cellStyle name="Total 2 4 9 3" xfId="30351"/>
    <cellStyle name="Input 2 3 9 3" xfId="30352"/>
    <cellStyle name="Fund 8 13 3" xfId="30353"/>
    <cellStyle name="Project 10 2 13 3" xfId="30354"/>
    <cellStyle name="Note 2 22 24 2" xfId="30355"/>
    <cellStyle name="Fund 10 2 15 3" xfId="30356"/>
    <cellStyle name="Org 15 17 3" xfId="30357"/>
    <cellStyle name="Project 4 2 22 2" xfId="30358"/>
    <cellStyle name="Project 2 4 3" xfId="30359"/>
    <cellStyle name="Input 2 7 4 3" xfId="30360"/>
    <cellStyle name="Output 2 13 2 3" xfId="30361"/>
    <cellStyle name="Calculation 2 27 5 3" xfId="30362"/>
    <cellStyle name="Note 2 15 2 14 3" xfId="30363"/>
    <cellStyle name="Output 2 38 18 3" xfId="30364"/>
    <cellStyle name="task 9 19 3" xfId="30365"/>
    <cellStyle name="task 2 2 21 3" xfId="30366"/>
    <cellStyle name="Output 2 9 5 3" xfId="30367"/>
    <cellStyle name="Input 2 13 7 3" xfId="30368"/>
    <cellStyle name="Calculation 2 8 4 3" xfId="30369"/>
    <cellStyle name="Input 2 9 9 3" xfId="30370"/>
    <cellStyle name="Total 2 11 10 3" xfId="30371"/>
    <cellStyle name="Fund 2 22 3" xfId="30372"/>
    <cellStyle name="Note 2 6 7 3" xfId="30373"/>
    <cellStyle name="Project 4 2 5 3" xfId="30374"/>
    <cellStyle name="Fund 7 15 3" xfId="30375"/>
    <cellStyle name="Fund 12 11 3" xfId="30376"/>
    <cellStyle name="Note 2 14 2 16 3" xfId="30377"/>
    <cellStyle name="Output 2 28 10 3" xfId="30378"/>
    <cellStyle name="Note 2 30 23 3" xfId="30379"/>
    <cellStyle name="Input 2 30 22 2" xfId="30380"/>
    <cellStyle name="Note 2 6 22 3" xfId="30381"/>
    <cellStyle name="Calculation 2 21 22 2" xfId="30382"/>
    <cellStyle name="task 4 2 3 3" xfId="30383"/>
    <cellStyle name="Input 2 21 11 3" xfId="30384"/>
    <cellStyle name="Note 2 37 3 3" xfId="30385"/>
    <cellStyle name="task 9 7 3" xfId="30386"/>
    <cellStyle name="Note 2 27 2 5 3" xfId="30387"/>
    <cellStyle name="Input 2 31 16 3" xfId="30388"/>
    <cellStyle name="Project 15 22 3" xfId="30389"/>
    <cellStyle name="Calculation 2 34 14 3" xfId="30390"/>
    <cellStyle name="Total 2 35 3 3" xfId="30391"/>
    <cellStyle name="Output 2 14 5 3" xfId="30392"/>
    <cellStyle name="Total 2 8 2 3" xfId="30393"/>
    <cellStyle name="Calculation 2 11 9 3" xfId="30394"/>
    <cellStyle name="Org 14 11 3" xfId="30395"/>
    <cellStyle name="Total 2 18 11 3" xfId="30396"/>
    <cellStyle name="Total 2 9 6 3" xfId="30397"/>
    <cellStyle name="Total 2 4 13 3" xfId="30398"/>
    <cellStyle name="task 13 2 20 3" xfId="30399"/>
    <cellStyle name="Org 9 2 3 3" xfId="30400"/>
    <cellStyle name="Calculation 2 21 19 3" xfId="30401"/>
    <cellStyle name="Note 2 34 4 3" xfId="30402"/>
    <cellStyle name="Calculation 2 29 9 3" xfId="30403"/>
    <cellStyle name="Fund 11 2 10 3" xfId="30404"/>
    <cellStyle name="Calculation 2 35 6 3" xfId="30405"/>
    <cellStyle name="Input 2 2 19 3" xfId="30406"/>
    <cellStyle name="Calculation 2 12 14 3" xfId="30407"/>
    <cellStyle name="Note 2 24 21 3" xfId="30408"/>
    <cellStyle name="Note 2 9 2 25" xfId="30409"/>
    <cellStyle name="Account 9 2 3 3" xfId="30410"/>
    <cellStyle name="Account 10 5 3" xfId="30411"/>
    <cellStyle name="Org 4 2 6 3" xfId="30412"/>
    <cellStyle name="Total 2 13 9 3" xfId="30413"/>
    <cellStyle name="Output 2 30 14 3" xfId="30414"/>
    <cellStyle name="Project 34 3" xfId="30415"/>
    <cellStyle name="Total 2 37 3 3" xfId="30416"/>
    <cellStyle name="Input 2 16 10 3" xfId="30417"/>
    <cellStyle name="Total 2 5 11 3" xfId="30418"/>
    <cellStyle name="Input 2 35 2 3" xfId="30419"/>
    <cellStyle name="Fund 11 2 5 3" xfId="30420"/>
    <cellStyle name="Total 2 21 2 3" xfId="30421"/>
    <cellStyle name="Output 2 20 4 3" xfId="30422"/>
    <cellStyle name="task 9 2 8 3" xfId="30423"/>
    <cellStyle name="Output 2 34 6 3" xfId="30424"/>
    <cellStyle name="Total 2 38 23" xfId="30425"/>
    <cellStyle name="Fund 2 2 16 3" xfId="30426"/>
    <cellStyle name="task 2 14 3" xfId="30427"/>
    <cellStyle name="Calculation 2 14 22 2" xfId="30428"/>
    <cellStyle name="Note 2 17 9 3" xfId="30429"/>
    <cellStyle name="Note 2 7 26" xfId="30430"/>
    <cellStyle name="Input 2 34 7 3" xfId="30431"/>
    <cellStyle name="Note 2 8 4 3" xfId="30432"/>
    <cellStyle name="Project 6 7 3" xfId="30433"/>
    <cellStyle name="Project 11 2 9 3" xfId="30434"/>
    <cellStyle name="Account 11 2 14 3" xfId="30435"/>
    <cellStyle name="Org 5 22 3" xfId="30436"/>
    <cellStyle name="Input 2 32 3 3" xfId="30437"/>
    <cellStyle name="Note 2 38 20 3" xfId="30438"/>
    <cellStyle name="Calculation 2 30 11 3" xfId="30439"/>
    <cellStyle name="Note 2 31 17 3" xfId="30440"/>
    <cellStyle name="Fund 13 20 3" xfId="30441"/>
    <cellStyle name="Note 2 3 2 10 3" xfId="30442"/>
    <cellStyle name="Note 2 26 13 3" xfId="30443"/>
    <cellStyle name="Note 2 2 13 3" xfId="30444"/>
    <cellStyle name="Note 2 22 2 8 3" xfId="30445"/>
    <cellStyle name="Project 6 16 3" xfId="30446"/>
    <cellStyle name="Project 27 3" xfId="30447"/>
    <cellStyle name="Calculation 2 25 11 3" xfId="30448"/>
    <cellStyle name="task 9 2 10 3" xfId="30449"/>
    <cellStyle name="Org 2 2 19 3" xfId="30450"/>
    <cellStyle name="Fund 15 2 5 3" xfId="30451"/>
    <cellStyle name="Total 2 23 2 3" xfId="30452"/>
    <cellStyle name="Input 2 4 14 3" xfId="30453"/>
    <cellStyle name="Note 2 33 2 9 3" xfId="30454"/>
    <cellStyle name="Note 2 18 2 10 3" xfId="30455"/>
    <cellStyle name="Org 2 15 3" xfId="30456"/>
    <cellStyle name="Output 2 37 12 3" xfId="30457"/>
    <cellStyle name="Org 8 2 18 3" xfId="30458"/>
    <cellStyle name="Note 2 18 13 3" xfId="30459"/>
    <cellStyle name="Fund 6 2 20 3" xfId="30460"/>
    <cellStyle name="Project 7 13 3" xfId="30461"/>
    <cellStyle name="Note 2 10 14 3" xfId="30462"/>
    <cellStyle name="Note 2 25 2 12 3" xfId="30463"/>
    <cellStyle name="Calculation 2 26 18 3" xfId="30464"/>
    <cellStyle name="task 3 19 3" xfId="30465"/>
    <cellStyle name="Note 2 36 2 23 2" xfId="30466"/>
    <cellStyle name="Project 10 2 10 3" xfId="30467"/>
    <cellStyle name="Note 2 8 2 10 3" xfId="30468"/>
    <cellStyle name="Calculation 2 6 20 3" xfId="30469"/>
    <cellStyle name="Note 2 22 21 3" xfId="30470"/>
    <cellStyle name="Calculation 2 34 23" xfId="30471"/>
    <cellStyle name="Output 2 37 7 3" xfId="30472"/>
    <cellStyle name="Output 2 30 15 3" xfId="30473"/>
    <cellStyle name="Project 15 2 17 3" xfId="30474"/>
    <cellStyle name="Note 2 26 2 21 3" xfId="30475"/>
    <cellStyle name="Fund 5 2 16 3" xfId="30476"/>
    <cellStyle name="Project 31 3" xfId="30477"/>
    <cellStyle name="Project 11 2 10 3" xfId="30478"/>
    <cellStyle name="Note 2 18 24 2" xfId="30479"/>
    <cellStyle name="Note 2 29 19 3" xfId="30480"/>
    <cellStyle name="Calculation 2 25 5 3" xfId="30481"/>
    <cellStyle name="Project 9 8 3" xfId="30482"/>
    <cellStyle name="Output 2 4 5 3" xfId="30483"/>
    <cellStyle name="Calculation 2 22 11 3" xfId="30484"/>
    <cellStyle name="Account 4 2 8 3" xfId="30485"/>
    <cellStyle name="Note 2 28 2 8 3" xfId="30486"/>
    <cellStyle name="Output 2 36 11 3" xfId="30487"/>
    <cellStyle name="Output 2 24 12 3" xfId="30488"/>
    <cellStyle name="Input 2 23 23" xfId="30489"/>
    <cellStyle name="Calculation 2 5 13 3" xfId="30490"/>
    <cellStyle name="Total 2 36 8 3" xfId="30491"/>
    <cellStyle name="Output 2 29 7 3" xfId="30492"/>
    <cellStyle name="Org 3 12 3" xfId="30493"/>
    <cellStyle name="task 13 16 3" xfId="30494"/>
    <cellStyle name="Note 2 33 2 21 3" xfId="30495"/>
    <cellStyle name="Project 2 12 3" xfId="30496"/>
    <cellStyle name="Output 2 5 19 3" xfId="30497"/>
    <cellStyle name="Project 3 20 3" xfId="30498"/>
    <cellStyle name="Note 2 2 2 2 16 3" xfId="30499"/>
    <cellStyle name="Calculation 2 28 18 3" xfId="30500"/>
    <cellStyle name="Fund 2 18 3" xfId="30501"/>
    <cellStyle name="Total 2 3 8 3" xfId="30502"/>
    <cellStyle name="Total 2 9 14 3" xfId="30503"/>
    <cellStyle name="Note 2 7 18 3" xfId="30504"/>
    <cellStyle name="Output 2 23 17 3" xfId="30505"/>
    <cellStyle name="Input 2 21 23" xfId="30506"/>
    <cellStyle name="Note 2 9 2 13 3" xfId="30507"/>
    <cellStyle name="Project 9 20 3" xfId="30508"/>
    <cellStyle name="Org 11 2 10 3" xfId="30509"/>
    <cellStyle name="Input 2 20 16 3" xfId="30510"/>
    <cellStyle name="Org 7 17 3" xfId="30511"/>
    <cellStyle name="Total 2 15 9 3" xfId="30512"/>
    <cellStyle name="Org 3 2 2 2" xfId="30513"/>
    <cellStyle name="Note 2 26 24 2" xfId="30514"/>
    <cellStyle name="Input 2 15 10 3" xfId="30515"/>
    <cellStyle name="Output 2 6 13 3" xfId="30516"/>
    <cellStyle name="Note 2 13 7 3" xfId="30517"/>
    <cellStyle name="Org 7 2 2 2" xfId="30518"/>
    <cellStyle name="Org 4 17 3" xfId="30519"/>
    <cellStyle name="task 14 2 19 3" xfId="30520"/>
    <cellStyle name="Note 2 15 2 20 3" xfId="30521"/>
    <cellStyle name="Note 2 2 10 3" xfId="30522"/>
    <cellStyle name="Fund 2 9 3" xfId="30523"/>
    <cellStyle name="Calculation 2 30 5 3" xfId="30524"/>
    <cellStyle name="Note 2 46 3" xfId="30525"/>
    <cellStyle name="Note 2 14 2 8 3" xfId="30526"/>
    <cellStyle name="Total 2 11 9 3" xfId="30527"/>
    <cellStyle name="Note 2 28 12 3" xfId="30528"/>
    <cellStyle name="Note 2 11 23 3" xfId="30529"/>
    <cellStyle name="Total 2 15 21 3" xfId="30530"/>
    <cellStyle name="Total 2 20 19 3" xfId="30531"/>
    <cellStyle name="Input 2 14 22 2" xfId="30532"/>
    <cellStyle name="Input 2 24 20 3" xfId="30533"/>
    <cellStyle name="Input 2 25 23" xfId="30534"/>
    <cellStyle name="Project 3 21 3" xfId="30535"/>
    <cellStyle name="Output 2 9 20 3" xfId="30536"/>
    <cellStyle name="Output 2 13 20 3" xfId="30537"/>
    <cellStyle name="Org 11 2 14 3" xfId="30538"/>
    <cellStyle name="Note 2 23 2 4 3" xfId="30539"/>
    <cellStyle name="Note 2 16 2 4 3" xfId="30540"/>
    <cellStyle name="Calculation 2 18 11 3" xfId="30541"/>
    <cellStyle name="Org 10 2 15 3" xfId="30542"/>
    <cellStyle name="Project 15 13 3" xfId="30543"/>
    <cellStyle name="Calculation 2 31 12 3" xfId="30544"/>
    <cellStyle name="Project 12 2 3 3" xfId="30545"/>
    <cellStyle name="Fund 15 10 3" xfId="30546"/>
    <cellStyle name="Note 2 18 2 2 3" xfId="30547"/>
    <cellStyle name="Project 2 2 6 3" xfId="30548"/>
    <cellStyle name="Calculation 2 48 3" xfId="30549"/>
    <cellStyle name="Note 2 24 2 16 3" xfId="30550"/>
    <cellStyle name="Fund 7 2 6 3" xfId="30551"/>
    <cellStyle name="Total 2 7 18 3" xfId="30552"/>
    <cellStyle name="Output 2 37 22 2" xfId="30553"/>
    <cellStyle name="Total 2 22 15 3" xfId="30554"/>
    <cellStyle name="Calculation 2 14 6 3" xfId="30555"/>
    <cellStyle name="Calculation 2 12 21 3" xfId="30556"/>
    <cellStyle name="Account 15 2 8 3" xfId="30557"/>
    <cellStyle name="Calculation 2 38 13 3" xfId="30558"/>
    <cellStyle name="Org 6 2 15 3" xfId="30559"/>
    <cellStyle name="Note 2 15 2 17 3" xfId="30560"/>
    <cellStyle name="Total 2 2 20 3" xfId="30561"/>
    <cellStyle name="Note 2 20 2 14 3" xfId="30562"/>
    <cellStyle name="Note 2 26 7 3" xfId="30563"/>
    <cellStyle name="Output 2 28 13 3" xfId="30564"/>
    <cellStyle name="Project 13 14 3" xfId="30565"/>
    <cellStyle name="Output 2 8 10 3" xfId="30566"/>
    <cellStyle name="Calculation 2 11 14 3" xfId="30567"/>
    <cellStyle name="Note 2 13 9 3" xfId="30568"/>
    <cellStyle name="Project 10 2 12 3" xfId="30569"/>
    <cellStyle name="Total 2 12 13 3" xfId="30570"/>
    <cellStyle name="Account 13 13 3" xfId="30571"/>
    <cellStyle name="Note 2 15 7 3" xfId="30572"/>
    <cellStyle name="Output 2 26 13 3" xfId="30573"/>
    <cellStyle name="Input 2 3 22 3" xfId="30574"/>
    <cellStyle name="Project 13 17 3" xfId="30575"/>
    <cellStyle name="Total 2 15 19 3" xfId="30576"/>
    <cellStyle name="Note 2 27 2 6 3" xfId="30577"/>
    <cellStyle name="Project 14 6 3" xfId="30578"/>
    <cellStyle name="Input 2 38 14 3" xfId="30579"/>
    <cellStyle name="Calculation 2 15 10 3" xfId="30580"/>
    <cellStyle name="task 6 12 3" xfId="30581"/>
    <cellStyle name="Total 2 2 2 9 3" xfId="30582"/>
    <cellStyle name="Note 2 31 2 11 3" xfId="30583"/>
    <cellStyle name="Total 2 12 22 2" xfId="30584"/>
    <cellStyle name="Total 2 34 21 3" xfId="30585"/>
    <cellStyle name="Note 2 35 2 21 3" xfId="30586"/>
    <cellStyle name="Fund 11 2 22 2" xfId="30587"/>
    <cellStyle name="task 13 2 3 3" xfId="30588"/>
    <cellStyle name="Fund 8 2 11 3" xfId="30589"/>
    <cellStyle name="Note 2 20 2 2 3" xfId="30590"/>
    <cellStyle name="Project 7 2 6 3" xfId="30591"/>
    <cellStyle name="Note 2 22 2 5 3" xfId="30592"/>
    <cellStyle name="Input 2 18 14 3" xfId="30593"/>
    <cellStyle name="Calculation 2 18 12 3" xfId="30594"/>
    <cellStyle name="Output 2 36 13 3" xfId="30595"/>
    <cellStyle name="Calculation 2 12 7 3" xfId="30596"/>
    <cellStyle name="Fund 8 6 3" xfId="30597"/>
    <cellStyle name="Input 2 38 5 3" xfId="30598"/>
    <cellStyle name="Fund 12 2 10 3" xfId="30599"/>
    <cellStyle name="Project 7 2 9 3" xfId="30600"/>
    <cellStyle name="Org 15 3 2" xfId="30601"/>
    <cellStyle name="Total 2 11 6 3" xfId="30602"/>
    <cellStyle name="task 3 14 3" xfId="30603"/>
    <cellStyle name="Account 4 2 13 3" xfId="30604"/>
    <cellStyle name="Org 2 2 3 3" xfId="30605"/>
    <cellStyle name="Output 2 3 4 3" xfId="30606"/>
    <cellStyle name="Input 2 32 10 3" xfId="30607"/>
    <cellStyle name="Calculation 2 47 3" xfId="30608"/>
    <cellStyle name="Output 2 53 3" xfId="30609"/>
    <cellStyle name="Note 2 26 12 3" xfId="30610"/>
    <cellStyle name="task 14 15 3" xfId="30611"/>
    <cellStyle name="Note 2 4 2 25" xfId="30612"/>
    <cellStyle name="Account 4 2 3 3" xfId="30613"/>
    <cellStyle name="Account 14 5 3" xfId="30614"/>
    <cellStyle name="Output 2 18 2 3" xfId="30615"/>
    <cellStyle name="Calculation 2 8 11 3" xfId="30616"/>
    <cellStyle name="Org 3 18 3" xfId="30617"/>
    <cellStyle name="Total 2 2 24 2" xfId="30618"/>
    <cellStyle name="Calculation 2 20 9 3" xfId="30619"/>
    <cellStyle name="Input 2 39 12 3" xfId="30620"/>
    <cellStyle name="Output 2 10 7 3" xfId="30621"/>
    <cellStyle name="Input 2 26 2 3" xfId="30622"/>
    <cellStyle name="Fund 2 2 5 3" xfId="30623"/>
    <cellStyle name="task 13 2 4 3" xfId="30624"/>
    <cellStyle name="task 4 2 8 3" xfId="30625"/>
    <cellStyle name="Org 6 10 3" xfId="30626"/>
    <cellStyle name="task 8 2 3 3" xfId="30627"/>
    <cellStyle name="Fund 13 14 3" xfId="30628"/>
    <cellStyle name="Output 2 4 11 3" xfId="30629"/>
    <cellStyle name="Input 2 60 3" xfId="30630"/>
    <cellStyle name="Calculation 2 35 22 2" xfId="30631"/>
    <cellStyle name="Total 2 30 17 3" xfId="30632"/>
    <cellStyle name="Note 2 25 2 24" xfId="30633"/>
    <cellStyle name="Calculation 2 14 19 3" xfId="30634"/>
    <cellStyle name="Note 2 38 3 3" xfId="30635"/>
    <cellStyle name="Calculation 2 8 9 3" xfId="30636"/>
    <cellStyle name="Output 2 9 6 3" xfId="30637"/>
    <cellStyle name="Note 2 6 2 19 3" xfId="30638"/>
    <cellStyle name="Note 2 8 23 3" xfId="30639"/>
    <cellStyle name="Note 2 2 2 2 3 2 2" xfId="30640"/>
    <cellStyle name="Account 5 2 14 3" xfId="30641"/>
    <cellStyle name="Note 2 31 21 3" xfId="30642"/>
    <cellStyle name="Note 2 21 2 16 3" xfId="30643"/>
    <cellStyle name="Input 2 57 3" xfId="30644"/>
    <cellStyle name="Calculation 2 4 14 3" xfId="30645"/>
    <cellStyle name="Note 2 10 22 3" xfId="30646"/>
    <cellStyle name="Note 2 28 2 9 3" xfId="30647"/>
    <cellStyle name="Note 2 33 2 8 3" xfId="30648"/>
    <cellStyle name="Project 14 2 15 3" xfId="30649"/>
    <cellStyle name="Calculation 2 23 15 3" xfId="30650"/>
    <cellStyle name="Note 2 15 2 8 3" xfId="30651"/>
    <cellStyle name="Total 2 27 7 3" xfId="30652"/>
    <cellStyle name="Output 2 17 18 3" xfId="30653"/>
    <cellStyle name="Fund 5 2 13 3" xfId="30654"/>
    <cellStyle name="task 14 2 4 3" xfId="30655"/>
    <cellStyle name="Calculation 2 6 7 3" xfId="30656"/>
    <cellStyle name="Note 2 16 10 3" xfId="30657"/>
    <cellStyle name="Note 2 26 2 10 3" xfId="30658"/>
    <cellStyle name="Org 7 15 3" xfId="30659"/>
    <cellStyle name="Project 12 2 10 3" xfId="30660"/>
    <cellStyle name="Note 2 32 2 17 3" xfId="30661"/>
    <cellStyle name="Note 2 30 2 12 3" xfId="30662"/>
    <cellStyle name="Calculation 2 32 13 3" xfId="30663"/>
    <cellStyle name="Org 9 11 3" xfId="30664"/>
    <cellStyle name="Note 2 33 2 13 3" xfId="30665"/>
    <cellStyle name="Note 2 60 3" xfId="30666"/>
    <cellStyle name="Total 2 25 16 3" xfId="30667"/>
    <cellStyle name="Total 2 16 15 3" xfId="30668"/>
    <cellStyle name="Input 2 7 24" xfId="30669"/>
    <cellStyle name="Output 2 5 20 3" xfId="30670"/>
    <cellStyle name="Project 7 2 10 3" xfId="30671"/>
    <cellStyle name="Org 3 13 3" xfId="30672"/>
    <cellStyle name="Account 9 2 14 3" xfId="30673"/>
    <cellStyle name="Note 2 2 2 2 20 3" xfId="30674"/>
    <cellStyle name="Calculation 2 14 23" xfId="30675"/>
    <cellStyle name="Account 3 9 3" xfId="30676"/>
    <cellStyle name="Note 2 19 2 21 3" xfId="30677"/>
    <cellStyle name="task 12 2 17 3" xfId="30678"/>
    <cellStyle name="Output 2 10 17 3" xfId="30679"/>
    <cellStyle name="Org 9 10 3" xfId="30680"/>
    <cellStyle name="Total 2 24 10 3" xfId="30681"/>
    <cellStyle name="Account 14 3 2" xfId="30682"/>
    <cellStyle name="task 13 2 18 3" xfId="30683"/>
    <cellStyle name="Note 2 24 2 21 3" xfId="30684"/>
    <cellStyle name="Note 2 14 24 2" xfId="30685"/>
    <cellStyle name="Note 2 4 20 3" xfId="30686"/>
    <cellStyle name="Calculation 2 10 18 3" xfId="30687"/>
    <cellStyle name="Project 4 8 3" xfId="30688"/>
    <cellStyle name="Output 2 30 4 3" xfId="30689"/>
    <cellStyle name="Project 14 2 10 3" xfId="30690"/>
    <cellStyle name="Fund 6 2 18 3" xfId="30691"/>
    <cellStyle name="Fund 7 19 3" xfId="30692"/>
    <cellStyle name="Calculation 2 23 16 3" xfId="30693"/>
    <cellStyle name="Project 2 2 19 3" xfId="30694"/>
    <cellStyle name="Account 7 2 8 3" xfId="30695"/>
    <cellStyle name="Fund 11 18 3" xfId="30696"/>
    <cellStyle name="Project 6 13 3" xfId="30697"/>
    <cellStyle name="Output 2 17 8 3" xfId="30698"/>
    <cellStyle name="Note 2 36 13 3" xfId="30699"/>
    <cellStyle name="Total 2 8 19 3" xfId="30700"/>
    <cellStyle name="task 12 2 11 3" xfId="30701"/>
    <cellStyle name="Project 10 19 3" xfId="30702"/>
    <cellStyle name="Output 2 26 17 3" xfId="30703"/>
    <cellStyle name="Note 2 29 17 3" xfId="30704"/>
    <cellStyle name="Total 2 23 16 3" xfId="30705"/>
    <cellStyle name="Account 14 16 3" xfId="30706"/>
    <cellStyle name="Input 2 55 3" xfId="30707"/>
    <cellStyle name="Note 2 8 20 3" xfId="30708"/>
    <cellStyle name="Output 2 24 16 3" xfId="30709"/>
    <cellStyle name="Project 15 2 19 3" xfId="30710"/>
    <cellStyle name="Output 2 51 3" xfId="30711"/>
    <cellStyle name="Org 9 2 15 3" xfId="30712"/>
    <cellStyle name="Note 2 23 2 18 3" xfId="30713"/>
    <cellStyle name="Calculation 2 5 2 3" xfId="30714"/>
    <cellStyle name="Output 2 23 7 3" xfId="30715"/>
    <cellStyle name="Note 2 32 15 3" xfId="30716"/>
    <cellStyle name="Note 2 36 20 3" xfId="30717"/>
    <cellStyle name="Output 2 35 13 3" xfId="30718"/>
    <cellStyle name="Org 15 2 16 3" xfId="30719"/>
    <cellStyle name="task 8 13 3" xfId="30720"/>
    <cellStyle name="Total 2 7 17 3" xfId="30721"/>
    <cellStyle name="Input 2 11 6 3" xfId="30722"/>
    <cellStyle name="Fund 6 2 22 2" xfId="30723"/>
    <cellStyle name="Output 2 10 21 3" xfId="30724"/>
    <cellStyle name="Note 2 32 2 22 3" xfId="30725"/>
    <cellStyle name="Project 8 2 20 3" xfId="30726"/>
    <cellStyle name="Output 2 2 3 2 2" xfId="30727"/>
    <cellStyle name="Input 2 11 2 3" xfId="30728"/>
    <cellStyle name="Calculation 2 33 4 3" xfId="30729"/>
    <cellStyle name="Calculation 2 17 23" xfId="30730"/>
    <cellStyle name="Total 2 15 14 3" xfId="30731"/>
    <cellStyle name="Input 2 14 7 3" xfId="30732"/>
    <cellStyle name="Fund 2 2 21 3" xfId="30733"/>
    <cellStyle name="task 2 5 3" xfId="30734"/>
    <cellStyle name="Note 2 26 3 3" xfId="30735"/>
    <cellStyle name="Calculation 2 29 10 3" xfId="30736"/>
    <cellStyle name="Input 2 31 14 3" xfId="30737"/>
    <cellStyle name="Project 11 2 19 3" xfId="30738"/>
    <cellStyle name="Org 3 20 3" xfId="30739"/>
    <cellStyle name="Input 2 37 18 3" xfId="30740"/>
    <cellStyle name="Output 2 8 20 3" xfId="30741"/>
    <cellStyle name="Output 2 33 20 3" xfId="30742"/>
    <cellStyle name="Note 2 6 2 12 3" xfId="30743"/>
    <cellStyle name="Total 2 3 11 3" xfId="30744"/>
    <cellStyle name="Note 2 16 5 3" xfId="30745"/>
    <cellStyle name="Account 3 7 3" xfId="30746"/>
    <cellStyle name="Account 6 2 8 3" xfId="30747"/>
    <cellStyle name="Calculation 2 4 16 3" xfId="30748"/>
    <cellStyle name="Note 2 5 15 3" xfId="30749"/>
    <cellStyle name="Note 2 11 2 9 3" xfId="30750"/>
    <cellStyle name="Account 6 2 9 3" xfId="30751"/>
    <cellStyle name="task 9 2 4 3" xfId="30752"/>
    <cellStyle name="Calculation 2 2 3 2 2" xfId="30753"/>
    <cellStyle name="Note 2 17 2 5 3" xfId="30754"/>
    <cellStyle name="Input 2 9 10 3" xfId="30755"/>
    <cellStyle name="Note 2 36 2 7 3" xfId="30756"/>
    <cellStyle name="Calculation 2 5 7 3" xfId="30757"/>
    <cellStyle name="Input 2 39 21 3" xfId="30758"/>
    <cellStyle name="Note 2 34 17 3" xfId="30759"/>
    <cellStyle name="Note 2 2 2 21 3" xfId="30760"/>
    <cellStyle name="Fund 11 2 20 3" xfId="30761"/>
    <cellStyle name="Input 2 27 18 3" xfId="30762"/>
    <cellStyle name="Output 2 38 17 3" xfId="30763"/>
    <cellStyle name="Calculation 2 4 2 3" xfId="30764"/>
    <cellStyle name="Note 2 16 2 21 3" xfId="30765"/>
    <cellStyle name="Account 2 13 3" xfId="30766"/>
    <cellStyle name="task 10 2 10 3" xfId="30767"/>
    <cellStyle name="Org 12 13 3" xfId="30768"/>
    <cellStyle name="Output 2 8 12 3" xfId="30769"/>
    <cellStyle name="Note 2 25 18 3" xfId="30770"/>
    <cellStyle name="Total 2 32 6 3" xfId="30771"/>
    <cellStyle name="Note 2 5 2 14 3" xfId="30772"/>
    <cellStyle name="Input 2 35 4 3" xfId="30773"/>
    <cellStyle name="Project 12 14 3" xfId="30774"/>
    <cellStyle name="Output 2 6 10 3" xfId="30775"/>
    <cellStyle name="Note 2 38 11 3" xfId="30776"/>
    <cellStyle name="Calculation 2 3 12 3" xfId="30777"/>
    <cellStyle name="Note 2 2 8 3 2" xfId="30778"/>
    <cellStyle name="Input 2 30 13 3" xfId="30779"/>
    <cellStyle name="Total 2 14 13 3" xfId="30780"/>
    <cellStyle name="Note 2 3 17 3" xfId="30781"/>
    <cellStyle name="Input 2 15 4 3" xfId="30782"/>
    <cellStyle name="Total 2 17 21 3" xfId="30783"/>
    <cellStyle name="Fund 8 5 3" xfId="30784"/>
    <cellStyle name="Calculation 2 3 21 3" xfId="30785"/>
    <cellStyle name="task 14 2 6 3" xfId="30786"/>
    <cellStyle name="Note 2 12 2 21 3" xfId="30787"/>
    <cellStyle name="Note 2 23 25" xfId="30788"/>
    <cellStyle name="Total 2 6 24" xfId="30789"/>
    <cellStyle name="Note 2 10 2 3 3" xfId="30790"/>
    <cellStyle name="Org 9 2 4 3" xfId="30791"/>
    <cellStyle name="Input 2 25 17 3" xfId="30792"/>
    <cellStyle name="Org 12 18 3" xfId="30793"/>
    <cellStyle name="Org 8 2 21 3" xfId="30794"/>
    <cellStyle name="task 15 2 6 3" xfId="30795"/>
    <cellStyle name="Input 2 7 6 3" xfId="30796"/>
    <cellStyle name="Note 2 3 12 3" xfId="30797"/>
    <cellStyle name="Fund 15 5 3" xfId="30798"/>
    <cellStyle name="Account 10 8 3" xfId="30799"/>
    <cellStyle name="Output 2 19 3 3" xfId="30800"/>
    <cellStyle name="Calculation 2 4 24 2" xfId="30801"/>
    <cellStyle name="Project 5 2 8 3" xfId="30802"/>
    <cellStyle name="Note 2 8 2 7 3" xfId="30803"/>
    <cellStyle name="task 3 2 3 3" xfId="30804"/>
    <cellStyle name="Output 2 30 10 3" xfId="30805"/>
    <cellStyle name="Note 2 9 2 21 3" xfId="30806"/>
    <cellStyle name="Fund 8 2 22 2" xfId="30807"/>
    <cellStyle name="Note 2 20 2 24" xfId="30808"/>
    <cellStyle name="Input 2 19 19 3" xfId="30809"/>
    <cellStyle name="Input 2 25 15 3" xfId="30810"/>
    <cellStyle name="Output 2 37 3 3" xfId="30811"/>
    <cellStyle name="Org 6 2 9 3" xfId="30812"/>
    <cellStyle name="Note 2 32 23 3" xfId="30813"/>
    <cellStyle name="Output 2 2 2 2 2" xfId="30814"/>
    <cellStyle name="Account 8 3 2" xfId="30815"/>
    <cellStyle name="Output 2 18 22 2" xfId="30816"/>
    <cellStyle name="Calculation 2 13 20 3" xfId="30817"/>
    <cellStyle name="Input 2 3 19 3" xfId="30818"/>
    <cellStyle name="Output 2 19 18 3" xfId="30819"/>
    <cellStyle name="Note 2 10 2 19 3" xfId="30820"/>
    <cellStyle name="Input 2 18 17 3" xfId="30821"/>
    <cellStyle name="Org 12 2 10 3" xfId="30822"/>
    <cellStyle name="Org 12 12 3" xfId="30823"/>
    <cellStyle name="task 13 2 14 3" xfId="30824"/>
    <cellStyle name="Note 2 24 9 3" xfId="30825"/>
    <cellStyle name="Calculation 2 60 3" xfId="30826"/>
    <cellStyle name="Note 2 12 2 16 3" xfId="30827"/>
    <cellStyle name="Account 2 2 7 3" xfId="30828"/>
    <cellStyle name="task 17 3" xfId="30829"/>
    <cellStyle name="Input 2 13 9 3" xfId="30830"/>
    <cellStyle name="Note 2 37 18 3" xfId="30831"/>
    <cellStyle name="Note 2 36 11 3" xfId="30832"/>
    <cellStyle name="Output 2 20 8 3" xfId="30833"/>
    <cellStyle name="Project 9 2 10 3" xfId="30834"/>
    <cellStyle name="Output 2 9 11 3" xfId="30835"/>
    <cellStyle name="Account 2 2 13 3" xfId="30836"/>
    <cellStyle name="Output 2 28 16 3" xfId="30837"/>
    <cellStyle name="Org 6 15 3" xfId="30838"/>
    <cellStyle name="Note 2 29 14 3" xfId="30839"/>
    <cellStyle name="Note 2 5 14 3" xfId="30840"/>
    <cellStyle name="Total 2 35 15 3" xfId="30841"/>
    <cellStyle name="Note 2 29 2 18 3" xfId="30842"/>
    <cellStyle name="Org 2 2 22 2" xfId="30843"/>
    <cellStyle name="Output 2 17 9 3" xfId="30844"/>
    <cellStyle name="Total 2 11 7 3" xfId="30845"/>
    <cellStyle name="Total 2 30 18 3" xfId="30846"/>
    <cellStyle name="Note 2 37 2 20 3" xfId="30847"/>
    <cellStyle name="Input 2 22 3 3" xfId="30848"/>
    <cellStyle name="Account 21 3" xfId="30849"/>
    <cellStyle name="Input 2 9 18 3" xfId="30850"/>
    <cellStyle name="Output 2 30 17 3" xfId="30851"/>
    <cellStyle name="Note 2 9 2 7 3" xfId="30852"/>
    <cellStyle name="Note 2 14 22 3" xfId="30853"/>
    <cellStyle name="task 14 2 18 3" xfId="30854"/>
    <cellStyle name="task 11 2 17 3" xfId="30855"/>
    <cellStyle name="Note 2 25 2 21 3" xfId="30856"/>
    <cellStyle name="Note 2 16 2 17 3" xfId="30857"/>
    <cellStyle name="Input 2 24 8 3" xfId="30858"/>
    <cellStyle name="Org 15 2 8 3" xfId="30859"/>
    <cellStyle name="Account 11 9 3" xfId="30860"/>
    <cellStyle name="Org 5 2 11 3" xfId="30861"/>
    <cellStyle name="Calculation 2 25 12 3" xfId="30862"/>
    <cellStyle name="Calculation 2 55 3" xfId="30863"/>
    <cellStyle name="Output 2 25 17 3" xfId="30864"/>
    <cellStyle name="Note 2 28 19 3" xfId="30865"/>
    <cellStyle name="Fund 6 4 3" xfId="30866"/>
    <cellStyle name="Calculation 2 9 13 3" xfId="30867"/>
    <cellStyle name="Org 8 11 3" xfId="30868"/>
    <cellStyle name="Output 2 37 8 3" xfId="30869"/>
    <cellStyle name="Org 15 2 14 3" xfId="30870"/>
    <cellStyle name="Total 2 29 19 3" xfId="30871"/>
    <cellStyle name="Account 5 10 3" xfId="30872"/>
    <cellStyle name="Project 6 2 18 3" xfId="30873"/>
    <cellStyle name="Note 2 18 22 3" xfId="30874"/>
    <cellStyle name="Output 2 35 18 3" xfId="30875"/>
    <cellStyle name="Total 2 8 16 3" xfId="30876"/>
    <cellStyle name="Note 2 14 2 10 3" xfId="30877"/>
    <cellStyle name="Calculation 2 30 12 3" xfId="30878"/>
    <cellStyle name="Org 8 2 19 3" xfId="30879"/>
    <cellStyle name="Input 2 38 20 3" xfId="30880"/>
    <cellStyle name="Output 2 19 12 3" xfId="30881"/>
    <cellStyle name="Project 14 13 3" xfId="30882"/>
    <cellStyle name="Input 2 25 18 3" xfId="30883"/>
    <cellStyle name="Fund 15 4 3" xfId="30884"/>
    <cellStyle name="Input 2 10 17 3" xfId="30885"/>
    <cellStyle name="Fund 3 8 3" xfId="30886"/>
    <cellStyle name="Input 2 22 7 3" xfId="30887"/>
    <cellStyle name="Fund 5 4 3" xfId="30888"/>
    <cellStyle name="Org 10 17 3" xfId="30889"/>
    <cellStyle name="task 2 13 3" xfId="30890"/>
    <cellStyle name="Total 2 32 18 3" xfId="30891"/>
    <cellStyle name="Input 2 21 6 3" xfId="30892"/>
    <cellStyle name="Total 2 17 11 3" xfId="30893"/>
    <cellStyle name="Calculation 2 12 20 3" xfId="30894"/>
    <cellStyle name="Note 2 28 2 19 3" xfId="30895"/>
    <cellStyle name="Output 2 37 14 3" xfId="30896"/>
    <cellStyle name="Input 2 22 19 3" xfId="30897"/>
    <cellStyle name="Calculation 2 16 7 3" xfId="30898"/>
    <cellStyle name="Total 2 19 3 3" xfId="30899"/>
    <cellStyle name="Fund 9 2 12 3" xfId="30900"/>
    <cellStyle name="Input 2 28 16 3" xfId="30901"/>
    <cellStyle name="Input 2 27 17 3" xfId="30902"/>
    <cellStyle name="Calculation 2 31 14 3" xfId="30903"/>
    <cellStyle name="Project 3 23 2" xfId="30904"/>
    <cellStyle name="Project 7 22 3" xfId="30905"/>
    <cellStyle name="Note 2 28 13 3" xfId="30906"/>
    <cellStyle name="Output 2 33 15 3" xfId="30907"/>
    <cellStyle name="Output 2 38 7 3" xfId="30908"/>
    <cellStyle name="Output 2 6 20 3" xfId="30909"/>
    <cellStyle name="Output 2 32 20 3" xfId="30910"/>
    <cellStyle name="Note 2 38 12 3" xfId="30911"/>
    <cellStyle name="Total 2 23 10 3" xfId="30912"/>
    <cellStyle name="Note 2 15 5 3" xfId="30913"/>
    <cellStyle name="Project 11 6 3" xfId="30914"/>
    <cellStyle name="Calculation 2 2 14 3" xfId="30915"/>
    <cellStyle name="Note 2 9 2 19 3" xfId="30916"/>
    <cellStyle name="Calculation 2 24 13 3" xfId="30917"/>
    <cellStyle name="Calculation 2 37 16 3" xfId="30918"/>
    <cellStyle name="Calculation 2 13 12 3" xfId="30919"/>
    <cellStyle name="Account 15 2 9 3" xfId="30920"/>
    <cellStyle name="Calculation 2 20 23" xfId="30921"/>
    <cellStyle name="Output 2 36 18 3" xfId="30922"/>
    <cellStyle name="Input 2 24 18 3" xfId="30923"/>
    <cellStyle name="Project 13 2 19 3" xfId="30924"/>
    <cellStyle name="Calculation 2 8 24" xfId="30925"/>
    <cellStyle name="Note 2 11 24 2" xfId="30926"/>
    <cellStyle name="Note 2 38 17 3" xfId="30927"/>
    <cellStyle name="Calculation 2 2 2 4" xfId="30928"/>
    <cellStyle name="Total 2 29 13 3" xfId="30929"/>
    <cellStyle name="task 7 2 10 3" xfId="30930"/>
    <cellStyle name="Org 9 13 3" xfId="30931"/>
    <cellStyle name="Project 5 2 15 3" xfId="30932"/>
    <cellStyle name="Note 2 35 18 3" xfId="30933"/>
    <cellStyle name="Input 2 6 17 3" xfId="30934"/>
    <cellStyle name="Note 2 10 2 14 3" xfId="30935"/>
    <cellStyle name="Calculation 2 23 7 3" xfId="30936"/>
    <cellStyle name="Note 2 21 2 19 3" xfId="30937"/>
    <cellStyle name="Project 11 14 3" xfId="30938"/>
    <cellStyle name="Output 2 5 11 3" xfId="30939"/>
    <cellStyle name="Note 2 37 2 11 3" xfId="30940"/>
    <cellStyle name="Input 2 18 16 3" xfId="30941"/>
    <cellStyle name="Input 2 34 9 3" xfId="30942"/>
    <cellStyle name="Total 2 8 13 3" xfId="30943"/>
    <cellStyle name="task 13 17 3" xfId="30944"/>
    <cellStyle name="Account 7 2 7 3" xfId="30945"/>
    <cellStyle name="Output 2 31 6 3" xfId="30946"/>
    <cellStyle name="Input 2 18 2 3" xfId="30947"/>
    <cellStyle name="Org 13 17 3" xfId="30948"/>
    <cellStyle name="task 32 3" xfId="30949"/>
    <cellStyle name="Calculation 2 2 8 2 2" xfId="30950"/>
    <cellStyle name="Note 2 16 9 3" xfId="30951"/>
    <cellStyle name="Input 2 33 4 3" xfId="30952"/>
    <cellStyle name="Fund 6 2 8 3" xfId="30953"/>
    <cellStyle name="Calculation 2 4 6 3" xfId="30954"/>
    <cellStyle name="Fund 4 2 12 3" xfId="30955"/>
    <cellStyle name="Calculation 2 35 10 3" xfId="30956"/>
    <cellStyle name="Fund 7 18 3" xfId="30957"/>
    <cellStyle name="Calculation 2 22 14 3" xfId="30958"/>
    <cellStyle name="task 13 2 22 2" xfId="30959"/>
    <cellStyle name="task 14 2 21 3" xfId="30960"/>
    <cellStyle name="Total 2 12 19 3" xfId="30961"/>
    <cellStyle name="Input 2 35 22 2" xfId="30962"/>
    <cellStyle name="Input 2 28 9 3" xfId="30963"/>
    <cellStyle name="Note 2 4 2 3 3" xfId="30964"/>
    <cellStyle name="Output 2 4 4 3" xfId="30965"/>
    <cellStyle name="Fund 11 11 3" xfId="30966"/>
    <cellStyle name="Calculation 2 34 6 3" xfId="30967"/>
    <cellStyle name="Fund 4 2 19 3" xfId="30968"/>
    <cellStyle name="Org 12 15 3" xfId="30969"/>
    <cellStyle name="task 7 2 6 3" xfId="30970"/>
    <cellStyle name="task 19 3" xfId="30971"/>
    <cellStyle name="Account 7 5 3" xfId="30972"/>
    <cellStyle name="Note 2 27 2 2 3" xfId="30973"/>
    <cellStyle name="Project 2 10 3" xfId="30974"/>
    <cellStyle name="Calculation 2 24 17 3" xfId="30975"/>
    <cellStyle name="Org 2 6 3" xfId="30976"/>
    <cellStyle name="task 11 7 3" xfId="30977"/>
    <cellStyle name="Total 2 21 5 3" xfId="30978"/>
    <cellStyle name="Input 2 36 12 3" xfId="30979"/>
    <cellStyle name="Note 2 50 3" xfId="30980"/>
    <cellStyle name="Note 2 15 2 18 3" xfId="30981"/>
    <cellStyle name="Fund 11 16 3" xfId="30982"/>
    <cellStyle name="Note 2 3 2 15 3" xfId="30983"/>
    <cellStyle name="Org 4 22 3" xfId="30984"/>
    <cellStyle name="Account 9 15 3" xfId="30985"/>
    <cellStyle name="Total 2 21 17 3" xfId="30986"/>
    <cellStyle name="Org 15 20 3" xfId="30987"/>
    <cellStyle name="Output 2 30 12 3" xfId="30988"/>
    <cellStyle name="Total 2 8 8 3" xfId="30989"/>
    <cellStyle name="Note 2 27 10 3" xfId="30990"/>
    <cellStyle name="Org 9 12 3" xfId="30991"/>
    <cellStyle name="Note 2 29 2 10 3" xfId="30992"/>
    <cellStyle name="Note 2 35 9 3" xfId="30993"/>
    <cellStyle name="Calculation 2 33 12 3" xfId="30994"/>
    <cellStyle name="Fund 2 2 18 3" xfId="30995"/>
    <cellStyle name="Calculation 2 6 9 3" xfId="30996"/>
    <cellStyle name="Input 2 31 6 3" xfId="30997"/>
    <cellStyle name="Output 2 16 16 3" xfId="30998"/>
    <cellStyle name="Note 2 27 21 3" xfId="30999"/>
    <cellStyle name="Calculation 2 51 3" xfId="31000"/>
    <cellStyle name="Note 2 27 2 13 3" xfId="31001"/>
    <cellStyle name="Note 2 14 13 3" xfId="31002"/>
    <cellStyle name="Total 2 30 8 3" xfId="31003"/>
    <cellStyle name="Input 2 33 20 3" xfId="31004"/>
    <cellStyle name="Output 2 15 7 3" xfId="31005"/>
    <cellStyle name="Note 2 36 21 3" xfId="31006"/>
    <cellStyle name="Output 2 21 11 3" xfId="31007"/>
    <cellStyle name="Note 2 34 2 13 3" xfId="31008"/>
    <cellStyle name="Note 2 4 2 18 3" xfId="31009"/>
    <cellStyle name="Total 2 13 17 3" xfId="31010"/>
    <cellStyle name="Fund 5 2 3 3" xfId="31011"/>
    <cellStyle name="Total 2 30 7 3" xfId="31012"/>
    <cellStyle name="Note 2 33 2 20 3" xfId="31013"/>
    <cellStyle name="Org 13 23 2" xfId="31014"/>
    <cellStyle name="Input 2 17 16 3" xfId="31015"/>
    <cellStyle name="task 6 11 3" xfId="31016"/>
    <cellStyle name="Output 2 24 8 3" xfId="31017"/>
    <cellStyle name="Project 9 19 3" xfId="31018"/>
    <cellStyle name="Fund 10 5 3" xfId="31019"/>
    <cellStyle name="Account 10 2 9 3" xfId="31020"/>
    <cellStyle name="task 10 15 3" xfId="31021"/>
    <cellStyle name="task 9 18 3" xfId="31022"/>
    <cellStyle name="Org 9 2 18 3" xfId="31023"/>
    <cellStyle name="Account 3 2 7 3" xfId="31024"/>
    <cellStyle name="Output 2 12 3 3" xfId="31025"/>
    <cellStyle name="Fund 12 23 2" xfId="31026"/>
    <cellStyle name="Project 14 2 8 3" xfId="31027"/>
    <cellStyle name="task 4 2 10 3" xfId="31028"/>
    <cellStyle name="Output 2 21 8 3" xfId="31029"/>
    <cellStyle name="Note 2 15 10 3" xfId="31030"/>
    <cellStyle name="task 14 16 3" xfId="31031"/>
    <cellStyle name="Note 2 17 2 21 3" xfId="31032"/>
    <cellStyle name="Fund 12 2 6 3" xfId="31033"/>
    <cellStyle name="Note 2 19 11 3" xfId="31034"/>
    <cellStyle name="Total 2 12 8 3" xfId="31035"/>
    <cellStyle name="Fund 13 19 3" xfId="31036"/>
    <cellStyle name="Org 6 2 14 3" xfId="31037"/>
    <cellStyle name="Total 2 2 21 3" xfId="31038"/>
    <cellStyle name="Account 14 10 3" xfId="31039"/>
    <cellStyle name="task 15 19 3" xfId="31040"/>
    <cellStyle name="Org 14 2 14 3" xfId="31041"/>
    <cellStyle name="Org 12 19 3" xfId="31042"/>
    <cellStyle name="Note 2 28 2 18 3" xfId="31043"/>
    <cellStyle name="Note 2 22 2 10 3" xfId="31044"/>
    <cellStyle name="Note 2 12 10 3" xfId="31045"/>
    <cellStyle name="Output 2 28 18 3" xfId="31046"/>
    <cellStyle name="Input 2 17 20 3" xfId="31047"/>
    <cellStyle name="Note 2 33 2 16 3" xfId="31048"/>
    <cellStyle name="Input 2 29 3 3" xfId="31049"/>
    <cellStyle name="Calculation 2 29 16 3" xfId="31050"/>
    <cellStyle name="Input 15 3" xfId="31051"/>
    <cellStyle name="Note 2 17 24 2" xfId="31052"/>
    <cellStyle name="Project 11 15 3" xfId="31053"/>
    <cellStyle name="Fund 13 3 2" xfId="31054"/>
    <cellStyle name="Calculation 2 34 18 3" xfId="31055"/>
    <cellStyle name="Note 2 9 7 3" xfId="31056"/>
    <cellStyle name="Calculation 2 8 22 2" xfId="31057"/>
    <cellStyle name="task 3 2 19 3" xfId="31058"/>
    <cellStyle name="Calculation 2 5 12 3" xfId="31059"/>
    <cellStyle name="Fund 9 2 2 2" xfId="31060"/>
    <cellStyle name="Project 13 2 15 3" xfId="31061"/>
    <cellStyle name="Input 2 28 6 3" xfId="31062"/>
    <cellStyle name="Note 2 32 2 7 3" xfId="31063"/>
    <cellStyle name="Project 2 2 3 3" xfId="31064"/>
    <cellStyle name="Note 2 36 12 3" xfId="31065"/>
    <cellStyle name="Note 2 4 2 21 3" xfId="31066"/>
    <cellStyle name="Input 2 27 22 2" xfId="31067"/>
    <cellStyle name="Input 2 18 19 3" xfId="31068"/>
    <cellStyle name="Output 2 25 3 3" xfId="31069"/>
    <cellStyle name="Calculation 2 37 21 3" xfId="31070"/>
    <cellStyle name="Note 2 26 2 3 3" xfId="31071"/>
    <cellStyle name="Project 6 2 5 3" xfId="31072"/>
    <cellStyle name="Note 2 9 8 3" xfId="31073"/>
    <cellStyle name="Output 2 13 9 3" xfId="31074"/>
    <cellStyle name="Note 2 21 23 3" xfId="31075"/>
    <cellStyle name="Input 2 2 2 2 2" xfId="31076"/>
    <cellStyle name="Note 2 3 9 3" xfId="31077"/>
    <cellStyle name="Project 17 3" xfId="31078"/>
    <cellStyle name="Calculation 2 22 15 3" xfId="31079"/>
    <cellStyle name="Input 2 30 18 3" xfId="31080"/>
    <cellStyle name="Project 2 2 10 3" xfId="31081"/>
    <cellStyle name="Output 2 5 21 3" xfId="31082"/>
    <cellStyle name="Output 2 31 20 3" xfId="31083"/>
    <cellStyle name="Note 2 32 2 12 3" xfId="31084"/>
    <cellStyle name="task 4 13 3" xfId="31085"/>
    <cellStyle name="Note 2 14 2 4 3" xfId="31086"/>
    <cellStyle name="Fund 9 2 8 3" xfId="31087"/>
    <cellStyle name="Calculation 2 10 11 3" xfId="31088"/>
    <cellStyle name="Project 14 2 12 3" xfId="31089"/>
    <cellStyle name="Output 2 10 12 3" xfId="31090"/>
    <cellStyle name="Calculation 2 12 12 3" xfId="31091"/>
    <cellStyle name="Note 2 11 13 3" xfId="31092"/>
    <cellStyle name="Total 2 26 18 3" xfId="31093"/>
    <cellStyle name="Input 2 35 11 3" xfId="31094"/>
    <cellStyle name="Note 2 33 2 7 3" xfId="31095"/>
    <cellStyle name="Note 2 17 2 18 3" xfId="31096"/>
    <cellStyle name="Org 4 2 18 3" xfId="31097"/>
    <cellStyle name="Fund 7 20 3" xfId="31098"/>
    <cellStyle name="Calculation 2 23 23" xfId="31099"/>
    <cellStyle name="Note 2 21 24 2" xfId="31100"/>
    <cellStyle name="Total 2 32 16 3" xfId="31101"/>
    <cellStyle name="Input 2 33 23" xfId="31102"/>
    <cellStyle name="Input 2 17 3 3" xfId="31103"/>
    <cellStyle name="Input 2 24 22 2" xfId="31104"/>
    <cellStyle name="Note 2 17 7 3" xfId="31105"/>
    <cellStyle name="Fund 3 2 6 3" xfId="31106"/>
    <cellStyle name="Total 2 23 7 3" xfId="31107"/>
    <cellStyle name="Output 2 28 9 3" xfId="31108"/>
    <cellStyle name="task 5 16 3" xfId="31109"/>
    <cellStyle name="Output 2 12 16 3" xfId="31110"/>
    <cellStyle name="Output 2 9 23 2" xfId="31111"/>
    <cellStyle name="Calculation 2 34 7 3" xfId="31112"/>
    <cellStyle name="Note 2 8 25 2" xfId="31113"/>
    <cellStyle name="Project 10 14 3" xfId="31114"/>
    <cellStyle name="Org 7 2 13 3" xfId="31115"/>
    <cellStyle name="Note 2 36 2 11 3" xfId="31116"/>
    <cellStyle name="Input 2 37 7 3" xfId="31117"/>
    <cellStyle name="Fund 8 16 3" xfId="31118"/>
    <cellStyle name="Account 6 13 3" xfId="31119"/>
    <cellStyle name="Input 2 35 13 3" xfId="31120"/>
    <cellStyle name="Total 2 11 13 3" xfId="31121"/>
    <cellStyle name="task 14 2 16 3" xfId="31122"/>
    <cellStyle name="Calculation 2 25 7 3" xfId="31123"/>
    <cellStyle name="Note 2 20 2 19 3" xfId="31124"/>
    <cellStyle name="Note 2 21 2 22 3" xfId="31125"/>
    <cellStyle name="Note 2 27 17 3" xfId="31126"/>
    <cellStyle name="Calculation 2 25 2 3" xfId="31127"/>
    <cellStyle name="Fund 2 16 3" xfId="31128"/>
    <cellStyle name="Note 2 25 2 15 3" xfId="31129"/>
    <cellStyle name="Note 2 7 23 3" xfId="31130"/>
    <cellStyle name="Calculation 2 28 9 3" xfId="31131"/>
    <cellStyle name="Fund 4 2 15 3" xfId="31132"/>
    <cellStyle name="Project 15 10 3" xfId="31133"/>
    <cellStyle name="Calculation 2 12 2 3" xfId="31134"/>
    <cellStyle name="Note 2 29 7 3" xfId="31135"/>
    <cellStyle name="Org 6 2 6 3" xfId="31136"/>
    <cellStyle name="task 6 21 3" xfId="31137"/>
    <cellStyle name="Output 2 8 4 3" xfId="31138"/>
    <cellStyle name="Note 2 20 8 3" xfId="31139"/>
    <cellStyle name="Project 11 2 3 3" xfId="31140"/>
    <cellStyle name="Note 2 29 2 11 3" xfId="31141"/>
    <cellStyle name="Total 2 27 19 3" xfId="31142"/>
    <cellStyle name="Total 2 37 21 3" xfId="31143"/>
    <cellStyle name="Calculation 2 36 21 3" xfId="31144"/>
    <cellStyle name="Calculation 2 23 21 3" xfId="31145"/>
    <cellStyle name="Note 2 13 4 3" xfId="31146"/>
    <cellStyle name="Project 2 6 3" xfId="31147"/>
    <cellStyle name="Note 2 33 8 3" xfId="31148"/>
    <cellStyle name="Note 2 13 23 3" xfId="31149"/>
    <cellStyle name="Calculation 2 5 21 3" xfId="31150"/>
    <cellStyle name="Total 2 24 18 3" xfId="31151"/>
    <cellStyle name="Account 14 14 3" xfId="31152"/>
    <cellStyle name="Output 2 6 12 3" xfId="31153"/>
    <cellStyle name="Total 2 22 8 3" xfId="31154"/>
    <cellStyle name="Note 2 2 2 2 9 3" xfId="31155"/>
    <cellStyle name="Output 2 28 8 3" xfId="31156"/>
    <cellStyle name="Note 2 4 12 3" xfId="31157"/>
    <cellStyle name="Org 13 2 10 3" xfId="31158"/>
    <cellStyle name="Note 2 10 2 9 3" xfId="31159"/>
    <cellStyle name="Project 13 2 11 3" xfId="31160"/>
    <cellStyle name="Note 2 22 7 3" xfId="31161"/>
    <cellStyle name="Org 7 2 6 3" xfId="31162"/>
    <cellStyle name="Input 2 27 7 3" xfId="31163"/>
    <cellStyle name="Output 2 6 16 3" xfId="31164"/>
    <cellStyle name="Calculation 2 2 12 3" xfId="31165"/>
    <cellStyle name="Note 2 2 16 3" xfId="31166"/>
    <cellStyle name="Note 2 32 2 13 3" xfId="31167"/>
    <cellStyle name="Account 9 12 3" xfId="31168"/>
    <cellStyle name="Fund 14 2 17 3" xfId="31169"/>
    <cellStyle name="Input 2 13 20 3" xfId="31170"/>
    <cellStyle name="Note 2 18 2 21 3" xfId="31171"/>
    <cellStyle name="Note 2 32 21 3" xfId="31172"/>
    <cellStyle name="Output 2 10 11 3" xfId="31173"/>
    <cellStyle name="Note 2 3 16 3" xfId="31174"/>
    <cellStyle name="Note 2 26 22 3" xfId="31175"/>
    <cellStyle name="Calculation 2 14 21 3" xfId="31176"/>
    <cellStyle name="Fund 9 2 18 3" xfId="31177"/>
    <cellStyle name="Account 27 3" xfId="31178"/>
    <cellStyle name="Output 2 24 22 2" xfId="31179"/>
    <cellStyle name="Total 2 20 7 3" xfId="31180"/>
    <cellStyle name="Output 2 9 8 3" xfId="31181"/>
    <cellStyle name="task 3 2 18 3" xfId="31182"/>
    <cellStyle name="Note 2 21 8 3" xfId="31183"/>
    <cellStyle name="Note 2 24 13 3" xfId="31184"/>
    <cellStyle name="Project 8 15 3" xfId="31185"/>
    <cellStyle name="Total 2 29 14 3" xfId="31186"/>
    <cellStyle name="Output 2 29 15 3" xfId="31187"/>
    <cellStyle name="Total 2 19 7 3" xfId="31188"/>
    <cellStyle name="Output 2 6 8 3" xfId="31189"/>
    <cellStyle name="Note 2 23 10 3" xfId="31190"/>
    <cellStyle name="Total 2 20 12 3" xfId="31191"/>
    <cellStyle name="Org 14 15 3" xfId="31192"/>
    <cellStyle name="Note 2 27 11 3" xfId="31193"/>
    <cellStyle name="Total 2 31 8 3" xfId="31194"/>
    <cellStyle name="Project 3 12 3" xfId="31195"/>
    <cellStyle name="Output 2 34 11 3" xfId="31196"/>
    <cellStyle name="Total 2 58 3" xfId="31197"/>
    <cellStyle name="Output 2 27 7 3" xfId="31198"/>
    <cellStyle name="Note 2 17 2 12 3" xfId="31199"/>
    <cellStyle name="Total 2 31 15 3" xfId="31200"/>
    <cellStyle name="Output 2 32 11 3" xfId="31201"/>
    <cellStyle name="Output 2 28 15 3" xfId="31202"/>
    <cellStyle name="Note 2 25 22 3" xfId="31203"/>
    <cellStyle name="Note 2 8 11 3" xfId="31204"/>
    <cellStyle name="Note 2 30 10 3" xfId="31205"/>
    <cellStyle name="Note 2 26 2 16 3" xfId="31206"/>
    <cellStyle name="Total 2 2 18 3" xfId="31207"/>
    <cellStyle name="Total 2 16 12 3" xfId="31208"/>
    <cellStyle name="Output 2 38 19 3" xfId="31209"/>
    <cellStyle name="Project 6 3 2" xfId="31210"/>
    <cellStyle name="Calculation 2 7 7 3" xfId="31211"/>
    <cellStyle name="Fund 4 8 3" xfId="31212"/>
    <cellStyle name="task 12 20 3" xfId="31213"/>
    <cellStyle name="task 11 14 3" xfId="31214"/>
    <cellStyle name="Input 2 22 15 3" xfId="31215"/>
    <cellStyle name="task 6 15 3" xfId="31216"/>
    <cellStyle name="Note 2 2 3 2 2 3" xfId="31217"/>
    <cellStyle name="Calculation 2 32 22 2" xfId="31218"/>
    <cellStyle name="Total 2 18 14 3" xfId="31219"/>
    <cellStyle name="Org 13 4 3" xfId="31220"/>
    <cellStyle name="Input 2 11 9 3" xfId="31221"/>
    <cellStyle name="Note 2 16 2 13 3" xfId="31222"/>
    <cellStyle name="Output 2 28 3 3" xfId="31223"/>
    <cellStyle name="Calculation 2 25 4 3" xfId="31224"/>
    <cellStyle name="Note 2 15 4 3" xfId="31225"/>
    <cellStyle name="Calculation 2 39 9 3" xfId="31226"/>
    <cellStyle name="Fund 7 16 3" xfId="31227"/>
    <cellStyle name="Project 4 2 4 3" xfId="31228"/>
    <cellStyle name="Output 2 31 12 3" xfId="31229"/>
    <cellStyle name="Total 2 2 10 3" xfId="31230"/>
    <cellStyle name="Total 2 17 14 3" xfId="31231"/>
    <cellStyle name="Note 2 31 2 13 3" xfId="31232"/>
    <cellStyle name="Input 2 27 20 3" xfId="31233"/>
    <cellStyle name="Note 2 37 2 10 3" xfId="31234"/>
    <cellStyle name="Output 2 4 21 3" xfId="31235"/>
    <cellStyle name="Output 2 30 20 3" xfId="31236"/>
    <cellStyle name="Note 2 28 2 12 3" xfId="31237"/>
    <cellStyle name="task 3 2 12 3" xfId="31238"/>
    <cellStyle name="Note 2 14 5 3" xfId="31239"/>
    <cellStyle name="Account 3 5 3" xfId="31240"/>
    <cellStyle name="Note 2 27 9 3" xfId="31241"/>
    <cellStyle name="Note 2 18 9 3" xfId="31242"/>
    <cellStyle name="Output 2 2 13 3" xfId="31243"/>
    <cellStyle name="Note 2 6 10 3" xfId="31244"/>
    <cellStyle name="Note 2 16 13 3" xfId="31245"/>
    <cellStyle name="Calculation 2 36 9 3" xfId="31246"/>
    <cellStyle name="Output 2 24 4 3" xfId="31247"/>
    <cellStyle name="Input 2 29 6 3" xfId="31248"/>
    <cellStyle name="Input 2 28 14 3" xfId="31249"/>
    <cellStyle name="Total 2 19 13 3" xfId="31250"/>
    <cellStyle name="Fund 9 2 4 3" xfId="31251"/>
    <cellStyle name="Output 2 2 16 3" xfId="31252"/>
    <cellStyle name="Fund 10 20 3" xfId="31253"/>
    <cellStyle name="Input 2 37 23" xfId="31254"/>
    <cellStyle name="Input 2 13 3 3" xfId="31255"/>
    <cellStyle name="Note 2 24 2 23 2" xfId="31256"/>
    <cellStyle name="Note 2 22 2 18 3" xfId="31257"/>
    <cellStyle name="Input 2 13 23" xfId="31258"/>
    <cellStyle name="Note 2 31 15 3" xfId="31259"/>
    <cellStyle name="Calculation 2 37 12 3" xfId="31260"/>
    <cellStyle name="Project 11 13 3" xfId="31261"/>
    <cellStyle name="Org 2 20 3" xfId="31262"/>
    <cellStyle name="Input 2 29 20 3" xfId="31263"/>
    <cellStyle name="Input 2 29 22 2" xfId="31264"/>
    <cellStyle name="Account 15 2 12 3" xfId="31265"/>
    <cellStyle name="Input 2 3 12 3" xfId="31266"/>
    <cellStyle name="Output 2 30 16 3" xfId="31267"/>
    <cellStyle name="Account 13 11 3" xfId="31268"/>
    <cellStyle name="Org 5 2 13 3" xfId="31269"/>
    <cellStyle name="Note 2 34 2 11 3" xfId="31270"/>
    <cellStyle name="Note 2 32 2 14 3" xfId="31271"/>
    <cellStyle name="Input 2 11 11 3" xfId="31272"/>
    <cellStyle name="Account 8 14 3" xfId="31273"/>
    <cellStyle name="Output 2 2 4 2 2" xfId="31274"/>
    <cellStyle name="Note 2 36 2 19 3" xfId="31275"/>
    <cellStyle name="Calculation 2 36 7 3" xfId="31276"/>
    <cellStyle name="Output 2 7 24" xfId="31277"/>
    <cellStyle name="Calculation 2 2 3 4" xfId="31278"/>
    <cellStyle name="Fund 2 14 3" xfId="31279"/>
    <cellStyle name="task 5 3 2" xfId="31280"/>
    <cellStyle name="Project 4 4 3" xfId="31281"/>
    <cellStyle name="Project 14 19 3" xfId="31282"/>
    <cellStyle name="Note 2 28 4 3" xfId="31283"/>
    <cellStyle name="task 8 5 3" xfId="31284"/>
    <cellStyle name="Project 12 2 4 3" xfId="31285"/>
    <cellStyle name="Fund 9 17 3" xfId="31286"/>
    <cellStyle name="task 4 21 3" xfId="31287"/>
    <cellStyle name="Note 2 8 5 3" xfId="31288"/>
    <cellStyle name="Fund 9 11 3" xfId="31289"/>
    <cellStyle name="Calculation 2 35 8 3" xfId="31290"/>
    <cellStyle name="Note 2 25 8 3" xfId="31291"/>
    <cellStyle name="Fund 3 2 4 3" xfId="31292"/>
    <cellStyle name="Total 2 18 6 3" xfId="31293"/>
    <cellStyle name="task 8 2 16 3" xfId="31294"/>
    <cellStyle name="Note 2 31 23 3" xfId="31295"/>
    <cellStyle name="Calculation 2 33 20 3" xfId="31296"/>
    <cellStyle name="Total 2 31 18 3" xfId="31297"/>
    <cellStyle name="Total 2 35 14 3" xfId="31298"/>
    <cellStyle name="Org 13 2 15 3" xfId="31299"/>
    <cellStyle name="task 6 2 11 3" xfId="31300"/>
    <cellStyle name="Note 2 10 10 3" xfId="31301"/>
    <cellStyle name="Fund 4 19 3" xfId="31302"/>
    <cellStyle name="Org 12 2 12 3" xfId="31303"/>
    <cellStyle name="Output 2 21 7 3" xfId="31304"/>
    <cellStyle name="Calculation 2 15 12 3" xfId="31305"/>
    <cellStyle name="task 10 12 3" xfId="31306"/>
    <cellStyle name="Project 7 2 5 3" xfId="31307"/>
    <cellStyle name="Total 2 2 6 4" xfId="31308"/>
    <cellStyle name="Input 2 25 20 3" xfId="31309"/>
    <cellStyle name="Calculation 2 21 11 3" xfId="31310"/>
    <cellStyle name="Note 2 23 2 12 3" xfId="31311"/>
    <cellStyle name="Project 7 15 3" xfId="31312"/>
    <cellStyle name="Account 15 2 15 3" xfId="31313"/>
    <cellStyle name="Account 12 2 15 3" xfId="31314"/>
    <cellStyle name="Calculation 2 29 18 3" xfId="31315"/>
    <cellStyle name="Note 2 22 2 17 3" xfId="31316"/>
    <cellStyle name="Account 11 15 3" xfId="31317"/>
    <cellStyle name="Calculation 2 17 15 3" xfId="31318"/>
    <cellStyle name="Org 5 16 3" xfId="31319"/>
    <cellStyle name="Output 2 56 3" xfId="31320"/>
    <cellStyle name="Total 2 4 18 3" xfId="31321"/>
    <cellStyle name="Calculation 2 3 13 3" xfId="31322"/>
    <cellStyle name="Account 13 2 14 3" xfId="31323"/>
    <cellStyle name="Output 2 17 22 2" xfId="31324"/>
    <cellStyle name="Fund 5 17 3" xfId="31325"/>
    <cellStyle name="Total 2 5 8 3" xfId="31326"/>
    <cellStyle name="Project 10 12 3" xfId="31327"/>
    <cellStyle name="Total 2 17 15 3" xfId="31328"/>
    <cellStyle name="Account 6 2 3 3" xfId="31329"/>
    <cellStyle name="Note 2 2 2 2 12 3" xfId="31330"/>
    <cellStyle name="Total 2 22 11 3" xfId="31331"/>
    <cellStyle name="Input 2 15 20 3" xfId="31332"/>
    <cellStyle name="Account 15 2 13 3" xfId="31333"/>
    <cellStyle name="Output 2 8 18 3" xfId="31334"/>
    <cellStyle name="Account 5 2 7 3" xfId="31335"/>
    <cellStyle name="Output 2 21 2 3" xfId="31336"/>
    <cellStyle name="Calculation 2 28 5 3" xfId="31337"/>
    <cellStyle name="Output 2 34 4 3" xfId="31338"/>
    <cellStyle name="Total 2 38 7 3" xfId="31339"/>
    <cellStyle name="Fund 10 2 18 3" xfId="31340"/>
    <cellStyle name="Note 2 33 10 3" xfId="31341"/>
    <cellStyle name="Total 2 3 13 3" xfId="31342"/>
    <cellStyle name="Org 5 15 3" xfId="31343"/>
    <cellStyle name="Note 2 36 2 10 3" xfId="31344"/>
    <cellStyle name="Fund 14 18 3" xfId="31345"/>
    <cellStyle name="task 13 2 11 3" xfId="31346"/>
    <cellStyle name="Output 2 8 11 3" xfId="31347"/>
    <cellStyle name="Note 2 5 16 3" xfId="31348"/>
    <cellStyle name="Account 8 9 3" xfId="31349"/>
    <cellStyle name="Note 2 30 13 3" xfId="31350"/>
    <cellStyle name="Input 2 38 18 3" xfId="31351"/>
    <cellStyle name="Output 2 6 11 3" xfId="31352"/>
    <cellStyle name="Output 2 7 18 3" xfId="31353"/>
    <cellStyle name="Project 4 20 3" xfId="31354"/>
    <cellStyle name="Org 2 2 12 3" xfId="31355"/>
    <cellStyle name="Note 2 6 2 9 3" xfId="31356"/>
    <cellStyle name="Note 2 36 17 3" xfId="31357"/>
    <cellStyle name="Calculation 2 22 18 3" xfId="31358"/>
    <cellStyle name="Fund 13 18 3" xfId="31359"/>
    <cellStyle name="Note 2 17 2 20 3" xfId="31360"/>
    <cellStyle name="Note 2 7 11 3" xfId="31361"/>
    <cellStyle name="Note 2 34 2 16 3" xfId="31362"/>
    <cellStyle name="Fund 9 12 3" xfId="31363"/>
    <cellStyle name="Calculation 2 9 7 3" xfId="31364"/>
    <cellStyle name="Note 2 28 22 3" xfId="31365"/>
    <cellStyle name="Account 11 11 3" xfId="31366"/>
    <cellStyle name="Fund 15 16 3" xfId="31367"/>
    <cellStyle name="task 14 2 14 3" xfId="31368"/>
    <cellStyle name="Note 2 11 8 3" xfId="31369"/>
    <cellStyle name="Output 2 26 23" xfId="31370"/>
    <cellStyle name="Calculation 2 2 15 3" xfId="31371"/>
    <cellStyle name="Total 2 19 19 3" xfId="31372"/>
    <cellStyle name="Total 2 18 21 3" xfId="31373"/>
    <cellStyle name="Total 2 6 11 3" xfId="31374"/>
    <cellStyle name="Input 2 10 21 3" xfId="31375"/>
    <cellStyle name="Input 2 28 15 3" xfId="31376"/>
    <cellStyle name="Fund 14 9 3" xfId="31377"/>
    <cellStyle name="Note 2 20 2 7 3" xfId="31378"/>
    <cellStyle name="task 15 2 22 2" xfId="31379"/>
    <cellStyle name="Input 2 29 4 3" xfId="31380"/>
    <cellStyle name="Output 2 23 2 3" xfId="31381"/>
    <cellStyle name="Total 2 11 12 3" xfId="31382"/>
    <cellStyle name="Project 10 20 3" xfId="31383"/>
    <cellStyle name="Output 2 39 20 3" xfId="31384"/>
    <cellStyle name="Output 2 3 21 3" xfId="31385"/>
    <cellStyle name="Note 2 2 2 15 3" xfId="31386"/>
    <cellStyle name="Output 2 10 6 3" xfId="31387"/>
    <cellStyle name="Note 2 13 2 4 3" xfId="31388"/>
    <cellStyle name="Fund 10 2 21 3" xfId="31389"/>
    <cellStyle name="Org 3 11 3" xfId="31390"/>
    <cellStyle name="task 3 15 3" xfId="31391"/>
    <cellStyle name="Calculation 2 28 16 3" xfId="31392"/>
    <cellStyle name="Org 14 2 11 3" xfId="31393"/>
    <cellStyle name="Note 2 3 15 3" xfId="31394"/>
    <cellStyle name="Calculation 2 26 5 3" xfId="31395"/>
    <cellStyle name="Note 2 12 8 3" xfId="31396"/>
    <cellStyle name="task 6 2 2 2" xfId="31397"/>
    <cellStyle name="Output 2 4 16 3" xfId="31398"/>
    <cellStyle name="Note 2 2 21 3" xfId="31399"/>
    <cellStyle name="Input 2 17 23" xfId="31400"/>
    <cellStyle name="Input 2 33 3 3" xfId="31401"/>
    <cellStyle name="Calculation 2 28 20 3" xfId="31402"/>
    <cellStyle name="Output 2 3 24 2" xfId="31403"/>
    <cellStyle name="Project 4 2 2 2" xfId="31404"/>
    <cellStyle name="Calculation 2 17 12 3" xfId="31405"/>
    <cellStyle name="Project 8 2 12 3" xfId="31406"/>
    <cellStyle name="Output 2 16 18 3" xfId="31407"/>
    <cellStyle name="Calculation 2 9 18 3" xfId="31408"/>
    <cellStyle name="Total 2 10 20 3" xfId="31409"/>
    <cellStyle name="Total 2 3 14 3" xfId="31410"/>
    <cellStyle name="Fund 13 10 3" xfId="31411"/>
    <cellStyle name="Output 2 27 16 3" xfId="31412"/>
    <cellStyle name="Account 15 11 3" xfId="31413"/>
    <cellStyle name="Org 3 14 3" xfId="31414"/>
    <cellStyle name="Note 2 34 12 3" xfId="31415"/>
    <cellStyle name="Note 2 2 23 3" xfId="31416"/>
    <cellStyle name="Account 12 2 12 3" xfId="31417"/>
    <cellStyle name="Account 8 2 13 3" xfId="31418"/>
    <cellStyle name="Note 2 2 2 17 3" xfId="31419"/>
    <cellStyle name="Input 2 14 11 3" xfId="31420"/>
    <cellStyle name="Fund 7 23 2" xfId="31421"/>
    <cellStyle name="Calculation 2 20 8 3" xfId="31422"/>
    <cellStyle name="Org 14 2 5 3" xfId="31423"/>
    <cellStyle name="Input 2 14 16 3" xfId="31424"/>
    <cellStyle name="Project 4 17 3" xfId="31425"/>
    <cellStyle name="Note 2 20 23 3" xfId="31426"/>
    <cellStyle name="Fund 7 3 2" xfId="31427"/>
    <cellStyle name="Note 2 15 2 23 2" xfId="31428"/>
    <cellStyle name="Org 11 20 3" xfId="31429"/>
    <cellStyle name="Total 2 13 14 3" xfId="31430"/>
    <cellStyle name="Org 5 2 15 3" xfId="31431"/>
    <cellStyle name="task 24 3" xfId="31432"/>
    <cellStyle name="Calculation 2 34 12 3" xfId="31433"/>
    <cellStyle name="Project 12 12 3" xfId="31434"/>
    <cellStyle name="Org 9 2 12 3" xfId="31435"/>
    <cellStyle name="Output 2 8 7 3" xfId="31436"/>
    <cellStyle name="Note 2 29 2 9 3" xfId="31437"/>
    <cellStyle name="task 7 12 3" xfId="31438"/>
    <cellStyle name="Project 6 9 3" xfId="31439"/>
    <cellStyle name="Calculation 2 5 19 3" xfId="31440"/>
    <cellStyle name="Account 7 2 13 3" xfId="31441"/>
    <cellStyle name="Note 2 37 2 12 3" xfId="31442"/>
    <cellStyle name="Project 28 3" xfId="31443"/>
    <cellStyle name="Note 2 21 2 13 3" xfId="31444"/>
    <cellStyle name="Note 2 16 11 3" xfId="31445"/>
    <cellStyle name="Total 2 22 16 3" xfId="31446"/>
    <cellStyle name="Total 2 6 7 3" xfId="31447"/>
    <cellStyle name="Account 15 15 3" xfId="31448"/>
    <cellStyle name="Calculation 2 28 15 3" xfId="31449"/>
    <cellStyle name="Org 13 16 3" xfId="31450"/>
    <cellStyle name="Output 2 3 18 3" xfId="31451"/>
    <cellStyle name="Fund 15 2 20 3" xfId="31452"/>
    <cellStyle name="Note 2 12 2 9 3" xfId="31453"/>
    <cellStyle name="Output 2 21 19 3" xfId="31454"/>
    <cellStyle name="Note 2 30 2 20 3" xfId="31455"/>
    <cellStyle name="Output 2 16 6 3" xfId="31456"/>
    <cellStyle name="task 9 3 2" xfId="31457"/>
    <cellStyle name="Calculation 2 4 13 3" xfId="31458"/>
    <cellStyle name="Project 7 12 3" xfId="31459"/>
    <cellStyle name="Total 2 36 15 3" xfId="31460"/>
    <cellStyle name="Note 2 9 2 12 3" xfId="31461"/>
    <cellStyle name="Total 2 12 11 3" xfId="31462"/>
    <cellStyle name="Calculation 2 30 23" xfId="31463"/>
    <cellStyle name="Project 3 3 2" xfId="31464"/>
    <cellStyle name="Org 13 2 19 3" xfId="31465"/>
    <cellStyle name="Project 11 2 18 3" xfId="31466"/>
    <cellStyle name="Input 2 30 4 3" xfId="31467"/>
    <cellStyle name="Output 2 12 2 3" xfId="31468"/>
    <cellStyle name="Calculation 2 37 5 3" xfId="31469"/>
    <cellStyle name="Org 3 2 8 3" xfId="31470"/>
    <cellStyle name="Calculation 2 7 12 3" xfId="31471"/>
    <cellStyle name="Project 5 2 11 3" xfId="31472"/>
    <cellStyle name="Note 2 9 2 9 3" xfId="31473"/>
    <cellStyle name="Calculation 2 33 11 3" xfId="31474"/>
    <cellStyle name="Output 2 31 11 3" xfId="31475"/>
    <cellStyle name="Org 10 13 3" xfId="31476"/>
    <cellStyle name="Account 12 16 3" xfId="31477"/>
    <cellStyle name="Account 4 10 3" xfId="31478"/>
    <cellStyle name="Project 14 2 14 3" xfId="31479"/>
    <cellStyle name="Note 2 11 2 14 3" xfId="31480"/>
    <cellStyle name="Project 11 11 3" xfId="31481"/>
    <cellStyle name="Note 2 35 13 3" xfId="31482"/>
    <cellStyle name="Input 2 18 18 3" xfId="31483"/>
    <cellStyle name="Project 13 2 14 3" xfId="31484"/>
    <cellStyle name="Project 11 19 3" xfId="31485"/>
    <cellStyle name="Output 2 28 17 3" xfId="31486"/>
    <cellStyle name="Output 2 16 9 3" xfId="31487"/>
    <cellStyle name="Org 15 12 3" xfId="31488"/>
    <cellStyle name="Org 31 3" xfId="31489"/>
    <cellStyle name="Note 2 26 19 3" xfId="31490"/>
    <cellStyle name="Calculation 2 14 16 3" xfId="31491"/>
    <cellStyle name="Total 2 26 8 3" xfId="31492"/>
    <cellStyle name="Org 15 2 12 3" xfId="31493"/>
    <cellStyle name="Output 2 17 15 3" xfId="31494"/>
    <cellStyle name="Output 2 17 17 3" xfId="31495"/>
    <cellStyle name="Note 2 24 2 8 3" xfId="31496"/>
    <cellStyle name="Project 3 2 10 3" xfId="31497"/>
    <cellStyle name="Input 2 24 4 3" xfId="31498"/>
    <cellStyle name="Input 2 26 4 3" xfId="31499"/>
    <cellStyle name="Project 6 2 19 3" xfId="31500"/>
    <cellStyle name="Account 8 2 10 3" xfId="31501"/>
    <cellStyle name="Total 2 7 6 3" xfId="31502"/>
    <cellStyle name="Calculation 2 11 15 3" xfId="31503"/>
    <cellStyle name="Calculation 2 32 10 3" xfId="31504"/>
    <cellStyle name="Output 2 17 23" xfId="31505"/>
    <cellStyle name="Calculation 2 29 14 3" xfId="31506"/>
    <cellStyle name="task 2 2 19 3" xfId="31507"/>
    <cellStyle name="task 2 22 3" xfId="31508"/>
    <cellStyle name="Input 2 20 21 3" xfId="31509"/>
    <cellStyle name="Output 2 8 5 3" xfId="31510"/>
    <cellStyle name="Fund 4 2 8 3" xfId="31511"/>
    <cellStyle name="Note 2 11 2 7 3" xfId="31512"/>
    <cellStyle name="Project 5 23 2" xfId="31513"/>
    <cellStyle name="Input 2 6 4 3" xfId="31514"/>
    <cellStyle name="Output 2 14 2 3" xfId="31515"/>
    <cellStyle name="Input 2 35 23" xfId="31516"/>
    <cellStyle name="Total 2 24 17 3" xfId="31517"/>
    <cellStyle name="Note 2 4 10 3" xfId="31518"/>
    <cellStyle name="Output 2 38 20 3" xfId="31519"/>
    <cellStyle name="Output 2 29 20 3" xfId="31520"/>
    <cellStyle name="Note 2 15 13 3" xfId="31521"/>
    <cellStyle name="Output 2 45 3" xfId="31522"/>
    <cellStyle name="Note 2 13 5 3" xfId="31523"/>
    <cellStyle name="Note 2 18 2 24" xfId="31524"/>
    <cellStyle name="task 15 2 10 3" xfId="31525"/>
    <cellStyle name="task 8 15 3" xfId="31526"/>
    <cellStyle name="Calculation 2 19 16 3" xfId="31527"/>
    <cellStyle name="Output 2 12 8 3" xfId="31528"/>
    <cellStyle name="Note 2 33 2 12 3" xfId="31529"/>
    <cellStyle name="Calculation 2 35 5 3" xfId="31530"/>
    <cellStyle name="Note 2 3 2 6 3" xfId="31531"/>
    <cellStyle name="Calculation 2 30 10 3" xfId="31532"/>
    <cellStyle name="Note 2 13 19 3" xfId="31533"/>
    <cellStyle name="Note 2 29 2 17 3" xfId="31534"/>
    <cellStyle name="Calculation 2 21 20 3" xfId="31535"/>
    <cellStyle name="Fund 14 2 3 3" xfId="31536"/>
    <cellStyle name="Input 2 2 4 2 2" xfId="31537"/>
    <cellStyle name="Input 2 4 10 3" xfId="31538"/>
    <cellStyle name="Project 12 3 2" xfId="31539"/>
    <cellStyle name="Note 2 19 2 9 3" xfId="31540"/>
    <cellStyle name="Note 2 29 2 8 3" xfId="31541"/>
    <cellStyle name="Note 2 12 17 3" xfId="31542"/>
    <cellStyle name="Calculation 2 24 18 3" xfId="31543"/>
    <cellStyle name="Note 2 17 2 6 3" xfId="31544"/>
    <cellStyle name="Fund 11 23 2" xfId="31545"/>
    <cellStyle name="Account 13 2 13 3" xfId="31546"/>
    <cellStyle name="Account 14 11 3" xfId="31547"/>
    <cellStyle name="Org 2 14 3" xfId="31548"/>
    <cellStyle name="Note 2 33 2 11 3" xfId="31549"/>
    <cellStyle name="Output 2 44 3" xfId="31550"/>
    <cellStyle name="task 6 17 3" xfId="31551"/>
    <cellStyle name="Total 2 13 13 3" xfId="31552"/>
    <cellStyle name="Project 6 17 3" xfId="31553"/>
    <cellStyle name="Fund 12 12 3" xfId="31554"/>
    <cellStyle name="Input 2 25 22 2" xfId="31555"/>
    <cellStyle name="Org 5 4 3" xfId="31556"/>
    <cellStyle name="Input 2 27 11 3" xfId="31557"/>
    <cellStyle name="Fund 6 8 3" xfId="31558"/>
    <cellStyle name="Output 2 29 23" xfId="31559"/>
    <cellStyle name="Account 11 2 7 3" xfId="31560"/>
    <cellStyle name="Account 8 2 4 3" xfId="31561"/>
    <cellStyle name="Calculation 2 27 9 3" xfId="31562"/>
    <cellStyle name="Calculation 2 22 5 3" xfId="31563"/>
    <cellStyle name="Note 2 13 2 2 3" xfId="31564"/>
    <cellStyle name="Output 2 29 2 3" xfId="31565"/>
    <cellStyle name="Total 2 29 10 3" xfId="31566"/>
    <cellStyle name="Note 2 26 2 18 3" xfId="31567"/>
    <cellStyle name="Project 19 3" xfId="31568"/>
    <cellStyle name="Calculation 2 2 6 4" xfId="31569"/>
    <cellStyle name="Total 2 12 4 3" xfId="31570"/>
    <cellStyle name="Calculation 2 2 18 3" xfId="31571"/>
    <cellStyle name="Calculation 2 17 2 3" xfId="31572"/>
    <cellStyle name="Input 2 18 23" xfId="31573"/>
    <cellStyle name="Output 2 25 22 2" xfId="31574"/>
    <cellStyle name="task 7 11 3" xfId="31575"/>
    <cellStyle name="Total 2 4 16 3" xfId="31576"/>
    <cellStyle name="Note 2 21 19 3" xfId="31577"/>
    <cellStyle name="Total 2 28 10 3" xfId="31578"/>
    <cellStyle name="Total 2 26 11 3" xfId="31579"/>
    <cellStyle name="Output 2 2 8 3" xfId="31580"/>
    <cellStyle name="Account 14 9 3" xfId="31581"/>
    <cellStyle name="Calculation 2 54 3" xfId="31582"/>
    <cellStyle name="Total 2 7 10 3" xfId="31583"/>
    <cellStyle name="Note 2 35 2 17 3" xfId="31584"/>
    <cellStyle name="Note 2 6 17 3" xfId="31585"/>
    <cellStyle name="Calculation 2 39 13 3" xfId="31586"/>
    <cellStyle name="Org 3 2 22 2" xfId="31587"/>
    <cellStyle name="Account 2 9 3" xfId="31588"/>
    <cellStyle name="task 5 2 18 3" xfId="31589"/>
    <cellStyle name="Org 25 3" xfId="31590"/>
    <cellStyle name="Note 2 47 3" xfId="31591"/>
    <cellStyle name="task 2 2 10 3" xfId="31592"/>
    <cellStyle name="Total 2 14 8 3" xfId="31593"/>
    <cellStyle name="Org 12 2 19 3" xfId="31594"/>
    <cellStyle name="Account 3 2 2 2" xfId="31595"/>
    <cellStyle name="Total 2 28 18 3" xfId="31596"/>
    <cellStyle name="Org 10 2 11 3" xfId="31597"/>
    <cellStyle name="Org 4 16 3" xfId="31598"/>
    <cellStyle name="Output 2 7 11 3" xfId="31599"/>
    <cellStyle name="Input 2 34 18 3" xfId="31600"/>
    <cellStyle name="task 3 16 3" xfId="31601"/>
    <cellStyle name="Org 12 2 22 2" xfId="31602"/>
    <cellStyle name="Note 2 27 2 23 2" xfId="31603"/>
    <cellStyle name="Output 2 37 9 3" xfId="31604"/>
    <cellStyle name="task 12 2 15 3" xfId="31605"/>
    <cellStyle name="Total 2 23 18 3" xfId="31606"/>
    <cellStyle name="task 12 12 3" xfId="31607"/>
    <cellStyle name="Calculation 2 6 18 3" xfId="31608"/>
    <cellStyle name="Fund 2 7 3" xfId="31609"/>
    <cellStyle name="Total 2 30 14 3" xfId="31610"/>
    <cellStyle name="Note 2 19 2 10 3" xfId="31611"/>
    <cellStyle name="Note 2 34 2 17 3" xfId="31612"/>
    <cellStyle name="Output 2 46 3" xfId="31613"/>
    <cellStyle name="Output 2 6 6 3" xfId="31614"/>
    <cellStyle name="Org 5 2 16 3" xfId="31615"/>
    <cellStyle name="Note 2 12 23 3" xfId="31616"/>
    <cellStyle name="Fund 7 7 3" xfId="31617"/>
    <cellStyle name="Note 2 19 2 23 2" xfId="31618"/>
    <cellStyle name="Output 2 35 17 3" xfId="31619"/>
    <cellStyle name="task 15 18 3" xfId="31620"/>
    <cellStyle name="Note 2 3 2 13 3" xfId="31621"/>
    <cellStyle name="Project 13 12 3" xfId="31622"/>
    <cellStyle name="Fund 4 18 3" xfId="31623"/>
    <cellStyle name="Project 9 12 3" xfId="31624"/>
    <cellStyle name="Output 2 29 9 3" xfId="31625"/>
    <cellStyle name="Account 13 2 8 3" xfId="31626"/>
    <cellStyle name="Note 2 5 11 3" xfId="31627"/>
    <cellStyle name="Total 2 23 8 3" xfId="31628"/>
    <cellStyle name="Total 2 9 23 2" xfId="31629"/>
    <cellStyle name="Input 2 25 3 3" xfId="31630"/>
    <cellStyle name="Total 2 7 5 3" xfId="31631"/>
    <cellStyle name="Total 2 11 16 3" xfId="31632"/>
    <cellStyle name="Note 2 10 2 8 3" xfId="31633"/>
    <cellStyle name="Note 2 13 2 21 3" xfId="31634"/>
    <cellStyle name="Project 2 16 3" xfId="31635"/>
    <cellStyle name="Note 2 26 2 13 3" xfId="31636"/>
    <cellStyle name="Note 2 24 11 3" xfId="31637"/>
    <cellStyle name="Org 15 15 3" xfId="31638"/>
    <cellStyle name="Calculation 2 39 12 3" xfId="31639"/>
    <cellStyle name="Org 11 2 22 2" xfId="31640"/>
    <cellStyle name="task 11 2 14 3" xfId="31641"/>
    <cellStyle name="Output 2 5 13 3" xfId="31642"/>
    <cellStyle name="Org 10 20 3" xfId="31643"/>
    <cellStyle name="Fund 5 2 20 3" xfId="31644"/>
    <cellStyle name="task 2 3 2" xfId="31645"/>
    <cellStyle name="Note 2 20 2 9 3" xfId="31646"/>
    <cellStyle name="Output 2 14 19 3" xfId="31647"/>
    <cellStyle name="Calculation 2 10 10 3" xfId="31648"/>
    <cellStyle name="Calculation 2 2 13 3" xfId="31649"/>
    <cellStyle name="task 3 2 11 3" xfId="31650"/>
    <cellStyle name="Input 2 33 18 3" xfId="31651"/>
    <cellStyle name="Total 2 36 23" xfId="31652"/>
    <cellStyle name="Calculation 2 38 15 3" xfId="31653"/>
    <cellStyle name="Note 2 15 2 13 3" xfId="31654"/>
    <cellStyle name="Calculation 2 10 24" xfId="31655"/>
    <cellStyle name="Output 2 13 18 3" xfId="31656"/>
    <cellStyle name="Project 8 19 3" xfId="31657"/>
    <cellStyle name="Input 2 8 4 3" xfId="31658"/>
    <cellStyle name="Org 13 2 6 3" xfId="31659"/>
    <cellStyle name="Total 2 20 3 3" xfId="31660"/>
    <cellStyle name="Org 13 2 8 3" xfId="31661"/>
    <cellStyle name="Calculation 2 22 12 3" xfId="31662"/>
    <cellStyle name="task 2 12 3" xfId="31663"/>
    <cellStyle name="Note 2 4 2 8 3" xfId="31664"/>
    <cellStyle name="Org 4 12 3" xfId="31665"/>
    <cellStyle name="Note 2 11 9 3" xfId="31666"/>
    <cellStyle name="Project 9 3 2" xfId="31667"/>
    <cellStyle name="Note 2 18 2 8 3" xfId="31668"/>
    <cellStyle name="Org 7 13 3" xfId="31669"/>
    <cellStyle name="Note 2 16 2 10 3" xfId="31670"/>
    <cellStyle name="Account 13 10 3" xfId="31671"/>
    <cellStyle name="Project 5 2 14 3" xfId="31672"/>
    <cellStyle name="Note 2 24 20 3" xfId="31673"/>
    <cellStyle name="Project 8 11 3" xfId="31674"/>
    <cellStyle name="Project 13 18 3" xfId="31675"/>
    <cellStyle name="Fund 3 2 19 3" xfId="31676"/>
    <cellStyle name="Project 4 2 14 3" xfId="31677"/>
    <cellStyle name="Project 7 2 18 3" xfId="31678"/>
    <cellStyle name="Note 2 19 22 3" xfId="31679"/>
    <cellStyle name="Output 2 36 9 3" xfId="31680"/>
    <cellStyle name="Output 2 13 8 3" xfId="31681"/>
    <cellStyle name="Org 6 2 18 3" xfId="31682"/>
    <cellStyle name="Note 2 36 19 3" xfId="31683"/>
    <cellStyle name="Account 10 2 2 2" xfId="31684"/>
    <cellStyle name="Output 2 37 15 3" xfId="31685"/>
    <cellStyle name="Account 6 2 13 3" xfId="31686"/>
    <cellStyle name="Org 9 23 2" xfId="31687"/>
    <cellStyle name="Org 12 11 3" xfId="31688"/>
    <cellStyle name="task 3 13 3" xfId="31689"/>
    <cellStyle name="Fund 5 2 9 3" xfId="31690"/>
    <cellStyle name="Output 2 7 14 3" xfId="31691"/>
    <cellStyle name="Output 2 31 10 3" xfId="31692"/>
    <cellStyle name="Total 2 36 6 3" xfId="31693"/>
    <cellStyle name="Note 2 24 8 3" xfId="31694"/>
    <cellStyle name="Input 2 25 16 3" xfId="31695"/>
    <cellStyle name="Fund 2 2 22 2" xfId="31696"/>
    <cellStyle name="Org 10 4 3" xfId="31697"/>
    <cellStyle name="Note 2 2 19 3" xfId="31698"/>
    <cellStyle name="task 11 2 19 3" xfId="31699"/>
    <cellStyle name="Project 8 2 21 3" xfId="31700"/>
    <cellStyle name="Input 2 36 2 3" xfId="31701"/>
    <cellStyle name="Output 2 34 5 3" xfId="31702"/>
    <cellStyle name="Calculation 2 23 3 3" xfId="31703"/>
    <cellStyle name="Calculation 2 31 10 3" xfId="31704"/>
    <cellStyle name="Account 3 2 15 3" xfId="31705"/>
    <cellStyle name="Total 2 7 20 3" xfId="31706"/>
    <cellStyle name="task 8 2 15 3" xfId="31707"/>
    <cellStyle name="Org 14 2 6 3" xfId="31708"/>
    <cellStyle name="Project 15 15 3" xfId="31709"/>
    <cellStyle name="Output 2 37 20 3" xfId="31710"/>
    <cellStyle name="Output 2 28 20 3" xfId="31711"/>
    <cellStyle name="Note 2 51 3" xfId="31712"/>
    <cellStyle name="Org 9 2 9 3" xfId="31713"/>
    <cellStyle name="Note 2 10 2 4 3" xfId="31714"/>
    <cellStyle name="Note 2 16 25" xfId="31715"/>
    <cellStyle name="Output 2 36 8 3" xfId="31716"/>
    <cellStyle name="Total 2 35 11 3" xfId="31717"/>
    <cellStyle name="Project 9 2 15 3" xfId="31718"/>
    <cellStyle name="Output 2 32 8 3" xfId="31719"/>
    <cellStyle name="Project 8 2 17 3" xfId="31720"/>
    <cellStyle name="Total 2 22 3 3" xfId="31721"/>
    <cellStyle name="Input 2 23 16 3" xfId="31722"/>
    <cellStyle name="Calculation 2 2 7 2 2" xfId="31723"/>
    <cellStyle name="Calculation 2 33 16 3" xfId="31724"/>
    <cellStyle name="Org 11 2 15 3" xfId="31725"/>
    <cellStyle name="Project 2 19 3" xfId="31726"/>
    <cellStyle name="Project 3 2 18 3" xfId="31727"/>
    <cellStyle name="Note 2 5 19 3" xfId="31728"/>
    <cellStyle name="Fund 2 2 3 3" xfId="31729"/>
    <cellStyle name="Total 2 26 17 3" xfId="31730"/>
    <cellStyle name="Account 6 15 3" xfId="31731"/>
    <cellStyle name="Fund 11 7 3" xfId="31732"/>
    <cellStyle name="Output 2 27 13 3" xfId="31733"/>
    <cellStyle name="Note 2 28 10 3" xfId="31734"/>
    <cellStyle name="Total 2 6 10 3" xfId="31735"/>
    <cellStyle name="Note 2 20 17 3" xfId="31736"/>
    <cellStyle name="Total 2 27 16 3" xfId="31737"/>
    <cellStyle name="Note 2 7 15 3" xfId="31738"/>
    <cellStyle name="Calculation 2 10 19 3" xfId="31739"/>
    <cellStyle name="Account 7 13 3" xfId="31740"/>
    <cellStyle name="Total 2 31 14 3" xfId="31741"/>
    <cellStyle name="Account 14 2 10 3" xfId="31742"/>
    <cellStyle name="Org 15 14 3" xfId="31743"/>
    <cellStyle name="Note 2 33 12 3" xfId="31744"/>
    <cellStyle name="Note 2 2 7 2 2 2" xfId="31745"/>
    <cellStyle name="Org 14 10 3" xfId="31746"/>
    <cellStyle name="Project 11 2 16 3" xfId="31747"/>
    <cellStyle name="Input 2 18 9 3" xfId="31748"/>
    <cellStyle name="Total 2 4 22 3" xfId="31749"/>
    <cellStyle name="Input 2 21 4 3" xfId="31750"/>
    <cellStyle name="Input 2 15 3 3" xfId="31751"/>
    <cellStyle name="Note 2 29 25" xfId="31752"/>
    <cellStyle name="Input 2 24 7 3" xfId="31753"/>
    <cellStyle name="Fund 10 2 7 3" xfId="31754"/>
    <cellStyle name="Org 2 16 3" xfId="31755"/>
    <cellStyle name="Output 2 4 2 3" xfId="31756"/>
    <cellStyle name="Calculation 2 9 4 3" xfId="31757"/>
    <cellStyle name="Fund 10 14 3" xfId="31758"/>
    <cellStyle name="Project 9 6 3" xfId="31759"/>
    <cellStyle name="Calculation 2 10 5 3" xfId="31760"/>
    <cellStyle name="Note 2 22 4 3" xfId="31761"/>
    <cellStyle name="Output 2 4 3 3" xfId="31762"/>
    <cellStyle name="Total 2 30 9 3" xfId="31763"/>
    <cellStyle name="Org 10 19 3" xfId="31764"/>
    <cellStyle name="task 10 6 3" xfId="31765"/>
    <cellStyle name="Account 9 7 3" xfId="31766"/>
    <cellStyle name="Total 2 21 4 3" xfId="31767"/>
    <cellStyle name="Fund 14 2 12 3" xfId="31768"/>
    <cellStyle name="Note 2 27 2 14 3" xfId="31769"/>
    <cellStyle name="task 3 23 2" xfId="31770"/>
    <cellStyle name="Calculation 2 28 2 3" xfId="31771"/>
    <cellStyle name="Fund 4 2 20 3" xfId="31772"/>
    <cellStyle name="Output 2 14 17 3" xfId="31773"/>
    <cellStyle name="Project 4 18 3" xfId="31774"/>
    <cellStyle name="Note 2 35 14 3" xfId="31775"/>
    <cellStyle name="Fund 3 19 3" xfId="31776"/>
    <cellStyle name="Total 2 26 7 3" xfId="31777"/>
    <cellStyle name="task 5 2 11 3" xfId="31778"/>
    <cellStyle name="Calculation 2 3 14 3" xfId="31779"/>
    <cellStyle name="Project 5 2 10 3" xfId="31780"/>
    <cellStyle name="Org 13 2 11 3" xfId="31781"/>
    <cellStyle name="Total 2 9 8 3" xfId="31782"/>
    <cellStyle name="Total 2 30 16 3" xfId="31783"/>
    <cellStyle name="Note 2 30 9 3" xfId="31784"/>
    <cellStyle name="task 27 3" xfId="31785"/>
    <cellStyle name="task 14 2 15 3" xfId="31786"/>
    <cellStyle name="Note 2 7 14 3" xfId="31787"/>
    <cellStyle name="Note 2 33 2 10 3" xfId="31788"/>
    <cellStyle name="Calculation 2 31 11 3" xfId="31789"/>
    <cellStyle name="Calculation 2 19 12 3" xfId="31790"/>
    <cellStyle name="Output 2 21 22 2" xfId="31791"/>
    <cellStyle name="Project 9 2 14 3" xfId="31792"/>
    <cellStyle name="Output 2 3 13 3" xfId="31793"/>
    <cellStyle name="Note 2 18 2 23 2" xfId="31794"/>
    <cellStyle name="Project 9 2 2 2" xfId="31795"/>
    <cellStyle name="Note 2 30 2 9 3" xfId="31796"/>
    <cellStyle name="Note 2 37 24 2" xfId="31797"/>
    <cellStyle name="Note 2 18 10 3" xfId="31798"/>
    <cellStyle name="Total 2 18 8 3" xfId="31799"/>
    <cellStyle name="Input 2 13 18 3" xfId="31800"/>
    <cellStyle name="Output 2 19 11 3" xfId="31801"/>
    <cellStyle name="Note 2 52 3" xfId="31802"/>
    <cellStyle name="Input 2 26 3 3" xfId="31803"/>
    <cellStyle name="Fund 4 20 3" xfId="31804"/>
    <cellStyle name="Note 2 10 2 16 3" xfId="31805"/>
    <cellStyle name="task 2 2 18 3" xfId="31806"/>
    <cellStyle name="Output 2 2 20 3" xfId="31807"/>
    <cellStyle name="Note 2 16 2 9 3" xfId="31808"/>
    <cellStyle name="Total 2 15 8 3" xfId="31809"/>
    <cellStyle name="Org 4 2 10 3" xfId="31810"/>
    <cellStyle name="Output 2 19 8 3" xfId="31811"/>
    <cellStyle name="Note 2 27 19 3" xfId="31812"/>
    <cellStyle name="Calculation 2 3 2 3" xfId="31813"/>
    <cellStyle name="Project 3 2 2 2" xfId="31814"/>
    <cellStyle name="Account 10 2 15 3" xfId="31815"/>
    <cellStyle name="Output 2 24 9 3" xfId="31816"/>
    <cellStyle name="Note 2 24 2 10 3" xfId="31817"/>
    <cellStyle name="Note 2 13 2 12 3" xfId="31818"/>
    <cellStyle name="task 4 2 14 3" xfId="31819"/>
    <cellStyle name="Note 2 19 20 3" xfId="31820"/>
    <cellStyle name="task 15 11 3" xfId="31821"/>
    <cellStyle name="task 10 18 3" xfId="31822"/>
    <cellStyle name="Note 2 12 2 17 3" xfId="31823"/>
    <cellStyle name="task 3 2 14 3" xfId="31824"/>
    <cellStyle name="task 2 19 3" xfId="31825"/>
    <cellStyle name="Note 2 25 14 3" xfId="31826"/>
    <cellStyle name="Calculation 2 22 13 3" xfId="31827"/>
    <cellStyle name="Output 2 33 8 3" xfId="31828"/>
    <cellStyle name="Output 2 23 15 3" xfId="31829"/>
    <cellStyle name="Note 2 22 2 21 3" xfId="31830"/>
    <cellStyle name="task 2 2 2 2" xfId="31831"/>
    <cellStyle name="Project 8 18 3" xfId="31832"/>
    <cellStyle name="task 7 2 2 2" xfId="31833"/>
    <cellStyle name="Note 2 11 2 18 3" xfId="31834"/>
    <cellStyle name="Note 2 27 13 3" xfId="31835"/>
    <cellStyle name="Output 2 33 6 3" xfId="31836"/>
    <cellStyle name="Output 2 32 14 3" xfId="31837"/>
    <cellStyle name="Output 2 21 10 3" xfId="31838"/>
    <cellStyle name="Total 2 2 2 6 3" xfId="31839"/>
    <cellStyle name="Calculation 2 38 4 3" xfId="31840"/>
    <cellStyle name="Note 2 2 2 7 3" xfId="31841"/>
    <cellStyle name="Output 2 38 15 3" xfId="31842"/>
    <cellStyle name="Note 2 9 2 10 3" xfId="31843"/>
    <cellStyle name="Output 2 36 20 3" xfId="31844"/>
    <cellStyle name="Output 2 27 20 3" xfId="31845"/>
    <cellStyle name="Note 2 11 22 3" xfId="31846"/>
    <cellStyle name="Org 5 10 3" xfId="31847"/>
    <cellStyle name="Note 2 34 20 3" xfId="31848"/>
    <cellStyle name="Note 2 10 5 3" xfId="31849"/>
    <cellStyle name="Note 2 15 2 24" xfId="31850"/>
    <cellStyle name="Fund 13 2 18 3" xfId="31851"/>
    <cellStyle name="Output 2 14 9 3" xfId="31852"/>
    <cellStyle name="Total 2 9 11 3" xfId="31853"/>
    <cellStyle name="task 11 2 15 3" xfId="31854"/>
    <cellStyle name="Fund 15 2 18 3" xfId="31855"/>
    <cellStyle name="task 5 2 17 3" xfId="31856"/>
    <cellStyle name="task 11 19 3" xfId="31857"/>
    <cellStyle name="Output 2 20 16 3" xfId="31858"/>
    <cellStyle name="Total 2 32 17 3" xfId="31859"/>
    <cellStyle name="Note 2 12 2 20 3" xfId="31860"/>
    <cellStyle name="Org 11 2 11 3" xfId="31861"/>
    <cellStyle name="Total 2 30 10 3" xfId="31862"/>
    <cellStyle name="Output 2 34 18 3" xfId="31863"/>
    <cellStyle name="Note 2 2 2 2 21 3" xfId="31864"/>
    <cellStyle name="Project 5 2 21 3" xfId="31865"/>
    <cellStyle name="Org 8 2 9 3" xfId="31866"/>
    <cellStyle name="Note 2 36 2 14 3" xfId="31867"/>
    <cellStyle name="Account 7 2 12 3" xfId="31868"/>
    <cellStyle name="Note 2 21 2 14 3" xfId="31869"/>
    <cellStyle name="Account 3 11 3" xfId="31870"/>
    <cellStyle name="Org 13 2 13 3" xfId="31871"/>
    <cellStyle name="Note 2 32 2 11 3" xfId="31872"/>
    <cellStyle name="Calculation 2 37 2 3" xfId="31873"/>
    <cellStyle name="Note 2 20 2 6 3" xfId="31874"/>
    <cellStyle name="Note 2 2 5 2 2 2" xfId="31875"/>
    <cellStyle name="Note 2 19 2 14 3" xfId="31876"/>
    <cellStyle name="Input 2 23 9 3" xfId="31877"/>
    <cellStyle name="Fund 14 2 7 3" xfId="31878"/>
    <cellStyle name="task 6 2 4 3" xfId="31879"/>
    <cellStyle name="Calculation 2 57 3" xfId="31880"/>
    <cellStyle name="Output 2 18 15 3" xfId="31881"/>
    <cellStyle name="Note 2 33 2 24" xfId="31882"/>
    <cellStyle name="Input 2 11 7 3" xfId="31883"/>
    <cellStyle name="Input 2 19 4 3" xfId="31884"/>
    <cellStyle name="Output 2 37 17 3" xfId="31885"/>
    <cellStyle name="Org 11 2 3 3" xfId="31886"/>
    <cellStyle name="Fund 7 2 7 3" xfId="31887"/>
    <cellStyle name="Input 2 12 13 3" xfId="31888"/>
    <cellStyle name="task 15 2 5 3" xfId="31889"/>
    <cellStyle name="Total 2 26 3 3" xfId="31890"/>
    <cellStyle name="Note 2 29 2 3 3" xfId="31891"/>
    <cellStyle name="Org 11 2 4 3" xfId="31892"/>
    <cellStyle name="Calculation 2 10 12 3" xfId="31893"/>
    <cellStyle name="Total 2 17 13 3" xfId="31894"/>
    <cellStyle name="task 3 6 3" xfId="31895"/>
    <cellStyle name="Total 2 29 3 3" xfId="31896"/>
    <cellStyle name="Project 8 9 3" xfId="31897"/>
    <cellStyle name="Input 2 21 12 3" xfId="31898"/>
    <cellStyle name="task 4 16 3" xfId="31899"/>
    <cellStyle name="Fund 5 19 3" xfId="31900"/>
    <cellStyle name="Input 2 37 3 3" xfId="31901"/>
    <cellStyle name="Total 2 11 15 3" xfId="31902"/>
    <cellStyle name="Total 2 25 14 3" xfId="31903"/>
    <cellStyle name="Note 2 8 18 3" xfId="31904"/>
    <cellStyle name="Project 4 2 19 3" xfId="31905"/>
    <cellStyle name="Input 2 15 18 3" xfId="31906"/>
    <cellStyle name="Calculation 2 27 15 3" xfId="31907"/>
    <cellStyle name="Account 15 9 3" xfId="31908"/>
    <cellStyle name="Org 11 11 3" xfId="31909"/>
    <cellStyle name="Total 2 2 13 3" xfId="31910"/>
    <cellStyle name="Fund 5 7 3" xfId="31911"/>
    <cellStyle name="Calculation 2 20 11 3" xfId="31912"/>
    <cellStyle name="Account 10 16 3" xfId="31913"/>
    <cellStyle name="Account 6 9 3" xfId="31914"/>
    <cellStyle name="Calculation 2 33 15 3" xfId="31915"/>
    <cellStyle name="Fund 12 19 3" xfId="31916"/>
    <cellStyle name="task 9 2 2 2" xfId="31917"/>
    <cellStyle name="Project 13 15 3" xfId="31918"/>
    <cellStyle name="Calculation 2 20 12 3" xfId="31919"/>
    <cellStyle name="Calculation 2 13 11 3" xfId="31920"/>
    <cellStyle name="Account 7 9 3" xfId="31921"/>
    <cellStyle name="Calculation 2 37 13 3" xfId="31922"/>
    <cellStyle name="Total 2 2 14 3" xfId="31923"/>
    <cellStyle name="Total 2 38 11 3" xfId="31924"/>
    <cellStyle name="Total 2 38 12 3" xfId="31925"/>
    <cellStyle name="Calculation 2 29 12 3" xfId="31926"/>
    <cellStyle name="Org 12 20 3" xfId="31927"/>
    <cellStyle name="Output 2 26 16 3" xfId="31928"/>
    <cellStyle name="Note 2 20 14 3" xfId="31929"/>
    <cellStyle name="Input 2 16 18 3" xfId="31930"/>
    <cellStyle name="Output 2 20 12 3" xfId="31931"/>
    <cellStyle name="Note 2 25 2 8 3" xfId="31932"/>
    <cellStyle name="Account 6 10 3" xfId="31933"/>
    <cellStyle name="task 13 19 3" xfId="31934"/>
    <cellStyle name="Output 2 9 17 3" xfId="31935"/>
    <cellStyle name="Output 2 4 12 3" xfId="31936"/>
    <cellStyle name="Note 2 31 11 3" xfId="31937"/>
    <cellStyle name="Note 2 28 18 3" xfId="31938"/>
    <cellStyle name="Fund 10 3 2" xfId="31939"/>
    <cellStyle name="Fund 14 2 20 3" xfId="31940"/>
    <cellStyle name="Project 10 2 19 3" xfId="31941"/>
    <cellStyle name="task 3 2 15 3" xfId="31942"/>
    <cellStyle name="Note 2 11 2 13 3" xfId="31943"/>
    <cellStyle name="Output 2 3 9 3" xfId="31944"/>
    <cellStyle name="task 9 11 3" xfId="31945"/>
    <cellStyle name="Total 2 20 8 3" xfId="31946"/>
    <cellStyle name="Project 11 2 12 3" xfId="31947"/>
    <cellStyle name="Fund 14 20 3" xfId="31948"/>
    <cellStyle name="Output 2 10 8 3" xfId="31949"/>
    <cellStyle name="Input 2 13 17 3" xfId="31950"/>
    <cellStyle name="Note 2 21 2 18 3" xfId="31951"/>
    <cellStyle name="task 5 11 3" xfId="31952"/>
    <cellStyle name="Total 2 10 11 3" xfId="31953"/>
    <cellStyle name="task 7 16 3" xfId="31954"/>
    <cellStyle name="Org 28 3" xfId="31955"/>
    <cellStyle name="Total 2 29 12 3" xfId="31956"/>
    <cellStyle name="Note 2 12 9 3" xfId="31957"/>
    <cellStyle name="Note 2 18 2 9 3" xfId="31958"/>
    <cellStyle name="Note 2 17 2 23 2" xfId="31959"/>
    <cellStyle name="Calculation 2 59 3" xfId="31960"/>
    <cellStyle name="Output 2 14 22 2" xfId="31961"/>
    <cellStyle name="Total 2 25 11 3" xfId="31962"/>
    <cellStyle name="Project 4 16 3" xfId="31963"/>
    <cellStyle name="Note 2 14 2 23 2" xfId="31964"/>
    <cellStyle name="Calculation 2 29 23" xfId="31965"/>
    <cellStyle name="Note 2 7 10 3" xfId="31966"/>
    <cellStyle name="Output 2 6 19 3" xfId="31967"/>
    <cellStyle name="Fund 2 2 6 3" xfId="31968"/>
    <cellStyle name="Note 2 25 2 9 3" xfId="31969"/>
    <cellStyle name="Total 2 37 8 3" xfId="31970"/>
    <cellStyle name="Fund 15 20 3" xfId="31971"/>
    <cellStyle name="Org 9 15 3" xfId="31972"/>
    <cellStyle name="Note 2 33 14 3" xfId="31973"/>
    <cellStyle name="Project 12 2 17 3" xfId="31974"/>
    <cellStyle name="Note 2 12 18 3" xfId="31975"/>
    <cellStyle name="Output 2 31 18 3" xfId="31976"/>
    <cellStyle name="Total 2 15 15 3" xfId="31977"/>
    <cellStyle name="Output 2 33 12 3" xfId="31978"/>
    <cellStyle name="Org 15 2 19 3" xfId="31979"/>
    <cellStyle name="Note 2 24 10 3" xfId="31980"/>
    <cellStyle name="Total 2 34 8 3" xfId="31981"/>
    <cellStyle name="Output 2 30 7 3" xfId="31982"/>
    <cellStyle name="Total 2 16 7 3" xfId="31983"/>
    <cellStyle name="Output 2 39 8 3" xfId="31984"/>
    <cellStyle name="Note 2 37 19 3" xfId="31985"/>
    <cellStyle name="Fund 14 2 6 3" xfId="31986"/>
    <cellStyle name="Calculation 2 40 3" xfId="31987"/>
    <cellStyle name="Project 11 3 2" xfId="31988"/>
    <cellStyle name="Total 15 3" xfId="31989"/>
    <cellStyle name="Calculation 2 10 16 3" xfId="31990"/>
    <cellStyle name="Output 2 9 9 3" xfId="31991"/>
    <cellStyle name="Note 2 34 11 3" xfId="31992"/>
    <cellStyle name="Note 2 18 2 12 3" xfId="31993"/>
    <cellStyle name="task 9 2 14 3" xfId="31994"/>
    <cellStyle name="Note 2 14 2 19 3" xfId="31995"/>
    <cellStyle name="Total 2 12 7 3" xfId="31996"/>
    <cellStyle name="task 7 2 17 3" xfId="31997"/>
    <cellStyle name="Note 2 22 18 3" xfId="31998"/>
    <cellStyle name="task 8 2 14 3" xfId="31999"/>
    <cellStyle name="Total 2 14 15 3" xfId="32000"/>
    <cellStyle name="Note 2 5 2 13 3" xfId="32001"/>
    <cellStyle name="Project 15 2 12 3" xfId="32002"/>
    <cellStyle name="Fund 15 19 3" xfId="32003"/>
    <cellStyle name="Output 2 8 15 3" xfId="32004"/>
    <cellStyle name="Note 2 10 18 3" xfId="32005"/>
    <cellStyle name="Calculation 2 35 18 3" xfId="32006"/>
    <cellStyle name="Fund 13 2 2 2" xfId="32007"/>
    <cellStyle name="Output 2 22 18 3" xfId="32008"/>
    <cellStyle name="Fund 12 2 3 3" xfId="32009"/>
    <cellStyle name="Note 2 4 2 10 3" xfId="32010"/>
    <cellStyle name="Total 2 28 11 3" xfId="32011"/>
    <cellStyle name="Note 2 26 2 19 3" xfId="32012"/>
    <cellStyle name="Output 2 2 7 2 2" xfId="32013"/>
    <cellStyle name="Note 2 17 22 3" xfId="32014"/>
    <cellStyle name="Output 2 22 14 3" xfId="32015"/>
    <cellStyle name="Output 2 15 10 3" xfId="32016"/>
    <cellStyle name="Total 2 10 6 3" xfId="32017"/>
    <cellStyle name="Calculation 2 5 5 3" xfId="32018"/>
    <cellStyle name="Org 13 18 3" xfId="32019"/>
    <cellStyle name="Note 2 24 2 11 3" xfId="32020"/>
    <cellStyle name="Fund 11 17 3" xfId="32021"/>
    <cellStyle name="Input 2 31 9 3" xfId="32022"/>
    <cellStyle name="Note 2 12 22 3" xfId="32023"/>
    <cellStyle name="Output 2 4 17 3" xfId="32024"/>
    <cellStyle name="Output 2 12 15 3" xfId="32025"/>
    <cellStyle name="Input 2 24 23" xfId="32026"/>
    <cellStyle name="Input 2 38 23" xfId="32027"/>
    <cellStyle name="Note 2 2 8 5" xfId="32028"/>
    <cellStyle name="Note 2 28 2 17 3" xfId="32029"/>
    <cellStyle name="Note 2 23 24 2" xfId="32030"/>
    <cellStyle name="Output 2 39 9 3" xfId="32031"/>
    <cellStyle name="Output 2 35 20 3" xfId="32032"/>
    <cellStyle name="Output 2 26 20 3" xfId="32033"/>
    <cellStyle name="Account 11 10 3" xfId="32034"/>
    <cellStyle name="Org 4 10 3" xfId="32035"/>
    <cellStyle name="Note 2 19 2 7 3" xfId="32036"/>
    <cellStyle name="Note 2 43 3" xfId="32037"/>
    <cellStyle name="Note 2 15 25" xfId="32038"/>
    <cellStyle name="Output 2 21 12 3" xfId="32039"/>
    <cellStyle name="Total 2 34 11 3" xfId="32040"/>
    <cellStyle name="Calculation 2 4 17 3" xfId="32041"/>
    <cellStyle name="Total 2 17 12 3" xfId="32042"/>
    <cellStyle name="Project 14 2 11 3" xfId="32043"/>
    <cellStyle name="Total 2 20 14 3" xfId="32044"/>
    <cellStyle name="Calculation 2 2 19 3" xfId="32045"/>
    <cellStyle name="Note 2 31 19 3" xfId="32046"/>
    <cellStyle name="Project 12 2 15 3" xfId="32047"/>
    <cellStyle name="Total 2 16 11 3" xfId="32048"/>
    <cellStyle name="Org 13 12 3" xfId="32049"/>
    <cellStyle name="Project 5 11 3" xfId="32050"/>
    <cellStyle name="Note 2 10 2 10 3" xfId="32051"/>
    <cellStyle name="task 8 2 18 3" xfId="32052"/>
    <cellStyle name="Input 2 6 20 3" xfId="32053"/>
    <cellStyle name="Calculation 2 14 18 3" xfId="32054"/>
    <cellStyle name="Note 2 25 2 20 3" xfId="32055"/>
    <cellStyle name="Note 15 3" xfId="32056"/>
    <cellStyle name="Note 2 3 11 3" xfId="32057"/>
    <cellStyle name="Note 2 21 20 3" xfId="32058"/>
    <cellStyle name="Org 8 2 11 3" xfId="32059"/>
    <cellStyle name="Calculation 2 9 15 3" xfId="32060"/>
    <cellStyle name="Note 2 5 2 16 3" xfId="32061"/>
    <cellStyle name="Note 2 3 2 18 3" xfId="32062"/>
    <cellStyle name="Project 14 2 20 3" xfId="32063"/>
    <cellStyle name="Input 2 34 13 3" xfId="32064"/>
    <cellStyle name="Note 2 24 2 14 3" xfId="32065"/>
    <cellStyle name="Output 2 38 16 3" xfId="32066"/>
    <cellStyle name="Project 7 14 3" xfId="32067"/>
    <cellStyle name="Account 2 11 3" xfId="32068"/>
    <cellStyle name="Org 12 2 13 3" xfId="32069"/>
    <cellStyle name="Project 8 13 3" xfId="32070"/>
    <cellStyle name="Note 2 25 2 17 3" xfId="32071"/>
    <cellStyle name="Note 2 8 2 6 3" xfId="32072"/>
    <cellStyle name="Output 2 2 5 2 2" xfId="32073"/>
    <cellStyle name="Note 2 30 2 14 3" xfId="32074"/>
    <cellStyle name="Total 2 52 3" xfId="32075"/>
    <cellStyle name="Note 2 35 2 14 3" xfId="32076"/>
    <cellStyle name="Note 2 30 17 3" xfId="32077"/>
    <cellStyle name="Note 2 20 11 3" xfId="32078"/>
    <cellStyle name="Output 2 38 3 3" xfId="32079"/>
    <cellStyle name="Input 2 33 10 3" xfId="32080"/>
    <cellStyle name="Fund 13 2 16 3" xfId="32081"/>
    <cellStyle name="task 6 2 9 3" xfId="32082"/>
    <cellStyle name="task 12 14 3" xfId="32083"/>
    <cellStyle name="Calculation 2 22 22 2" xfId="32084"/>
    <cellStyle name="task 11 3 2" xfId="32085"/>
    <cellStyle name="Note 2 38 24" xfId="32086"/>
    <cellStyle name="Note 2 26 4 3" xfId="32087"/>
    <cellStyle name="task 14 6 3" xfId="32088"/>
    <cellStyle name="task 6 2 7 3" xfId="32089"/>
    <cellStyle name="Calculation 2 3 9 3" xfId="32090"/>
    <cellStyle name="Total 2 26 13 3" xfId="32091"/>
    <cellStyle name="Calculation 2 26 14 3" xfId="32092"/>
    <cellStyle name="task 13 20 3" xfId="32093"/>
    <cellStyle name="Total 2 3 22 3" xfId="32094"/>
    <cellStyle name="Output 2 6 17 3" xfId="32095"/>
    <cellStyle name="Output 2 19 23" xfId="32096"/>
    <cellStyle name="Account 2 16 3" xfId="32097"/>
    <cellStyle name="Note 2 34 2 3 3" xfId="32098"/>
    <cellStyle name="Output 2 30 3 3" xfId="32099"/>
    <cellStyle name="Input 2 31 10 3" xfId="32100"/>
    <cellStyle name="Fund 6 2 14 3" xfId="32101"/>
    <cellStyle name="Org 8 18 3" xfId="32102"/>
    <cellStyle name="task 10 2 11 3" xfId="32103"/>
    <cellStyle name="Calculation 2 3 10 3" xfId="32104"/>
    <cellStyle name="Calculation 2 2 6 2 2" xfId="32105"/>
    <cellStyle name="Note 2 2 2 2 25" xfId="32106"/>
    <cellStyle name="Input 2 32 15 3" xfId="32107"/>
    <cellStyle name="Calculation 2 17 7 3" xfId="32108"/>
    <cellStyle name="Input 2 33 8 3" xfId="32109"/>
    <cellStyle name="Total 2 18 3 3" xfId="32110"/>
    <cellStyle name="Note 2 17 12 3" xfId="32111"/>
    <cellStyle name="Input 2 29 16 3" xfId="32112"/>
    <cellStyle name="Fund 10 2 20 3" xfId="32113"/>
    <cellStyle name="Note 2 16 22 3" xfId="32114"/>
    <cellStyle name="Output 2 39 23" xfId="32115"/>
    <cellStyle name="Output 2 7 21 3" xfId="32116"/>
    <cellStyle name="Input 2 3 20 3" xfId="32117"/>
    <cellStyle name="task 6 4 3" xfId="32118"/>
    <cellStyle name="Calculation 2 27 3 3" xfId="32119"/>
    <cellStyle name="Org 13 7 3" xfId="32120"/>
    <cellStyle name="Input 2 2 11 3" xfId="32121"/>
    <cellStyle name="Note 2 29 6 3" xfId="32122"/>
    <cellStyle name="Total 2 9 19 3" xfId="32123"/>
    <cellStyle name="Fund 12 16 3" xfId="32124"/>
    <cellStyle name="Total 2 38 20 3" xfId="32125"/>
    <cellStyle name="Output 2 38 14 3" xfId="32126"/>
    <cellStyle name="Input 2 9 24" xfId="32127"/>
    <cellStyle name="Total 2 6 17 3" xfId="32128"/>
    <cellStyle name="Note 2 7 19 3" xfId="32129"/>
    <cellStyle name="task 9 2 15 3" xfId="32130"/>
    <cellStyle name="Note 2 17 2 13 3" xfId="32131"/>
    <cellStyle name="Output 2 47 3" xfId="32132"/>
    <cellStyle name="task 12 11 3" xfId="32133"/>
    <cellStyle name="Total 2 6 8 3" xfId="32134"/>
    <cellStyle name="Project 9 13 3" xfId="32135"/>
    <cellStyle name="Note 2 16 18 3" xfId="32136"/>
    <cellStyle name="Note 2 20 2 16 3" xfId="32137"/>
    <cellStyle name="Note 2 12 11 3" xfId="32138"/>
    <cellStyle name="Note 2 31 2 18 3" xfId="32139"/>
    <cellStyle name="Total 2 2 9 3" xfId="32140"/>
    <cellStyle name="Total 2 21 11 3" xfId="32141"/>
    <cellStyle name="Total 2 30 12 3" xfId="32142"/>
    <cellStyle name="Output 2 14 12 3" xfId="32143"/>
    <cellStyle name="Account 9 2 11 3" xfId="32144"/>
    <cellStyle name="Note 2 20 2 8 3" xfId="32145"/>
    <cellStyle name="Note 2 26 10 3" xfId="32146"/>
    <cellStyle name="Note 2 13 2 23 2" xfId="32147"/>
    <cellStyle name="Calculation 2 17 20 3" xfId="32148"/>
    <cellStyle name="Note 2 18 2 20 3" xfId="32149"/>
    <cellStyle name="Total 2 15 11 3" xfId="32150"/>
    <cellStyle name="Project 12 16 3" xfId="32151"/>
    <cellStyle name="Total 2 3 19 3" xfId="32152"/>
    <cellStyle name="Calculation 2 35 20 3" xfId="32153"/>
    <cellStyle name="Project 11 2 2 2" xfId="32154"/>
    <cellStyle name="Org 15 2 11 3" xfId="32155"/>
    <cellStyle name="Fund 14 2 18 3" xfId="32156"/>
    <cellStyle name="Note 2 36 2 9 3" xfId="32157"/>
    <cellStyle name="Fund 10 18 3" xfId="32158"/>
    <cellStyle name="Note 2 15 18 3" xfId="32159"/>
    <cellStyle name="Calculation 2 2 16 3" xfId="32160"/>
    <cellStyle name="Note 2 28 2 13 3" xfId="32161"/>
    <cellStyle name="task 30 3" xfId="32162"/>
    <cellStyle name="Note 2 21 2 17 3" xfId="32163"/>
    <cellStyle name="Note 2 29 2 16 3" xfId="32164"/>
    <cellStyle name="Total 2 34 15 3" xfId="32165"/>
    <cellStyle name="Account 15 2 11 3" xfId="32166"/>
    <cellStyle name="Total 2 31 7 3" xfId="32167"/>
    <cellStyle name="Total 2 26 14 3" xfId="32168"/>
    <cellStyle name="Note 2 32 18 3" xfId="32169"/>
    <cellStyle name="Total 2 36 11 3" xfId="32170"/>
    <cellStyle name="Total 2 33 15 3" xfId="32171"/>
    <cellStyle name="Calculation 2 36 16 3" xfId="32172"/>
    <cellStyle name="task 10 13 3" xfId="32173"/>
    <cellStyle name="Project 15 12 3" xfId="32174"/>
    <cellStyle name="Note 2 15 19 3" xfId="32175"/>
    <cellStyle name="Org 8 2 2 2" xfId="32176"/>
    <cellStyle name="Account 13 3 2" xfId="32177"/>
    <cellStyle name="Note 2 8 2 18 3" xfId="32178"/>
    <cellStyle name="Total 2 6 18 3" xfId="32179"/>
    <cellStyle name="Note 2 11 19 3" xfId="32180"/>
    <cellStyle name="Calculation 2 14 15 3" xfId="32181"/>
    <cellStyle name="Output 2 32 16 3" xfId="32182"/>
    <cellStyle name="Input 2 4 12 3" xfId="32183"/>
    <cellStyle name="Output 2 15 14 3" xfId="32184"/>
    <cellStyle name="Note 2 8 12 3" xfId="32185"/>
    <cellStyle name="task 5 2 9 3" xfId="32186"/>
    <cellStyle name="Calculation 2 6 4 3" xfId="32187"/>
    <cellStyle name="Account 8 15 3" xfId="32188"/>
    <cellStyle name="Total 2 17 23" xfId="32189"/>
    <cellStyle name="Input 2 12 4 3" xfId="32190"/>
    <cellStyle name="Project 8 5 3" xfId="32191"/>
    <cellStyle name="Project 2 8 3" xfId="32192"/>
    <cellStyle name="Note 2 4 9 3" xfId="32193"/>
    <cellStyle name="Org 5 23 2" xfId="32194"/>
    <cellStyle name="Note 2 3 2 11 3" xfId="32195"/>
    <cellStyle name="Total 2 2 2 19 3" xfId="32196"/>
    <cellStyle name="Input 2 36 22 2" xfId="32197"/>
    <cellStyle name="Project 10 6 3" xfId="32198"/>
    <cellStyle name="Input 2 33 19 3" xfId="32199"/>
    <cellStyle name="Input 2 35 15 3" xfId="32200"/>
    <cellStyle name="Fund 8 2 8 3" xfId="32201"/>
    <cellStyle name="Input 2 27 8 3" xfId="32202"/>
    <cellStyle name="Fund 6 2 12 3" xfId="32203"/>
    <cellStyle name="Note 2 31 2 19 3" xfId="32204"/>
    <cellStyle name="Input 2 39 4 3" xfId="32205"/>
    <cellStyle name="Total 2 17 9 3" xfId="32206"/>
    <cellStyle name="Output 2 25 14 3" xfId="32207"/>
    <cellStyle name="Project 4 22 3" xfId="32208"/>
    <cellStyle name="Account 15 5 3" xfId="32209"/>
    <cellStyle name="Fund 3 2 8 3" xfId="32210"/>
    <cellStyle name="Project 3 8 3" xfId="32211"/>
    <cellStyle name="Note 2 34 2 19 3" xfId="32212"/>
    <cellStyle name="Output 2 5 23 2" xfId="32213"/>
    <cellStyle name="Total 2 18 9 3" xfId="32214"/>
    <cellStyle name="task 13 2 5 3" xfId="32215"/>
    <cellStyle name="Input 2 25 13 3" xfId="32216"/>
    <cellStyle name="Org 14 2 16 3" xfId="32217"/>
    <cellStyle name="task 14 2 22 2" xfId="32218"/>
    <cellStyle name="Note 2 5 26 2" xfId="32219"/>
    <cellStyle name="Fund 10 4 3" xfId="32220"/>
    <cellStyle name="Output 2 9 4 3" xfId="32221"/>
    <cellStyle name="Note 2 34 8 3" xfId="32222"/>
    <cellStyle name="task 7 2 3 3" xfId="32223"/>
    <cellStyle name="Fund 10 12 3" xfId="32224"/>
    <cellStyle name="Note 2 5 4 3" xfId="32225"/>
    <cellStyle name="Total 2 12 3 3" xfId="32226"/>
    <cellStyle name="Note 2 3 2 5 3" xfId="32227"/>
    <cellStyle name="Input 2 11 14 3" xfId="32228"/>
    <cellStyle name="Org 3 2 20 3" xfId="32229"/>
    <cellStyle name="Note 2 7 2 25" xfId="32230"/>
    <cellStyle name="Input 2 19 21 3" xfId="32231"/>
    <cellStyle name="Output 2 5 15 3" xfId="32232"/>
    <cellStyle name="Project 10 22 3" xfId="32233"/>
    <cellStyle name="Input 2 27 2 3" xfId="32234"/>
    <cellStyle name="Org 10 2 2 2" xfId="32235"/>
    <cellStyle name="Output 2 27 8 3" xfId="32236"/>
    <cellStyle name="Note 2 11 2 21 3" xfId="32237"/>
    <cellStyle name="Output 2 11 15 3" xfId="32238"/>
    <cellStyle name="Note 2 5 2 18 3" xfId="32239"/>
    <cellStyle name="Input 2 10 11 3" xfId="32240"/>
    <cellStyle name="Input 2 3 14 3" xfId="32241"/>
    <cellStyle name="Project 4 14 3" xfId="32242"/>
    <cellStyle name="Project 6 2 13 3" xfId="32243"/>
    <cellStyle name="Account 2 2 10 3" xfId="32244"/>
    <cellStyle name="Note 2 8 2 11 3" xfId="32245"/>
    <cellStyle name="Input 2 12 17 3" xfId="32246"/>
    <cellStyle name="Account 4 2 5 3" xfId="32247"/>
    <cellStyle name="Account 12 2 7 3" xfId="32248"/>
    <cellStyle name="Calculation 2 8 17 3" xfId="32249"/>
    <cellStyle name="task 5 2 16 3" xfId="32250"/>
    <cellStyle name="Project 8 17 3" xfId="32251"/>
    <cellStyle name="Input 2 2 6 4" xfId="32252"/>
    <cellStyle name="Input 2 24 16 3" xfId="32253"/>
    <cellStyle name="Output 2 31 9 3" xfId="32254"/>
    <cellStyle name="Total 2 20 15 3" xfId="32255"/>
    <cellStyle name="Account 10 2 8 3" xfId="32256"/>
    <cellStyle name="Calculation 2 8 16 3" xfId="32257"/>
    <cellStyle name="task 15 2 11 3" xfId="32258"/>
    <cellStyle name="Output 2 23 12 3" xfId="32259"/>
    <cellStyle name="Note 2 31 2 8 3" xfId="32260"/>
    <cellStyle name="Note 2 37 10 3" xfId="32261"/>
    <cellStyle name="Note 2 20 2 20 3" xfId="32262"/>
    <cellStyle name="Output 2 33 11 3" xfId="32263"/>
    <cellStyle name="Note 2 17 14 3" xfId="32264"/>
    <cellStyle name="task 9 16 3" xfId="32265"/>
    <cellStyle name="Total 2 22 18 3" xfId="32266"/>
    <cellStyle name="Calculation 2 7 20 3" xfId="32267"/>
    <cellStyle name="Input 2 28 3 3" xfId="32268"/>
    <cellStyle name="Org 8 3 2" xfId="32269"/>
    <cellStyle name="Output 2 14 8 3" xfId="32270"/>
    <cellStyle name="Project 15 2 11 3" xfId="32271"/>
    <cellStyle name="Account 14 2 9 3" xfId="32272"/>
    <cellStyle name="Org 10 12 3" xfId="32273"/>
    <cellStyle name="Calculation 2 8 13 3" xfId="32274"/>
    <cellStyle name="Note 2 24 2 17 3" xfId="32275"/>
    <cellStyle name="Output 2 23 9 3" xfId="32276"/>
    <cellStyle name="Org 3 2 15 3" xfId="32277"/>
    <cellStyle name="task 7 18 3" xfId="32278"/>
    <cellStyle name="Note 2 31 2 17 3" xfId="32279"/>
    <cellStyle name="Note 2 4 18 3" xfId="32280"/>
    <cellStyle name="Input 2 35 18 3" xfId="32281"/>
    <cellStyle name="Org 6 12 3" xfId="32282"/>
    <cellStyle name="Total 2 15 7 3" xfId="32283"/>
    <cellStyle name="Output 2 21 9 3" xfId="32284"/>
    <cellStyle name="Total 2 27 14 3" xfId="32285"/>
    <cellStyle name="Output 2 28 7 3" xfId="32286"/>
    <cellStyle name="Total 2 19 17 3" xfId="32287"/>
    <cellStyle name="Total 2 38 8 3" xfId="32288"/>
    <cellStyle name="Total 2 23 11 3" xfId="32289"/>
    <cellStyle name="Calculation 2 6 15 3" xfId="32290"/>
    <cellStyle name="task 12 18 3" xfId="32291"/>
    <cellStyle name="Fund 15 2 19 3" xfId="32292"/>
    <cellStyle name="Note 2 4 2 16 3" xfId="32293"/>
    <cellStyle name="Output 2 16 22 2" xfId="32294"/>
    <cellStyle name="Note 2 19 2 4 3" xfId="32295"/>
    <cellStyle name="Fund 15 2 2 2" xfId="32296"/>
    <cellStyle name="task 13 10 3" xfId="32297"/>
    <cellStyle name="Project 2 2 20 3" xfId="32298"/>
    <cellStyle name="Output 2 12 20 3" xfId="32299"/>
    <cellStyle name="Output 2 25 20 3" xfId="32300"/>
    <cellStyle name="Org 3 10 3" xfId="32301"/>
    <cellStyle name="Note 2 23 5 3" xfId="32302"/>
    <cellStyle name="Input 2 6 14 3" xfId="32303"/>
    <cellStyle name="Calculation 2 36 11 3" xfId="32304"/>
    <cellStyle name="Note 2 14 2 24" xfId="32305"/>
    <cellStyle name="Account 7 12 3" xfId="32306"/>
    <cellStyle name="Fund 9 19 3" xfId="32307"/>
    <cellStyle name="Account 3 14 3" xfId="32308"/>
    <cellStyle name="Note 2 8 2 17 3" xfId="32309"/>
    <cellStyle name="Account 8 2 11 3" xfId="32310"/>
    <cellStyle name="Input 2 36 18 3" xfId="32311"/>
    <cellStyle name="Output 2 11 12 3" xfId="32312"/>
    <cellStyle name="Note 2 8 2 8 3" xfId="32313"/>
    <cellStyle name="task 11 2 11 3" xfId="32314"/>
    <cellStyle name="Project 5 2 18 3" xfId="32315"/>
    <cellStyle name="Output 2 30 11 3" xfId="32316"/>
    <cellStyle name="Project 9 16 3" xfId="32317"/>
    <cellStyle name="Total 2 7 15 3" xfId="32318"/>
    <cellStyle name="Input 2 56 3" xfId="32319"/>
    <cellStyle name="Project 4 3 2" xfId="32320"/>
    <cellStyle name="Org 15 16 3" xfId="32321"/>
    <cellStyle name="Output 2 29 16 3" xfId="32322"/>
    <cellStyle name="Calculation 2 6 17 3" xfId="32323"/>
    <cellStyle name="Org 4 2 17 3" xfId="32324"/>
    <cellStyle name="Note 2 3 14 3" xfId="32325"/>
    <cellStyle name="task 2 10 3" xfId="32326"/>
    <cellStyle name="Input 2 29 9 3" xfId="32327"/>
    <cellStyle name="Calculation 2 2 17 3" xfId="32328"/>
    <cellStyle name="task 25 3" xfId="32329"/>
    <cellStyle name="Total 2 25 12 3" xfId="32330"/>
    <cellStyle name="Total 2 8 14 3" xfId="32331"/>
    <cellStyle name="Note 2 2 2 23 3" xfId="32332"/>
    <cellStyle name="Project 2 13 3" xfId="32333"/>
    <cellStyle name="Total 2 47 3" xfId="32334"/>
    <cellStyle name="Total 2 14 17 3" xfId="32335"/>
    <cellStyle name="Note 2 34 19 3" xfId="32336"/>
    <cellStyle name="Input 2 20 20 3" xfId="32337"/>
    <cellStyle name="Total 2 38 18 3" xfId="32338"/>
    <cellStyle name="Note 2 29 21 3" xfId="32339"/>
    <cellStyle name="Input 2 38 7 3" xfId="32340"/>
    <cellStyle name="Calculation 2 29 11 3" xfId="32341"/>
    <cellStyle name="Account 15 3 2" xfId="32342"/>
    <cellStyle name="Project 11 2 11 3" xfId="32343"/>
    <cellStyle name="Org 10 15 3" xfId="32344"/>
    <cellStyle name="Note 2 2 25 3" xfId="32345"/>
    <cellStyle name="Output 2 11 17 3" xfId="32346"/>
    <cellStyle name="Output 2 59 3" xfId="32347"/>
    <cellStyle name="Account 12 13 3" xfId="32348"/>
    <cellStyle name="Total 2 34 9 3" xfId="32349"/>
    <cellStyle name="Project 5 14 3" xfId="32350"/>
    <cellStyle name="Account 4 11 3" xfId="32351"/>
    <cellStyle name="Note 2 9 2 11 3" xfId="32352"/>
    <cellStyle name="Input 2 20 17 3" xfId="32353"/>
    <cellStyle name="Fund 12 14 3" xfId="32354"/>
    <cellStyle name="Fund 9 2 7 3" xfId="32355"/>
    <cellStyle name="Note 2 16 2 6 3" xfId="32356"/>
    <cellStyle name="task 12 17 3" xfId="32357"/>
    <cellStyle name="Project 7 2 16 3" xfId="32358"/>
    <cellStyle name="Note 2 17 13 3" xfId="32359"/>
    <cellStyle name="Input 2 19 16 3" xfId="32360"/>
    <cellStyle name="Fund 4 2 18 3" xfId="32361"/>
    <cellStyle name="Note 2 21 2 12 3" xfId="32362"/>
    <cellStyle name="Output 2 31 15 3" xfId="32363"/>
    <cellStyle name="Note 2 27 22 3" xfId="32364"/>
    <cellStyle name="Output 2 39 21 3" xfId="32365"/>
    <cellStyle name="Note 2 6 15 3" xfId="32366"/>
    <cellStyle name="Input 2 33 9 3" xfId="32367"/>
    <cellStyle name="Org 4 2 13 3" xfId="32368"/>
    <cellStyle name="Project 6 14 3" xfId="32369"/>
    <cellStyle name="Account 3 2 10 3" xfId="32370"/>
    <cellStyle name="Calculation 2 10 14 3" xfId="32371"/>
    <cellStyle name="Input 2 19 17 3" xfId="32372"/>
    <cellStyle name="Note 2 37 2 6 3" xfId="32373"/>
    <cellStyle name="Note 2 37 2 19 3" xfId="32374"/>
    <cellStyle name="Note 2 19 15 3" xfId="32375"/>
    <cellStyle name="Calculation 2 39 17 3" xfId="32376"/>
    <cellStyle name="Note 2 7 2 17 3" xfId="32377"/>
    <cellStyle name="Fund 9 16 3" xfId="32378"/>
    <cellStyle name="Total 2 21 20 3" xfId="32379"/>
    <cellStyle name="Fund 13 12 3" xfId="32380"/>
    <cellStyle name="Note 2 6 3 3" xfId="32381"/>
    <cellStyle name="Total 2 14 3 3" xfId="32382"/>
    <cellStyle name="Note 2 23 21 3" xfId="32383"/>
    <cellStyle name="Input 2 53 3" xfId="32384"/>
    <cellStyle name="Fund 13 23 2" xfId="32385"/>
    <cellStyle name="Account 7 14 3" xfId="32386"/>
    <cellStyle name="Output 2 3 2 3" xfId="32387"/>
    <cellStyle name="Output 2 3 6 3" xfId="32388"/>
    <cellStyle name="Input 2 2 12 3" xfId="32389"/>
    <cellStyle name="Org 12 2 7 3" xfId="32390"/>
    <cellStyle name="Calculation 2 18 9 3" xfId="32391"/>
    <cellStyle name="task 3 2 10 3" xfId="32392"/>
    <cellStyle name="Input 2 15 14 3" xfId="32393"/>
    <cellStyle name="Note 2 12 2 13 3" xfId="32394"/>
    <cellStyle name="Total 2 8 12 3" xfId="32395"/>
    <cellStyle name="Org 10 2 3 3" xfId="32396"/>
    <cellStyle name="Org 7 22 3" xfId="32397"/>
    <cellStyle name="Input 2 14 21 3" xfId="32398"/>
    <cellStyle name="task 15 4 3" xfId="32399"/>
    <cellStyle name="Input 2 32 5 3" xfId="32400"/>
    <cellStyle name="Note 2 22 3 3" xfId="32401"/>
    <cellStyle name="Total 2 9 4 3" xfId="32402"/>
    <cellStyle name="Note 2 24 6 3" xfId="32403"/>
    <cellStyle name="Org 11 2 12 3" xfId="32404"/>
    <cellStyle name="Total 2 16 6 3" xfId="32405"/>
    <cellStyle name="task 2 2 20 3" xfId="32406"/>
    <cellStyle name="Output 2 29 14 3" xfId="32407"/>
    <cellStyle name="Project 7 3 2" xfId="32408"/>
    <cellStyle name="Note 2 37 2 23 2" xfId="32409"/>
    <cellStyle name="Output 2 16 7 3" xfId="32410"/>
    <cellStyle name="Project 14 2 18 3" xfId="32411"/>
    <cellStyle name="Output 2 37 16 3" xfId="32412"/>
    <cellStyle name="Project 12 2 12 3" xfId="32413"/>
    <cellStyle name="Output 2 11 11 3" xfId="32414"/>
    <cellStyle name="task 11 11 3" xfId="32415"/>
    <cellStyle name="Note 2 23 2 8 3" xfId="32416"/>
    <cellStyle name="Note 2 13 2 13 3" xfId="32417"/>
    <cellStyle name="Note 2 22 13 3" xfId="32418"/>
    <cellStyle name="Calculation 2 8 18 3" xfId="32419"/>
    <cellStyle name="Note 2 2 2 24 3" xfId="32420"/>
    <cellStyle name="Project 13 13 3" xfId="32421"/>
    <cellStyle name="Calculation 2 15 13 3" xfId="32422"/>
    <cellStyle name="Fund 10 19 3" xfId="32423"/>
    <cellStyle name="Output 2 18 8 3" xfId="32424"/>
    <cellStyle name="Calculation 2 17 13 3" xfId="32425"/>
    <cellStyle name="Output 2 6 18 3" xfId="32426"/>
    <cellStyle name="Note 2 8 10 3" xfId="32427"/>
    <cellStyle name="Calculation 2 7 13 3" xfId="32428"/>
    <cellStyle name="task 8 16 3" xfId="32429"/>
    <cellStyle name="Note 2 4 14 3" xfId="32430"/>
    <cellStyle name="Account 8 12 3" xfId="32431"/>
    <cellStyle name="Note 2 24 18 3" xfId="32432"/>
    <cellStyle name="Output 2 54 3" xfId="32433"/>
    <cellStyle name="Account 3 12 3" xfId="32434"/>
    <cellStyle name="Total 2 2 2 20 3" xfId="32435"/>
    <cellStyle name="Output 2 43 3" xfId="32436"/>
    <cellStyle name="Calculation 2 3 11 3" xfId="32437"/>
    <cellStyle name="Project 10 2 3 3" xfId="32438"/>
    <cellStyle name="Fund 3 10 3" xfId="32439"/>
    <cellStyle name="Note 2 7 2 3 3" xfId="32440"/>
    <cellStyle name="Calculation 2 9 9 3" xfId="32441"/>
    <cellStyle name="Calculation 2 13 9 3" xfId="32442"/>
    <cellStyle name="Fund 3 15 3" xfId="32443"/>
    <cellStyle name="Output 2 29 18 3" xfId="32444"/>
    <cellStyle name="Output 2 26 3 3" xfId="32445"/>
    <cellStyle name="Fund 2 5 3" xfId="32446"/>
    <cellStyle name="Org 12 2 17 3" xfId="32447"/>
    <cellStyle name="Org 4 2 21 3" xfId="32448"/>
    <cellStyle name="Calculation 2 22 21 3" xfId="32449"/>
    <cellStyle name="Note 2 35 19 3" xfId="32450"/>
    <cellStyle name="Output 2 20 17 3" xfId="32451"/>
    <cellStyle name="Calculation 2 13 2 3" xfId="32452"/>
    <cellStyle name="Fund 2 6 3" xfId="32453"/>
    <cellStyle name="Total 2 22 2 3" xfId="32454"/>
    <cellStyle name="Calculation 2 27 6 3" xfId="32455"/>
    <cellStyle name="Calculation 2 13 22 2" xfId="32456"/>
    <cellStyle name="Input 2 36 7 3" xfId="32457"/>
    <cellStyle name="Note 2 8 2 3 3" xfId="32458"/>
    <cellStyle name="Calculation 2 7 9 3" xfId="32459"/>
    <cellStyle name="Total 2 4 14 3" xfId="32460"/>
    <cellStyle name="Fund 2 15 3" xfId="32461"/>
    <cellStyle name="Total 2 2 2 16 3" xfId="32462"/>
    <cellStyle name="Note 2 33 21 3" xfId="32463"/>
    <cellStyle name="Total 2 2 23 3" xfId="32464"/>
    <cellStyle name="Project 15 7 3" xfId="32465"/>
    <cellStyle name="Fund 6 2 3 3" xfId="32466"/>
    <cellStyle name="Fund 3 4 3" xfId="32467"/>
    <cellStyle name="Org 13 2 22 2" xfId="32468"/>
    <cellStyle name="Project 3 11 3" xfId="32469"/>
    <cellStyle name="Total 2 2 2 15 3" xfId="32470"/>
    <cellStyle name="Total 2 10 16 3" xfId="32471"/>
    <cellStyle name="Total 2 4 11 3" xfId="32472"/>
    <cellStyle name="task 12 15 3" xfId="32473"/>
    <cellStyle name="Output 2 5 8 3" xfId="32474"/>
    <cellStyle name="Output 2 17 7 3" xfId="32475"/>
    <cellStyle name="Total 2 29 11 3" xfId="32476"/>
    <cellStyle name="Calculation 2 8 15 3" xfId="32477"/>
    <cellStyle name="Output 2 13 16 3" xfId="32478"/>
    <cellStyle name="Org 14 2 18 3" xfId="32479"/>
    <cellStyle name="Output 2 11 9 3" xfId="32480"/>
    <cellStyle name="Input 2 11 19 3" xfId="32481"/>
    <cellStyle name="Note 2 10 7 3" xfId="32482"/>
    <cellStyle name="Org 6 2 12 3" xfId="32483"/>
    <cellStyle name="Note 2 24 2 9 3" xfId="32484"/>
    <cellStyle name="Total 2 34 7 3" xfId="32485"/>
    <cellStyle name="Org 5 2 12 3" xfId="32486"/>
    <cellStyle name="Output 2 11 18 3" xfId="32487"/>
    <cellStyle name="Project 8 2 10 3" xfId="32488"/>
    <cellStyle name="Total 2 20 18 3" xfId="32489"/>
    <cellStyle name="Total 2 19 8 3" xfId="32490"/>
    <cellStyle name="Org 12 16 3" xfId="32491"/>
    <cellStyle name="Note 2 24 2 12 3" xfId="32492"/>
    <cellStyle name="Project 15 18 3" xfId="32493"/>
    <cellStyle name="Org 15 2 22 2" xfId="32494"/>
    <cellStyle name="Input 2 14 18 3" xfId="32495"/>
    <cellStyle name="Note 2 3 19 3" xfId="32496"/>
    <cellStyle name="Output 2 23 22 2" xfId="32497"/>
    <cellStyle name="Note 2 21 2 20 3" xfId="32498"/>
    <cellStyle name="Calculation 2 21 13 3" xfId="32499"/>
    <cellStyle name="Total 2 27 12 3" xfId="32500"/>
    <cellStyle name="Total 2 20 17 3" xfId="32501"/>
    <cellStyle name="Org 8 2 15 3" xfId="32502"/>
    <cellStyle name="Note 2 12 13 3" xfId="32503"/>
    <cellStyle name="Input 2 28 23" xfId="32504"/>
    <cellStyle name="Account 14 2 13 3" xfId="32505"/>
    <cellStyle name="Note 2 37 11 3" xfId="32506"/>
    <cellStyle name="Output 2 35 16 3" xfId="32507"/>
    <cellStyle name="Total 2 12 16 3" xfId="32508"/>
    <cellStyle name="Project 2 2 15 3" xfId="32509"/>
    <cellStyle name="Total 2 30 15 3" xfId="32510"/>
    <cellStyle name="Output 2 57 3" xfId="32511"/>
    <cellStyle name="Output 2 29 17 3" xfId="32512"/>
    <cellStyle name="Note 2 23 2 17 3" xfId="32513"/>
    <cellStyle name="Org 3 2 3 3" xfId="32514"/>
    <cellStyle name="Fund 13 8 3" xfId="32515"/>
    <cellStyle name="Account 2 2 5 3" xfId="32516"/>
    <cellStyle name="Fund 11 2 8 3" xfId="32517"/>
    <cellStyle name="Total 2 38 3 3" xfId="32518"/>
    <cellStyle name="Note 2 16 2 3 3" xfId="32519"/>
    <cellStyle name="Org 3 2 4 3" xfId="32520"/>
    <cellStyle name="Project 14 2 9 3" xfId="32521"/>
    <cellStyle name="task 8 17 3" xfId="32522"/>
    <cellStyle name="Fund 10 9 3" xfId="32523"/>
    <cellStyle name="Total 2 5 4 3" xfId="32524"/>
    <cellStyle name="task 21 3" xfId="32525"/>
    <cellStyle name="Input 2 12 10 3" xfId="32526"/>
    <cellStyle name="Note 2 20 2 12 3" xfId="32527"/>
    <cellStyle name="Output 2 24 17 3" xfId="32528"/>
    <cellStyle name="Account 11 4 3" xfId="32529"/>
    <cellStyle name="Note 2 9 9 3" xfId="32530"/>
    <cellStyle name="Fund 15 2 17 3" xfId="32531"/>
    <cellStyle name="Total 2 5 18 3" xfId="32532"/>
    <cellStyle name="Note 2 34 2 12 3" xfId="32533"/>
    <cellStyle name="Fund 11 2 3 3" xfId="32534"/>
    <cellStyle name="Total 2 20 10 3" xfId="32535"/>
    <cellStyle name="Note 2 13 10 3" xfId="32536"/>
    <cellStyle name="Output 2 10 18 3" xfId="32537"/>
    <cellStyle name="Input 2 34 20 3" xfId="32538"/>
    <cellStyle name="Project 14 18 3" xfId="32539"/>
    <cellStyle name="Fund 2 2 19 3" xfId="32540"/>
    <cellStyle name="Calculation 2 27 16 3" xfId="32541"/>
    <cellStyle name="Note 2 36 2 8 3" xfId="32542"/>
    <cellStyle name="Account 15 10 3" xfId="32543"/>
    <cellStyle name="Total 2 54 3" xfId="32544"/>
    <cellStyle name="Project 12 2 14 3" xfId="32545"/>
    <cellStyle name="Output 2 7 17 3" xfId="32546"/>
    <cellStyle name="Fund 11 2 19 3" xfId="32547"/>
    <cellStyle name="Total 2 51 3" xfId="32548"/>
    <cellStyle name="Output 2 36 16 3" xfId="32549"/>
    <cellStyle name="Note 2 32 2 6 3" xfId="32550"/>
    <cellStyle name="Note 2 4 17 3" xfId="32551"/>
    <cellStyle name="Note 2 21 12 3" xfId="32552"/>
    <cellStyle name="Fund 8 2 5 3" xfId="32553"/>
    <cellStyle name="Input 2 37 9 3" xfId="32554"/>
    <cellStyle name="Calculation 2 32 11 3" xfId="32555"/>
    <cellStyle name="Note 2 11 2 16 3" xfId="32556"/>
    <cellStyle name="Output 2 25 9 3" xfId="32557"/>
    <cellStyle name="Calculation 2 25 18 3" xfId="32558"/>
    <cellStyle name="task 15 2 15 3" xfId="32559"/>
    <cellStyle name="Note 2 27 2 16 3" xfId="32560"/>
    <cellStyle name="Total 2 21 18 3" xfId="32561"/>
    <cellStyle name="Output 2 31 16 3" xfId="32562"/>
    <cellStyle name="Calculation 2 17 11 3" xfId="32563"/>
    <cellStyle name="Calculation 2 34 13 3" xfId="32564"/>
    <cellStyle name="task 5 2 14 3" xfId="32565"/>
    <cellStyle name="Account 12 10 3" xfId="32566"/>
    <cellStyle name="Note 2 36 10 3" xfId="32567"/>
    <cellStyle name="Output 2 36 7 3" xfId="32568"/>
    <cellStyle name="task 2 11 3" xfId="32569"/>
    <cellStyle name="Calculation 2 19 13 3" xfId="32570"/>
    <cellStyle name="Total 2 3 9 3" xfId="32571"/>
    <cellStyle name="Note 2 6 2 13 3" xfId="32572"/>
    <cellStyle name="Input 2 33 17 3" xfId="32573"/>
    <cellStyle name="Org 2 12 3" xfId="32574"/>
    <cellStyle name="Note 2 37 2 16 3" xfId="32575"/>
    <cellStyle name="Total 2 6 16 3" xfId="32576"/>
    <cellStyle name="Account 2 14 3" xfId="32577"/>
    <cellStyle name="Note 2 9 2 17 3" xfId="32578"/>
    <cellStyle name="Total 2 18 12 3" xfId="32579"/>
    <cellStyle name="Project 10 11 3" xfId="32580"/>
    <cellStyle name="Note 2 34 13 3" xfId="32581"/>
    <cellStyle name="Fund 5 20 3" xfId="32582"/>
    <cellStyle name="task 8 19 3" xfId="32583"/>
    <cellStyle name="Fund 6 7 3" xfId="32584"/>
    <cellStyle name="Account 14 2 15 3" xfId="32585"/>
    <cellStyle name="Project 8 16 3" xfId="32586"/>
    <cellStyle name="Input 2 9 20 3" xfId="32587"/>
    <cellStyle name="Org 6 23 2" xfId="32588"/>
    <cellStyle name="Output 2 38 11 3" xfId="32589"/>
    <cellStyle name="Account 11 2 10 3" xfId="32590"/>
    <cellStyle name="Org 2 2 13 3" xfId="32591"/>
    <cellStyle name="Fund 13 2 9 3" xfId="32592"/>
    <cellStyle name="Input 2 24 13 3" xfId="32593"/>
    <cellStyle name="Note 2 21 16 3" xfId="32594"/>
    <cellStyle name="Note 2 13 2 8 3" xfId="32595"/>
    <cellStyle name="Project 8 2 11 3" xfId="32596"/>
    <cellStyle name="Note 2 7 13 3" xfId="32597"/>
    <cellStyle name="Project 13 19 3" xfId="32598"/>
    <cellStyle name="Total 2 23 14 3" xfId="32599"/>
    <cellStyle name="Account 6 2 12 3" xfId="32600"/>
    <cellStyle name="Project 11 10 3" xfId="32601"/>
    <cellStyle name="Input 2 17 17 3" xfId="32602"/>
    <cellStyle name="Project 4 2 13 3" xfId="32603"/>
    <cellStyle name="Account 4 2 10 3" xfId="32604"/>
    <cellStyle name="Note 2 9 12 3" xfId="32605"/>
    <cellStyle name="Input 2 22 17 3" xfId="32606"/>
    <cellStyle name="Calculation 2 39 14 3" xfId="32607"/>
    <cellStyle name="Account 2 2 15 3" xfId="32608"/>
    <cellStyle name="Input 2 36 4 3" xfId="32609"/>
    <cellStyle name="Calculation 2 8 23 2" xfId="32610"/>
    <cellStyle name="Project 11 17 3" xfId="32611"/>
    <cellStyle name="Org 13 2 9 3" xfId="32612"/>
    <cellStyle name="task 14 17 3" xfId="32613"/>
    <cellStyle name="Fund 12 2 7 3" xfId="32614"/>
    <cellStyle name="Org 14 2 19 3" xfId="32615"/>
    <cellStyle name="Org 10 2 12 3" xfId="32616"/>
    <cellStyle name="Input 2 3 21 3" xfId="32617"/>
    <cellStyle name="Project 10 2 15 3" xfId="32618"/>
    <cellStyle name="Input 2 39 18 3" xfId="32619"/>
    <cellStyle name="Output 2 3 19 3" xfId="32620"/>
    <cellStyle name="Calculation 2 30 18 3" xfId="32621"/>
    <cellStyle name="Org 32 3" xfId="32622"/>
    <cellStyle name="Note 2 33 2 17 3" xfId="32623"/>
    <cellStyle name="Calculation 2 19 11 3" xfId="32624"/>
    <cellStyle name="Note 2 26 11 3" xfId="32625"/>
    <cellStyle name="Account 12 2 8 3" xfId="32626"/>
    <cellStyle name="Project 15 2 14 3" xfId="32627"/>
    <cellStyle name="task 14 2 11 3" xfId="32628"/>
    <cellStyle name="Note 2 17 2 9 3" xfId="32629"/>
    <cellStyle name="Fund 6 18 3" xfId="32630"/>
    <cellStyle name="Project 12 11 3" xfId="32631"/>
    <cellStyle name="Output 2 2 10 3" xfId="32632"/>
    <cellStyle name="Total 2 28 12 3" xfId="32633"/>
    <cellStyle name="Note 2 21 14 3" xfId="32634"/>
    <cellStyle name="task 8 14 3" xfId="32635"/>
    <cellStyle name="Note 2 31 10 3" xfId="32636"/>
    <cellStyle name="Note 2 2 20 3" xfId="32637"/>
    <cellStyle name="Calculation 2 3 19 3" xfId="32638"/>
    <cellStyle name="task 8 2 17 3" xfId="32639"/>
    <cellStyle name="Note 2 23 18 3" xfId="32640"/>
    <cellStyle name="Calculation 2 13 16 3" xfId="32641"/>
    <cellStyle name="Output 2 25 7 3" xfId="32642"/>
    <cellStyle name="Note 2 16 2 12 3" xfId="32643"/>
    <cellStyle name="Input 2 5 19 3" xfId="32644"/>
    <cellStyle name="task 2 2 14 3" xfId="32645"/>
    <cellStyle name="Total 2 16 16 3" xfId="32646"/>
    <cellStyle name="Calculation 2 39 18 3" xfId="32647"/>
    <cellStyle name="Calculation 2 22 20 3" xfId="32648"/>
    <cellStyle name="Output 2 32 17 3" xfId="32649"/>
    <cellStyle name="Org 7 14 3" xfId="32650"/>
    <cellStyle name="Note 2 25 2 6 3" xfId="32651"/>
    <cellStyle name="Note 2 31 16 3" xfId="32652"/>
    <cellStyle name="Calculation 2 28 14 3" xfId="32653"/>
    <cellStyle name="Input 2 33 7 3" xfId="32654"/>
    <cellStyle name="Note 2 19 5 3" xfId="32655"/>
    <cellStyle name="Note 2 3 2 23 2" xfId="32656"/>
    <cellStyle name="Note 2 4 2 15 3" xfId="32657"/>
    <cellStyle name="Project 3 16 3" xfId="32658"/>
    <cellStyle name="Project 2 21 3" xfId="32659"/>
    <cellStyle name="Output 2 11 20 3" xfId="32660"/>
    <cellStyle name="Output 2 23 20 3" xfId="32661"/>
    <cellStyle name="Org 10 2 9 3" xfId="32662"/>
    <cellStyle name="Note 2 22 2 4 3" xfId="32663"/>
    <cellStyle name="Input 2 51 3" xfId="32664"/>
    <cellStyle name="Calculation 2 34 11 3" xfId="32665"/>
    <cellStyle name="Note 2 13 2 24" xfId="32666"/>
    <cellStyle name="Total 2 24 12 3" xfId="32667"/>
    <cellStyle name="Note 2 8 9 3" xfId="32668"/>
    <cellStyle name="Total 2 27 8 3" xfId="32669"/>
    <cellStyle name="Org 8 20 3" xfId="32670"/>
    <cellStyle name="Note 2 20 2 21 3" xfId="32671"/>
    <cellStyle name="Account 5 14 3" xfId="32672"/>
    <cellStyle name="Calculation 2 13 18 3" xfId="32673"/>
    <cellStyle name="Note 2 9 2 20 3" xfId="32674"/>
    <cellStyle name="Note 2 15 17 3" xfId="32675"/>
    <cellStyle name="task 11 2 10 3" xfId="32676"/>
    <cellStyle name="Project 14 3 2" xfId="32677"/>
    <cellStyle name="Account 9 3 2" xfId="32678"/>
    <cellStyle name="Total 2 2 2 8 3" xfId="32679"/>
    <cellStyle name="Output 2 14 11 3" xfId="32680"/>
    <cellStyle name="task 4 19 3" xfId="32681"/>
    <cellStyle name="Note 2 10 2 15 3" xfId="32682"/>
    <cellStyle name="Org 15 2 21 3" xfId="32683"/>
    <cellStyle name="Org 14 2 9 3" xfId="32684"/>
    <cellStyle name="Calculation 2 20 17 3" xfId="32685"/>
    <cellStyle name="Note 2 54 3" xfId="32686"/>
    <cellStyle name="Project 2 2 13 3" xfId="32687"/>
    <cellStyle name="Account 5 2 10 3" xfId="32688"/>
    <cellStyle name="Note 2 7 2 11 3" xfId="32689"/>
    <cellStyle name="Fund 11 2 17 3" xfId="32690"/>
    <cellStyle name="Fund 12 2 13 3" xfId="32691"/>
    <cellStyle name="Input 2 14 4 3" xfId="32692"/>
    <cellStyle name="Note 2 32 7 3" xfId="32693"/>
    <cellStyle name="Note 2 30 15 3" xfId="32694"/>
    <cellStyle name="Project 8 2 3 3" xfId="32695"/>
    <cellStyle name="Input 2 20 12 3" xfId="32696"/>
    <cellStyle name="Note 2 17 2 4 3" xfId="32697"/>
    <cellStyle name="Project 13 2 2 2" xfId="32698"/>
    <cellStyle name="Account 7 2 14 3" xfId="32699"/>
    <cellStyle name="Note 2 7 2 2 2 2" xfId="32700"/>
    <cellStyle name="Project 5 15 3" xfId="32701"/>
    <cellStyle name="Project 15 21 3" xfId="32702"/>
    <cellStyle name="Org 9 2 20 3" xfId="32703"/>
    <cellStyle name="Output 2 21 20 3" xfId="32704"/>
    <cellStyle name="Fund 6 17 3" xfId="32705"/>
    <cellStyle name="Note 2 21 2 4 3" xfId="32706"/>
    <cellStyle name="Input 2 11 12 3" xfId="32707"/>
    <cellStyle name="Fund 6 2 17 3" xfId="32708"/>
    <cellStyle name="Org 15 11 3" xfId="32709"/>
    <cellStyle name="Note 2 14 11 3" xfId="32710"/>
    <cellStyle name="Note 2 18 17 3" xfId="32711"/>
    <cellStyle name="Note 2 30 2 21 3" xfId="32712"/>
    <cellStyle name="Org 35 2" xfId="32713"/>
    <cellStyle name="Output 2 29 19 3" xfId="32714"/>
    <cellStyle name="Note 2 33 2 23 2" xfId="32715"/>
    <cellStyle name="Output 2 7 19 3" xfId="32716"/>
    <cellStyle name="Output 2 39 7 3" xfId="32717"/>
    <cellStyle name="Project 9 2 18 3" xfId="32718"/>
    <cellStyle name="Input 2 26 20 3" xfId="32719"/>
    <cellStyle name="Calculation 2 13 13 3" xfId="32720"/>
    <cellStyle name="Calculation 2 16 15 3" xfId="32721"/>
    <cellStyle name="Project 4 11 3" xfId="32722"/>
    <cellStyle name="Note 2 34 2 8 3" xfId="32723"/>
    <cellStyle name="Note 2 19 14 3" xfId="32724"/>
    <cellStyle name="Note 2 27 2 12 3" xfId="32725"/>
    <cellStyle name="Input 2 28 20 3" xfId="32726"/>
    <cellStyle name="Output 2 32 15 3" xfId="32727"/>
    <cellStyle name="Calculation 2 27 13 3" xfId="32728"/>
    <cellStyle name="Account 12 3 2" xfId="32729"/>
    <cellStyle name="Output 2 8 9 3" xfId="32730"/>
    <cellStyle name="Fund 6 19 3" xfId="32731"/>
    <cellStyle name="Org 3 2 11 3" xfId="32732"/>
    <cellStyle name="Output 2 6 9 3" xfId="32733"/>
    <cellStyle name="Output 2 27 15 3" xfId="32734"/>
    <cellStyle name="Fund 8 2 18 3" xfId="32735"/>
    <cellStyle name="Input 2 21 17 3" xfId="32736"/>
    <cellStyle name="Note 2 14 2 21 3" xfId="32737"/>
    <cellStyle name="Calculation 2 37 15 3" xfId="32738"/>
    <cellStyle name="Project 11 16 3" xfId="32739"/>
    <cellStyle name="Note 2 14 2 17 3" xfId="32740"/>
    <cellStyle name="Org 13 19 3" xfId="32741"/>
    <cellStyle name="Note 2 30 21 3" xfId="32742"/>
    <cellStyle name="Note 2 37 21 3" xfId="32743"/>
    <cellStyle name="task 10 2 12 3" xfId="32744"/>
    <cellStyle name="Total 2 29 8 3" xfId="32745"/>
    <cellStyle name="Account 4 2 15 3" xfId="32746"/>
    <cellStyle name="Calculation 2 39 15 3" xfId="32747"/>
    <cellStyle name="Fund 8 2 3 3" xfId="32748"/>
    <cellStyle name="Output 2 15 18 3" xfId="32749"/>
    <cellStyle name="Org 7 2 12 3" xfId="32750"/>
    <cellStyle name="Input 2 59 3" xfId="32751"/>
    <cellStyle name="Calculation 15 3" xfId="32752"/>
    <cellStyle name="task 7 2 15 3" xfId="32753"/>
    <cellStyle name="Input 2 19 18 3" xfId="32754"/>
    <cellStyle name="Note 2 19 2 16 3" xfId="32755"/>
    <cellStyle name="Total 2 29 18 3" xfId="32756"/>
    <cellStyle name="Output 2 55 3" xfId="32757"/>
    <cellStyle name="Fund 15 7 3" xfId="32758"/>
    <cellStyle name="Note 2 19 9 3" xfId="32759"/>
    <cellStyle name="Note 2 35 2 10 3" xfId="32760"/>
    <cellStyle name="task 3 11 3" xfId="32761"/>
    <cellStyle name="Project 6 2 14 3" xfId="32762"/>
    <cellStyle name="Account 3 10 3" xfId="32763"/>
    <cellStyle name="Note 2 25 10 3" xfId="32764"/>
    <cellStyle name="Output 2 13 7 3" xfId="32765"/>
    <cellStyle name="Project 9 11 3" xfId="32766"/>
    <cellStyle name="Output 2 4 10 3" xfId="32767"/>
    <cellStyle name="Total 2 10 8 3" xfId="32768"/>
    <cellStyle name="Note 2 26 14 3" xfId="32769"/>
    <cellStyle name="Input 2 23 17 3" xfId="32770"/>
    <cellStyle name="Note 2 7 2 9 3" xfId="32771"/>
    <cellStyle name="Note 2 28 17 3" xfId="32772"/>
    <cellStyle name="Total 2 21 16 3" xfId="32773"/>
    <cellStyle name="Total 2 28 14 3" xfId="32774"/>
    <cellStyle name="Note 2 33 18 3" xfId="32775"/>
    <cellStyle name="task 12 16 3" xfId="32776"/>
    <cellStyle name="Account 9 9 3" xfId="32777"/>
    <cellStyle name="Note 2 3 2 12 3" xfId="32778"/>
    <cellStyle name="Input 2 20 18 3" xfId="32779"/>
    <cellStyle name="task 7 2 14 3" xfId="32780"/>
    <cellStyle name="Note 2 7 2 10 3" xfId="32781"/>
    <cellStyle name="Total 2 35 16 3" xfId="32782"/>
    <cellStyle name="Total 2 36 18 3" xfId="32783"/>
    <cellStyle name="Total 2 13 16 3" xfId="32784"/>
    <cellStyle name="Note 2 9 21 3" xfId="32785"/>
    <cellStyle name="Total 2 22 10 3" xfId="32786"/>
    <cellStyle name="Output 2 7 10 3" xfId="32787"/>
    <cellStyle name="Fund 9 2 11 3" xfId="32788"/>
    <cellStyle name="Calculation 2 10 23 2" xfId="32789"/>
    <cellStyle name="Note 2 26 2 15 3" xfId="32790"/>
    <cellStyle name="Calculation 2 38 14 3" xfId="32791"/>
    <cellStyle name="Input 2 26 23" xfId="32792"/>
    <cellStyle name="Note 2 22 9 3" xfId="32793"/>
    <cellStyle name="Input 2 16 17 3" xfId="32794"/>
    <cellStyle name="task 13 15 3" xfId="32795"/>
    <cellStyle name="Total 2 37 15 3" xfId="32796"/>
    <cellStyle name="Note 2 33 7 3" xfId="32797"/>
    <cellStyle name="Note 2 26 20 3" xfId="32798"/>
    <cellStyle name="Output 2 7 6 3" xfId="32799"/>
    <cellStyle name="Project 15 2 13 3" xfId="32800"/>
    <cellStyle name="Account 7 11 3" xfId="32801"/>
    <cellStyle name="Note 2 5 2 11 3" xfId="32802"/>
    <cellStyle name="Note 2 27 2 9 3" xfId="32803"/>
    <cellStyle name="Note 2 18 5 3" xfId="32804"/>
    <cellStyle name="Org 9 2 22 2" xfId="32805"/>
    <cellStyle name="Note 2 8 2 2 2 2" xfId="32806"/>
    <cellStyle name="Project 15 2 20 3" xfId="32807"/>
    <cellStyle name="Output 2 10 20 3" xfId="32808"/>
    <cellStyle name="Output 2 22 20 3" xfId="32809"/>
    <cellStyle name="Org 22 3" xfId="32810"/>
    <cellStyle name="Note 2 22 5 3" xfId="32811"/>
    <cellStyle name="Input 2 10 12 3" xfId="32812"/>
    <cellStyle name="Calculation 2 14 11 3" xfId="32813"/>
    <cellStyle name="Note 2 25 9 3" xfId="32814"/>
    <cellStyle name="Fund 2 2 17 3" xfId="32815"/>
    <cellStyle name="Output 2 27 18 3" xfId="32816"/>
    <cellStyle name="Note 2 2 6 2 2 2" xfId="32817"/>
    <cellStyle name="Calculation 2 24 7 3" xfId="32818"/>
    <cellStyle name="task 13 2 16 3" xfId="32819"/>
    <cellStyle name="Account 13 8 3" xfId="32820"/>
    <cellStyle name="Note 2 2 2 2 14 3" xfId="32821"/>
    <cellStyle name="Note 2 6 2 23 2" xfId="32822"/>
    <cellStyle name="Note 2 6 2 20 3" xfId="32823"/>
    <cellStyle name="Note 2 30 24 2" xfId="32824"/>
    <cellStyle name="Fund 9 2 13 3" xfId="32825"/>
    <cellStyle name="Total 2 5 9 3" xfId="32826"/>
    <cellStyle name="Calculation 2 24 15 3" xfId="32827"/>
    <cellStyle name="Total 2 18 15 3" xfId="32828"/>
    <cellStyle name="Output 2 25 13 3" xfId="32829"/>
    <cellStyle name="Note 2 34 2 21 3" xfId="32830"/>
    <cellStyle name="Note 2 21 7 3" xfId="32831"/>
    <cellStyle name="Input 2 22 16 3" xfId="32832"/>
    <cellStyle name="Project 2 14 3" xfId="32833"/>
    <cellStyle name="Account 6 11 3" xfId="32834"/>
    <cellStyle name="Note 2 6 12 3" xfId="32835"/>
    <cellStyle name="Fund 12 2 17 3" xfId="32836"/>
    <cellStyle name="Account 7 8 3" xfId="32837"/>
    <cellStyle name="Project 5 17 3" xfId="32838"/>
    <cellStyle name="Note 2 8 7 3" xfId="32839"/>
    <cellStyle name="Note 2 2 18 3" xfId="32840"/>
    <cellStyle name="Calculation 2 21 7 3" xfId="32841"/>
    <cellStyle name="Org 2 7 3" xfId="32842"/>
    <cellStyle name="Input 2 37 8 3" xfId="32843"/>
    <cellStyle name="Note 2 18 8 3" xfId="32844"/>
    <cellStyle name="Org 6 2 2 2" xfId="32845"/>
    <cellStyle name="Calculation 2 27 14 3" xfId="32846"/>
    <cellStyle name="task 12 2 19 3" xfId="32847"/>
    <cellStyle name="task 9 2 21 3" xfId="32848"/>
    <cellStyle name="Fund 3 2 21 3" xfId="32849"/>
    <cellStyle name="Output 2 27 5 3" xfId="32850"/>
    <cellStyle name="Calculation 2 10 3 3" xfId="32851"/>
    <cellStyle name="Org 2 8 3" xfId="32852"/>
    <cellStyle name="Input 2 45 3" xfId="32853"/>
    <cellStyle name="Note 2 15 12 3" xfId="32854"/>
    <cellStyle name="Account 3 3 2" xfId="32855"/>
    <cellStyle name="Calculation 2 32 20 3" xfId="32856"/>
    <cellStyle name="Fund 9 18 3" xfId="32857"/>
    <cellStyle name="Note 2 9 2 15 3" xfId="32858"/>
    <cellStyle name="Output 2 20 21 3" xfId="32859"/>
    <cellStyle name="Note 2 2 5 5" xfId="32860"/>
    <cellStyle name="Input 2 25 19 3" xfId="32861"/>
    <cellStyle name="Input 2 34 15 3" xfId="32862"/>
    <cellStyle name="Input 2 35 8 3" xfId="32863"/>
    <cellStyle name="Input 2 25 12 3" xfId="32864"/>
    <cellStyle name="task 12 2 14 3" xfId="32865"/>
    <cellStyle name="Fund 4 21 3" xfId="32866"/>
    <cellStyle name="Fund 8 2 17 3" xfId="32867"/>
    <cellStyle name="Note 2 19 2 3 3" xfId="32868"/>
    <cellStyle name="Org 12 4 3" xfId="32869"/>
    <cellStyle name="Calculation 2 11 4 3" xfId="32870"/>
    <cellStyle name="Fund 4 10 3" xfId="32871"/>
    <cellStyle name="Note 2 29 2 4 3" xfId="32872"/>
    <cellStyle name="Project 3 2 6 3" xfId="32873"/>
    <cellStyle name="Project 10 10 3" xfId="32874"/>
    <cellStyle name="Calculation 2 31 6 3" xfId="32875"/>
    <cellStyle name="Total 2 13 12 3" xfId="32876"/>
    <cellStyle name="task 14 14 3" xfId="32877"/>
    <cellStyle name="Calculation 2 39 22 2" xfId="32878"/>
    <cellStyle name="Note 2 5 2 22 3" xfId="32879"/>
    <cellStyle name="Input 2 32 2 3" xfId="32880"/>
    <cellStyle name="Total 2 2 4 4" xfId="32881"/>
    <cellStyle name="Note 2 6 4 3" xfId="32882"/>
    <cellStyle name="task 8 9 3" xfId="32883"/>
    <cellStyle name="Input 2 9 6 3" xfId="32884"/>
    <cellStyle name="Input 2 7 18 3" xfId="32885"/>
    <cellStyle name="Output 2 27 6 3" xfId="32886"/>
    <cellStyle name="Org 11 18 3" xfId="32887"/>
    <cellStyle name="task 6 2 13 3" xfId="32888"/>
    <cellStyle name="Project 7 21 3" xfId="32889"/>
    <cellStyle name="Note 2 35 2 5 3" xfId="32890"/>
    <cellStyle name="Input 2 7 16 3" xfId="32891"/>
    <cellStyle name="Output 2 15 23" xfId="32892"/>
    <cellStyle name="Calculation 2 15 19 3" xfId="32893"/>
    <cellStyle name="Total 2 4 17 3" xfId="32894"/>
    <cellStyle name="Project 6 6 3" xfId="32895"/>
    <cellStyle name="Input 2 35 10 3" xfId="32896"/>
    <cellStyle name="Calculation 2 7 8 3" xfId="32897"/>
    <cellStyle name="Note 2 5 21 3" xfId="32898"/>
    <cellStyle name="Calculation 2 2 22 3" xfId="32899"/>
    <cellStyle name="Calculation 2 14 2 3" xfId="32900"/>
    <cellStyle name="Note 2 26 16 3" xfId="32901"/>
    <cellStyle name="Note 2 31 2 22 3" xfId="32902"/>
    <cellStyle name="Note 2 7 25 2" xfId="32903"/>
    <cellStyle name="Output 2 6 15 3" xfId="32904"/>
    <cellStyle name="Input 2 23 18 3" xfId="32905"/>
    <cellStyle name="Account 3 8 3" xfId="32906"/>
    <cellStyle name="Output 2 2 4 4" xfId="32907"/>
    <cellStyle name="Calculation 2 21 8 3" xfId="32908"/>
    <cellStyle name="Output 2 36 12 3" xfId="32909"/>
    <cellStyle name="Fund 8 23 2" xfId="32910"/>
    <cellStyle name="Input 2 13 19 3" xfId="32911"/>
    <cellStyle name="Input 2 24 15 3" xfId="32912"/>
    <cellStyle name="Project 7 6 3" xfId="32913"/>
    <cellStyle name="Account 10 6 3" xfId="32914"/>
    <cellStyle name="Calculation 2 5 9 3" xfId="32915"/>
    <cellStyle name="Total 2 35 13 3" xfId="32916"/>
    <cellStyle name="task 15 2 21 3" xfId="32917"/>
    <cellStyle name="Calculation 2 32 8 3" xfId="32918"/>
    <cellStyle name="Note 2 24 2 24" xfId="32919"/>
    <cellStyle name="task 22 3" xfId="32920"/>
    <cellStyle name="Calculation 2 27 8 3" xfId="32921"/>
    <cellStyle name="Project 6 22 3" xfId="32922"/>
    <cellStyle name="Output 2 22 21 3" xfId="32923"/>
    <cellStyle name="Org 3 17 3" xfId="32924"/>
    <cellStyle name="Output 2 18 9 3" xfId="32925"/>
    <cellStyle name="Total 2 36 9 3" xfId="32926"/>
    <cellStyle name="Calculation 2 33 10 3" xfId="32927"/>
    <cellStyle name="Note 2 16 7 3" xfId="32928"/>
    <cellStyle name="Calculation 2 15 2 3" xfId="32929"/>
    <cellStyle name="Org 11 2 20 3" xfId="32930"/>
    <cellStyle name="Calculation 2 23 5 3" xfId="32931"/>
    <cellStyle name="Note 2 19 2 8 3" xfId="32932"/>
    <cellStyle name="Project 8 23 2" xfId="32933"/>
    <cellStyle name="task 10 21 3" xfId="32934"/>
    <cellStyle name="Project 10 2 9 3" xfId="32935"/>
    <cellStyle name="Note 2 6 2 14 3" xfId="32936"/>
    <cellStyle name="Note 2 11 2 5 3" xfId="32937"/>
    <cellStyle name="Project 11 2 4 3" xfId="32938"/>
    <cellStyle name="Note 2 29 4 3" xfId="32939"/>
    <cellStyle name="Input 2 25 14 3" xfId="32940"/>
    <cellStyle name="Input 2 8 7 3" xfId="32941"/>
    <cellStyle name="Project 5 6 3" xfId="32942"/>
    <cellStyle name="Note 2 24 25" xfId="32943"/>
    <cellStyle name="Fund 7 5 3" xfId="32944"/>
    <cellStyle name="Project 4 2 6 3" xfId="32945"/>
    <cellStyle name="Input 2 4 13 3" xfId="32946"/>
    <cellStyle name="Output 2 34 3 3" xfId="32947"/>
    <cellStyle name="Note 2 4 4 3" xfId="32948"/>
    <cellStyle name="Output 2 35 12 3" xfId="32949"/>
    <cellStyle name="Output 2 39 14 3" xfId="32950"/>
    <cellStyle name="Fund 5 2 10 3" xfId="32951"/>
    <cellStyle name="Fund 7 12 3" xfId="32952"/>
    <cellStyle name="Output 2 9 2 3" xfId="32953"/>
    <cellStyle name="Account 6 7 3" xfId="32954"/>
    <cellStyle name="Calculation 2 13 3 3" xfId="32955"/>
    <cellStyle name="Calculation 2 18 4 3" xfId="32956"/>
    <cellStyle name="Input 2 19 23" xfId="32957"/>
    <cellStyle name="Total 2 3 12 3" xfId="32958"/>
    <cellStyle name="Input 2 10 24" xfId="32959"/>
    <cellStyle name="Output 2 9 19 3" xfId="32960"/>
    <cellStyle name="Output 2 2 17 3" xfId="32961"/>
    <cellStyle name="Org 14 2 22 2" xfId="32962"/>
    <cellStyle name="Calculation 2 23 18 3" xfId="32963"/>
    <cellStyle name="Total 2 29 2 3" xfId="32964"/>
    <cellStyle name="Note 2 28 7 3" xfId="32965"/>
    <cellStyle name="Output 2 8 3 3" xfId="32966"/>
    <cellStyle name="Calculation 2 18 18 3" xfId="32967"/>
    <cellStyle name="Calculation 2 19 18 3" xfId="32968"/>
    <cellStyle name="Account 3 2 5 3" xfId="32969"/>
    <cellStyle name="Calculation 2 26 4 3" xfId="32970"/>
    <cellStyle name="Note 2 10 13 3" xfId="32971"/>
    <cellStyle name="Org 2 10 3" xfId="32972"/>
    <cellStyle name="Input 2 23 11 3" xfId="32973"/>
    <cellStyle name="task 7 2 16 3" xfId="32974"/>
    <cellStyle name="Total 2 6 3 3" xfId="32975"/>
    <cellStyle name="Total 2 2 2 12 3" xfId="32976"/>
    <cellStyle name="Total 2 8 10 3" xfId="32977"/>
    <cellStyle name="Note 2 22 19 3" xfId="32978"/>
    <cellStyle name="Calculation 2 2 5 2 2" xfId="32979"/>
    <cellStyle name="Output 2 39 4 3" xfId="32980"/>
    <cellStyle name="Calculation 2 27 23" xfId="32981"/>
    <cellStyle name="task 9 2 5 3" xfId="32982"/>
    <cellStyle name="Input 2 5 23 2" xfId="32983"/>
    <cellStyle name="Org 15 2 2 2" xfId="32984"/>
    <cellStyle name="Fund 10 6 3" xfId="32985"/>
    <cellStyle name="Note 2 14 12 3" xfId="32986"/>
    <cellStyle name="Total 2 3 16 3" xfId="32987"/>
    <cellStyle name="Input 2 21 9 3" xfId="32988"/>
    <cellStyle name="Org 20 3" xfId="32989"/>
    <cellStyle name="task 3 17 3" xfId="32990"/>
    <cellStyle name="Project 10 21 3" xfId="32991"/>
    <cellStyle name="Calculation 2 31 18 3" xfId="32992"/>
    <cellStyle name="Account 9 14 3" xfId="32993"/>
    <cellStyle name="Output 2 38 13 3" xfId="32994"/>
    <cellStyle name="Org 6 16 3" xfId="32995"/>
    <cellStyle name="Project 4 13 3" xfId="32996"/>
    <cellStyle name="Account 7 2 3 3" xfId="32997"/>
    <cellStyle name="Note 2 10 6 3" xfId="32998"/>
    <cellStyle name="Input 2 29 23" xfId="32999"/>
    <cellStyle name="task 15 2 13 3" xfId="33000"/>
    <cellStyle name="Fund 8 3 2" xfId="33001"/>
    <cellStyle name="task 15 2 19 3" xfId="33002"/>
    <cellStyle name="Fund 11 2 9 3" xfId="33003"/>
    <cellStyle name="Input 2 8 14 3" xfId="33004"/>
    <cellStyle name="Total 2 14 6 3" xfId="33005"/>
    <cellStyle name="task 8 10 3" xfId="33006"/>
    <cellStyle name="Input 2 7 13 3" xfId="33007"/>
    <cellStyle name="Org 4 3 2" xfId="33008"/>
    <cellStyle name="Fund 7 2 2 2" xfId="33009"/>
    <cellStyle name="Total 2 61 2" xfId="33010"/>
    <cellStyle name="Fund 14 21 3" xfId="33011"/>
    <cellStyle name="Calculation 2 7 16 3" xfId="33012"/>
    <cellStyle name="Org 2 2 2 2" xfId="33013"/>
    <cellStyle name="Input 2 21 3 3" xfId="33014"/>
    <cellStyle name="Note 2 11 21 3" xfId="33015"/>
    <cellStyle name="Output 2 14 16 3" xfId="33016"/>
    <cellStyle name="Note 2 2 22 3" xfId="33017"/>
    <cellStyle name="Fund 15 2 6 3" xfId="33018"/>
    <cellStyle name="Project 15 16 3" xfId="33019"/>
    <cellStyle name="Calculation 2 7 15 3" xfId="33020"/>
    <cellStyle name="Total 2 7 4 3" xfId="33021"/>
    <cellStyle name="Total 2 33 4 3" xfId="33022"/>
    <cellStyle name="task 7 9 3" xfId="33023"/>
    <cellStyle name="Project 3 9 3" xfId="33024"/>
    <cellStyle name="Project 12 9 3" xfId="33025"/>
    <cellStyle name="Output 2 3 5 3" xfId="33026"/>
    <cellStyle name="Org 15 9 3" xfId="33027"/>
    <cellStyle name="Org 11 9 3" xfId="33028"/>
    <cellStyle name="Note 2 28 6 3" xfId="33029"/>
    <cellStyle name="Note 2 23 6 3" xfId="33030"/>
    <cellStyle name="Fund 6 2 15 3" xfId="33031"/>
    <cellStyle name="Fund 10 2 10 3" xfId="33032"/>
    <cellStyle name="Input 2 30 10 3" xfId="33033"/>
    <cellStyle name="Project 8 2 7 3" xfId="33034"/>
    <cellStyle name="Input 2 25 8 3" xfId="33035"/>
    <cellStyle name="Org 3 8 3" xfId="33036"/>
    <cellStyle name="Note 2 32 2 4 3" xfId="33037"/>
    <cellStyle name="Note 2 29 5 3" xfId="33038"/>
    <cellStyle name="Note 2 9 6 3" xfId="33039"/>
    <cellStyle name="Total 2 17 3 3" xfId="33040"/>
    <cellStyle name="task 5 2 2 2" xfId="33041"/>
    <cellStyle name="Calculation 2 32 5 3" xfId="33042"/>
    <cellStyle name="Calculation 2 6 5 3" xfId="33043"/>
    <cellStyle name="Output 2 5 4 3" xfId="33044"/>
    <cellStyle name="Project 8 7 3" xfId="33045"/>
    <cellStyle name="Project 3 7 3" xfId="33046"/>
    <cellStyle name="Output 2 31 3 3" xfId="33047"/>
    <cellStyle name="Project 3 2 5 3" xfId="33048"/>
    <cellStyle name="Project 13 6 3" xfId="33049"/>
    <cellStyle name="Fund 3 9 3" xfId="33050"/>
    <cellStyle name="Fund 7 2 8 3" xfId="33051"/>
    <cellStyle name="Calculation 2 29 3 3" xfId="33052"/>
    <cellStyle name="Input 2 25 5 3" xfId="33053"/>
    <cellStyle name="Total 2 26 2 3" xfId="33054"/>
    <cellStyle name="task 11 5 3" xfId="33055"/>
    <cellStyle name="Org 9 7 3" xfId="33056"/>
    <cellStyle name="Org 4 7 3" xfId="33057"/>
    <cellStyle name="Output 2 17 2 3" xfId="33058"/>
    <cellStyle name="Org 9 5 3" xfId="33059"/>
    <cellStyle name="Note 2 7 2 2 4" xfId="33060"/>
    <cellStyle name="Input 2 3 18 3" xfId="33061"/>
    <cellStyle name="Fund 6 2 19 3" xfId="33062"/>
    <cellStyle name="task 2 15 3" xfId="33063"/>
    <cellStyle name="task 10 19 3" xfId="33064"/>
    <cellStyle name="Account 11 2 5 3" xfId="33065"/>
    <cellStyle name="Calculation 2 20 10 3" xfId="33066"/>
    <cellStyle name="Org 15 2 7 3" xfId="33067"/>
    <cellStyle name="Org 14 2 4 3" xfId="33068"/>
    <cellStyle name="Input 2 38 11 3" xfId="33069"/>
    <cellStyle name="task 12 4 3" xfId="33070"/>
    <cellStyle name="Calculation 2 12 13 3" xfId="33071"/>
    <cellStyle name="Total 2 3 18 3" xfId="33072"/>
    <cellStyle name="Account 11 2 13 3" xfId="33073"/>
    <cellStyle name="Note 2 22 17 3" xfId="33074"/>
    <cellStyle name="Output 2 35 15 3" xfId="33075"/>
    <cellStyle name="Note 2 31 2 16 3" xfId="33076"/>
    <cellStyle name="Fund 12 2 19 3" xfId="33077"/>
    <cellStyle name="Account 8 2 2 2" xfId="33078"/>
    <cellStyle name="Total 2 2 19 3" xfId="33079"/>
    <cellStyle name="Fund 7 14 3" xfId="33080"/>
    <cellStyle name="Note 2 15 2 15 3" xfId="33081"/>
    <cellStyle name="Calculation 2 9 14 3" xfId="33082"/>
    <cellStyle name="Calculation 2 38 7 3" xfId="33083"/>
    <cellStyle name="Fund 2 13 3" xfId="33084"/>
    <cellStyle name="Fund 10 2 3 3" xfId="33085"/>
    <cellStyle name="Calculation 2 32 23" xfId="33086"/>
    <cellStyle name="Input 2 24 3 3" xfId="33087"/>
    <cellStyle name="Calculation 2 34 22 2" xfId="33088"/>
    <cellStyle name="Calculation 2 11 7 3" xfId="33089"/>
    <cellStyle name="Note 2 53 3" xfId="33090"/>
    <cellStyle name="Note 2 37 7 3" xfId="33091"/>
    <cellStyle name="Project 8 2 16 3" xfId="33092"/>
    <cellStyle name="Org 14 13 3" xfId="33093"/>
    <cellStyle name="Project 3 18 3" xfId="33094"/>
    <cellStyle name="Total 2 11 14 3" xfId="33095"/>
    <cellStyle name="Total 2 4 19 3" xfId="33096"/>
    <cellStyle name="Project 4 2 17 3" xfId="33097"/>
    <cellStyle name="task 15 2 17 3" xfId="33098"/>
    <cellStyle name="Total 2 36 14 3" xfId="33099"/>
    <cellStyle name="Output 2 2 19 3" xfId="33100"/>
    <cellStyle name="Org 2 19 3" xfId="33101"/>
    <cellStyle name="Project 15 19 3" xfId="33102"/>
    <cellStyle name="Input 2 29 18 3" xfId="33103"/>
    <cellStyle name="Fund 11 2 6 3" xfId="33104"/>
    <cellStyle name="Account 5 2 9 3" xfId="33105"/>
    <cellStyle name="Note 2 37 17 3" xfId="33106"/>
    <cellStyle name="Input 2 31 20 3" xfId="33107"/>
    <cellStyle name="Note 2 9 3 3" xfId="33108"/>
    <cellStyle name="Calculation 2 16 17 3" xfId="33109"/>
    <cellStyle name="Calculation 2 21 21 3" xfId="33110"/>
    <cellStyle name="Project 12 2 19 3" xfId="33111"/>
    <cellStyle name="Note 2 22 2 2 3" xfId="33112"/>
    <cellStyle name="Calculation 2 3 20 3" xfId="33113"/>
    <cellStyle name="Note 2 3 2 7 3" xfId="33114"/>
    <cellStyle name="Note 2 13 14 3" xfId="33115"/>
    <cellStyle name="Total 2 35 18 3" xfId="33116"/>
    <cellStyle name="Calculation 2 17 21 3" xfId="33117"/>
    <cellStyle name="Output 2 32 19 3" xfId="33118"/>
    <cellStyle name="Project 11 2 7 3" xfId="33119"/>
    <cellStyle name="Total 2 14 16 3" xfId="33120"/>
    <cellStyle name="Note 2 8 2 4 3" xfId="33121"/>
    <cellStyle name="Input 2 26 18 3" xfId="33122"/>
    <cellStyle name="Calculation 2 33 19 3" xfId="33123"/>
    <cellStyle name="Note 2 29 2 7 3" xfId="33124"/>
    <cellStyle name="Fund 11 2 13 3" xfId="33125"/>
    <cellStyle name="Org 5 11 3" xfId="33126"/>
    <cellStyle name="Account 11 2 9 3" xfId="33127"/>
    <cellStyle name="Note 2 7 12 3" xfId="33128"/>
    <cellStyle name="Account 13 14 3" xfId="33129"/>
    <cellStyle name="Calculation 2 17 19 3" xfId="33130"/>
    <cellStyle name="Calculation 2 16 22 2" xfId="33131"/>
    <cellStyle name="Input 2 16 2 3" xfId="33132"/>
    <cellStyle name="Note 2 2 2 5 3" xfId="33133"/>
    <cellStyle name="Input 2 20 6 3" xfId="33134"/>
    <cellStyle name="Output 2 3 15 3" xfId="33135"/>
    <cellStyle name="task 5 2 7 3" xfId="33136"/>
    <cellStyle name="Input 2 25 7 3" xfId="33137"/>
    <cellStyle name="Org 13 2 4 3" xfId="33138"/>
    <cellStyle name="Total 2 33 3 3" xfId="33139"/>
    <cellStyle name="Input 2 44 3" xfId="33140"/>
    <cellStyle name="Output 2 12 5 3" xfId="33141"/>
    <cellStyle name="Output 2 29 11 3" xfId="33142"/>
    <cellStyle name="Note 2 12 20 3" xfId="33143"/>
    <cellStyle name="Calculation 2 11 20 3" xfId="33144"/>
    <cellStyle name="Output 2 39 15 3" xfId="33145"/>
    <cellStyle name="Total 2 28 16 3" xfId="33146"/>
    <cellStyle name="Total 2 2 2 2 3" xfId="33147"/>
    <cellStyle name="Note 2 2 2 9 3" xfId="33148"/>
    <cellStyle name="Calculation 2 11 18 3" xfId="33149"/>
    <cellStyle name="Output 2 20 9 3" xfId="33150"/>
    <cellStyle name="Note 2 15 16 3" xfId="33151"/>
    <cellStyle name="Input 2 36 11 3" xfId="33152"/>
    <cellStyle name="Note 2 36 5 3" xfId="33153"/>
    <cellStyle name="Note 2 26 2 23 2" xfId="33154"/>
    <cellStyle name="Output 2 17 19 3" xfId="33155"/>
    <cellStyle name="Total 2 4 21 3" xfId="33156"/>
    <cellStyle name="Calculation 2 38 19 3" xfId="33157"/>
    <cellStyle name="Note 2 28 2 7 3" xfId="33158"/>
    <cellStyle name="task 2 2 12 3" xfId="33159"/>
    <cellStyle name="Calculation 2 20 15 3" xfId="33160"/>
    <cellStyle name="Output 2 15 17 3" xfId="33161"/>
    <cellStyle name="Input 2 8 11 3" xfId="33162"/>
    <cellStyle name="Org 12 3 2" xfId="33163"/>
    <cellStyle name="task 14 23 2" xfId="33164"/>
    <cellStyle name="Note 2 11 2 22 3" xfId="33165"/>
    <cellStyle name="Total 2 2 22 3" xfId="33166"/>
    <cellStyle name="Project 3 2 22 2" xfId="33167"/>
    <cellStyle name="task 3 21 3" xfId="33168"/>
    <cellStyle name="Calculation 2 39 20 3" xfId="33169"/>
    <cellStyle name="Output 2 22 3 3" xfId="33170"/>
    <cellStyle name="Calculation 2 36 20 3" xfId="33171"/>
    <cellStyle name="Calculation 2 7 19 3" xfId="33172"/>
    <cellStyle name="Note 2 27 2 7 3" xfId="33173"/>
    <cellStyle name="Calculation 2 35 7 3" xfId="33174"/>
    <cellStyle name="Note 2 25 21 3" xfId="33175"/>
    <cellStyle name="Note 2 35 11 3" xfId="33176"/>
    <cellStyle name="Output 2 13 6 3" xfId="33177"/>
    <cellStyle name="Total 2 14 21 3" xfId="33178"/>
    <cellStyle name="Note 2 6 2 3 3" xfId="33179"/>
    <cellStyle name="Project 6 2 20 3" xfId="33180"/>
    <cellStyle name="Input 2 18 5 3" xfId="33181"/>
    <cellStyle name="Calculation 2 37 22 2" xfId="33182"/>
    <cellStyle name="Output 2 2 3 4" xfId="33183"/>
    <cellStyle name="Note 2 2 7 5" xfId="33184"/>
    <cellStyle name="Calculation 2 23 2 3" xfId="33185"/>
    <cellStyle name="Note 2 16 24 2" xfId="33186"/>
    <cellStyle name="Account 13 2 2 2" xfId="33187"/>
    <cellStyle name="Input 2 26 13 3" xfId="33188"/>
    <cellStyle name="task 6 14 3" xfId="33189"/>
    <cellStyle name="Input 2 32 4 3" xfId="33190"/>
    <cellStyle name="task 9 6 3" xfId="33191"/>
    <cellStyle name="Input 2 32 6 3" xfId="33192"/>
    <cellStyle name="Calculation 2 35 23" xfId="33193"/>
    <cellStyle name="Account 13 5 3" xfId="33194"/>
    <cellStyle name="task 15 14 3" xfId="33195"/>
    <cellStyle name="Account 3 2 11 3" xfId="33196"/>
    <cellStyle name="Total 2 33 2 3" xfId="33197"/>
    <cellStyle name="Input 2 29 19 3" xfId="33198"/>
    <cellStyle name="task 9 2 9 3" xfId="33199"/>
    <cellStyle name="Note 2 10 21 3" xfId="33200"/>
    <cellStyle name="Input 2 13 21 3" xfId="33201"/>
    <cellStyle name="Org 2 2 17 3" xfId="33202"/>
    <cellStyle name="Input 2 23 21 3" xfId="33203"/>
    <cellStyle name="Output 2 29 10 3" xfId="33204"/>
    <cellStyle name="task 13 8 3" xfId="33205"/>
    <cellStyle name="Input 2 32 9 3" xfId="33206"/>
    <cellStyle name="Org 6 5 3" xfId="33207"/>
    <cellStyle name="Calculation 2 15 9 3" xfId="33208"/>
    <cellStyle name="Calculation 2 33 3 3" xfId="33209"/>
    <cellStyle name="Project 3 2 17 3" xfId="33210"/>
    <cellStyle name="task 10 2 18 3" xfId="33211"/>
    <cellStyle name="Fund 9 2 5 3" xfId="33212"/>
    <cellStyle name="Output 2 32 12 3" xfId="33213"/>
    <cellStyle name="Account 15 4 3" xfId="33214"/>
    <cellStyle name="Input 2 15 17 3" xfId="33215"/>
    <cellStyle name="Input 2 4 2 3" xfId="33216"/>
    <cellStyle name="Note 2 30 11 3" xfId="33217"/>
    <cellStyle name="Note 2 23 19 3" xfId="33218"/>
    <cellStyle name="Fund 13 2 20 3" xfId="33219"/>
    <cellStyle name="task 12 2 4 3" xfId="33220"/>
    <cellStyle name="Note 2 30 2 4 3" xfId="33221"/>
    <cellStyle name="Input 2 41 3" xfId="33222"/>
    <cellStyle name="Input 2 26 17 3" xfId="33223"/>
    <cellStyle name="Total 2 12 9 3" xfId="33224"/>
    <cellStyle name="Calculation 2 21 3 3" xfId="33225"/>
    <cellStyle name="Fund 11 2 15 3" xfId="33226"/>
    <cellStyle name="Account 8 2 12 3" xfId="33227"/>
    <cellStyle name="Note 2 22 2 19 3" xfId="33228"/>
    <cellStyle name="Note 2 36 2 3 3" xfId="33229"/>
    <cellStyle name="Input 2 38 19 3" xfId="33230"/>
    <cellStyle name="Input 2 21 19 3" xfId="33231"/>
    <cellStyle name="Output 2 38 10 3" xfId="33232"/>
    <cellStyle name="Calculation 2 9 11 3" xfId="33233"/>
    <cellStyle name="Note 2 11 2 3 3" xfId="33234"/>
    <cellStyle name="Output 2 3 7 3" xfId="33235"/>
    <cellStyle name="Total 2 17 6 3" xfId="33236"/>
    <cellStyle name="Total 2 36 7 3" xfId="33237"/>
    <cellStyle name="Total 2 24 13 3" xfId="33238"/>
    <cellStyle name="Input 2 8 9 3" xfId="33239"/>
    <cellStyle name="Input 2 23 15 3" xfId="33240"/>
    <cellStyle name="Fund 2 2 15 3" xfId="33241"/>
    <cellStyle name="Note 2 28 2 11 3" xfId="33242"/>
    <cellStyle name="Input 2 33 2 3" xfId="33243"/>
    <cellStyle name="Output 2 35 22 2" xfId="33244"/>
    <cellStyle name="Note 2 8 2 21 3" xfId="33245"/>
    <cellStyle name="Input 2 3 4 3" xfId="33246"/>
    <cellStyle name="Note 2 31 20 3" xfId="33247"/>
    <cellStyle name="Input 2 24 2 3" xfId="33248"/>
    <cellStyle name="Total 2 20 9 3" xfId="33249"/>
    <cellStyle name="Note 2 32 12 3" xfId="33250"/>
    <cellStyle name="Note 2 7 2 20 3" xfId="33251"/>
    <cellStyle name="Calculation 2 6 3 3" xfId="33252"/>
    <cellStyle name="Org 14 6 3" xfId="33253"/>
    <cellStyle name="Calculation 2 8 20 3" xfId="33254"/>
    <cellStyle name="Calculation 2 36 19 3" xfId="33255"/>
    <cellStyle name="Note 2 36 14 3" xfId="33256"/>
    <cellStyle name="Note 2 14 2 9 3" xfId="33257"/>
    <cellStyle name="Account 2 2 12 3" xfId="33258"/>
    <cellStyle name="Fund 2 2 20 3" xfId="33259"/>
    <cellStyle name="task 10 2 17 3" xfId="33260"/>
    <cellStyle name="Input 2 14 12 3" xfId="33261"/>
    <cellStyle name="Note 2 27 24 2" xfId="33262"/>
    <cellStyle name="Calculation 2 32 19 3" xfId="33263"/>
    <cellStyle name="Note 2 31 2 14 3" xfId="33264"/>
    <cellStyle name="task 14 12 3" xfId="33265"/>
    <cellStyle name="Total 2 53 3" xfId="33266"/>
    <cellStyle name="Output 2 26 9 3" xfId="33267"/>
    <cellStyle name="Note 2 38 16 3" xfId="33268"/>
    <cellStyle name="Calculation 2 12 16 3" xfId="33269"/>
    <cellStyle name="Note 2 27 2 3 3" xfId="33270"/>
    <cellStyle name="Note 2 22 2 13 3" xfId="33271"/>
    <cellStyle name="Output 2 10 2 3" xfId="33272"/>
    <cellStyle name="Calculation 2 35 2 3" xfId="33273"/>
    <cellStyle name="Fund 6 2 13 3" xfId="33274"/>
    <cellStyle name="Calculation 2 8 2 3" xfId="33275"/>
    <cellStyle name="Total 2 3 5 3" xfId="33276"/>
    <cellStyle name="Total 2 27 15 3" xfId="33277"/>
    <cellStyle name="Org 15 23 2" xfId="33278"/>
    <cellStyle name="Org 11 2 17 3" xfId="33279"/>
    <cellStyle name="Project 15 2 7 3" xfId="33280"/>
    <cellStyle name="Note 2 21 17 3" xfId="33281"/>
    <cellStyle name="Note 2 29 2 2 3" xfId="33282"/>
    <cellStyle name="Input 2 4 6 3" xfId="33283"/>
    <cellStyle name="Input 2 21 20 3" xfId="33284"/>
    <cellStyle name="Fund 15 2 7 3" xfId="33285"/>
    <cellStyle name="Total 2 15 23" xfId="33286"/>
    <cellStyle name="Project 7 2 3 3" xfId="33287"/>
    <cellStyle name="Note 2 20 21 3" xfId="33288"/>
    <cellStyle name="Fund 11 20 3" xfId="33289"/>
    <cellStyle name="Input 2 22 18 3" xfId="33290"/>
    <cellStyle name="Org 4 2 22 2" xfId="33291"/>
    <cellStyle name="task 10 16 3" xfId="33292"/>
    <cellStyle name="Fund 10 21 3" xfId="33293"/>
    <cellStyle name="Output 2 17 3 3" xfId="33294"/>
    <cellStyle name="Org 13 2 14 3" xfId="33295"/>
    <cellStyle name="Note 2 14 4 3" xfId="33296"/>
    <cellStyle name="Note 2 38 10 3" xfId="33297"/>
    <cellStyle name="Note 2 21 21 3" xfId="33298"/>
    <cellStyle name="Project 15 17 3" xfId="33299"/>
    <cellStyle name="Input 2 15 7 3" xfId="33300"/>
    <cellStyle name="Account 9 5 3" xfId="33301"/>
    <cellStyle name="task 7 15 3" xfId="33302"/>
    <cellStyle name="Total 2 23 17 3" xfId="33303"/>
    <cellStyle name="Total 2 14 14 3" xfId="33304"/>
    <cellStyle name="Note 2 14 17 3" xfId="33305"/>
    <cellStyle name="Output 2 15 15 3" xfId="33306"/>
    <cellStyle name="Note 2 18 19 3" xfId="33307"/>
    <cellStyle name="Fund 9 2 19 3" xfId="33308"/>
    <cellStyle name="Output 2 27 12 3" xfId="33309"/>
    <cellStyle name="Org 9 20 3" xfId="33310"/>
    <cellStyle name="Input 2 35 20 3" xfId="33311"/>
    <cellStyle name="Note 2 14 18 3" xfId="33312"/>
  </cellStyles>
  <dxfs count="44">
    <dxf>
      <fill>
        <patternFill patternType="solid">
          <bgColor theme="8" tint="0.5999900102615356"/>
        </patternFill>
      </fill>
    </dxf>
    <dxf>
      <fill>
        <patternFill patternType="solid">
          <bgColor theme="6" tint="0.5999900102615356"/>
        </patternFill>
      </fill>
    </dxf>
    <dxf>
      <fill>
        <patternFill patternType="solid">
          <bgColor theme="6" tint="0.5999900102615356"/>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ill>
        <patternFill patternType="solid">
          <bgColor theme="5" tint="0.5999900102615356"/>
        </patternFill>
      </fill>
    </dxf>
    <dxf>
      <fill>
        <patternFill patternType="solid">
          <bgColor theme="5" tint="0.5999900102615356"/>
        </patternFill>
      </fill>
    </dxf>
    <dxf>
      <fill>
        <patternFill patternType="solid">
          <bgColor theme="5" tint="0.5999900102615356"/>
        </patternFill>
      </fill>
    </dxf>
    <dxf>
      <fill>
        <patternFill patternType="solid">
          <bgColor theme="5" tint="0.7999799847602844"/>
        </patternFill>
      </fill>
    </dxf>
    <dxf>
      <border>
        <bottom style="thin"/>
      </border>
    </dxf>
    <dxf>
      <fill>
        <patternFill patternType="solid">
          <bgColor theme="5" tint="0.7999799847602844"/>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customXml" Target="../customXml/item4.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F2460.DCHS%20HCD.Financial%20Plan.xlsm" TargetMode="External" /><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2" Type="http://schemas.openxmlformats.org/officeDocument/2006/relationships/externalLinkPath" Target="F2460.DCHS%20HCD.Financial%20Plan.xlsm" TargetMode="External" /><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refreshedBy="Nabagenyi, Florence" refreshedDate="42773.58325127315" createdVersion="4" refreshedVersion="4" minRefreshableVersion="3" recordCount="7316">
  <cacheSource type="worksheet">
    <worksheetSource ref="A3:AH7319" sheet="2016PVT" r:id="rId2"/>
  </cacheSource>
  <cacheFields count="34">
    <cacheField name="Fund" numFmtId="0">
      <sharedItems count="2">
        <s v="000002460"/>
        <s v="000002464"/>
      </sharedItems>
    </cacheField>
    <cacheField name="Project" numFmtId="0">
      <sharedItems/>
    </cacheField>
    <cacheField name="Cost Center" numFmtId="0">
      <sharedItems/>
    </cacheField>
    <cacheField name="Account" numFmtId="0">
      <sharedItems count="233">
        <s v="10010"/>
        <s v="10435"/>
        <s v="10460"/>
        <s v="10461"/>
        <s v="10490"/>
        <s v="10499"/>
        <s v="11500"/>
        <s v="11503"/>
        <s v="11506"/>
        <s v="11530"/>
        <s v="11550"/>
        <s v="13100"/>
        <s v="13101"/>
        <s v="13300"/>
        <s v="13305"/>
        <s v="19904"/>
        <s v="20200"/>
        <s v="20201"/>
        <s v="20213"/>
        <s v="20310"/>
        <s v="20700"/>
        <s v="20701"/>
        <s v="20800"/>
        <s v="21600"/>
        <s v="21601"/>
        <s v="21602"/>
        <s v="21670"/>
        <s v="21751"/>
        <s v="22253"/>
        <s v="22258"/>
        <s v="22259"/>
        <s v="22260"/>
        <s v="24300"/>
        <s v="27100"/>
        <s v="27200"/>
        <s v="29998"/>
        <s v="51115"/>
        <s v="51392"/>
        <s v="53104"/>
        <s v="45143"/>
        <s v="51110"/>
        <s v="53120"/>
        <s v="55010"/>
        <s v="33150"/>
        <s v="51112"/>
        <s v="51199"/>
        <s v="36999"/>
        <s v="55264"/>
        <s v="55265"/>
        <s v="55268"/>
        <s v="55270"/>
        <s v="53212"/>
        <s v="55050"/>
        <s v="82100"/>
        <s v="82200"/>
        <s v="33130"/>
        <s v="51120"/>
        <s v="36129"/>
        <s v="36131"/>
        <s v="36134"/>
        <s v="36940"/>
        <s v="36994"/>
        <s v="33143"/>
        <s v="33151"/>
        <s v="33156"/>
        <s v="33386"/>
        <s v="42020"/>
        <s v="51111"/>
        <s v="11507"/>
        <s v="36926"/>
        <s v="51315"/>
        <s v="51320"/>
        <s v="51330"/>
        <s v="51340"/>
        <s v="51398"/>
        <s v="52110"/>
        <s v="53105"/>
        <s v="53814"/>
        <s v="53890"/>
        <s v="55021"/>
        <s v="55027"/>
        <s v="55031"/>
        <s v="55032"/>
        <s v="55144"/>
        <s v="55150"/>
        <s v="55160"/>
        <s v="55193"/>
        <s v="55201"/>
        <s v="55209"/>
        <s v="55240"/>
        <s v="55245"/>
        <s v="55249"/>
        <s v="55255"/>
        <s v="55257"/>
        <s v="55331"/>
        <s v="55342"/>
        <s v="55349"/>
        <s v="55999"/>
        <s v="56720"/>
        <s v="56740"/>
        <s v="58040"/>
        <s v="58077"/>
        <s v="59999"/>
        <s v="36132"/>
        <s v="59995"/>
        <s v="59998"/>
        <s v="51130"/>
        <s v="51331"/>
        <s v="51370"/>
        <s v="52190"/>
        <s v="52222"/>
        <s v="53180"/>
        <s v="53183"/>
        <s v="53213"/>
        <s v="53712"/>
        <s v="55347"/>
        <s v="58204"/>
        <s v="59990"/>
        <s v="59100"/>
        <s v="33911"/>
        <s v="42021"/>
        <s v="33924"/>
        <s v="53320"/>
        <s v="52202"/>
        <s v="52221"/>
        <s v="52290"/>
        <s v="82300"/>
        <s v="44591"/>
        <s v="53311"/>
        <s v="55025"/>
        <s v="55028"/>
        <s v="55247"/>
        <s v="36111"/>
        <s v="36117"/>
        <s v="36118"/>
        <s v="53210"/>
        <s v="58207"/>
        <s v="33912"/>
        <s v="53108"/>
        <s v="53141"/>
        <s v="53330"/>
        <s v="58046"/>
        <s v="55204"/>
        <s v="33103"/>
        <s v="53220"/>
        <s v="11540"/>
        <s v="51198"/>
        <s v="53820"/>
        <s v="55159"/>
        <s v="55600"/>
        <s v="82600"/>
        <s v="82700"/>
        <s v="52181"/>
        <s v="53101"/>
        <s v="53102"/>
        <s v="53812"/>
        <s v="53100"/>
        <s v="52205"/>
        <s v="53610"/>
        <s v="53710"/>
        <s v="53713"/>
        <s v="53803"/>
        <s v="55148"/>
        <s v="52189"/>
        <s v="53310"/>
        <s v="53140"/>
        <s v="55145"/>
        <s v="53808"/>
        <s v="53813"/>
        <s v="52216"/>
        <s v="55023"/>
        <s v="52215"/>
        <s v="54139"/>
        <s v="55040"/>
        <s v="52391"/>
        <s v="55191"/>
        <s v="34668"/>
        <s v="51355"/>
        <s v="33402"/>
        <s v="45159"/>
        <s v="39785"/>
        <s v="45710"/>
        <s v="53801"/>
        <s v="10410"/>
        <s v="11800"/>
        <s v="27504"/>
        <s v="27515"/>
        <s v="33705"/>
        <s v="43906"/>
        <s v="43907"/>
        <s v="43908"/>
        <s v="43909"/>
        <s v="44197"/>
        <s v="45119"/>
        <s v="44125"/>
        <s v="44126"/>
        <s v="30800"/>
        <s v="36140"/>
        <s v="44127"/>
        <s v="44128"/>
        <s v="44129"/>
        <s v="45180"/>
        <s v="33487"/>
        <s v="33489"/>
        <s v="39713"/>
        <s v="39717"/>
        <s v="39780"/>
        <s v="45709"/>
        <s v="39796"/>
        <s v="45703"/>
        <s v="55224"/>
        <s v="33816"/>
        <s v="34594"/>
        <s v="36705"/>
        <s v="45721"/>
        <s v="58022"/>
        <s v="53146"/>
        <s v="57201"/>
        <s v="52410"/>
        <s v="53522"/>
        <s v="45718"/>
        <s v="45711"/>
        <s v="36712"/>
        <s v="51381"/>
        <s v="52180"/>
        <s v="53106"/>
        <s v="55026"/>
        <s v="51339"/>
        <s v="58024"/>
        <s v="36240"/>
        <s v="53524"/>
        <s v="56785"/>
        <s v="58051"/>
      </sharedItems>
    </cacheField>
    <cacheField name="Bars" numFmtId="0">
      <sharedItems/>
    </cacheField>
    <cacheField name="Period Year" numFmtId="0">
      <sharedItems containsSemiMixedTypes="0" containsString="0" containsNumber="1" containsInteger="1" minValue="2016" maxValue="2016"/>
    </cacheField>
    <cacheField name="Account Type" numFmtId="0">
      <sharedItems count="5">
        <s v="Asset"/>
        <s v="Liability"/>
        <s v="Owner Equity"/>
        <s v="Expense"/>
        <s v="Revenue"/>
      </sharedItems>
    </cacheField>
    <cacheField name="Account Description" numFmtId="0">
      <sharedItems count="232">
        <s v="CASH US-TREASURY MAIN ACCOUNT"/>
        <s v="CASH TRANSFERS"/>
        <s v="CASH-IMPAIRED INVESTMENT"/>
        <s v="CASH-IMPAIRED INVEST GAAP ADJ"/>
        <s v="CASH POOL FMV GAAP ADJUSTMENTS"/>
        <s v="YE CASH LOANS-ADJUSTMENTS"/>
        <s v="ACCOUNTS RECEIVABLE"/>
        <s v="ACCOUNTS RECEIVABLE UNAPPLIED"/>
        <s v="DUE FROM EMPLOYEES TRAVEL ADVANCES"/>
        <s v="UNBILLED RECEIVABLES"/>
        <s v="OTHER RECEIVABLES"/>
        <s v="DUE FROM PAYROLL FUND"/>
        <s v="DUE FROM OTHER FUNDS"/>
        <s v="DUE FROM OTHER GOVERNMENTS"/>
        <s v="DUE FROM OTHER GOVERNMENTS-UNBILLED"/>
        <s v="PAYROLL CONTROL"/>
        <s v="ACCOUNTS PAYABLE ORACLE"/>
        <s v="ACCOUNTS PAYABLE MANUAL"/>
        <s v="PURCHASING RECEIPTS"/>
        <s v="ACCRUAL OFFSET"/>
        <s v="DUE TO PAYROLL FUND"/>
        <s v="DUE TO OTHER FUNDS"/>
        <s v="DUE TO OTHER GOVERNMENTS"/>
        <s v="WAGES PAYABLE"/>
        <s v="WAGES PAYABLE MANUAL ENTRY"/>
        <s v="COMP TIME PAYABLE"/>
        <s v="UNEMPLOYMENT PAYABLE"/>
        <s v="SALES TAX PAYABLE"/>
        <s v="UNEARNED HOUSING REPAIR LOAN REPAY"/>
        <s v="DEFERRED ACCT REC 11503"/>
        <s v="H CD DEFERRED LOANS"/>
        <s v="DEFERRED GRANT REVENUE"/>
        <s v="RESERVE ENCUMBRANCES"/>
        <s v="FUND BALANCE"/>
        <s v="FUND BALANCE/NET POSITION"/>
        <s v="EXP REIMB CLEARING"/>
        <s v="LABOR ACCRUAL ADJ GL ONLY"/>
        <s v="BENEFIT ACCRUAL ADJ GL ONLY"/>
        <s v="CONSULTANT SERVICES"/>
        <s v="CDBG PROGRAM INCOME"/>
        <s v="REGULAR SALARIED EMPLOYEE"/>
        <s v="MISCELLANEOUS SERVICES"/>
        <s v="MOTOR POOL ER R SERVICE"/>
        <s v="P CD HUD HOME"/>
        <s v="LOAN IN LABOR MANUAL"/>
        <s v="MISC LABOR"/>
        <s v="OTHER MISC REVENUE"/>
        <s v="KCIT BUSINESS SOLUTIONS SERVICES"/>
        <s v="KCIT CUSTOMER SUPPORT SERVICES"/>
        <s v="KCIT eGOVERNMENT SERVICES"/>
        <s v="KCIT COUNTYWIDE SERVICES"/>
        <s v="SERVICES COMMUNICATIONS TELECOM ONGOING CHRG"/>
        <s v="ROAD EQUIP ER R"/>
        <s v="EMPLOYER PAID BENEFITS"/>
        <s v="PAID TIME OFF"/>
        <s v="COMM PLANNING DEVELOPMENT"/>
        <s v="TEMPORARY"/>
        <s v="REALIZED LOSS-IMPAIRINV"/>
        <s v="REALIZED GAIN LOSS INVEST"/>
        <s v="UNREALIZED LOSS IMPAIRED INVESTMENT"/>
        <s v="JUDGMENTS SETTLEMENTS"/>
        <s v="IMMATL PRIOR YEAR CORRECT"/>
        <s v="EMERGENCY SHELTER GRANT"/>
        <s v="SHELTER PLUS CARE"/>
        <s v="HUD MCKINNEY"/>
        <s v="SUPPORT HOUSING PROGRAM"/>
        <s v="NEIGHBORHOOD STBLZTN PRGM"/>
        <s v="LOAN OUT LABOR CLASS LEVEL"/>
        <s v="DUE FROM EMPLOYEES-TRANSITION CHECKS"/>
        <s v="UNCLAIMED MONEY RCW63 29"/>
        <s v="MED DENTAL LIFE INS BENEFITS/NON 587"/>
        <s v="SOCIAL SECURITY MEDICARE FICA"/>
        <s v="RETIREMENT"/>
        <s v="INDUSTRIAL INSURANCE"/>
        <s v="LOAN IN OUT BNFTS MANUAL"/>
        <s v="OFFICE SUPPLIES"/>
        <s v="OTHER CONTRACTUAL PROF SVCS"/>
        <s v="TRAINING"/>
        <s v="MISC SERVICES CHARGES"/>
        <s v="ITS EXISTING PROGRAMS"/>
        <s v="TECH SERVICE REBATE"/>
        <s v="TELECOM SERVICES"/>
        <s v="TELECOM OVERHEAD"/>
        <s v="PROPERTY SERVICES"/>
        <s v="PROSECUTING ATTORNEY"/>
        <s v="CONST FACILITY MGMT"/>
        <s v="HUMAN SERVICES"/>
        <s v="OVERHEAD COST ALLOCATION"/>
        <s v="CSD OVERHEAD"/>
        <s v="LTD GO BOND REDEMP SVC"/>
        <s v="FINANCIAL MGMT SVCS"/>
        <s v="FACILITIES STRATEGIC INITIATIVE FEE"/>
        <s v="FINANCIAL MGMT SVCS REBATE"/>
        <s v="PUBLIC WORKS ER R SVC"/>
        <s v="LONG TERM LEASES"/>
        <s v="MAJOR MAINT RESERVE"/>
        <s v="BUSINESS RESOURCE DP SVCS"/>
        <s v="INTRAGOVMNTL SVC CONTRA"/>
        <s v="FURNITURE"/>
        <s v="EDP EQUIPMENT"/>
        <s v="T T LMTD TAX GO BOND RDM"/>
        <s v="T T KCIT CIP FUND"/>
        <s v="CONTINGENCY RESERVE"/>
        <s v="UNREALIZED GAIN LOSS INVEST"/>
        <s v="PERSONNEL CONTRA"/>
        <s v="EXP REIMB SUSPENSE"/>
        <s v="OVERTIME"/>
        <s v="PERS 1 BENE-VAC/SL PAYOFF"/>
        <s v="UNEMPLOYMENT COMPENSATION"/>
        <s v="SUPPLIES IT"/>
        <s v="SUPPLIES COMMUNICATIONS"/>
        <s v="SUBCONTRACT OTHER"/>
        <s v="FED FUNDS-SUB RECIPIENT PASS THRU"/>
        <s v="SERVICES COMMUNICATIONS CELL PHONE PAGER SVC"/>
        <s v="RENT LEASE COPY MACHINE"/>
        <s v="BRC SVC CHARGES"/>
        <s v="T T COMMUNITY SVCS AD"/>
        <s v="EXPENDITURE CONTRA"/>
        <s v="EXPENDITURE CONVERSION"/>
        <s v="CDBG ENTITLEMENT STIMULUS"/>
        <s v="THOR A CTED GRANT"/>
        <s v="HOMELESS PREVENTION HPRP ARRA"/>
        <s v="FREIGHT AND DELIVRY SRV"/>
        <s v="SUPPLIES MISCELLANEOUS"/>
        <s v="SUPPLIES VEHICLE"/>
        <s v="MISC OPERATING SUPPLIES"/>
        <s v="INDIRECT COSTS"/>
        <s v="WHITE CTR SECT 108 LOAN REPAYMENTS HOF SVC FEE"/>
        <s v="TRAVEL SUBSISTENCE OUT OF STATE"/>
        <s v="ITS INFRASTRUCTURE EXPEND"/>
        <s v="INFORMATION RESOURCE MGMT"/>
        <s v="KCIT SERVICES"/>
        <s v="INVESTMENT INTEREST GROSS"/>
        <s v="CASH MANAGEMENT SVCS FEE"/>
        <s v="INVEST SERVICE FEE POOL"/>
        <s v="SERVICES COMMUNICATIONS"/>
        <s v="TT DCHS ADMIN"/>
        <s v="HPRP PROGRAM STIMULUS"/>
        <s v="CONSTRUCTION CONTRACTS"/>
        <s v="PROJECT MGMT SVCS"/>
        <s v="PURCHASED TRANSPORTATION"/>
        <s v="T T COMM DEVELOP BLOCK GRANT"/>
        <s v="SOLID WASTE SVC"/>
        <s v="ENERGY &amp; WATER CONSLDTN ACT"/>
        <s v="POSTAGE"/>
        <s v="ACCOUNTS RECEIVABLE-ACCRUAL"/>
        <s v="SALARIES AND WAGES REIMB"/>
        <s v="MEETING REGISTRATIONS"/>
        <s v="FMD COPY CENTER"/>
        <s v="INTRAGOVMNTL SERVICE ADJ"/>
        <s v="INDIRECT COST RATE 6"/>
        <s v="INVENTORY EQUIP 5K UNDER"/>
        <s v="PROFESSIONAL SERVICES PRINTING BINDING"/>
        <s v="PROFESSIONAL SERVICES"/>
        <s v="LICENSES FEES"/>
        <s v="ADVERTISING"/>
        <s v="SUPPLIES FOOD"/>
        <s v="SERVICES REPAIR MAINTENANCE"/>
        <s v="RENT LEASE"/>
        <s v="RENT LEASE OTHER EQUIP AND MACH"/>
        <s v="DUES MEMBERSHIPS"/>
        <s v="RECORDERS OFFICE"/>
        <s v="SOFTWARE NONCAP"/>
        <s v="TRAVEL SUBSISTENCE IN STATE"/>
        <s v="RIGHT OF WAY ACCESS"/>
        <s v="FACILITIES MANAGEMENT"/>
        <s v="TAXES ASSESSMENTS MISC"/>
        <s v="LICENSES FEES PERMITS"/>
        <s v="SUPPLIES SAFETY SECURITY"/>
        <s v="ITS NEW DEVELOPMENT"/>
        <s v="SUPPLIES BOOKS SUBSCRIPTIONS"/>
        <s v="NATIONAL ASSOC OF COUNTIES"/>
        <s v="COUNTY PARKING GARAGE LOT"/>
        <s v="MAINTENANCE PARTS MATERIALS"/>
        <s v="ADULT JUVENILE DETENTION"/>
        <s v="VETERANS AFFAIRS"/>
        <s v="FLEX BENEFIT CASHBACK"/>
        <s v="STATE-DEPT OF COMMERCE"/>
        <s v="BENEFIT PRGM SVC FEES"/>
        <s v="CONTRIB MENTAL HEALTH"/>
        <s v="CONTRIB HUMAN SVCS LEVY"/>
        <s v="SERVICES LEGAL"/>
        <s v="REVOLVING FUND"/>
        <s v="NOTES CONTRACTS RECEIVABLE"/>
        <s v="FUND BALANCE-ADJ BB"/>
        <s v="EQUITY TRANSFER IN OUT"/>
        <s v="INTERLOCAL SEATTLE"/>
        <s v="LOW INCOME HSING LOCAL PRTN"/>
        <s v="HOMELESS HOUSING LOCAL PRTN"/>
        <s v="1359 HOMELESS HOUSING LOCAL"/>
        <s v="SHB2331 HOMELESS HOUSING LOCAL"/>
        <s v="HOF ADMIN FEE 36 22 178"/>
        <s v="UNITED WAY"/>
        <s v="OTHR GEN GOVT SUP COURT"/>
        <s v="OTHR GEN GOV SW MGMT"/>
        <s v="BUDGETED FUND BALANCE"/>
        <s v="INTEREST ON CONTRACT NOTE"/>
        <s v="OTHR GEN GOV MISC"/>
        <s v="OTHR GEN GOV DCFM"/>
        <s v="OTHR GEN GOV WATER QUALITY"/>
        <s v="HB2048 HMLSS HSING LOCAL PRTN"/>
        <s v="CNSLDTD ST HOMELESS GRANT"/>
        <s v="STATE DISABILITY LIFELINE"/>
        <s v="CONTRIB MIDD"/>
        <s v="CONTRIB VETERN SERVICES"/>
        <s v="CONTRIB CURRENT EXPENSE"/>
        <s v="CONTRIB VET FAMILY LEVY"/>
        <s v="CONTRIB OTHER FUNDS"/>
        <s v="CONTRIB DEVELOP DISABILITY"/>
        <s v="WORK TRAINING SVCS"/>
        <s v="OTHER GENERAL GOVT SVCS"/>
        <s v="H CD LOAN REPAYMENTS HOF"/>
        <s v="GRANT PRIVATE SOURCE"/>
        <s v="CONTRIB BEST START 4 KIDS LEVY"/>
        <s v="T T HOUSING OPPORTUNITY"/>
        <s v="OTHER PAYMENTS TO CONTRACTORS"/>
        <s v="INTERFUND INTEREST AUTO"/>
        <s v="COST GOODS SOLD SUPPLIES FOR RESALE"/>
        <s v="UTILITIES WATER SEWER"/>
        <s v="CONTRIB LTGO 09 SERIES B"/>
        <s v="CONTRIB CHILD FAMILY SVCS"/>
        <s v="GATES FNDTN FMLY HOMELESSNESS"/>
        <s v="ALLOWANCE UNIFORM CLOTHING"/>
        <s v="MINOR ASSET NON CONTR LT 5K"/>
        <s v="PROFESSIONAL SERVICES IT"/>
        <s v="GIS OPERATIONS"/>
        <s v="BENEFIT ACCRUAL ROADS"/>
        <s v="T T WORK TRAINING PRGRM"/>
        <s v="EXT S T SPACE FAC RENT"/>
        <s v="UTILITIES SURFACE WATER UTILITY"/>
        <s v="TELECOM EQUIP"/>
        <s v="T T FMD"/>
      </sharedItems>
    </cacheField>
    <cacheField name="Level1 Account Parent" numFmtId="0">
      <sharedItems/>
    </cacheField>
    <cacheField name="Level2 Account Parent" numFmtId="0">
      <sharedItems/>
    </cacheField>
    <cacheField name="Level3 Account Parent" numFmtId="0">
      <sharedItems containsBlank="1"/>
    </cacheField>
    <cacheField name="Appropriation Budget" numFmtId="0">
      <sharedItems containsSemiMixedTypes="0" containsString="0" containsNumber="1" containsInteger="1" minValue="-1949833" maxValue="13254363"/>
    </cacheField>
    <cacheField name="Operating Budget" numFmtId="0">
      <sharedItems containsSemiMixedTypes="0" containsString="0" containsNumber="1" containsInteger="1" minValue="-1949833" maxValue="13254363"/>
    </cacheField>
    <cacheField name="Actuals" numFmtId="0">
      <sharedItems containsSemiMixedTypes="0" containsString="0" containsNumber="1" minValue="-9818433.4499999993" maxValue="9818433.4499999993"/>
    </cacheField>
    <cacheField name="Encumbrance" numFmtId="0">
      <sharedItems containsSemiMixedTypes="0" containsString="0" containsNumber="1" minValue="-4756153.51" maxValue="1354999.99"/>
    </cacheField>
    <cacheField name="Balance" numFmtId="0">
      <sharedItems containsSemiMixedTypes="0" containsString="0" containsNumber="1" minValue="-10993352" maxValue="13254363"/>
    </cacheField>
    <cacheField name="Percent" numFmtId="0">
      <sharedItems/>
    </cacheField>
    <cacheField name="Jan-Actual" numFmtId="0">
      <sharedItems containsSemiMixedTypes="0" containsString="0" containsNumber="1" minValue="-2997004.4" maxValue="3351338.39"/>
    </cacheField>
    <cacheField name="Feb-Actual" numFmtId="0">
      <sharedItems containsSemiMixedTypes="0" containsString="0" containsNumber="1" minValue="-2101416" maxValue="2796136.49"/>
    </cacheField>
    <cacheField name="Mar-Actual" numFmtId="0">
      <sharedItems containsSemiMixedTypes="0" containsString="0" containsNumber="1" minValue="-1280198.92" maxValue="897117.69000000006"/>
    </cacheField>
    <cacheField name="Apr-Actual" numFmtId="0">
      <sharedItems containsSemiMixedTypes="0" containsString="0" containsNumber="1" minValue="-2729632.09" maxValue="932396.07000000007"/>
    </cacheField>
    <cacheField name="May-Actual" numFmtId="0">
      <sharedItems containsSemiMixedTypes="0" containsString="0" containsNumber="1" minValue="-2278567.1800000002" maxValue="1084546.82"/>
    </cacheField>
    <cacheField name="Jun-Actual" numFmtId="0">
      <sharedItems containsSemiMixedTypes="0" containsString="0" containsNumber="1" minValue="-3167000" maxValue="5460259.6799999997"/>
    </cacheField>
    <cacheField name="Jul-Actual" numFmtId="0">
      <sharedItems containsSemiMixedTypes="0" containsString="0" containsNumber="1" minValue="-1639362.4500000002" maxValue="990806.85"/>
    </cacheField>
    <cacheField name="Aug-Actual" numFmtId="0">
      <sharedItems containsSemiMixedTypes="0" containsString="0" containsNumber="1" minValue="-874428.01" maxValue="857249.1"/>
    </cacheField>
    <cacheField name="Sep-Actual" numFmtId="0">
      <sharedItems containsSemiMixedTypes="0" containsString="0" containsNumber="1" minValue="-2077629" maxValue="4163400.11"/>
    </cacheField>
    <cacheField name="Oct-Actual" numFmtId="0">
      <sharedItems containsSemiMixedTypes="0" containsString="0" containsNumber="1" minValue="-2000000" maxValue="4370084.53"/>
    </cacheField>
    <cacheField name="Nov-Actual" numFmtId="0">
      <sharedItems containsSemiMixedTypes="0" containsString="0" containsNumber="1" minValue="-2577625.1800000002" maxValue="969665.70000000007"/>
    </cacheField>
    <cacheField name="Dec-Actual" numFmtId="0">
      <sharedItems containsSemiMixedTypes="0" containsString="0" containsNumber="1" minValue="-2890201.37" maxValue="5822978.6500000004"/>
    </cacheField>
    <cacheField name="Adj-Actual" numFmtId="0">
      <sharedItems containsSemiMixedTypes="0" containsString="0" containsNumber="1" containsInteger="1" minValue="0" maxValue="0"/>
    </cacheField>
    <cacheField name="Fund Description" numFmtId="0">
      <sharedItems/>
    </cacheField>
    <cacheField name="Project Description" numFmtId="0">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abagenyi, Florence" refreshedDate="42773.664510995368" createdVersion="4" refreshedVersion="4" minRefreshableVersion="3" recordCount="6677">
  <cacheSource type="worksheet">
    <worksheetSource ref="A3:AE6680" sheet="Sheet3" r:id="rId2"/>
  </cacheSource>
  <cacheFields count="31">
    <cacheField name="Fund" numFmtId="0">
      <sharedItems count="2">
        <s v="000002460"/>
        <s v="000002464"/>
      </sharedItems>
    </cacheField>
    <cacheField name="Project" numFmtId="0">
      <sharedItems/>
    </cacheField>
    <cacheField name="Cost Center" numFmtId="0">
      <sharedItems/>
    </cacheField>
    <cacheField name="Account" numFmtId="0">
      <sharedItems count="219">
        <s v="10010"/>
        <s v="10435"/>
        <s v="10460"/>
        <s v="10461"/>
        <s v="10490"/>
        <s v="10499"/>
        <s v="11500"/>
        <s v="11503"/>
        <s v="11506"/>
        <s v="11530"/>
        <s v="11550"/>
        <s v="13100"/>
        <s v="13101"/>
        <s v="13300"/>
        <s v="13305"/>
        <s v="19904"/>
        <s v="20200"/>
        <s v="20201"/>
        <s v="20213"/>
        <s v="20310"/>
        <s v="20700"/>
        <s v="20701"/>
        <s v="20800"/>
        <s v="21600"/>
        <s v="21601"/>
        <s v="21602"/>
        <s v="21670"/>
        <s v="21751"/>
        <s v="22253"/>
        <s v="22258"/>
        <s v="22259"/>
        <s v="22260"/>
        <s v="24300"/>
        <s v="27100"/>
        <s v="27200"/>
        <s v="29998"/>
        <s v="53104"/>
        <s v="45143"/>
        <s v="51110"/>
        <s v="51115"/>
        <s v="51392"/>
        <s v="53120"/>
        <s v="55010"/>
        <s v="33150"/>
        <s v="51112"/>
        <s v="51199"/>
        <s v="36999"/>
        <s v="55264"/>
        <s v="55265"/>
        <s v="55268"/>
        <s v="55270"/>
        <s v="53212"/>
        <s v="55050"/>
        <s v="82100"/>
        <s v="82200"/>
        <s v="33130"/>
        <s v="51120"/>
        <s v="36129"/>
        <s v="36131"/>
        <s v="36134"/>
        <s v="36940"/>
        <s v="36994"/>
        <s v="33143"/>
        <s v="33151"/>
        <s v="33156"/>
        <s v="33386"/>
        <s v="42020"/>
        <s v="51111"/>
        <s v="11507"/>
        <s v="36926"/>
        <s v="51315"/>
        <s v="51320"/>
        <s v="51330"/>
        <s v="51340"/>
        <s v="52110"/>
        <s v="53105"/>
        <s v="53814"/>
        <s v="53890"/>
        <s v="55021"/>
        <s v="55027"/>
        <s v="55031"/>
        <s v="55032"/>
        <s v="55144"/>
        <s v="55150"/>
        <s v="55160"/>
        <s v="55193"/>
        <s v="55201"/>
        <s v="55209"/>
        <s v="55240"/>
        <s v="55245"/>
        <s v="55249"/>
        <s v="55255"/>
        <s v="55257"/>
        <s v="55331"/>
        <s v="55342"/>
        <s v="55349"/>
        <s v="55999"/>
        <s v="56720"/>
        <s v="56740"/>
        <s v="58040"/>
        <s v="58077"/>
        <s v="59999"/>
        <s v="36132"/>
        <s v="59995"/>
        <s v="59998"/>
        <s v="51130"/>
        <s v="51331"/>
        <s v="51370"/>
        <s v="53183"/>
        <s v="55347"/>
        <s v="59990"/>
        <s v="59100"/>
        <s v="53180"/>
        <s v="33911"/>
        <s v="42021"/>
        <s v="33924"/>
        <s v="53320"/>
        <s v="52202"/>
        <s v="52221"/>
        <s v="52290"/>
        <s v="82300"/>
        <s v="44591"/>
        <s v="53311"/>
        <s v="55025"/>
        <s v="55028"/>
        <s v="55247"/>
        <s v="36111"/>
        <s v="36117"/>
        <s v="36118"/>
        <s v="52222"/>
        <s v="53210"/>
        <s v="53213"/>
        <s v="53712"/>
        <s v="58207"/>
        <s v="33912"/>
        <s v="53108"/>
        <s v="53141"/>
        <s v="53330"/>
        <s v="58046"/>
        <s v="55204"/>
        <s v="33103"/>
        <s v="53220"/>
        <s v="11540"/>
        <s v="51198"/>
        <s v="53820"/>
        <s v="55159"/>
        <s v="55600"/>
        <s v="82600"/>
        <s v="82700"/>
        <s v="52181"/>
        <s v="53101"/>
        <s v="53102"/>
        <s v="53812"/>
        <s v="53100"/>
        <s v="52205"/>
        <s v="53610"/>
        <s v="53710"/>
        <s v="53713"/>
        <s v="53803"/>
        <s v="55148"/>
        <s v="51398"/>
        <s v="52189"/>
        <s v="53310"/>
        <s v="53140"/>
        <s v="55145"/>
        <s v="53808"/>
        <s v="53813"/>
        <s v="52190"/>
        <s v="52216"/>
        <s v="55023"/>
        <s v="52215"/>
        <s v="54139"/>
        <s v="55040"/>
        <s v="52391"/>
        <s v="10410"/>
        <s v="27504"/>
        <s v="27515"/>
        <s v="33705"/>
        <s v="43906"/>
        <s v="43907"/>
        <s v="43908"/>
        <s v="43909"/>
        <s v="44197"/>
        <s v="45119"/>
        <s v="44125"/>
        <s v="44126"/>
        <s v="30800"/>
        <s v="36140"/>
        <s v="44127"/>
        <s v="44128"/>
        <s v="44129"/>
        <s v="45180"/>
        <s v="33487"/>
        <s v="33489"/>
        <s v="39713"/>
        <s v="39717"/>
        <s v="39780"/>
        <s v="45709"/>
        <s v="45710"/>
        <s v="39796"/>
        <s v="45703"/>
        <s v="55224"/>
        <s v="33816"/>
        <s v="57201"/>
        <s v="34594"/>
        <s v="52410"/>
        <s v="53522"/>
        <s v="45718"/>
        <s v="58022"/>
        <s v="45711"/>
        <s v="53801"/>
        <s v="36712"/>
        <s v="51381"/>
        <s v="52180"/>
        <s v="53106"/>
        <s v="51355"/>
        <s v="55026"/>
        <s v="51339"/>
        <s v="58024"/>
      </sharedItems>
    </cacheField>
    <cacheField name="Bars" numFmtId="0">
      <sharedItems/>
    </cacheField>
    <cacheField name="Period Year" numFmtId="0">
      <sharedItems containsSemiMixedTypes="0" containsString="0" containsNumber="1" containsInteger="1" minValue="2015" maxValue="2015"/>
    </cacheField>
    <cacheField name="Account Type" numFmtId="0">
      <sharedItems count="5">
        <s v="Asset"/>
        <s v="Liability"/>
        <s v="Owner Equity"/>
        <s v="Expense"/>
        <s v="Revenue"/>
      </sharedItems>
    </cacheField>
    <cacheField name="Account Description" numFmtId="0">
      <sharedItems count="218">
        <s v="CASH US-TREASURY MAIN ACCOUNT"/>
        <s v="CASH TRANSFERS"/>
        <s v="CASH-IMPAIRED INVESTMENT"/>
        <s v="CASH-IMPAIRED INVEST GAAP ADJ"/>
        <s v="CASH POOL FMV GAAP ADJUSTMENTS"/>
        <s v="YE CASH LOANS-ADJUSTMENTS"/>
        <s v="ACCOUNTS RECEIVABLE"/>
        <s v="ACCOUNTS RECEIVABLE UNAPPLIED"/>
        <s v="DUE FROM EMPLOYEES TRAVEL ADVANCES"/>
        <s v="UNBILLED RECEIVABLES"/>
        <s v="OTHER RECEIVABLES"/>
        <s v="DUE FROM PAYROLL FUND"/>
        <s v="DUE FROM OTHER FUNDS"/>
        <s v="DUE FROM OTHER GOVERNMENTS"/>
        <s v="DUE FROM OTHER GOVERNMENTS-UNBILLED"/>
        <s v="PAYROLL CONTROL"/>
        <s v="ACCOUNTS PAYABLE ORACLE"/>
        <s v="ACCOUNTS PAYABLE MANUAL"/>
        <s v="PURCHASING RECEIPTS"/>
        <s v="ACCRUAL OFFSET"/>
        <s v="DUE TO PAYROLL FUND"/>
        <s v="DUE TO OTHER FUNDS"/>
        <s v="DUE TO OTHER GOVERNMENTS"/>
        <s v="WAGES PAYABLE"/>
        <s v="WAGES PAYABLE MANUAL ENTRY"/>
        <s v="COMP TIME PAYABLE"/>
        <s v="UNEMPLOYMENT PAYABLE"/>
        <s v="SALES TAX PAYABLE"/>
        <s v="UNEARNED HOUSING REPAIR LOAN REPAY"/>
        <s v="DEFERRED ACCT REC 11503"/>
        <s v="H CD DEFERRED LOANS"/>
        <s v="DEFERRED GRANT REVENUE"/>
        <s v="RESERVE ENCUMBRANCES"/>
        <s v="FUND BALANCE"/>
        <s v="FUND BALANCE/NET POSITION"/>
        <s v="EXP REIMB CLEARING"/>
        <s v="CONSULTANT SERVICES"/>
        <s v="CDBG PROGRAM INCOME"/>
        <s v="REGULAR SALARIED EMPLOYEE"/>
        <s v="LABOR ACCRUAL ADJ GL ONLY"/>
        <s v="BENEFIT ACCRUAL ADJ GL ONLY"/>
        <s v="MISCELLANEOUS SERVICES"/>
        <s v="MOTOR POOL ER R SERVICE"/>
        <s v="P CD HUD HOME"/>
        <s v="LOAN IN LABOR MANUAL"/>
        <s v="MISC LABOR"/>
        <s v="OTHER MISC REVENUE"/>
        <s v="KCIT BUSINESS SOLUTIONS SERVICES"/>
        <s v="KCIT CUSTOMER SUPPORT SERVICES"/>
        <s v="KCIT eGOVERNMENT SERVICES"/>
        <s v="KCIT COUNTYWIDE SERVICES"/>
        <s v="SERVICES COMMUNICATIONS TELECOM ONGOING CHRG"/>
        <s v="ROAD EQUIP ER R"/>
        <s v="EMPLOYER PAID BENEFITS"/>
        <s v="PAID TIME OFF"/>
        <s v="COMM PLANNING DEVELOPMENT"/>
        <s v="TEMPORARY"/>
        <s v="REALIZED LOSS-IMPAIRINV"/>
        <s v="REALIZED GAIN LOSS INVEST"/>
        <s v="UNREALIZED LOSS IMPAIRED INVESTMENT"/>
        <s v="JUDGMENTS SETTLEMENTS"/>
        <s v="IMMATL PRIOR YEAR CORRECT"/>
        <s v="EMERGENCY SHELTER GRANT"/>
        <s v="SHELTER PLUS CARE"/>
        <s v="HUD MCKINNEY"/>
        <s v="SUPPORT HOUSING PROGRAM"/>
        <s v="NEIGHBORHOOD STBLZTN PRGM"/>
        <s v="LOAN OUT LABOR CLASS LEVEL"/>
        <s v="DUE FROM EMPLOYEES-TRANSITION CHECKS"/>
        <s v="UNCLAIMED MONEY RCW63 29"/>
        <s v="MED DENTAL LIFE INS BENEFITS/NON 587"/>
        <s v="SOCIAL SECURITY MEDICARE FICA"/>
        <s v="RETIREMENT"/>
        <s v="INDUSTRIAL INSURANCE"/>
        <s v="OFFICE SUPPLIES"/>
        <s v="OTHER CONTRACTUAL PROF SVCS"/>
        <s v="TRAINING"/>
        <s v="MISC SERVICES CHARGES"/>
        <s v="ITS EXISTING PROGRAMS"/>
        <s v="TECH SERVICE REBATE"/>
        <s v="TELECOM SERVICES"/>
        <s v="TELECOM OVERHEAD"/>
        <s v="PROPERTY SERVICES"/>
        <s v="PROSECUTING ATTORNEY"/>
        <s v="CONST FACILITY MGMT"/>
        <s v="HUMAN SERVICES"/>
        <s v="OVERHEAD COST ALLOCATION"/>
        <s v="CSD OVERHEAD"/>
        <s v="LTD GO BOND REDEMP SVC"/>
        <s v="FINANCIAL MGMT SVCS"/>
        <s v="FACILITIES STRATEGIC INITIATIVE FEE"/>
        <s v="FINANCIAL MGMT SVCS REBATE"/>
        <s v="PUBLIC WORKS ER R SVC"/>
        <s v="LONG TERM LEASES"/>
        <s v="MAJOR MAINT RESERVE"/>
        <s v="BUSINESS RESOURCE DP SVCS"/>
        <s v="INTRAGOVMNTL SVC CONTRA"/>
        <s v="FURNITURE"/>
        <s v="EDP EQUIPMENT"/>
        <s v="T T LMTD TAX GO BOND RDM"/>
        <s v="T T KCIT CIP FUND"/>
        <s v="CONTINGENCY RESERVE"/>
        <s v="UNREALIZED GAIN LOSS INVEST"/>
        <s v="PERSONNEL CONTRA"/>
        <s v="EXP REIMB SUSPENSE"/>
        <s v="OVERTIME"/>
        <s v="PERS 1 BENE-VAC/SL PAYOFF"/>
        <s v="UNEMPLOYMENT COMPENSATION"/>
        <s v="FED FUNDS-SUB RECIPIENT PASS THRU"/>
        <s v="BRC SVC CHARGES"/>
        <s v="EXPENDITURE CONTRA"/>
        <s v="EXPENDITURE CONVERSION"/>
        <s v="SUBCONTRACT OTHER"/>
        <s v="CDBG ENTITLEMENT STIMULUS"/>
        <s v="THOR A CTED GRANT"/>
        <s v="HOMELESS PREVENTION HPRP ARRA"/>
        <s v="FREIGHT AND DELIVRY SRV"/>
        <s v="SUPPLIES MISCELLANEOUS"/>
        <s v="SUPPLIES VEHICLE"/>
        <s v="MISC OPERATING SUPPLIES"/>
        <s v="INDIRECT COSTS"/>
        <s v="WHITE CTR SECT 108 LOAN REPAYMENTS HOF SVC FEE"/>
        <s v="TRAVEL SUBSISTENCE OUT OF STATE"/>
        <s v="ITS INFRASTRUCTURE EXPEND"/>
        <s v="INFORMATION RESOURCE MGMT"/>
        <s v="KCIT SERVICES"/>
        <s v="INVESTMENT INTEREST GROSS"/>
        <s v="CASH MANAGEMENT SVCS FEE"/>
        <s v="INVEST SERVICE FEE POOL"/>
        <s v="SUPPLIES COMMUNICATIONS"/>
        <s v="SERVICES COMMUNICATIONS"/>
        <s v="SERVICES COMMUNICATIONS CELL PHONE PAGER SVC"/>
        <s v="RENT LEASE COPY MACHINE"/>
        <s v="TT DCHS ADMIN"/>
        <s v="HPRP PROGRAM STIMULUS"/>
        <s v="CONSTRUCTION CONTRACTS"/>
        <s v="PROJECT MGMT SVCS"/>
        <s v="PURCHASED TRANSPORTATION"/>
        <s v="T T COMM DEVELOP BLOCK GRANT"/>
        <s v="SOLID WASTE SVC"/>
        <s v="ENERGY &amp; WATER CONSLDTN ACT"/>
        <s v="POSTAGE"/>
        <s v="ACCOUNTS RECEIVABLE-ACCRUAL"/>
        <s v="SALARIES AND WAGES REIMB"/>
        <s v="MEETING REGISTRATIONS"/>
        <s v="FMD COPY CENTER"/>
        <s v="INTRAGOVMNTL SERVICE ADJ"/>
        <s v="INDIRECT COST RATE 6"/>
        <s v="INVENTORY EQUIP 5K UNDER"/>
        <s v="PROFESSIONAL SERVICES PRINTING BINDING"/>
        <s v="PROFESSIONAL SERVICES"/>
        <s v="LICENSES FEES"/>
        <s v="ADVERTISING"/>
        <s v="SUPPLIES FOOD"/>
        <s v="SERVICES REPAIR MAINTENANCE"/>
        <s v="RENT LEASE"/>
        <s v="RENT LEASE OTHER EQUIP AND MACH"/>
        <s v="DUES MEMBERSHIPS"/>
        <s v="RECORDERS OFFICE"/>
        <s v="LOAN IN OUT BNFTS MANUAL"/>
        <s v="SOFTWARE NONCAP"/>
        <s v="TRAVEL SUBSISTENCE IN STATE"/>
        <s v="RIGHT OF WAY ACCESS"/>
        <s v="FACILITIES MANAGEMENT"/>
        <s v="TAXES ASSESSMENTS MISC"/>
        <s v="LICENSES FEES PERMITS"/>
        <s v="SUPPLIES IT"/>
        <s v="SUPPLIES SAFETY SECURITY"/>
        <s v="ITS NEW DEVELOPMENT"/>
        <s v="SUPPLIES BOOKS SUBSCRIPTIONS"/>
        <s v="NATIONAL ASSOC OF COUNTIES"/>
        <s v="COUNTY PARKING GARAGE LOT"/>
        <s v="MAINTENANCE PARTS MATERIALS"/>
        <s v="REVOLVING FUND"/>
        <s v="FUND BALANCE-ADJ BB"/>
        <s v="EQUITY TRANSFER IN OUT"/>
        <s v="INTERLOCAL SEATTLE"/>
        <s v="LOW INCOME HSING LOCAL PRTN"/>
        <s v="HOMELESS HOUSING LOCAL PRTN"/>
        <s v="1359 HOMELESS HOUSING LOCAL"/>
        <s v="SHB2331 HOMELESS HOUSING LOCAL"/>
        <s v="HOF ADMIN FEE 36 22 178"/>
        <s v="UNITED WAY"/>
        <s v="OTHR GEN GOVT SUP COURT"/>
        <s v="OTHR GEN GOV SW MGMT"/>
        <s v="BUDGETED FUND BALANCE"/>
        <s v="INTEREST ON CONTRACT NOTE"/>
        <s v="OTHR GEN GOV MISC"/>
        <s v="OTHR GEN GOV DCFM"/>
        <s v="OTHR GEN GOV WATER QUALITY"/>
        <s v="HB2048 HMLSS HSING LOCAL PRTN"/>
        <s v="CNSLDTD ST HOMELESS GRANT"/>
        <s v="STATE DISABILITY LIFELINE"/>
        <s v="CONTRIB MIDD"/>
        <s v="CONTRIB VETERN SERVICES"/>
        <s v="CONTRIB CURRENT EXPENSE"/>
        <s v="CONTRIB VET FAMILY LEVY"/>
        <s v="CONTRIB HUMAN SVCS LEVY"/>
        <s v="CONTRIB OTHER FUNDS"/>
        <s v="CONTRIB DEVELOP DISABILITY"/>
        <s v="WORK TRAINING SVCS"/>
        <s v="OTHER GENERAL GOVT SVCS"/>
        <s v="INTERFUND INTEREST AUTO"/>
        <s v="H CD LOAN REPAYMENTS HOF"/>
        <s v="COST GOODS SOLD SUPPLIES FOR RESALE"/>
        <s v="UTILITIES WATER SEWER"/>
        <s v="CONTRIB LTGO 09 SERIES B"/>
        <s v="T T HOUSING OPPORTUNITY"/>
        <s v="CONTRIB CHILD FAMILY SVCS"/>
        <s v="SERVICES LEGAL"/>
        <s v="GATES FNDTN FMLY HOMELESSNESS"/>
        <s v="ALLOWANCE UNIFORM CLOTHING"/>
        <s v="MINOR ASSET NON CONTR LT 5K"/>
        <s v="PROFESSIONAL SERVICES IT"/>
        <s v="FLEX BENEFIT CASHBACK"/>
        <s v="GIS OPERATIONS"/>
        <s v="BENEFIT ACCRUAL ROADS"/>
        <s v="T T WORK TRAINING PRGRM"/>
      </sharedItems>
    </cacheField>
    <cacheField name="Appropriation Budget" numFmtId="0">
      <sharedItems containsSemiMixedTypes="0" containsString="0" containsNumber="1" containsInteger="1" minValue="-1974685" maxValue="13254363"/>
    </cacheField>
    <cacheField name="Operating Budget" numFmtId="0">
      <sharedItems containsSemiMixedTypes="0" containsString="0" containsNumber="1" containsInteger="1" minValue="-1974685" maxValue="13254363"/>
    </cacheField>
    <cacheField name="Actuals" numFmtId="0">
      <sharedItems containsSemiMixedTypes="0" containsString="0" containsNumber="1" minValue="-11739049.039999999" maxValue="11463353.619999999"/>
    </cacheField>
    <cacheField name="Encumbrance" numFmtId="0">
      <sharedItems containsSemiMixedTypes="0" containsString="0" containsNumber="1" minValue="-52705.51" maxValue="40000"/>
    </cacheField>
    <cacheField name="Balance" numFmtId="0">
      <sharedItems containsSemiMixedTypes="0" containsString="0" containsNumber="1" minValue="-11463353.619999999" maxValue="13254363"/>
    </cacheField>
    <cacheField name="Percent" numFmtId="0">
      <sharedItems/>
    </cacheField>
    <cacheField name="Jan-Actual" numFmtId="0">
      <sharedItems containsSemiMixedTypes="0" containsString="0" containsNumber="1" minValue="-873635.5" maxValue="2117307.91"/>
    </cacheField>
    <cacheField name="Feb-Actual" numFmtId="0">
      <sharedItems containsSemiMixedTypes="0" containsString="0" containsNumber="1" minValue="-11483012.890000001" maxValue="11452144.970000001"/>
    </cacheField>
    <cacheField name="Mar-Actual" numFmtId="0">
      <sharedItems containsSemiMixedTypes="0" containsString="0" containsNumber="1" minValue="-1642397.15" maxValue="942958.67"/>
    </cacheField>
    <cacheField name="Apr-Actual" numFmtId="0">
      <sharedItems containsSemiMixedTypes="0" containsString="0" containsNumber="1" minValue="-2000000" maxValue="1231027.46"/>
    </cacheField>
    <cacheField name="May-Actual" numFmtId="0">
      <sharedItems containsSemiMixedTypes="0" containsString="0" containsNumber="1" minValue="-1785235.73" maxValue="1862811.72"/>
    </cacheField>
    <cacheField name="Jun-Actual" numFmtId="0">
      <sharedItems containsSemiMixedTypes="0" containsString="0" containsNumber="1" minValue="-699945.47" maxValue="699945.47"/>
    </cacheField>
    <cacheField name="Jul-Actual" numFmtId="0">
      <sharedItems containsSemiMixedTypes="0" containsString="0" containsNumber="1" minValue="-1465261.23" maxValue="1763754.19"/>
    </cacheField>
    <cacheField name="Aug-Actual" numFmtId="0">
      <sharedItems containsSemiMixedTypes="0" containsString="0" containsNumber="1" minValue="-1443694.9" maxValue="1465261.23"/>
    </cacheField>
    <cacheField name="Sep-Actual" numFmtId="0">
      <sharedItems containsSemiMixedTypes="0" containsString="0" containsNumber="1" minValue="-1087784.3700000001" maxValue="868533.22"/>
    </cacheField>
    <cacheField name="Oct-Actual" numFmtId="0">
      <sharedItems containsSemiMixedTypes="0" containsString="0" containsNumber="1" minValue="-1016269" maxValue="1954990.9300000002"/>
    </cacheField>
    <cacheField name="Nov-Actual" numFmtId="0">
      <sharedItems containsSemiMixedTypes="0" containsString="0" containsNumber="1" minValue="-1954990.9300000002" maxValue="1299171.69"/>
    </cacheField>
    <cacheField name="Dec-Actual" numFmtId="0">
      <sharedItems containsSemiMixedTypes="0" containsString="0" containsNumber="1" minValue="-6260533.5700000003" maxValue="1454772.22"/>
    </cacheField>
    <cacheField name="Adj-Actual" numFmtId="0">
      <sharedItems containsSemiMixedTypes="0" containsString="0" containsNumber="1" minValue="-1204.52" maxValue="1126.1200000000001"/>
    </cacheField>
    <cacheField name="Fund Description" numFmtId="0">
      <sharedItems/>
    </cacheField>
    <cacheField name="Project Description" numFmtId="0">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16">
  <r>
    <x v="0"/>
    <s v="0000000"/>
    <s v="000000"/>
    <x v="0"/>
    <s v="0000000"/>
    <n v="2016"/>
    <x v="0"/>
    <x v="0"/>
    <s v="BS000-CURRENT ASSETS"/>
    <s v="B1000-CASH"/>
    <m/>
    <n v="0"/>
    <n v="0"/>
    <n v="0"/>
    <n v="0"/>
    <n v="0"/>
    <s v="N/A"/>
    <n v="0"/>
    <n v="0"/>
    <n v="0"/>
    <n v="0"/>
    <n v="0"/>
    <n v="0"/>
    <n v="0"/>
    <n v="0"/>
    <n v="0"/>
    <n v="0"/>
    <n v="0"/>
    <n v="0"/>
    <n v="0"/>
    <s v="FED HOUSNG &amp; COMM DEV FND"/>
    <s v="Default"/>
    <s v="DEFAULT"/>
    <s v="Default"/>
  </r>
  <r>
    <x v="0"/>
    <s v="0000000"/>
    <s v="000000"/>
    <x v="1"/>
    <s v="0000000"/>
    <n v="2016"/>
    <x v="0"/>
    <x v="1"/>
    <s v="BS000-CURRENT ASSETS"/>
    <s v="B1000-CASH"/>
    <m/>
    <n v="0"/>
    <n v="0"/>
    <n v="-2278677.17"/>
    <n v="0"/>
    <n v="2278677.17"/>
    <s v="N/A"/>
    <n v="1130166.8899999999"/>
    <n v="-1543577.19"/>
    <n v="-413112.07"/>
    <n v="-1896414.23"/>
    <n v="30256.98"/>
    <n v="94232.6"/>
    <n v="-1639362.4500000002"/>
    <n v="-592203.12"/>
    <n v="-513657.2"/>
    <n v="4199017.4000000004"/>
    <n v="-1081940.3400000001"/>
    <n v="-52084.44"/>
    <n v="0"/>
    <s v="FED HOUSNG &amp; COMM DEV FND"/>
    <s v="Default"/>
    <s v="DEFAULT"/>
    <s v="Default"/>
  </r>
  <r>
    <x v="0"/>
    <s v="0000000"/>
    <s v="000000"/>
    <x v="2"/>
    <s v="0000000"/>
    <n v="2016"/>
    <x v="0"/>
    <x v="2"/>
    <s v="BS000-CURRENT ASSETS"/>
    <s v="B1000-CASH"/>
    <m/>
    <n v="0"/>
    <n v="0"/>
    <n v="-268.09000000000003"/>
    <n v="0"/>
    <n v="268.09000000000003"/>
    <s v="N/A"/>
    <n v="-10.82"/>
    <n v="-6.53"/>
    <n v="-6.2"/>
    <n v="-5.01"/>
    <n v="-154.82"/>
    <n v="-19.27"/>
    <n v="-11.98"/>
    <n v="-11.120000000000001"/>
    <n v="-5.01"/>
    <n v="-14.36"/>
    <n v="-5.69"/>
    <n v="-17.28"/>
    <n v="0"/>
    <s v="FED HOUSNG &amp; COMM DEV FND"/>
    <s v="Default"/>
    <s v="DEFAULT"/>
    <s v="Default"/>
  </r>
  <r>
    <x v="0"/>
    <s v="0000000"/>
    <s v="000000"/>
    <x v="3"/>
    <s v="0000000"/>
    <n v="2016"/>
    <x v="0"/>
    <x v="3"/>
    <s v="BS000-CURRENT ASSETS"/>
    <s v="B1000-CASH"/>
    <m/>
    <n v="0"/>
    <n v="0"/>
    <n v="94.89"/>
    <n v="0"/>
    <n v="-94.89"/>
    <s v="N/A"/>
    <n v="0"/>
    <n v="378.79"/>
    <n v="0"/>
    <n v="0"/>
    <n v="0"/>
    <n v="0"/>
    <n v="0"/>
    <n v="0"/>
    <n v="0"/>
    <n v="0"/>
    <n v="0"/>
    <n v="-283.90000000000003"/>
    <n v="0"/>
    <s v="FED HOUSNG &amp; COMM DEV FND"/>
    <s v="Default"/>
    <s v="DEFAULT"/>
    <s v="Default"/>
  </r>
  <r>
    <x v="0"/>
    <s v="0000000"/>
    <s v="000000"/>
    <x v="4"/>
    <s v="0000000"/>
    <n v="2016"/>
    <x v="0"/>
    <x v="4"/>
    <s v="BS000-CURRENT ASSETS"/>
    <s v="B1000-CASH"/>
    <m/>
    <n v="0"/>
    <n v="0"/>
    <n v="0"/>
    <n v="0"/>
    <n v="0"/>
    <s v="N/A"/>
    <n v="0"/>
    <n v="0"/>
    <n v="0"/>
    <n v="0"/>
    <n v="0"/>
    <n v="0"/>
    <n v="0"/>
    <n v="0"/>
    <n v="0"/>
    <n v="0"/>
    <n v="0"/>
    <n v="0"/>
    <n v="0"/>
    <s v="FED HOUSNG &amp; COMM DEV FND"/>
    <s v="Default"/>
    <s v="DEFAULT"/>
    <s v="Default"/>
  </r>
  <r>
    <x v="0"/>
    <s v="0000000"/>
    <s v="GL-10"/>
    <x v="5"/>
    <s v="0000000"/>
    <n v="2016"/>
    <x v="0"/>
    <x v="5"/>
    <s v="BS000-CURRENT ASSETS"/>
    <s v="B1000-CASH"/>
    <m/>
    <n v="0"/>
    <n v="0"/>
    <n v="11208.65"/>
    <n v="0"/>
    <n v="-11208.65"/>
    <s v="N/A"/>
    <n v="11208.65"/>
    <n v="0"/>
    <n v="0"/>
    <n v="0"/>
    <n v="0"/>
    <n v="0"/>
    <n v="0"/>
    <n v="0"/>
    <n v="0"/>
    <n v="0"/>
    <n v="0"/>
    <n v="0"/>
    <n v="0"/>
    <s v="FED HOUSNG &amp; COMM DEV FND"/>
    <s v="Default"/>
    <s v="DEFAULT"/>
    <s v="Default"/>
  </r>
  <r>
    <x v="0"/>
    <s v="0000000"/>
    <s v="000000"/>
    <x v="6"/>
    <s v="0000000"/>
    <n v="2016"/>
    <x v="0"/>
    <x v="6"/>
    <s v="BS000-CURRENT ASSETS"/>
    <s v="B1150-ACCOUNTS RECEIVABLE"/>
    <m/>
    <n v="0"/>
    <n v="0"/>
    <n v="-648290.66"/>
    <n v="0"/>
    <n v="648290.66"/>
    <s v="N/A"/>
    <n v="8797.3700000000008"/>
    <n v="-58840.55"/>
    <n v="23247.03"/>
    <n v="-52960.19"/>
    <n v="-33939.410000000003"/>
    <n v="-164676.96"/>
    <n v="-103605.35"/>
    <n v="-28878.45"/>
    <n v="-94727.85"/>
    <n v="-119223.96"/>
    <n v="-95821.8"/>
    <n v="72339.460000000006"/>
    <n v="0"/>
    <s v="FED HOUSNG &amp; COMM DEV FND"/>
    <s v="Default"/>
    <s v="DEFAULT"/>
    <s v="Default"/>
  </r>
  <r>
    <x v="0"/>
    <s v="0000000"/>
    <s v="000000"/>
    <x v="7"/>
    <s v="0000000"/>
    <n v="2016"/>
    <x v="0"/>
    <x v="7"/>
    <s v="BS000-CURRENT ASSETS"/>
    <s v="B1150-ACCOUNTS RECEIVABLE"/>
    <m/>
    <n v="0"/>
    <n v="0"/>
    <n v="-11208.65"/>
    <n v="0"/>
    <n v="11208.65"/>
    <s v="N/A"/>
    <n v="-11208.65"/>
    <n v="0"/>
    <n v="0"/>
    <n v="0"/>
    <n v="0"/>
    <n v="0"/>
    <n v="0"/>
    <n v="0"/>
    <n v="0"/>
    <n v="0"/>
    <n v="0"/>
    <n v="0"/>
    <n v="0"/>
    <s v="FED HOUSNG &amp; COMM DEV FND"/>
    <s v="Default"/>
    <s v="DEFAULT"/>
    <s v="Default"/>
  </r>
  <r>
    <x v="0"/>
    <s v="0000000"/>
    <s v="000000"/>
    <x v="8"/>
    <s v="0000000"/>
    <n v="2016"/>
    <x v="0"/>
    <x v="8"/>
    <s v="BS000-CURRENT ASSETS"/>
    <s v="B1150-ACCOUNTS RECEIVABLE"/>
    <m/>
    <n v="0"/>
    <n v="0"/>
    <n v="0"/>
    <n v="0"/>
    <n v="0"/>
    <s v="N/A"/>
    <n v="0"/>
    <n v="0"/>
    <n v="0"/>
    <n v="0"/>
    <n v="0"/>
    <n v="0"/>
    <n v="0"/>
    <n v="0"/>
    <n v="0"/>
    <n v="0"/>
    <n v="0"/>
    <n v="0"/>
    <n v="0"/>
    <s v="FED HOUSNG &amp; COMM DEV FND"/>
    <s v="Default"/>
    <s v="DEFAULT"/>
    <s v="Default"/>
  </r>
  <r>
    <x v="0"/>
    <s v="0000000"/>
    <s v="000000"/>
    <x v="9"/>
    <s v="0000000"/>
    <n v="2016"/>
    <x v="0"/>
    <x v="9"/>
    <s v="BS000-CURRENT ASSETS"/>
    <s v="B1150-ACCOUNTS RECEIVABLE"/>
    <m/>
    <n v="0"/>
    <n v="0"/>
    <n v="12500"/>
    <n v="0"/>
    <n v="-12500"/>
    <s v="N/A"/>
    <n v="12500"/>
    <n v="0"/>
    <n v="0"/>
    <n v="0"/>
    <n v="0"/>
    <n v="0"/>
    <n v="0"/>
    <n v="0"/>
    <n v="0"/>
    <n v="0"/>
    <n v="0"/>
    <n v="0"/>
    <n v="0"/>
    <s v="FED HOUSNG &amp; COMM DEV FND"/>
    <s v="Default"/>
    <s v="DEFAULT"/>
    <s v="Default"/>
  </r>
  <r>
    <x v="0"/>
    <s v="0000000"/>
    <s v="000000"/>
    <x v="10"/>
    <s v="0000000"/>
    <n v="2016"/>
    <x v="0"/>
    <x v="10"/>
    <s v="BS000-CURRENT ASSETS"/>
    <s v="B1155-OTHER RECEIVABLE"/>
    <m/>
    <n v="0"/>
    <n v="0"/>
    <n v="0"/>
    <n v="0"/>
    <n v="0"/>
    <s v="N/A"/>
    <n v="0"/>
    <n v="0"/>
    <n v="0"/>
    <n v="0"/>
    <n v="0"/>
    <n v="0"/>
    <n v="0"/>
    <n v="0"/>
    <n v="0"/>
    <n v="0"/>
    <n v="0"/>
    <n v="0"/>
    <n v="0"/>
    <s v="FED HOUSNG &amp; COMM DEV FND"/>
    <s v="Default"/>
    <s v="DEFAULT"/>
    <s v="Default"/>
  </r>
  <r>
    <x v="0"/>
    <s v="0000000"/>
    <s v="000000"/>
    <x v="11"/>
    <s v="0000000"/>
    <n v="2016"/>
    <x v="0"/>
    <x v="11"/>
    <s v="BS000-CURRENT ASSETS"/>
    <s v="B1310-DUE FROM OTHER FUNDS"/>
    <m/>
    <n v="0"/>
    <n v="0"/>
    <n v="0"/>
    <n v="0"/>
    <n v="0"/>
    <s v="N/A"/>
    <n v="0"/>
    <n v="0"/>
    <n v="0"/>
    <n v="0"/>
    <n v="0"/>
    <n v="0"/>
    <n v="0"/>
    <n v="0"/>
    <n v="0"/>
    <n v="0"/>
    <n v="0"/>
    <n v="0"/>
    <n v="0"/>
    <s v="FED HOUSNG &amp; COMM DEV FND"/>
    <s v="Default"/>
    <s v="DEFAULT"/>
    <s v="Default"/>
  </r>
  <r>
    <x v="0"/>
    <s v="0000000"/>
    <s v="000000"/>
    <x v="12"/>
    <s v="0000000"/>
    <n v="2016"/>
    <x v="0"/>
    <x v="12"/>
    <s v="BS000-CURRENT ASSETS"/>
    <s v="B1310-DUE FROM OTHER FUNDS"/>
    <m/>
    <n v="0"/>
    <n v="0"/>
    <n v="-12500"/>
    <n v="0"/>
    <n v="12500"/>
    <s v="N/A"/>
    <n v="-12500"/>
    <n v="0"/>
    <n v="0"/>
    <n v="0"/>
    <n v="0"/>
    <n v="0"/>
    <n v="0"/>
    <n v="0"/>
    <n v="0"/>
    <n v="0"/>
    <n v="0"/>
    <n v="0"/>
    <n v="0"/>
    <s v="FED HOUSNG &amp; COMM DEV FND"/>
    <s v="Default"/>
    <s v="DEFAULT"/>
    <s v="Default"/>
  </r>
  <r>
    <x v="0"/>
    <s v="0000000"/>
    <s v="000000"/>
    <x v="13"/>
    <s v="0000000"/>
    <n v="2016"/>
    <x v="0"/>
    <x v="13"/>
    <s v="BS000-CURRENT ASSETS"/>
    <s v="B1330-DUE FROM OTHER GOVTS"/>
    <m/>
    <n v="0"/>
    <n v="0"/>
    <n v="0"/>
    <n v="0"/>
    <n v="0"/>
    <s v="N/A"/>
    <n v="0"/>
    <n v="0"/>
    <n v="0"/>
    <n v="0"/>
    <n v="0"/>
    <n v="0"/>
    <n v="0"/>
    <n v="0"/>
    <n v="0"/>
    <n v="0"/>
    <n v="0"/>
    <n v="0"/>
    <n v="0"/>
    <s v="FED HOUSNG &amp; COMM DEV FND"/>
    <s v="Default"/>
    <s v="DEFAULT"/>
    <s v="Default"/>
  </r>
  <r>
    <x v="0"/>
    <s v="0000000"/>
    <s v="000000"/>
    <x v="14"/>
    <s v="0000000"/>
    <n v="2016"/>
    <x v="0"/>
    <x v="14"/>
    <s v="BS000-CURRENT ASSETS"/>
    <s v="B1330-DUE FROM OTHER GOVTS"/>
    <m/>
    <n v="0"/>
    <n v="0"/>
    <n v="23125.040000000001"/>
    <n v="0"/>
    <n v="-23125.040000000001"/>
    <s v="N/A"/>
    <n v="0"/>
    <n v="0"/>
    <n v="0"/>
    <n v="0"/>
    <n v="0"/>
    <n v="0"/>
    <n v="0"/>
    <n v="23125.040000000001"/>
    <n v="0"/>
    <n v="0"/>
    <n v="0"/>
    <n v="0"/>
    <n v="0"/>
    <s v="FED HOUSNG &amp; COMM DEV FND"/>
    <s v="Default"/>
    <s v="DEFAULT"/>
    <s v="Default"/>
  </r>
  <r>
    <x v="0"/>
    <s v="0000000"/>
    <s v="000000"/>
    <x v="15"/>
    <s v="0000000"/>
    <n v="2016"/>
    <x v="0"/>
    <x v="15"/>
    <s v="BS000-CURRENT ASSETS"/>
    <s v="B1990-CONTROL ACCOUNTS"/>
    <m/>
    <n v="0"/>
    <n v="0"/>
    <n v="0"/>
    <n v="0"/>
    <n v="0"/>
    <s v="N/A"/>
    <n v="0"/>
    <n v="22544.84"/>
    <n v="-22544.84"/>
    <n v="0"/>
    <n v="0"/>
    <n v="-38628.410000000003"/>
    <n v="38628.410000000003"/>
    <n v="0"/>
    <n v="0"/>
    <n v="0"/>
    <n v="0"/>
    <n v="0"/>
    <n v="0"/>
    <s v="FED HOUSNG &amp; COMM DEV FND"/>
    <s v="Default"/>
    <s v="DEFAULT"/>
    <s v="Default"/>
  </r>
  <r>
    <x v="0"/>
    <s v="0000000"/>
    <s v="000000"/>
    <x v="16"/>
    <s v="0000000"/>
    <n v="2016"/>
    <x v="1"/>
    <x v="16"/>
    <s v="BS200-CURRENT LIABILITIES"/>
    <s v="B2020-ACCOUNTS PAYABLE"/>
    <m/>
    <n v="0"/>
    <n v="0"/>
    <n v="-586299.22"/>
    <n v="0"/>
    <n v="586299.22"/>
    <s v="N/A"/>
    <n v="-195539.47"/>
    <n v="188914.86000000002"/>
    <n v="3558.66"/>
    <n v="3059.25"/>
    <n v="-8774.82"/>
    <n v="3555.7200000000003"/>
    <n v="-1657.68"/>
    <n v="-54398.380000000005"/>
    <n v="61281"/>
    <n v="-141838.72"/>
    <n v="141838.72"/>
    <n v="-586298.36"/>
    <n v="0"/>
    <s v="FED HOUSNG &amp; COMM DEV FND"/>
    <s v="Default"/>
    <s v="DEFAULT"/>
    <s v="Default"/>
  </r>
  <r>
    <x v="0"/>
    <s v="0000000"/>
    <s v="000000"/>
    <x v="17"/>
    <s v="0000000"/>
    <n v="2016"/>
    <x v="1"/>
    <x v="17"/>
    <s v="BS200-CURRENT LIABILITIES"/>
    <s v="B2020-ACCOUNTS PAYABLE"/>
    <m/>
    <n v="0"/>
    <n v="0"/>
    <n v="0"/>
    <n v="0"/>
    <n v="0"/>
    <s v="N/A"/>
    <n v="0"/>
    <n v="0"/>
    <n v="0"/>
    <n v="0"/>
    <n v="0"/>
    <n v="0"/>
    <n v="0"/>
    <n v="0"/>
    <n v="0"/>
    <n v="0"/>
    <n v="0"/>
    <n v="0"/>
    <n v="0"/>
    <s v="FED HOUSNG &amp; COMM DEV FND"/>
    <s v="Default"/>
    <s v="DEFAULT"/>
    <s v="Default"/>
  </r>
  <r>
    <x v="0"/>
    <s v="0000000"/>
    <s v="000000"/>
    <x v="18"/>
    <s v="0000000"/>
    <n v="2016"/>
    <x v="1"/>
    <x v="18"/>
    <s v="BS200-CURRENT LIABILITIES"/>
    <s v="B2020-ACCOUNTS PAYABLE"/>
    <m/>
    <n v="0"/>
    <n v="0"/>
    <n v="877050.43"/>
    <n v="0"/>
    <n v="-877050.43"/>
    <s v="N/A"/>
    <n v="223914.93"/>
    <n v="379273.19"/>
    <n v="37343.14"/>
    <n v="296432.06"/>
    <n v="112183.40000000001"/>
    <n v="-611499.31000000006"/>
    <n v="328997.15000000002"/>
    <n v="265729.95"/>
    <n v="-190482"/>
    <n v="39920.68"/>
    <n v="133666.68"/>
    <n v="-138429.44"/>
    <n v="0"/>
    <s v="FED HOUSNG &amp; COMM DEV FND"/>
    <s v="Default"/>
    <s v="DEFAULT"/>
    <s v="Default"/>
  </r>
  <r>
    <x v="0"/>
    <s v="0000000"/>
    <s v="000000"/>
    <x v="19"/>
    <s v="0000000"/>
    <n v="2016"/>
    <x v="1"/>
    <x v="19"/>
    <s v="BS200-CURRENT LIABILITIES"/>
    <s v="B2020-ACCOUNTS PAYABLE"/>
    <m/>
    <n v="0"/>
    <n v="0"/>
    <n v="45982.63"/>
    <n v="0"/>
    <n v="-45982.63"/>
    <s v="N/A"/>
    <n v="354053.10000000003"/>
    <n v="0"/>
    <n v="0"/>
    <n v="0"/>
    <n v="0"/>
    <n v="0"/>
    <n v="0"/>
    <n v="-74269.62"/>
    <n v="0"/>
    <n v="0"/>
    <n v="0"/>
    <n v="-233800.85"/>
    <n v="0"/>
    <s v="FED HOUSNG &amp; COMM DEV FND"/>
    <s v="Default"/>
    <s v="DEFAULT"/>
    <s v="Default"/>
  </r>
  <r>
    <x v="0"/>
    <s v="0000000"/>
    <s v="000000"/>
    <x v="20"/>
    <s v="0000000"/>
    <n v="2016"/>
    <x v="1"/>
    <x v="20"/>
    <s v="BS200-CURRENT LIABILITIES"/>
    <s v="B2070-DUE TO OTHER FUNDS"/>
    <m/>
    <n v="0"/>
    <n v="0"/>
    <n v="0"/>
    <n v="0"/>
    <n v="0"/>
    <s v="N/A"/>
    <n v="-62562.700000000004"/>
    <n v="2981.4"/>
    <n v="-806.58"/>
    <n v="2382.19"/>
    <n v="887.77"/>
    <n v="57117.919999999998"/>
    <n v="-71479.11"/>
    <n v="2704.2000000000003"/>
    <n v="-1265.32"/>
    <n v="-42000.28"/>
    <n v="60375.99"/>
    <n v="51664.520000000004"/>
    <n v="0"/>
    <s v="FED HOUSNG &amp; COMM DEV FND"/>
    <s v="Default"/>
    <s v="DEFAULT"/>
    <s v="Default"/>
  </r>
  <r>
    <x v="0"/>
    <s v="0000000"/>
    <s v="000000"/>
    <x v="21"/>
    <s v="0000000"/>
    <n v="2016"/>
    <x v="1"/>
    <x v="21"/>
    <s v="BS200-CURRENT LIABILITIES"/>
    <s v="B2070-DUE TO OTHER FUNDS"/>
    <m/>
    <n v="0"/>
    <n v="0"/>
    <n v="1204.52"/>
    <n v="0"/>
    <n v="-1204.52"/>
    <s v="N/A"/>
    <n v="0"/>
    <n v="0"/>
    <n v="1204.52"/>
    <n v="0"/>
    <n v="0"/>
    <n v="0"/>
    <n v="0"/>
    <n v="0"/>
    <n v="0"/>
    <n v="0"/>
    <n v="0"/>
    <n v="0"/>
    <n v="0"/>
    <s v="FED HOUSNG &amp; COMM DEV FND"/>
    <s v="Default"/>
    <s v="DEFAULT"/>
    <s v="Default"/>
  </r>
  <r>
    <x v="0"/>
    <s v="0000000"/>
    <s v="000000"/>
    <x v="22"/>
    <s v="5590000"/>
    <n v="2016"/>
    <x v="1"/>
    <x v="22"/>
    <s v="BS200-CURRENT LIABILITIES"/>
    <s v="B2080-DUE TO OTHER GOVTS"/>
    <m/>
    <n v="0"/>
    <n v="0"/>
    <n v="0"/>
    <n v="0"/>
    <n v="0"/>
    <s v="N/A"/>
    <n v="0"/>
    <n v="0"/>
    <n v="0"/>
    <n v="0"/>
    <n v="0"/>
    <n v="0"/>
    <n v="0"/>
    <n v="0"/>
    <n v="0"/>
    <n v="0"/>
    <n v="0"/>
    <n v="0"/>
    <n v="0"/>
    <s v="FED HOUSNG &amp; COMM DEV FND"/>
    <s v="Default"/>
    <s v="DEFAULT"/>
    <s v="HOUSING AND COMMUNITY DEVELOPMENT"/>
  </r>
  <r>
    <x v="0"/>
    <s v="0000000"/>
    <s v="000000"/>
    <x v="23"/>
    <s v="0000000"/>
    <n v="2016"/>
    <x v="1"/>
    <x v="23"/>
    <s v="BS200-CURRENT LIABILITIES"/>
    <s v="B2160-WAGES PAYABLE"/>
    <m/>
    <n v="0"/>
    <n v="0"/>
    <n v="-19466.78"/>
    <n v="0"/>
    <n v="19466.78"/>
    <s v="N/A"/>
    <n v="63033.54"/>
    <n v="0"/>
    <n v="0"/>
    <n v="0"/>
    <n v="0"/>
    <n v="0"/>
    <n v="0"/>
    <n v="0"/>
    <n v="0"/>
    <n v="0"/>
    <n v="0"/>
    <n v="-82500.320000000007"/>
    <n v="0"/>
    <s v="FED HOUSNG &amp; COMM DEV FND"/>
    <s v="Default"/>
    <s v="DEFAULT"/>
    <s v="Default"/>
  </r>
  <r>
    <x v="0"/>
    <s v="0000000"/>
    <s v="000000"/>
    <x v="24"/>
    <s v="0000000"/>
    <n v="2016"/>
    <x v="1"/>
    <x v="24"/>
    <s v="BS200-CURRENT LIABILITIES"/>
    <s v="B2160-WAGES PAYABLE"/>
    <m/>
    <n v="0"/>
    <n v="0"/>
    <n v="0"/>
    <n v="0"/>
    <n v="0"/>
    <s v="N/A"/>
    <n v="0"/>
    <n v="-5539"/>
    <n v="-16811"/>
    <n v="-3941"/>
    <n v="-10765"/>
    <n v="-7849"/>
    <n v="44905"/>
    <n v="-19132"/>
    <n v="-12539"/>
    <n v="-36756"/>
    <n v="18674"/>
    <n v="49753"/>
    <n v="0"/>
    <s v="FED HOUSNG &amp; COMM DEV FND"/>
    <s v="Default"/>
    <s v="DEFAULT"/>
    <s v="Default"/>
  </r>
  <r>
    <x v="0"/>
    <s v="0000000"/>
    <s v="000000"/>
    <x v="25"/>
    <s v="0000000"/>
    <n v="2016"/>
    <x v="1"/>
    <x v="25"/>
    <s v="BS200-CURRENT LIABILITIES"/>
    <s v="B2160-WAGES PAYABLE"/>
    <m/>
    <n v="0"/>
    <n v="0"/>
    <n v="3437.96"/>
    <n v="0"/>
    <n v="-3437.96"/>
    <s v="N/A"/>
    <n v="-45.81"/>
    <n v="0"/>
    <n v="468.18"/>
    <n v="-127.68"/>
    <n v="88.67"/>
    <n v="0"/>
    <n v="1149.1600000000001"/>
    <n v="425.62"/>
    <n v="397.27"/>
    <n v="-331.23"/>
    <n v="1110.17"/>
    <n v="303.61"/>
    <n v="0"/>
    <s v="FED HOUSNG &amp; COMM DEV FND"/>
    <s v="Default"/>
    <s v="DEFAULT"/>
    <s v="Default"/>
  </r>
  <r>
    <x v="0"/>
    <s v="0000000"/>
    <s v="000000"/>
    <x v="26"/>
    <s v="0000000"/>
    <n v="2016"/>
    <x v="1"/>
    <x v="26"/>
    <s v="BS200-CURRENT LIABILITIES"/>
    <s v="B2160-WAGES PAYABLE"/>
    <m/>
    <n v="0"/>
    <n v="0"/>
    <n v="0"/>
    <n v="0"/>
    <n v="0"/>
    <s v="N/A"/>
    <n v="0"/>
    <n v="0"/>
    <n v="0"/>
    <n v="0"/>
    <n v="0"/>
    <n v="0"/>
    <n v="0"/>
    <n v="0"/>
    <n v="0"/>
    <n v="0"/>
    <n v="0"/>
    <n v="0"/>
    <n v="0"/>
    <s v="FED HOUSNG &amp; COMM DEV FND"/>
    <s v="Default"/>
    <s v="DEFAULT"/>
    <s v="Default"/>
  </r>
  <r>
    <x v="0"/>
    <s v="0000000"/>
    <s v="000000"/>
    <x v="27"/>
    <s v="0000000"/>
    <n v="2016"/>
    <x v="1"/>
    <x v="27"/>
    <s v="BS200-CURRENT LIABILITIES"/>
    <s v="B2175-TAXES PAYABLE"/>
    <m/>
    <n v="0"/>
    <n v="0"/>
    <n v="0"/>
    <n v="0"/>
    <n v="0"/>
    <s v="N/A"/>
    <n v="0"/>
    <n v="0"/>
    <n v="0"/>
    <n v="0"/>
    <n v="0"/>
    <n v="0"/>
    <n v="0"/>
    <n v="0"/>
    <n v="0"/>
    <n v="0"/>
    <n v="0"/>
    <n v="0"/>
    <n v="0"/>
    <s v="FED HOUSNG &amp; COMM DEV FND"/>
    <s v="Default"/>
    <s v="DEFAULT"/>
    <s v="Default"/>
  </r>
  <r>
    <x v="0"/>
    <s v="0000000"/>
    <s v="000000"/>
    <x v="28"/>
    <s v="0000000"/>
    <n v="2016"/>
    <x v="1"/>
    <x v="28"/>
    <s v="BS200-CURRENT LIABILITIES"/>
    <s v="B2220-DEFERRED REVENUES"/>
    <m/>
    <n v="0"/>
    <n v="0"/>
    <n v="-713132.59"/>
    <n v="0"/>
    <n v="713132.59"/>
    <s v="N/A"/>
    <n v="-55919.450000000004"/>
    <n v="-6000"/>
    <n v="-82226.22"/>
    <n v="-19621.47"/>
    <n v="-79598.48"/>
    <n v="-52269.62"/>
    <n v="-37661.11"/>
    <n v="-39686.950000000004"/>
    <n v="-118839.32"/>
    <n v="-10023.33"/>
    <n v="-38995.230000000003"/>
    <n v="-172291.41"/>
    <n v="0"/>
    <s v="FED HOUSNG &amp; COMM DEV FND"/>
    <s v="Default"/>
    <s v="DEFAULT"/>
    <s v="Default"/>
  </r>
  <r>
    <x v="0"/>
    <s v="0000000"/>
    <s v="000000"/>
    <x v="29"/>
    <s v="0000000"/>
    <n v="2016"/>
    <x v="1"/>
    <x v="29"/>
    <s v="BS200-CURRENT LIABILITIES"/>
    <s v="B2220-DEFERRED REVENUES"/>
    <m/>
    <n v="0"/>
    <n v="0"/>
    <n v="1933252.96"/>
    <n v="0"/>
    <n v="-1933252.96"/>
    <s v="N/A"/>
    <n v="-2797.21"/>
    <n v="0"/>
    <n v="0"/>
    <n v="0"/>
    <n v="0"/>
    <n v="0"/>
    <n v="31735.39"/>
    <n v="0"/>
    <n v="53084.020000000004"/>
    <n v="541591.87"/>
    <n v="0"/>
    <n v="1309638.8900000001"/>
    <n v="0"/>
    <s v="FED HOUSNG &amp; COMM DEV FND"/>
    <s v="Default"/>
    <s v="DEFAULT"/>
    <s v="Default"/>
  </r>
  <r>
    <x v="0"/>
    <s v="0000000"/>
    <s v="000000"/>
    <x v="30"/>
    <s v="0000000"/>
    <n v="2016"/>
    <x v="1"/>
    <x v="30"/>
    <s v="BS200-CURRENT LIABILITIES"/>
    <s v="B2220-DEFERRED REVENUES"/>
    <m/>
    <n v="0"/>
    <n v="0"/>
    <n v="0"/>
    <n v="0"/>
    <n v="0"/>
    <s v="N/A"/>
    <n v="0"/>
    <n v="0"/>
    <n v="0"/>
    <n v="0"/>
    <n v="0"/>
    <n v="0"/>
    <n v="0"/>
    <n v="0"/>
    <n v="0"/>
    <n v="0"/>
    <n v="0"/>
    <n v="0"/>
    <n v="0"/>
    <s v="FED HOUSNG &amp; COMM DEV FND"/>
    <s v="Default"/>
    <s v="DEFAULT"/>
    <s v="Default"/>
  </r>
  <r>
    <x v="0"/>
    <s v="0000000"/>
    <s v="000000"/>
    <x v="31"/>
    <s v="0000000"/>
    <n v="2016"/>
    <x v="1"/>
    <x v="31"/>
    <s v="BS200-CURRENT LIABILITIES"/>
    <s v="B2220-DEFERRED REVENUES"/>
    <m/>
    <n v="0"/>
    <n v="0"/>
    <n v="0"/>
    <n v="0"/>
    <n v="0"/>
    <s v="N/A"/>
    <n v="0"/>
    <n v="0"/>
    <n v="0"/>
    <n v="0"/>
    <n v="0"/>
    <n v="0"/>
    <n v="0"/>
    <n v="0"/>
    <n v="0"/>
    <n v="0"/>
    <n v="0"/>
    <n v="0"/>
    <n v="0"/>
    <s v="FED HOUSNG &amp; COMM DEV FND"/>
    <s v="Default"/>
    <s v="DEFAULT"/>
    <s v="Default"/>
  </r>
  <r>
    <x v="0"/>
    <s v="0000000"/>
    <s v="000000"/>
    <x v="32"/>
    <s v="0000000"/>
    <n v="2016"/>
    <x v="1"/>
    <x v="32"/>
    <s v="BS250-NET ASSETS RESERVES"/>
    <s v="B2430-RESERVES"/>
    <m/>
    <n v="0"/>
    <n v="0"/>
    <n v="0"/>
    <n v="928553.89"/>
    <n v="-928553.89"/>
    <s v="N/A"/>
    <n v="0"/>
    <n v="0"/>
    <n v="0"/>
    <n v="0"/>
    <n v="0"/>
    <n v="0"/>
    <n v="0"/>
    <n v="0"/>
    <n v="0"/>
    <n v="0"/>
    <n v="0"/>
    <n v="0"/>
    <n v="0"/>
    <s v="FED HOUSNG &amp; COMM DEV FND"/>
    <s v="Default"/>
    <s v="DEFAULT"/>
    <s v="Default"/>
  </r>
  <r>
    <x v="0"/>
    <s v="0000000"/>
    <s v="000000"/>
    <x v="33"/>
    <s v="0000000"/>
    <n v="2016"/>
    <x v="2"/>
    <x v="33"/>
    <s v="BS260-NET ASSETS/FUND BALANCE"/>
    <s v="B2710-FUND BALANCE"/>
    <m/>
    <n v="0"/>
    <n v="0"/>
    <n v="0"/>
    <n v="0"/>
    <n v="0"/>
    <s v="N/A"/>
    <n v="0"/>
    <n v="0"/>
    <n v="0"/>
    <n v="0"/>
    <n v="0"/>
    <n v="0"/>
    <n v="0"/>
    <n v="0"/>
    <n v="0"/>
    <n v="0"/>
    <n v="0"/>
    <n v="0"/>
    <n v="0"/>
    <s v="FED HOUSNG &amp; COMM DEV FND"/>
    <s v="Default"/>
    <s v="DEFAULT"/>
    <s v="Default"/>
  </r>
  <r>
    <x v="0"/>
    <s v="0000000"/>
    <s v="000000"/>
    <x v="34"/>
    <s v="0000000"/>
    <n v="2016"/>
    <x v="2"/>
    <x v="34"/>
    <s v="BS260-NET ASSETS/FUND BALANCE"/>
    <s v="B2720-RETAINED EARNINGS"/>
    <m/>
    <n v="0"/>
    <n v="0"/>
    <n v="0"/>
    <n v="0"/>
    <n v="0"/>
    <s v="N/A"/>
    <n v="0"/>
    <n v="0"/>
    <n v="0"/>
    <n v="0"/>
    <n v="0"/>
    <n v="0"/>
    <n v="0"/>
    <n v="0"/>
    <n v="0"/>
    <n v="0"/>
    <n v="0"/>
    <n v="0"/>
    <n v="0"/>
    <s v="FED HOUSNG &amp; COMM DEV FND"/>
    <s v="Default"/>
    <s v="DEFAULT"/>
    <s v="Default"/>
  </r>
  <r>
    <x v="0"/>
    <s v="0000000"/>
    <s v="000000"/>
    <x v="35"/>
    <s v="0000000"/>
    <n v="2016"/>
    <x v="1"/>
    <x v="35"/>
    <s v="BS270-OTHER EQUITY"/>
    <s v="B2999-MISCELLANEOUS OE"/>
    <m/>
    <n v="0"/>
    <n v="0"/>
    <n v="0"/>
    <n v="0"/>
    <n v="0"/>
    <s v="N/A"/>
    <n v="0"/>
    <n v="0"/>
    <n v="0"/>
    <n v="0"/>
    <n v="0"/>
    <n v="0"/>
    <n v="0"/>
    <n v="0"/>
    <n v="0"/>
    <n v="0"/>
    <n v="0"/>
    <n v="0"/>
    <n v="0"/>
    <s v="FED HOUSNG &amp; COMM DEV FND"/>
    <s v="Default"/>
    <s v="DEFAULT"/>
    <s v="Default"/>
  </r>
  <r>
    <x v="0"/>
    <s v="0000000"/>
    <s v="350002"/>
    <x v="36"/>
    <s v="0000000"/>
    <n v="2016"/>
    <x v="3"/>
    <x v="36"/>
    <s v="50000-PROGRAM EXPENDITURE BUDGET"/>
    <s v="51000-WAGES AND BENEFITS"/>
    <s v="51100-SALARIES/WAGES"/>
    <n v="0"/>
    <n v="0"/>
    <n v="0"/>
    <n v="0"/>
    <n v="0"/>
    <s v="N/A"/>
    <n v="0"/>
    <n v="0"/>
    <n v="0"/>
    <n v="33"/>
    <n v="-33"/>
    <n v="0"/>
    <n v="0"/>
    <n v="0"/>
    <n v="0"/>
    <n v="0"/>
    <n v="0"/>
    <n v="0"/>
    <n v="0"/>
    <s v="FED HOUSNG &amp; COMM DEV FND"/>
    <s v="Default"/>
    <s v="IDIS HOME OWNERS REHAB"/>
    <s v="Default"/>
  </r>
  <r>
    <x v="0"/>
    <s v="0000000"/>
    <s v="350002"/>
    <x v="37"/>
    <s v="0000000"/>
    <n v="2016"/>
    <x v="3"/>
    <x v="37"/>
    <s v="50000-PROGRAM EXPENDITURE BUDGET"/>
    <s v="51000-WAGES AND BENEFITS"/>
    <s v="51300-PERSONNEL BENEFITS"/>
    <n v="0"/>
    <n v="0"/>
    <n v="0"/>
    <n v="0"/>
    <n v="0"/>
    <s v="N/A"/>
    <n v="0"/>
    <n v="0"/>
    <n v="0"/>
    <n v="7"/>
    <n v="-7"/>
    <n v="0"/>
    <n v="0"/>
    <n v="0"/>
    <n v="0"/>
    <n v="0"/>
    <n v="0"/>
    <n v="0"/>
    <n v="0"/>
    <s v="FED HOUSNG &amp; COMM DEV FND"/>
    <s v="Default"/>
    <s v="IDIS HOME OWNERS REHAB"/>
    <s v="Default"/>
  </r>
  <r>
    <x v="0"/>
    <s v="0000000"/>
    <s v="350002"/>
    <x v="38"/>
    <s v="0000000"/>
    <n v="2016"/>
    <x v="3"/>
    <x v="38"/>
    <s v="50000-PROGRAM EXPENDITURE BUDGET"/>
    <s v="53000-SERVICES-OTHER CHARGES"/>
    <m/>
    <n v="0"/>
    <n v="0"/>
    <n v="0"/>
    <n v="0"/>
    <n v="0"/>
    <s v="N/A"/>
    <n v="0"/>
    <n v="0"/>
    <n v="0"/>
    <n v="0"/>
    <n v="0"/>
    <n v="0"/>
    <n v="0"/>
    <n v="0"/>
    <n v="0"/>
    <n v="0"/>
    <n v="0"/>
    <n v="0"/>
    <n v="0"/>
    <s v="FED HOUSNG &amp; COMM DEV FND"/>
    <s v="Default"/>
    <s v="IDIS HOME OWNERS REHAB"/>
    <s v="Default"/>
  </r>
  <r>
    <x v="0"/>
    <s v="0000000"/>
    <s v="350002"/>
    <x v="38"/>
    <s v="5590000"/>
    <n v="2016"/>
    <x v="3"/>
    <x v="38"/>
    <s v="50000-PROGRAM EXPENDITURE BUDGET"/>
    <s v="53000-SERVICES-OTHER CHARGES"/>
    <m/>
    <n v="0"/>
    <n v="0"/>
    <n v="0"/>
    <n v="0"/>
    <n v="0"/>
    <s v="N/A"/>
    <n v="0"/>
    <n v="0"/>
    <n v="0"/>
    <n v="0"/>
    <n v="0"/>
    <n v="0"/>
    <n v="0"/>
    <n v="0"/>
    <n v="0"/>
    <n v="0"/>
    <n v="0"/>
    <n v="0"/>
    <n v="0"/>
    <s v="FED HOUSNG &amp; COMM DEV FND"/>
    <s v="Default"/>
    <s v="IDIS HOME OWNERS REHAB"/>
    <s v="HOUSING AND COMMUNITY DEVELOPMENT"/>
  </r>
  <r>
    <x v="0"/>
    <s v="0000000"/>
    <s v="350002"/>
    <x v="38"/>
    <s v="5593000"/>
    <n v="2016"/>
    <x v="3"/>
    <x v="38"/>
    <s v="50000-PROGRAM EXPENDITURE BUDGET"/>
    <s v="53000-SERVICES-OTHER CHARGES"/>
    <m/>
    <n v="0"/>
    <n v="0"/>
    <n v="0"/>
    <n v="0"/>
    <n v="0"/>
    <s v="N/A"/>
    <n v="0"/>
    <n v="0"/>
    <n v="0"/>
    <n v="0"/>
    <n v="0"/>
    <n v="0"/>
    <n v="0"/>
    <n v="0"/>
    <n v="0"/>
    <n v="0"/>
    <n v="0"/>
    <n v="0"/>
    <n v="0"/>
    <s v="FED HOUSNG &amp; COMM DEV FND"/>
    <s v="Default"/>
    <s v="IDIS HOME OWNERS REHAB"/>
    <s v="COMMUNITY DEVELOPMENT SERVICES"/>
  </r>
  <r>
    <x v="0"/>
    <s v="0000000"/>
    <s v="350004"/>
    <x v="39"/>
    <s v="0000000"/>
    <n v="2016"/>
    <x v="4"/>
    <x v="39"/>
    <s v="R3000-REVENUE"/>
    <s v="R3600-MISCELLANEOUS REVENUE"/>
    <m/>
    <n v="0"/>
    <n v="0"/>
    <n v="0"/>
    <n v="0"/>
    <n v="0"/>
    <s v="N/A"/>
    <n v="0"/>
    <n v="0"/>
    <n v="0"/>
    <n v="0"/>
    <n v="0"/>
    <n v="0"/>
    <n v="0"/>
    <n v="0"/>
    <n v="0"/>
    <n v="0"/>
    <n v="0"/>
    <n v="0"/>
    <n v="0"/>
    <s v="FED HOUSNG &amp; COMM DEV FND"/>
    <s v="Default"/>
    <s v="HOME PROGRAM INCOME"/>
    <s v="Default"/>
  </r>
  <r>
    <x v="0"/>
    <s v="0000000"/>
    <s v="350006"/>
    <x v="40"/>
    <s v="0000000"/>
    <n v="2016"/>
    <x v="3"/>
    <x v="40"/>
    <s v="50000-PROGRAM EXPENDITURE BUDGET"/>
    <s v="51000-WAGES AND BENEFITS"/>
    <s v="51100-SALARIES/WAGES"/>
    <n v="0"/>
    <n v="0"/>
    <n v="0"/>
    <n v="0"/>
    <n v="0"/>
    <s v="N/A"/>
    <n v="0"/>
    <n v="0"/>
    <n v="0"/>
    <n v="0"/>
    <n v="0"/>
    <n v="0"/>
    <n v="0"/>
    <n v="0"/>
    <n v="0"/>
    <n v="0"/>
    <n v="0"/>
    <n v="0"/>
    <n v="0"/>
    <s v="FED HOUSNG &amp; COMM DEV FND"/>
    <s v="Default"/>
    <s v="HOME ADMIN"/>
    <s v="Default"/>
  </r>
  <r>
    <x v="0"/>
    <s v="0000000"/>
    <s v="350006"/>
    <x v="36"/>
    <s v="0000000"/>
    <n v="2016"/>
    <x v="3"/>
    <x v="36"/>
    <s v="50000-PROGRAM EXPENDITURE BUDGET"/>
    <s v="51000-WAGES AND BENEFITS"/>
    <s v="51100-SALARIES/WAGES"/>
    <n v="0"/>
    <n v="0"/>
    <n v="0"/>
    <n v="0"/>
    <n v="0"/>
    <s v="N/A"/>
    <n v="0"/>
    <n v="0"/>
    <n v="0"/>
    <n v="0"/>
    <n v="0"/>
    <n v="0"/>
    <n v="0"/>
    <n v="0"/>
    <n v="0"/>
    <n v="0"/>
    <n v="0"/>
    <n v="0"/>
    <n v="0"/>
    <s v="FED HOUSNG &amp; COMM DEV FND"/>
    <s v="Default"/>
    <s v="HOME ADMIN"/>
    <s v="Default"/>
  </r>
  <r>
    <x v="0"/>
    <s v="0000000"/>
    <s v="350006"/>
    <x v="37"/>
    <s v="0000000"/>
    <n v="2016"/>
    <x v="3"/>
    <x v="37"/>
    <s v="50000-PROGRAM EXPENDITURE BUDGET"/>
    <s v="51000-WAGES AND BENEFITS"/>
    <s v="51300-PERSONNEL BENEFITS"/>
    <n v="0"/>
    <n v="0"/>
    <n v="0"/>
    <n v="0"/>
    <n v="0"/>
    <s v="N/A"/>
    <n v="0"/>
    <n v="0"/>
    <n v="0"/>
    <n v="0"/>
    <n v="0"/>
    <n v="0"/>
    <n v="0"/>
    <n v="0"/>
    <n v="0"/>
    <n v="0"/>
    <n v="0"/>
    <n v="0"/>
    <n v="0"/>
    <s v="FED HOUSNG &amp; COMM DEV FND"/>
    <s v="Default"/>
    <s v="HOME ADMIN"/>
    <s v="Default"/>
  </r>
  <r>
    <x v="0"/>
    <s v="0000000"/>
    <s v="350006"/>
    <x v="41"/>
    <s v="0000000"/>
    <n v="2016"/>
    <x v="3"/>
    <x v="41"/>
    <s v="50000-PROGRAM EXPENDITURE BUDGET"/>
    <s v="53000-SERVICES-OTHER CHARGES"/>
    <m/>
    <n v="0"/>
    <n v="0"/>
    <n v="0"/>
    <n v="0"/>
    <n v="0"/>
    <s v="N/A"/>
    <n v="0"/>
    <n v="0"/>
    <n v="0"/>
    <n v="0"/>
    <n v="0"/>
    <n v="0"/>
    <n v="0"/>
    <n v="0"/>
    <n v="0"/>
    <n v="0"/>
    <n v="0"/>
    <n v="0"/>
    <n v="0"/>
    <s v="FED HOUSNG &amp; COMM DEV FND"/>
    <s v="Default"/>
    <s v="HOME ADMIN"/>
    <s v="Default"/>
  </r>
  <r>
    <x v="0"/>
    <s v="0000000"/>
    <s v="350006"/>
    <x v="41"/>
    <s v="5590000"/>
    <n v="2016"/>
    <x v="3"/>
    <x v="41"/>
    <s v="50000-PROGRAM EXPENDITURE BUDGET"/>
    <s v="53000-SERVICES-OTHER CHARGES"/>
    <m/>
    <n v="0"/>
    <n v="0"/>
    <n v="0"/>
    <n v="0"/>
    <n v="0"/>
    <s v="N/A"/>
    <n v="0"/>
    <n v="0"/>
    <n v="0"/>
    <n v="0"/>
    <n v="0"/>
    <n v="0"/>
    <n v="0"/>
    <n v="0"/>
    <n v="0"/>
    <n v="0"/>
    <n v="0"/>
    <n v="0"/>
    <n v="0"/>
    <s v="FED HOUSNG &amp; COMM DEV FND"/>
    <s v="Default"/>
    <s v="HOME ADMIN"/>
    <s v="HOUSING AND COMMUNITY DEVELOPMENT"/>
  </r>
  <r>
    <x v="0"/>
    <s v="0000000"/>
    <s v="350006"/>
    <x v="41"/>
    <s v="5593000"/>
    <n v="2016"/>
    <x v="3"/>
    <x v="41"/>
    <s v="50000-PROGRAM EXPENDITURE BUDGET"/>
    <s v="53000-SERVICES-OTHER CHARGES"/>
    <m/>
    <n v="0"/>
    <n v="0"/>
    <n v="0"/>
    <n v="0"/>
    <n v="0"/>
    <s v="N/A"/>
    <n v="0"/>
    <n v="0"/>
    <n v="0"/>
    <n v="0"/>
    <n v="0"/>
    <n v="0"/>
    <n v="0"/>
    <n v="0"/>
    <n v="0"/>
    <n v="0"/>
    <n v="0"/>
    <n v="0"/>
    <n v="0"/>
    <s v="FED HOUSNG &amp; COMM DEV FND"/>
    <s v="Default"/>
    <s v="HOME ADMIN"/>
    <s v="COMMUNITY DEVELOPMENT SERVICES"/>
  </r>
  <r>
    <x v="0"/>
    <s v="0000000"/>
    <s v="350006"/>
    <x v="42"/>
    <s v="BGTONLY"/>
    <n v="2016"/>
    <x v="3"/>
    <x v="42"/>
    <s v="50000-PROGRAM EXPENDITURE BUDGET"/>
    <s v="55000-INTRAGOVERNMENTAL SERVICES"/>
    <m/>
    <n v="1807"/>
    <n v="1807"/>
    <n v="0"/>
    <n v="0"/>
    <n v="1807"/>
    <s v="0"/>
    <n v="0"/>
    <n v="0"/>
    <n v="0"/>
    <n v="0"/>
    <n v="0"/>
    <n v="0"/>
    <n v="0"/>
    <n v="0"/>
    <n v="0"/>
    <n v="0"/>
    <n v="0"/>
    <n v="0"/>
    <n v="0"/>
    <s v="FED HOUSNG &amp; COMM DEV FND"/>
    <s v="Default"/>
    <s v="HOME ADMIN"/>
    <s v="BUDGET ONLY DEFAULT"/>
  </r>
  <r>
    <x v="0"/>
    <s v="0000000"/>
    <s v="350007"/>
    <x v="36"/>
    <s v="0000000"/>
    <n v="2016"/>
    <x v="3"/>
    <x v="36"/>
    <s v="50000-PROGRAM EXPENDITURE BUDGET"/>
    <s v="51000-WAGES AND BENEFITS"/>
    <s v="51100-SALARIES/WAGES"/>
    <n v="0"/>
    <n v="0"/>
    <n v="0"/>
    <n v="0"/>
    <n v="0"/>
    <s v="N/A"/>
    <n v="0"/>
    <n v="0"/>
    <n v="0"/>
    <n v="0"/>
    <n v="0"/>
    <n v="0"/>
    <n v="0"/>
    <n v="0"/>
    <n v="0"/>
    <n v="0"/>
    <n v="0"/>
    <n v="0"/>
    <n v="0"/>
    <s v="FED HOUSNG &amp; COMM DEV FND"/>
    <s v="Default"/>
    <s v="HOME SBRCPNT UNALL"/>
    <s v="Default"/>
  </r>
  <r>
    <x v="0"/>
    <s v="0000000"/>
    <s v="350007"/>
    <x v="37"/>
    <s v="0000000"/>
    <n v="2016"/>
    <x v="3"/>
    <x v="37"/>
    <s v="50000-PROGRAM EXPENDITURE BUDGET"/>
    <s v="51000-WAGES AND BENEFITS"/>
    <s v="51300-PERSONNEL BENEFITS"/>
    <n v="0"/>
    <n v="0"/>
    <n v="0"/>
    <n v="0"/>
    <n v="0"/>
    <s v="N/A"/>
    <n v="0"/>
    <n v="0"/>
    <n v="0"/>
    <n v="0"/>
    <n v="0"/>
    <n v="0"/>
    <n v="0"/>
    <n v="0"/>
    <n v="0"/>
    <n v="0"/>
    <n v="0"/>
    <n v="0"/>
    <n v="0"/>
    <s v="FED HOUSNG &amp; COMM DEV FND"/>
    <s v="Default"/>
    <s v="HOME SBRCPNT UNALL"/>
    <s v="Default"/>
  </r>
  <r>
    <x v="0"/>
    <s v="0000000"/>
    <s v="350012"/>
    <x v="43"/>
    <s v="BGTONLY"/>
    <n v="2016"/>
    <x v="4"/>
    <x v="43"/>
    <s v="R3000-REVENUE"/>
    <s v="R3310-FEDERAL GRANTS DIRECT"/>
    <m/>
    <n v="3911709"/>
    <n v="3911709"/>
    <n v="0"/>
    <n v="0"/>
    <n v="3911709"/>
    <s v="0"/>
    <n v="0"/>
    <n v="0"/>
    <n v="0"/>
    <n v="0"/>
    <n v="0"/>
    <n v="0"/>
    <n v="0"/>
    <n v="0"/>
    <n v="0"/>
    <n v="0"/>
    <n v="0"/>
    <n v="0"/>
    <n v="0"/>
    <s v="FED HOUSNG &amp; COMM DEV FND"/>
    <s v="Default"/>
    <s v="DEFAULT PROJECT"/>
    <s v="BUDGET ONLY DEFAULT"/>
  </r>
  <r>
    <x v="0"/>
    <s v="0000000"/>
    <s v="350012"/>
    <x v="41"/>
    <s v="BGTONLY"/>
    <n v="2016"/>
    <x v="3"/>
    <x v="41"/>
    <s v="50000-PROGRAM EXPENDITURE BUDGET"/>
    <s v="53000-SERVICES-OTHER CHARGES"/>
    <m/>
    <n v="3387602"/>
    <n v="3387602"/>
    <n v="0"/>
    <n v="0"/>
    <n v="3387602"/>
    <s v="0"/>
    <n v="0"/>
    <n v="0"/>
    <n v="0"/>
    <n v="0"/>
    <n v="0"/>
    <n v="0"/>
    <n v="0"/>
    <n v="0"/>
    <n v="0"/>
    <n v="0"/>
    <n v="0"/>
    <n v="0"/>
    <n v="0"/>
    <s v="FED HOUSNG &amp; COMM DEV FND"/>
    <s v="Default"/>
    <s v="DEFAULT PROJECT"/>
    <s v="BUDGET ONLY DEFAULT"/>
  </r>
  <r>
    <x v="0"/>
    <s v="0000000"/>
    <s v="350013"/>
    <x v="44"/>
    <s v="BGTONLY"/>
    <n v="2016"/>
    <x v="3"/>
    <x v="44"/>
    <s v="50000-PROGRAM EXPENDITURE BUDGET"/>
    <s v="51000-WAGES AND BENEFITS"/>
    <s v="51100-SALARIES/WAGES"/>
    <n v="312233"/>
    <n v="312233"/>
    <n v="0"/>
    <n v="0"/>
    <n v="312233"/>
    <s v="0"/>
    <n v="0"/>
    <n v="0"/>
    <n v="0"/>
    <n v="0"/>
    <n v="0"/>
    <n v="0"/>
    <n v="0"/>
    <n v="0"/>
    <n v="0"/>
    <n v="0"/>
    <n v="0"/>
    <n v="0"/>
    <n v="0"/>
    <s v="FED HOUSNG &amp; COMM DEV FND"/>
    <s v="Default"/>
    <s v="DEFAULT PROJECT"/>
    <s v="BUDGET ONLY DEFAULT"/>
  </r>
  <r>
    <x v="0"/>
    <s v="0000000"/>
    <s v="350013"/>
    <x v="45"/>
    <s v="BGTONLY"/>
    <n v="2016"/>
    <x v="3"/>
    <x v="45"/>
    <s v="50000-PROGRAM EXPENDITURE BUDGET"/>
    <s v="51000-WAGES AND BENEFITS"/>
    <s v="51100-SALARIES/WAGES"/>
    <n v="83492"/>
    <n v="83492"/>
    <n v="0"/>
    <n v="0"/>
    <n v="83492"/>
    <s v="0"/>
    <n v="0"/>
    <n v="0"/>
    <n v="0"/>
    <n v="0"/>
    <n v="0"/>
    <n v="0"/>
    <n v="0"/>
    <n v="0"/>
    <n v="0"/>
    <n v="0"/>
    <n v="0"/>
    <n v="0"/>
    <n v="0"/>
    <s v="FED HOUSNG &amp; COMM DEV FND"/>
    <s v="Default"/>
    <s v="DEFAULT PROJECT"/>
    <s v="BUDGET ONLY DEFAULT"/>
  </r>
  <r>
    <x v="0"/>
    <s v="0000000"/>
    <s v="350013"/>
    <x v="38"/>
    <s v="BGTONLY"/>
    <n v="2016"/>
    <x v="3"/>
    <x v="38"/>
    <s v="50000-PROGRAM EXPENDITURE BUDGET"/>
    <s v="53000-SERVICES-OTHER CHARGES"/>
    <m/>
    <n v="136288"/>
    <n v="136288"/>
    <n v="0"/>
    <n v="0"/>
    <n v="136288"/>
    <s v="0"/>
    <n v="0"/>
    <n v="0"/>
    <n v="0"/>
    <n v="0"/>
    <n v="0"/>
    <n v="0"/>
    <n v="0"/>
    <n v="0"/>
    <n v="0"/>
    <n v="0"/>
    <n v="0"/>
    <n v="0"/>
    <n v="0"/>
    <s v="FED HOUSNG &amp; COMM DEV FND"/>
    <s v="Default"/>
    <s v="DEFAULT PROJECT"/>
    <s v="BUDGET ONLY DEFAULT"/>
  </r>
  <r>
    <x v="0"/>
    <s v="0000000"/>
    <s v="350044"/>
    <x v="46"/>
    <s v="0000000"/>
    <n v="2016"/>
    <x v="4"/>
    <x v="46"/>
    <s v="R3000-REVENUE"/>
    <s v="R3600-MISCELLANEOUS REVENUE"/>
    <m/>
    <n v="0"/>
    <n v="0"/>
    <n v="0"/>
    <n v="0"/>
    <n v="0"/>
    <s v="N/A"/>
    <n v="0"/>
    <n v="0"/>
    <n v="0"/>
    <n v="0"/>
    <n v="0"/>
    <n v="0"/>
    <n v="0"/>
    <n v="0"/>
    <n v="0"/>
    <n v="0"/>
    <n v="0"/>
    <n v="0"/>
    <n v="0"/>
    <s v="FED HOUSNG &amp; COMM DEV FND"/>
    <s v="Default"/>
    <s v="CDBG ADMIN PLANNING"/>
    <s v="Default"/>
  </r>
  <r>
    <x v="0"/>
    <s v="0000000"/>
    <s v="350044"/>
    <x v="40"/>
    <s v="0000000"/>
    <n v="2016"/>
    <x v="3"/>
    <x v="40"/>
    <s v="50000-PROGRAM EXPENDITURE BUDGET"/>
    <s v="51000-WAGES AND BENEFITS"/>
    <s v="51100-SALARIES/WAGES"/>
    <n v="0"/>
    <n v="0"/>
    <n v="0"/>
    <n v="0"/>
    <n v="0"/>
    <s v="N/A"/>
    <n v="0"/>
    <n v="0"/>
    <n v="0"/>
    <n v="0"/>
    <n v="0"/>
    <n v="0"/>
    <n v="0"/>
    <n v="0"/>
    <n v="0"/>
    <n v="0"/>
    <n v="0"/>
    <n v="0"/>
    <n v="0"/>
    <s v="FED HOUSNG &amp; COMM DEV FND"/>
    <s v="Default"/>
    <s v="CDBG ADMIN PLANNING"/>
    <s v="Default"/>
  </r>
  <r>
    <x v="0"/>
    <s v="0000000"/>
    <s v="350044"/>
    <x v="36"/>
    <s v="0000000"/>
    <n v="2016"/>
    <x v="3"/>
    <x v="36"/>
    <s v="50000-PROGRAM EXPENDITURE BUDGET"/>
    <s v="51000-WAGES AND BENEFITS"/>
    <s v="51100-SALARIES/WAGES"/>
    <n v="0"/>
    <n v="0"/>
    <n v="0"/>
    <n v="0"/>
    <n v="0"/>
    <s v="N/A"/>
    <n v="0"/>
    <n v="0"/>
    <n v="0"/>
    <n v="0"/>
    <n v="0"/>
    <n v="0"/>
    <n v="0"/>
    <n v="0"/>
    <n v="0"/>
    <n v="0"/>
    <n v="0"/>
    <n v="0"/>
    <n v="0"/>
    <s v="FED HOUSNG &amp; COMM DEV FND"/>
    <s v="Default"/>
    <s v="CDBG ADMIN PLANNING"/>
    <s v="Default"/>
  </r>
  <r>
    <x v="0"/>
    <s v="0000000"/>
    <s v="350044"/>
    <x v="37"/>
    <s v="0000000"/>
    <n v="2016"/>
    <x v="3"/>
    <x v="37"/>
    <s v="50000-PROGRAM EXPENDITURE BUDGET"/>
    <s v="51000-WAGES AND BENEFITS"/>
    <s v="51300-PERSONNEL BENEFITS"/>
    <n v="0"/>
    <n v="0"/>
    <n v="0"/>
    <n v="0"/>
    <n v="0"/>
    <s v="N/A"/>
    <n v="0"/>
    <n v="0"/>
    <n v="0"/>
    <n v="0"/>
    <n v="0"/>
    <n v="0"/>
    <n v="0"/>
    <n v="0"/>
    <n v="0"/>
    <n v="0"/>
    <n v="0"/>
    <n v="0"/>
    <n v="0"/>
    <s v="FED HOUSNG &amp; COMM DEV FND"/>
    <s v="Default"/>
    <s v="CDBG ADMIN PLANNING"/>
    <s v="Default"/>
  </r>
  <r>
    <x v="0"/>
    <s v="0000000"/>
    <s v="350044"/>
    <x v="42"/>
    <s v="BGTONLY"/>
    <n v="2016"/>
    <x v="3"/>
    <x v="42"/>
    <s v="50000-PROGRAM EXPENDITURE BUDGET"/>
    <s v="55000-INTRAGOVERNMENTAL SERVICES"/>
    <m/>
    <n v="8380"/>
    <n v="8380"/>
    <n v="0"/>
    <n v="0"/>
    <n v="8380"/>
    <s v="0"/>
    <n v="0"/>
    <n v="0"/>
    <n v="0"/>
    <n v="0"/>
    <n v="0"/>
    <n v="0"/>
    <n v="0"/>
    <n v="0"/>
    <n v="0"/>
    <n v="0"/>
    <n v="0"/>
    <n v="0"/>
    <n v="0"/>
    <s v="FED HOUSNG &amp; COMM DEV FND"/>
    <s v="Default"/>
    <s v="CDBG ADMIN PLANNING"/>
    <s v="BUDGET ONLY DEFAULT"/>
  </r>
  <r>
    <x v="0"/>
    <s v="0000000"/>
    <s v="350044"/>
    <x v="47"/>
    <s v="BGTONLY"/>
    <n v="2016"/>
    <x v="3"/>
    <x v="47"/>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4"/>
    <x v="48"/>
    <s v="BGTONLY"/>
    <n v="2016"/>
    <x v="3"/>
    <x v="48"/>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4"/>
    <x v="49"/>
    <s v="BGTONLY"/>
    <n v="2016"/>
    <x v="3"/>
    <x v="49"/>
    <s v="50000-PROGRAM EXPENDITURE BUDGET"/>
    <s v="55000-INTRAGOVERNMENTAL SERVICES"/>
    <m/>
    <n v="-192"/>
    <n v="-192"/>
    <n v="0"/>
    <n v="0"/>
    <n v="-192"/>
    <s v="0"/>
    <n v="0"/>
    <n v="0"/>
    <n v="0"/>
    <n v="0"/>
    <n v="0"/>
    <n v="0"/>
    <n v="0"/>
    <n v="0"/>
    <n v="0"/>
    <n v="0"/>
    <n v="0"/>
    <n v="0"/>
    <n v="0"/>
    <s v="FED HOUSNG &amp; COMM DEV FND"/>
    <s v="Default"/>
    <s v="CDBG ADMIN PLANNING"/>
    <s v="BUDGET ONLY DEFAULT"/>
  </r>
  <r>
    <x v="0"/>
    <s v="0000000"/>
    <s v="350044"/>
    <x v="50"/>
    <s v="BGTONLY"/>
    <n v="2016"/>
    <x v="3"/>
    <x v="50"/>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5"/>
    <x v="36"/>
    <s v="0000000"/>
    <n v="2016"/>
    <x v="3"/>
    <x v="36"/>
    <s v="50000-PROGRAM EXPENDITURE BUDGET"/>
    <s v="51000-WAGES AND BENEFITS"/>
    <s v="51100-SALARIES/WAGES"/>
    <n v="0"/>
    <n v="0"/>
    <n v="0"/>
    <n v="0"/>
    <n v="0"/>
    <s v="N/A"/>
    <n v="0"/>
    <n v="0"/>
    <n v="0"/>
    <n v="0"/>
    <n v="0"/>
    <n v="0"/>
    <n v="0"/>
    <n v="0"/>
    <n v="0"/>
    <n v="0"/>
    <n v="0"/>
    <n v="0"/>
    <n v="0"/>
    <s v="FED HOUSNG &amp; COMM DEV FND"/>
    <s v="Default"/>
    <s v="CDBG ADMIN CAPITAL"/>
    <s v="Default"/>
  </r>
  <r>
    <x v="0"/>
    <s v="0000000"/>
    <s v="350045"/>
    <x v="37"/>
    <s v="0000000"/>
    <n v="2016"/>
    <x v="3"/>
    <x v="37"/>
    <s v="50000-PROGRAM EXPENDITURE BUDGET"/>
    <s v="51000-WAGES AND BENEFITS"/>
    <s v="51300-PERSONNEL BENEFITS"/>
    <n v="0"/>
    <n v="0"/>
    <n v="0"/>
    <n v="0"/>
    <n v="0"/>
    <s v="N/A"/>
    <n v="0"/>
    <n v="0"/>
    <n v="0"/>
    <n v="0"/>
    <n v="0"/>
    <n v="0"/>
    <n v="0"/>
    <n v="0"/>
    <n v="0"/>
    <n v="0"/>
    <n v="0"/>
    <n v="0"/>
    <n v="0"/>
    <s v="FED HOUSNG &amp; COMM DEV FND"/>
    <s v="Default"/>
    <s v="CDBG ADMIN CAPITAL"/>
    <s v="Default"/>
  </r>
  <r>
    <x v="0"/>
    <s v="0000000"/>
    <s v="350047"/>
    <x v="35"/>
    <s v="0000000"/>
    <n v="2016"/>
    <x v="1"/>
    <x v="35"/>
    <s v="BS270-OTHER EQUITY"/>
    <s v="B2999-MISCELLANEOUS OE"/>
    <m/>
    <n v="0"/>
    <n v="0"/>
    <n v="0"/>
    <n v="0"/>
    <n v="0"/>
    <s v="N/A"/>
    <n v="0"/>
    <n v="0"/>
    <n v="0"/>
    <n v="0"/>
    <n v="0"/>
    <n v="0"/>
    <n v="0"/>
    <n v="0"/>
    <n v="0"/>
    <n v="0"/>
    <n v="0"/>
    <n v="0"/>
    <n v="0"/>
    <s v="FED HOUSNG &amp; COMM DEV FND"/>
    <s v="Default"/>
    <s v="PROGRAM YEAR PROJECTS"/>
    <s v="Default"/>
  </r>
  <r>
    <x v="0"/>
    <s v="0000000"/>
    <s v="350047"/>
    <x v="40"/>
    <s v="0000000"/>
    <n v="2016"/>
    <x v="3"/>
    <x v="40"/>
    <s v="50000-PROGRAM EXPENDITURE BUDGET"/>
    <s v="51000-WAGES AND BENEFITS"/>
    <s v="51100-SALARIES/WAGES"/>
    <n v="0"/>
    <n v="0"/>
    <n v="0"/>
    <n v="0"/>
    <n v="0"/>
    <s v="N/A"/>
    <n v="0"/>
    <n v="0"/>
    <n v="0"/>
    <n v="0"/>
    <n v="0"/>
    <n v="0"/>
    <n v="0"/>
    <n v="0"/>
    <n v="0"/>
    <n v="0"/>
    <n v="0"/>
    <n v="0"/>
    <n v="0"/>
    <s v="FED HOUSNG &amp; COMM DEV FND"/>
    <s v="Default"/>
    <s v="PROGRAM YEAR PROJECTS"/>
    <s v="Default"/>
  </r>
  <r>
    <x v="0"/>
    <s v="0000000"/>
    <s v="350047"/>
    <x v="36"/>
    <s v="0000000"/>
    <n v="2016"/>
    <x v="3"/>
    <x v="36"/>
    <s v="50000-PROGRAM EXPENDITURE BUDGET"/>
    <s v="51000-WAGES AND BENEFITS"/>
    <s v="51100-SALARIES/WAGES"/>
    <n v="0"/>
    <n v="0"/>
    <n v="0"/>
    <n v="0"/>
    <n v="0"/>
    <s v="N/A"/>
    <n v="0"/>
    <n v="1281"/>
    <n v="-1281"/>
    <n v="0"/>
    <n v="0"/>
    <n v="0"/>
    <n v="0"/>
    <n v="0"/>
    <n v="0"/>
    <n v="0"/>
    <n v="0"/>
    <n v="0"/>
    <n v="0"/>
    <s v="FED HOUSNG &amp; COMM DEV FND"/>
    <s v="Default"/>
    <s v="PROGRAM YEAR PROJECTS"/>
    <s v="Default"/>
  </r>
  <r>
    <x v="0"/>
    <s v="0000000"/>
    <s v="350047"/>
    <x v="37"/>
    <s v="0000000"/>
    <n v="2016"/>
    <x v="3"/>
    <x v="37"/>
    <s v="50000-PROGRAM EXPENDITURE BUDGET"/>
    <s v="51000-WAGES AND BENEFITS"/>
    <s v="51300-PERSONNEL BENEFITS"/>
    <n v="0"/>
    <n v="0"/>
    <n v="0"/>
    <n v="0"/>
    <n v="0"/>
    <s v="N/A"/>
    <n v="0"/>
    <n v="241"/>
    <n v="-241"/>
    <n v="0"/>
    <n v="0"/>
    <n v="0"/>
    <n v="0"/>
    <n v="0"/>
    <n v="0"/>
    <n v="0"/>
    <n v="0"/>
    <n v="0"/>
    <n v="0"/>
    <s v="FED HOUSNG &amp; COMM DEV FND"/>
    <s v="Default"/>
    <s v="PROGRAM YEAR PROJECTS"/>
    <s v="Default"/>
  </r>
  <r>
    <x v="0"/>
    <s v="0000000"/>
    <s v="350047"/>
    <x v="51"/>
    <s v="5188000"/>
    <n v="2016"/>
    <x v="3"/>
    <x v="51"/>
    <s v="50000-PROGRAM EXPENDITURE BUDGET"/>
    <s v="53000-SERVICES-OTHER CHARGES"/>
    <m/>
    <n v="0"/>
    <n v="0"/>
    <n v="-78.400000000000006"/>
    <n v="0"/>
    <n v="78.400000000000006"/>
    <s v="N/A"/>
    <n v="0"/>
    <n v="0"/>
    <n v="-78.400000000000006"/>
    <n v="0"/>
    <n v="0"/>
    <n v="0"/>
    <n v="0"/>
    <n v="0"/>
    <n v="0"/>
    <n v="0"/>
    <n v="0"/>
    <n v="0"/>
    <n v="0"/>
    <s v="FED HOUSNG &amp; COMM DEV FND"/>
    <s v="Default"/>
    <s v="PROGRAM YEAR PROJECTS"/>
    <s v="DATA PROCESSING"/>
  </r>
  <r>
    <x v="0"/>
    <s v="0000000"/>
    <s v="350047"/>
    <x v="42"/>
    <s v="BGTONLY"/>
    <n v="2016"/>
    <x v="3"/>
    <x v="42"/>
    <s v="50000-PROGRAM EXPENDITURE BUDGET"/>
    <s v="55000-INTRAGOVERNMENTAL SERVICES"/>
    <m/>
    <n v="4150"/>
    <n v="4150"/>
    <n v="0"/>
    <n v="0"/>
    <n v="4150"/>
    <s v="0"/>
    <n v="0"/>
    <n v="0"/>
    <n v="0"/>
    <n v="0"/>
    <n v="0"/>
    <n v="0"/>
    <n v="0"/>
    <n v="0"/>
    <n v="0"/>
    <n v="0"/>
    <n v="0"/>
    <n v="0"/>
    <n v="0"/>
    <s v="FED HOUSNG &amp; COMM DEV FND"/>
    <s v="Default"/>
    <s v="PROGRAM YEAR PROJECTS"/>
    <s v="BUDGET ONLY DEFAULT"/>
  </r>
  <r>
    <x v="0"/>
    <s v="0000000"/>
    <s v="350047"/>
    <x v="52"/>
    <s v="BGTONLY"/>
    <n v="2016"/>
    <x v="3"/>
    <x v="52"/>
    <s v="50000-PROGRAM EXPENDITURE BUDGET"/>
    <s v="55000-INTRAGOVERNMENTAL SERVICES"/>
    <m/>
    <n v="-2"/>
    <n v="-2"/>
    <n v="0"/>
    <n v="0"/>
    <n v="-2"/>
    <s v="0"/>
    <n v="0"/>
    <n v="0"/>
    <n v="0"/>
    <n v="0"/>
    <n v="0"/>
    <n v="0"/>
    <n v="0"/>
    <n v="0"/>
    <n v="0"/>
    <n v="0"/>
    <n v="0"/>
    <n v="0"/>
    <n v="0"/>
    <s v="FED HOUSNG &amp; COMM DEV FND"/>
    <s v="Default"/>
    <s v="PROGRAM YEAR PROJECTS"/>
    <s v="BUDGET ONLY DEFAULT"/>
  </r>
  <r>
    <x v="0"/>
    <s v="0000000"/>
    <s v="350047"/>
    <x v="53"/>
    <s v="0000000"/>
    <n v="2016"/>
    <x v="3"/>
    <x v="53"/>
    <s v="50000-PROGRAM EXPENDITURE BUDGET"/>
    <s v="82000-APPLIED OVERHEAD"/>
    <m/>
    <n v="0"/>
    <n v="0"/>
    <n v="0"/>
    <n v="0"/>
    <n v="0"/>
    <s v="N/A"/>
    <n v="0"/>
    <n v="0"/>
    <n v="0"/>
    <n v="0"/>
    <n v="0"/>
    <n v="0"/>
    <n v="0"/>
    <n v="0"/>
    <n v="0"/>
    <n v="0"/>
    <n v="0"/>
    <n v="0"/>
    <n v="0"/>
    <s v="FED HOUSNG &amp; COMM DEV FND"/>
    <s v="Default"/>
    <s v="PROGRAM YEAR PROJECTS"/>
    <s v="Default"/>
  </r>
  <r>
    <x v="0"/>
    <s v="0000000"/>
    <s v="350047"/>
    <x v="53"/>
    <s v="5590000"/>
    <n v="2016"/>
    <x v="3"/>
    <x v="53"/>
    <s v="50000-PROGRAM EXPENDITURE BUDGET"/>
    <s v="82000-APPLIED OVERHEAD"/>
    <m/>
    <n v="0"/>
    <n v="0"/>
    <n v="0"/>
    <n v="0"/>
    <n v="0"/>
    <s v="N/A"/>
    <n v="0"/>
    <n v="0"/>
    <n v="0"/>
    <n v="0"/>
    <n v="0"/>
    <n v="0"/>
    <n v="0"/>
    <n v="0"/>
    <n v="0"/>
    <n v="0"/>
    <n v="0"/>
    <n v="0"/>
    <n v="0"/>
    <s v="FED HOUSNG &amp; COMM DEV FND"/>
    <s v="Default"/>
    <s v="PROGRAM YEAR PROJECTS"/>
    <s v="HOUSING AND COMMUNITY DEVELOPMENT"/>
  </r>
  <r>
    <x v="0"/>
    <s v="0000000"/>
    <s v="350047"/>
    <x v="54"/>
    <s v="0000000"/>
    <n v="2016"/>
    <x v="3"/>
    <x v="54"/>
    <s v="50000-PROGRAM EXPENDITURE BUDGET"/>
    <s v="82000-APPLIED OVERHEAD"/>
    <m/>
    <n v="0"/>
    <n v="0"/>
    <n v="0"/>
    <n v="0"/>
    <n v="0"/>
    <s v="N/A"/>
    <n v="0"/>
    <n v="0"/>
    <n v="0"/>
    <n v="0"/>
    <n v="0"/>
    <n v="0"/>
    <n v="0"/>
    <n v="0"/>
    <n v="0"/>
    <n v="0"/>
    <n v="0"/>
    <n v="0"/>
    <n v="0"/>
    <s v="FED HOUSNG &amp; COMM DEV FND"/>
    <s v="Default"/>
    <s v="PROGRAM YEAR PROJECTS"/>
    <s v="Default"/>
  </r>
  <r>
    <x v="0"/>
    <s v="0000000"/>
    <s v="350047"/>
    <x v="54"/>
    <s v="5590000"/>
    <n v="2016"/>
    <x v="3"/>
    <x v="54"/>
    <s v="50000-PROGRAM EXPENDITURE BUDGET"/>
    <s v="82000-APPLIED OVERHEAD"/>
    <m/>
    <n v="0"/>
    <n v="0"/>
    <n v="0"/>
    <n v="0"/>
    <n v="0"/>
    <s v="N/A"/>
    <n v="0"/>
    <n v="0"/>
    <n v="0"/>
    <n v="0"/>
    <n v="0"/>
    <n v="0"/>
    <n v="0"/>
    <n v="0"/>
    <n v="0"/>
    <n v="0"/>
    <n v="0"/>
    <n v="0"/>
    <n v="0"/>
    <s v="FED HOUSNG &amp; COMM DEV FND"/>
    <s v="Default"/>
    <s v="PROGRAM YEAR PROJECTS"/>
    <s v="HOUSING AND COMMUNITY DEVELOPMENT"/>
  </r>
  <r>
    <x v="0"/>
    <s v="0000000"/>
    <s v="350048"/>
    <x v="36"/>
    <s v="0000000"/>
    <n v="2016"/>
    <x v="3"/>
    <x v="36"/>
    <s v="50000-PROGRAM EXPENDITURE BUDGET"/>
    <s v="51000-WAGES AND BENEFITS"/>
    <s v="51100-SALARIES/WAGES"/>
    <n v="0"/>
    <n v="0"/>
    <n v="0"/>
    <n v="0"/>
    <n v="0"/>
    <s v="N/A"/>
    <n v="0"/>
    <n v="0"/>
    <n v="0"/>
    <n v="0"/>
    <n v="0"/>
    <n v="0"/>
    <n v="0"/>
    <n v="0"/>
    <n v="0"/>
    <n v="0"/>
    <n v="0"/>
    <n v="0"/>
    <n v="0"/>
    <s v="FED HOUSNG &amp; COMM DEV FND"/>
    <s v="Default"/>
    <s v="CDBG ENTITLEMENT STIMULUS"/>
    <s v="Default"/>
  </r>
  <r>
    <x v="0"/>
    <s v="0000000"/>
    <s v="350050"/>
    <x v="55"/>
    <s v="BGTONLY"/>
    <n v="2016"/>
    <x v="4"/>
    <x v="55"/>
    <s v="R3000-REVENUE"/>
    <s v="R3310-FEDERAL GRANTS DIRECT"/>
    <m/>
    <n v="4878759"/>
    <n v="4878759"/>
    <n v="0"/>
    <n v="0"/>
    <n v="4878759"/>
    <s v="0"/>
    <n v="0"/>
    <n v="0"/>
    <n v="0"/>
    <n v="0"/>
    <n v="0"/>
    <n v="0"/>
    <n v="0"/>
    <n v="0"/>
    <n v="0"/>
    <n v="0"/>
    <n v="0"/>
    <n v="0"/>
    <n v="0"/>
    <s v="FED HOUSNG &amp; COMM DEV FND"/>
    <s v="Default"/>
    <s v="DEFAULT PROJECT"/>
    <s v="BUDGET ONLY DEFAULT"/>
  </r>
  <r>
    <x v="0"/>
    <s v="0000000"/>
    <s v="350050"/>
    <x v="39"/>
    <s v="BGTONLY"/>
    <n v="2016"/>
    <x v="4"/>
    <x v="39"/>
    <s v="R3000-REVENUE"/>
    <s v="R3600-MISCELLANEOUS REVENUE"/>
    <m/>
    <n v="300000"/>
    <n v="300000"/>
    <n v="0"/>
    <n v="0"/>
    <n v="300000"/>
    <s v="0"/>
    <n v="0"/>
    <n v="0"/>
    <n v="0"/>
    <n v="0"/>
    <n v="0"/>
    <n v="0"/>
    <n v="0"/>
    <n v="0"/>
    <n v="0"/>
    <n v="0"/>
    <n v="0"/>
    <n v="0"/>
    <n v="0"/>
    <s v="FED HOUSNG &amp; COMM DEV FND"/>
    <s v="Default"/>
    <s v="DEFAULT PROJECT"/>
    <s v="BUDGET ONLY DEFAULT"/>
  </r>
  <r>
    <x v="0"/>
    <s v="0000000"/>
    <s v="350050"/>
    <x v="44"/>
    <s v="BGTONLY"/>
    <n v="2016"/>
    <x v="3"/>
    <x v="44"/>
    <s v="50000-PROGRAM EXPENDITURE BUDGET"/>
    <s v="51000-WAGES AND BENEFITS"/>
    <s v="51100-SALARIES/WAGES"/>
    <n v="-198249"/>
    <n v="-198249"/>
    <n v="0"/>
    <n v="0"/>
    <n v="-198249"/>
    <s v="0"/>
    <n v="0"/>
    <n v="0"/>
    <n v="0"/>
    <n v="0"/>
    <n v="0"/>
    <n v="0"/>
    <n v="0"/>
    <n v="0"/>
    <n v="0"/>
    <n v="0"/>
    <n v="0"/>
    <n v="0"/>
    <n v="0"/>
    <s v="FED HOUSNG &amp; COMM DEV FND"/>
    <s v="Default"/>
    <s v="DEFAULT PROJECT"/>
    <s v="BUDGET ONLY DEFAULT"/>
  </r>
  <r>
    <x v="0"/>
    <s v="0000000"/>
    <s v="350050"/>
    <x v="36"/>
    <s v="0000000"/>
    <n v="2016"/>
    <x v="3"/>
    <x v="36"/>
    <s v="50000-PROGRAM EXPENDITURE BUDGET"/>
    <s v="51000-WAGES AND BENEFITS"/>
    <s v="51100-SALARIES/WAGES"/>
    <n v="0"/>
    <n v="0"/>
    <n v="0"/>
    <n v="0"/>
    <n v="0"/>
    <s v="N/A"/>
    <n v="0"/>
    <n v="0"/>
    <n v="0"/>
    <n v="8"/>
    <n v="-8"/>
    <n v="0"/>
    <n v="0"/>
    <n v="0"/>
    <n v="0"/>
    <n v="0"/>
    <n v="0"/>
    <n v="0"/>
    <n v="0"/>
    <s v="FED HOUSNG &amp; COMM DEV FND"/>
    <s v="Default"/>
    <s v="DEFAULT PROJECT"/>
    <s v="Default"/>
  </r>
  <r>
    <x v="0"/>
    <s v="0000000"/>
    <s v="350050"/>
    <x v="45"/>
    <s v="BGTONLY"/>
    <n v="2016"/>
    <x v="3"/>
    <x v="45"/>
    <s v="50000-PROGRAM EXPENDITURE BUDGET"/>
    <s v="51000-WAGES AND BENEFITS"/>
    <s v="51100-SALARIES/WAGES"/>
    <n v="-72172"/>
    <n v="-72172"/>
    <n v="0"/>
    <n v="0"/>
    <n v="-72172"/>
    <s v="0"/>
    <n v="0"/>
    <n v="0"/>
    <n v="0"/>
    <n v="0"/>
    <n v="0"/>
    <n v="0"/>
    <n v="0"/>
    <n v="0"/>
    <n v="0"/>
    <n v="0"/>
    <n v="0"/>
    <n v="0"/>
    <n v="0"/>
    <s v="FED HOUSNG &amp; COMM DEV FND"/>
    <s v="Default"/>
    <s v="DEFAULT PROJECT"/>
    <s v="BUDGET ONLY DEFAULT"/>
  </r>
  <r>
    <x v="0"/>
    <s v="0000000"/>
    <s v="350050"/>
    <x v="37"/>
    <s v="0000000"/>
    <n v="2016"/>
    <x v="3"/>
    <x v="37"/>
    <s v="50000-PROGRAM EXPENDITURE BUDGET"/>
    <s v="51000-WAGES AND BENEFITS"/>
    <s v="51300-PERSONNEL BENEFITS"/>
    <n v="0"/>
    <n v="0"/>
    <n v="0"/>
    <n v="0"/>
    <n v="0"/>
    <s v="N/A"/>
    <n v="0"/>
    <n v="0"/>
    <n v="0"/>
    <n v="2"/>
    <n v="-2"/>
    <n v="0"/>
    <n v="0"/>
    <n v="0"/>
    <n v="0"/>
    <n v="0"/>
    <n v="0"/>
    <n v="0"/>
    <n v="0"/>
    <s v="FED HOUSNG &amp; COMM DEV FND"/>
    <s v="Default"/>
    <s v="DEFAULT PROJECT"/>
    <s v="Default"/>
  </r>
  <r>
    <x v="0"/>
    <s v="0000000"/>
    <s v="350050"/>
    <x v="41"/>
    <s v="BGTONLY"/>
    <n v="2016"/>
    <x v="3"/>
    <x v="41"/>
    <s v="50000-PROGRAM EXPENDITURE BUDGET"/>
    <s v="53000-SERVICES-OTHER CHARGES"/>
    <m/>
    <n v="3433707"/>
    <n v="3433707"/>
    <n v="0"/>
    <n v="0"/>
    <n v="3433707"/>
    <s v="0"/>
    <n v="0"/>
    <n v="0"/>
    <n v="0"/>
    <n v="0"/>
    <n v="0"/>
    <n v="0"/>
    <n v="0"/>
    <n v="0"/>
    <n v="0"/>
    <n v="0"/>
    <n v="0"/>
    <n v="0"/>
    <n v="0"/>
    <s v="FED HOUSNG &amp; COMM DEV FND"/>
    <s v="Default"/>
    <s v="DEFAULT PROJECT"/>
    <s v="BUDGET ONLY DEFAULT"/>
  </r>
  <r>
    <x v="0"/>
    <s v="0000000"/>
    <s v="350051"/>
    <x v="44"/>
    <s v="BGTONLY"/>
    <n v="2016"/>
    <x v="3"/>
    <x v="44"/>
    <s v="50000-PROGRAM EXPENDITURE BUDGET"/>
    <s v="51000-WAGES AND BENEFITS"/>
    <s v="51100-SALARIES/WAGES"/>
    <n v="1100779"/>
    <n v="1100779"/>
    <n v="0"/>
    <n v="0"/>
    <n v="1100779"/>
    <s v="0"/>
    <n v="0"/>
    <n v="0"/>
    <n v="0"/>
    <n v="0"/>
    <n v="0"/>
    <n v="0"/>
    <n v="0"/>
    <n v="0"/>
    <n v="0"/>
    <n v="0"/>
    <n v="0"/>
    <n v="0"/>
    <n v="0"/>
    <s v="FED HOUSNG &amp; COMM DEV FND"/>
    <s v="Default"/>
    <s v="DEFAULT PROJECT"/>
    <s v="BUDGET ONLY DEFAULT"/>
  </r>
  <r>
    <x v="0"/>
    <s v="0000000"/>
    <s v="350051"/>
    <x v="45"/>
    <s v="BGTONLY"/>
    <n v="2016"/>
    <x v="3"/>
    <x v="45"/>
    <s v="50000-PROGRAM EXPENDITURE BUDGET"/>
    <s v="51000-WAGES AND BENEFITS"/>
    <s v="51100-SALARIES/WAGES"/>
    <n v="332055"/>
    <n v="332055"/>
    <n v="0"/>
    <n v="0"/>
    <n v="332055"/>
    <s v="0"/>
    <n v="0"/>
    <n v="0"/>
    <n v="0"/>
    <n v="0"/>
    <n v="0"/>
    <n v="0"/>
    <n v="0"/>
    <n v="0"/>
    <n v="0"/>
    <n v="0"/>
    <n v="0"/>
    <n v="0"/>
    <n v="0"/>
    <s v="FED HOUSNG &amp; COMM DEV FND"/>
    <s v="Default"/>
    <s v="DEFAULT PROJECT"/>
    <s v="BUDGET ONLY DEFAULT"/>
  </r>
  <r>
    <x v="0"/>
    <s v="0000000"/>
    <s v="350051"/>
    <x v="38"/>
    <s v="BGTONLY"/>
    <n v="2016"/>
    <x v="3"/>
    <x v="38"/>
    <s v="50000-PROGRAM EXPENDITURE BUDGET"/>
    <s v="53000-SERVICES-OTHER CHARGES"/>
    <m/>
    <n v="582641"/>
    <n v="582641"/>
    <n v="0"/>
    <n v="0"/>
    <n v="582641"/>
    <s v="0"/>
    <n v="0"/>
    <n v="0"/>
    <n v="0"/>
    <n v="0"/>
    <n v="0"/>
    <n v="0"/>
    <n v="0"/>
    <n v="0"/>
    <n v="0"/>
    <n v="0"/>
    <n v="0"/>
    <n v="0"/>
    <n v="0"/>
    <s v="FED HOUSNG &amp; COMM DEV FND"/>
    <s v="Default"/>
    <s v="DEFAULT PROJECT"/>
    <s v="BUDGET ONLY DEFAULT"/>
  </r>
  <r>
    <x v="0"/>
    <s v="0000000"/>
    <s v="350061"/>
    <x v="36"/>
    <s v="0000000"/>
    <n v="2016"/>
    <x v="3"/>
    <x v="36"/>
    <s v="50000-PROGRAM EXPENDITURE BUDGET"/>
    <s v="51000-WAGES AND BENEFITS"/>
    <s v="51100-SALARIES/WAGES"/>
    <n v="0"/>
    <n v="0"/>
    <n v="0"/>
    <n v="0"/>
    <n v="0"/>
    <s v="N/A"/>
    <n v="0"/>
    <n v="0"/>
    <n v="0"/>
    <n v="0"/>
    <n v="0"/>
    <n v="0"/>
    <n v="0"/>
    <n v="0"/>
    <n v="0"/>
    <n v="0"/>
    <n v="0"/>
    <n v="0"/>
    <n v="0"/>
    <s v="FED HOUSNG &amp; COMM DEV FND"/>
    <s v="Default"/>
    <s v="CTED"/>
    <s v="Default"/>
  </r>
  <r>
    <x v="0"/>
    <s v="0000000"/>
    <s v="350061"/>
    <x v="37"/>
    <s v="0000000"/>
    <n v="2016"/>
    <x v="3"/>
    <x v="37"/>
    <s v="50000-PROGRAM EXPENDITURE BUDGET"/>
    <s v="51000-WAGES AND BENEFITS"/>
    <s v="51300-PERSONNEL BENEFITS"/>
    <n v="0"/>
    <n v="0"/>
    <n v="0"/>
    <n v="0"/>
    <n v="0"/>
    <s v="N/A"/>
    <n v="0"/>
    <n v="0"/>
    <n v="0"/>
    <n v="0"/>
    <n v="0"/>
    <n v="0"/>
    <n v="0"/>
    <n v="0"/>
    <n v="0"/>
    <n v="0"/>
    <n v="0"/>
    <n v="0"/>
    <n v="0"/>
    <s v="FED HOUSNG &amp; COMM DEV FND"/>
    <s v="Default"/>
    <s v="CTED"/>
    <s v="Default"/>
  </r>
  <r>
    <x v="0"/>
    <s v="0000000"/>
    <s v="350061"/>
    <x v="53"/>
    <s v="0000000"/>
    <n v="2016"/>
    <x v="3"/>
    <x v="53"/>
    <s v="50000-PROGRAM EXPENDITURE BUDGET"/>
    <s v="82000-APPLIED OVERHEAD"/>
    <m/>
    <n v="0"/>
    <n v="0"/>
    <n v="0"/>
    <n v="0"/>
    <n v="0"/>
    <s v="N/A"/>
    <n v="0"/>
    <n v="0"/>
    <n v="0"/>
    <n v="0"/>
    <n v="0"/>
    <n v="0"/>
    <n v="0"/>
    <n v="0"/>
    <n v="0"/>
    <n v="0"/>
    <n v="0"/>
    <n v="0"/>
    <n v="0"/>
    <s v="FED HOUSNG &amp; COMM DEV FND"/>
    <s v="Default"/>
    <s v="CTED"/>
    <s v="Default"/>
  </r>
  <r>
    <x v="0"/>
    <s v="0000000"/>
    <s v="350061"/>
    <x v="53"/>
    <s v="5590000"/>
    <n v="2016"/>
    <x v="3"/>
    <x v="53"/>
    <s v="50000-PROGRAM EXPENDITURE BUDGET"/>
    <s v="82000-APPLIED OVERHEAD"/>
    <m/>
    <n v="0"/>
    <n v="0"/>
    <n v="0"/>
    <n v="0"/>
    <n v="0"/>
    <s v="N/A"/>
    <n v="0"/>
    <n v="0"/>
    <n v="0"/>
    <n v="0"/>
    <n v="0"/>
    <n v="0"/>
    <n v="0"/>
    <n v="0"/>
    <n v="0"/>
    <n v="0"/>
    <n v="0"/>
    <n v="0"/>
    <n v="0"/>
    <s v="FED HOUSNG &amp; COMM DEV FND"/>
    <s v="Default"/>
    <s v="CTED"/>
    <s v="HOUSING AND COMMUNITY DEVELOPMENT"/>
  </r>
  <r>
    <x v="0"/>
    <s v="0000000"/>
    <s v="350061"/>
    <x v="53"/>
    <s v="5593000"/>
    <n v="2016"/>
    <x v="3"/>
    <x v="53"/>
    <s v="50000-PROGRAM EXPENDITURE BUDGET"/>
    <s v="82000-APPLIED OVERHEAD"/>
    <m/>
    <n v="0"/>
    <n v="0"/>
    <n v="0"/>
    <n v="0"/>
    <n v="0"/>
    <s v="N/A"/>
    <n v="0"/>
    <n v="0"/>
    <n v="0"/>
    <n v="0"/>
    <n v="0"/>
    <n v="0"/>
    <n v="0"/>
    <n v="0"/>
    <n v="0"/>
    <n v="0"/>
    <n v="0"/>
    <n v="0"/>
    <n v="0"/>
    <s v="FED HOUSNG &amp; COMM DEV FND"/>
    <s v="Default"/>
    <s v="CTED"/>
    <s v="COMMUNITY DEVELOPMENT SERVICES"/>
  </r>
  <r>
    <x v="0"/>
    <s v="0000000"/>
    <s v="350061"/>
    <x v="54"/>
    <s v="0000000"/>
    <n v="2016"/>
    <x v="3"/>
    <x v="54"/>
    <s v="50000-PROGRAM EXPENDITURE BUDGET"/>
    <s v="82000-APPLIED OVERHEAD"/>
    <m/>
    <n v="0"/>
    <n v="0"/>
    <n v="0"/>
    <n v="0"/>
    <n v="0"/>
    <s v="N/A"/>
    <n v="0"/>
    <n v="0"/>
    <n v="0"/>
    <n v="0"/>
    <n v="0"/>
    <n v="0"/>
    <n v="0"/>
    <n v="0"/>
    <n v="0"/>
    <n v="0"/>
    <n v="0"/>
    <n v="0"/>
    <n v="0"/>
    <s v="FED HOUSNG &amp; COMM DEV FND"/>
    <s v="Default"/>
    <s v="CTED"/>
    <s v="Default"/>
  </r>
  <r>
    <x v="0"/>
    <s v="0000000"/>
    <s v="350061"/>
    <x v="54"/>
    <s v="5593000"/>
    <n v="2016"/>
    <x v="3"/>
    <x v="54"/>
    <s v="50000-PROGRAM EXPENDITURE BUDGET"/>
    <s v="82000-APPLIED OVERHEAD"/>
    <m/>
    <n v="0"/>
    <n v="0"/>
    <n v="0"/>
    <n v="0"/>
    <n v="0"/>
    <s v="N/A"/>
    <n v="0"/>
    <n v="0"/>
    <n v="0"/>
    <n v="0"/>
    <n v="0"/>
    <n v="0"/>
    <n v="0"/>
    <n v="0"/>
    <n v="0"/>
    <n v="0"/>
    <n v="0"/>
    <n v="0"/>
    <n v="0"/>
    <s v="FED HOUSNG &amp; COMM DEV FND"/>
    <s v="Default"/>
    <s v="CTED"/>
    <s v="COMMUNITY DEVELOPMENT SERVICES"/>
  </r>
  <r>
    <x v="0"/>
    <s v="0000000"/>
    <s v="350064"/>
    <x v="36"/>
    <s v="0000000"/>
    <n v="2016"/>
    <x v="3"/>
    <x v="36"/>
    <s v="50000-PROGRAM EXPENDITURE BUDGET"/>
    <s v="51000-WAGES AND BENEFITS"/>
    <s v="51100-SALARIES/WAGES"/>
    <n v="0"/>
    <n v="0"/>
    <n v="0"/>
    <n v="0"/>
    <n v="0"/>
    <s v="N/A"/>
    <n v="0"/>
    <n v="0"/>
    <n v="0"/>
    <n v="0"/>
    <n v="0"/>
    <n v="0"/>
    <n v="0"/>
    <n v="0"/>
    <n v="0"/>
    <n v="0"/>
    <n v="0"/>
    <n v="0"/>
    <n v="0"/>
    <s v="FED HOUSNG &amp; COMM DEV FND"/>
    <s v="Default"/>
    <s v="HPRP STATE STIMULUS"/>
    <s v="Default"/>
  </r>
  <r>
    <x v="0"/>
    <s v="0000000"/>
    <s v="350080"/>
    <x v="35"/>
    <s v="0000000"/>
    <n v="2016"/>
    <x v="1"/>
    <x v="35"/>
    <s v="BS270-OTHER EQUITY"/>
    <s v="B2999-MISCELLANEOUS OE"/>
    <m/>
    <n v="0"/>
    <n v="0"/>
    <n v="0"/>
    <n v="0"/>
    <n v="0"/>
    <s v="N/A"/>
    <n v="0"/>
    <n v="0"/>
    <n v="0"/>
    <n v="0"/>
    <n v="0"/>
    <n v="0"/>
    <n v="0"/>
    <n v="0"/>
    <n v="0"/>
    <n v="0"/>
    <n v="0"/>
    <n v="0"/>
    <n v="0"/>
    <s v="FED HOUSNG &amp; COMM DEV FND"/>
    <s v="Default"/>
    <s v="SPC GRANT #2"/>
    <s v="Default"/>
  </r>
  <r>
    <x v="0"/>
    <s v="0000000"/>
    <s v="350080"/>
    <x v="40"/>
    <s v="0000000"/>
    <n v="2016"/>
    <x v="3"/>
    <x v="40"/>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36"/>
    <s v="0000000"/>
    <n v="2016"/>
    <x v="3"/>
    <x v="36"/>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56"/>
    <s v="0000000"/>
    <n v="2016"/>
    <x v="3"/>
    <x v="56"/>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56"/>
    <s v="5590000"/>
    <n v="2016"/>
    <x v="3"/>
    <x v="56"/>
    <s v="50000-PROGRAM EXPENDITURE BUDGET"/>
    <s v="51000-WAGES AND BENEFITS"/>
    <s v="51100-SALARIES/WAGES"/>
    <n v="0"/>
    <n v="0"/>
    <n v="0"/>
    <n v="0"/>
    <n v="0"/>
    <s v="N/A"/>
    <n v="0"/>
    <n v="0"/>
    <n v="0"/>
    <n v="0"/>
    <n v="0"/>
    <n v="0"/>
    <n v="0"/>
    <n v="0"/>
    <n v="0"/>
    <n v="0"/>
    <n v="0"/>
    <n v="0"/>
    <n v="0"/>
    <s v="FED HOUSNG &amp; COMM DEV FND"/>
    <s v="Default"/>
    <s v="SPC GRANT #2"/>
    <s v="HOUSING AND COMMUNITY DEVELOPMENT"/>
  </r>
  <r>
    <x v="0"/>
    <s v="0000000"/>
    <s v="350080"/>
    <x v="56"/>
    <s v="5593000"/>
    <n v="2016"/>
    <x v="3"/>
    <x v="56"/>
    <s v="50000-PROGRAM EXPENDITURE BUDGET"/>
    <s v="51000-WAGES AND BENEFITS"/>
    <s v="51100-SALARIES/WAGES"/>
    <n v="0"/>
    <n v="0"/>
    <n v="0"/>
    <n v="0"/>
    <n v="0"/>
    <s v="N/A"/>
    <n v="0"/>
    <n v="0"/>
    <n v="0"/>
    <n v="0"/>
    <n v="0"/>
    <n v="0"/>
    <n v="0"/>
    <n v="0"/>
    <n v="0"/>
    <n v="0"/>
    <n v="0"/>
    <n v="0"/>
    <n v="0"/>
    <s v="FED HOUSNG &amp; COMM DEV FND"/>
    <s v="Default"/>
    <s v="SPC GRANT #2"/>
    <s v="COMMUNITY DEVELOPMENT SERVICES"/>
  </r>
  <r>
    <x v="0"/>
    <s v="0000000"/>
    <s v="350080"/>
    <x v="37"/>
    <s v="0000000"/>
    <n v="2016"/>
    <x v="3"/>
    <x v="37"/>
    <s v="50000-PROGRAM EXPENDITURE BUDGET"/>
    <s v="51000-WAGES AND BENEFITS"/>
    <s v="51300-PERSONNEL BENEFITS"/>
    <n v="0"/>
    <n v="0"/>
    <n v="0"/>
    <n v="0"/>
    <n v="0"/>
    <s v="N/A"/>
    <n v="0"/>
    <n v="0"/>
    <n v="0"/>
    <n v="0"/>
    <n v="0"/>
    <n v="0"/>
    <n v="0"/>
    <n v="0"/>
    <n v="0"/>
    <n v="0"/>
    <n v="0"/>
    <n v="0"/>
    <n v="0"/>
    <s v="FED HOUSNG &amp; COMM DEV FND"/>
    <s v="Default"/>
    <s v="SPC GRANT #2"/>
    <s v="Default"/>
  </r>
  <r>
    <x v="0"/>
    <s v="0000000"/>
    <s v="350100"/>
    <x v="40"/>
    <s v="0000000"/>
    <n v="2016"/>
    <x v="3"/>
    <x v="40"/>
    <s v="50000-PROGRAM EXPENDITURE BUDGET"/>
    <s v="51000-WAGES AND BENEFITS"/>
    <s v="51100-SALARIES/WAGES"/>
    <n v="0"/>
    <n v="0"/>
    <n v="0"/>
    <n v="0"/>
    <n v="0"/>
    <s v="N/A"/>
    <n v="0"/>
    <n v="0"/>
    <n v="0"/>
    <n v="0"/>
    <n v="0"/>
    <n v="0"/>
    <n v="0"/>
    <n v="0"/>
    <n v="0"/>
    <n v="0"/>
    <n v="0"/>
    <n v="0"/>
    <n v="0"/>
    <s v="FED HOUSNG &amp; COMM DEV FND"/>
    <s v="Default"/>
    <s v="SAFE HARBORS   MCKINNEY"/>
    <s v="Default"/>
  </r>
  <r>
    <x v="0"/>
    <s v="0000000"/>
    <s v="350100"/>
    <x v="36"/>
    <s v="0000000"/>
    <n v="2016"/>
    <x v="3"/>
    <x v="36"/>
    <s v="50000-PROGRAM EXPENDITURE BUDGET"/>
    <s v="51000-WAGES AND BENEFITS"/>
    <s v="51100-SALARIES/WAGES"/>
    <n v="0"/>
    <n v="0"/>
    <n v="0"/>
    <n v="0"/>
    <n v="0"/>
    <s v="N/A"/>
    <n v="0"/>
    <n v="0"/>
    <n v="0"/>
    <n v="0"/>
    <n v="0"/>
    <n v="0"/>
    <n v="0"/>
    <n v="0"/>
    <n v="0"/>
    <n v="0"/>
    <n v="0"/>
    <n v="0"/>
    <n v="0"/>
    <s v="FED HOUSNG &amp; COMM DEV FND"/>
    <s v="Default"/>
    <s v="SAFE HARBORS   MCKINNEY"/>
    <s v="Default"/>
  </r>
  <r>
    <x v="0"/>
    <s v="0000000"/>
    <s v="350100"/>
    <x v="37"/>
    <s v="0000000"/>
    <n v="2016"/>
    <x v="3"/>
    <x v="37"/>
    <s v="50000-PROGRAM EXPENDITURE BUDGET"/>
    <s v="51000-WAGES AND BENEFITS"/>
    <s v="51300-PERSONNEL BENEFITS"/>
    <n v="0"/>
    <n v="0"/>
    <n v="0"/>
    <n v="0"/>
    <n v="0"/>
    <s v="N/A"/>
    <n v="0"/>
    <n v="0"/>
    <n v="0"/>
    <n v="0"/>
    <n v="0"/>
    <n v="0"/>
    <n v="0"/>
    <n v="0"/>
    <n v="0"/>
    <n v="0"/>
    <n v="0"/>
    <n v="0"/>
    <n v="0"/>
    <s v="FED HOUSNG &amp; COMM DEV FND"/>
    <s v="Default"/>
    <s v="SAFE HARBORS   MCKINNEY"/>
    <s v="Default"/>
  </r>
  <r>
    <x v="0"/>
    <s v="0000000"/>
    <s v="350101"/>
    <x v="36"/>
    <s v="0000000"/>
    <n v="2016"/>
    <x v="3"/>
    <x v="36"/>
    <s v="50000-PROGRAM EXPENDITURE BUDGET"/>
    <s v="51000-WAGES AND BENEFITS"/>
    <s v="51100-SALARIES/WAGES"/>
    <n v="0"/>
    <n v="0"/>
    <n v="0"/>
    <n v="0"/>
    <n v="0"/>
    <s v="N/A"/>
    <n v="0"/>
    <n v="0"/>
    <n v="0"/>
    <n v="0"/>
    <n v="0"/>
    <n v="0"/>
    <n v="0"/>
    <n v="0"/>
    <n v="0"/>
    <n v="0"/>
    <n v="0"/>
    <n v="0"/>
    <n v="0"/>
    <s v="FED HOUSNG &amp; COMM DEV FND"/>
    <s v="Default"/>
    <s v="MCKINNEY ADMIN"/>
    <s v="Default"/>
  </r>
  <r>
    <x v="0"/>
    <s v="0000000"/>
    <s v="350101"/>
    <x v="37"/>
    <s v="0000000"/>
    <n v="2016"/>
    <x v="3"/>
    <x v="37"/>
    <s v="50000-PROGRAM EXPENDITURE BUDGET"/>
    <s v="51000-WAGES AND BENEFITS"/>
    <s v="51300-PERSONNEL BENEFITS"/>
    <n v="0"/>
    <n v="0"/>
    <n v="0"/>
    <n v="0"/>
    <n v="0"/>
    <s v="N/A"/>
    <n v="0"/>
    <n v="0"/>
    <n v="0"/>
    <n v="0"/>
    <n v="0"/>
    <n v="0"/>
    <n v="0"/>
    <n v="0"/>
    <n v="0"/>
    <n v="0"/>
    <n v="0"/>
    <n v="0"/>
    <n v="0"/>
    <s v="FED HOUSNG &amp; COMM DEV FND"/>
    <s v="Default"/>
    <s v="MCKINNEY ADMIN"/>
    <s v="Default"/>
  </r>
  <r>
    <x v="0"/>
    <s v="0000000"/>
    <s v="350102"/>
    <x v="36"/>
    <s v="0000000"/>
    <n v="2016"/>
    <x v="3"/>
    <x v="36"/>
    <s v="50000-PROGRAM EXPENDITURE BUDGET"/>
    <s v="51000-WAGES AND BENEFITS"/>
    <s v="51100-SALARIES/WAGES"/>
    <n v="0"/>
    <n v="0"/>
    <n v="0"/>
    <n v="0"/>
    <n v="0"/>
    <s v="N/A"/>
    <n v="0"/>
    <n v="0"/>
    <n v="0"/>
    <n v="0"/>
    <n v="0"/>
    <n v="0"/>
    <n v="0"/>
    <n v="0"/>
    <n v="0"/>
    <n v="0"/>
    <n v="0"/>
    <n v="0"/>
    <n v="0"/>
    <s v="FED HOUSNG &amp; COMM DEV FND"/>
    <s v="Default"/>
    <s v="MULTISVRC CTRS N E KNG CO"/>
    <s v="Default"/>
  </r>
  <r>
    <x v="0"/>
    <s v="0000000"/>
    <s v="350102"/>
    <x v="37"/>
    <s v="0000000"/>
    <n v="2016"/>
    <x v="3"/>
    <x v="37"/>
    <s v="50000-PROGRAM EXPENDITURE BUDGET"/>
    <s v="51000-WAGES AND BENEFITS"/>
    <s v="51300-PERSONNEL BENEFITS"/>
    <n v="0"/>
    <n v="0"/>
    <n v="0"/>
    <n v="0"/>
    <n v="0"/>
    <s v="N/A"/>
    <n v="0"/>
    <n v="0"/>
    <n v="0"/>
    <n v="0"/>
    <n v="0"/>
    <n v="0"/>
    <n v="0"/>
    <n v="0"/>
    <n v="0"/>
    <n v="0"/>
    <n v="0"/>
    <n v="0"/>
    <n v="0"/>
    <s v="FED HOUSNG &amp; COMM DEV FND"/>
    <s v="Default"/>
    <s v="MULTISVRC CTRS N E KNG CO"/>
    <s v="Default"/>
  </r>
  <r>
    <x v="0"/>
    <s v="0000000"/>
    <s v="350104"/>
    <x v="40"/>
    <s v="0000000"/>
    <n v="2016"/>
    <x v="3"/>
    <x v="40"/>
    <s v="50000-PROGRAM EXPENDITURE BUDGET"/>
    <s v="51000-WAGES AND BENEFITS"/>
    <s v="51100-SALARIES/WAGES"/>
    <n v="0"/>
    <n v="0"/>
    <n v="0"/>
    <n v="0"/>
    <n v="0"/>
    <s v="N/A"/>
    <n v="0"/>
    <n v="0"/>
    <n v="0"/>
    <n v="0"/>
    <n v="0"/>
    <n v="0"/>
    <n v="0"/>
    <n v="0"/>
    <n v="0"/>
    <n v="0"/>
    <n v="0"/>
    <n v="0"/>
    <n v="0"/>
    <s v="FED HOUSNG &amp; COMM DEV FND"/>
    <s v="Default"/>
    <s v="EASTSIDE DOMESTIC VIOL PG"/>
    <s v="Default"/>
  </r>
  <r>
    <x v="0"/>
    <s v="0000000"/>
    <s v="350104"/>
    <x v="36"/>
    <s v="0000000"/>
    <n v="2016"/>
    <x v="3"/>
    <x v="36"/>
    <s v="50000-PROGRAM EXPENDITURE BUDGET"/>
    <s v="51000-WAGES AND BENEFITS"/>
    <s v="51100-SALARIES/WAGES"/>
    <n v="0"/>
    <n v="0"/>
    <n v="0"/>
    <n v="0"/>
    <n v="0"/>
    <s v="N/A"/>
    <n v="0"/>
    <n v="0"/>
    <n v="0"/>
    <n v="0"/>
    <n v="0"/>
    <n v="0"/>
    <n v="0"/>
    <n v="0"/>
    <n v="0"/>
    <n v="0"/>
    <n v="0"/>
    <n v="0"/>
    <n v="0"/>
    <s v="FED HOUSNG &amp; COMM DEV FND"/>
    <s v="Default"/>
    <s v="EASTSIDE DOMESTIC VIOL PG"/>
    <s v="Default"/>
  </r>
  <r>
    <x v="0"/>
    <s v="0000000"/>
    <s v="350104"/>
    <x v="37"/>
    <s v="0000000"/>
    <n v="2016"/>
    <x v="3"/>
    <x v="37"/>
    <s v="50000-PROGRAM EXPENDITURE BUDGET"/>
    <s v="51000-WAGES AND BENEFITS"/>
    <s v="51300-PERSONNEL BENEFITS"/>
    <n v="0"/>
    <n v="0"/>
    <n v="0"/>
    <n v="0"/>
    <n v="0"/>
    <s v="N/A"/>
    <n v="0"/>
    <n v="0"/>
    <n v="0"/>
    <n v="0"/>
    <n v="0"/>
    <n v="0"/>
    <n v="0"/>
    <n v="0"/>
    <n v="0"/>
    <n v="0"/>
    <n v="0"/>
    <n v="0"/>
    <n v="0"/>
    <s v="FED HOUSNG &amp; COMM DEV FND"/>
    <s v="Default"/>
    <s v="EASTSIDE DOMESTIC VIOL PG"/>
    <s v="Default"/>
  </r>
  <r>
    <x v="0"/>
    <s v="0000000"/>
    <s v="350105"/>
    <x v="36"/>
    <s v="0000000"/>
    <n v="2016"/>
    <x v="3"/>
    <x v="36"/>
    <s v="50000-PROGRAM EXPENDITURE BUDGET"/>
    <s v="51000-WAGES AND BENEFITS"/>
    <s v="51100-SALARIES/WAGES"/>
    <n v="0"/>
    <n v="0"/>
    <n v="0"/>
    <n v="0"/>
    <n v="0"/>
    <s v="N/A"/>
    <n v="0"/>
    <n v="0"/>
    <n v="0"/>
    <n v="0"/>
    <n v="0"/>
    <n v="0"/>
    <n v="0"/>
    <n v="0"/>
    <n v="0"/>
    <n v="0"/>
    <n v="0"/>
    <n v="0"/>
    <n v="0"/>
    <s v="FED HOUSNG &amp; COMM DEV FND"/>
    <s v="Default"/>
    <s v="VIETNAM VETERANS TRANSTL"/>
    <s v="Default"/>
  </r>
  <r>
    <x v="0"/>
    <s v="0000000"/>
    <s v="350105"/>
    <x v="37"/>
    <s v="0000000"/>
    <n v="2016"/>
    <x v="3"/>
    <x v="37"/>
    <s v="50000-PROGRAM EXPENDITURE BUDGET"/>
    <s v="51000-WAGES AND BENEFITS"/>
    <s v="51300-PERSONNEL BENEFITS"/>
    <n v="0"/>
    <n v="0"/>
    <n v="0"/>
    <n v="0"/>
    <n v="0"/>
    <s v="N/A"/>
    <n v="0"/>
    <n v="0"/>
    <n v="0"/>
    <n v="0"/>
    <n v="0"/>
    <n v="0"/>
    <n v="0"/>
    <n v="0"/>
    <n v="0"/>
    <n v="0"/>
    <n v="0"/>
    <n v="0"/>
    <n v="0"/>
    <s v="FED HOUSNG &amp; COMM DEV FND"/>
    <s v="Default"/>
    <s v="VIETNAM VETERANS TRANSTL"/>
    <s v="Default"/>
  </r>
  <r>
    <x v="0"/>
    <s v="0000000"/>
    <s v="350201"/>
    <x v="57"/>
    <s v="0000000"/>
    <n v="2016"/>
    <x v="4"/>
    <x v="57"/>
    <s v="R3000-REVENUE"/>
    <s v="R3600-MISCELLANEOUS REVENUE"/>
    <m/>
    <n v="0"/>
    <n v="0"/>
    <n v="-15.38"/>
    <n v="0"/>
    <n v="15.38"/>
    <s v="N/A"/>
    <n v="0"/>
    <n v="0"/>
    <n v="0"/>
    <n v="0"/>
    <n v="-15.38"/>
    <n v="0"/>
    <n v="0"/>
    <n v="0"/>
    <n v="0"/>
    <n v="0"/>
    <n v="0"/>
    <n v="0"/>
    <n v="0"/>
    <s v="FED HOUSNG &amp; COMM DEV FND"/>
    <s v="Default"/>
    <s v="ADMINISTRATION BUDGET"/>
    <s v="Default"/>
  </r>
  <r>
    <x v="0"/>
    <s v="0000000"/>
    <s v="350201"/>
    <x v="58"/>
    <s v="0000000"/>
    <n v="2016"/>
    <x v="4"/>
    <x v="58"/>
    <s v="R3000-REVENUE"/>
    <s v="R3600-MISCELLANEOUS REVENUE"/>
    <m/>
    <n v="0"/>
    <n v="0"/>
    <n v="0"/>
    <n v="0"/>
    <n v="0"/>
    <s v="N/A"/>
    <n v="0"/>
    <n v="0"/>
    <n v="0"/>
    <n v="0"/>
    <n v="0"/>
    <n v="0"/>
    <n v="0"/>
    <n v="0"/>
    <n v="0"/>
    <n v="0"/>
    <n v="0"/>
    <n v="0"/>
    <n v="0"/>
    <s v="FED HOUSNG &amp; COMM DEV FND"/>
    <s v="Default"/>
    <s v="ADMINISTRATION BUDGET"/>
    <s v="Default"/>
  </r>
  <r>
    <x v="0"/>
    <s v="0000000"/>
    <s v="350201"/>
    <x v="59"/>
    <s v="0000000"/>
    <n v="2016"/>
    <x v="4"/>
    <x v="59"/>
    <s v="R3000-REVENUE"/>
    <s v="R3600-MISCELLANEOUS REVENUE"/>
    <m/>
    <n v="0"/>
    <n v="0"/>
    <n v="-94.89"/>
    <n v="0"/>
    <n v="94.89"/>
    <s v="N/A"/>
    <n v="0"/>
    <n v="-378.79"/>
    <n v="0"/>
    <n v="0"/>
    <n v="0"/>
    <n v="0"/>
    <n v="0"/>
    <n v="0"/>
    <n v="0"/>
    <n v="0"/>
    <n v="0"/>
    <n v="283.90000000000003"/>
    <n v="0"/>
    <s v="FED HOUSNG &amp; COMM DEV FND"/>
    <s v="Default"/>
    <s v="ADMINISTRATION BUDGET"/>
    <s v="Default"/>
  </r>
  <r>
    <x v="0"/>
    <s v="0000000"/>
    <s v="350201"/>
    <x v="60"/>
    <s v="0000000"/>
    <n v="2016"/>
    <x v="4"/>
    <x v="60"/>
    <s v="R3000-REVENUE"/>
    <s v="R3600-MISCELLANEOUS REVENUE"/>
    <m/>
    <n v="0"/>
    <n v="0"/>
    <n v="0"/>
    <n v="0"/>
    <n v="0"/>
    <s v="N/A"/>
    <n v="0"/>
    <n v="0"/>
    <n v="0"/>
    <n v="0"/>
    <n v="0"/>
    <n v="0"/>
    <n v="0"/>
    <n v="0"/>
    <n v="0"/>
    <n v="0"/>
    <n v="0"/>
    <n v="0"/>
    <n v="0"/>
    <s v="FED HOUSNG &amp; COMM DEV FND"/>
    <s v="Default"/>
    <s v="ADMINISTRATION BUDGET"/>
    <s v="Default"/>
  </r>
  <r>
    <x v="0"/>
    <s v="0000000"/>
    <s v="350201"/>
    <x v="61"/>
    <s v="0000000"/>
    <n v="2016"/>
    <x v="4"/>
    <x v="61"/>
    <s v="R3000-REVENUE"/>
    <s v="R3600-MISCELLANEOUS REVENUE"/>
    <m/>
    <n v="0"/>
    <n v="0"/>
    <n v="0"/>
    <n v="0"/>
    <n v="0"/>
    <s v="N/A"/>
    <n v="0"/>
    <n v="0"/>
    <n v="0"/>
    <n v="0"/>
    <n v="0"/>
    <n v="0"/>
    <n v="0"/>
    <n v="0"/>
    <n v="0"/>
    <n v="0"/>
    <n v="0"/>
    <n v="0"/>
    <n v="0"/>
    <s v="FED HOUSNG &amp; COMM DEV FND"/>
    <s v="Default"/>
    <s v="ADMINISTRATION BUDGET"/>
    <s v="Default"/>
  </r>
  <r>
    <x v="0"/>
    <s v="0000000"/>
    <s v="350203"/>
    <x v="61"/>
    <s v="0000000"/>
    <n v="2016"/>
    <x v="4"/>
    <x v="61"/>
    <s v="R3000-REVENUE"/>
    <s v="R3600-MISCELLANEOUS REVENUE"/>
    <m/>
    <n v="0"/>
    <n v="0"/>
    <n v="0"/>
    <n v="0"/>
    <n v="0"/>
    <s v="N/A"/>
    <n v="0"/>
    <n v="0"/>
    <n v="0"/>
    <n v="0"/>
    <n v="0"/>
    <n v="0"/>
    <n v="0"/>
    <n v="0"/>
    <n v="0"/>
    <n v="0"/>
    <n v="0"/>
    <n v="0"/>
    <n v="0"/>
    <s v="FED HOUSNG &amp; COMM DEV FND"/>
    <s v="Default"/>
    <s v="HPRP PROGRAM"/>
    <s v="Default"/>
  </r>
  <r>
    <x v="0"/>
    <s v="0000000"/>
    <s v="350203"/>
    <x v="41"/>
    <s v="0000000"/>
    <n v="2016"/>
    <x v="3"/>
    <x v="41"/>
    <s v="50000-PROGRAM EXPENDITURE BUDGET"/>
    <s v="53000-SERVICES-OTHER CHARGES"/>
    <m/>
    <n v="0"/>
    <n v="0"/>
    <n v="0"/>
    <n v="0"/>
    <n v="0"/>
    <s v="N/A"/>
    <n v="0"/>
    <n v="0"/>
    <n v="0"/>
    <n v="0"/>
    <n v="0"/>
    <n v="0"/>
    <n v="0"/>
    <n v="0"/>
    <n v="0"/>
    <n v="0"/>
    <n v="0"/>
    <n v="0"/>
    <n v="0"/>
    <s v="FED HOUSNG &amp; COMM DEV FND"/>
    <s v="Default"/>
    <s v="HPRP PROGRAM"/>
    <s v="Default"/>
  </r>
  <r>
    <x v="0"/>
    <s v="0000000"/>
    <s v="350203"/>
    <x v="41"/>
    <s v="5590000"/>
    <n v="2016"/>
    <x v="3"/>
    <x v="41"/>
    <s v="50000-PROGRAM EXPENDITURE BUDGET"/>
    <s v="53000-SERVICES-OTHER CHARGES"/>
    <m/>
    <n v="0"/>
    <n v="0"/>
    <n v="0"/>
    <n v="0"/>
    <n v="0"/>
    <s v="N/A"/>
    <n v="0"/>
    <n v="0"/>
    <n v="0"/>
    <n v="0"/>
    <n v="0"/>
    <n v="0"/>
    <n v="0"/>
    <n v="0"/>
    <n v="0"/>
    <n v="0"/>
    <n v="0"/>
    <n v="0"/>
    <n v="0"/>
    <s v="FED HOUSNG &amp; COMM DEV FND"/>
    <s v="Default"/>
    <s v="HPRP PROGRAM"/>
    <s v="HOUSING AND COMMUNITY DEVELOPMENT"/>
  </r>
  <r>
    <x v="0"/>
    <s v="0000000"/>
    <s v="350203"/>
    <x v="41"/>
    <s v="5593000"/>
    <n v="2016"/>
    <x v="3"/>
    <x v="41"/>
    <s v="50000-PROGRAM EXPENDITURE BUDGET"/>
    <s v="53000-SERVICES-OTHER CHARGES"/>
    <m/>
    <n v="0"/>
    <n v="0"/>
    <n v="0"/>
    <n v="0"/>
    <n v="0"/>
    <s v="N/A"/>
    <n v="0"/>
    <n v="0"/>
    <n v="0"/>
    <n v="0"/>
    <n v="0"/>
    <n v="0"/>
    <n v="0"/>
    <n v="0"/>
    <n v="0"/>
    <n v="0"/>
    <n v="0"/>
    <n v="0"/>
    <n v="0"/>
    <s v="FED HOUSNG &amp; COMM DEV FND"/>
    <s v="Default"/>
    <s v="HPRP PROGRAM"/>
    <s v="COMMUNITY DEVELOPMENT SERVICES"/>
  </r>
  <r>
    <x v="0"/>
    <s v="0000000"/>
    <s v="350206"/>
    <x v="40"/>
    <s v="0000000"/>
    <n v="2016"/>
    <x v="3"/>
    <x v="40"/>
    <s v="50000-PROGRAM EXPENDITURE BUDGET"/>
    <s v="51000-WAGES AND BENEFITS"/>
    <s v="51100-SALARIES/WAGES"/>
    <n v="0"/>
    <n v="0"/>
    <n v="0"/>
    <n v="0"/>
    <n v="0"/>
    <s v="N/A"/>
    <n v="0"/>
    <n v="0"/>
    <n v="0"/>
    <n v="0"/>
    <n v="0"/>
    <n v="0"/>
    <n v="0"/>
    <n v="0"/>
    <n v="0"/>
    <n v="0"/>
    <n v="0"/>
    <n v="0"/>
    <n v="0"/>
    <s v="FED HOUSNG &amp; COMM DEV FND"/>
    <s v="Default"/>
    <s v="ESG PROGRAM"/>
    <s v="Default"/>
  </r>
  <r>
    <x v="0"/>
    <s v="0000000"/>
    <s v="350206"/>
    <x v="36"/>
    <s v="0000000"/>
    <n v="2016"/>
    <x v="3"/>
    <x v="36"/>
    <s v="50000-PROGRAM EXPENDITURE BUDGET"/>
    <s v="51000-WAGES AND BENEFITS"/>
    <s v="51100-SALARIES/WAGES"/>
    <n v="0"/>
    <n v="0"/>
    <n v="0"/>
    <n v="0"/>
    <n v="0"/>
    <s v="N/A"/>
    <n v="0"/>
    <n v="0"/>
    <n v="0"/>
    <n v="0"/>
    <n v="0"/>
    <n v="0"/>
    <n v="0"/>
    <n v="0"/>
    <n v="0"/>
    <n v="0"/>
    <n v="0"/>
    <n v="0"/>
    <n v="0"/>
    <s v="FED HOUSNG &amp; COMM DEV FND"/>
    <s v="Default"/>
    <s v="ESG PROGRAM"/>
    <s v="Default"/>
  </r>
  <r>
    <x v="0"/>
    <s v="0000000"/>
    <s v="350206"/>
    <x v="37"/>
    <s v="0000000"/>
    <n v="2016"/>
    <x v="3"/>
    <x v="37"/>
    <s v="50000-PROGRAM EXPENDITURE BUDGET"/>
    <s v="51000-WAGES AND BENEFITS"/>
    <s v="51300-PERSONNEL BENEFITS"/>
    <n v="0"/>
    <n v="0"/>
    <n v="0"/>
    <n v="0"/>
    <n v="0"/>
    <s v="N/A"/>
    <n v="0"/>
    <n v="0"/>
    <n v="0"/>
    <n v="0"/>
    <n v="0"/>
    <n v="0"/>
    <n v="0"/>
    <n v="0"/>
    <n v="0"/>
    <n v="0"/>
    <n v="0"/>
    <n v="0"/>
    <n v="0"/>
    <s v="FED HOUSNG &amp; COMM DEV FND"/>
    <s v="Default"/>
    <s v="ESG PROGRAM"/>
    <s v="Default"/>
  </r>
  <r>
    <x v="0"/>
    <s v="0000000"/>
    <s v="350208"/>
    <x v="62"/>
    <s v="BGTONLY"/>
    <n v="2016"/>
    <x v="4"/>
    <x v="62"/>
    <s v="R3000-REVENUE"/>
    <s v="R3310-FEDERAL GRANTS DIRECT"/>
    <m/>
    <n v="270000"/>
    <n v="270000"/>
    <n v="0"/>
    <n v="0"/>
    <n v="270000"/>
    <s v="0"/>
    <n v="0"/>
    <n v="0"/>
    <n v="0"/>
    <n v="0"/>
    <n v="0"/>
    <n v="0"/>
    <n v="0"/>
    <n v="0"/>
    <n v="0"/>
    <n v="0"/>
    <n v="0"/>
    <n v="0"/>
    <n v="0"/>
    <s v="FED HOUSNG &amp; COMM DEV FND"/>
    <s v="Default"/>
    <s v="DEFAULT PROJECT"/>
    <s v="BUDGET ONLY DEFAULT"/>
  </r>
  <r>
    <x v="0"/>
    <s v="0000000"/>
    <s v="350208"/>
    <x v="63"/>
    <s v="BGTONLY"/>
    <n v="2016"/>
    <x v="4"/>
    <x v="63"/>
    <s v="R3000-REVENUE"/>
    <s v="R3310-FEDERAL GRANTS DIRECT"/>
    <m/>
    <n v="6853392"/>
    <n v="6853392"/>
    <n v="0"/>
    <n v="0"/>
    <n v="6853392"/>
    <s v="0"/>
    <n v="0"/>
    <n v="0"/>
    <n v="0"/>
    <n v="0"/>
    <n v="0"/>
    <n v="0"/>
    <n v="0"/>
    <n v="0"/>
    <n v="0"/>
    <n v="0"/>
    <n v="0"/>
    <n v="0"/>
    <n v="0"/>
    <s v="FED HOUSNG &amp; COMM DEV FND"/>
    <s v="Default"/>
    <s v="DEFAULT PROJECT"/>
    <s v="BUDGET ONLY DEFAULT"/>
  </r>
  <r>
    <x v="0"/>
    <s v="0000000"/>
    <s v="350208"/>
    <x v="64"/>
    <s v="BGTONLY"/>
    <n v="2016"/>
    <x v="4"/>
    <x v="64"/>
    <s v="R3000-REVENUE"/>
    <s v="R3310-FEDERAL GRANTS DIRECT"/>
    <m/>
    <n v="1055000"/>
    <n v="1055000"/>
    <n v="0"/>
    <n v="0"/>
    <n v="1055000"/>
    <s v="0"/>
    <n v="0"/>
    <n v="0"/>
    <n v="0"/>
    <n v="0"/>
    <n v="0"/>
    <n v="0"/>
    <n v="0"/>
    <n v="0"/>
    <n v="0"/>
    <n v="0"/>
    <n v="0"/>
    <n v="0"/>
    <n v="0"/>
    <s v="FED HOUSNG &amp; COMM DEV FND"/>
    <s v="Default"/>
    <s v="DEFAULT PROJECT"/>
    <s v="BUDGET ONLY DEFAULT"/>
  </r>
  <r>
    <x v="0"/>
    <s v="0000000"/>
    <s v="350208"/>
    <x v="65"/>
    <s v="BGTONLY"/>
    <n v="2016"/>
    <x v="4"/>
    <x v="65"/>
    <s v="R3000-REVENUE"/>
    <s v="R3330-FEDERAL GRANTS INDIRECT"/>
    <m/>
    <n v="216048"/>
    <n v="216048"/>
    <n v="0"/>
    <n v="0"/>
    <n v="216048"/>
    <s v="0"/>
    <n v="0"/>
    <n v="0"/>
    <n v="0"/>
    <n v="0"/>
    <n v="0"/>
    <n v="0"/>
    <n v="0"/>
    <n v="0"/>
    <n v="0"/>
    <n v="0"/>
    <n v="0"/>
    <n v="0"/>
    <n v="0"/>
    <s v="FED HOUSNG &amp; COMM DEV FND"/>
    <s v="Default"/>
    <s v="DEFAULT PROJECT"/>
    <s v="BUDGET ONLY DEFAULT"/>
  </r>
  <r>
    <x v="0"/>
    <s v="0000000"/>
    <s v="350208"/>
    <x v="46"/>
    <s v="BGTONLY"/>
    <n v="2016"/>
    <x v="4"/>
    <x v="46"/>
    <s v="R3000-REVENUE"/>
    <s v="R3600-MISCELLANEOUS REVENUE"/>
    <m/>
    <n v="87140"/>
    <n v="87140"/>
    <n v="0"/>
    <n v="0"/>
    <n v="87140"/>
    <s v="0"/>
    <n v="0"/>
    <n v="0"/>
    <n v="0"/>
    <n v="0"/>
    <n v="0"/>
    <n v="0"/>
    <n v="0"/>
    <n v="0"/>
    <n v="0"/>
    <n v="0"/>
    <n v="0"/>
    <n v="0"/>
    <n v="0"/>
    <s v="FED HOUSNG &amp; COMM DEV FND"/>
    <s v="Default"/>
    <s v="DEFAULT PROJECT"/>
    <s v="BUDGET ONLY DEFAULT"/>
  </r>
  <r>
    <x v="0"/>
    <s v="0000000"/>
    <s v="350208"/>
    <x v="66"/>
    <s v="BGTONLY"/>
    <n v="2016"/>
    <x v="4"/>
    <x v="66"/>
    <s v="R3000-REVENUE"/>
    <s v="R3340-STATE GRANTS"/>
    <m/>
    <n v="4"/>
    <n v="4"/>
    <n v="0"/>
    <n v="0"/>
    <n v="4"/>
    <s v="0"/>
    <n v="0"/>
    <n v="0"/>
    <n v="0"/>
    <n v="0"/>
    <n v="0"/>
    <n v="0"/>
    <n v="0"/>
    <n v="0"/>
    <n v="0"/>
    <n v="0"/>
    <n v="0"/>
    <n v="0"/>
    <n v="0"/>
    <s v="FED HOUSNG &amp; COMM DEV FND"/>
    <s v="Default"/>
    <s v="DEFAULT PROJECT"/>
    <s v="BUDGET ONLY DEFAULT"/>
  </r>
  <r>
    <x v="0"/>
    <s v="0000000"/>
    <s v="350208"/>
    <x v="39"/>
    <s v="BGTONLY"/>
    <n v="2016"/>
    <x v="4"/>
    <x v="39"/>
    <s v="R3000-REVENUE"/>
    <s v="R3600-MISCELLANEOUS REVENUE"/>
    <m/>
    <n v="4439"/>
    <n v="4439"/>
    <n v="0"/>
    <n v="0"/>
    <n v="4439"/>
    <s v="0"/>
    <n v="0"/>
    <n v="0"/>
    <n v="0"/>
    <n v="0"/>
    <n v="0"/>
    <n v="0"/>
    <n v="0"/>
    <n v="0"/>
    <n v="0"/>
    <n v="0"/>
    <n v="0"/>
    <n v="0"/>
    <n v="0"/>
    <s v="FED HOUSNG &amp; COMM DEV FND"/>
    <s v="Default"/>
    <s v="DEFAULT PROJECT"/>
    <s v="BUDGET ONLY DEFAULT"/>
  </r>
  <r>
    <x v="0"/>
    <s v="0000000"/>
    <s v="350208"/>
    <x v="67"/>
    <s v="BGTONLY"/>
    <n v="2016"/>
    <x v="3"/>
    <x v="67"/>
    <s v="50000-PROGRAM EXPENDITURE BUDGET"/>
    <s v="51000-WAGES AND BENEFITS"/>
    <s v="51100-SALARIES/WAGES"/>
    <n v="-2"/>
    <n v="-2"/>
    <n v="0"/>
    <n v="0"/>
    <n v="-2"/>
    <s v="0"/>
    <n v="0"/>
    <n v="0"/>
    <n v="0"/>
    <n v="0"/>
    <n v="0"/>
    <n v="0"/>
    <n v="0"/>
    <n v="0"/>
    <n v="0"/>
    <n v="0"/>
    <n v="0"/>
    <n v="0"/>
    <n v="0"/>
    <s v="FED HOUSNG &amp; COMM DEV FND"/>
    <s v="Default"/>
    <s v="DEFAULT PROJECT"/>
    <s v="BUDGET ONLY DEFAULT"/>
  </r>
  <r>
    <x v="0"/>
    <s v="0000000"/>
    <s v="350208"/>
    <x v="44"/>
    <s v="BGTONLY"/>
    <n v="2016"/>
    <x v="3"/>
    <x v="44"/>
    <s v="50000-PROGRAM EXPENDITURE BUDGET"/>
    <s v="51000-WAGES AND BENEFITS"/>
    <s v="51100-SALARIES/WAGES"/>
    <n v="35568"/>
    <n v="35568"/>
    <n v="0"/>
    <n v="0"/>
    <n v="35568"/>
    <s v="0"/>
    <n v="0"/>
    <n v="0"/>
    <n v="0"/>
    <n v="0"/>
    <n v="0"/>
    <n v="0"/>
    <n v="0"/>
    <n v="0"/>
    <n v="0"/>
    <n v="0"/>
    <n v="0"/>
    <n v="0"/>
    <n v="0"/>
    <s v="FED HOUSNG &amp; COMM DEV FND"/>
    <s v="Default"/>
    <s v="DEFAULT PROJECT"/>
    <s v="BUDGET ONLY DEFAULT"/>
  </r>
  <r>
    <x v="0"/>
    <s v="0000000"/>
    <s v="350208"/>
    <x v="45"/>
    <s v="BGTONLY"/>
    <n v="2016"/>
    <x v="3"/>
    <x v="45"/>
    <s v="50000-PROGRAM EXPENDITURE BUDGET"/>
    <s v="51000-WAGES AND BENEFITS"/>
    <s v="51100-SALARIES/WAGES"/>
    <n v="35572"/>
    <n v="35572"/>
    <n v="0"/>
    <n v="0"/>
    <n v="35572"/>
    <s v="0"/>
    <n v="0"/>
    <n v="0"/>
    <n v="0"/>
    <n v="0"/>
    <n v="0"/>
    <n v="0"/>
    <n v="0"/>
    <n v="0"/>
    <n v="0"/>
    <n v="0"/>
    <n v="0"/>
    <n v="0"/>
    <n v="0"/>
    <s v="FED HOUSNG &amp; COMM DEV FND"/>
    <s v="Default"/>
    <s v="DEFAULT PROJECT"/>
    <s v="BUDGET ONLY DEFAULT"/>
  </r>
  <r>
    <x v="0"/>
    <s v="0000000"/>
    <s v="350208"/>
    <x v="41"/>
    <s v="BGTONLY"/>
    <n v="2016"/>
    <x v="3"/>
    <x v="41"/>
    <s v="50000-PROGRAM EXPENDITURE BUDGET"/>
    <s v="53000-SERVICES-OTHER CHARGES"/>
    <m/>
    <n v="9303878"/>
    <n v="9303878"/>
    <n v="0"/>
    <n v="0"/>
    <n v="9303878"/>
    <s v="0"/>
    <n v="0"/>
    <n v="0"/>
    <n v="0"/>
    <n v="0"/>
    <n v="0"/>
    <n v="0"/>
    <n v="0"/>
    <n v="0"/>
    <n v="0"/>
    <n v="0"/>
    <n v="0"/>
    <n v="0"/>
    <n v="0"/>
    <s v="FED HOUSNG &amp; COMM DEV FND"/>
    <s v="Default"/>
    <s v="DEFAULT PROJECT"/>
    <s v="BUDGET ONLY DEFAULT"/>
  </r>
  <r>
    <x v="0"/>
    <s v="0000000"/>
    <s v="350209"/>
    <x v="68"/>
    <s v="0000000"/>
    <n v="2016"/>
    <x v="0"/>
    <x v="68"/>
    <s v="BS000-CURRENT ASSETS"/>
    <s v="B1150-ACCOUNTS RECEIVABLE"/>
    <m/>
    <n v="0"/>
    <n v="0"/>
    <n v="0"/>
    <n v="0"/>
    <n v="0"/>
    <s v="N/A"/>
    <n v="0"/>
    <n v="0"/>
    <n v="0"/>
    <n v="0"/>
    <n v="0"/>
    <n v="0"/>
    <n v="0"/>
    <n v="0"/>
    <n v="0"/>
    <n v="0"/>
    <n v="0"/>
    <n v="0"/>
    <n v="0"/>
    <s v="FED HOUSNG &amp; COMM DEV FND"/>
    <s v="Default"/>
    <s v="DEFAULT PROJECT"/>
    <s v="Default"/>
  </r>
  <r>
    <x v="0"/>
    <s v="0000000"/>
    <s v="350209"/>
    <x v="69"/>
    <s v="0000000"/>
    <n v="2016"/>
    <x v="4"/>
    <x v="69"/>
    <s v="R3000-REVENUE"/>
    <s v="R3600-MISCELLANEOUS REVENUE"/>
    <m/>
    <n v="0"/>
    <n v="0"/>
    <n v="1357.69"/>
    <n v="0"/>
    <n v="-1357.69"/>
    <s v="N/A"/>
    <n v="0"/>
    <n v="0"/>
    <n v="0"/>
    <n v="0"/>
    <n v="0"/>
    <n v="0"/>
    <n v="1357.69"/>
    <n v="0"/>
    <n v="0"/>
    <n v="0"/>
    <n v="0"/>
    <n v="0"/>
    <n v="0"/>
    <s v="FED HOUSNG &amp; COMM DEV FND"/>
    <s v="Default"/>
    <s v="DEFAULT PROJECT"/>
    <s v="Default"/>
  </r>
  <r>
    <x v="0"/>
    <s v="0000000"/>
    <s v="350209"/>
    <x v="40"/>
    <s v="BGTONLY"/>
    <n v="2016"/>
    <x v="3"/>
    <x v="40"/>
    <s v="50000-PROGRAM EXPENDITURE BUDGET"/>
    <s v="51000-WAGES AND BENEFITS"/>
    <s v="51100-SALARIES/WAGES"/>
    <n v="2392044"/>
    <n v="2542895"/>
    <n v="0"/>
    <n v="0"/>
    <n v="2542895"/>
    <s v="0"/>
    <n v="0"/>
    <n v="0"/>
    <n v="0"/>
    <n v="0"/>
    <n v="0"/>
    <n v="0"/>
    <n v="0"/>
    <n v="0"/>
    <n v="0"/>
    <n v="0"/>
    <n v="0"/>
    <n v="0"/>
    <n v="0"/>
    <s v="FED HOUSNG &amp; COMM DEV FND"/>
    <s v="Default"/>
    <s v="DEFAULT PROJECT"/>
    <s v="BUDGET ONLY DEFAULT"/>
  </r>
  <r>
    <x v="0"/>
    <s v="0000000"/>
    <s v="350209"/>
    <x v="67"/>
    <s v="BGTONLY"/>
    <n v="2016"/>
    <x v="3"/>
    <x v="67"/>
    <s v="50000-PROGRAM EXPENDITURE BUDGET"/>
    <s v="51000-WAGES AND BENEFITS"/>
    <s v="51100-SALARIES/WAGES"/>
    <n v="-1949833"/>
    <n v="-1949833"/>
    <n v="0"/>
    <n v="0"/>
    <n v="-1949833"/>
    <s v="0"/>
    <n v="0"/>
    <n v="0"/>
    <n v="0"/>
    <n v="0"/>
    <n v="0"/>
    <n v="0"/>
    <n v="0"/>
    <n v="0"/>
    <n v="0"/>
    <n v="0"/>
    <n v="0"/>
    <n v="0"/>
    <n v="0"/>
    <s v="FED HOUSNG &amp; COMM DEV FND"/>
    <s v="Default"/>
    <s v="DEFAULT PROJECT"/>
    <s v="BUDGET ONLY DEFAULT"/>
  </r>
  <r>
    <x v="0"/>
    <s v="0000000"/>
    <s v="350209"/>
    <x v="44"/>
    <s v="BGTONLY"/>
    <n v="2016"/>
    <x v="3"/>
    <x v="44"/>
    <s v="50000-PROGRAM EXPENDITURE BUDGET"/>
    <s v="51000-WAGES AND BENEFITS"/>
    <s v="51100-SALARIES/WAGES"/>
    <n v="-1045585"/>
    <n v="-1045585"/>
    <n v="0"/>
    <n v="0"/>
    <n v="-1045585"/>
    <s v="0"/>
    <n v="0"/>
    <n v="0"/>
    <n v="0"/>
    <n v="0"/>
    <n v="0"/>
    <n v="0"/>
    <n v="0"/>
    <n v="0"/>
    <n v="0"/>
    <n v="0"/>
    <n v="0"/>
    <n v="0"/>
    <n v="0"/>
    <s v="FED HOUSNG &amp; COMM DEV FND"/>
    <s v="Default"/>
    <s v="DEFAULT PROJECT"/>
    <s v="BUDGET ONLY DEFAULT"/>
  </r>
  <r>
    <x v="0"/>
    <s v="0000000"/>
    <s v="350209"/>
    <x v="36"/>
    <s v="0000000"/>
    <n v="2016"/>
    <x v="3"/>
    <x v="36"/>
    <s v="50000-PROGRAM EXPENDITURE BUDGET"/>
    <s v="51000-WAGES AND BENEFITS"/>
    <s v="51100-SALARIES/WAGES"/>
    <n v="0"/>
    <n v="0"/>
    <n v="0"/>
    <n v="0"/>
    <n v="0"/>
    <s v="N/A"/>
    <n v="0"/>
    <n v="694"/>
    <n v="1122"/>
    <n v="-280"/>
    <n v="-621"/>
    <n v="319"/>
    <n v="-1234"/>
    <n v="1718"/>
    <n v="-1423"/>
    <n v="31383"/>
    <n v="-31145"/>
    <n v="-533"/>
    <n v="0"/>
    <s v="FED HOUSNG &amp; COMM DEV FND"/>
    <s v="Default"/>
    <s v="DEFAULT PROJECT"/>
    <s v="Default"/>
  </r>
  <r>
    <x v="0"/>
    <s v="0000000"/>
    <s v="350209"/>
    <x v="45"/>
    <s v="BGTONLY"/>
    <n v="2016"/>
    <x v="3"/>
    <x v="45"/>
    <s v="50000-PROGRAM EXPENDITURE BUDGET"/>
    <s v="51000-WAGES AND BENEFITS"/>
    <s v="51100-SALARIES/WAGES"/>
    <n v="-857205"/>
    <n v="-857205"/>
    <n v="0"/>
    <n v="0"/>
    <n v="-857205"/>
    <s v="0"/>
    <n v="0"/>
    <n v="0"/>
    <n v="0"/>
    <n v="0"/>
    <n v="0"/>
    <n v="0"/>
    <n v="0"/>
    <n v="0"/>
    <n v="0"/>
    <n v="0"/>
    <n v="0"/>
    <n v="0"/>
    <n v="0"/>
    <s v="FED HOUSNG &amp; COMM DEV FND"/>
    <s v="Default"/>
    <s v="DEFAULT PROJECT"/>
    <s v="BUDGET ONLY DEFAULT"/>
  </r>
  <r>
    <x v="0"/>
    <s v="0000000"/>
    <s v="350209"/>
    <x v="70"/>
    <s v="BGTONLY"/>
    <n v="2016"/>
    <x v="3"/>
    <x v="70"/>
    <s v="50000-PROGRAM EXPENDITURE BUDGET"/>
    <s v="51000-WAGES AND BENEFITS"/>
    <s v="51300-PERSONNEL BENEFITS"/>
    <n v="509820"/>
    <n v="531345"/>
    <n v="0"/>
    <n v="0"/>
    <n v="531345"/>
    <s v="0"/>
    <n v="0"/>
    <n v="0"/>
    <n v="0"/>
    <n v="0"/>
    <n v="0"/>
    <n v="0"/>
    <n v="0"/>
    <n v="0"/>
    <n v="0"/>
    <n v="0"/>
    <n v="0"/>
    <n v="0"/>
    <n v="0"/>
    <s v="FED HOUSNG &amp; COMM DEV FND"/>
    <s v="Default"/>
    <s v="DEFAULT PROJECT"/>
    <s v="BUDGET ONLY DEFAULT"/>
  </r>
  <r>
    <x v="0"/>
    <s v="0000000"/>
    <s v="350209"/>
    <x v="71"/>
    <s v="BGTONLY"/>
    <n v="2016"/>
    <x v="3"/>
    <x v="71"/>
    <s v="50000-PROGRAM EXPENDITURE BUDGET"/>
    <s v="51000-WAGES AND BENEFITS"/>
    <s v="51300-PERSONNEL BENEFITS"/>
    <n v="179808"/>
    <n v="188009"/>
    <n v="0"/>
    <n v="0"/>
    <n v="188009"/>
    <s v="0"/>
    <n v="0"/>
    <n v="0"/>
    <n v="0"/>
    <n v="0"/>
    <n v="0"/>
    <n v="0"/>
    <n v="0"/>
    <n v="0"/>
    <n v="0"/>
    <n v="0"/>
    <n v="0"/>
    <n v="0"/>
    <n v="0"/>
    <s v="FED HOUSNG &amp; COMM DEV FND"/>
    <s v="Default"/>
    <s v="DEFAULT PROJECT"/>
    <s v="BUDGET ONLY DEFAULT"/>
  </r>
  <r>
    <x v="0"/>
    <s v="0000000"/>
    <s v="350209"/>
    <x v="72"/>
    <s v="BGTONLY"/>
    <n v="2016"/>
    <x v="3"/>
    <x v="72"/>
    <s v="50000-PROGRAM EXPENDITURE BUDGET"/>
    <s v="51000-WAGES AND BENEFITS"/>
    <s v="51300-PERSONNEL BENEFITS"/>
    <n v="262788"/>
    <n v="271992"/>
    <n v="0"/>
    <n v="0"/>
    <n v="271992"/>
    <s v="0"/>
    <n v="0"/>
    <n v="0"/>
    <n v="0"/>
    <n v="0"/>
    <n v="0"/>
    <n v="0"/>
    <n v="0"/>
    <n v="0"/>
    <n v="0"/>
    <n v="0"/>
    <n v="0"/>
    <n v="0"/>
    <n v="0"/>
    <s v="FED HOUSNG &amp; COMM DEV FND"/>
    <s v="Default"/>
    <s v="DEFAULT PROJECT"/>
    <s v="BUDGET ONLY DEFAULT"/>
  </r>
  <r>
    <x v="0"/>
    <s v="0000000"/>
    <s v="350209"/>
    <x v="73"/>
    <s v="BGTONLY"/>
    <n v="2016"/>
    <x v="3"/>
    <x v="73"/>
    <s v="50000-PROGRAM EXPENDITURE BUDGET"/>
    <s v="51000-WAGES AND BENEFITS"/>
    <s v="51300-PERSONNEL BENEFITS"/>
    <n v="-4632"/>
    <n v="-3207"/>
    <n v="0"/>
    <n v="0"/>
    <n v="-3207"/>
    <s v="0"/>
    <n v="0"/>
    <n v="0"/>
    <n v="0"/>
    <n v="0"/>
    <n v="0"/>
    <n v="0"/>
    <n v="0"/>
    <n v="0"/>
    <n v="0"/>
    <n v="0"/>
    <n v="0"/>
    <n v="0"/>
    <n v="0"/>
    <s v="FED HOUSNG &amp; COMM DEV FND"/>
    <s v="Default"/>
    <s v="DEFAULT PROJECT"/>
    <s v="BUDGET ONLY DEFAULT"/>
  </r>
  <r>
    <x v="0"/>
    <s v="0000000"/>
    <s v="350209"/>
    <x v="37"/>
    <s v="0000000"/>
    <n v="2016"/>
    <x v="3"/>
    <x v="37"/>
    <s v="50000-PROGRAM EXPENDITURE BUDGET"/>
    <s v="51000-WAGES AND BENEFITS"/>
    <s v="51300-PERSONNEL BENEFITS"/>
    <n v="0"/>
    <n v="0"/>
    <n v="0"/>
    <n v="0"/>
    <n v="0"/>
    <s v="N/A"/>
    <n v="0"/>
    <n v="131"/>
    <n v="211"/>
    <n v="-52"/>
    <n v="-118"/>
    <n v="60"/>
    <n v="-232"/>
    <n v="323"/>
    <n v="-267"/>
    <n v="5909"/>
    <n v="-5864"/>
    <n v="-101"/>
    <n v="0"/>
    <s v="FED HOUSNG &amp; COMM DEV FND"/>
    <s v="Default"/>
    <s v="DEFAULT PROJECT"/>
    <s v="Default"/>
  </r>
  <r>
    <x v="0"/>
    <s v="0000000"/>
    <s v="350209"/>
    <x v="74"/>
    <s v="BGTONLY"/>
    <n v="2016"/>
    <x v="3"/>
    <x v="74"/>
    <s v="50000-PROGRAM EXPENDITURE BUDGET"/>
    <s v="51000-WAGES AND BENEFITS"/>
    <s v="51300-PERSONNEL BENEFITS"/>
    <n v="0"/>
    <n v="-191206"/>
    <n v="0"/>
    <n v="0"/>
    <n v="-191206"/>
    <s v="0"/>
    <n v="0"/>
    <n v="0"/>
    <n v="0"/>
    <n v="0"/>
    <n v="0"/>
    <n v="0"/>
    <n v="0"/>
    <n v="0"/>
    <n v="0"/>
    <n v="0"/>
    <n v="0"/>
    <n v="0"/>
    <n v="0"/>
    <s v="FED HOUSNG &amp; COMM DEV FND"/>
    <s v="Default"/>
    <s v="DEFAULT PROJECT"/>
    <s v="BUDGET ONLY DEFAULT"/>
  </r>
  <r>
    <x v="0"/>
    <s v="0000000"/>
    <s v="350209"/>
    <x v="75"/>
    <s v="BGTONLY"/>
    <n v="2016"/>
    <x v="3"/>
    <x v="75"/>
    <s v="50000-PROGRAM EXPENDITURE BUDGET"/>
    <s v="52000-SUPPLIES"/>
    <m/>
    <n v="31363"/>
    <n v="31363"/>
    <n v="0"/>
    <n v="0"/>
    <n v="31363"/>
    <s v="0"/>
    <n v="0"/>
    <n v="0"/>
    <n v="0"/>
    <n v="0"/>
    <n v="0"/>
    <n v="0"/>
    <n v="0"/>
    <n v="0"/>
    <n v="0"/>
    <n v="0"/>
    <n v="0"/>
    <n v="0"/>
    <n v="0"/>
    <s v="FED HOUSNG &amp; COMM DEV FND"/>
    <s v="Default"/>
    <s v="DEFAULT PROJECT"/>
    <s v="BUDGET ONLY DEFAULT"/>
  </r>
  <r>
    <x v="0"/>
    <s v="0000000"/>
    <s v="350209"/>
    <x v="76"/>
    <s v="BGTONLY"/>
    <n v="2016"/>
    <x v="3"/>
    <x v="76"/>
    <s v="50000-PROGRAM EXPENDITURE BUDGET"/>
    <s v="53000-SERVICES-OTHER CHARGES"/>
    <m/>
    <n v="13146"/>
    <n v="13146"/>
    <n v="0"/>
    <n v="0"/>
    <n v="13146"/>
    <s v="0"/>
    <n v="0"/>
    <n v="0"/>
    <n v="0"/>
    <n v="0"/>
    <n v="0"/>
    <n v="0"/>
    <n v="0"/>
    <n v="0"/>
    <n v="0"/>
    <n v="0"/>
    <n v="0"/>
    <n v="0"/>
    <n v="0"/>
    <s v="FED HOUSNG &amp; COMM DEV FND"/>
    <s v="Default"/>
    <s v="DEFAULT PROJECT"/>
    <s v="BUDGET ONLY DEFAULT"/>
  </r>
  <r>
    <x v="0"/>
    <s v="0000000"/>
    <s v="350209"/>
    <x v="51"/>
    <s v="5188000"/>
    <n v="2016"/>
    <x v="3"/>
    <x v="51"/>
    <s v="50000-PROGRAM EXPENDITURE BUDGET"/>
    <s v="53000-SERVICES-OTHER CHARGES"/>
    <m/>
    <n v="0"/>
    <n v="0"/>
    <n v="-1126.1200000000001"/>
    <n v="0"/>
    <n v="1126.1200000000001"/>
    <s v="N/A"/>
    <n v="0"/>
    <n v="0"/>
    <n v="-1126.1200000000001"/>
    <n v="0"/>
    <n v="0"/>
    <n v="0"/>
    <n v="0"/>
    <n v="0"/>
    <n v="0"/>
    <n v="0"/>
    <n v="0"/>
    <n v="0"/>
    <n v="0"/>
    <s v="FED HOUSNG &amp; COMM DEV FND"/>
    <s v="Default"/>
    <s v="DEFAULT PROJECT"/>
    <s v="DATA PROCESSING"/>
  </r>
  <r>
    <x v="0"/>
    <s v="0000000"/>
    <s v="350209"/>
    <x v="51"/>
    <s v="BGTONLY"/>
    <n v="2016"/>
    <x v="3"/>
    <x v="51"/>
    <s v="50000-PROGRAM EXPENDITURE BUDGET"/>
    <s v="53000-SERVICES-OTHER CHARGES"/>
    <m/>
    <n v="-1"/>
    <n v="-1"/>
    <n v="0"/>
    <n v="0"/>
    <n v="-1"/>
    <s v="0"/>
    <n v="0"/>
    <n v="0"/>
    <n v="0"/>
    <n v="0"/>
    <n v="0"/>
    <n v="0"/>
    <n v="0"/>
    <n v="0"/>
    <n v="0"/>
    <n v="0"/>
    <n v="0"/>
    <n v="0"/>
    <n v="0"/>
    <s v="FED HOUSNG &amp; COMM DEV FND"/>
    <s v="Default"/>
    <s v="DEFAULT PROJECT"/>
    <s v="BUDGET ONLY DEFAULT"/>
  </r>
  <r>
    <x v="0"/>
    <s v="0000000"/>
    <s v="350209"/>
    <x v="77"/>
    <s v="BGTONLY"/>
    <n v="2016"/>
    <x v="3"/>
    <x v="77"/>
    <s v="50000-PROGRAM EXPENDITURE BUDGET"/>
    <s v="53000-SERVICES-OTHER CHARGES"/>
    <m/>
    <n v="12750"/>
    <n v="12750"/>
    <n v="0"/>
    <n v="0"/>
    <n v="12750"/>
    <s v="0"/>
    <n v="0"/>
    <n v="0"/>
    <n v="0"/>
    <n v="0"/>
    <n v="0"/>
    <n v="0"/>
    <n v="0"/>
    <n v="0"/>
    <n v="0"/>
    <n v="0"/>
    <n v="0"/>
    <n v="0"/>
    <n v="0"/>
    <s v="FED HOUSNG &amp; COMM DEV FND"/>
    <s v="Default"/>
    <s v="DEFAULT PROJECT"/>
    <s v="BUDGET ONLY DEFAULT"/>
  </r>
  <r>
    <x v="0"/>
    <s v="0000000"/>
    <s v="350209"/>
    <x v="78"/>
    <s v="BGTONLY"/>
    <n v="2016"/>
    <x v="3"/>
    <x v="78"/>
    <s v="50000-PROGRAM EXPENDITURE BUDGET"/>
    <s v="53000-SERVICES-OTHER CHARGES"/>
    <m/>
    <n v="77428"/>
    <n v="77428"/>
    <n v="0"/>
    <n v="0"/>
    <n v="77428"/>
    <s v="0"/>
    <n v="0"/>
    <n v="0"/>
    <n v="0"/>
    <n v="0"/>
    <n v="0"/>
    <n v="0"/>
    <n v="0"/>
    <n v="0"/>
    <n v="0"/>
    <n v="0"/>
    <n v="0"/>
    <n v="0"/>
    <n v="0"/>
    <s v="FED HOUSNG &amp; COMM DEV FND"/>
    <s v="Default"/>
    <s v="DEFAULT PROJECT"/>
    <s v="BUDGET ONLY DEFAULT"/>
  </r>
  <r>
    <x v="0"/>
    <s v="0000000"/>
    <s v="350209"/>
    <x v="42"/>
    <s v="BGTONLY"/>
    <n v="2016"/>
    <x v="3"/>
    <x v="42"/>
    <s v="50000-PROGRAM EXPENDITURE BUDGET"/>
    <s v="55000-INTRAGOVERNMENTAL SERVICES"/>
    <m/>
    <n v="2056"/>
    <n v="2056"/>
    <n v="0"/>
    <n v="0"/>
    <n v="2056"/>
    <s v="0"/>
    <n v="0"/>
    <n v="0"/>
    <n v="0"/>
    <n v="0"/>
    <n v="0"/>
    <n v="0"/>
    <n v="0"/>
    <n v="0"/>
    <n v="0"/>
    <n v="0"/>
    <n v="0"/>
    <n v="0"/>
    <n v="0"/>
    <s v="FED HOUSNG &amp; COMM DEV FND"/>
    <s v="Default"/>
    <s v="DEFAULT PROJECT"/>
    <s v="BUDGET ONLY DEFAULT"/>
  </r>
  <r>
    <x v="0"/>
    <s v="0000000"/>
    <s v="350209"/>
    <x v="79"/>
    <s v="BGTONLY"/>
    <n v="2016"/>
    <x v="3"/>
    <x v="79"/>
    <s v="50000-PROGRAM EXPENDITURE BUDGET"/>
    <s v="55000-INTRAGOVERNMENTAL SERVICES"/>
    <m/>
    <n v="4"/>
    <n v="4"/>
    <n v="0"/>
    <n v="0"/>
    <n v="4"/>
    <s v="0"/>
    <n v="0"/>
    <n v="0"/>
    <n v="0"/>
    <n v="0"/>
    <n v="0"/>
    <n v="0"/>
    <n v="0"/>
    <n v="0"/>
    <n v="0"/>
    <n v="0"/>
    <n v="0"/>
    <n v="0"/>
    <n v="0"/>
    <s v="FED HOUSNG &amp; COMM DEV FND"/>
    <s v="Default"/>
    <s v="DEFAULT PROJECT"/>
    <s v="BUDGET ONLY DEFAULT"/>
  </r>
  <r>
    <x v="0"/>
    <s v="0000000"/>
    <s v="350209"/>
    <x v="80"/>
    <s v="BGTONLY"/>
    <n v="2016"/>
    <x v="3"/>
    <x v="80"/>
    <s v="50000-PROGRAM EXPENDITURE BUDGET"/>
    <s v="55000-INTRAGOVERNMENTAL SERVICES"/>
    <m/>
    <n v="-1"/>
    <n v="-1"/>
    <n v="0"/>
    <n v="0"/>
    <n v="-1"/>
    <s v="0"/>
    <n v="0"/>
    <n v="0"/>
    <n v="0"/>
    <n v="0"/>
    <n v="0"/>
    <n v="0"/>
    <n v="0"/>
    <n v="0"/>
    <n v="0"/>
    <n v="0"/>
    <n v="0"/>
    <n v="0"/>
    <n v="0"/>
    <s v="FED HOUSNG &amp; COMM DEV FND"/>
    <s v="Default"/>
    <s v="DEFAULT PROJECT"/>
    <s v="BUDGET ONLY DEFAULT"/>
  </r>
  <r>
    <x v="0"/>
    <s v="0000000"/>
    <s v="350209"/>
    <x v="81"/>
    <s v="BGTONLY"/>
    <n v="2016"/>
    <x v="3"/>
    <x v="81"/>
    <s v="50000-PROGRAM EXPENDITURE BUDGET"/>
    <s v="55000-INTRAGOVERNMENTAL SERVICES"/>
    <m/>
    <n v="2514"/>
    <n v="2514"/>
    <n v="0"/>
    <n v="0"/>
    <n v="2514"/>
    <s v="0"/>
    <n v="0"/>
    <n v="0"/>
    <n v="0"/>
    <n v="0"/>
    <n v="0"/>
    <n v="0"/>
    <n v="0"/>
    <n v="0"/>
    <n v="0"/>
    <n v="0"/>
    <n v="0"/>
    <n v="0"/>
    <n v="0"/>
    <s v="FED HOUSNG &amp; COMM DEV FND"/>
    <s v="Default"/>
    <s v="DEFAULT PROJECT"/>
    <s v="BUDGET ONLY DEFAULT"/>
  </r>
  <r>
    <x v="0"/>
    <s v="0000000"/>
    <s v="350209"/>
    <x v="82"/>
    <s v="BGTONLY"/>
    <n v="2016"/>
    <x v="3"/>
    <x v="82"/>
    <s v="50000-PROGRAM EXPENDITURE BUDGET"/>
    <s v="55000-INTRAGOVERNMENTAL SERVICES"/>
    <m/>
    <n v="0"/>
    <n v="0"/>
    <n v="0"/>
    <n v="0"/>
    <n v="0"/>
    <s v="N/A"/>
    <n v="0"/>
    <n v="0"/>
    <n v="0"/>
    <n v="0"/>
    <n v="0"/>
    <n v="0"/>
    <n v="0"/>
    <n v="0"/>
    <n v="0"/>
    <n v="0"/>
    <n v="0"/>
    <n v="0"/>
    <n v="0"/>
    <s v="FED HOUSNG &amp; COMM DEV FND"/>
    <s v="Default"/>
    <s v="DEFAULT PROJECT"/>
    <s v="BUDGET ONLY DEFAULT"/>
  </r>
  <r>
    <x v="0"/>
    <s v="0000000"/>
    <s v="350209"/>
    <x v="83"/>
    <s v="BGTONLY"/>
    <n v="2016"/>
    <x v="3"/>
    <x v="83"/>
    <s v="50000-PROGRAM EXPENDITURE BUDGET"/>
    <s v="55000-INTRAGOVERNMENTAL SERVICES"/>
    <m/>
    <n v="3144"/>
    <n v="3144"/>
    <n v="0"/>
    <n v="0"/>
    <n v="3144"/>
    <s v="0"/>
    <n v="0"/>
    <n v="0"/>
    <n v="0"/>
    <n v="0"/>
    <n v="0"/>
    <n v="0"/>
    <n v="0"/>
    <n v="0"/>
    <n v="0"/>
    <n v="0"/>
    <n v="0"/>
    <n v="0"/>
    <n v="0"/>
    <s v="FED HOUSNG &amp; COMM DEV FND"/>
    <s v="Default"/>
    <s v="DEFAULT PROJECT"/>
    <s v="BUDGET ONLY DEFAULT"/>
  </r>
  <r>
    <x v="0"/>
    <s v="0000000"/>
    <s v="350209"/>
    <x v="84"/>
    <s v="BGTONLY"/>
    <n v="2016"/>
    <x v="3"/>
    <x v="84"/>
    <s v="50000-PROGRAM EXPENDITURE BUDGET"/>
    <s v="55000-INTRAGOVERNMENTAL SERVICES"/>
    <m/>
    <n v="8393"/>
    <n v="8393"/>
    <n v="0"/>
    <n v="0"/>
    <n v="8393"/>
    <s v="0"/>
    <n v="0"/>
    <n v="0"/>
    <n v="0"/>
    <n v="0"/>
    <n v="0"/>
    <n v="0"/>
    <n v="0"/>
    <n v="0"/>
    <n v="0"/>
    <n v="0"/>
    <n v="0"/>
    <n v="0"/>
    <n v="0"/>
    <s v="FED HOUSNG &amp; COMM DEV FND"/>
    <s v="Default"/>
    <s v="DEFAULT PROJECT"/>
    <s v="BUDGET ONLY DEFAULT"/>
  </r>
  <r>
    <x v="0"/>
    <s v="0000000"/>
    <s v="350209"/>
    <x v="85"/>
    <s v="BGTONLY"/>
    <n v="2016"/>
    <x v="3"/>
    <x v="85"/>
    <s v="50000-PROGRAM EXPENDITURE BUDGET"/>
    <s v="55000-INTRAGOVERNMENTAL SERVICES"/>
    <m/>
    <n v="51096"/>
    <n v="51096"/>
    <n v="0"/>
    <n v="0"/>
    <n v="51096"/>
    <s v="0"/>
    <n v="0"/>
    <n v="0"/>
    <n v="0"/>
    <n v="0"/>
    <n v="0"/>
    <n v="0"/>
    <n v="0"/>
    <n v="0"/>
    <n v="0"/>
    <n v="0"/>
    <n v="0"/>
    <n v="0"/>
    <n v="0"/>
    <s v="FED HOUSNG &amp; COMM DEV FND"/>
    <s v="Default"/>
    <s v="DEFAULT PROJECT"/>
    <s v="BUDGET ONLY DEFAULT"/>
  </r>
  <r>
    <x v="0"/>
    <s v="0000000"/>
    <s v="350209"/>
    <x v="86"/>
    <s v="BGTONLY"/>
    <n v="2016"/>
    <x v="3"/>
    <x v="86"/>
    <s v="50000-PROGRAM EXPENDITURE BUDGET"/>
    <s v="55000-INTRAGOVERNMENTAL SERVICES"/>
    <m/>
    <n v="184335"/>
    <n v="184335"/>
    <n v="0"/>
    <n v="0"/>
    <n v="184335"/>
    <s v="0"/>
    <n v="0"/>
    <n v="0"/>
    <n v="0"/>
    <n v="0"/>
    <n v="0"/>
    <n v="0"/>
    <n v="0"/>
    <n v="0"/>
    <n v="0"/>
    <n v="0"/>
    <n v="0"/>
    <n v="0"/>
    <n v="0"/>
    <s v="FED HOUSNG &amp; COMM DEV FND"/>
    <s v="Default"/>
    <s v="DEFAULT PROJECT"/>
    <s v="BUDGET ONLY DEFAULT"/>
  </r>
  <r>
    <x v="0"/>
    <s v="0000000"/>
    <s v="350209"/>
    <x v="87"/>
    <s v="BGTONLY"/>
    <n v="2016"/>
    <x v="3"/>
    <x v="87"/>
    <s v="50000-PROGRAM EXPENDITURE BUDGET"/>
    <s v="55000-INTRAGOVERNMENTAL SERVICES"/>
    <m/>
    <n v="159554"/>
    <n v="159554"/>
    <n v="0"/>
    <n v="0"/>
    <n v="159554"/>
    <s v="0"/>
    <n v="0"/>
    <n v="0"/>
    <n v="0"/>
    <n v="0"/>
    <n v="0"/>
    <n v="0"/>
    <n v="0"/>
    <n v="0"/>
    <n v="0"/>
    <n v="0"/>
    <n v="0"/>
    <n v="0"/>
    <n v="0"/>
    <s v="FED HOUSNG &amp; COMM DEV FND"/>
    <s v="Default"/>
    <s v="DEFAULT PROJECT"/>
    <s v="BUDGET ONLY DEFAULT"/>
  </r>
  <r>
    <x v="0"/>
    <s v="0000000"/>
    <s v="350209"/>
    <x v="88"/>
    <s v="BGTONLY"/>
    <n v="2016"/>
    <x v="3"/>
    <x v="88"/>
    <s v="50000-PROGRAM EXPENDITURE BUDGET"/>
    <s v="55000-INTRAGOVERNMENTAL SERVICES"/>
    <m/>
    <n v="202226"/>
    <n v="202226"/>
    <n v="0"/>
    <n v="0"/>
    <n v="202226"/>
    <s v="0"/>
    <n v="0"/>
    <n v="0"/>
    <n v="0"/>
    <n v="0"/>
    <n v="0"/>
    <n v="0"/>
    <n v="0"/>
    <n v="0"/>
    <n v="0"/>
    <n v="0"/>
    <n v="0"/>
    <n v="0"/>
    <n v="0"/>
    <s v="FED HOUSNG &amp; COMM DEV FND"/>
    <s v="Default"/>
    <s v="DEFAULT PROJECT"/>
    <s v="BUDGET ONLY DEFAULT"/>
  </r>
  <r>
    <x v="0"/>
    <s v="0000000"/>
    <s v="350209"/>
    <x v="89"/>
    <s v="BGTONLY"/>
    <n v="2016"/>
    <x v="3"/>
    <x v="89"/>
    <s v="50000-PROGRAM EXPENDITURE BUDGET"/>
    <s v="55000-INTRAGOVERNMENTAL SERVICES"/>
    <m/>
    <n v="41466"/>
    <n v="41466"/>
    <n v="0"/>
    <n v="0"/>
    <n v="41466"/>
    <s v="0"/>
    <n v="0"/>
    <n v="0"/>
    <n v="0"/>
    <n v="0"/>
    <n v="0"/>
    <n v="0"/>
    <n v="0"/>
    <n v="0"/>
    <n v="0"/>
    <n v="0"/>
    <n v="0"/>
    <n v="0"/>
    <n v="0"/>
    <s v="FED HOUSNG &amp; COMM DEV FND"/>
    <s v="Default"/>
    <s v="DEFAULT PROJECT"/>
    <s v="BUDGET ONLY DEFAULT"/>
  </r>
  <r>
    <x v="0"/>
    <s v="0000000"/>
    <s v="350209"/>
    <x v="90"/>
    <s v="BGTONLY"/>
    <n v="2016"/>
    <x v="3"/>
    <x v="90"/>
    <s v="50000-PROGRAM EXPENDITURE BUDGET"/>
    <s v="55000-INTRAGOVERNMENTAL SERVICES"/>
    <m/>
    <n v="36103"/>
    <n v="36103"/>
    <n v="0"/>
    <n v="0"/>
    <n v="36103"/>
    <s v="0"/>
    <n v="0"/>
    <n v="0"/>
    <n v="0"/>
    <n v="0"/>
    <n v="0"/>
    <n v="0"/>
    <n v="0"/>
    <n v="0"/>
    <n v="0"/>
    <n v="0"/>
    <n v="0"/>
    <n v="0"/>
    <n v="0"/>
    <s v="FED HOUSNG &amp; COMM DEV FND"/>
    <s v="Default"/>
    <s v="DEFAULT PROJECT"/>
    <s v="BUDGET ONLY DEFAULT"/>
  </r>
  <r>
    <x v="0"/>
    <s v="0000000"/>
    <s v="350209"/>
    <x v="91"/>
    <s v="BGTONLY"/>
    <n v="2016"/>
    <x v="3"/>
    <x v="91"/>
    <s v="50000-PROGRAM EXPENDITURE BUDGET"/>
    <s v="55000-INTRAGOVERNMENTAL SERVICES"/>
    <m/>
    <n v="960"/>
    <n v="960"/>
    <n v="0"/>
    <n v="0"/>
    <n v="960"/>
    <s v="0"/>
    <n v="0"/>
    <n v="0"/>
    <n v="0"/>
    <n v="0"/>
    <n v="0"/>
    <n v="0"/>
    <n v="0"/>
    <n v="0"/>
    <n v="0"/>
    <n v="0"/>
    <n v="0"/>
    <n v="0"/>
    <n v="0"/>
    <s v="FED HOUSNG &amp; COMM DEV FND"/>
    <s v="Default"/>
    <s v="DEFAULT PROJECT"/>
    <s v="BUDGET ONLY DEFAULT"/>
  </r>
  <r>
    <x v="0"/>
    <s v="0000000"/>
    <s v="350209"/>
    <x v="92"/>
    <s v="BGTONLY"/>
    <n v="2016"/>
    <x v="3"/>
    <x v="92"/>
    <s v="50000-PROGRAM EXPENDITURE BUDGET"/>
    <s v="55000-INTRAGOVERNMENTAL SERVICES"/>
    <m/>
    <n v="-962"/>
    <n v="-962"/>
    <n v="0"/>
    <n v="0"/>
    <n v="-962"/>
    <s v="0"/>
    <n v="0"/>
    <n v="0"/>
    <n v="0"/>
    <n v="0"/>
    <n v="0"/>
    <n v="0"/>
    <n v="0"/>
    <n v="0"/>
    <n v="0"/>
    <n v="0"/>
    <n v="0"/>
    <n v="0"/>
    <n v="0"/>
    <s v="FED HOUSNG &amp; COMM DEV FND"/>
    <s v="Default"/>
    <s v="DEFAULT PROJECT"/>
    <s v="BUDGET ONLY DEFAULT"/>
  </r>
  <r>
    <x v="0"/>
    <s v="0000000"/>
    <s v="350209"/>
    <x v="93"/>
    <s v="BGTONLY"/>
    <n v="2016"/>
    <x v="3"/>
    <x v="93"/>
    <s v="50000-PROGRAM EXPENDITURE BUDGET"/>
    <s v="55000-INTRAGOVERNMENTAL SERVICES"/>
    <m/>
    <n v="1361"/>
    <n v="1361"/>
    <n v="0"/>
    <n v="0"/>
    <n v="1361"/>
    <s v="0"/>
    <n v="0"/>
    <n v="0"/>
    <n v="0"/>
    <n v="0"/>
    <n v="0"/>
    <n v="0"/>
    <n v="0"/>
    <n v="0"/>
    <n v="0"/>
    <n v="0"/>
    <n v="0"/>
    <n v="0"/>
    <n v="0"/>
    <s v="FED HOUSNG &amp; COMM DEV FND"/>
    <s v="Default"/>
    <s v="DEFAULT PROJECT"/>
    <s v="BUDGET ONLY DEFAULT"/>
  </r>
  <r>
    <x v="0"/>
    <s v="0000000"/>
    <s v="350209"/>
    <x v="47"/>
    <s v="BGTONLY"/>
    <n v="2016"/>
    <x v="3"/>
    <x v="47"/>
    <s v="50000-PROGRAM EXPENDITURE BUDGET"/>
    <s v="55000-INTRAGOVERNMENTAL SERVICES"/>
    <m/>
    <n v="71040"/>
    <n v="71040"/>
    <n v="0"/>
    <n v="0"/>
    <n v="71040"/>
    <s v="0"/>
    <n v="0"/>
    <n v="0"/>
    <n v="0"/>
    <n v="0"/>
    <n v="0"/>
    <n v="0"/>
    <n v="0"/>
    <n v="0"/>
    <n v="0"/>
    <n v="0"/>
    <n v="0"/>
    <n v="0"/>
    <n v="0"/>
    <s v="FED HOUSNG &amp; COMM DEV FND"/>
    <s v="Default"/>
    <s v="DEFAULT PROJECT"/>
    <s v="BUDGET ONLY DEFAULT"/>
  </r>
  <r>
    <x v="0"/>
    <s v="0000000"/>
    <s v="350209"/>
    <x v="48"/>
    <s v="BGTONLY"/>
    <n v="2016"/>
    <x v="3"/>
    <x v="48"/>
    <s v="50000-PROGRAM EXPENDITURE BUDGET"/>
    <s v="55000-INTRAGOVERNMENTAL SERVICES"/>
    <m/>
    <n v="99336"/>
    <n v="99336"/>
    <n v="0"/>
    <n v="0"/>
    <n v="99336"/>
    <s v="0"/>
    <n v="0"/>
    <n v="0"/>
    <n v="0"/>
    <n v="0"/>
    <n v="0"/>
    <n v="0"/>
    <n v="0"/>
    <n v="0"/>
    <n v="0"/>
    <n v="0"/>
    <n v="0"/>
    <n v="0"/>
    <n v="0"/>
    <s v="FED HOUSNG &amp; COMM DEV FND"/>
    <s v="Default"/>
    <s v="DEFAULT PROJECT"/>
    <s v="BUDGET ONLY DEFAULT"/>
  </r>
  <r>
    <x v="0"/>
    <s v="0000000"/>
    <s v="350209"/>
    <x v="49"/>
    <s v="BGTONLY"/>
    <n v="2016"/>
    <x v="3"/>
    <x v="49"/>
    <s v="50000-PROGRAM EXPENDITURE BUDGET"/>
    <s v="55000-INTRAGOVERNMENTAL SERVICES"/>
    <m/>
    <n v="16452"/>
    <n v="16452"/>
    <n v="0"/>
    <n v="0"/>
    <n v="16452"/>
    <s v="0"/>
    <n v="0"/>
    <n v="0"/>
    <n v="0"/>
    <n v="0"/>
    <n v="0"/>
    <n v="0"/>
    <n v="0"/>
    <n v="0"/>
    <n v="0"/>
    <n v="0"/>
    <n v="0"/>
    <n v="0"/>
    <n v="0"/>
    <s v="FED HOUSNG &amp; COMM DEV FND"/>
    <s v="Default"/>
    <s v="DEFAULT PROJECT"/>
    <s v="BUDGET ONLY DEFAULT"/>
  </r>
  <r>
    <x v="0"/>
    <s v="0000000"/>
    <s v="350209"/>
    <x v="50"/>
    <s v="BGTONLY"/>
    <n v="2016"/>
    <x v="3"/>
    <x v="50"/>
    <s v="50000-PROGRAM EXPENDITURE BUDGET"/>
    <s v="55000-INTRAGOVERNMENTAL SERVICES"/>
    <m/>
    <n v="1584"/>
    <n v="1584"/>
    <n v="0"/>
    <n v="0"/>
    <n v="1584"/>
    <s v="0"/>
    <n v="0"/>
    <n v="0"/>
    <n v="0"/>
    <n v="0"/>
    <n v="0"/>
    <n v="0"/>
    <n v="0"/>
    <n v="0"/>
    <n v="0"/>
    <n v="0"/>
    <n v="0"/>
    <n v="0"/>
    <n v="0"/>
    <s v="FED HOUSNG &amp; COMM DEV FND"/>
    <s v="Default"/>
    <s v="DEFAULT PROJECT"/>
    <s v="BUDGET ONLY DEFAULT"/>
  </r>
  <r>
    <x v="0"/>
    <s v="0000000"/>
    <s v="350209"/>
    <x v="94"/>
    <s v="BGTONLY"/>
    <n v="2016"/>
    <x v="3"/>
    <x v="94"/>
    <s v="50000-PROGRAM EXPENDITURE BUDGET"/>
    <s v="55000-INTRAGOVERNMENTAL SERVICES"/>
    <m/>
    <n v="100020"/>
    <n v="100020"/>
    <n v="0"/>
    <n v="0"/>
    <n v="100020"/>
    <s v="0"/>
    <n v="0"/>
    <n v="0"/>
    <n v="0"/>
    <n v="0"/>
    <n v="0"/>
    <n v="0"/>
    <n v="0"/>
    <n v="0"/>
    <n v="0"/>
    <n v="0"/>
    <n v="0"/>
    <n v="0"/>
    <n v="0"/>
    <s v="FED HOUSNG &amp; COMM DEV FND"/>
    <s v="Default"/>
    <s v="DEFAULT PROJECT"/>
    <s v="BUDGET ONLY DEFAULT"/>
  </r>
  <r>
    <x v="0"/>
    <s v="0000000"/>
    <s v="350209"/>
    <x v="95"/>
    <s v="BGTONLY"/>
    <n v="2016"/>
    <x v="3"/>
    <x v="95"/>
    <s v="50000-PROGRAM EXPENDITURE BUDGET"/>
    <s v="55000-INTRAGOVERNMENTAL SERVICES"/>
    <m/>
    <n v="8070"/>
    <n v="8070"/>
    <n v="0"/>
    <n v="0"/>
    <n v="8070"/>
    <s v="0"/>
    <n v="0"/>
    <n v="0"/>
    <n v="0"/>
    <n v="0"/>
    <n v="0"/>
    <n v="0"/>
    <n v="0"/>
    <n v="0"/>
    <n v="0"/>
    <n v="0"/>
    <n v="0"/>
    <n v="0"/>
    <n v="0"/>
    <s v="FED HOUSNG &amp; COMM DEV FND"/>
    <s v="Default"/>
    <s v="DEFAULT PROJECT"/>
    <s v="BUDGET ONLY DEFAULT"/>
  </r>
  <r>
    <x v="0"/>
    <s v="0000000"/>
    <s v="350209"/>
    <x v="96"/>
    <s v="BGTONLY"/>
    <n v="2016"/>
    <x v="3"/>
    <x v="96"/>
    <s v="50000-PROGRAM EXPENDITURE BUDGET"/>
    <s v="55000-INTRAGOVERNMENTAL SERVICES"/>
    <m/>
    <n v="81242"/>
    <n v="81242"/>
    <n v="0"/>
    <n v="0"/>
    <n v="81242"/>
    <s v="0"/>
    <n v="0"/>
    <n v="0"/>
    <n v="0"/>
    <n v="0"/>
    <n v="0"/>
    <n v="0"/>
    <n v="0"/>
    <n v="0"/>
    <n v="0"/>
    <n v="0"/>
    <n v="0"/>
    <n v="0"/>
    <n v="0"/>
    <s v="FED HOUSNG &amp; COMM DEV FND"/>
    <s v="Default"/>
    <s v="DEFAULT PROJECT"/>
    <s v="BUDGET ONLY DEFAULT"/>
  </r>
  <r>
    <x v="0"/>
    <s v="0000000"/>
    <s v="350209"/>
    <x v="97"/>
    <s v="BGTONLY"/>
    <n v="2016"/>
    <x v="3"/>
    <x v="97"/>
    <s v="50000-PROGRAM EXPENDITURE BUDGET"/>
    <s v="55000-INTRAGOVERNMENTAL SERVICES"/>
    <m/>
    <n v="-1205255"/>
    <n v="-1205255"/>
    <n v="0"/>
    <n v="0"/>
    <n v="-1205255"/>
    <s v="0"/>
    <n v="0"/>
    <n v="0"/>
    <n v="0"/>
    <n v="0"/>
    <n v="0"/>
    <n v="0"/>
    <n v="0"/>
    <n v="0"/>
    <n v="0"/>
    <n v="0"/>
    <n v="0"/>
    <n v="0"/>
    <n v="0"/>
    <s v="FED HOUSNG &amp; COMM DEV FND"/>
    <s v="Default"/>
    <s v="DEFAULT PROJECT"/>
    <s v="BUDGET ONLY DEFAULT"/>
  </r>
  <r>
    <x v="0"/>
    <s v="0000000"/>
    <s v="350209"/>
    <x v="98"/>
    <s v="BGTONLY"/>
    <n v="2016"/>
    <x v="3"/>
    <x v="98"/>
    <s v="50000-PROGRAM EXPENDITURE BUDGET"/>
    <s v="56000-CAPITAL OUTLAY"/>
    <m/>
    <n v="4200"/>
    <n v="4200"/>
    <n v="0"/>
    <n v="0"/>
    <n v="4200"/>
    <s v="0"/>
    <n v="0"/>
    <n v="0"/>
    <n v="0"/>
    <n v="0"/>
    <n v="0"/>
    <n v="0"/>
    <n v="0"/>
    <n v="0"/>
    <n v="0"/>
    <n v="0"/>
    <n v="0"/>
    <n v="0"/>
    <n v="0"/>
    <s v="FED HOUSNG &amp; COMM DEV FND"/>
    <s v="Default"/>
    <s v="DEFAULT PROJECT"/>
    <s v="BUDGET ONLY DEFAULT"/>
  </r>
  <r>
    <x v="0"/>
    <s v="0000000"/>
    <s v="350209"/>
    <x v="99"/>
    <s v="BGTONLY"/>
    <n v="2016"/>
    <x v="3"/>
    <x v="99"/>
    <s v="50000-PROGRAM EXPENDITURE BUDGET"/>
    <s v="56000-CAPITAL OUTLAY"/>
    <m/>
    <n v="15650"/>
    <n v="15650"/>
    <n v="0"/>
    <n v="0"/>
    <n v="15650"/>
    <s v="0"/>
    <n v="0"/>
    <n v="0"/>
    <n v="0"/>
    <n v="0"/>
    <n v="0"/>
    <n v="0"/>
    <n v="0"/>
    <n v="0"/>
    <n v="0"/>
    <n v="0"/>
    <n v="0"/>
    <n v="0"/>
    <n v="0"/>
    <s v="FED HOUSNG &amp; COMM DEV FND"/>
    <s v="Default"/>
    <s v="DEFAULT PROJECT"/>
    <s v="BUDGET ONLY DEFAULT"/>
  </r>
  <r>
    <x v="0"/>
    <s v="0000000"/>
    <s v="350209"/>
    <x v="100"/>
    <s v="BGTONLY"/>
    <n v="2016"/>
    <x v="3"/>
    <x v="100"/>
    <s v="50000-PROGRAM EXPENDITURE BUDGET"/>
    <s v="58000-INTRAGOVERNMENTAL CONTRIBUTIONS"/>
    <m/>
    <n v="0"/>
    <n v="0"/>
    <n v="0"/>
    <n v="0"/>
    <n v="0"/>
    <s v="N/A"/>
    <n v="0"/>
    <n v="0"/>
    <n v="0"/>
    <n v="0"/>
    <n v="0"/>
    <n v="0"/>
    <n v="0"/>
    <n v="0"/>
    <n v="0"/>
    <n v="0"/>
    <n v="0"/>
    <n v="0"/>
    <n v="0"/>
    <s v="FED HOUSNG &amp; COMM DEV FND"/>
    <s v="Default"/>
    <s v="DEFAULT PROJECT"/>
    <s v="BUDGET ONLY DEFAULT"/>
  </r>
  <r>
    <x v="0"/>
    <s v="0000000"/>
    <s v="350209"/>
    <x v="101"/>
    <s v="BGTONLY"/>
    <n v="2016"/>
    <x v="3"/>
    <x v="101"/>
    <s v="50000-PROGRAM EXPENDITURE BUDGET"/>
    <s v="58000-INTRAGOVERNMENTAL CONTRIBUTIONS"/>
    <m/>
    <n v="6855"/>
    <n v="6855"/>
    <n v="0"/>
    <n v="0"/>
    <n v="6855"/>
    <s v="0"/>
    <n v="0"/>
    <n v="0"/>
    <n v="0"/>
    <n v="0"/>
    <n v="0"/>
    <n v="0"/>
    <n v="0"/>
    <n v="0"/>
    <n v="0"/>
    <n v="0"/>
    <n v="0"/>
    <n v="0"/>
    <n v="0"/>
    <s v="FED HOUSNG &amp; COMM DEV FND"/>
    <s v="Default"/>
    <s v="DEFAULT PROJECT"/>
    <s v="BUDGET ONLY DEFAULT"/>
  </r>
  <r>
    <x v="0"/>
    <s v="0000000"/>
    <s v="350209"/>
    <x v="102"/>
    <s v="BGTONLY"/>
    <n v="2016"/>
    <x v="3"/>
    <x v="102"/>
    <s v="50000-PROGRAM EXPENDITURE BUDGET"/>
    <s v="59900-CONTRA EXPENDITURES"/>
    <m/>
    <n v="-350268"/>
    <n v="-350268"/>
    <n v="0"/>
    <n v="0"/>
    <n v="-350268"/>
    <s v="0"/>
    <n v="0"/>
    <n v="0"/>
    <n v="0"/>
    <n v="0"/>
    <n v="0"/>
    <n v="0"/>
    <n v="0"/>
    <n v="0"/>
    <n v="0"/>
    <n v="0"/>
    <n v="0"/>
    <n v="0"/>
    <n v="0"/>
    <s v="FED HOUSNG &amp; COMM DEV FND"/>
    <s v="Default"/>
    <s v="DEFAULT PROJECT"/>
    <s v="BUDGET ONLY DEFAULT"/>
  </r>
  <r>
    <x v="0"/>
    <s v="0000000"/>
    <s v="350209"/>
    <x v="53"/>
    <s v="0000000"/>
    <n v="2016"/>
    <x v="3"/>
    <x v="53"/>
    <s v="50000-PROGRAM EXPENDITURE BUDGET"/>
    <s v="82000-APPLIED OVERHEAD"/>
    <m/>
    <n v="0"/>
    <n v="0"/>
    <n v="0"/>
    <n v="0"/>
    <n v="0"/>
    <s v="N/A"/>
    <n v="0"/>
    <n v="0"/>
    <n v="0"/>
    <n v="0"/>
    <n v="0"/>
    <n v="0"/>
    <n v="0"/>
    <n v="0"/>
    <n v="0"/>
    <n v="0"/>
    <n v="0"/>
    <n v="0"/>
    <n v="0"/>
    <s v="FED HOUSNG &amp; COMM DEV FND"/>
    <s v="Default"/>
    <s v="DEFAULT PROJECT"/>
    <s v="Default"/>
  </r>
  <r>
    <x v="0"/>
    <s v="0000000"/>
    <s v="350209"/>
    <x v="53"/>
    <s v="5590000"/>
    <n v="2016"/>
    <x v="3"/>
    <x v="53"/>
    <s v="50000-PROGRAM EXPENDITURE BUDGET"/>
    <s v="82000-APPLIED OVERHEAD"/>
    <m/>
    <n v="0"/>
    <n v="0"/>
    <n v="0"/>
    <n v="0"/>
    <n v="0"/>
    <s v="N/A"/>
    <n v="0"/>
    <n v="0"/>
    <n v="0"/>
    <n v="0"/>
    <n v="0"/>
    <n v="0"/>
    <n v="0"/>
    <n v="0"/>
    <n v="0"/>
    <n v="0"/>
    <n v="0"/>
    <n v="0"/>
    <n v="0"/>
    <s v="FED HOUSNG &amp; COMM DEV FND"/>
    <s v="Default"/>
    <s v="DEFAULT PROJECT"/>
    <s v="HOUSING AND COMMUNITY DEVELOPMENT"/>
  </r>
  <r>
    <x v="0"/>
    <s v="0000000"/>
    <s v="350209"/>
    <x v="54"/>
    <s v="0000000"/>
    <n v="2016"/>
    <x v="3"/>
    <x v="54"/>
    <s v="50000-PROGRAM EXPENDITURE BUDGET"/>
    <s v="82000-APPLIED OVERHEAD"/>
    <m/>
    <n v="0"/>
    <n v="0"/>
    <n v="0"/>
    <n v="0"/>
    <n v="0"/>
    <s v="N/A"/>
    <n v="0"/>
    <n v="0"/>
    <n v="0"/>
    <n v="0"/>
    <n v="0"/>
    <n v="0"/>
    <n v="0"/>
    <n v="0"/>
    <n v="0"/>
    <n v="0"/>
    <n v="0"/>
    <n v="0"/>
    <n v="0"/>
    <s v="FED HOUSNG &amp; COMM DEV FND"/>
    <s v="Default"/>
    <s v="DEFAULT PROJECT"/>
    <s v="Default"/>
  </r>
  <r>
    <x v="0"/>
    <s v="0000000"/>
    <s v="350209"/>
    <x v="54"/>
    <s v="5590000"/>
    <n v="2016"/>
    <x v="3"/>
    <x v="54"/>
    <s v="50000-PROGRAM EXPENDITURE BUDGET"/>
    <s v="82000-APPLIED OVERHEAD"/>
    <m/>
    <n v="0"/>
    <n v="0"/>
    <n v="0"/>
    <n v="0"/>
    <n v="0"/>
    <s v="N/A"/>
    <n v="0"/>
    <n v="0"/>
    <n v="0"/>
    <n v="0"/>
    <n v="0"/>
    <n v="0"/>
    <n v="0"/>
    <n v="0"/>
    <n v="0"/>
    <n v="0"/>
    <n v="0"/>
    <n v="0"/>
    <n v="0"/>
    <s v="FED HOUSNG &amp; COMM DEV FND"/>
    <s v="Default"/>
    <s v="DEFAULT PROJECT"/>
    <s v="HOUSING AND COMMUNITY DEVELOPMENT"/>
  </r>
  <r>
    <x v="0"/>
    <s v="0000000"/>
    <s v="350300"/>
    <x v="36"/>
    <s v="0000000"/>
    <n v="2016"/>
    <x v="3"/>
    <x v="36"/>
    <s v="50000-PROGRAM EXPENDITURE BUDGET"/>
    <s v="51000-WAGES AND BENEFITS"/>
    <s v="51100-SALARIES/WAGES"/>
    <n v="0"/>
    <n v="0"/>
    <n v="0"/>
    <n v="0"/>
    <n v="0"/>
    <s v="N/A"/>
    <n v="0"/>
    <n v="1616"/>
    <n v="5783"/>
    <n v="464"/>
    <n v="3703"/>
    <n v="2434"/>
    <n v="-14000"/>
    <n v="6185"/>
    <n v="7391"/>
    <n v="-2741"/>
    <n v="11321"/>
    <n v="-22156"/>
    <n v="0"/>
    <s v="FED HOUSNG &amp; COMM DEV FND"/>
    <s v="Default"/>
    <s v="COMMUNITY DEVELOPMENT"/>
    <s v="Default"/>
  </r>
  <r>
    <x v="0"/>
    <s v="0000000"/>
    <s v="350300"/>
    <x v="37"/>
    <s v="0000000"/>
    <n v="2016"/>
    <x v="3"/>
    <x v="37"/>
    <s v="50000-PROGRAM EXPENDITURE BUDGET"/>
    <s v="51000-WAGES AND BENEFITS"/>
    <s v="51300-PERSONNEL BENEFITS"/>
    <n v="0"/>
    <n v="0"/>
    <n v="0"/>
    <n v="0"/>
    <n v="0"/>
    <s v="N/A"/>
    <n v="0"/>
    <n v="305"/>
    <n v="1088"/>
    <n v="88"/>
    <n v="697"/>
    <n v="458"/>
    <n v="-2636"/>
    <n v="1164"/>
    <n v="1393"/>
    <n v="-517"/>
    <n v="2132"/>
    <n v="-4172"/>
    <n v="0"/>
    <s v="FED HOUSNG &amp; COMM DEV FND"/>
    <s v="Default"/>
    <s v="COMMUNITY DEVELOPMENT"/>
    <s v="Default"/>
  </r>
  <r>
    <x v="0"/>
    <s v="0000000"/>
    <s v="350310"/>
    <x v="36"/>
    <s v="0000000"/>
    <n v="2016"/>
    <x v="3"/>
    <x v="36"/>
    <s v="50000-PROGRAM EXPENDITURE BUDGET"/>
    <s v="51000-WAGES AND BENEFITS"/>
    <s v="51100-SALARIES/WAGES"/>
    <n v="0"/>
    <n v="0"/>
    <n v="0"/>
    <n v="0"/>
    <n v="0"/>
    <s v="N/A"/>
    <n v="0"/>
    <n v="1069"/>
    <n v="3400"/>
    <n v="1677"/>
    <n v="3507"/>
    <n v="2366"/>
    <n v="-12019"/>
    <n v="4686"/>
    <n v="2241"/>
    <n v="1119"/>
    <n v="1768"/>
    <n v="-9814"/>
    <n v="0"/>
    <s v="FED HOUSNG &amp; COMM DEV FND"/>
    <s v="Default"/>
    <s v="HOUSING FINANCE PROGRAM"/>
    <s v="Default"/>
  </r>
  <r>
    <x v="0"/>
    <s v="0000000"/>
    <s v="350310"/>
    <x v="37"/>
    <s v="0000000"/>
    <n v="2016"/>
    <x v="3"/>
    <x v="37"/>
    <s v="50000-PROGRAM EXPENDITURE BUDGET"/>
    <s v="51000-WAGES AND BENEFITS"/>
    <s v="51300-PERSONNEL BENEFITS"/>
    <n v="0"/>
    <n v="0"/>
    <n v="0"/>
    <n v="0"/>
    <n v="0"/>
    <s v="N/A"/>
    <n v="0"/>
    <n v="202"/>
    <n v="640"/>
    <n v="315"/>
    <n v="660"/>
    <n v="446"/>
    <n v="-2263"/>
    <n v="882"/>
    <n v="422"/>
    <n v="212"/>
    <n v="332"/>
    <n v="-1848"/>
    <n v="0"/>
    <s v="FED HOUSNG &amp; COMM DEV FND"/>
    <s v="Default"/>
    <s v="HOUSING FINANCE PROGRAM"/>
    <s v="Default"/>
  </r>
  <r>
    <x v="0"/>
    <s v="0000000"/>
    <s v="350320"/>
    <x v="35"/>
    <s v="0000000"/>
    <n v="2016"/>
    <x v="1"/>
    <x v="35"/>
    <s v="BS270-OTHER EQUITY"/>
    <s v="B2999-MISCELLANEOUS OE"/>
    <m/>
    <n v="0"/>
    <n v="0"/>
    <n v="0"/>
    <n v="0"/>
    <n v="0"/>
    <s v="N/A"/>
    <n v="0"/>
    <n v="0"/>
    <n v="0"/>
    <n v="0"/>
    <n v="0"/>
    <n v="0"/>
    <n v="0"/>
    <n v="0"/>
    <n v="0"/>
    <n v="0"/>
    <n v="0"/>
    <n v="0"/>
    <n v="0"/>
    <s v="FED HOUSNG &amp; COMM DEV FND"/>
    <s v="Default"/>
    <s v="HOUSING REPAIR PROGRAM"/>
    <s v="Default"/>
  </r>
  <r>
    <x v="0"/>
    <s v="0000000"/>
    <s v="350320"/>
    <x v="36"/>
    <s v="0000000"/>
    <n v="2016"/>
    <x v="3"/>
    <x v="36"/>
    <s v="50000-PROGRAM EXPENDITURE BUDGET"/>
    <s v="51000-WAGES AND BENEFITS"/>
    <s v="51100-SALARIES/WAGES"/>
    <n v="0"/>
    <n v="0"/>
    <n v="0"/>
    <n v="0"/>
    <n v="0"/>
    <s v="N/A"/>
    <n v="0"/>
    <n v="0"/>
    <n v="5124"/>
    <n v="1413"/>
    <n v="2514"/>
    <n v="1486"/>
    <n v="-10537"/>
    <n v="3512"/>
    <n v="2342"/>
    <n v="1171"/>
    <n v="2341"/>
    <n v="-9366"/>
    <n v="0"/>
    <s v="FED HOUSNG &amp; COMM DEV FND"/>
    <s v="Default"/>
    <s v="HOUSING REPAIR PROGRAM"/>
    <s v="Default"/>
  </r>
  <r>
    <x v="0"/>
    <s v="0000000"/>
    <s v="350320"/>
    <x v="37"/>
    <s v="0000000"/>
    <n v="2016"/>
    <x v="3"/>
    <x v="37"/>
    <s v="50000-PROGRAM EXPENDITURE BUDGET"/>
    <s v="51000-WAGES AND BENEFITS"/>
    <s v="51300-PERSONNEL BENEFITS"/>
    <n v="0"/>
    <n v="0"/>
    <n v="0"/>
    <n v="0"/>
    <n v="0"/>
    <s v="N/A"/>
    <n v="0"/>
    <n v="0"/>
    <n v="965"/>
    <n v="266"/>
    <n v="473"/>
    <n v="280"/>
    <n v="-1984"/>
    <n v="662"/>
    <n v="440"/>
    <n v="220"/>
    <n v="441"/>
    <n v="-1763"/>
    <n v="0"/>
    <s v="FED HOUSNG &amp; COMM DEV FND"/>
    <s v="Default"/>
    <s v="HOUSING REPAIR PROGRAM"/>
    <s v="Default"/>
  </r>
  <r>
    <x v="0"/>
    <s v="0000000"/>
    <s v="GAAP01"/>
    <x v="4"/>
    <s v="0000000"/>
    <n v="2016"/>
    <x v="0"/>
    <x v="4"/>
    <s v="BS000-CURRENT ASSETS"/>
    <s v="B1000-CASH"/>
    <m/>
    <n v="0"/>
    <n v="0"/>
    <n v="0"/>
    <n v="0"/>
    <n v="0"/>
    <s v="N/A"/>
    <n v="0"/>
    <n v="0"/>
    <n v="0"/>
    <n v="0"/>
    <n v="0"/>
    <n v="0"/>
    <n v="0"/>
    <n v="0"/>
    <n v="0"/>
    <n v="0"/>
    <n v="0"/>
    <n v="0"/>
    <n v="0"/>
    <s v="FED HOUSNG &amp; COMM DEV FND"/>
    <s v="Default"/>
    <s v="GAAP ADJUSTMENTS"/>
    <s v="Default"/>
  </r>
  <r>
    <x v="0"/>
    <s v="0000000"/>
    <s v="GAAP01"/>
    <x v="103"/>
    <s v="0000000"/>
    <n v="2016"/>
    <x v="4"/>
    <x v="103"/>
    <s v="R3000-REVENUE"/>
    <s v="R3600-MISCELLANEOUS REVENUE"/>
    <m/>
    <n v="0"/>
    <n v="0"/>
    <n v="0"/>
    <n v="0"/>
    <n v="0"/>
    <s v="N/A"/>
    <n v="0"/>
    <n v="0"/>
    <n v="0"/>
    <n v="0"/>
    <n v="0"/>
    <n v="0"/>
    <n v="0"/>
    <n v="0"/>
    <n v="0"/>
    <n v="0"/>
    <n v="0"/>
    <n v="0"/>
    <n v="0"/>
    <s v="FED HOUSNG &amp; COMM DEV FND"/>
    <s v="Default"/>
    <s v="GAAP ADJUSTMENTS"/>
    <s v="Default"/>
  </r>
  <r>
    <x v="0"/>
    <s v="1000886"/>
    <s v="350047"/>
    <x v="35"/>
    <s v="0000000"/>
    <n v="2016"/>
    <x v="1"/>
    <x v="35"/>
    <s v="BS270-OTHER EQUITY"/>
    <s v="B2999-MISCELLANEOUS OE"/>
    <m/>
    <n v="0"/>
    <n v="0"/>
    <n v="0"/>
    <n v="0"/>
    <n v="0"/>
    <s v="N/A"/>
    <n v="0"/>
    <n v="0"/>
    <n v="0"/>
    <n v="0"/>
    <n v="0"/>
    <n v="0"/>
    <n v="0"/>
    <n v="0"/>
    <n v="0"/>
    <n v="0"/>
    <n v="0"/>
    <n v="0"/>
    <n v="0"/>
    <s v="FED HOUSNG &amp; COMM DEV FND"/>
    <s v="350047 ADMIN DEFAULT"/>
    <s v="PROGRAM YEAR PROJECTS"/>
    <s v="Default"/>
  </r>
  <r>
    <x v="0"/>
    <s v="1000886"/>
    <s v="350047"/>
    <x v="40"/>
    <s v="5529000"/>
    <n v="2016"/>
    <x v="3"/>
    <x v="40"/>
    <s v="50000-PROGRAM EXPENDITURE BUDGET"/>
    <s v="51000-WAGES AND BENEFITS"/>
    <s v="51100-SALARIES/WAGES"/>
    <n v="0"/>
    <n v="0"/>
    <n v="0"/>
    <n v="0"/>
    <n v="0"/>
    <s v="N/A"/>
    <n v="0"/>
    <n v="0"/>
    <n v="0"/>
    <n v="0"/>
    <n v="0"/>
    <n v="0"/>
    <n v="0"/>
    <n v="0"/>
    <n v="0"/>
    <n v="0"/>
    <n v="0"/>
    <n v="0"/>
    <n v="0"/>
    <s v="FED HOUSNG &amp; COMM DEV FND"/>
    <s v="350047 ADMIN DEFAULT"/>
    <s v="PROGRAM YEAR PROJECTS"/>
    <s v="PARTICIPANT SUPPORT  INDIRECT"/>
  </r>
  <r>
    <x v="0"/>
    <s v="1000886"/>
    <s v="350047"/>
    <x v="70"/>
    <s v="5529000"/>
    <n v="2016"/>
    <x v="3"/>
    <x v="70"/>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71"/>
    <s v="5529000"/>
    <n v="2016"/>
    <x v="3"/>
    <x v="71"/>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72"/>
    <s v="5529000"/>
    <n v="2016"/>
    <x v="3"/>
    <x v="72"/>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38"/>
    <s v="5529000"/>
    <n v="2016"/>
    <x v="3"/>
    <x v="38"/>
    <s v="50000-PROGRAM EXPENDITURE BUDGET"/>
    <s v="53000-SERVICES-OTHER CHARGES"/>
    <m/>
    <n v="0"/>
    <n v="0"/>
    <n v="0"/>
    <n v="0"/>
    <n v="0"/>
    <s v="N/A"/>
    <n v="0"/>
    <n v="0"/>
    <n v="0"/>
    <n v="0"/>
    <n v="0"/>
    <n v="0"/>
    <n v="0"/>
    <n v="0"/>
    <n v="0"/>
    <n v="0"/>
    <n v="0"/>
    <n v="0"/>
    <n v="0"/>
    <s v="FED HOUSNG &amp; COMM DEV FND"/>
    <s v="350047 ADMIN DEFAULT"/>
    <s v="PROGRAM YEAR PROJECTS"/>
    <s v="PARTICIPANT SUPPORT  INDIRECT"/>
  </r>
  <r>
    <x v="0"/>
    <s v="1000886"/>
    <s v="350047"/>
    <x v="104"/>
    <s v="5529000"/>
    <n v="2016"/>
    <x v="3"/>
    <x v="104"/>
    <s v="50000-PROGRAM EXPENDITURE BUDGET"/>
    <s v="59900-CONTRA EXPENDITURES"/>
    <m/>
    <n v="0"/>
    <n v="0"/>
    <n v="0"/>
    <n v="0"/>
    <n v="0"/>
    <s v="N/A"/>
    <n v="0"/>
    <n v="0"/>
    <n v="0"/>
    <n v="0"/>
    <n v="0"/>
    <n v="0"/>
    <n v="0"/>
    <n v="0"/>
    <n v="0"/>
    <n v="0"/>
    <n v="0"/>
    <n v="0"/>
    <n v="0"/>
    <s v="FED HOUSNG &amp; COMM DEV FND"/>
    <s v="350047 ADMIN DEFAULT"/>
    <s v="PROGRAM YEAR PROJECTS"/>
    <s v="PARTICIPANT SUPPORT  INDIRECT"/>
  </r>
  <r>
    <x v="0"/>
    <s v="1000886"/>
    <s v="350047"/>
    <x v="104"/>
    <s v="5590000"/>
    <n v="2016"/>
    <x v="3"/>
    <x v="104"/>
    <s v="50000-PROGRAM EXPENDITURE BUDGET"/>
    <s v="59900-CONTRA EXPENDITURES"/>
    <m/>
    <n v="0"/>
    <n v="0"/>
    <n v="0"/>
    <n v="0"/>
    <n v="0"/>
    <s v="N/A"/>
    <n v="0"/>
    <n v="0"/>
    <n v="0"/>
    <n v="0"/>
    <n v="0"/>
    <n v="0"/>
    <n v="0"/>
    <n v="0"/>
    <n v="0"/>
    <n v="0"/>
    <n v="0"/>
    <n v="0"/>
    <n v="0"/>
    <s v="FED HOUSNG &amp; COMM DEV FND"/>
    <s v="350047 ADMIN DEFAULT"/>
    <s v="PROGRAM YEAR PROJECTS"/>
    <s v="HOUSING AND COMMUNITY DEVELOPMENT"/>
  </r>
  <r>
    <x v="0"/>
    <s v="1000886"/>
    <s v="350047"/>
    <x v="105"/>
    <s v="5529000"/>
    <n v="2016"/>
    <x v="3"/>
    <x v="105"/>
    <s v="50000-PROGRAM EXPENDITURE BUDGET"/>
    <s v="59900-CONTRA EXPENDITURES"/>
    <m/>
    <n v="0"/>
    <n v="0"/>
    <n v="0"/>
    <n v="0"/>
    <n v="0"/>
    <s v="N/A"/>
    <n v="0"/>
    <n v="0"/>
    <n v="0"/>
    <n v="0"/>
    <n v="0"/>
    <n v="0"/>
    <n v="0"/>
    <n v="0"/>
    <n v="0"/>
    <n v="0"/>
    <n v="0"/>
    <n v="0"/>
    <n v="0"/>
    <s v="FED HOUSNG &amp; COMM DEV FND"/>
    <s v="350047 ADMIN DEFAULT"/>
    <s v="PROGRAM YEAR PROJECTS"/>
    <s v="PARTICIPANT SUPPORT  INDIRECT"/>
  </r>
  <r>
    <x v="0"/>
    <s v="1000887"/>
    <s v="350209"/>
    <x v="46"/>
    <s v="0000000"/>
    <n v="2016"/>
    <x v="4"/>
    <x v="46"/>
    <s v="R3000-REVENUE"/>
    <s v="R3600-MISCELLANEOUS REVENUE"/>
    <m/>
    <n v="0"/>
    <n v="0"/>
    <n v="0"/>
    <n v="0"/>
    <n v="0"/>
    <s v="N/A"/>
    <n v="0"/>
    <n v="0"/>
    <n v="0"/>
    <n v="0"/>
    <n v="0"/>
    <n v="0"/>
    <n v="0"/>
    <n v="0"/>
    <n v="0"/>
    <n v="0"/>
    <n v="0"/>
    <n v="0"/>
    <n v="0"/>
    <s v="FED HOUSNG &amp; COMM DEV FND"/>
    <s v="2016 FHCD ADMIN DEFAULT"/>
    <s v="DEFAULT PROJECT"/>
    <s v="Default"/>
  </r>
  <r>
    <x v="0"/>
    <s v="1000887"/>
    <s v="350209"/>
    <x v="40"/>
    <s v="5529000"/>
    <n v="2016"/>
    <x v="3"/>
    <x v="40"/>
    <s v="50000-PROGRAM EXPENDITURE BUDGET"/>
    <s v="51000-WAGES AND BENEFITS"/>
    <s v="51100-SALARIES/WAGES"/>
    <n v="0"/>
    <n v="0"/>
    <n v="0"/>
    <n v="0"/>
    <n v="0"/>
    <s v="N/A"/>
    <n v="4779"/>
    <n v="8179.01"/>
    <n v="8766.6200000000008"/>
    <n v="-1932.71"/>
    <n v="-468.81"/>
    <n v="-16471.75"/>
    <n v="3955.4"/>
    <n v="-1080"/>
    <n v="1853.32"/>
    <n v="45216.75"/>
    <n v="-50957.46"/>
    <n v="-1839.3700000000001"/>
    <n v="0"/>
    <s v="FED HOUSNG &amp; COMM DEV FND"/>
    <s v="2016 FHCD ADMIN DEFAULT"/>
    <s v="DEFAULT PROJECT"/>
    <s v="PARTICIPANT SUPPORT  INDIRECT"/>
  </r>
  <r>
    <x v="0"/>
    <s v="1000887"/>
    <s v="350209"/>
    <x v="56"/>
    <s v="5529000"/>
    <n v="2016"/>
    <x v="3"/>
    <x v="56"/>
    <s v="50000-PROGRAM EXPENDITURE BUDGET"/>
    <s v="51000-WAGES AND BENEFITS"/>
    <s v="51100-SALARIES/WAGES"/>
    <n v="0"/>
    <n v="0"/>
    <n v="0"/>
    <n v="0"/>
    <n v="0"/>
    <s v="N/A"/>
    <n v="0"/>
    <n v="0"/>
    <n v="0"/>
    <n v="0"/>
    <n v="0"/>
    <n v="0"/>
    <n v="1274.33"/>
    <n v="-1274.33"/>
    <n v="0"/>
    <n v="0"/>
    <n v="0"/>
    <n v="0"/>
    <n v="0"/>
    <s v="FED HOUSNG &amp; COMM DEV FND"/>
    <s v="2016 FHCD ADMIN DEFAULT"/>
    <s v="DEFAULT PROJECT"/>
    <s v="PARTICIPANT SUPPORT  INDIRECT"/>
  </r>
  <r>
    <x v="0"/>
    <s v="1000887"/>
    <s v="350209"/>
    <x v="106"/>
    <s v="5529000"/>
    <n v="2016"/>
    <x v="3"/>
    <x v="106"/>
    <s v="50000-PROGRAM EXPENDITURE BUDGET"/>
    <s v="51000-WAGES AND BENEFITS"/>
    <s v="51100-SALARIES/WAGES"/>
    <n v="0"/>
    <n v="0"/>
    <n v="0"/>
    <n v="0"/>
    <n v="0"/>
    <s v="N/A"/>
    <n v="0"/>
    <n v="0"/>
    <n v="0"/>
    <n v="127.68"/>
    <n v="297.93"/>
    <n v="-127.68"/>
    <n v="-297.93"/>
    <n v="0"/>
    <n v="75.600000000000009"/>
    <n v="-75.600000000000009"/>
    <n v="0"/>
    <n v="0"/>
    <n v="0"/>
    <s v="FED HOUSNG &amp; COMM DEV FND"/>
    <s v="2016 FHCD ADMIN DEFAULT"/>
    <s v="DEFAULT PROJECT"/>
    <s v="PARTICIPANT SUPPORT  INDIRECT"/>
  </r>
  <r>
    <x v="0"/>
    <s v="1000887"/>
    <s v="350209"/>
    <x v="70"/>
    <s v="5529000"/>
    <n v="2016"/>
    <x v="3"/>
    <x v="70"/>
    <s v="50000-PROGRAM EXPENDITURE BUDGET"/>
    <s v="51000-WAGES AND BENEFITS"/>
    <s v="51300-PERSONNEL BENEFITS"/>
    <n v="0"/>
    <n v="0"/>
    <n v="0"/>
    <n v="0"/>
    <n v="0"/>
    <s v="N/A"/>
    <n v="24905"/>
    <n v="20510"/>
    <n v="-20510"/>
    <n v="-23440"/>
    <n v="26370"/>
    <n v="-23440"/>
    <n v="27835"/>
    <n v="0"/>
    <n v="1465"/>
    <n v="0"/>
    <n v="26370"/>
    <n v="-60065"/>
    <n v="0"/>
    <s v="FED HOUSNG &amp; COMM DEV FND"/>
    <s v="2016 FHCD ADMIN DEFAULT"/>
    <s v="DEFAULT PROJECT"/>
    <s v="PARTICIPANT SUPPORT  INDIRECT"/>
  </r>
  <r>
    <x v="0"/>
    <s v="1000887"/>
    <s v="350209"/>
    <x v="71"/>
    <s v="5529000"/>
    <n v="2016"/>
    <x v="3"/>
    <x v="71"/>
    <s v="50000-PROGRAM EXPENDITURE BUDGET"/>
    <s v="51000-WAGES AND BENEFITS"/>
    <s v="51300-PERSONNEL BENEFITS"/>
    <n v="0"/>
    <n v="0"/>
    <n v="0"/>
    <n v="0"/>
    <n v="0"/>
    <s v="N/A"/>
    <n v="9074.27"/>
    <n v="7212.59"/>
    <n v="-7536.07"/>
    <n v="-7981.87"/>
    <n v="9509.9699999999993"/>
    <n v="-13036.19"/>
    <n v="14420.25"/>
    <n v="-347.08"/>
    <n v="657.02"/>
    <n v="1425.79"/>
    <n v="8710"/>
    <n v="-22108.68"/>
    <n v="0"/>
    <s v="FED HOUSNG &amp; COMM DEV FND"/>
    <s v="2016 FHCD ADMIN DEFAULT"/>
    <s v="DEFAULT PROJECT"/>
    <s v="PARTICIPANT SUPPORT  INDIRECT"/>
  </r>
  <r>
    <x v="0"/>
    <s v="1000887"/>
    <s v="350209"/>
    <x v="72"/>
    <s v="5529000"/>
    <n v="2016"/>
    <x v="3"/>
    <x v="72"/>
    <s v="50000-PROGRAM EXPENDITURE BUDGET"/>
    <s v="51000-WAGES AND BENEFITS"/>
    <s v="51300-PERSONNEL BENEFITS"/>
    <n v="0"/>
    <n v="0"/>
    <n v="0"/>
    <n v="0"/>
    <n v="0"/>
    <s v="N/A"/>
    <n v="13096.720000000001"/>
    <n v="10652.6"/>
    <n v="-11122.01"/>
    <n v="-11605.460000000001"/>
    <n v="13841.960000000001"/>
    <n v="-18954.16"/>
    <n v="20879.650000000001"/>
    <n v="-660.39"/>
    <n v="963.18000000000006"/>
    <n v="892.1"/>
    <n v="13141.58"/>
    <n v="-31125.77"/>
    <n v="0"/>
    <s v="FED HOUSNG &amp; COMM DEV FND"/>
    <s v="2016 FHCD ADMIN DEFAULT"/>
    <s v="DEFAULT PROJECT"/>
    <s v="PARTICIPANT SUPPORT  INDIRECT"/>
  </r>
  <r>
    <x v="0"/>
    <s v="1000887"/>
    <s v="350209"/>
    <x v="107"/>
    <s v="5529000"/>
    <n v="2016"/>
    <x v="3"/>
    <x v="107"/>
    <s v="50000-PROGRAM EXPENDITURE BUDGET"/>
    <s v="51000-WAGES AND BENEFITS"/>
    <s v="51300-PERSONNEL BENEFITS"/>
    <n v="0"/>
    <n v="0"/>
    <n v="0"/>
    <n v="0"/>
    <n v="0"/>
    <s v="N/A"/>
    <n v="0"/>
    <n v="0"/>
    <n v="0"/>
    <n v="0"/>
    <n v="0"/>
    <n v="0"/>
    <n v="0"/>
    <n v="0"/>
    <n v="0"/>
    <n v="0"/>
    <n v="0"/>
    <n v="0"/>
    <n v="0"/>
    <s v="FED HOUSNG &amp; COMM DEV FND"/>
    <s v="2016 FHCD ADMIN DEFAULT"/>
    <s v="DEFAULT PROJECT"/>
    <s v="PARTICIPANT SUPPORT  INDIRECT"/>
  </r>
  <r>
    <x v="0"/>
    <s v="1000887"/>
    <s v="350209"/>
    <x v="73"/>
    <s v="5529000"/>
    <n v="2016"/>
    <x v="3"/>
    <x v="73"/>
    <s v="50000-PROGRAM EXPENDITURE BUDGET"/>
    <s v="51000-WAGES AND BENEFITS"/>
    <s v="51300-PERSONNEL BENEFITS"/>
    <n v="0"/>
    <n v="0"/>
    <n v="0"/>
    <n v="0"/>
    <n v="0"/>
    <s v="N/A"/>
    <n v="0"/>
    <n v="-385.13"/>
    <n v="-385.13"/>
    <n v="-385.13"/>
    <n v="-385.13"/>
    <n v="-385.13"/>
    <n v="-385.13"/>
    <n v="-385.13"/>
    <n v="-385.13"/>
    <n v="3081.04"/>
    <n v="0"/>
    <n v="0"/>
    <n v="0"/>
    <s v="FED HOUSNG &amp; COMM DEV FND"/>
    <s v="2016 FHCD ADMIN DEFAULT"/>
    <s v="DEFAULT PROJECT"/>
    <s v="PARTICIPANT SUPPORT  INDIRECT"/>
  </r>
  <r>
    <x v="0"/>
    <s v="1000887"/>
    <s v="350209"/>
    <x v="108"/>
    <s v="5529000"/>
    <n v="2016"/>
    <x v="3"/>
    <x v="108"/>
    <s v="50000-PROGRAM EXPENDITURE BUDGET"/>
    <s v="51000-WAGES AND BENEFITS"/>
    <s v="51300-PERSONNEL BENEFITS"/>
    <n v="0"/>
    <n v="0"/>
    <n v="0"/>
    <n v="0"/>
    <n v="0"/>
    <s v="N/A"/>
    <n v="0"/>
    <n v="0"/>
    <n v="0"/>
    <n v="0"/>
    <n v="0"/>
    <n v="0"/>
    <n v="0"/>
    <n v="0"/>
    <n v="0"/>
    <n v="0"/>
    <n v="0"/>
    <n v="0"/>
    <n v="0"/>
    <s v="FED HOUSNG &amp; COMM DEV FND"/>
    <s v="2016 FHCD ADMIN DEFAULT"/>
    <s v="DEFAULT PROJECT"/>
    <s v="PARTICIPANT SUPPORT  INDIRECT"/>
  </r>
  <r>
    <x v="0"/>
    <s v="1000887"/>
    <s v="350209"/>
    <x v="109"/>
    <s v="5529000"/>
    <n v="2016"/>
    <x v="3"/>
    <x v="109"/>
    <s v="50000-PROGRAM EXPENDITURE BUDGET"/>
    <s v="52000-SUPPLIES"/>
    <m/>
    <n v="0"/>
    <n v="0"/>
    <n v="53.7"/>
    <n v="0"/>
    <n v="-53.7"/>
    <s v="N/A"/>
    <n v="53.7"/>
    <n v="0"/>
    <n v="0"/>
    <n v="0"/>
    <n v="0"/>
    <n v="0"/>
    <n v="0"/>
    <n v="0"/>
    <n v="0"/>
    <n v="0"/>
    <n v="0"/>
    <n v="0"/>
    <n v="0"/>
    <s v="FED HOUSNG &amp; COMM DEV FND"/>
    <s v="2016 FHCD ADMIN DEFAULT"/>
    <s v="DEFAULT PROJECT"/>
    <s v="PARTICIPANT SUPPORT  INDIRECT"/>
  </r>
  <r>
    <x v="0"/>
    <s v="1000887"/>
    <s v="350209"/>
    <x v="110"/>
    <s v="5529000"/>
    <n v="2016"/>
    <x v="3"/>
    <x v="110"/>
    <s v="50000-PROGRAM EXPENDITURE BUDGET"/>
    <s v="52000-SUPPLIES"/>
    <m/>
    <n v="0"/>
    <n v="0"/>
    <n v="0"/>
    <n v="0"/>
    <n v="0"/>
    <s v="N/A"/>
    <n v="0"/>
    <n v="0"/>
    <n v="0.99"/>
    <n v="-0.99"/>
    <n v="0"/>
    <n v="212.98000000000002"/>
    <n v="0"/>
    <n v="0"/>
    <n v="400.96000000000004"/>
    <n v="-613.94000000000005"/>
    <n v="728.87"/>
    <n v="-728.87"/>
    <n v="0"/>
    <s v="FED HOUSNG &amp; COMM DEV FND"/>
    <s v="2016 FHCD ADMIN DEFAULT"/>
    <s v="DEFAULT PROJECT"/>
    <s v="PARTICIPANT SUPPORT  INDIRECT"/>
  </r>
  <r>
    <x v="0"/>
    <s v="1000887"/>
    <s v="350209"/>
    <x v="111"/>
    <s v="5529000"/>
    <n v="2016"/>
    <x v="3"/>
    <x v="111"/>
    <s v="50000-PROGRAM EXPENDITURE BUDGET"/>
    <s v="53000-SERVICES-OTHER CHARGES"/>
    <m/>
    <n v="0"/>
    <n v="0"/>
    <n v="57112.68"/>
    <n v="0"/>
    <n v="-57112.68"/>
    <s v="N/A"/>
    <n v="0"/>
    <n v="0"/>
    <n v="0"/>
    <n v="0"/>
    <n v="0"/>
    <n v="0"/>
    <n v="0"/>
    <n v="0"/>
    <n v="0"/>
    <n v="0"/>
    <n v="0"/>
    <n v="57112.68"/>
    <n v="0"/>
    <s v="FED HOUSNG &amp; COMM DEV FND"/>
    <s v="2016 FHCD ADMIN DEFAULT"/>
    <s v="DEFAULT PROJECT"/>
    <s v="PARTICIPANT SUPPORT  INDIRECT"/>
  </r>
  <r>
    <x v="0"/>
    <s v="1000887"/>
    <s v="350209"/>
    <x v="112"/>
    <s v="5529000"/>
    <n v="2016"/>
    <x v="3"/>
    <x v="112"/>
    <s v="50000-PROGRAM EXPENDITURE BUDGET"/>
    <s v="53000-SERVICES-OTHER CHARGES"/>
    <m/>
    <n v="0"/>
    <n v="0"/>
    <n v="0"/>
    <n v="0"/>
    <n v="0"/>
    <s v="N/A"/>
    <n v="0"/>
    <n v="0"/>
    <n v="0"/>
    <n v="0"/>
    <n v="0"/>
    <n v="0"/>
    <n v="0"/>
    <n v="0"/>
    <n v="0"/>
    <n v="0"/>
    <n v="0"/>
    <n v="0"/>
    <n v="0"/>
    <s v="FED HOUSNG &amp; COMM DEV FND"/>
    <s v="2016 FHCD ADMIN DEFAULT"/>
    <s v="DEFAULT PROJECT"/>
    <s v="PARTICIPANT SUPPORT  INDIRECT"/>
  </r>
  <r>
    <x v="0"/>
    <s v="1000887"/>
    <s v="350209"/>
    <x v="51"/>
    <s v="5529000"/>
    <n v="2016"/>
    <x v="3"/>
    <x v="51"/>
    <s v="50000-PROGRAM EXPENDITURE BUDGET"/>
    <s v="53000-SERVICES-OTHER CHARGES"/>
    <m/>
    <n v="0"/>
    <n v="0"/>
    <n v="0"/>
    <n v="0"/>
    <n v="0"/>
    <s v="N/A"/>
    <n v="0"/>
    <n v="0.35000000000000003"/>
    <n v="0.33"/>
    <n v="-0.68"/>
    <n v="0.56000000000000005"/>
    <n v="0.9"/>
    <n v="0"/>
    <n v="0.45"/>
    <n v="0.3"/>
    <n v="-2.21"/>
    <n v="0.66"/>
    <n v="-0.66"/>
    <n v="0"/>
    <s v="FED HOUSNG &amp; COMM DEV FND"/>
    <s v="2016 FHCD ADMIN DEFAULT"/>
    <s v="DEFAULT PROJECT"/>
    <s v="PARTICIPANT SUPPORT  INDIRECT"/>
  </r>
  <r>
    <x v="0"/>
    <s v="1000887"/>
    <s v="350209"/>
    <x v="113"/>
    <s v="5529000"/>
    <n v="2016"/>
    <x v="3"/>
    <x v="113"/>
    <s v="50000-PROGRAM EXPENDITURE BUDGET"/>
    <s v="53000-SERVICES-OTHER CHARGES"/>
    <m/>
    <n v="0"/>
    <n v="0"/>
    <n v="0"/>
    <n v="0"/>
    <n v="0"/>
    <s v="N/A"/>
    <n v="0"/>
    <n v="0"/>
    <n v="1136.29"/>
    <n v="-1136.29"/>
    <n v="648.55000000000007"/>
    <n v="1943.64"/>
    <n v="0"/>
    <n v="0"/>
    <n v="2034.69"/>
    <n v="0"/>
    <n v="2260.67"/>
    <n v="-6887.55"/>
    <n v="0"/>
    <s v="FED HOUSNG &amp; COMM DEV FND"/>
    <s v="2016 FHCD ADMIN DEFAULT"/>
    <s v="DEFAULT PROJECT"/>
    <s v="PARTICIPANT SUPPORT  INDIRECT"/>
  </r>
  <r>
    <x v="0"/>
    <s v="1000887"/>
    <s v="350209"/>
    <x v="114"/>
    <s v="5529000"/>
    <n v="2016"/>
    <x v="3"/>
    <x v="114"/>
    <s v="50000-PROGRAM EXPENDITURE BUDGET"/>
    <s v="53000-SERVICES-OTHER CHARGES"/>
    <m/>
    <n v="0"/>
    <n v="0"/>
    <n v="0"/>
    <n v="0"/>
    <n v="0"/>
    <s v="N/A"/>
    <n v="0"/>
    <n v="0"/>
    <n v="0"/>
    <n v="0"/>
    <n v="0"/>
    <n v="0"/>
    <n v="5041.3599999999997"/>
    <n v="0"/>
    <n v="1672.14"/>
    <n v="-6713.5"/>
    <n v="0"/>
    <n v="0"/>
    <n v="0"/>
    <s v="FED HOUSNG &amp; COMM DEV FND"/>
    <s v="2016 FHCD ADMIN DEFAULT"/>
    <s v="DEFAULT PROJECT"/>
    <s v="PARTICIPANT SUPPORT  INDIRECT"/>
  </r>
  <r>
    <x v="0"/>
    <s v="1000887"/>
    <s v="350209"/>
    <x v="42"/>
    <s v="5529000"/>
    <n v="2016"/>
    <x v="3"/>
    <x v="42"/>
    <s v="50000-PROGRAM EXPENDITURE BUDGET"/>
    <s v="55000-INTRAGOVERNMENTAL SERVICES"/>
    <m/>
    <n v="0"/>
    <n v="0"/>
    <n v="0"/>
    <n v="0"/>
    <n v="0"/>
    <s v="N/A"/>
    <n v="439"/>
    <n v="332"/>
    <n v="672"/>
    <n v="158"/>
    <n v="336"/>
    <n v="-447"/>
    <n v="-829"/>
    <n v="-192"/>
    <n v="40"/>
    <n v="-509"/>
    <n v="100"/>
    <n v="-100"/>
    <n v="0"/>
    <s v="FED HOUSNG &amp; COMM DEV FND"/>
    <s v="2016 FHCD ADMIN DEFAULT"/>
    <s v="DEFAULT PROJECT"/>
    <s v="PARTICIPANT SUPPORT  INDIRECT"/>
  </r>
  <r>
    <x v="0"/>
    <s v="1000887"/>
    <s v="350209"/>
    <x v="83"/>
    <s v="5529000"/>
    <n v="2016"/>
    <x v="3"/>
    <x v="83"/>
    <s v="50000-PROGRAM EXPENDITURE BUDGET"/>
    <s v="55000-INTRAGOVERNMENTAL SERVICES"/>
    <m/>
    <n v="0"/>
    <n v="0"/>
    <n v="0"/>
    <n v="0"/>
    <n v="0"/>
    <s v="N/A"/>
    <n v="0"/>
    <n v="0"/>
    <n v="0"/>
    <n v="0"/>
    <n v="0"/>
    <n v="0"/>
    <n v="0"/>
    <n v="0"/>
    <n v="393.41"/>
    <n v="-393.41"/>
    <n v="0"/>
    <n v="0"/>
    <n v="0"/>
    <s v="FED HOUSNG &amp; COMM DEV FND"/>
    <s v="2016 FHCD ADMIN DEFAULT"/>
    <s v="DEFAULT PROJECT"/>
    <s v="PARTICIPANT SUPPORT  INDIRECT"/>
  </r>
  <r>
    <x v="0"/>
    <s v="1000887"/>
    <s v="350209"/>
    <x v="84"/>
    <s v="5529000"/>
    <n v="2016"/>
    <x v="3"/>
    <x v="84"/>
    <s v="50000-PROGRAM EXPENDITURE BUDGET"/>
    <s v="55000-INTRAGOVERNMENTAL SERVICES"/>
    <m/>
    <n v="0"/>
    <n v="0"/>
    <n v="0"/>
    <n v="0"/>
    <n v="0"/>
    <s v="N/A"/>
    <n v="0"/>
    <n v="0"/>
    <n v="8397"/>
    <n v="-8397"/>
    <n v="0"/>
    <n v="0"/>
    <n v="2099"/>
    <n v="0"/>
    <n v="0"/>
    <n v="-2099"/>
    <n v="2099"/>
    <n v="-2099"/>
    <n v="0"/>
    <s v="FED HOUSNG &amp; COMM DEV FND"/>
    <s v="2016 FHCD ADMIN DEFAULT"/>
    <s v="DEFAULT PROJECT"/>
    <s v="PARTICIPANT SUPPORT  INDIRECT"/>
  </r>
  <r>
    <x v="0"/>
    <s v="1000887"/>
    <s v="350209"/>
    <x v="85"/>
    <s v="5529000"/>
    <n v="2016"/>
    <x v="3"/>
    <x v="85"/>
    <s v="50000-PROGRAM EXPENDITURE BUDGET"/>
    <s v="55000-INTRAGOVERNMENTAL SERVICES"/>
    <m/>
    <n v="0"/>
    <n v="0"/>
    <n v="0"/>
    <n v="0"/>
    <n v="0"/>
    <s v="N/A"/>
    <n v="0"/>
    <n v="12772"/>
    <n v="0"/>
    <n v="0"/>
    <n v="0"/>
    <n v="-12772"/>
    <n v="12772"/>
    <n v="0"/>
    <n v="0"/>
    <n v="-12772"/>
    <n v="0"/>
    <n v="0"/>
    <n v="0"/>
    <s v="FED HOUSNG &amp; COMM DEV FND"/>
    <s v="2016 FHCD ADMIN DEFAULT"/>
    <s v="DEFAULT PROJECT"/>
    <s v="PARTICIPANT SUPPORT  INDIRECT"/>
  </r>
  <r>
    <x v="0"/>
    <s v="1000887"/>
    <s v="350209"/>
    <x v="86"/>
    <s v="5529000"/>
    <n v="2016"/>
    <x v="3"/>
    <x v="86"/>
    <s v="50000-PROGRAM EXPENDITURE BUDGET"/>
    <s v="55000-INTRAGOVERNMENTAL SERVICES"/>
    <m/>
    <n v="0"/>
    <n v="0"/>
    <n v="0"/>
    <n v="0"/>
    <n v="0"/>
    <s v="N/A"/>
    <n v="0"/>
    <n v="0"/>
    <n v="0"/>
    <n v="0"/>
    <n v="0"/>
    <n v="0"/>
    <n v="0"/>
    <n v="0"/>
    <n v="110967"/>
    <n v="-110967"/>
    <n v="0"/>
    <n v="0"/>
    <n v="0"/>
    <s v="FED HOUSNG &amp; COMM DEV FND"/>
    <s v="2016 FHCD ADMIN DEFAULT"/>
    <s v="DEFAULT PROJECT"/>
    <s v="PARTICIPANT SUPPORT  INDIRECT"/>
  </r>
  <r>
    <x v="0"/>
    <s v="1000887"/>
    <s v="350209"/>
    <x v="87"/>
    <s v="5529000"/>
    <n v="2016"/>
    <x v="3"/>
    <x v="87"/>
    <s v="50000-PROGRAM EXPENDITURE BUDGET"/>
    <s v="55000-INTRAGOVERNMENTAL SERVICES"/>
    <m/>
    <n v="0"/>
    <n v="0"/>
    <n v="0"/>
    <n v="0"/>
    <n v="0"/>
    <s v="N/A"/>
    <n v="74442.92"/>
    <n v="0"/>
    <n v="0"/>
    <n v="-74442.92"/>
    <n v="0"/>
    <n v="0"/>
    <n v="37221.46"/>
    <n v="0"/>
    <n v="0"/>
    <n v="-37221.46"/>
    <n v="37221.46"/>
    <n v="-37221.46"/>
    <n v="0"/>
    <s v="FED HOUSNG &amp; COMM DEV FND"/>
    <s v="2016 FHCD ADMIN DEFAULT"/>
    <s v="DEFAULT PROJECT"/>
    <s v="PARTICIPANT SUPPORT  INDIRECT"/>
  </r>
  <r>
    <x v="0"/>
    <s v="1000887"/>
    <s v="350209"/>
    <x v="88"/>
    <s v="5529000"/>
    <n v="2016"/>
    <x v="3"/>
    <x v="88"/>
    <s v="50000-PROGRAM EXPENDITURE BUDGET"/>
    <s v="55000-INTRAGOVERNMENTAL SERVICES"/>
    <m/>
    <n v="0"/>
    <n v="0"/>
    <n v="0"/>
    <n v="0"/>
    <n v="0"/>
    <s v="N/A"/>
    <n v="0"/>
    <n v="0"/>
    <n v="0"/>
    <n v="0"/>
    <n v="0"/>
    <n v="-151239"/>
    <n v="151239"/>
    <n v="0"/>
    <n v="151239"/>
    <n v="-151239"/>
    <n v="0"/>
    <n v="0"/>
    <n v="0"/>
    <s v="FED HOUSNG &amp; COMM DEV FND"/>
    <s v="2016 FHCD ADMIN DEFAULT"/>
    <s v="DEFAULT PROJECT"/>
    <s v="PARTICIPANT SUPPORT  INDIRECT"/>
  </r>
  <r>
    <x v="0"/>
    <s v="1000887"/>
    <s v="350209"/>
    <x v="89"/>
    <s v="5529000"/>
    <n v="2016"/>
    <x v="3"/>
    <x v="89"/>
    <s v="50000-PROGRAM EXPENDITURE BUDGET"/>
    <s v="55000-INTRAGOVERNMENTAL SERVICES"/>
    <m/>
    <n v="0"/>
    <n v="0"/>
    <n v="0"/>
    <n v="0"/>
    <n v="0"/>
    <s v="N/A"/>
    <n v="0"/>
    <n v="0"/>
    <n v="0"/>
    <n v="0"/>
    <n v="0"/>
    <n v="0"/>
    <n v="0"/>
    <n v="0"/>
    <n v="0"/>
    <n v="0"/>
    <n v="0"/>
    <n v="0"/>
    <n v="0"/>
    <s v="FED HOUSNG &amp; COMM DEV FND"/>
    <s v="2016 FHCD ADMIN DEFAULT"/>
    <s v="DEFAULT PROJECT"/>
    <s v="PARTICIPANT SUPPORT  INDIRECT"/>
  </r>
  <r>
    <x v="0"/>
    <s v="1000887"/>
    <s v="350209"/>
    <x v="90"/>
    <s v="5529000"/>
    <n v="2016"/>
    <x v="3"/>
    <x v="90"/>
    <s v="50000-PROGRAM EXPENDITURE BUDGET"/>
    <s v="55000-INTRAGOVERNMENTAL SERVICES"/>
    <m/>
    <n v="0"/>
    <n v="0"/>
    <n v="0"/>
    <n v="0"/>
    <n v="0"/>
    <s v="N/A"/>
    <n v="0"/>
    <n v="0"/>
    <n v="0"/>
    <n v="9027.06"/>
    <n v="0"/>
    <n v="-9027.06"/>
    <n v="9027.06"/>
    <n v="0"/>
    <n v="0"/>
    <n v="-9027.06"/>
    <n v="0"/>
    <n v="0"/>
    <n v="0"/>
    <s v="FED HOUSNG &amp; COMM DEV FND"/>
    <s v="2016 FHCD ADMIN DEFAULT"/>
    <s v="DEFAULT PROJECT"/>
    <s v="PARTICIPANT SUPPORT  INDIRECT"/>
  </r>
  <r>
    <x v="0"/>
    <s v="1000887"/>
    <s v="350209"/>
    <x v="91"/>
    <s v="5529000"/>
    <n v="2016"/>
    <x v="3"/>
    <x v="91"/>
    <s v="50000-PROGRAM EXPENDITURE BUDGET"/>
    <s v="55000-INTRAGOVERNMENTAL SERVICES"/>
    <m/>
    <n v="0"/>
    <n v="0"/>
    <n v="0"/>
    <n v="0"/>
    <n v="0"/>
    <s v="N/A"/>
    <n v="0"/>
    <n v="240"/>
    <n v="0"/>
    <n v="0"/>
    <n v="0"/>
    <n v="-240"/>
    <n v="240"/>
    <n v="0"/>
    <n v="0"/>
    <n v="-240"/>
    <n v="0"/>
    <n v="0"/>
    <n v="0"/>
    <s v="FED HOUSNG &amp; COMM DEV FND"/>
    <s v="2016 FHCD ADMIN DEFAULT"/>
    <s v="DEFAULT PROJECT"/>
    <s v="PARTICIPANT SUPPORT  INDIRECT"/>
  </r>
  <r>
    <x v="0"/>
    <s v="1000887"/>
    <s v="350209"/>
    <x v="92"/>
    <s v="5529000"/>
    <n v="2016"/>
    <x v="3"/>
    <x v="92"/>
    <s v="50000-PROGRAM EXPENDITURE BUDGET"/>
    <s v="55000-INTRAGOVERNMENTAL SERVICES"/>
    <m/>
    <n v="0"/>
    <n v="0"/>
    <n v="0"/>
    <n v="0"/>
    <n v="0"/>
    <s v="N/A"/>
    <n v="0"/>
    <n v="0"/>
    <n v="0"/>
    <n v="0"/>
    <n v="0"/>
    <n v="0"/>
    <n v="0"/>
    <n v="0"/>
    <n v="0"/>
    <n v="0"/>
    <n v="0"/>
    <n v="0"/>
    <n v="0"/>
    <s v="FED HOUSNG &amp; COMM DEV FND"/>
    <s v="2016 FHCD ADMIN DEFAULT"/>
    <s v="DEFAULT PROJECT"/>
    <s v="PARTICIPANT SUPPORT  INDIRECT"/>
  </r>
  <r>
    <x v="0"/>
    <s v="1000887"/>
    <s v="350209"/>
    <x v="93"/>
    <s v="5529000"/>
    <n v="2016"/>
    <x v="3"/>
    <x v="93"/>
    <s v="50000-PROGRAM EXPENDITURE BUDGET"/>
    <s v="55000-INTRAGOVERNMENTAL SERVICES"/>
    <m/>
    <n v="0"/>
    <n v="0"/>
    <n v="0"/>
    <n v="0"/>
    <n v="0"/>
    <s v="N/A"/>
    <n v="0"/>
    <n v="0"/>
    <n v="0"/>
    <n v="339"/>
    <n v="0"/>
    <n v="-339"/>
    <n v="0"/>
    <n v="0"/>
    <n v="0"/>
    <n v="0"/>
    <n v="0"/>
    <n v="0"/>
    <n v="0"/>
    <s v="FED HOUSNG &amp; COMM DEV FND"/>
    <s v="2016 FHCD ADMIN DEFAULT"/>
    <s v="DEFAULT PROJECT"/>
    <s v="PARTICIPANT SUPPORT  INDIRECT"/>
  </r>
  <r>
    <x v="0"/>
    <s v="1000887"/>
    <s v="350209"/>
    <x v="47"/>
    <s v="5529000"/>
    <n v="2016"/>
    <x v="3"/>
    <x v="47"/>
    <s v="50000-PROGRAM EXPENDITURE BUDGET"/>
    <s v="55000-INTRAGOVERNMENTAL SERVICES"/>
    <m/>
    <n v="0"/>
    <n v="0"/>
    <n v="0"/>
    <n v="0"/>
    <n v="0"/>
    <s v="N/A"/>
    <n v="0"/>
    <n v="19177.3"/>
    <n v="0"/>
    <n v="0"/>
    <n v="0"/>
    <n v="-19177.3"/>
    <n v="19177.3"/>
    <n v="0"/>
    <n v="0"/>
    <n v="-19177.3"/>
    <n v="0"/>
    <n v="0"/>
    <n v="0"/>
    <s v="FED HOUSNG &amp; COMM DEV FND"/>
    <s v="2016 FHCD ADMIN DEFAULT"/>
    <s v="DEFAULT PROJECT"/>
    <s v="PARTICIPANT SUPPORT  INDIRECT"/>
  </r>
  <r>
    <x v="0"/>
    <s v="1000887"/>
    <s v="350209"/>
    <x v="48"/>
    <s v="5529000"/>
    <n v="2016"/>
    <x v="3"/>
    <x v="48"/>
    <s v="50000-PROGRAM EXPENDITURE BUDGET"/>
    <s v="55000-INTRAGOVERNMENTAL SERVICES"/>
    <m/>
    <n v="0"/>
    <n v="0"/>
    <n v="0"/>
    <n v="0"/>
    <n v="0"/>
    <s v="N/A"/>
    <n v="0"/>
    <n v="0"/>
    <n v="0"/>
    <n v="0"/>
    <n v="24834.560000000001"/>
    <n v="-24834.560000000001"/>
    <n v="0"/>
    <n v="24834.560000000001"/>
    <n v="0"/>
    <n v="-24834.560000000001"/>
    <n v="24834.55"/>
    <n v="-24834.55"/>
    <n v="0"/>
    <s v="FED HOUSNG &amp; COMM DEV FND"/>
    <s v="2016 FHCD ADMIN DEFAULT"/>
    <s v="DEFAULT PROJECT"/>
    <s v="PARTICIPANT SUPPORT  INDIRECT"/>
  </r>
  <r>
    <x v="0"/>
    <s v="1000887"/>
    <s v="350209"/>
    <x v="49"/>
    <s v="5529000"/>
    <n v="2016"/>
    <x v="3"/>
    <x v="49"/>
    <s v="50000-PROGRAM EXPENDITURE BUDGET"/>
    <s v="55000-INTRAGOVERNMENTAL SERVICES"/>
    <m/>
    <n v="0"/>
    <n v="0"/>
    <n v="0"/>
    <n v="0"/>
    <n v="0"/>
    <s v="N/A"/>
    <n v="0"/>
    <n v="4112.8999999999996"/>
    <n v="0"/>
    <n v="0"/>
    <n v="0"/>
    <n v="-4112.8999999999996"/>
    <n v="4112.8999999999996"/>
    <n v="0"/>
    <n v="0"/>
    <n v="-4112.8999999999996"/>
    <n v="0"/>
    <n v="0"/>
    <n v="0"/>
    <s v="FED HOUSNG &amp; COMM DEV FND"/>
    <s v="2016 FHCD ADMIN DEFAULT"/>
    <s v="DEFAULT PROJECT"/>
    <s v="PARTICIPANT SUPPORT  INDIRECT"/>
  </r>
  <r>
    <x v="0"/>
    <s v="1000887"/>
    <s v="350209"/>
    <x v="50"/>
    <s v="5529000"/>
    <n v="2016"/>
    <x v="3"/>
    <x v="50"/>
    <s v="50000-PROGRAM EXPENDITURE BUDGET"/>
    <s v="55000-INTRAGOVERNMENTAL SERVICES"/>
    <m/>
    <n v="0"/>
    <n v="0"/>
    <n v="0"/>
    <n v="0"/>
    <n v="0"/>
    <s v="N/A"/>
    <n v="0"/>
    <n v="828.75"/>
    <n v="0"/>
    <n v="0"/>
    <n v="0"/>
    <n v="-828.75"/>
    <n v="828.75"/>
    <n v="0"/>
    <n v="0"/>
    <n v="-828.75"/>
    <n v="0"/>
    <n v="0"/>
    <n v="0"/>
    <s v="FED HOUSNG &amp; COMM DEV FND"/>
    <s v="2016 FHCD ADMIN DEFAULT"/>
    <s v="DEFAULT PROJECT"/>
    <s v="PARTICIPANT SUPPORT  INDIRECT"/>
  </r>
  <r>
    <x v="0"/>
    <s v="1000887"/>
    <s v="350209"/>
    <x v="94"/>
    <s v="5529000"/>
    <n v="2016"/>
    <x v="3"/>
    <x v="94"/>
    <s v="50000-PROGRAM EXPENDITURE BUDGET"/>
    <s v="55000-INTRAGOVERNMENTAL SERVICES"/>
    <m/>
    <n v="0"/>
    <n v="0"/>
    <n v="0"/>
    <n v="0"/>
    <n v="0"/>
    <s v="N/A"/>
    <n v="0"/>
    <n v="0"/>
    <n v="0"/>
    <n v="0"/>
    <n v="0"/>
    <n v="0"/>
    <n v="0"/>
    <n v="0"/>
    <n v="21499.260000000002"/>
    <n v="-21499.260000000002"/>
    <n v="0"/>
    <n v="0"/>
    <n v="0"/>
    <s v="FED HOUSNG &amp; COMM DEV FND"/>
    <s v="2016 FHCD ADMIN DEFAULT"/>
    <s v="DEFAULT PROJECT"/>
    <s v="PARTICIPANT SUPPORT  INDIRECT"/>
  </r>
  <r>
    <x v="0"/>
    <s v="1000887"/>
    <s v="350209"/>
    <x v="115"/>
    <s v="5529000"/>
    <n v="2016"/>
    <x v="3"/>
    <x v="115"/>
    <s v="50000-PROGRAM EXPENDITURE BUDGET"/>
    <s v="55000-INTRAGOVERNMENTAL SERVICES"/>
    <m/>
    <n v="0"/>
    <n v="0"/>
    <n v="0"/>
    <n v="0"/>
    <n v="0"/>
    <s v="N/A"/>
    <n v="0"/>
    <n v="0"/>
    <n v="0"/>
    <n v="0"/>
    <n v="16333.2"/>
    <n v="-16333.2"/>
    <n v="0"/>
    <n v="16333.2"/>
    <n v="0"/>
    <n v="-16333.2"/>
    <n v="16333.2"/>
    <n v="-16333.2"/>
    <n v="0"/>
    <s v="FED HOUSNG &amp; COMM DEV FND"/>
    <s v="2016 FHCD ADMIN DEFAULT"/>
    <s v="DEFAULT PROJECT"/>
    <s v="PARTICIPANT SUPPORT  INDIRECT"/>
  </r>
  <r>
    <x v="0"/>
    <s v="1000887"/>
    <s v="350209"/>
    <x v="101"/>
    <s v="5529000"/>
    <n v="2016"/>
    <x v="3"/>
    <x v="101"/>
    <s v="50000-PROGRAM EXPENDITURE BUDGET"/>
    <s v="58000-INTRAGOVERNMENTAL CONTRIBUTIONS"/>
    <m/>
    <n v="0"/>
    <n v="0"/>
    <n v="0"/>
    <n v="0"/>
    <n v="0"/>
    <s v="N/A"/>
    <n v="0"/>
    <n v="1713.75"/>
    <n v="0"/>
    <n v="0"/>
    <n v="0"/>
    <n v="-1713.75"/>
    <n v="1713.75"/>
    <n v="0"/>
    <n v="0"/>
    <n v="-1713.75"/>
    <n v="0"/>
    <n v="0"/>
    <n v="0"/>
    <s v="FED HOUSNG &amp; COMM DEV FND"/>
    <s v="2016 FHCD ADMIN DEFAULT"/>
    <s v="DEFAULT PROJECT"/>
    <s v="PARTICIPANT SUPPORT  INDIRECT"/>
  </r>
  <r>
    <x v="0"/>
    <s v="1000887"/>
    <s v="350209"/>
    <x v="116"/>
    <s v="5529000"/>
    <n v="2016"/>
    <x v="3"/>
    <x v="116"/>
    <s v="50000-PROGRAM EXPENDITURE BUDGET"/>
    <s v="58000-INTRAGOVERNMENTAL CONTRIBUTIONS"/>
    <m/>
    <n v="0"/>
    <n v="0"/>
    <n v="0"/>
    <n v="0"/>
    <n v="0"/>
    <s v="N/A"/>
    <n v="0"/>
    <n v="0"/>
    <n v="0"/>
    <n v="0"/>
    <n v="0"/>
    <n v="151239"/>
    <n v="-151239"/>
    <n v="0"/>
    <n v="0"/>
    <n v="0"/>
    <n v="0"/>
    <n v="0"/>
    <n v="0"/>
    <s v="FED HOUSNG &amp; COMM DEV FND"/>
    <s v="2016 FHCD ADMIN DEFAULT"/>
    <s v="DEFAULT PROJECT"/>
    <s v="PARTICIPANT SUPPORT  INDIRECT"/>
  </r>
  <r>
    <x v="0"/>
    <s v="1000887"/>
    <s v="350209"/>
    <x v="117"/>
    <s v="5529000"/>
    <n v="2016"/>
    <x v="3"/>
    <x v="117"/>
    <s v="50000-PROGRAM EXPENDITURE BUDGET"/>
    <s v="59900-CONTRA EXPENDITURES"/>
    <m/>
    <n v="0"/>
    <n v="0"/>
    <n v="0"/>
    <n v="0"/>
    <n v="0"/>
    <s v="N/A"/>
    <n v="0"/>
    <n v="0"/>
    <n v="0"/>
    <n v="0"/>
    <n v="0"/>
    <n v="0"/>
    <n v="0"/>
    <n v="0"/>
    <n v="0"/>
    <n v="0"/>
    <n v="0"/>
    <n v="0"/>
    <n v="0"/>
    <s v="FED HOUSNG &amp; COMM DEV FND"/>
    <s v="2016 FHCD ADMIN DEFAULT"/>
    <s v="DEFAULT PROJECT"/>
    <s v="PARTICIPANT SUPPORT  INDIRECT"/>
  </r>
  <r>
    <x v="0"/>
    <s v="1000887"/>
    <s v="350209"/>
    <x v="104"/>
    <s v="5529000"/>
    <n v="2016"/>
    <x v="3"/>
    <x v="104"/>
    <s v="50000-PROGRAM EXPENDITURE BUDGET"/>
    <s v="59900-CONTRA EXPENDITURES"/>
    <m/>
    <n v="0"/>
    <n v="0"/>
    <n v="0"/>
    <n v="0"/>
    <n v="0"/>
    <s v="N/A"/>
    <n v="0"/>
    <n v="0"/>
    <n v="0"/>
    <n v="0"/>
    <n v="0"/>
    <n v="0"/>
    <n v="0"/>
    <n v="0"/>
    <n v="0"/>
    <n v="0"/>
    <n v="0"/>
    <n v="0"/>
    <n v="0"/>
    <s v="FED HOUSNG &amp; COMM DEV FND"/>
    <s v="2016 FHCD ADMIN DEFAULT"/>
    <s v="DEFAULT PROJECT"/>
    <s v="PARTICIPANT SUPPORT  INDIRECT"/>
  </r>
  <r>
    <x v="0"/>
    <s v="1000887"/>
    <s v="350300"/>
    <x v="61"/>
    <s v="0000000"/>
    <n v="2016"/>
    <x v="4"/>
    <x v="61"/>
    <s v="R3000-REVENUE"/>
    <s v="R3600-MISCELLANEOUS REVENUE"/>
    <m/>
    <n v="0"/>
    <n v="0"/>
    <n v="-4114.42"/>
    <n v="0"/>
    <n v="4114.42"/>
    <s v="N/A"/>
    <n v="0"/>
    <n v="0"/>
    <n v="0"/>
    <n v="0"/>
    <n v="0"/>
    <n v="0"/>
    <n v="0"/>
    <n v="-4114.42"/>
    <n v="0"/>
    <n v="0"/>
    <n v="0"/>
    <n v="0"/>
    <n v="0"/>
    <s v="FED HOUSNG &amp; COMM DEV FND"/>
    <s v="2016 FHCD ADMIN DEFAULT"/>
    <s v="COMMUNITY DEVELOPMENT"/>
    <s v="Default"/>
  </r>
  <r>
    <x v="0"/>
    <s v="1041089"/>
    <s v="000000"/>
    <x v="6"/>
    <s v="0000000"/>
    <n v="2016"/>
    <x v="0"/>
    <x v="6"/>
    <s v="BS000-CURRENT ASSETS"/>
    <s v="B1150-ACCOUNTS RECEIVABLE"/>
    <m/>
    <n v="0"/>
    <n v="0"/>
    <n v="0"/>
    <n v="0"/>
    <n v="0"/>
    <s v="N/A"/>
    <n v="0"/>
    <n v="0"/>
    <n v="0"/>
    <n v="0"/>
    <n v="0"/>
    <n v="0"/>
    <n v="0"/>
    <n v="0"/>
    <n v="0"/>
    <n v="0"/>
    <n v="0"/>
    <n v="0"/>
    <n v="0"/>
    <s v="FED HOUSNG &amp; COMM DEV FND"/>
    <s v="FHCD YWCA FAMILY VILLAGE PHS 2"/>
    <s v="DEFAULT"/>
    <s v="Default"/>
  </r>
  <r>
    <x v="0"/>
    <s v="1041089"/>
    <s v="000000"/>
    <x v="9"/>
    <s v="0000000"/>
    <n v="2016"/>
    <x v="0"/>
    <x v="9"/>
    <s v="BS000-CURRENT ASSETS"/>
    <s v="B1150-ACCOUNTS RECEIVABLE"/>
    <m/>
    <n v="0"/>
    <n v="0"/>
    <n v="0"/>
    <n v="0"/>
    <n v="0"/>
    <s v="N/A"/>
    <n v="0"/>
    <n v="0"/>
    <n v="0"/>
    <n v="0"/>
    <n v="0"/>
    <n v="0"/>
    <n v="0"/>
    <n v="0"/>
    <n v="0"/>
    <n v="0"/>
    <n v="0"/>
    <n v="0"/>
    <n v="0"/>
    <s v="FED HOUSNG &amp; COMM DEV FND"/>
    <s v="FHCD YWCA FAMILY VILLAGE PHS 2"/>
    <s v="DEFAULT"/>
    <s v="Default"/>
  </r>
  <r>
    <x v="0"/>
    <s v="1041089"/>
    <s v="000000"/>
    <x v="29"/>
    <s v="0000000"/>
    <n v="2016"/>
    <x v="1"/>
    <x v="29"/>
    <s v="BS200-CURRENT LIABILITIES"/>
    <s v="B2220-DEFERRED REVENUES"/>
    <m/>
    <n v="0"/>
    <n v="0"/>
    <n v="0"/>
    <n v="0"/>
    <n v="0"/>
    <s v="N/A"/>
    <n v="0"/>
    <n v="0"/>
    <n v="0"/>
    <n v="0"/>
    <n v="0"/>
    <n v="0"/>
    <n v="0"/>
    <n v="0"/>
    <n v="0"/>
    <n v="0"/>
    <n v="0"/>
    <n v="0"/>
    <n v="0"/>
    <s v="FED HOUSNG &amp; COMM DEV FND"/>
    <s v="FHCD YWCA FAMILY VILLAGE PHS 2"/>
    <s v="DEFAULT"/>
    <s v="Default"/>
  </r>
  <r>
    <x v="0"/>
    <s v="1041089"/>
    <s v="350007"/>
    <x v="43"/>
    <s v="0000000"/>
    <n v="2016"/>
    <x v="4"/>
    <x v="43"/>
    <s v="R3000-REVENUE"/>
    <s v="R3310-FEDERAL GRANTS DIRECT"/>
    <m/>
    <n v="0"/>
    <n v="0"/>
    <n v="0"/>
    <n v="0"/>
    <n v="0"/>
    <s v="N/A"/>
    <n v="0"/>
    <n v="0"/>
    <n v="0"/>
    <n v="0"/>
    <n v="0"/>
    <n v="0"/>
    <n v="0"/>
    <n v="0"/>
    <n v="0"/>
    <n v="0"/>
    <n v="0"/>
    <n v="0"/>
    <n v="0"/>
    <s v="FED HOUSNG &amp; COMM DEV FND"/>
    <s v="FHCD YWCA FAMILY VILLAGE PHS 2"/>
    <s v="HOME SBRCPNT UNALL"/>
    <s v="Default"/>
  </r>
  <r>
    <x v="0"/>
    <s v="1041089"/>
    <s v="350007"/>
    <x v="40"/>
    <s v="5590000"/>
    <n v="2016"/>
    <x v="3"/>
    <x v="40"/>
    <s v="50000-PROGRAM EXPENDITURE BUDGET"/>
    <s v="51000-WAGES AND BENEFITS"/>
    <s v="51100-SALARIES/WAGES"/>
    <n v="0"/>
    <n v="0"/>
    <n v="0"/>
    <n v="0"/>
    <n v="0"/>
    <s v="N/A"/>
    <n v="0"/>
    <n v="0"/>
    <n v="0"/>
    <n v="0"/>
    <n v="0"/>
    <n v="0"/>
    <n v="0"/>
    <n v="0"/>
    <n v="0"/>
    <n v="0"/>
    <n v="0"/>
    <n v="0"/>
    <n v="0"/>
    <s v="FED HOUSNG &amp; COMM DEV FND"/>
    <s v="FHCD YWCA FAMILY VILLAGE PHS 2"/>
    <s v="HOME SBRCPNT UNALL"/>
    <s v="HOUSING AND COMMUNITY DEVELOPMENT"/>
  </r>
  <r>
    <x v="0"/>
    <s v="1041089"/>
    <s v="350007"/>
    <x v="41"/>
    <s v="5590000"/>
    <n v="2016"/>
    <x v="3"/>
    <x v="41"/>
    <s v="50000-PROGRAM EXPENDITURE BUDGET"/>
    <s v="53000-SERVICES-OTHER CHARGES"/>
    <m/>
    <n v="0"/>
    <n v="0"/>
    <n v="0"/>
    <n v="0"/>
    <n v="0"/>
    <s v="N/A"/>
    <n v="0"/>
    <n v="0"/>
    <n v="0"/>
    <n v="0"/>
    <n v="0"/>
    <n v="0"/>
    <n v="0"/>
    <n v="0"/>
    <n v="0"/>
    <n v="0"/>
    <n v="0"/>
    <n v="0"/>
    <n v="0"/>
    <s v="FED HOUSNG &amp; COMM DEV FND"/>
    <s v="FHCD YWCA FAMILY VILLAGE PHS 2"/>
    <s v="HOME SBRCPNT UNALL"/>
    <s v="HOUSING AND COMMUNITY DEVELOPMENT"/>
  </r>
  <r>
    <x v="0"/>
    <s v="1041089"/>
    <s v="350007"/>
    <x v="118"/>
    <s v="5590000"/>
    <n v="2016"/>
    <x v="3"/>
    <x v="118"/>
    <s v="50000-PROGRAM EXPENDITURE BUDGET"/>
    <s v="59000-EXTRAORDINARY EXPENSES"/>
    <m/>
    <n v="0"/>
    <n v="0"/>
    <n v="0"/>
    <n v="0"/>
    <n v="0"/>
    <s v="N/A"/>
    <n v="0"/>
    <n v="0"/>
    <n v="0"/>
    <n v="0"/>
    <n v="0"/>
    <n v="0"/>
    <n v="0"/>
    <n v="0"/>
    <n v="0"/>
    <n v="0"/>
    <n v="0"/>
    <n v="0"/>
    <n v="0"/>
    <s v="FED HOUSNG &amp; COMM DEV FND"/>
    <s v="FHCD YWCA FAMILY VILLAGE PHS 2"/>
    <s v="HOME SBRCPNT UNALL"/>
    <s v="HOUSING AND COMMUNITY DEVELOPMENT"/>
  </r>
  <r>
    <x v="0"/>
    <s v="1041089"/>
    <s v="350007"/>
    <x v="104"/>
    <s v="5590000"/>
    <n v="2016"/>
    <x v="3"/>
    <x v="104"/>
    <s v="50000-PROGRAM EXPENDITURE BUDGET"/>
    <s v="59900-CONTRA EXPENDITURES"/>
    <m/>
    <n v="0"/>
    <n v="0"/>
    <n v="0"/>
    <n v="0"/>
    <n v="0"/>
    <s v="N/A"/>
    <n v="0"/>
    <n v="0"/>
    <n v="0"/>
    <n v="0"/>
    <n v="0"/>
    <n v="0"/>
    <n v="0"/>
    <n v="0"/>
    <n v="0"/>
    <n v="0"/>
    <n v="0"/>
    <n v="0"/>
    <n v="0"/>
    <s v="FED HOUSNG &amp; COMM DEV FND"/>
    <s v="FHCD YWCA FAMILY VILLAGE PHS 2"/>
    <s v="HOME SBRCPNT UNALL"/>
    <s v="HOUSING AND COMMUNITY DEVELOPMENT"/>
  </r>
  <r>
    <x v="0"/>
    <s v="1041089"/>
    <s v="350047"/>
    <x v="43"/>
    <s v="0000000"/>
    <n v="2016"/>
    <x v="4"/>
    <x v="43"/>
    <s v="R3000-REVENUE"/>
    <s v="R3310-FEDERAL GRANTS DIRECT"/>
    <m/>
    <n v="0"/>
    <n v="0"/>
    <n v="0"/>
    <n v="0"/>
    <n v="0"/>
    <s v="N/A"/>
    <n v="0"/>
    <n v="0"/>
    <n v="0"/>
    <n v="0"/>
    <n v="0"/>
    <n v="0"/>
    <n v="0"/>
    <n v="0"/>
    <n v="0"/>
    <n v="0"/>
    <n v="0"/>
    <n v="0"/>
    <n v="0"/>
    <s v="FED HOUSNG &amp; COMM DEV FND"/>
    <s v="FHCD YWCA FAMILY VILLAGE PHS 2"/>
    <s v="PROGRAM YEAR PROJECTS"/>
    <s v="Default"/>
  </r>
  <r>
    <x v="0"/>
    <s v="1041091"/>
    <s v="000000"/>
    <x v="6"/>
    <s v="0000000"/>
    <n v="2016"/>
    <x v="0"/>
    <x v="6"/>
    <s v="BS000-CURRENT ASSETS"/>
    <s v="B1150-ACCOUNTS RECEIVABLE"/>
    <m/>
    <n v="0"/>
    <n v="0"/>
    <n v="0"/>
    <n v="0"/>
    <n v="0"/>
    <s v="N/A"/>
    <n v="0"/>
    <n v="0"/>
    <n v="0"/>
    <n v="0"/>
    <n v="0"/>
    <n v="0"/>
    <n v="0"/>
    <n v="0"/>
    <n v="0"/>
    <n v="0"/>
    <n v="0"/>
    <n v="0"/>
    <n v="0"/>
    <s v="FED HOUSNG &amp; COMM DEV FND"/>
    <s v="FHCD SAHG TOTEM LK APTS"/>
    <s v="DEFAULT"/>
    <s v="Default"/>
  </r>
  <r>
    <x v="0"/>
    <s v="1041091"/>
    <s v="000000"/>
    <x v="9"/>
    <s v="0000000"/>
    <n v="2016"/>
    <x v="0"/>
    <x v="9"/>
    <s v="BS000-CURRENT ASSETS"/>
    <s v="B1150-ACCOUNTS RECEIVABLE"/>
    <m/>
    <n v="0"/>
    <n v="0"/>
    <n v="0"/>
    <n v="0"/>
    <n v="0"/>
    <s v="N/A"/>
    <n v="0"/>
    <n v="0"/>
    <n v="0"/>
    <n v="0"/>
    <n v="0"/>
    <n v="0"/>
    <n v="0"/>
    <n v="0"/>
    <n v="0"/>
    <n v="0"/>
    <n v="0"/>
    <n v="0"/>
    <n v="0"/>
    <s v="FED HOUSNG &amp; COMM DEV FND"/>
    <s v="FHCD SAHG TOTEM LK APTS"/>
    <s v="DEFAULT"/>
    <s v="Default"/>
  </r>
  <r>
    <x v="0"/>
    <s v="1041091"/>
    <s v="000000"/>
    <x v="29"/>
    <s v="0000000"/>
    <n v="2016"/>
    <x v="1"/>
    <x v="29"/>
    <s v="BS200-CURRENT LIABILITIES"/>
    <s v="B2220-DEFERRED REVENUES"/>
    <m/>
    <n v="0"/>
    <n v="0"/>
    <n v="0"/>
    <n v="0"/>
    <n v="0"/>
    <s v="N/A"/>
    <n v="0"/>
    <n v="0"/>
    <n v="0"/>
    <n v="0"/>
    <n v="0"/>
    <n v="0"/>
    <n v="0"/>
    <n v="0"/>
    <n v="0"/>
    <n v="0"/>
    <n v="0"/>
    <n v="0"/>
    <n v="0"/>
    <s v="FED HOUSNG &amp; COMM DEV FND"/>
    <s v="FHCD SAHG TOTEM LK APTS"/>
    <s v="DEFAULT"/>
    <s v="Default"/>
  </r>
  <r>
    <x v="0"/>
    <s v="1041091"/>
    <s v="350007"/>
    <x v="43"/>
    <s v="0000000"/>
    <n v="2016"/>
    <x v="4"/>
    <x v="43"/>
    <s v="R3000-REVENUE"/>
    <s v="R3310-FEDERAL GRANTS DIRECT"/>
    <m/>
    <n v="0"/>
    <n v="0"/>
    <n v="0"/>
    <n v="0"/>
    <n v="0"/>
    <s v="N/A"/>
    <n v="0"/>
    <n v="0"/>
    <n v="0"/>
    <n v="0"/>
    <n v="0"/>
    <n v="0"/>
    <n v="0"/>
    <n v="0"/>
    <n v="0"/>
    <n v="0"/>
    <n v="0"/>
    <n v="0"/>
    <n v="0"/>
    <s v="FED HOUSNG &amp; COMM DEV FND"/>
    <s v="FHCD SAHG TOTEM LK APTS"/>
    <s v="HOME SBRCPNT UNALL"/>
    <s v="Default"/>
  </r>
  <r>
    <x v="0"/>
    <s v="1041091"/>
    <s v="350007"/>
    <x v="111"/>
    <s v="5590000"/>
    <n v="2016"/>
    <x v="3"/>
    <x v="111"/>
    <s v="50000-PROGRAM EXPENDITURE BUDGET"/>
    <s v="53000-SERVICES-OTHER CHARGES"/>
    <m/>
    <n v="0"/>
    <n v="0"/>
    <n v="0"/>
    <n v="0"/>
    <n v="0"/>
    <s v="N/A"/>
    <n v="0"/>
    <n v="0"/>
    <n v="0"/>
    <n v="0"/>
    <n v="0"/>
    <n v="0"/>
    <n v="0"/>
    <n v="0"/>
    <n v="0"/>
    <n v="0"/>
    <n v="0"/>
    <n v="0"/>
    <n v="0"/>
    <s v="FED HOUSNG &amp; COMM DEV FND"/>
    <s v="FHCD SAHG TOTEM LK APTS"/>
    <s v="HOME SBRCPNT UNALL"/>
    <s v="HOUSING AND COMMUNITY DEVELOPMENT"/>
  </r>
  <r>
    <x v="0"/>
    <s v="1041091"/>
    <s v="350007"/>
    <x v="112"/>
    <s v="5590000"/>
    <n v="2016"/>
    <x v="3"/>
    <x v="112"/>
    <s v="50000-PROGRAM EXPENDITURE BUDGET"/>
    <s v="53000-SERVICES-OTHER CHARGES"/>
    <m/>
    <n v="0"/>
    <n v="0"/>
    <n v="0"/>
    <n v="0"/>
    <n v="0"/>
    <s v="N/A"/>
    <n v="0"/>
    <n v="0"/>
    <n v="0"/>
    <n v="0"/>
    <n v="0"/>
    <n v="0"/>
    <n v="0"/>
    <n v="0"/>
    <n v="0"/>
    <n v="0"/>
    <n v="0"/>
    <n v="0"/>
    <n v="0"/>
    <s v="FED HOUSNG &amp; COMM DEV FND"/>
    <s v="FHCD SAHG TOTEM LK APTS"/>
    <s v="HOME SBRCPNT UNALL"/>
    <s v="HOUSING AND COMMUNITY DEVELOPMENT"/>
  </r>
  <r>
    <x v="0"/>
    <s v="1041092"/>
    <s v="000000"/>
    <x v="6"/>
    <s v="0000000"/>
    <n v="2016"/>
    <x v="0"/>
    <x v="6"/>
    <s v="BS000-CURRENT ASSETS"/>
    <s v="B1150-ACCOUNTS RECEIVABLE"/>
    <m/>
    <n v="0"/>
    <n v="0"/>
    <n v="0"/>
    <n v="0"/>
    <n v="0"/>
    <s v="N/A"/>
    <n v="0"/>
    <n v="0"/>
    <n v="0"/>
    <n v="0"/>
    <n v="0"/>
    <n v="0"/>
    <n v="0"/>
    <n v="0"/>
    <n v="0"/>
    <n v="0"/>
    <n v="0"/>
    <n v="0"/>
    <n v="0"/>
    <s v="FED HOUSNG &amp; COMM DEV FND"/>
    <s v="FHCD HABITAT LA FORTUNA"/>
    <s v="DEFAULT"/>
    <s v="Default"/>
  </r>
  <r>
    <x v="0"/>
    <s v="1041092"/>
    <s v="000000"/>
    <x v="9"/>
    <s v="0000000"/>
    <n v="2016"/>
    <x v="0"/>
    <x v="9"/>
    <s v="BS000-CURRENT ASSETS"/>
    <s v="B1150-ACCOUNTS RECEIVABLE"/>
    <m/>
    <n v="0"/>
    <n v="0"/>
    <n v="0"/>
    <n v="0"/>
    <n v="0"/>
    <s v="N/A"/>
    <n v="0"/>
    <n v="0"/>
    <n v="0"/>
    <n v="0"/>
    <n v="0"/>
    <n v="0"/>
    <n v="0"/>
    <n v="0"/>
    <n v="0"/>
    <n v="0"/>
    <n v="0"/>
    <n v="0"/>
    <n v="0"/>
    <s v="FED HOUSNG &amp; COMM DEV FND"/>
    <s v="FHCD HABITAT LA FORTUNA"/>
    <s v="DEFAULT"/>
    <s v="Default"/>
  </r>
  <r>
    <x v="0"/>
    <s v="1041092"/>
    <s v="000000"/>
    <x v="29"/>
    <s v="0000000"/>
    <n v="2016"/>
    <x v="1"/>
    <x v="29"/>
    <s v="BS200-CURRENT LIABILITIES"/>
    <s v="B2220-DEFERRED REVENUES"/>
    <m/>
    <n v="0"/>
    <n v="0"/>
    <n v="0"/>
    <n v="0"/>
    <n v="0"/>
    <s v="N/A"/>
    <n v="0"/>
    <n v="0"/>
    <n v="0"/>
    <n v="0"/>
    <n v="0"/>
    <n v="0"/>
    <n v="0"/>
    <n v="0"/>
    <n v="0"/>
    <n v="0"/>
    <n v="0"/>
    <n v="0"/>
    <n v="0"/>
    <s v="FED HOUSNG &amp; COMM DEV FND"/>
    <s v="FHCD HABITAT LA FORTUNA"/>
    <s v="DEFAULT"/>
    <s v="Default"/>
  </r>
  <r>
    <x v="0"/>
    <s v="1041092"/>
    <s v="350007"/>
    <x v="43"/>
    <s v="0000000"/>
    <n v="2016"/>
    <x v="4"/>
    <x v="43"/>
    <s v="R3000-REVENUE"/>
    <s v="R3310-FEDERAL GRANTS DIRECT"/>
    <m/>
    <n v="0"/>
    <n v="0"/>
    <n v="0"/>
    <n v="0"/>
    <n v="0"/>
    <s v="N/A"/>
    <n v="0"/>
    <n v="0"/>
    <n v="0"/>
    <n v="0"/>
    <n v="0"/>
    <n v="0"/>
    <n v="0"/>
    <n v="0"/>
    <n v="0"/>
    <n v="0"/>
    <n v="0"/>
    <n v="0"/>
    <n v="0"/>
    <s v="FED HOUSNG &amp; COMM DEV FND"/>
    <s v="FHCD HABITAT LA FORTUNA"/>
    <s v="HOME SBRCPNT UNALL"/>
    <s v="Default"/>
  </r>
  <r>
    <x v="0"/>
    <s v="1041092"/>
    <s v="350007"/>
    <x v="39"/>
    <s v="0000000"/>
    <n v="2016"/>
    <x v="4"/>
    <x v="39"/>
    <s v="R3000-REVENUE"/>
    <s v="R3600-MISCELLANEOUS REVENUE"/>
    <m/>
    <n v="0"/>
    <n v="0"/>
    <n v="0"/>
    <n v="0"/>
    <n v="0"/>
    <s v="N/A"/>
    <n v="0"/>
    <n v="0"/>
    <n v="0"/>
    <n v="0"/>
    <n v="0"/>
    <n v="0"/>
    <n v="0"/>
    <n v="0"/>
    <n v="0"/>
    <n v="0"/>
    <n v="0"/>
    <n v="0"/>
    <n v="0"/>
    <s v="FED HOUSNG &amp; COMM DEV FND"/>
    <s v="FHCD HABITAT LA FORTUNA"/>
    <s v="HOME SBRCPNT UNALL"/>
    <s v="Default"/>
  </r>
  <r>
    <x v="0"/>
    <s v="1041092"/>
    <s v="350007"/>
    <x v="41"/>
    <s v="5590000"/>
    <n v="2016"/>
    <x v="3"/>
    <x v="41"/>
    <s v="50000-PROGRAM EXPENDITURE BUDGET"/>
    <s v="53000-SERVICES-OTHER CHARGES"/>
    <m/>
    <n v="0"/>
    <n v="0"/>
    <n v="0"/>
    <n v="0"/>
    <n v="0"/>
    <s v="N/A"/>
    <n v="0"/>
    <n v="0"/>
    <n v="0"/>
    <n v="0"/>
    <n v="0"/>
    <n v="0"/>
    <n v="0"/>
    <n v="0"/>
    <n v="0"/>
    <n v="0"/>
    <n v="0"/>
    <n v="0"/>
    <n v="0"/>
    <s v="FED HOUSNG &amp; COMM DEV FND"/>
    <s v="FHCD HABITAT LA FORTUNA"/>
    <s v="HOME SBRCPNT UNALL"/>
    <s v="HOUSING AND COMMUNITY DEVELOPMENT"/>
  </r>
  <r>
    <x v="0"/>
    <s v="1041129"/>
    <s v="000000"/>
    <x v="6"/>
    <s v="0000000"/>
    <n v="2016"/>
    <x v="0"/>
    <x v="6"/>
    <s v="BS000-CURRENT ASSETS"/>
    <s v="B1150-ACCOUNTS RECEIVABLE"/>
    <m/>
    <n v="0"/>
    <n v="0"/>
    <n v="0"/>
    <n v="0"/>
    <n v="0"/>
    <s v="N/A"/>
    <n v="0"/>
    <n v="0"/>
    <n v="0"/>
    <n v="0"/>
    <n v="0"/>
    <n v="0"/>
    <n v="0"/>
    <n v="0"/>
    <n v="0"/>
    <n v="0"/>
    <n v="0"/>
    <n v="0"/>
    <n v="0"/>
    <s v="FED HOUSNG &amp; COMM DEV FND"/>
    <s v="FHCD KC ADMIN HOUSING"/>
    <s v="DEFAULT"/>
    <s v="Default"/>
  </r>
  <r>
    <x v="0"/>
    <s v="1041129"/>
    <s v="000000"/>
    <x v="9"/>
    <s v="0000000"/>
    <n v="2016"/>
    <x v="0"/>
    <x v="9"/>
    <s v="BS000-CURRENT ASSETS"/>
    <s v="B1150-ACCOUNTS RECEIVABLE"/>
    <m/>
    <n v="0"/>
    <n v="0"/>
    <n v="0"/>
    <n v="0"/>
    <n v="0"/>
    <s v="N/A"/>
    <n v="0"/>
    <n v="0"/>
    <n v="0"/>
    <n v="0"/>
    <n v="0"/>
    <n v="0"/>
    <n v="0"/>
    <n v="0"/>
    <n v="0"/>
    <n v="0"/>
    <n v="0"/>
    <n v="0"/>
    <n v="0"/>
    <s v="FED HOUSNG &amp; COMM DEV FND"/>
    <s v="FHCD KC ADMIN HOUSING"/>
    <s v="DEFAULT"/>
    <s v="Default"/>
  </r>
  <r>
    <x v="0"/>
    <s v="1041129"/>
    <s v="000000"/>
    <x v="29"/>
    <s v="0000000"/>
    <n v="2016"/>
    <x v="1"/>
    <x v="29"/>
    <s v="BS200-CURRENT LIABILITIES"/>
    <s v="B2220-DEFERRED REVENUES"/>
    <m/>
    <n v="0"/>
    <n v="0"/>
    <n v="0"/>
    <n v="0"/>
    <n v="0"/>
    <s v="N/A"/>
    <n v="0"/>
    <n v="0"/>
    <n v="0"/>
    <n v="0"/>
    <n v="0"/>
    <n v="0"/>
    <n v="0"/>
    <n v="0"/>
    <n v="0"/>
    <n v="0"/>
    <n v="0"/>
    <n v="0"/>
    <n v="0"/>
    <s v="FED HOUSNG &amp; COMM DEV FND"/>
    <s v="FHCD KC ADMIN HOUSING"/>
    <s v="DEFAULT"/>
    <s v="Default"/>
  </r>
  <r>
    <x v="0"/>
    <s v="1041129"/>
    <s v="350045"/>
    <x v="55"/>
    <s v="0000000"/>
    <n v="2016"/>
    <x v="4"/>
    <x v="55"/>
    <s v="R3000-REVENUE"/>
    <s v="R3310-FEDERAL GRANTS DIRECT"/>
    <m/>
    <n v="0"/>
    <n v="0"/>
    <n v="0"/>
    <n v="0"/>
    <n v="0"/>
    <s v="N/A"/>
    <n v="0"/>
    <n v="0"/>
    <n v="0"/>
    <n v="0"/>
    <n v="0"/>
    <n v="0"/>
    <n v="0"/>
    <n v="0"/>
    <n v="0"/>
    <n v="0"/>
    <n v="0"/>
    <n v="0"/>
    <n v="0"/>
    <s v="FED HOUSNG &amp; COMM DEV FND"/>
    <s v="FHCD KC ADMIN HOUSING"/>
    <s v="CDBG ADMIN CAPITAL"/>
    <s v="Default"/>
  </r>
  <r>
    <x v="0"/>
    <s v="1041129"/>
    <s v="350045"/>
    <x v="119"/>
    <s v="0000000"/>
    <n v="2016"/>
    <x v="4"/>
    <x v="119"/>
    <s v="R3000-REVENUE"/>
    <s v="R3390-RECOVERY ACT DIRECT"/>
    <m/>
    <n v="0"/>
    <n v="0"/>
    <n v="0"/>
    <n v="0"/>
    <n v="0"/>
    <s v="N/A"/>
    <n v="0"/>
    <n v="0"/>
    <n v="0"/>
    <n v="0"/>
    <n v="0"/>
    <n v="0"/>
    <n v="0"/>
    <n v="0"/>
    <n v="0"/>
    <n v="0"/>
    <n v="0"/>
    <n v="0"/>
    <n v="0"/>
    <s v="FED HOUSNG &amp; COMM DEV FND"/>
    <s v="FHCD KC ADMIN HOUSING"/>
    <s v="CDBG ADMIN CAPITAL"/>
    <s v="Default"/>
  </r>
  <r>
    <x v="0"/>
    <s v="1041129"/>
    <s v="350045"/>
    <x v="40"/>
    <s v="5590000"/>
    <n v="2016"/>
    <x v="3"/>
    <x v="40"/>
    <s v="50000-PROGRAM EXPENDITURE BUDGET"/>
    <s v="51000-WAGES AND BENEFITS"/>
    <s v="51100-SALARIES/WAGES"/>
    <n v="0"/>
    <n v="0"/>
    <n v="0"/>
    <n v="0"/>
    <n v="0"/>
    <s v="N/A"/>
    <n v="0"/>
    <n v="0"/>
    <n v="0"/>
    <n v="0"/>
    <n v="0"/>
    <n v="0"/>
    <n v="0"/>
    <n v="0"/>
    <n v="0"/>
    <n v="0"/>
    <n v="0"/>
    <n v="0"/>
    <n v="0"/>
    <s v="FED HOUSNG &amp; COMM DEV FND"/>
    <s v="FHCD KC ADMIN HOUSING"/>
    <s v="CDBG ADMIN CAPITAL"/>
    <s v="HOUSING AND COMMUNITY DEVELOPMENT"/>
  </r>
  <r>
    <x v="0"/>
    <s v="1041129"/>
    <s v="350045"/>
    <x v="53"/>
    <s v="5590000"/>
    <n v="2016"/>
    <x v="3"/>
    <x v="53"/>
    <s v="50000-PROGRAM EXPENDITURE BUDGET"/>
    <s v="82000-APPLIED OVERHEAD"/>
    <m/>
    <n v="0"/>
    <n v="0"/>
    <n v="0"/>
    <n v="0"/>
    <n v="0"/>
    <s v="N/A"/>
    <n v="0"/>
    <n v="0"/>
    <n v="0"/>
    <n v="0"/>
    <n v="0"/>
    <n v="0"/>
    <n v="0"/>
    <n v="0"/>
    <n v="0"/>
    <n v="0"/>
    <n v="0"/>
    <n v="0"/>
    <n v="0"/>
    <s v="FED HOUSNG &amp; COMM DEV FND"/>
    <s v="FHCD KC ADMIN HOUSING"/>
    <s v="CDBG ADMIN CAPITAL"/>
    <s v="HOUSING AND COMMUNITY DEVELOPMENT"/>
  </r>
  <r>
    <x v="0"/>
    <s v="1041129"/>
    <s v="350045"/>
    <x v="54"/>
    <s v="5590000"/>
    <n v="2016"/>
    <x v="3"/>
    <x v="54"/>
    <s v="50000-PROGRAM EXPENDITURE BUDGET"/>
    <s v="82000-APPLIED OVERHEAD"/>
    <m/>
    <n v="0"/>
    <n v="0"/>
    <n v="0"/>
    <n v="0"/>
    <n v="0"/>
    <s v="N/A"/>
    <n v="0"/>
    <n v="0"/>
    <n v="0"/>
    <n v="0"/>
    <n v="0"/>
    <n v="0"/>
    <n v="0"/>
    <n v="0"/>
    <n v="0"/>
    <n v="0"/>
    <n v="0"/>
    <n v="0"/>
    <n v="0"/>
    <s v="FED HOUSNG &amp; COMM DEV FND"/>
    <s v="FHCD KC ADMIN HOUSING"/>
    <s v="CDBG ADMIN CAPITAL"/>
    <s v="HOUSING AND COMMUNITY DEVELOPMENT"/>
  </r>
  <r>
    <x v="0"/>
    <s v="1041162"/>
    <s v="000000"/>
    <x v="6"/>
    <s v="0000000"/>
    <n v="2016"/>
    <x v="0"/>
    <x v="6"/>
    <s v="BS000-CURRENT ASSETS"/>
    <s v="B1150-ACCOUNTS RECEIVABLE"/>
    <m/>
    <n v="0"/>
    <n v="0"/>
    <n v="0"/>
    <n v="0"/>
    <n v="0"/>
    <s v="N/A"/>
    <n v="0"/>
    <n v="0"/>
    <n v="0"/>
    <n v="0"/>
    <n v="0"/>
    <n v="0"/>
    <n v="0"/>
    <n v="0"/>
    <n v="0"/>
    <n v="0"/>
    <n v="0"/>
    <n v="0"/>
    <n v="0"/>
    <s v="FED HOUSNG &amp; COMM DEV FND"/>
    <s v="FHCD BARING WATER ASSOC"/>
    <s v="DEFAULT"/>
    <s v="Default"/>
  </r>
  <r>
    <x v="0"/>
    <s v="1041162"/>
    <s v="000000"/>
    <x v="9"/>
    <s v="0000000"/>
    <n v="2016"/>
    <x v="0"/>
    <x v="9"/>
    <s v="BS000-CURRENT ASSETS"/>
    <s v="B1150-ACCOUNTS RECEIVABLE"/>
    <m/>
    <n v="0"/>
    <n v="0"/>
    <n v="0"/>
    <n v="0"/>
    <n v="0"/>
    <s v="N/A"/>
    <n v="0"/>
    <n v="0"/>
    <n v="0"/>
    <n v="0"/>
    <n v="0"/>
    <n v="0"/>
    <n v="0"/>
    <n v="0"/>
    <n v="0"/>
    <n v="0"/>
    <n v="0"/>
    <n v="0"/>
    <n v="0"/>
    <s v="FED HOUSNG &amp; COMM DEV FND"/>
    <s v="FHCD BARING WATER ASSOC"/>
    <s v="DEFAULT"/>
    <s v="Default"/>
  </r>
  <r>
    <x v="0"/>
    <s v="1041162"/>
    <s v="000000"/>
    <x v="19"/>
    <s v="0000000"/>
    <n v="2016"/>
    <x v="1"/>
    <x v="19"/>
    <s v="BS200-CURRENT LIABILITIES"/>
    <s v="B2020-ACCOUNTS PAYABLE"/>
    <m/>
    <n v="0"/>
    <n v="0"/>
    <n v="0"/>
    <n v="0"/>
    <n v="0"/>
    <s v="N/A"/>
    <n v="0"/>
    <n v="0"/>
    <n v="0"/>
    <n v="0"/>
    <n v="0"/>
    <n v="0"/>
    <n v="0"/>
    <n v="0"/>
    <n v="0"/>
    <n v="0"/>
    <n v="0"/>
    <n v="0"/>
    <n v="0"/>
    <s v="FED HOUSNG &amp; COMM DEV FND"/>
    <s v="FHCD BARING WATER ASSOC"/>
    <s v="DEFAULT"/>
    <s v="Default"/>
  </r>
  <r>
    <x v="0"/>
    <s v="1041162"/>
    <s v="000000"/>
    <x v="29"/>
    <s v="0000000"/>
    <n v="2016"/>
    <x v="1"/>
    <x v="29"/>
    <s v="BS200-CURRENT LIABILITIES"/>
    <s v="B2220-DEFERRED REVENUES"/>
    <m/>
    <n v="0"/>
    <n v="0"/>
    <n v="0"/>
    <n v="0"/>
    <n v="0"/>
    <s v="N/A"/>
    <n v="0"/>
    <n v="0"/>
    <n v="0"/>
    <n v="0"/>
    <n v="0"/>
    <n v="0"/>
    <n v="0"/>
    <n v="0"/>
    <n v="0"/>
    <n v="0"/>
    <n v="0"/>
    <n v="0"/>
    <n v="0"/>
    <s v="FED HOUSNG &amp; COMM DEV FND"/>
    <s v="FHCD BARING WATER ASSOC"/>
    <s v="DEFAULT"/>
    <s v="Default"/>
  </r>
  <r>
    <x v="0"/>
    <s v="1041162"/>
    <s v="350047"/>
    <x v="55"/>
    <s v="0000000"/>
    <n v="2016"/>
    <x v="4"/>
    <x v="55"/>
    <s v="R3000-REVENUE"/>
    <s v="R3310-FEDERAL GRANTS DIRECT"/>
    <m/>
    <n v="0"/>
    <n v="0"/>
    <n v="0"/>
    <n v="0"/>
    <n v="0"/>
    <s v="N/A"/>
    <n v="0"/>
    <n v="0"/>
    <n v="0"/>
    <n v="0"/>
    <n v="0"/>
    <n v="0"/>
    <n v="0"/>
    <n v="0"/>
    <n v="0"/>
    <n v="0"/>
    <n v="0"/>
    <n v="0"/>
    <n v="0"/>
    <s v="FED HOUSNG &amp; COMM DEV FND"/>
    <s v="FHCD BARING WATER ASSOC"/>
    <s v="PROGRAM YEAR PROJECTS"/>
    <s v="Default"/>
  </r>
  <r>
    <x v="0"/>
    <s v="1041162"/>
    <s v="350047"/>
    <x v="119"/>
    <s v="0000000"/>
    <n v="2016"/>
    <x v="4"/>
    <x v="119"/>
    <s v="R3000-REVENUE"/>
    <s v="R3390-RECOVERY ACT DIRECT"/>
    <m/>
    <n v="0"/>
    <n v="0"/>
    <n v="0"/>
    <n v="0"/>
    <n v="0"/>
    <s v="N/A"/>
    <n v="0"/>
    <n v="0"/>
    <n v="0"/>
    <n v="0"/>
    <n v="0"/>
    <n v="0"/>
    <n v="0"/>
    <n v="0"/>
    <n v="0"/>
    <n v="0"/>
    <n v="0"/>
    <n v="0"/>
    <n v="0"/>
    <s v="FED HOUSNG &amp; COMM DEV FND"/>
    <s v="FHCD BARING WATER ASSOC"/>
    <s v="PROGRAM YEAR PROJECTS"/>
    <s v="Default"/>
  </r>
  <r>
    <x v="0"/>
    <s v="1041162"/>
    <s v="350047"/>
    <x v="39"/>
    <s v="0000000"/>
    <n v="2016"/>
    <x v="4"/>
    <x v="39"/>
    <s v="R3000-REVENUE"/>
    <s v="R3600-MISCELLANEOUS REVENUE"/>
    <m/>
    <n v="0"/>
    <n v="0"/>
    <n v="0"/>
    <n v="0"/>
    <n v="0"/>
    <s v="N/A"/>
    <n v="0"/>
    <n v="0"/>
    <n v="0"/>
    <n v="0"/>
    <n v="0"/>
    <n v="0"/>
    <n v="0"/>
    <n v="0"/>
    <n v="0"/>
    <n v="0"/>
    <n v="0"/>
    <n v="0"/>
    <n v="0"/>
    <s v="FED HOUSNG &amp; COMM DEV FND"/>
    <s v="FHCD BARING WATER ASSOC"/>
    <s v="PROGRAM YEAR PROJECTS"/>
    <s v="Default"/>
  </r>
  <r>
    <x v="0"/>
    <s v="1041162"/>
    <s v="350047"/>
    <x v="40"/>
    <s v="5590000"/>
    <n v="2016"/>
    <x v="3"/>
    <x v="40"/>
    <s v="50000-PROGRAM EXPENDITURE BUDGET"/>
    <s v="51000-WAGES AND BENEFITS"/>
    <s v="51100-SALARIES/WAGES"/>
    <n v="0"/>
    <n v="0"/>
    <n v="0"/>
    <n v="0"/>
    <n v="0"/>
    <s v="N/A"/>
    <n v="0"/>
    <n v="0"/>
    <n v="0"/>
    <n v="0"/>
    <n v="0"/>
    <n v="0"/>
    <n v="0"/>
    <n v="0"/>
    <n v="0"/>
    <n v="0"/>
    <n v="0"/>
    <n v="0"/>
    <n v="0"/>
    <s v="FED HOUSNG &amp; COMM DEV FND"/>
    <s v="FHCD BARING WATER ASSOC"/>
    <s v="PROGRAM YEAR PROJECTS"/>
    <s v="HOUSING AND COMMUNITY DEVELOPMENT"/>
  </r>
  <r>
    <x v="0"/>
    <s v="1041162"/>
    <s v="350047"/>
    <x v="70"/>
    <s v="5590000"/>
    <n v="2016"/>
    <x v="3"/>
    <x v="70"/>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71"/>
    <s v="5590000"/>
    <n v="2016"/>
    <x v="3"/>
    <x v="71"/>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72"/>
    <s v="5590000"/>
    <n v="2016"/>
    <x v="3"/>
    <x v="72"/>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41"/>
    <s v="5590000"/>
    <n v="2016"/>
    <x v="3"/>
    <x v="41"/>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11"/>
    <s v="5590000"/>
    <n v="2016"/>
    <x v="3"/>
    <x v="111"/>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12"/>
    <s v="5590000"/>
    <n v="2016"/>
    <x v="3"/>
    <x v="112"/>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04"/>
    <s v="5590000"/>
    <n v="2016"/>
    <x v="3"/>
    <x v="104"/>
    <s v="50000-PROGRAM EXPENDITURE BUDGET"/>
    <s v="59900-CONTRA EXPENDITURES"/>
    <m/>
    <n v="0"/>
    <n v="0"/>
    <n v="0"/>
    <n v="0"/>
    <n v="0"/>
    <s v="N/A"/>
    <n v="0"/>
    <n v="0"/>
    <n v="0"/>
    <n v="0"/>
    <n v="0"/>
    <n v="0"/>
    <n v="0"/>
    <n v="0"/>
    <n v="0"/>
    <n v="0"/>
    <n v="0"/>
    <n v="0"/>
    <n v="0"/>
    <s v="FED HOUSNG &amp; COMM DEV FND"/>
    <s v="FHCD BARING WATER ASSOC"/>
    <s v="PROGRAM YEAR PROJECTS"/>
    <s v="HOUSING AND COMMUNITY DEVELOPMENT"/>
  </r>
  <r>
    <x v="0"/>
    <s v="1041162"/>
    <s v="350047"/>
    <x v="53"/>
    <s v="5590000"/>
    <n v="2016"/>
    <x v="3"/>
    <x v="53"/>
    <s v="50000-PROGRAM EXPENDITURE BUDGET"/>
    <s v="82000-APPLIED OVERHEAD"/>
    <m/>
    <n v="0"/>
    <n v="0"/>
    <n v="0"/>
    <n v="0"/>
    <n v="0"/>
    <s v="N/A"/>
    <n v="0"/>
    <n v="0"/>
    <n v="0"/>
    <n v="0"/>
    <n v="0"/>
    <n v="0"/>
    <n v="0"/>
    <n v="0"/>
    <n v="0"/>
    <n v="0"/>
    <n v="0"/>
    <n v="0"/>
    <n v="0"/>
    <s v="FED HOUSNG &amp; COMM DEV FND"/>
    <s v="FHCD BARING WATER ASSOC"/>
    <s v="PROGRAM YEAR PROJECTS"/>
    <s v="HOUSING AND COMMUNITY DEVELOPMENT"/>
  </r>
  <r>
    <x v="0"/>
    <s v="1041162"/>
    <s v="350047"/>
    <x v="54"/>
    <s v="5590000"/>
    <n v="2016"/>
    <x v="3"/>
    <x v="54"/>
    <s v="50000-PROGRAM EXPENDITURE BUDGET"/>
    <s v="82000-APPLIED OVERHEAD"/>
    <m/>
    <n v="0"/>
    <n v="0"/>
    <n v="0"/>
    <n v="0"/>
    <n v="0"/>
    <s v="N/A"/>
    <n v="0"/>
    <n v="0"/>
    <n v="0"/>
    <n v="0"/>
    <n v="0"/>
    <n v="0"/>
    <n v="0"/>
    <n v="0"/>
    <n v="0"/>
    <n v="0"/>
    <n v="0"/>
    <n v="0"/>
    <n v="0"/>
    <s v="FED HOUSNG &amp; COMM DEV FND"/>
    <s v="FHCD BARING WATER ASSOC"/>
    <s v="PROGRAM YEAR PROJECTS"/>
    <s v="HOUSING AND COMMUNITY DEVELOPMENT"/>
  </r>
  <r>
    <x v="0"/>
    <s v="1041163"/>
    <s v="000000"/>
    <x v="6"/>
    <s v="0000000"/>
    <n v="2016"/>
    <x v="0"/>
    <x v="6"/>
    <s v="BS000-CURRENT ASSETS"/>
    <s v="B1150-ACCOUNTS RECEIVABLE"/>
    <m/>
    <n v="0"/>
    <n v="0"/>
    <n v="0"/>
    <n v="0"/>
    <n v="0"/>
    <s v="N/A"/>
    <n v="0"/>
    <n v="0"/>
    <n v="0"/>
    <n v="0"/>
    <n v="0"/>
    <n v="0"/>
    <n v="0"/>
    <n v="0"/>
    <n v="0"/>
    <n v="0"/>
    <n v="0"/>
    <n v="0"/>
    <n v="0"/>
    <s v="FED HOUSNG &amp; COMM DEV FND"/>
    <s v="FHCD WHITE CTR SIDEWALKS"/>
    <s v="DEFAULT"/>
    <s v="Default"/>
  </r>
  <r>
    <x v="0"/>
    <s v="1041163"/>
    <s v="000000"/>
    <x v="9"/>
    <s v="0000000"/>
    <n v="2016"/>
    <x v="0"/>
    <x v="9"/>
    <s v="BS000-CURRENT ASSETS"/>
    <s v="B1150-ACCOUNTS RECEIVABLE"/>
    <m/>
    <n v="0"/>
    <n v="0"/>
    <n v="0"/>
    <n v="0"/>
    <n v="0"/>
    <s v="N/A"/>
    <n v="0"/>
    <n v="0"/>
    <n v="0"/>
    <n v="0"/>
    <n v="0"/>
    <n v="0"/>
    <n v="0"/>
    <n v="0"/>
    <n v="0"/>
    <n v="0"/>
    <n v="0"/>
    <n v="0"/>
    <n v="0"/>
    <s v="FED HOUSNG &amp; COMM DEV FND"/>
    <s v="FHCD WHITE CTR SIDEWALKS"/>
    <s v="DEFAULT"/>
    <s v="Default"/>
  </r>
  <r>
    <x v="0"/>
    <s v="1041163"/>
    <s v="000000"/>
    <x v="29"/>
    <s v="0000000"/>
    <n v="2016"/>
    <x v="1"/>
    <x v="29"/>
    <s v="BS200-CURRENT LIABILITIES"/>
    <s v="B2220-DEFERRED REVENUES"/>
    <m/>
    <n v="0"/>
    <n v="0"/>
    <n v="0"/>
    <n v="0"/>
    <n v="0"/>
    <s v="N/A"/>
    <n v="0"/>
    <n v="0"/>
    <n v="0"/>
    <n v="0"/>
    <n v="0"/>
    <n v="0"/>
    <n v="0"/>
    <n v="0"/>
    <n v="0"/>
    <n v="0"/>
    <n v="0"/>
    <n v="0"/>
    <n v="0"/>
    <s v="FED HOUSNG &amp; COMM DEV FND"/>
    <s v="FHCD WHITE CTR SIDEWALKS"/>
    <s v="DEFAULT"/>
    <s v="Default"/>
  </r>
  <r>
    <x v="0"/>
    <s v="1041163"/>
    <s v="350047"/>
    <x v="55"/>
    <s v="0000000"/>
    <n v="2016"/>
    <x v="4"/>
    <x v="55"/>
    <s v="R3000-REVENUE"/>
    <s v="R3310-FEDERAL GRANTS DIRECT"/>
    <m/>
    <n v="0"/>
    <n v="0"/>
    <n v="0"/>
    <n v="0"/>
    <n v="0"/>
    <s v="N/A"/>
    <n v="0"/>
    <n v="0"/>
    <n v="0"/>
    <n v="0"/>
    <n v="0"/>
    <n v="0"/>
    <n v="0"/>
    <n v="0"/>
    <n v="0"/>
    <n v="0"/>
    <n v="0"/>
    <n v="0"/>
    <n v="0"/>
    <s v="FED HOUSNG &amp; COMM DEV FND"/>
    <s v="FHCD WHITE CTR SIDEWALKS"/>
    <s v="PROGRAM YEAR PROJECTS"/>
    <s v="Default"/>
  </r>
  <r>
    <x v="0"/>
    <s v="1041163"/>
    <s v="350047"/>
    <x v="119"/>
    <s v="0000000"/>
    <n v="2016"/>
    <x v="4"/>
    <x v="119"/>
    <s v="R3000-REVENUE"/>
    <s v="R3390-RECOVERY ACT DIRECT"/>
    <m/>
    <n v="0"/>
    <n v="0"/>
    <n v="0"/>
    <n v="0"/>
    <n v="0"/>
    <s v="N/A"/>
    <n v="0"/>
    <n v="0"/>
    <n v="0"/>
    <n v="0"/>
    <n v="0"/>
    <n v="0"/>
    <n v="0"/>
    <n v="0"/>
    <n v="0"/>
    <n v="0"/>
    <n v="0"/>
    <n v="0"/>
    <n v="0"/>
    <s v="FED HOUSNG &amp; COMM DEV FND"/>
    <s v="FHCD WHITE CTR SIDEWALKS"/>
    <s v="PROGRAM YEAR PROJECTS"/>
    <s v="Default"/>
  </r>
  <r>
    <x v="0"/>
    <s v="1041163"/>
    <s v="350047"/>
    <x v="39"/>
    <s v="0000000"/>
    <n v="2016"/>
    <x v="4"/>
    <x v="39"/>
    <s v="R3000-REVENUE"/>
    <s v="R3600-MISCELLANEOUS REVENUE"/>
    <m/>
    <n v="0"/>
    <n v="0"/>
    <n v="0"/>
    <n v="0"/>
    <n v="0"/>
    <s v="N/A"/>
    <n v="0"/>
    <n v="0"/>
    <n v="0"/>
    <n v="0"/>
    <n v="0"/>
    <n v="0"/>
    <n v="0"/>
    <n v="0"/>
    <n v="0"/>
    <n v="0"/>
    <n v="0"/>
    <n v="0"/>
    <n v="0"/>
    <s v="FED HOUSNG &amp; COMM DEV FND"/>
    <s v="FHCD WHITE CTR SIDEWALKS"/>
    <s v="PROGRAM YEAR PROJECTS"/>
    <s v="Default"/>
  </r>
  <r>
    <x v="0"/>
    <s v="1041163"/>
    <s v="350047"/>
    <x v="40"/>
    <s v="5590000"/>
    <n v="2016"/>
    <x v="3"/>
    <x v="40"/>
    <s v="50000-PROGRAM EXPENDITURE BUDGET"/>
    <s v="51000-WAGES AND BENEFITS"/>
    <s v="51100-SALARIES/WAGES"/>
    <n v="0"/>
    <n v="0"/>
    <n v="0"/>
    <n v="0"/>
    <n v="0"/>
    <s v="N/A"/>
    <n v="0"/>
    <n v="0"/>
    <n v="0"/>
    <n v="0"/>
    <n v="0"/>
    <n v="0"/>
    <n v="0"/>
    <n v="0"/>
    <n v="0"/>
    <n v="0"/>
    <n v="0"/>
    <n v="0"/>
    <n v="0"/>
    <s v="FED HOUSNG &amp; COMM DEV FND"/>
    <s v="FHCD WHITE CTR SIDEWALKS"/>
    <s v="PROGRAM YEAR PROJECTS"/>
    <s v="HOUSING AND COMMUNITY DEVELOPMENT"/>
  </r>
  <r>
    <x v="0"/>
    <s v="1041163"/>
    <s v="350047"/>
    <x v="106"/>
    <s v="5590000"/>
    <n v="2016"/>
    <x v="3"/>
    <x v="106"/>
    <s v="50000-PROGRAM EXPENDITURE BUDGET"/>
    <s v="51000-WAGES AND BENEFITS"/>
    <s v="51100-SALARIES/WAGES"/>
    <n v="0"/>
    <n v="0"/>
    <n v="0"/>
    <n v="0"/>
    <n v="0"/>
    <s v="N/A"/>
    <n v="0"/>
    <n v="0"/>
    <n v="0"/>
    <n v="0"/>
    <n v="0"/>
    <n v="0"/>
    <n v="0"/>
    <n v="0"/>
    <n v="0"/>
    <n v="0"/>
    <n v="0"/>
    <n v="0"/>
    <n v="0"/>
    <s v="FED HOUSNG &amp; COMM DEV FND"/>
    <s v="FHCD WHITE CTR SIDEWALKS"/>
    <s v="PROGRAM YEAR PROJECTS"/>
    <s v="HOUSING AND COMMUNITY DEVELOPMENT"/>
  </r>
  <r>
    <x v="0"/>
    <s v="1041163"/>
    <s v="350047"/>
    <x v="70"/>
    <s v="5590000"/>
    <n v="2016"/>
    <x v="3"/>
    <x v="70"/>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71"/>
    <s v="5590000"/>
    <n v="2016"/>
    <x v="3"/>
    <x v="71"/>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72"/>
    <s v="5590000"/>
    <n v="2016"/>
    <x v="3"/>
    <x v="72"/>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111"/>
    <s v="5590000"/>
    <n v="2016"/>
    <x v="3"/>
    <x v="111"/>
    <s v="50000-PROGRAM EXPENDITURE BUDGET"/>
    <s v="53000-SERVICES-OTHER CHARGES"/>
    <m/>
    <n v="0"/>
    <n v="0"/>
    <n v="0"/>
    <n v="0"/>
    <n v="0"/>
    <s v="N/A"/>
    <n v="0"/>
    <n v="0"/>
    <n v="0"/>
    <n v="0"/>
    <n v="0"/>
    <n v="0"/>
    <n v="0"/>
    <n v="0"/>
    <n v="0"/>
    <n v="0"/>
    <n v="0"/>
    <n v="0"/>
    <n v="0"/>
    <s v="FED HOUSNG &amp; COMM DEV FND"/>
    <s v="FHCD WHITE CTR SIDEWALKS"/>
    <s v="PROGRAM YEAR PROJECTS"/>
    <s v="HOUSING AND COMMUNITY DEVELOPMENT"/>
  </r>
  <r>
    <x v="0"/>
    <s v="1041163"/>
    <s v="350047"/>
    <x v="112"/>
    <s v="5590000"/>
    <n v="2016"/>
    <x v="3"/>
    <x v="112"/>
    <s v="50000-PROGRAM EXPENDITURE BUDGET"/>
    <s v="53000-SERVICES-OTHER CHARGES"/>
    <m/>
    <n v="0"/>
    <n v="0"/>
    <n v="0"/>
    <n v="0"/>
    <n v="0"/>
    <s v="N/A"/>
    <n v="0"/>
    <n v="0"/>
    <n v="0"/>
    <n v="0"/>
    <n v="0"/>
    <n v="0"/>
    <n v="0"/>
    <n v="0"/>
    <n v="0"/>
    <n v="0"/>
    <n v="0"/>
    <n v="0"/>
    <n v="0"/>
    <s v="FED HOUSNG &amp; COMM DEV FND"/>
    <s v="FHCD WHITE CTR SIDEWALKS"/>
    <s v="PROGRAM YEAR PROJECTS"/>
    <s v="HOUSING AND COMMUNITY DEVELOPMENT"/>
  </r>
  <r>
    <x v="0"/>
    <s v="1041163"/>
    <s v="350047"/>
    <x v="42"/>
    <s v="5590000"/>
    <n v="2016"/>
    <x v="3"/>
    <x v="42"/>
    <s v="50000-PROGRAM EXPENDITURE BUDGET"/>
    <s v="55000-INTRAGOVERNMENTAL SERVICES"/>
    <m/>
    <n v="0"/>
    <n v="0"/>
    <n v="0"/>
    <n v="0"/>
    <n v="0"/>
    <s v="N/A"/>
    <n v="0"/>
    <n v="0"/>
    <n v="0"/>
    <n v="0"/>
    <n v="0"/>
    <n v="0"/>
    <n v="0"/>
    <n v="0"/>
    <n v="0"/>
    <n v="0"/>
    <n v="0"/>
    <n v="0"/>
    <n v="0"/>
    <s v="FED HOUSNG &amp; COMM DEV FND"/>
    <s v="FHCD WHITE CTR SIDEWALKS"/>
    <s v="PROGRAM YEAR PROJECTS"/>
    <s v="HOUSING AND COMMUNITY DEVELOPMENT"/>
  </r>
  <r>
    <x v="0"/>
    <s v="1041163"/>
    <s v="350047"/>
    <x v="104"/>
    <s v="5590000"/>
    <n v="2016"/>
    <x v="3"/>
    <x v="104"/>
    <s v="50000-PROGRAM EXPENDITURE BUDGET"/>
    <s v="59900-CONTRA EXPENDITURES"/>
    <m/>
    <n v="0"/>
    <n v="0"/>
    <n v="0"/>
    <n v="0"/>
    <n v="0"/>
    <s v="N/A"/>
    <n v="0"/>
    <n v="0"/>
    <n v="0"/>
    <n v="0"/>
    <n v="0"/>
    <n v="0"/>
    <n v="0"/>
    <n v="0"/>
    <n v="0"/>
    <n v="0"/>
    <n v="0"/>
    <n v="0"/>
    <n v="0"/>
    <s v="FED HOUSNG &amp; COMM DEV FND"/>
    <s v="FHCD WHITE CTR SIDEWALKS"/>
    <s v="PROGRAM YEAR PROJECTS"/>
    <s v="HOUSING AND COMMUNITY DEVELOPMENT"/>
  </r>
  <r>
    <x v="0"/>
    <s v="1041163"/>
    <s v="350047"/>
    <x v="53"/>
    <s v="5590000"/>
    <n v="2016"/>
    <x v="3"/>
    <x v="53"/>
    <s v="50000-PROGRAM EXPENDITURE BUDGET"/>
    <s v="82000-APPLIED OVERHEAD"/>
    <m/>
    <n v="0"/>
    <n v="0"/>
    <n v="0"/>
    <n v="0"/>
    <n v="0"/>
    <s v="N/A"/>
    <n v="0"/>
    <n v="0"/>
    <n v="0"/>
    <n v="0"/>
    <n v="0"/>
    <n v="0"/>
    <n v="0"/>
    <n v="0"/>
    <n v="0"/>
    <n v="0"/>
    <n v="0"/>
    <n v="0"/>
    <n v="0"/>
    <s v="FED HOUSNG &amp; COMM DEV FND"/>
    <s v="FHCD WHITE CTR SIDEWALKS"/>
    <s v="PROGRAM YEAR PROJECTS"/>
    <s v="HOUSING AND COMMUNITY DEVELOPMENT"/>
  </r>
  <r>
    <x v="0"/>
    <s v="1041163"/>
    <s v="350047"/>
    <x v="54"/>
    <s v="5590000"/>
    <n v="2016"/>
    <x v="3"/>
    <x v="54"/>
    <s v="50000-PROGRAM EXPENDITURE BUDGET"/>
    <s v="82000-APPLIED OVERHEAD"/>
    <m/>
    <n v="0"/>
    <n v="0"/>
    <n v="0"/>
    <n v="0"/>
    <n v="0"/>
    <s v="N/A"/>
    <n v="0"/>
    <n v="0"/>
    <n v="0"/>
    <n v="0"/>
    <n v="0"/>
    <n v="0"/>
    <n v="0"/>
    <n v="0"/>
    <n v="0"/>
    <n v="0"/>
    <n v="0"/>
    <n v="0"/>
    <n v="0"/>
    <s v="FED HOUSNG &amp; COMM DEV FND"/>
    <s v="FHCD WHITE CTR SIDEWALKS"/>
    <s v="PROGRAM YEAR PROJECTS"/>
    <s v="HOUSING AND COMMUNITY DEVELOPMENT"/>
  </r>
  <r>
    <x v="0"/>
    <s v="1041171"/>
    <s v="350101"/>
    <x v="64"/>
    <s v="0000000"/>
    <n v="2016"/>
    <x v="4"/>
    <x v="64"/>
    <s v="R3000-REVENUE"/>
    <s v="R3310-FEDERAL GRANTS DIRECT"/>
    <m/>
    <n v="0"/>
    <n v="0"/>
    <n v="0"/>
    <n v="0"/>
    <n v="0"/>
    <s v="N/A"/>
    <n v="0"/>
    <n v="0"/>
    <n v="0"/>
    <n v="0"/>
    <n v="0"/>
    <n v="0"/>
    <n v="0"/>
    <n v="0"/>
    <n v="0"/>
    <n v="0"/>
    <n v="0"/>
    <n v="0"/>
    <n v="0"/>
    <s v="FED HOUSNG &amp; COMM DEV FND"/>
    <s v="FHCD MCKINNEY ADMIN"/>
    <s v="MCKINNEY ADMIN"/>
    <s v="Default"/>
  </r>
  <r>
    <x v="0"/>
    <s v="1041171"/>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s v="MCKINNEY ADMIN"/>
    <s v="HOUSING AND COMMUNITY DEVELOPMENT"/>
  </r>
  <r>
    <x v="0"/>
    <s v="1041171"/>
    <s v="350101"/>
    <x v="44"/>
    <s v="0000000"/>
    <n v="2016"/>
    <x v="3"/>
    <x v="44"/>
    <s v="50000-PROGRAM EXPENDITURE BUDGET"/>
    <s v="51000-WAGES AND BENEFITS"/>
    <s v="51100-SALARIES/WAGES"/>
    <n v="0"/>
    <n v="0"/>
    <n v="0"/>
    <n v="0"/>
    <n v="0"/>
    <s v="N/A"/>
    <n v="0"/>
    <n v="0"/>
    <n v="0"/>
    <n v="0"/>
    <n v="0"/>
    <n v="0"/>
    <n v="0"/>
    <n v="0"/>
    <n v="0"/>
    <n v="0"/>
    <n v="0"/>
    <n v="0"/>
    <n v="0"/>
    <s v="FED HOUSNG &amp; COMM DEV FND"/>
    <s v="FHCD MCKINNEY ADMIN"/>
    <s v="MCKINNEY ADMIN"/>
    <s v="Default"/>
  </r>
  <r>
    <x v="0"/>
    <s v="1041171"/>
    <s v="350101"/>
    <x v="44"/>
    <s v="5593000"/>
    <n v="2016"/>
    <x v="3"/>
    <x v="44"/>
    <s v="50000-PROGRAM EXPENDITURE BUDGET"/>
    <s v="51000-WAGES AND BENEFITS"/>
    <s v="51100-SALARIES/WAGES"/>
    <n v="0"/>
    <n v="0"/>
    <n v="0"/>
    <n v="0"/>
    <n v="0"/>
    <s v="N/A"/>
    <n v="0"/>
    <n v="0"/>
    <n v="0"/>
    <n v="0"/>
    <n v="0"/>
    <n v="0"/>
    <n v="0"/>
    <n v="0"/>
    <n v="0"/>
    <n v="0"/>
    <n v="0"/>
    <n v="0"/>
    <n v="0"/>
    <s v="FED HOUSNG &amp; COMM DEV FND"/>
    <s v="FHCD MCKINNEY ADMIN"/>
    <s v="MCKINNEY ADMIN"/>
    <s v="COMMUNITY DEVELOPMENT SERVICES"/>
  </r>
  <r>
    <x v="0"/>
    <s v="1041171"/>
    <s v="350101"/>
    <x v="85"/>
    <s v="5590000"/>
    <n v="2016"/>
    <x v="3"/>
    <x v="85"/>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6"/>
    <s v="5590000"/>
    <n v="2016"/>
    <x v="3"/>
    <x v="86"/>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7"/>
    <s v="5590000"/>
    <n v="2016"/>
    <x v="3"/>
    <x v="87"/>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9"/>
    <s v="5590000"/>
    <n v="2016"/>
    <x v="3"/>
    <x v="89"/>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90"/>
    <s v="5590000"/>
    <n v="2016"/>
    <x v="3"/>
    <x v="90"/>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91"/>
    <s v="5590000"/>
    <n v="2016"/>
    <x v="3"/>
    <x v="91"/>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47"/>
    <s v="5590000"/>
    <n v="2016"/>
    <x v="3"/>
    <x v="47"/>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49"/>
    <s v="5590000"/>
    <n v="2016"/>
    <x v="3"/>
    <x v="49"/>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50"/>
    <s v="5590000"/>
    <n v="2016"/>
    <x v="3"/>
    <x v="50"/>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104"/>
    <s v="5590000"/>
    <n v="2016"/>
    <x v="3"/>
    <x v="104"/>
    <s v="50000-PROGRAM EXPENDITURE BUDGET"/>
    <s v="59900-CONTRA EXPENDITURES"/>
    <m/>
    <n v="0"/>
    <n v="0"/>
    <n v="0"/>
    <n v="0"/>
    <n v="0"/>
    <s v="N/A"/>
    <n v="0"/>
    <n v="0"/>
    <n v="0"/>
    <n v="0"/>
    <n v="0"/>
    <n v="0"/>
    <n v="0"/>
    <n v="0"/>
    <n v="0"/>
    <n v="0"/>
    <n v="0"/>
    <n v="0"/>
    <n v="0"/>
    <s v="FED HOUSNG &amp; COMM DEV FND"/>
    <s v="FHCD MCKINNEY ADMIN"/>
    <s v="MCKINNEY ADMIN"/>
    <s v="HOUSING AND COMMUNITY DEVELOPMENT"/>
  </r>
  <r>
    <x v="0"/>
    <s v="1041171"/>
    <s v="350101"/>
    <x v="53"/>
    <s v="5590000"/>
    <n v="2016"/>
    <x v="3"/>
    <x v="53"/>
    <s v="50000-PROGRAM EXPENDITURE BUDGET"/>
    <s v="82000-APPLIED OVERHEAD"/>
    <m/>
    <n v="0"/>
    <n v="0"/>
    <n v="0"/>
    <n v="0"/>
    <n v="0"/>
    <s v="N/A"/>
    <n v="0"/>
    <n v="0"/>
    <n v="0"/>
    <n v="0"/>
    <n v="0"/>
    <n v="0"/>
    <n v="0"/>
    <n v="0"/>
    <n v="0"/>
    <n v="0"/>
    <n v="0"/>
    <n v="0"/>
    <n v="0"/>
    <s v="FED HOUSNG &amp; COMM DEV FND"/>
    <s v="FHCD MCKINNEY ADMIN"/>
    <s v="MCKINNEY ADMIN"/>
    <s v="HOUSING AND COMMUNITY DEVELOPMENT"/>
  </r>
  <r>
    <x v="0"/>
    <s v="1041171"/>
    <s v="350101"/>
    <x v="54"/>
    <s v="5590000"/>
    <n v="2016"/>
    <x v="3"/>
    <x v="54"/>
    <s v="50000-PROGRAM EXPENDITURE BUDGET"/>
    <s v="82000-APPLIED OVERHEAD"/>
    <m/>
    <n v="0"/>
    <n v="0"/>
    <n v="0"/>
    <n v="0"/>
    <n v="0"/>
    <s v="N/A"/>
    <n v="0"/>
    <n v="0"/>
    <n v="0"/>
    <n v="0"/>
    <n v="0"/>
    <n v="0"/>
    <n v="0"/>
    <n v="0"/>
    <n v="0"/>
    <n v="0"/>
    <n v="0"/>
    <n v="0"/>
    <n v="0"/>
    <s v="FED HOUSNG &amp; COMM DEV FND"/>
    <s v="FHCD MCKINNEY ADMIN"/>
    <s v="MCKINNEY ADMIN"/>
    <s v="HOUSING AND COMMUNITY DEVELOPMENT"/>
  </r>
  <r>
    <x v="0"/>
    <s v="1041175"/>
    <s v="350061"/>
    <x v="120"/>
    <s v="0000000"/>
    <n v="2016"/>
    <x v="4"/>
    <x v="120"/>
    <s v="R3000-REVENUE"/>
    <s v="R3340-STATE GRANTS"/>
    <m/>
    <n v="0"/>
    <n v="0"/>
    <n v="0"/>
    <n v="0"/>
    <n v="0"/>
    <s v="N/A"/>
    <n v="0"/>
    <n v="0"/>
    <n v="0"/>
    <n v="0"/>
    <n v="0"/>
    <n v="0"/>
    <n v="0"/>
    <n v="0"/>
    <n v="0"/>
    <n v="0"/>
    <n v="0"/>
    <n v="0"/>
    <n v="0"/>
    <s v="FED HOUSNG &amp; COMM DEV FND"/>
    <s v="FHCD CTED"/>
    <s v="CTED"/>
    <s v="Default"/>
  </r>
  <r>
    <x v="0"/>
    <s v="1041238"/>
    <s v="000000"/>
    <x v="6"/>
    <s v="0000000"/>
    <n v="2016"/>
    <x v="0"/>
    <x v="6"/>
    <s v="BS000-CURRENT ASSETS"/>
    <s v="B1150-ACCOUNTS RECEIVABLE"/>
    <m/>
    <n v="0"/>
    <n v="0"/>
    <n v="0"/>
    <n v="0"/>
    <n v="0"/>
    <s v="N/A"/>
    <n v="0"/>
    <n v="0"/>
    <n v="0"/>
    <n v="0"/>
    <n v="0"/>
    <n v="0"/>
    <n v="0"/>
    <n v="0"/>
    <n v="0"/>
    <n v="0"/>
    <n v="0"/>
    <n v="0"/>
    <n v="0"/>
    <s v="FED HOUSNG &amp; COMM DEV FND"/>
    <s v="FHCD STRENGTH OF PLACE VILLAGE"/>
    <s v="DEFAULT"/>
    <s v="Default"/>
  </r>
  <r>
    <x v="0"/>
    <s v="1041238"/>
    <s v="000000"/>
    <x v="9"/>
    <s v="0000000"/>
    <n v="2016"/>
    <x v="0"/>
    <x v="9"/>
    <s v="BS000-CURRENT ASSETS"/>
    <s v="B1150-ACCOUNTS RECEIVABLE"/>
    <m/>
    <n v="0"/>
    <n v="0"/>
    <n v="0"/>
    <n v="0"/>
    <n v="0"/>
    <s v="N/A"/>
    <n v="0"/>
    <n v="0"/>
    <n v="0"/>
    <n v="0"/>
    <n v="0"/>
    <n v="0"/>
    <n v="0"/>
    <n v="0"/>
    <n v="0"/>
    <n v="0"/>
    <n v="0"/>
    <n v="0"/>
    <n v="0"/>
    <s v="FED HOUSNG &amp; COMM DEV FND"/>
    <s v="FHCD STRENGTH OF PLACE VILLAGE"/>
    <s v="DEFAULT"/>
    <s v="Default"/>
  </r>
  <r>
    <x v="0"/>
    <s v="1041238"/>
    <s v="000000"/>
    <x v="29"/>
    <s v="0000000"/>
    <n v="2016"/>
    <x v="1"/>
    <x v="29"/>
    <s v="BS200-CURRENT LIABILITIES"/>
    <s v="B2220-DEFERRED REVENUES"/>
    <m/>
    <n v="0"/>
    <n v="0"/>
    <n v="0"/>
    <n v="0"/>
    <n v="0"/>
    <s v="N/A"/>
    <n v="0"/>
    <n v="0"/>
    <n v="0"/>
    <n v="0"/>
    <n v="0"/>
    <n v="0"/>
    <n v="0"/>
    <n v="0"/>
    <n v="0"/>
    <n v="0"/>
    <n v="0"/>
    <n v="0"/>
    <n v="0"/>
    <s v="FED HOUSNG &amp; COMM DEV FND"/>
    <s v="FHCD STRENGTH OF PLACE VILLAGE"/>
    <s v="DEFAULT"/>
    <s v="Default"/>
  </r>
  <r>
    <x v="0"/>
    <s v="1041238"/>
    <s v="350007"/>
    <x v="43"/>
    <s v="0000000"/>
    <n v="2016"/>
    <x v="4"/>
    <x v="43"/>
    <s v="R3000-REVENUE"/>
    <s v="R3310-FEDERAL GRANTS DIRECT"/>
    <m/>
    <n v="0"/>
    <n v="0"/>
    <n v="0"/>
    <n v="0"/>
    <n v="0"/>
    <s v="N/A"/>
    <n v="0"/>
    <n v="0"/>
    <n v="0"/>
    <n v="0"/>
    <n v="0"/>
    <n v="0"/>
    <n v="0"/>
    <n v="0"/>
    <n v="0"/>
    <n v="0"/>
    <n v="0"/>
    <n v="0"/>
    <n v="0"/>
    <s v="FED HOUSNG &amp; COMM DEV FND"/>
    <s v="FHCD STRENGTH OF PLACE VILLAGE"/>
    <s v="HOME SBRCPNT UNALL"/>
    <s v="Default"/>
  </r>
  <r>
    <x v="0"/>
    <s v="1041238"/>
    <s v="350007"/>
    <x v="40"/>
    <s v="5590000"/>
    <n v="2016"/>
    <x v="3"/>
    <x v="40"/>
    <s v="50000-PROGRAM EXPENDITURE BUDGET"/>
    <s v="51000-WAGES AND BENEFITS"/>
    <s v="51100-SALARIES/WAGES"/>
    <n v="0"/>
    <n v="0"/>
    <n v="0"/>
    <n v="0"/>
    <n v="0"/>
    <s v="N/A"/>
    <n v="0"/>
    <n v="0"/>
    <n v="0"/>
    <n v="0"/>
    <n v="0"/>
    <n v="0"/>
    <n v="0"/>
    <n v="0"/>
    <n v="0"/>
    <n v="0"/>
    <n v="0"/>
    <n v="0"/>
    <n v="0"/>
    <s v="FED HOUSNG &amp; COMM DEV FND"/>
    <s v="FHCD STRENGTH OF PLACE VILLAGE"/>
    <s v="HOME SBRCPNT UNALL"/>
    <s v="HOUSING AND COMMUNITY DEVELOPMENT"/>
  </r>
  <r>
    <x v="0"/>
    <s v="1041238"/>
    <s v="350007"/>
    <x v="104"/>
    <s v="5590000"/>
    <n v="2016"/>
    <x v="3"/>
    <x v="104"/>
    <s v="50000-PROGRAM EXPENDITURE BUDGET"/>
    <s v="59900-CONTRA EXPENDITURES"/>
    <m/>
    <n v="0"/>
    <n v="0"/>
    <n v="0"/>
    <n v="0"/>
    <n v="0"/>
    <s v="N/A"/>
    <n v="0"/>
    <n v="0"/>
    <n v="0"/>
    <n v="0"/>
    <n v="0"/>
    <n v="0"/>
    <n v="0"/>
    <n v="0"/>
    <n v="0"/>
    <n v="0"/>
    <n v="0"/>
    <n v="0"/>
    <n v="0"/>
    <s v="FED HOUSNG &amp; COMM DEV FND"/>
    <s v="FHCD STRENGTH OF PLACE VILLAGE"/>
    <s v="HOME SBRCPNT UNALL"/>
    <s v="HOUSING AND COMMUNITY DEVELOPMENT"/>
  </r>
  <r>
    <x v="0"/>
    <s v="1041265"/>
    <s v="000000"/>
    <x v="6"/>
    <s v="0000000"/>
    <n v="2016"/>
    <x v="0"/>
    <x v="6"/>
    <s v="BS000-CURRENT ASSETS"/>
    <s v="B1150-ACCOUNTS RECEIVABLE"/>
    <m/>
    <n v="0"/>
    <n v="0"/>
    <n v="0"/>
    <n v="0"/>
    <n v="0"/>
    <s v="N/A"/>
    <n v="0"/>
    <n v="0"/>
    <n v="0"/>
    <n v="0"/>
    <n v="0"/>
    <n v="0"/>
    <n v="0"/>
    <n v="0"/>
    <n v="0"/>
    <n v="0"/>
    <n v="0"/>
    <n v="0"/>
    <n v="0"/>
    <s v="FED HOUSNG &amp; COMM DEV FND"/>
    <s v="FHCD CDBG FED WY WX PROJ"/>
    <s v="DEFAULT"/>
    <s v="Default"/>
  </r>
  <r>
    <x v="0"/>
    <s v="1041265"/>
    <s v="000000"/>
    <x v="9"/>
    <s v="0000000"/>
    <n v="2016"/>
    <x v="0"/>
    <x v="9"/>
    <s v="BS000-CURRENT ASSETS"/>
    <s v="B1150-ACCOUNTS RECEIVABLE"/>
    <m/>
    <n v="0"/>
    <n v="0"/>
    <n v="0"/>
    <n v="0"/>
    <n v="0"/>
    <s v="N/A"/>
    <n v="0"/>
    <n v="0"/>
    <n v="0"/>
    <n v="0"/>
    <n v="0"/>
    <n v="0"/>
    <n v="0"/>
    <n v="0"/>
    <n v="0"/>
    <n v="0"/>
    <n v="0"/>
    <n v="0"/>
    <n v="0"/>
    <s v="FED HOUSNG &amp; COMM DEV FND"/>
    <s v="FHCD CDBG FED WY WX PROJ"/>
    <s v="DEFAULT"/>
    <s v="Default"/>
  </r>
  <r>
    <x v="0"/>
    <s v="1041265"/>
    <s v="000000"/>
    <x v="29"/>
    <s v="0000000"/>
    <n v="2016"/>
    <x v="1"/>
    <x v="29"/>
    <s v="BS200-CURRENT LIABILITIES"/>
    <s v="B2220-DEFERRED REVENUES"/>
    <m/>
    <n v="0"/>
    <n v="0"/>
    <n v="0"/>
    <n v="0"/>
    <n v="0"/>
    <s v="N/A"/>
    <n v="0"/>
    <n v="0"/>
    <n v="0"/>
    <n v="0"/>
    <n v="0"/>
    <n v="0"/>
    <n v="0"/>
    <n v="0"/>
    <n v="0"/>
    <n v="0"/>
    <n v="0"/>
    <n v="0"/>
    <n v="0"/>
    <s v="FED HOUSNG &amp; COMM DEV FND"/>
    <s v="FHCD CDBG FED WY WX PROJ"/>
    <s v="DEFAULT"/>
    <s v="Default"/>
  </r>
  <r>
    <x v="0"/>
    <s v="1041265"/>
    <s v="350047"/>
    <x v="55"/>
    <s v="0000000"/>
    <n v="2016"/>
    <x v="4"/>
    <x v="55"/>
    <s v="R3000-REVENUE"/>
    <s v="R3310-FEDERAL GRANTS DIRECT"/>
    <m/>
    <n v="0"/>
    <n v="0"/>
    <n v="0"/>
    <n v="0"/>
    <n v="0"/>
    <s v="N/A"/>
    <n v="0"/>
    <n v="0"/>
    <n v="0"/>
    <n v="0"/>
    <n v="0"/>
    <n v="0"/>
    <n v="0"/>
    <n v="0"/>
    <n v="0"/>
    <n v="0"/>
    <n v="0"/>
    <n v="0"/>
    <n v="0"/>
    <s v="FED HOUSNG &amp; COMM DEV FND"/>
    <s v="FHCD CDBG FED WY WX PROJ"/>
    <s v="PROGRAM YEAR PROJECTS"/>
    <s v="Default"/>
  </r>
  <r>
    <x v="0"/>
    <s v="1041265"/>
    <s v="350047"/>
    <x v="55"/>
    <s v="5590000"/>
    <n v="2016"/>
    <x v="4"/>
    <x v="55"/>
    <s v="R3000-REVENUE"/>
    <s v="R3310-FEDERAL GRANTS DIRECT"/>
    <m/>
    <n v="0"/>
    <n v="0"/>
    <n v="0"/>
    <n v="0"/>
    <n v="0"/>
    <s v="N/A"/>
    <n v="0"/>
    <n v="0"/>
    <n v="0"/>
    <n v="0"/>
    <n v="0"/>
    <n v="0"/>
    <n v="0"/>
    <n v="0"/>
    <n v="0"/>
    <n v="0"/>
    <n v="0"/>
    <n v="0"/>
    <n v="0"/>
    <s v="FED HOUSNG &amp; COMM DEV FND"/>
    <s v="FHCD CDBG FED WY WX PROJ"/>
    <s v="PROGRAM YEAR PROJECTS"/>
    <s v="HOUSING AND COMMUNITY DEVELOPMENT"/>
  </r>
  <r>
    <x v="0"/>
    <s v="1041265"/>
    <s v="350047"/>
    <x v="119"/>
    <s v="0000000"/>
    <n v="2016"/>
    <x v="4"/>
    <x v="119"/>
    <s v="R3000-REVENUE"/>
    <s v="R3390-RECOVERY ACT DIRECT"/>
    <m/>
    <n v="0"/>
    <n v="0"/>
    <n v="0"/>
    <n v="0"/>
    <n v="0"/>
    <s v="N/A"/>
    <n v="0"/>
    <n v="0"/>
    <n v="0"/>
    <n v="0"/>
    <n v="0"/>
    <n v="0"/>
    <n v="0"/>
    <n v="0"/>
    <n v="0"/>
    <n v="0"/>
    <n v="0"/>
    <n v="0"/>
    <n v="0"/>
    <s v="FED HOUSNG &amp; COMM DEV FND"/>
    <s v="FHCD CDBG FED WY WX PROJ"/>
    <s v="PROGRAM YEAR PROJECTS"/>
    <s v="Default"/>
  </r>
  <r>
    <x v="0"/>
    <s v="1041265"/>
    <s v="350047"/>
    <x v="39"/>
    <s v="0000000"/>
    <n v="2016"/>
    <x v="4"/>
    <x v="39"/>
    <s v="R3000-REVENUE"/>
    <s v="R3600-MISCELLANEOUS REVENUE"/>
    <m/>
    <n v="0"/>
    <n v="0"/>
    <n v="0"/>
    <n v="0"/>
    <n v="0"/>
    <s v="N/A"/>
    <n v="0"/>
    <n v="0"/>
    <n v="0"/>
    <n v="0"/>
    <n v="0"/>
    <n v="0"/>
    <n v="0"/>
    <n v="0"/>
    <n v="0"/>
    <n v="0"/>
    <n v="0"/>
    <n v="0"/>
    <n v="0"/>
    <s v="FED HOUSNG &amp; COMM DEV FND"/>
    <s v="FHCD CDBG FED WY WX PROJ"/>
    <s v="PROGRAM YEAR PROJECTS"/>
    <s v="Default"/>
  </r>
  <r>
    <x v="0"/>
    <s v="1041265"/>
    <s v="350047"/>
    <x v="38"/>
    <s v="5590000"/>
    <n v="2016"/>
    <x v="3"/>
    <x v="38"/>
    <s v="50000-PROGRAM EXPENDITURE BUDGET"/>
    <s v="53000-SERVICES-OTHER CHARGES"/>
    <m/>
    <n v="0"/>
    <n v="0"/>
    <n v="0"/>
    <n v="0"/>
    <n v="0"/>
    <s v="N/A"/>
    <n v="0"/>
    <n v="0"/>
    <n v="0"/>
    <n v="0"/>
    <n v="0"/>
    <n v="0"/>
    <n v="0"/>
    <n v="0"/>
    <n v="0"/>
    <n v="0"/>
    <n v="0"/>
    <n v="0"/>
    <n v="0"/>
    <s v="FED HOUSNG &amp; COMM DEV FND"/>
    <s v="FHCD CDBG FED WY WX PROJ"/>
    <s v="PROGRAM YEAR PROJECTS"/>
    <s v="HOUSING AND COMMUNITY DEVELOPMENT"/>
  </r>
  <r>
    <x v="0"/>
    <s v="1041265"/>
    <s v="350047"/>
    <x v="111"/>
    <s v="5590000"/>
    <n v="2016"/>
    <x v="3"/>
    <x v="111"/>
    <s v="50000-PROGRAM EXPENDITURE BUDGET"/>
    <s v="53000-SERVICES-OTHER CHARGES"/>
    <m/>
    <n v="0"/>
    <n v="0"/>
    <n v="0"/>
    <n v="0"/>
    <n v="0"/>
    <s v="N/A"/>
    <n v="0"/>
    <n v="0"/>
    <n v="0"/>
    <n v="0"/>
    <n v="0"/>
    <n v="0"/>
    <n v="0"/>
    <n v="0"/>
    <n v="0"/>
    <n v="0"/>
    <n v="0"/>
    <n v="0"/>
    <n v="0"/>
    <s v="FED HOUSNG &amp; COMM DEV FND"/>
    <s v="FHCD CDBG FED WY WX PROJ"/>
    <s v="PROGRAM YEAR PROJECTS"/>
    <s v="HOUSING AND COMMUNITY DEVELOPMENT"/>
  </r>
  <r>
    <x v="0"/>
    <s v="1041279"/>
    <s v="000000"/>
    <x v="6"/>
    <s v="0000000"/>
    <n v="2016"/>
    <x v="0"/>
    <x v="6"/>
    <s v="BS000-CURRENT ASSETS"/>
    <s v="B1150-ACCOUNTS RECEIVABLE"/>
    <m/>
    <n v="0"/>
    <n v="0"/>
    <n v="0"/>
    <n v="0"/>
    <n v="0"/>
    <s v="N/A"/>
    <n v="0"/>
    <n v="0"/>
    <n v="0"/>
    <n v="0"/>
    <n v="0"/>
    <n v="0"/>
    <n v="0"/>
    <n v="0"/>
    <n v="0"/>
    <n v="0"/>
    <n v="0"/>
    <n v="0"/>
    <n v="0"/>
    <s v="FED HOUSNG &amp; COMM DEV FND"/>
    <s v="FHCD HPRP STATE ADMIN"/>
    <s v="DEFAULT"/>
    <s v="Default"/>
  </r>
  <r>
    <x v="0"/>
    <s v="1041279"/>
    <s v="000000"/>
    <x v="9"/>
    <s v="0000000"/>
    <n v="2016"/>
    <x v="0"/>
    <x v="9"/>
    <s v="BS000-CURRENT ASSETS"/>
    <s v="B1150-ACCOUNTS RECEIVABLE"/>
    <m/>
    <n v="0"/>
    <n v="0"/>
    <n v="0"/>
    <n v="0"/>
    <n v="0"/>
    <s v="N/A"/>
    <n v="0"/>
    <n v="0"/>
    <n v="0"/>
    <n v="0"/>
    <n v="0"/>
    <n v="0"/>
    <n v="0"/>
    <n v="0"/>
    <n v="0"/>
    <n v="0"/>
    <n v="0"/>
    <n v="0"/>
    <n v="0"/>
    <s v="FED HOUSNG &amp; COMM DEV FND"/>
    <s v="FHCD HPRP STATE ADMIN"/>
    <s v="DEFAULT"/>
    <s v="Default"/>
  </r>
  <r>
    <x v="0"/>
    <s v="1041279"/>
    <s v="000000"/>
    <x v="29"/>
    <s v="0000000"/>
    <n v="2016"/>
    <x v="1"/>
    <x v="29"/>
    <s v="BS200-CURRENT LIABILITIES"/>
    <s v="B2220-DEFERRED REVENUES"/>
    <m/>
    <n v="0"/>
    <n v="0"/>
    <n v="0"/>
    <n v="0"/>
    <n v="0"/>
    <s v="N/A"/>
    <n v="0"/>
    <n v="0"/>
    <n v="0"/>
    <n v="0"/>
    <n v="0"/>
    <n v="0"/>
    <n v="0"/>
    <n v="0"/>
    <n v="0"/>
    <n v="0"/>
    <n v="0"/>
    <n v="0"/>
    <n v="0"/>
    <s v="FED HOUSNG &amp; COMM DEV FND"/>
    <s v="FHCD HPRP STATE ADMIN"/>
    <s v="DEFAULT"/>
    <s v="Default"/>
  </r>
  <r>
    <x v="0"/>
    <s v="1041279"/>
    <s v="350064"/>
    <x v="121"/>
    <s v="0000000"/>
    <n v="2016"/>
    <x v="4"/>
    <x v="121"/>
    <s v="R3000-REVENUE"/>
    <s v="R3392-RECOVERY ACT INDIRECT"/>
    <m/>
    <n v="0"/>
    <n v="0"/>
    <n v="0"/>
    <n v="0"/>
    <n v="0"/>
    <s v="N/A"/>
    <n v="0"/>
    <n v="0"/>
    <n v="0"/>
    <n v="0"/>
    <n v="0"/>
    <n v="0"/>
    <n v="0"/>
    <n v="0"/>
    <n v="0"/>
    <n v="0"/>
    <n v="0"/>
    <n v="0"/>
    <n v="0"/>
    <s v="FED HOUSNG &amp; COMM DEV FND"/>
    <s v="FHCD HPRP STATE ADMIN"/>
    <s v="HPRP STATE STIMULUS"/>
    <s v="Default"/>
  </r>
  <r>
    <x v="0"/>
    <s v="1041279"/>
    <s v="350064"/>
    <x v="40"/>
    <s v="5590000"/>
    <n v="2016"/>
    <x v="3"/>
    <x v="40"/>
    <s v="50000-PROGRAM EXPENDITURE BUDGET"/>
    <s v="51000-WAGES AND BENEFITS"/>
    <s v="51100-SALARIES/WAGES"/>
    <n v="0"/>
    <n v="0"/>
    <n v="0"/>
    <n v="0"/>
    <n v="0"/>
    <s v="N/A"/>
    <n v="0"/>
    <n v="0"/>
    <n v="0"/>
    <n v="0"/>
    <n v="0"/>
    <n v="0"/>
    <n v="0"/>
    <n v="0"/>
    <n v="0"/>
    <n v="0"/>
    <n v="0"/>
    <n v="0"/>
    <n v="0"/>
    <s v="FED HOUSNG &amp; COMM DEV FND"/>
    <s v="FHCD HPRP STATE ADMIN"/>
    <s v="HPRP STATE STIMULUS"/>
    <s v="HOUSING AND COMMUNITY DEVELOPMENT"/>
  </r>
  <r>
    <x v="0"/>
    <s v="1041279"/>
    <s v="350064"/>
    <x v="122"/>
    <s v="5590000"/>
    <n v="2016"/>
    <x v="3"/>
    <x v="122"/>
    <s v="50000-PROGRAM EXPENDITURE BUDGET"/>
    <s v="53000-SERVICES-OTHER CHARGES"/>
    <m/>
    <n v="0"/>
    <n v="0"/>
    <n v="0"/>
    <n v="0"/>
    <n v="0"/>
    <s v="N/A"/>
    <n v="0"/>
    <n v="0"/>
    <n v="0"/>
    <n v="0"/>
    <n v="0"/>
    <n v="0"/>
    <n v="0"/>
    <n v="0"/>
    <n v="0"/>
    <n v="0"/>
    <n v="0"/>
    <n v="0"/>
    <n v="0"/>
    <s v="FED HOUSNG &amp; COMM DEV FND"/>
    <s v="FHCD HPRP STATE ADMIN"/>
    <s v="HPRP STATE STIMULUS"/>
    <s v="HOUSING AND COMMUNITY DEVELOPMENT"/>
  </r>
  <r>
    <x v="0"/>
    <s v="1041279"/>
    <s v="350064"/>
    <x v="104"/>
    <s v="5590000"/>
    <n v="2016"/>
    <x v="3"/>
    <x v="104"/>
    <s v="50000-PROGRAM EXPENDITURE BUDGET"/>
    <s v="59900-CONTRA EXPENDITURES"/>
    <m/>
    <n v="0"/>
    <n v="0"/>
    <n v="0"/>
    <n v="0"/>
    <n v="0"/>
    <s v="N/A"/>
    <n v="0"/>
    <n v="0"/>
    <n v="0"/>
    <n v="0"/>
    <n v="0"/>
    <n v="0"/>
    <n v="0"/>
    <n v="0"/>
    <n v="0"/>
    <n v="0"/>
    <n v="0"/>
    <n v="0"/>
    <n v="0"/>
    <s v="FED HOUSNG &amp; COMM DEV FND"/>
    <s v="FHCD HPRP STATE ADMIN"/>
    <s v="HPRP STATE STIMULUS"/>
    <s v="HOUSING AND COMMUNITY DEVELOPMENT"/>
  </r>
  <r>
    <x v="0"/>
    <s v="1041279"/>
    <s v="350064"/>
    <x v="53"/>
    <s v="5590000"/>
    <n v="2016"/>
    <x v="3"/>
    <x v="53"/>
    <s v="50000-PROGRAM EXPENDITURE BUDGET"/>
    <s v="82000-APPLIED OVERHEAD"/>
    <m/>
    <n v="0"/>
    <n v="0"/>
    <n v="0"/>
    <n v="0"/>
    <n v="0"/>
    <s v="N/A"/>
    <n v="0"/>
    <n v="0"/>
    <n v="0"/>
    <n v="0"/>
    <n v="0"/>
    <n v="0"/>
    <n v="0"/>
    <n v="0"/>
    <n v="0"/>
    <n v="0"/>
    <n v="0"/>
    <n v="0"/>
    <n v="0"/>
    <s v="FED HOUSNG &amp; COMM DEV FND"/>
    <s v="FHCD HPRP STATE ADMIN"/>
    <s v="HPRP STATE STIMULUS"/>
    <s v="HOUSING AND COMMUNITY DEVELOPMENT"/>
  </r>
  <r>
    <x v="0"/>
    <s v="1041279"/>
    <s v="350064"/>
    <x v="54"/>
    <s v="5590000"/>
    <n v="2016"/>
    <x v="3"/>
    <x v="54"/>
    <s v="50000-PROGRAM EXPENDITURE BUDGET"/>
    <s v="82000-APPLIED OVERHEAD"/>
    <m/>
    <n v="0"/>
    <n v="0"/>
    <n v="0"/>
    <n v="0"/>
    <n v="0"/>
    <s v="N/A"/>
    <n v="0"/>
    <n v="0"/>
    <n v="0"/>
    <n v="0"/>
    <n v="0"/>
    <n v="0"/>
    <n v="0"/>
    <n v="0"/>
    <n v="0"/>
    <n v="0"/>
    <n v="0"/>
    <n v="0"/>
    <n v="0"/>
    <s v="FED HOUSNG &amp; COMM DEV FND"/>
    <s v="FHCD HPRP STATE ADMIN"/>
    <s v="HPRP STATE STIMULUS"/>
    <s v="HOUSING AND COMMUNITY DEVELOPMENT"/>
  </r>
  <r>
    <x v="0"/>
    <s v="1041295"/>
    <s v="000000"/>
    <x v="19"/>
    <s v="0000000"/>
    <n v="2016"/>
    <x v="1"/>
    <x v="19"/>
    <s v="BS200-CURRENT LIABILITIES"/>
    <s v="B2020-ACCOUNTS PAYABLE"/>
    <m/>
    <n v="0"/>
    <n v="0"/>
    <n v="0"/>
    <n v="0"/>
    <n v="0"/>
    <s v="N/A"/>
    <n v="0"/>
    <n v="0"/>
    <n v="0"/>
    <n v="0"/>
    <n v="0"/>
    <n v="0"/>
    <n v="0"/>
    <n v="0"/>
    <n v="0"/>
    <n v="0"/>
    <n v="0"/>
    <n v="0"/>
    <n v="0"/>
    <s v="FED HOUSNG &amp; COMM DEV FND"/>
    <s v="DCHS HSLEVY CONTRACTED SVCS"/>
    <s v="DEFAULT"/>
    <s v="Default"/>
  </r>
  <r>
    <x v="0"/>
    <s v="1041295"/>
    <s v="350047"/>
    <x v="111"/>
    <s v="5590000"/>
    <n v="2016"/>
    <x v="3"/>
    <x v="111"/>
    <s v="50000-PROGRAM EXPENDITURE BUDGET"/>
    <s v="53000-SERVICES-OTHER CHARGES"/>
    <m/>
    <n v="0"/>
    <n v="0"/>
    <n v="0"/>
    <n v="0"/>
    <n v="0"/>
    <s v="N/A"/>
    <n v="0"/>
    <n v="0"/>
    <n v="0"/>
    <n v="0"/>
    <n v="0"/>
    <n v="0"/>
    <n v="0"/>
    <n v="0"/>
    <n v="0"/>
    <n v="0"/>
    <n v="0"/>
    <n v="0"/>
    <n v="0"/>
    <s v="FED HOUSNG &amp; COMM DEV FND"/>
    <s v="DCHS HSLEVY CONTRACTED SVCS"/>
    <s v="PROGRAM YEAR PROJECTS"/>
    <s v="HOUSING AND COMMUNITY DEVELOPMENT"/>
  </r>
  <r>
    <x v="0"/>
    <s v="1041317"/>
    <s v="350203"/>
    <x v="40"/>
    <s v="5590000"/>
    <n v="2016"/>
    <x v="3"/>
    <x v="40"/>
    <s v="50000-PROGRAM EXPENDITURE BUDGET"/>
    <s v="51000-WAGES AND BENEFITS"/>
    <s v="51100-SALARIES/WAGES"/>
    <n v="0"/>
    <n v="0"/>
    <n v="0"/>
    <n v="0"/>
    <n v="0"/>
    <s v="N/A"/>
    <n v="0"/>
    <n v="0"/>
    <n v="0"/>
    <n v="0"/>
    <n v="0"/>
    <n v="0"/>
    <n v="0"/>
    <n v="0"/>
    <n v="0"/>
    <n v="0"/>
    <n v="0"/>
    <n v="0"/>
    <n v="0"/>
    <s v="FED HOUSNG &amp; COMM DEV FND"/>
    <s v="FHCD FAMILY SVCS HF9307"/>
    <s v="HPRP PROGRAM"/>
    <s v="HOUSING AND COMMUNITY DEVELOPMENT"/>
  </r>
  <r>
    <x v="0"/>
    <s v="1041337"/>
    <s v="000000"/>
    <x v="6"/>
    <s v="0000000"/>
    <n v="2016"/>
    <x v="0"/>
    <x v="6"/>
    <s v="BS000-CURRENT ASSETS"/>
    <s v="B1150-ACCOUNTS RECEIVABLE"/>
    <m/>
    <n v="0"/>
    <n v="0"/>
    <n v="0"/>
    <n v="0"/>
    <n v="0"/>
    <s v="N/A"/>
    <n v="0"/>
    <n v="0"/>
    <n v="0"/>
    <n v="0"/>
    <n v="0"/>
    <n v="0"/>
    <n v="0"/>
    <n v="0"/>
    <n v="0"/>
    <n v="0"/>
    <n v="0"/>
    <n v="0"/>
    <n v="0"/>
    <s v="FED HOUSNG &amp; COMM DEV FND"/>
    <s v="FHCD HSG STABILITY PRO HS"/>
    <s v="DEFAULT"/>
    <s v="Default"/>
  </r>
  <r>
    <x v="0"/>
    <s v="1041337"/>
    <s v="000000"/>
    <x v="9"/>
    <s v="0000000"/>
    <n v="2016"/>
    <x v="0"/>
    <x v="9"/>
    <s v="BS000-CURRENT ASSETS"/>
    <s v="B1150-ACCOUNTS RECEIVABLE"/>
    <m/>
    <n v="0"/>
    <n v="0"/>
    <n v="0"/>
    <n v="0"/>
    <n v="0"/>
    <s v="N/A"/>
    <n v="0"/>
    <n v="0"/>
    <n v="0"/>
    <n v="0"/>
    <n v="0"/>
    <n v="0"/>
    <n v="0"/>
    <n v="0"/>
    <n v="0"/>
    <n v="0"/>
    <n v="0"/>
    <n v="0"/>
    <n v="0"/>
    <s v="FED HOUSNG &amp; COMM DEV FND"/>
    <s v="FHCD HSG STABILITY PRO HS"/>
    <s v="DEFAULT"/>
    <s v="Default"/>
  </r>
  <r>
    <x v="0"/>
    <s v="1041337"/>
    <s v="000000"/>
    <x v="29"/>
    <s v="0000000"/>
    <n v="2016"/>
    <x v="1"/>
    <x v="29"/>
    <s v="BS200-CURRENT LIABILITIES"/>
    <s v="B2220-DEFERRED REVENUES"/>
    <m/>
    <n v="0"/>
    <n v="0"/>
    <n v="0"/>
    <n v="0"/>
    <n v="0"/>
    <s v="N/A"/>
    <n v="0"/>
    <n v="0"/>
    <n v="0"/>
    <n v="0"/>
    <n v="0"/>
    <n v="0"/>
    <n v="0"/>
    <n v="0"/>
    <n v="0"/>
    <n v="0"/>
    <n v="0"/>
    <n v="0"/>
    <n v="0"/>
    <s v="FED HOUSNG &amp; COMM DEV FND"/>
    <s v="FHCD HSG STABILITY PRO HS"/>
    <s v="DEFAULT"/>
    <s v="Default"/>
  </r>
  <r>
    <x v="0"/>
    <s v="1041337"/>
    <s v="350047"/>
    <x v="39"/>
    <s v="0000000"/>
    <n v="2016"/>
    <x v="4"/>
    <x v="39"/>
    <s v="R3000-REVENUE"/>
    <s v="R3600-MISCELLANEOUS REVENUE"/>
    <m/>
    <n v="0"/>
    <n v="0"/>
    <n v="0"/>
    <n v="0"/>
    <n v="0"/>
    <s v="N/A"/>
    <n v="0"/>
    <n v="0"/>
    <n v="0"/>
    <n v="0"/>
    <n v="0"/>
    <n v="0"/>
    <n v="0"/>
    <n v="0"/>
    <n v="0"/>
    <n v="0"/>
    <n v="0"/>
    <n v="0"/>
    <n v="0"/>
    <s v="FED HOUSNG &amp; COMM DEV FND"/>
    <s v="FHCD HSG STABILITY PRO HS"/>
    <s v="PROGRAM YEAR PROJECTS"/>
    <s v="Default"/>
  </r>
  <r>
    <x v="0"/>
    <s v="1041337"/>
    <s v="350048"/>
    <x v="39"/>
    <s v="0000000"/>
    <n v="2016"/>
    <x v="4"/>
    <x v="39"/>
    <s v="R3000-REVENUE"/>
    <s v="R3600-MISCELLANEOUS REVENUE"/>
    <m/>
    <n v="0"/>
    <n v="0"/>
    <n v="0"/>
    <n v="0"/>
    <n v="0"/>
    <s v="N/A"/>
    <n v="0"/>
    <n v="0"/>
    <n v="0"/>
    <n v="0"/>
    <n v="0"/>
    <n v="0"/>
    <n v="0"/>
    <n v="0"/>
    <n v="0"/>
    <n v="0"/>
    <n v="0"/>
    <n v="0"/>
    <n v="0"/>
    <s v="FED HOUSNG &amp; COMM DEV FND"/>
    <s v="FHCD HSG STABILITY PRO HS"/>
    <s v="CDBG ENTITLEMENT STIMULUS"/>
    <s v="Default"/>
  </r>
  <r>
    <x v="0"/>
    <s v="1041337"/>
    <s v="350048"/>
    <x v="42"/>
    <s v="5590000"/>
    <n v="2016"/>
    <x v="3"/>
    <x v="42"/>
    <s v="50000-PROGRAM EXPENDITURE BUDGET"/>
    <s v="55000-INTRAGOVERNMENTAL SERVICES"/>
    <m/>
    <n v="0"/>
    <n v="0"/>
    <n v="0"/>
    <n v="0"/>
    <n v="0"/>
    <s v="N/A"/>
    <n v="0"/>
    <n v="0"/>
    <n v="0"/>
    <n v="0"/>
    <n v="0"/>
    <n v="0"/>
    <n v="0"/>
    <n v="0"/>
    <n v="0"/>
    <n v="0"/>
    <n v="0"/>
    <n v="0"/>
    <n v="0"/>
    <s v="FED HOUSNG &amp; COMM DEV FND"/>
    <s v="FHCD HSG STABILITY PRO HS"/>
    <s v="CDBG ENTITLEMENT STIMULUS"/>
    <s v="HOUSING AND COMMUNITY DEVELOPMENT"/>
  </r>
  <r>
    <x v="0"/>
    <s v="1041338"/>
    <s v="000000"/>
    <x v="6"/>
    <s v="0000000"/>
    <n v="2016"/>
    <x v="0"/>
    <x v="6"/>
    <s v="BS000-CURRENT ASSETS"/>
    <s v="B1150-ACCOUNTS RECEIVABLE"/>
    <m/>
    <n v="0"/>
    <n v="0"/>
    <n v="0"/>
    <n v="0"/>
    <n v="0"/>
    <s v="N/A"/>
    <n v="0"/>
    <n v="0"/>
    <n v="0"/>
    <n v="0"/>
    <n v="0"/>
    <n v="0"/>
    <n v="0"/>
    <n v="0"/>
    <n v="0"/>
    <n v="0"/>
    <n v="0"/>
    <n v="0"/>
    <n v="0"/>
    <s v="FED HOUSNG &amp; COMM DEV FND"/>
    <s v="FHCD HRP ENERGY EFFICIENCY"/>
    <s v="DEFAULT"/>
    <s v="Default"/>
  </r>
  <r>
    <x v="0"/>
    <s v="1041338"/>
    <s v="000000"/>
    <x v="9"/>
    <s v="0000000"/>
    <n v="2016"/>
    <x v="0"/>
    <x v="9"/>
    <s v="BS000-CURRENT ASSETS"/>
    <s v="B1150-ACCOUNTS RECEIVABLE"/>
    <m/>
    <n v="0"/>
    <n v="0"/>
    <n v="0"/>
    <n v="0"/>
    <n v="0"/>
    <s v="N/A"/>
    <n v="0"/>
    <n v="0"/>
    <n v="0"/>
    <n v="0"/>
    <n v="0"/>
    <n v="0"/>
    <n v="0"/>
    <n v="0"/>
    <n v="0"/>
    <n v="0"/>
    <n v="0"/>
    <n v="0"/>
    <n v="0"/>
    <s v="FED HOUSNG &amp; COMM DEV FND"/>
    <s v="FHCD HRP ENERGY EFFICIENCY"/>
    <s v="DEFAULT"/>
    <s v="Default"/>
  </r>
  <r>
    <x v="0"/>
    <s v="1041338"/>
    <s v="000000"/>
    <x v="29"/>
    <s v="0000000"/>
    <n v="2016"/>
    <x v="1"/>
    <x v="29"/>
    <s v="BS200-CURRENT LIABILITIES"/>
    <s v="B2220-DEFERRED REVENUES"/>
    <m/>
    <n v="0"/>
    <n v="0"/>
    <n v="0"/>
    <n v="0"/>
    <n v="0"/>
    <s v="N/A"/>
    <n v="0"/>
    <n v="0"/>
    <n v="0"/>
    <n v="0"/>
    <n v="0"/>
    <n v="0"/>
    <n v="0"/>
    <n v="0"/>
    <n v="0"/>
    <n v="0"/>
    <n v="0"/>
    <n v="0"/>
    <n v="0"/>
    <s v="FED HOUSNG &amp; COMM DEV FND"/>
    <s v="FHCD HRP ENERGY EFFICIENCY"/>
    <s v="DEFAULT"/>
    <s v="Default"/>
  </r>
  <r>
    <x v="0"/>
    <s v="1041338"/>
    <s v="350047"/>
    <x v="55"/>
    <s v="0000000"/>
    <n v="2016"/>
    <x v="4"/>
    <x v="55"/>
    <s v="R3000-REVENUE"/>
    <s v="R3310-FEDERAL GRANTS DIRECT"/>
    <m/>
    <n v="0"/>
    <n v="0"/>
    <n v="0"/>
    <n v="0"/>
    <n v="0"/>
    <s v="N/A"/>
    <n v="0"/>
    <n v="0"/>
    <n v="0"/>
    <n v="0"/>
    <n v="0"/>
    <n v="0"/>
    <n v="0"/>
    <n v="0"/>
    <n v="0"/>
    <n v="0"/>
    <n v="0"/>
    <n v="0"/>
    <n v="0"/>
    <s v="FED HOUSNG &amp; COMM DEV FND"/>
    <s v="FHCD HRP ENERGY EFFICIENCY"/>
    <s v="PROGRAM YEAR PROJECTS"/>
    <s v="Default"/>
  </r>
  <r>
    <x v="0"/>
    <s v="1041338"/>
    <s v="350047"/>
    <x v="39"/>
    <s v="0000000"/>
    <n v="2016"/>
    <x v="4"/>
    <x v="39"/>
    <s v="R3000-REVENUE"/>
    <s v="R3600-MISCELLANEOUS REVENUE"/>
    <m/>
    <n v="0"/>
    <n v="0"/>
    <n v="0"/>
    <n v="0"/>
    <n v="0"/>
    <s v="N/A"/>
    <n v="0"/>
    <n v="0"/>
    <n v="0"/>
    <n v="0"/>
    <n v="0"/>
    <n v="0"/>
    <n v="0"/>
    <n v="0"/>
    <n v="0"/>
    <n v="0"/>
    <n v="0"/>
    <n v="0"/>
    <n v="0"/>
    <s v="FED HOUSNG &amp; COMM DEV FND"/>
    <s v="FHCD HRP ENERGY EFFICIENCY"/>
    <s v="PROGRAM YEAR PROJECTS"/>
    <s v="Default"/>
  </r>
  <r>
    <x v="0"/>
    <s v="1041338"/>
    <s v="350048"/>
    <x v="55"/>
    <s v="0000000"/>
    <n v="2016"/>
    <x v="4"/>
    <x v="55"/>
    <s v="R3000-REVENUE"/>
    <s v="R3310-FEDERAL GRANTS DIRECT"/>
    <m/>
    <n v="0"/>
    <n v="0"/>
    <n v="0"/>
    <n v="0"/>
    <n v="0"/>
    <s v="N/A"/>
    <n v="0"/>
    <n v="0"/>
    <n v="0"/>
    <n v="0"/>
    <n v="0"/>
    <n v="0"/>
    <n v="0"/>
    <n v="0"/>
    <n v="0"/>
    <n v="0"/>
    <n v="0"/>
    <n v="0"/>
    <n v="0"/>
    <s v="FED HOUSNG &amp; COMM DEV FND"/>
    <s v="FHCD HRP ENERGY EFFICIENCY"/>
    <s v="CDBG ENTITLEMENT STIMULUS"/>
    <s v="Default"/>
  </r>
  <r>
    <x v="0"/>
    <s v="1041338"/>
    <s v="350048"/>
    <x v="119"/>
    <s v="0000000"/>
    <n v="2016"/>
    <x v="4"/>
    <x v="119"/>
    <s v="R3000-REVENUE"/>
    <s v="R3390-RECOVERY ACT DIRECT"/>
    <m/>
    <n v="0"/>
    <n v="0"/>
    <n v="0"/>
    <n v="0"/>
    <n v="0"/>
    <s v="N/A"/>
    <n v="0"/>
    <n v="0"/>
    <n v="0"/>
    <n v="0"/>
    <n v="0"/>
    <n v="0"/>
    <n v="0"/>
    <n v="0"/>
    <n v="0"/>
    <n v="0"/>
    <n v="0"/>
    <n v="0"/>
    <n v="0"/>
    <s v="FED HOUSNG &amp; COMM DEV FND"/>
    <s v="FHCD HRP ENERGY EFFICIENCY"/>
    <s v="CDBG ENTITLEMENT STIMULUS"/>
    <s v="Default"/>
  </r>
  <r>
    <x v="0"/>
    <s v="1041338"/>
    <s v="350048"/>
    <x v="39"/>
    <s v="0000000"/>
    <n v="2016"/>
    <x v="4"/>
    <x v="39"/>
    <s v="R3000-REVENUE"/>
    <s v="R3600-MISCELLANEOUS REVENUE"/>
    <m/>
    <n v="0"/>
    <n v="0"/>
    <n v="0"/>
    <n v="0"/>
    <n v="0"/>
    <s v="N/A"/>
    <n v="0"/>
    <n v="0"/>
    <n v="0"/>
    <n v="0"/>
    <n v="0"/>
    <n v="0"/>
    <n v="0"/>
    <n v="0"/>
    <n v="0"/>
    <n v="0"/>
    <n v="0"/>
    <n v="0"/>
    <n v="0"/>
    <s v="FED HOUSNG &amp; COMM DEV FND"/>
    <s v="FHCD HRP ENERGY EFFICIENCY"/>
    <s v="CDBG ENTITLEMENT STIMULUS"/>
    <s v="Default"/>
  </r>
  <r>
    <x v="0"/>
    <s v="1041338"/>
    <s v="350048"/>
    <x v="40"/>
    <s v="5590000"/>
    <n v="2016"/>
    <x v="3"/>
    <x v="40"/>
    <s v="50000-PROGRAM EXPENDITURE BUDGET"/>
    <s v="51000-WAGES AND BENEFITS"/>
    <s v="51100-SALARIES/WAGES"/>
    <n v="0"/>
    <n v="0"/>
    <n v="0"/>
    <n v="0"/>
    <n v="0"/>
    <s v="N/A"/>
    <n v="0"/>
    <n v="0"/>
    <n v="0"/>
    <n v="0"/>
    <n v="0"/>
    <n v="0"/>
    <n v="0"/>
    <n v="0"/>
    <n v="0"/>
    <n v="0"/>
    <n v="0"/>
    <n v="0"/>
    <n v="0"/>
    <s v="FED HOUSNG &amp; COMM DEV FND"/>
    <s v="FHCD HRP ENERGY EFFICIENCY"/>
    <s v="CDBG ENTITLEMENT STIMULUS"/>
    <s v="HOUSING AND COMMUNITY DEVELOPMENT"/>
  </r>
  <r>
    <x v="0"/>
    <s v="1041338"/>
    <s v="350048"/>
    <x v="75"/>
    <s v="5590000"/>
    <n v="2016"/>
    <x v="3"/>
    <x v="75"/>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3"/>
    <s v="5590000"/>
    <n v="2016"/>
    <x v="3"/>
    <x v="123"/>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4"/>
    <s v="5590000"/>
    <n v="2016"/>
    <x v="3"/>
    <x v="124"/>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5"/>
    <s v="5590000"/>
    <n v="2016"/>
    <x v="3"/>
    <x v="125"/>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38"/>
    <s v="5590000"/>
    <n v="2016"/>
    <x v="3"/>
    <x v="38"/>
    <s v="50000-PROGRAM EXPENDITURE BUDGET"/>
    <s v="53000-SERVICES-OTHER CHARGES"/>
    <m/>
    <n v="0"/>
    <n v="0"/>
    <n v="0"/>
    <n v="0"/>
    <n v="0"/>
    <s v="N/A"/>
    <n v="0"/>
    <n v="0"/>
    <n v="0"/>
    <n v="0"/>
    <n v="0"/>
    <n v="0"/>
    <n v="0"/>
    <n v="0"/>
    <n v="0"/>
    <n v="0"/>
    <n v="0"/>
    <n v="0"/>
    <n v="0"/>
    <s v="FED HOUSNG &amp; COMM DEV FND"/>
    <s v="FHCD HRP ENERGY EFFICIENCY"/>
    <s v="CDBG ENTITLEMENT STIMULUS"/>
    <s v="HOUSING AND COMMUNITY DEVELOPMENT"/>
  </r>
  <r>
    <x v="0"/>
    <s v="1041338"/>
    <s v="350048"/>
    <x v="53"/>
    <s v="5590000"/>
    <n v="2016"/>
    <x v="3"/>
    <x v="53"/>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8"/>
    <s v="350048"/>
    <x v="54"/>
    <s v="5590000"/>
    <n v="2016"/>
    <x v="3"/>
    <x v="54"/>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8"/>
    <s v="350048"/>
    <x v="126"/>
    <s v="5590000"/>
    <n v="2016"/>
    <x v="3"/>
    <x v="126"/>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9"/>
    <s v="000000"/>
    <x v="6"/>
    <s v="0000000"/>
    <n v="2016"/>
    <x v="0"/>
    <x v="6"/>
    <s v="BS000-CURRENT ASSETS"/>
    <s v="B1150-ACCOUNTS RECEIVABLE"/>
    <m/>
    <n v="0"/>
    <n v="0"/>
    <n v="0"/>
    <n v="0"/>
    <n v="0"/>
    <s v="N/A"/>
    <n v="0"/>
    <n v="0"/>
    <n v="0"/>
    <n v="0"/>
    <n v="0"/>
    <n v="0"/>
    <n v="0"/>
    <n v="0"/>
    <n v="0"/>
    <n v="0"/>
    <n v="0"/>
    <n v="0"/>
    <n v="0"/>
    <s v="FED HOUSNG &amp; COMM DEV FND"/>
    <s v="FHCD SKYKOMISH WASTEWTR FACIL"/>
    <s v="DEFAULT"/>
    <s v="Default"/>
  </r>
  <r>
    <x v="0"/>
    <s v="1041339"/>
    <s v="000000"/>
    <x v="9"/>
    <s v="0000000"/>
    <n v="2016"/>
    <x v="0"/>
    <x v="9"/>
    <s v="BS000-CURRENT ASSETS"/>
    <s v="B1150-ACCOUNTS RECEIVABLE"/>
    <m/>
    <n v="0"/>
    <n v="0"/>
    <n v="0"/>
    <n v="0"/>
    <n v="0"/>
    <s v="N/A"/>
    <n v="0"/>
    <n v="0"/>
    <n v="0"/>
    <n v="0"/>
    <n v="0"/>
    <n v="0"/>
    <n v="0"/>
    <n v="0"/>
    <n v="0"/>
    <n v="0"/>
    <n v="0"/>
    <n v="0"/>
    <n v="0"/>
    <s v="FED HOUSNG &amp; COMM DEV FND"/>
    <s v="FHCD SKYKOMISH WASTEWTR FACIL"/>
    <s v="DEFAULT"/>
    <s v="Default"/>
  </r>
  <r>
    <x v="0"/>
    <s v="1041339"/>
    <s v="000000"/>
    <x v="29"/>
    <s v="0000000"/>
    <n v="2016"/>
    <x v="1"/>
    <x v="29"/>
    <s v="BS200-CURRENT LIABILITIES"/>
    <s v="B2220-DEFERRED REVENUES"/>
    <m/>
    <n v="0"/>
    <n v="0"/>
    <n v="0"/>
    <n v="0"/>
    <n v="0"/>
    <s v="N/A"/>
    <n v="0"/>
    <n v="0"/>
    <n v="0"/>
    <n v="0"/>
    <n v="0"/>
    <n v="0"/>
    <n v="0"/>
    <n v="0"/>
    <n v="0"/>
    <n v="0"/>
    <n v="0"/>
    <n v="0"/>
    <n v="0"/>
    <s v="FED HOUSNG &amp; COMM DEV FND"/>
    <s v="FHCD SKYKOMISH WASTEWTR FACIL"/>
    <s v="DEFAULT"/>
    <s v="Default"/>
  </r>
  <r>
    <x v="0"/>
    <s v="1041339"/>
    <s v="350048"/>
    <x v="55"/>
    <s v="0000000"/>
    <n v="2016"/>
    <x v="4"/>
    <x v="55"/>
    <s v="R3000-REVENUE"/>
    <s v="R3310-FEDERAL GRANTS DIRECT"/>
    <m/>
    <n v="0"/>
    <n v="0"/>
    <n v="0"/>
    <n v="0"/>
    <n v="0"/>
    <s v="N/A"/>
    <n v="0"/>
    <n v="0"/>
    <n v="0"/>
    <n v="0"/>
    <n v="0"/>
    <n v="0"/>
    <n v="0"/>
    <n v="0"/>
    <n v="0"/>
    <n v="0"/>
    <n v="0"/>
    <n v="0"/>
    <n v="0"/>
    <s v="FED HOUSNG &amp; COMM DEV FND"/>
    <s v="FHCD SKYKOMISH WASTEWTR FACIL"/>
    <s v="CDBG ENTITLEMENT STIMULUS"/>
    <s v="Default"/>
  </r>
  <r>
    <x v="0"/>
    <s v="1041339"/>
    <s v="350048"/>
    <x v="119"/>
    <s v="0000000"/>
    <n v="2016"/>
    <x v="4"/>
    <x v="119"/>
    <s v="R3000-REVENUE"/>
    <s v="R3390-RECOVERY ACT DIRECT"/>
    <m/>
    <n v="0"/>
    <n v="0"/>
    <n v="0"/>
    <n v="0"/>
    <n v="0"/>
    <s v="N/A"/>
    <n v="0"/>
    <n v="0"/>
    <n v="0"/>
    <n v="0"/>
    <n v="0"/>
    <n v="0"/>
    <n v="0"/>
    <n v="0"/>
    <n v="0"/>
    <n v="0"/>
    <n v="0"/>
    <n v="0"/>
    <n v="0"/>
    <s v="FED HOUSNG &amp; COMM DEV FND"/>
    <s v="FHCD SKYKOMISH WASTEWTR FACIL"/>
    <s v="CDBG ENTITLEMENT STIMULUS"/>
    <s v="Default"/>
  </r>
  <r>
    <x v="0"/>
    <s v="1041339"/>
    <s v="350048"/>
    <x v="40"/>
    <s v="5590000"/>
    <n v="2016"/>
    <x v="3"/>
    <x v="40"/>
    <s v="50000-PROGRAM EXPENDITURE BUDGET"/>
    <s v="51000-WAGES AND BENEFITS"/>
    <s v="51100-SALARIES/WAGES"/>
    <n v="0"/>
    <n v="0"/>
    <n v="0"/>
    <n v="0"/>
    <n v="0"/>
    <s v="N/A"/>
    <n v="0"/>
    <n v="0"/>
    <n v="0"/>
    <n v="0"/>
    <n v="0"/>
    <n v="0"/>
    <n v="0"/>
    <n v="0"/>
    <n v="0"/>
    <n v="0"/>
    <n v="0"/>
    <n v="0"/>
    <n v="0"/>
    <s v="FED HOUSNG &amp; COMM DEV FND"/>
    <s v="FHCD SKYKOMISH WASTEWTR FACIL"/>
    <s v="CDBG ENTITLEMENT STIMULUS"/>
    <s v="HOUSING AND COMMUNITY DEVELOPMENT"/>
  </r>
  <r>
    <x v="0"/>
    <s v="1041339"/>
    <s v="350048"/>
    <x v="41"/>
    <s v="5590000"/>
    <n v="2016"/>
    <x v="3"/>
    <x v="41"/>
    <s v="50000-PROGRAM EXPENDITURE BUDGET"/>
    <s v="53000-SERVICES-OTHER CHARGES"/>
    <m/>
    <n v="0"/>
    <n v="0"/>
    <n v="0"/>
    <n v="0"/>
    <n v="0"/>
    <s v="N/A"/>
    <n v="0"/>
    <n v="0"/>
    <n v="0"/>
    <n v="0"/>
    <n v="0"/>
    <n v="0"/>
    <n v="0"/>
    <n v="0"/>
    <n v="0"/>
    <n v="0"/>
    <n v="0"/>
    <n v="0"/>
    <n v="0"/>
    <s v="FED HOUSNG &amp; COMM DEV FND"/>
    <s v="FHCD SKYKOMISH WASTEWTR FACIL"/>
    <s v="CDBG ENTITLEMENT STIMULUS"/>
    <s v="HOUSING AND COMMUNITY DEVELOPMENT"/>
  </r>
  <r>
    <x v="0"/>
    <s v="1041339"/>
    <s v="350048"/>
    <x v="53"/>
    <s v="5590000"/>
    <n v="2016"/>
    <x v="3"/>
    <x v="53"/>
    <s v="50000-PROGRAM EXPENDITURE BUDGET"/>
    <s v="82000-APPLIED OVERHEAD"/>
    <m/>
    <n v="0"/>
    <n v="0"/>
    <n v="0"/>
    <n v="0"/>
    <n v="0"/>
    <s v="N/A"/>
    <n v="0"/>
    <n v="0"/>
    <n v="0"/>
    <n v="0"/>
    <n v="0"/>
    <n v="0"/>
    <n v="0"/>
    <n v="0"/>
    <n v="0"/>
    <n v="0"/>
    <n v="0"/>
    <n v="0"/>
    <n v="0"/>
    <s v="FED HOUSNG &amp; COMM DEV FND"/>
    <s v="FHCD SKYKOMISH WASTEWTR FACIL"/>
    <s v="CDBG ENTITLEMENT STIMULUS"/>
    <s v="HOUSING AND COMMUNITY DEVELOPMENT"/>
  </r>
  <r>
    <x v="0"/>
    <s v="1041339"/>
    <s v="350048"/>
    <x v="54"/>
    <s v="5590000"/>
    <n v="2016"/>
    <x v="3"/>
    <x v="54"/>
    <s v="50000-PROGRAM EXPENDITURE BUDGET"/>
    <s v="82000-APPLIED OVERHEAD"/>
    <m/>
    <n v="0"/>
    <n v="0"/>
    <n v="0"/>
    <n v="0"/>
    <n v="0"/>
    <s v="N/A"/>
    <n v="0"/>
    <n v="0"/>
    <n v="0"/>
    <n v="0"/>
    <n v="0"/>
    <n v="0"/>
    <n v="0"/>
    <n v="0"/>
    <n v="0"/>
    <n v="0"/>
    <n v="0"/>
    <n v="0"/>
    <n v="0"/>
    <s v="FED HOUSNG &amp; COMM DEV FND"/>
    <s v="FHCD SKYKOMISH WASTEWTR FACIL"/>
    <s v="CDBG ENTITLEMENT STIMULUS"/>
    <s v="HOUSING AND COMMUNITY DEVELOPMENT"/>
  </r>
  <r>
    <x v="0"/>
    <s v="1041348"/>
    <s v="350049"/>
    <x v="127"/>
    <s v="0000000"/>
    <n v="2016"/>
    <x v="4"/>
    <x v="127"/>
    <s v="R3000-REVENUE"/>
    <s v="R3400-CHARGE FOR SERVICES"/>
    <m/>
    <n v="0"/>
    <n v="0"/>
    <n v="0"/>
    <n v="0"/>
    <n v="0"/>
    <s v="N/A"/>
    <n v="0"/>
    <n v="0"/>
    <n v="0"/>
    <n v="0"/>
    <n v="0"/>
    <n v="0"/>
    <n v="0"/>
    <n v="0"/>
    <n v="0"/>
    <n v="0"/>
    <n v="0"/>
    <n v="0"/>
    <n v="0"/>
    <s v="FED HOUSNG &amp; COMM DEV FND"/>
    <s v="FHCD WHITE CENTER SEC 108"/>
    <s v="WHITE CENTER SECTION 108"/>
    <s v="Default"/>
  </r>
  <r>
    <x v="0"/>
    <s v="1041348"/>
    <s v="350049"/>
    <x v="40"/>
    <s v="5590000"/>
    <n v="2016"/>
    <x v="3"/>
    <x v="40"/>
    <s v="50000-PROGRAM EXPENDITURE BUDGET"/>
    <s v="51000-WAGES AND BENEFITS"/>
    <s v="51100-SALARIES/WAGES"/>
    <n v="0"/>
    <n v="0"/>
    <n v="0"/>
    <n v="0"/>
    <n v="0"/>
    <s v="N/A"/>
    <n v="0"/>
    <n v="0"/>
    <n v="0"/>
    <n v="0"/>
    <n v="0"/>
    <n v="0"/>
    <n v="0"/>
    <n v="0"/>
    <n v="0"/>
    <n v="0"/>
    <n v="0"/>
    <n v="0"/>
    <n v="0"/>
    <s v="FED HOUSNG &amp; COMM DEV FND"/>
    <s v="FHCD WHITE CENTER SEC 108"/>
    <s v="WHITE CENTER SECTION 108"/>
    <s v="HOUSING AND COMMUNITY DEVELOPMENT"/>
  </r>
  <r>
    <x v="0"/>
    <s v="1041348"/>
    <s v="350049"/>
    <x v="71"/>
    <s v="5590000"/>
    <n v="2016"/>
    <x v="3"/>
    <x v="71"/>
    <s v="50000-PROGRAM EXPENDITURE BUDGET"/>
    <s v="51000-WAGES AND BENEFITS"/>
    <s v="51300-PERSONNEL BENEFITS"/>
    <n v="0"/>
    <n v="0"/>
    <n v="0"/>
    <n v="0"/>
    <n v="0"/>
    <s v="N/A"/>
    <n v="0"/>
    <n v="0"/>
    <n v="0"/>
    <n v="0"/>
    <n v="0"/>
    <n v="0"/>
    <n v="0"/>
    <n v="0"/>
    <n v="0"/>
    <n v="0"/>
    <n v="0"/>
    <n v="0"/>
    <n v="0"/>
    <s v="FED HOUSNG &amp; COMM DEV FND"/>
    <s v="FHCD WHITE CENTER SEC 108"/>
    <s v="WHITE CENTER SECTION 108"/>
    <s v="HOUSING AND COMMUNITY DEVELOPMENT"/>
  </r>
  <r>
    <x v="0"/>
    <s v="1041348"/>
    <s v="350049"/>
    <x v="72"/>
    <s v="5590000"/>
    <n v="2016"/>
    <x v="3"/>
    <x v="72"/>
    <s v="50000-PROGRAM EXPENDITURE BUDGET"/>
    <s v="51000-WAGES AND BENEFITS"/>
    <s v="51300-PERSONNEL BENEFITS"/>
    <n v="0"/>
    <n v="0"/>
    <n v="0"/>
    <n v="0"/>
    <n v="0"/>
    <s v="N/A"/>
    <n v="0"/>
    <n v="0"/>
    <n v="0"/>
    <n v="0"/>
    <n v="0"/>
    <n v="0"/>
    <n v="0"/>
    <n v="0"/>
    <n v="0"/>
    <n v="0"/>
    <n v="0"/>
    <n v="0"/>
    <n v="0"/>
    <s v="FED HOUSNG &amp; COMM DEV FND"/>
    <s v="FHCD WHITE CENTER SEC 108"/>
    <s v="WHITE CENTER SECTION 108"/>
    <s v="HOUSING AND COMMUNITY DEVELOPMENT"/>
  </r>
  <r>
    <x v="0"/>
    <s v="1041348"/>
    <s v="350049"/>
    <x v="41"/>
    <s v="5590000"/>
    <n v="2016"/>
    <x v="3"/>
    <x v="41"/>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51"/>
    <s v="5590000"/>
    <n v="2016"/>
    <x v="3"/>
    <x v="51"/>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128"/>
    <s v="5590000"/>
    <n v="2016"/>
    <x v="3"/>
    <x v="128"/>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79"/>
    <s v="5590000"/>
    <n v="2016"/>
    <x v="3"/>
    <x v="79"/>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29"/>
    <s v="5590000"/>
    <n v="2016"/>
    <x v="3"/>
    <x v="129"/>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0"/>
    <s v="5590000"/>
    <n v="2016"/>
    <x v="3"/>
    <x v="8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30"/>
    <s v="5590000"/>
    <n v="2016"/>
    <x v="3"/>
    <x v="13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2"/>
    <s v="5590000"/>
    <n v="2016"/>
    <x v="3"/>
    <x v="82"/>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3"/>
    <s v="5590000"/>
    <n v="2016"/>
    <x v="3"/>
    <x v="83"/>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5"/>
    <s v="5590000"/>
    <n v="2016"/>
    <x v="3"/>
    <x v="85"/>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6"/>
    <s v="5590000"/>
    <n v="2016"/>
    <x v="3"/>
    <x v="86"/>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7"/>
    <s v="5590000"/>
    <n v="2016"/>
    <x v="3"/>
    <x v="87"/>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8"/>
    <s v="5590000"/>
    <n v="2016"/>
    <x v="3"/>
    <x v="88"/>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0"/>
    <s v="5590000"/>
    <n v="2016"/>
    <x v="3"/>
    <x v="9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31"/>
    <s v="5590000"/>
    <n v="2016"/>
    <x v="3"/>
    <x v="131"/>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1"/>
    <s v="5590000"/>
    <n v="2016"/>
    <x v="3"/>
    <x v="91"/>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4"/>
    <s v="5590000"/>
    <n v="2016"/>
    <x v="3"/>
    <x v="94"/>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15"/>
    <s v="5590000"/>
    <n v="2016"/>
    <x v="3"/>
    <x v="115"/>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209"/>
    <x v="46"/>
    <s v="5590000"/>
    <n v="2016"/>
    <x v="4"/>
    <x v="46"/>
    <s v="R3000-REVENUE"/>
    <s v="R3600-MISCELLANEOUS REVENUE"/>
    <m/>
    <n v="0"/>
    <n v="0"/>
    <n v="0"/>
    <n v="0"/>
    <n v="0"/>
    <s v="N/A"/>
    <n v="0"/>
    <n v="0"/>
    <n v="0"/>
    <n v="0"/>
    <n v="0"/>
    <n v="0"/>
    <n v="0"/>
    <n v="0"/>
    <n v="0"/>
    <n v="0"/>
    <n v="0"/>
    <n v="0"/>
    <n v="0"/>
    <s v="FED HOUSNG &amp; COMM DEV FND"/>
    <s v="FHCD WHITE CENTER SEC 108"/>
    <s v="DEFAULT PROJECT"/>
    <s v="HOUSING AND COMMUNITY DEVELOPMENT"/>
  </r>
  <r>
    <x v="0"/>
    <s v="1041348"/>
    <s v="350209"/>
    <x v="78"/>
    <s v="5590000"/>
    <n v="2016"/>
    <x v="3"/>
    <x v="78"/>
    <s v="50000-PROGRAM EXPENDITURE BUDGET"/>
    <s v="53000-SERVICES-OTHER CHARGES"/>
    <m/>
    <n v="0"/>
    <n v="0"/>
    <n v="0"/>
    <n v="0"/>
    <n v="0"/>
    <s v="N/A"/>
    <n v="0"/>
    <n v="0"/>
    <n v="0"/>
    <n v="0"/>
    <n v="0"/>
    <n v="0"/>
    <n v="0"/>
    <n v="0"/>
    <n v="0"/>
    <n v="0"/>
    <n v="0"/>
    <n v="0"/>
    <n v="0"/>
    <s v="FED HOUSNG &amp; COMM DEV FND"/>
    <s v="FHCD WHITE CENTER SEC 108"/>
    <s v="DEFAULT PROJECT"/>
    <s v="HOUSING AND COMMUNITY DEVELOPMENT"/>
  </r>
  <r>
    <x v="0"/>
    <s v="1041356"/>
    <s v="350209"/>
    <x v="132"/>
    <s v="0000000"/>
    <n v="2016"/>
    <x v="4"/>
    <x v="132"/>
    <s v="R3000-REVENUE"/>
    <s v="R3600-MISCELLANEOUS REVENUE"/>
    <m/>
    <n v="0"/>
    <n v="0"/>
    <n v="0"/>
    <n v="0"/>
    <n v="0"/>
    <s v="N/A"/>
    <n v="0"/>
    <n v="0"/>
    <n v="0"/>
    <n v="0"/>
    <n v="0"/>
    <n v="0"/>
    <n v="0"/>
    <n v="0"/>
    <n v="0"/>
    <n v="0"/>
    <n v="0"/>
    <n v="0"/>
    <n v="0"/>
    <s v="FED HOUSNG &amp; COMM DEV FND"/>
    <s v="FHCD OTHER BUDGET ADMIN"/>
    <s v="DEFAULT PROJECT"/>
    <s v="Default"/>
  </r>
  <r>
    <x v="0"/>
    <s v="1041356"/>
    <s v="350209"/>
    <x v="133"/>
    <s v="0000000"/>
    <n v="2016"/>
    <x v="4"/>
    <x v="133"/>
    <s v="R3000-REVENUE"/>
    <s v="R3600-MISCELLANEOUS REVENUE"/>
    <m/>
    <n v="0"/>
    <n v="0"/>
    <n v="0"/>
    <n v="0"/>
    <n v="0"/>
    <s v="N/A"/>
    <n v="0"/>
    <n v="0"/>
    <n v="0"/>
    <n v="0"/>
    <n v="0"/>
    <n v="0"/>
    <n v="0"/>
    <n v="0"/>
    <n v="0"/>
    <n v="0"/>
    <n v="0"/>
    <n v="0"/>
    <n v="0"/>
    <s v="FED HOUSNG &amp; COMM DEV FND"/>
    <s v="FHCD OTHER BUDGET ADMIN"/>
    <s v="DEFAULT PROJECT"/>
    <s v="Default"/>
  </r>
  <r>
    <x v="0"/>
    <s v="1041356"/>
    <s v="350209"/>
    <x v="134"/>
    <s v="0000000"/>
    <n v="2016"/>
    <x v="4"/>
    <x v="134"/>
    <s v="R3000-REVENUE"/>
    <s v="R3600-MISCELLANEOUS REVENUE"/>
    <m/>
    <n v="0"/>
    <n v="0"/>
    <n v="0"/>
    <n v="0"/>
    <n v="0"/>
    <s v="N/A"/>
    <n v="0"/>
    <n v="0"/>
    <n v="0"/>
    <n v="0"/>
    <n v="0"/>
    <n v="0"/>
    <n v="0"/>
    <n v="0"/>
    <n v="0"/>
    <n v="0"/>
    <n v="0"/>
    <n v="0"/>
    <n v="0"/>
    <s v="FED HOUSNG &amp; COMM DEV FND"/>
    <s v="FHCD OTHER BUDGET ADMIN"/>
    <s v="DEFAULT PROJECT"/>
    <s v="Default"/>
  </r>
  <r>
    <x v="0"/>
    <s v="1041356"/>
    <s v="350209"/>
    <x v="40"/>
    <s v="5590000"/>
    <n v="2016"/>
    <x v="3"/>
    <x v="40"/>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56"/>
    <s v="5590000"/>
    <n v="2016"/>
    <x v="3"/>
    <x v="56"/>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106"/>
    <s v="5590000"/>
    <n v="2016"/>
    <x v="3"/>
    <x v="106"/>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70"/>
    <s v="5590000"/>
    <n v="2016"/>
    <x v="3"/>
    <x v="70"/>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0"/>
    <s v="5592000"/>
    <n v="2016"/>
    <x v="3"/>
    <x v="70"/>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SERVICES"/>
  </r>
  <r>
    <x v="0"/>
    <s v="1041356"/>
    <s v="350209"/>
    <x v="71"/>
    <s v="5590000"/>
    <n v="2016"/>
    <x v="3"/>
    <x v="71"/>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2"/>
    <s v="5590000"/>
    <n v="2016"/>
    <x v="3"/>
    <x v="72"/>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3"/>
    <s v="5592000"/>
    <n v="2016"/>
    <x v="3"/>
    <x v="73"/>
    <s v="50000-PROGRAM EXPENDITURE BUDGET"/>
    <s v="51000-WAGES AND BENEFITS"/>
    <s v="51300-PERSONNEL BENEFITS"/>
    <n v="0"/>
    <n v="0"/>
    <n v="0"/>
    <n v="0"/>
    <n v="0"/>
    <s v="N/A"/>
    <n v="-385.13"/>
    <n v="0"/>
    <n v="0"/>
    <n v="0"/>
    <n v="0"/>
    <n v="0"/>
    <n v="0"/>
    <n v="0"/>
    <n v="0"/>
    <n v="0"/>
    <n v="770.26"/>
    <n v="-385.13"/>
    <n v="0"/>
    <s v="FED HOUSNG &amp; COMM DEV FND"/>
    <s v="FHCD OTHER BUDGET ADMIN"/>
    <s v="DEFAULT PROJECT"/>
    <s v="HOUSING AND COMMUNITY SERVICES"/>
  </r>
  <r>
    <x v="0"/>
    <s v="1041356"/>
    <s v="350209"/>
    <x v="108"/>
    <s v="5590000"/>
    <n v="2016"/>
    <x v="3"/>
    <x v="108"/>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110"/>
    <s v="5590000"/>
    <n v="2016"/>
    <x v="3"/>
    <x v="110"/>
    <s v="50000-PROGRAM EXPENDITURE BUDGET"/>
    <s v="52000-SUPPLIES"/>
    <m/>
    <n v="0"/>
    <n v="0"/>
    <n v="0"/>
    <n v="0"/>
    <n v="0"/>
    <s v="N/A"/>
    <n v="0"/>
    <n v="0"/>
    <n v="0"/>
    <n v="0"/>
    <n v="0"/>
    <n v="0"/>
    <n v="0"/>
    <n v="0"/>
    <n v="0"/>
    <n v="0"/>
    <n v="0"/>
    <n v="0"/>
    <n v="0"/>
    <s v="FED HOUSNG &amp; COMM DEV FND"/>
    <s v="FHCD OTHER BUDGET ADMIN"/>
    <s v="DEFAULT PROJECT"/>
    <s v="HOUSING AND COMMUNITY DEVELOPMENT"/>
  </r>
  <r>
    <x v="0"/>
    <s v="1041356"/>
    <s v="350209"/>
    <x v="110"/>
    <s v="5592000"/>
    <n v="2016"/>
    <x v="3"/>
    <x v="110"/>
    <s v="50000-PROGRAM EXPENDITURE BUDGET"/>
    <s v="52000-SUPPLIES"/>
    <m/>
    <n v="0"/>
    <n v="0"/>
    <n v="0"/>
    <n v="0"/>
    <n v="0"/>
    <s v="N/A"/>
    <n v="0"/>
    <n v="0"/>
    <n v="0"/>
    <n v="0"/>
    <n v="0"/>
    <n v="0"/>
    <n v="0"/>
    <n v="0"/>
    <n v="0"/>
    <n v="0"/>
    <n v="0"/>
    <n v="0"/>
    <n v="0"/>
    <s v="FED HOUSNG &amp; COMM DEV FND"/>
    <s v="FHCD OTHER BUDGET ADMIN"/>
    <s v="DEFAULT PROJECT"/>
    <s v="HOUSING AND COMMUNITY SERVICES"/>
  </r>
  <r>
    <x v="0"/>
    <s v="1041356"/>
    <s v="350209"/>
    <x v="41"/>
    <s v="5592000"/>
    <n v="2016"/>
    <x v="3"/>
    <x v="41"/>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12"/>
    <s v="5592000"/>
    <n v="2016"/>
    <x v="3"/>
    <x v="112"/>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35"/>
    <s v="5590000"/>
    <n v="2016"/>
    <x v="3"/>
    <x v="135"/>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135"/>
    <s v="5592000"/>
    <n v="2016"/>
    <x v="3"/>
    <x v="135"/>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51"/>
    <s v="5590000"/>
    <n v="2016"/>
    <x v="3"/>
    <x v="51"/>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51"/>
    <s v="5592000"/>
    <n v="2016"/>
    <x v="3"/>
    <x v="51"/>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13"/>
    <s v="5590000"/>
    <n v="2016"/>
    <x v="3"/>
    <x v="113"/>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113"/>
    <s v="5592000"/>
    <n v="2016"/>
    <x v="3"/>
    <x v="113"/>
    <s v="50000-PROGRAM EXPENDITURE BUDGET"/>
    <s v="53000-SERVICES-OTHER CHARGES"/>
    <m/>
    <n v="0"/>
    <n v="0"/>
    <n v="-573.51"/>
    <n v="0"/>
    <n v="573.51"/>
    <s v="N/A"/>
    <n v="0"/>
    <n v="-573.51"/>
    <n v="0"/>
    <n v="0"/>
    <n v="0"/>
    <n v="0"/>
    <n v="0"/>
    <n v="0"/>
    <n v="0"/>
    <n v="0"/>
    <n v="0"/>
    <n v="0"/>
    <n v="0"/>
    <s v="FED HOUSNG &amp; COMM DEV FND"/>
    <s v="FHCD OTHER BUDGET ADMIN"/>
    <s v="DEFAULT PROJECT"/>
    <s v="HOUSING AND COMMUNITY SERVICES"/>
  </r>
  <r>
    <x v="0"/>
    <s v="1041356"/>
    <s v="350209"/>
    <x v="114"/>
    <s v="5592000"/>
    <n v="2016"/>
    <x v="3"/>
    <x v="114"/>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78"/>
    <s v="5590000"/>
    <n v="2016"/>
    <x v="3"/>
    <x v="78"/>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42"/>
    <s v="5590000"/>
    <n v="2016"/>
    <x v="3"/>
    <x v="4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79"/>
    <s v="5590000"/>
    <n v="2016"/>
    <x v="3"/>
    <x v="7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29"/>
    <s v="5590000"/>
    <n v="2016"/>
    <x v="3"/>
    <x v="12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0"/>
    <s v="5590000"/>
    <n v="2016"/>
    <x v="3"/>
    <x v="8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30"/>
    <s v="5590000"/>
    <n v="2016"/>
    <x v="3"/>
    <x v="13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2"/>
    <s v="5590000"/>
    <n v="2016"/>
    <x v="3"/>
    <x v="8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3"/>
    <s v="5590000"/>
    <n v="2016"/>
    <x v="3"/>
    <x v="83"/>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3"/>
    <s v="5592000"/>
    <n v="2016"/>
    <x v="3"/>
    <x v="83"/>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4"/>
    <s v="5590000"/>
    <n v="2016"/>
    <x v="3"/>
    <x v="84"/>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5"/>
    <s v="5590000"/>
    <n v="2016"/>
    <x v="3"/>
    <x v="8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5"/>
    <s v="5592000"/>
    <n v="2016"/>
    <x v="3"/>
    <x v="85"/>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6"/>
    <s v="5590000"/>
    <n v="2016"/>
    <x v="3"/>
    <x v="86"/>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6"/>
    <s v="5592000"/>
    <n v="2016"/>
    <x v="3"/>
    <x v="86"/>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8"/>
    <s v="5590000"/>
    <n v="2016"/>
    <x v="3"/>
    <x v="88"/>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8"/>
    <s v="5592000"/>
    <n v="2016"/>
    <x v="3"/>
    <x v="88"/>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9"/>
    <s v="5590000"/>
    <n v="2016"/>
    <x v="3"/>
    <x v="8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9"/>
    <s v="5592000"/>
    <n v="2016"/>
    <x v="3"/>
    <x v="89"/>
    <s v="50000-PROGRAM EXPENDITURE BUDGET"/>
    <s v="55000-INTRAGOVERNMENTAL SERVICES"/>
    <m/>
    <n v="0"/>
    <n v="0"/>
    <n v="0"/>
    <n v="0"/>
    <n v="0"/>
    <s v="N/A"/>
    <n v="0"/>
    <n v="5871.52"/>
    <n v="0"/>
    <n v="-5871.52"/>
    <n v="0"/>
    <n v="0"/>
    <n v="0"/>
    <n v="0"/>
    <n v="0"/>
    <n v="0"/>
    <n v="0"/>
    <n v="0"/>
    <n v="0"/>
    <s v="FED HOUSNG &amp; COMM DEV FND"/>
    <s v="FHCD OTHER BUDGET ADMIN"/>
    <s v="DEFAULT PROJECT"/>
    <s v="HOUSING AND COMMUNITY SERVICES"/>
  </r>
  <r>
    <x v="0"/>
    <s v="1041356"/>
    <s v="350209"/>
    <x v="90"/>
    <s v="5590000"/>
    <n v="2016"/>
    <x v="3"/>
    <x v="9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0"/>
    <s v="5592000"/>
    <n v="2016"/>
    <x v="3"/>
    <x v="90"/>
    <s v="50000-PROGRAM EXPENDITURE BUDGET"/>
    <s v="55000-INTRAGOVERNMENTAL SERVICES"/>
    <m/>
    <n v="0"/>
    <n v="0"/>
    <n v="962"/>
    <n v="0"/>
    <n v="-962"/>
    <s v="N/A"/>
    <n v="962"/>
    <n v="0"/>
    <n v="0"/>
    <n v="0"/>
    <n v="0"/>
    <n v="0"/>
    <n v="0"/>
    <n v="0"/>
    <n v="0"/>
    <n v="0"/>
    <n v="0"/>
    <n v="0"/>
    <n v="0"/>
    <s v="FED HOUSNG &amp; COMM DEV FND"/>
    <s v="FHCD OTHER BUDGET ADMIN"/>
    <s v="DEFAULT PROJECT"/>
    <s v="HOUSING AND COMMUNITY SERVICES"/>
  </r>
  <r>
    <x v="0"/>
    <s v="1041356"/>
    <s v="350209"/>
    <x v="131"/>
    <s v="5590000"/>
    <n v="2016"/>
    <x v="3"/>
    <x v="131"/>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1"/>
    <s v="5590000"/>
    <n v="2016"/>
    <x v="3"/>
    <x v="91"/>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1"/>
    <s v="5592000"/>
    <n v="2016"/>
    <x v="3"/>
    <x v="91"/>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2"/>
    <s v="5590000"/>
    <n v="2016"/>
    <x v="3"/>
    <x v="9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2"/>
    <s v="5592000"/>
    <n v="2016"/>
    <x v="3"/>
    <x v="92"/>
    <s v="50000-PROGRAM EXPENDITURE BUDGET"/>
    <s v="55000-INTRAGOVERNMENTAL SERVICES"/>
    <m/>
    <n v="0"/>
    <n v="0"/>
    <n v="-962"/>
    <n v="0"/>
    <n v="962"/>
    <s v="N/A"/>
    <n v="-962"/>
    <n v="0"/>
    <n v="0"/>
    <n v="0"/>
    <n v="0"/>
    <n v="0"/>
    <n v="0"/>
    <n v="0"/>
    <n v="0"/>
    <n v="0"/>
    <n v="0"/>
    <n v="0"/>
    <n v="0"/>
    <s v="FED HOUSNG &amp; COMM DEV FND"/>
    <s v="FHCD OTHER BUDGET ADMIN"/>
    <s v="DEFAULT PROJECT"/>
    <s v="HOUSING AND COMMUNITY SERVICES"/>
  </r>
  <r>
    <x v="0"/>
    <s v="1041356"/>
    <s v="350209"/>
    <x v="93"/>
    <s v="5592000"/>
    <n v="2016"/>
    <x v="3"/>
    <x v="93"/>
    <s v="50000-PROGRAM EXPENDITURE BUDGET"/>
    <s v="55000-INTRAGOVERNMENTAL SERVICES"/>
    <m/>
    <n v="0"/>
    <n v="0"/>
    <n v="0"/>
    <n v="0"/>
    <n v="0"/>
    <s v="N/A"/>
    <n v="339"/>
    <n v="0"/>
    <n v="0"/>
    <n v="0"/>
    <n v="0"/>
    <n v="0"/>
    <n v="0"/>
    <n v="0"/>
    <n v="0"/>
    <n v="0"/>
    <n v="-678"/>
    <n v="339"/>
    <n v="0"/>
    <s v="FED HOUSNG &amp; COMM DEV FND"/>
    <s v="FHCD OTHER BUDGET ADMIN"/>
    <s v="DEFAULT PROJECT"/>
    <s v="HOUSING AND COMMUNITY SERVICES"/>
  </r>
  <r>
    <x v="0"/>
    <s v="1041356"/>
    <s v="350209"/>
    <x v="47"/>
    <s v="5590000"/>
    <n v="2016"/>
    <x v="3"/>
    <x v="47"/>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7"/>
    <s v="5592000"/>
    <n v="2016"/>
    <x v="3"/>
    <x v="47"/>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48"/>
    <s v="5590000"/>
    <n v="2016"/>
    <x v="3"/>
    <x v="48"/>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8"/>
    <s v="5592000"/>
    <n v="2016"/>
    <x v="3"/>
    <x v="48"/>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49"/>
    <s v="5590000"/>
    <n v="2016"/>
    <x v="3"/>
    <x v="4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9"/>
    <s v="5592000"/>
    <n v="2016"/>
    <x v="3"/>
    <x v="49"/>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50"/>
    <s v="5590000"/>
    <n v="2016"/>
    <x v="3"/>
    <x v="5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50"/>
    <s v="5592000"/>
    <n v="2016"/>
    <x v="3"/>
    <x v="50"/>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4"/>
    <s v="5590000"/>
    <n v="2016"/>
    <x v="3"/>
    <x v="94"/>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4"/>
    <s v="5592000"/>
    <n v="2016"/>
    <x v="3"/>
    <x v="94"/>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5"/>
    <s v="5590000"/>
    <n v="2016"/>
    <x v="3"/>
    <x v="9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15"/>
    <s v="5590000"/>
    <n v="2016"/>
    <x v="3"/>
    <x v="11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15"/>
    <s v="5592000"/>
    <n v="2016"/>
    <x v="3"/>
    <x v="115"/>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100"/>
    <s v="5590000"/>
    <n v="2016"/>
    <x v="3"/>
    <x v="100"/>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01"/>
    <s v="5590000"/>
    <n v="2016"/>
    <x v="3"/>
    <x v="101"/>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01"/>
    <s v="5592000"/>
    <n v="2016"/>
    <x v="3"/>
    <x v="101"/>
    <s v="50000-PROGRAM EXPENDITURE BUDGET"/>
    <s v="58000-INTRAGOVERNMENTAL CONTRIBUTIONS"/>
    <m/>
    <n v="0"/>
    <n v="0"/>
    <n v="0"/>
    <n v="0"/>
    <n v="0"/>
    <s v="N/A"/>
    <n v="0"/>
    <n v="0"/>
    <n v="0"/>
    <n v="0"/>
    <n v="0"/>
    <n v="0"/>
    <n v="0"/>
    <n v="0"/>
    <n v="0"/>
    <n v="0"/>
    <n v="0"/>
    <n v="0"/>
    <n v="0"/>
    <s v="FED HOUSNG &amp; COMM DEV FND"/>
    <s v="FHCD OTHER BUDGET ADMIN"/>
    <s v="DEFAULT PROJECT"/>
    <s v="HOUSING AND COMMUNITY SERVICES"/>
  </r>
  <r>
    <x v="0"/>
    <s v="1041356"/>
    <s v="350209"/>
    <x v="136"/>
    <s v="5590000"/>
    <n v="2016"/>
    <x v="3"/>
    <x v="136"/>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18"/>
    <s v="5590000"/>
    <n v="2016"/>
    <x v="3"/>
    <x v="118"/>
    <s v="50000-PROGRAM EXPENDITURE BUDGET"/>
    <s v="59000-EXTRAORDINARY EXPENSES"/>
    <m/>
    <n v="0"/>
    <n v="0"/>
    <n v="0"/>
    <n v="0"/>
    <n v="0"/>
    <s v="N/A"/>
    <n v="0"/>
    <n v="0"/>
    <n v="0"/>
    <n v="0"/>
    <n v="0"/>
    <n v="0"/>
    <n v="0"/>
    <n v="0"/>
    <n v="0"/>
    <n v="0"/>
    <n v="0"/>
    <n v="0"/>
    <n v="0"/>
    <s v="FED HOUSNG &amp; COMM DEV FND"/>
    <s v="FHCD OTHER BUDGET ADMIN"/>
    <s v="DEFAULT PROJECT"/>
    <s v="HOUSING AND COMMUNITY DEVELOPMENT"/>
  </r>
  <r>
    <x v="0"/>
    <s v="1041356"/>
    <s v="350209"/>
    <x v="117"/>
    <s v="5590000"/>
    <n v="2016"/>
    <x v="3"/>
    <x v="117"/>
    <s v="50000-PROGRAM EXPENDITURE BUDGET"/>
    <s v="59900-CONTRA EXPENDITURES"/>
    <m/>
    <n v="0"/>
    <n v="0"/>
    <n v="0"/>
    <n v="0"/>
    <n v="0"/>
    <s v="N/A"/>
    <n v="0"/>
    <n v="0"/>
    <n v="0"/>
    <n v="0"/>
    <n v="0"/>
    <n v="0"/>
    <n v="0"/>
    <n v="0"/>
    <n v="0"/>
    <n v="0"/>
    <n v="0"/>
    <n v="0"/>
    <n v="0"/>
    <s v="FED HOUSNG &amp; COMM DEV FND"/>
    <s v="FHCD OTHER BUDGET ADMIN"/>
    <s v="DEFAULT PROJECT"/>
    <s v="HOUSING AND COMMUNITY DEVELOPMENT"/>
  </r>
  <r>
    <x v="0"/>
    <s v="1041356"/>
    <s v="350209"/>
    <x v="117"/>
    <s v="5592000"/>
    <n v="2016"/>
    <x v="3"/>
    <x v="117"/>
    <s v="50000-PROGRAM EXPENDITURE BUDGET"/>
    <s v="59900-CONTRA EXPENDITURES"/>
    <m/>
    <n v="0"/>
    <n v="0"/>
    <n v="0"/>
    <n v="0"/>
    <n v="0"/>
    <s v="N/A"/>
    <n v="0"/>
    <n v="0"/>
    <n v="0"/>
    <n v="0"/>
    <n v="0"/>
    <n v="0"/>
    <n v="0"/>
    <n v="0"/>
    <n v="0"/>
    <n v="0"/>
    <n v="0"/>
    <n v="0"/>
    <n v="0"/>
    <s v="FED HOUSNG &amp; COMM DEV FND"/>
    <s v="FHCD OTHER BUDGET ADMIN"/>
    <s v="DEFAULT PROJECT"/>
    <s v="HOUSING AND COMMUNITY SERVICES"/>
  </r>
  <r>
    <x v="0"/>
    <s v="1041356"/>
    <s v="350209"/>
    <x v="104"/>
    <s v="5590000"/>
    <n v="2016"/>
    <x v="3"/>
    <x v="104"/>
    <s v="50000-PROGRAM EXPENDITURE BUDGET"/>
    <s v="59900-CONTRA EXPENDITURES"/>
    <m/>
    <n v="0"/>
    <n v="0"/>
    <n v="0"/>
    <n v="0"/>
    <n v="0"/>
    <s v="N/A"/>
    <n v="0"/>
    <n v="0"/>
    <n v="0"/>
    <n v="0"/>
    <n v="0"/>
    <n v="0"/>
    <n v="0"/>
    <n v="0"/>
    <n v="0"/>
    <n v="0"/>
    <n v="0"/>
    <n v="0"/>
    <n v="0"/>
    <s v="FED HOUSNG &amp; COMM DEV FND"/>
    <s v="FHCD OTHER BUDGET ADMIN"/>
    <s v="DEFAULT PROJECT"/>
    <s v="HOUSING AND COMMUNITY DEVELOPMENT"/>
  </r>
  <r>
    <x v="0"/>
    <s v="1041356"/>
    <s v="350209"/>
    <x v="53"/>
    <s v="5590000"/>
    <n v="2016"/>
    <x v="3"/>
    <x v="53"/>
    <s v="50000-PROGRAM EXPENDITURE BUDGET"/>
    <s v="82000-APPLIED OVERHEAD"/>
    <m/>
    <n v="0"/>
    <n v="0"/>
    <n v="0"/>
    <n v="0"/>
    <n v="0"/>
    <s v="N/A"/>
    <n v="0"/>
    <n v="0"/>
    <n v="0"/>
    <n v="0"/>
    <n v="0"/>
    <n v="0"/>
    <n v="0"/>
    <n v="0"/>
    <n v="0"/>
    <n v="0"/>
    <n v="0"/>
    <n v="0"/>
    <n v="0"/>
    <s v="FED HOUSNG &amp; COMM DEV FND"/>
    <s v="FHCD OTHER BUDGET ADMIN"/>
    <s v="DEFAULT PROJECT"/>
    <s v="HOUSING AND COMMUNITY DEVELOPMENT"/>
  </r>
  <r>
    <x v="0"/>
    <s v="1041356"/>
    <s v="350209"/>
    <x v="54"/>
    <s v="5590000"/>
    <n v="2016"/>
    <x v="3"/>
    <x v="54"/>
    <s v="50000-PROGRAM EXPENDITURE BUDGET"/>
    <s v="82000-APPLIED OVERHEAD"/>
    <m/>
    <n v="0"/>
    <n v="0"/>
    <n v="0"/>
    <n v="0"/>
    <n v="0"/>
    <s v="N/A"/>
    <n v="0"/>
    <n v="0"/>
    <n v="0"/>
    <n v="0"/>
    <n v="0"/>
    <n v="0"/>
    <n v="0"/>
    <n v="0"/>
    <n v="0"/>
    <n v="0"/>
    <n v="0"/>
    <n v="0"/>
    <n v="0"/>
    <s v="FED HOUSNG &amp; COMM DEV FND"/>
    <s v="FHCD OTHER BUDGET ADMIN"/>
    <s v="DEFAULT PROJECT"/>
    <s v="HOUSING AND COMMUNITY DEVELOPMENT"/>
  </r>
  <r>
    <x v="0"/>
    <s v="1041373"/>
    <s v="000000"/>
    <x v="6"/>
    <s v="0000000"/>
    <n v="2016"/>
    <x v="0"/>
    <x v="6"/>
    <s v="BS000-CURRENT ASSETS"/>
    <s v="B1150-ACCOUNTS RECEIVABLE"/>
    <m/>
    <n v="0"/>
    <n v="0"/>
    <n v="0"/>
    <n v="0"/>
    <n v="0"/>
    <s v="N/A"/>
    <n v="0"/>
    <n v="0"/>
    <n v="0"/>
    <n v="0"/>
    <n v="0"/>
    <n v="0"/>
    <n v="0"/>
    <n v="0"/>
    <n v="0"/>
    <n v="0"/>
    <n v="0"/>
    <n v="0"/>
    <n v="0"/>
    <s v="FED HOUSNG &amp; COMM DEV FND"/>
    <s v="FHCD SOLID GROUND HF9301"/>
    <s v="DEFAULT"/>
    <s v="Default"/>
  </r>
  <r>
    <x v="0"/>
    <s v="1041373"/>
    <s v="000000"/>
    <x v="9"/>
    <s v="0000000"/>
    <n v="2016"/>
    <x v="0"/>
    <x v="9"/>
    <s v="BS000-CURRENT ASSETS"/>
    <s v="B1150-ACCOUNTS RECEIVABLE"/>
    <m/>
    <n v="0"/>
    <n v="0"/>
    <n v="39922.07"/>
    <n v="0"/>
    <n v="-39922.07"/>
    <s v="N/A"/>
    <n v="0"/>
    <n v="0"/>
    <n v="0"/>
    <n v="0"/>
    <n v="0"/>
    <n v="0"/>
    <n v="0"/>
    <n v="0"/>
    <n v="0"/>
    <n v="0"/>
    <n v="0"/>
    <n v="39922.07"/>
    <n v="0"/>
    <s v="FED HOUSNG &amp; COMM DEV FND"/>
    <s v="FHCD SOLID GROUND HF9301"/>
    <s v="DEFAULT"/>
    <s v="Default"/>
  </r>
  <r>
    <x v="0"/>
    <s v="1041373"/>
    <s v="000000"/>
    <x v="29"/>
    <s v="0000000"/>
    <n v="2016"/>
    <x v="1"/>
    <x v="29"/>
    <s v="BS200-CURRENT LIABILITIES"/>
    <s v="B2220-DEFERRED REVENUES"/>
    <m/>
    <n v="0"/>
    <n v="0"/>
    <n v="-47839.18"/>
    <n v="0"/>
    <n v="47839.18"/>
    <s v="N/A"/>
    <n v="0"/>
    <n v="0"/>
    <n v="0"/>
    <n v="0"/>
    <n v="0"/>
    <n v="0"/>
    <n v="0"/>
    <n v="0"/>
    <n v="0"/>
    <n v="0"/>
    <n v="0"/>
    <n v="-47839.18"/>
    <n v="0"/>
    <s v="FED HOUSNG &amp; COMM DEV FND"/>
    <s v="FHCD SOLID GROUND HF9301"/>
    <s v="DEFAULT"/>
    <s v="Default"/>
  </r>
  <r>
    <x v="0"/>
    <s v="1041373"/>
    <s v="350203"/>
    <x v="137"/>
    <s v="0000000"/>
    <n v="2016"/>
    <x v="4"/>
    <x v="137"/>
    <s v="R3000-REVENUE"/>
    <s v="R3390-RECOVERY ACT DIRECT"/>
    <m/>
    <n v="0"/>
    <n v="0"/>
    <n v="0"/>
    <n v="0"/>
    <n v="0"/>
    <s v="N/A"/>
    <n v="0"/>
    <n v="0"/>
    <n v="0"/>
    <n v="0"/>
    <n v="0"/>
    <n v="0"/>
    <n v="0"/>
    <n v="0"/>
    <n v="0"/>
    <n v="0"/>
    <n v="0"/>
    <n v="0"/>
    <n v="0"/>
    <s v="FED HOUSNG &amp; COMM DEV FND"/>
    <s v="FHCD SOLID GROUND HF9301"/>
    <s v="HPRP PROGRAM"/>
    <s v="Default"/>
  </r>
  <r>
    <x v="0"/>
    <s v="1041373"/>
    <s v="350203"/>
    <x v="41"/>
    <s v="5590000"/>
    <n v="2016"/>
    <x v="3"/>
    <x v="41"/>
    <s v="50000-PROGRAM EXPENDITURE BUDGET"/>
    <s v="53000-SERVICES-OTHER CHARGES"/>
    <m/>
    <n v="0"/>
    <n v="0"/>
    <n v="0"/>
    <n v="0"/>
    <n v="0"/>
    <s v="N/A"/>
    <n v="0"/>
    <n v="0"/>
    <n v="0"/>
    <n v="0"/>
    <n v="0"/>
    <n v="0"/>
    <n v="0"/>
    <n v="0"/>
    <n v="0"/>
    <n v="0"/>
    <n v="0"/>
    <n v="0"/>
    <n v="0"/>
    <s v="FED HOUSNG &amp; COMM DEV FND"/>
    <s v="FHCD SOLID GROUND HF9301"/>
    <s v="HPRP PROGRAM"/>
    <s v="HOUSING AND COMMUNITY DEVELOPMENT"/>
  </r>
  <r>
    <x v="0"/>
    <s v="1041373"/>
    <s v="350203"/>
    <x v="111"/>
    <s v="5590000"/>
    <n v="2016"/>
    <x v="3"/>
    <x v="111"/>
    <s v="50000-PROGRAM EXPENDITURE BUDGET"/>
    <s v="53000-SERVICES-OTHER CHARGES"/>
    <m/>
    <n v="0"/>
    <n v="0"/>
    <n v="0"/>
    <n v="0"/>
    <n v="0"/>
    <s v="N/A"/>
    <n v="0"/>
    <n v="0"/>
    <n v="0"/>
    <n v="0"/>
    <n v="0"/>
    <n v="0"/>
    <n v="0"/>
    <n v="0"/>
    <n v="0"/>
    <n v="0"/>
    <n v="0"/>
    <n v="0"/>
    <n v="0"/>
    <s v="FED HOUSNG &amp; COMM DEV FND"/>
    <s v="FHCD SOLID GROUND HF9301"/>
    <s v="HPRP PROGRAM"/>
    <s v="HOUSING AND COMMUNITY DEVELOPMENT"/>
  </r>
  <r>
    <x v="0"/>
    <s v="1041374"/>
    <s v="000000"/>
    <x v="6"/>
    <s v="0000000"/>
    <n v="2016"/>
    <x v="0"/>
    <x v="6"/>
    <s v="BS000-CURRENT ASSETS"/>
    <s v="B1150-ACCOUNTS RECEIVABLE"/>
    <m/>
    <n v="0"/>
    <n v="0"/>
    <n v="0"/>
    <n v="0"/>
    <n v="0"/>
    <s v="N/A"/>
    <n v="0"/>
    <n v="0"/>
    <n v="0"/>
    <n v="0"/>
    <n v="0"/>
    <n v="0"/>
    <n v="0"/>
    <n v="0"/>
    <n v="0"/>
    <n v="0"/>
    <n v="0"/>
    <n v="0"/>
    <n v="0"/>
    <s v="FED HOUSNG &amp; COMM DEV FND"/>
    <s v="FHCD SOLID GROUND HF9302"/>
    <s v="DEFAULT"/>
    <s v="Default"/>
  </r>
  <r>
    <x v="0"/>
    <s v="1041374"/>
    <s v="000000"/>
    <x v="9"/>
    <s v="0000000"/>
    <n v="2016"/>
    <x v="0"/>
    <x v="9"/>
    <s v="BS000-CURRENT ASSETS"/>
    <s v="B1150-ACCOUNTS RECEIVABLE"/>
    <m/>
    <n v="0"/>
    <n v="0"/>
    <n v="0"/>
    <n v="0"/>
    <n v="0"/>
    <s v="N/A"/>
    <n v="0"/>
    <n v="0"/>
    <n v="0"/>
    <n v="0"/>
    <n v="0"/>
    <n v="0"/>
    <n v="0"/>
    <n v="0"/>
    <n v="0"/>
    <n v="0"/>
    <n v="0"/>
    <n v="0"/>
    <n v="0"/>
    <s v="FED HOUSNG &amp; COMM DEV FND"/>
    <s v="FHCD SOLID GROUND HF9302"/>
    <s v="DEFAULT"/>
    <s v="Default"/>
  </r>
  <r>
    <x v="0"/>
    <s v="1041374"/>
    <s v="000000"/>
    <x v="29"/>
    <s v="0000000"/>
    <n v="2016"/>
    <x v="1"/>
    <x v="29"/>
    <s v="BS200-CURRENT LIABILITIES"/>
    <s v="B2220-DEFERRED REVENUES"/>
    <m/>
    <n v="0"/>
    <n v="0"/>
    <n v="0"/>
    <n v="0"/>
    <n v="0"/>
    <s v="N/A"/>
    <n v="0"/>
    <n v="0"/>
    <n v="0"/>
    <n v="0"/>
    <n v="0"/>
    <n v="0"/>
    <n v="0"/>
    <n v="0"/>
    <n v="0"/>
    <n v="0"/>
    <n v="0"/>
    <n v="0"/>
    <n v="0"/>
    <s v="FED HOUSNG &amp; COMM DEV FND"/>
    <s v="FHCD SOLID GROUND HF9302"/>
    <s v="DEFAULT"/>
    <s v="Default"/>
  </r>
  <r>
    <x v="0"/>
    <s v="1041374"/>
    <s v="350203"/>
    <x v="137"/>
    <s v="0000000"/>
    <n v="2016"/>
    <x v="4"/>
    <x v="137"/>
    <s v="R3000-REVENUE"/>
    <s v="R3390-RECOVERY ACT DIRECT"/>
    <m/>
    <n v="0"/>
    <n v="0"/>
    <n v="0"/>
    <n v="0"/>
    <n v="0"/>
    <s v="N/A"/>
    <n v="0"/>
    <n v="0"/>
    <n v="0"/>
    <n v="0"/>
    <n v="0"/>
    <n v="0"/>
    <n v="0"/>
    <n v="0"/>
    <n v="0"/>
    <n v="0"/>
    <n v="0"/>
    <n v="0"/>
    <n v="0"/>
    <s v="FED HOUSNG &amp; COMM DEV FND"/>
    <s v="FHCD SOLID GROUND HF9302"/>
    <s v="HPRP PROGRAM"/>
    <s v="Default"/>
  </r>
  <r>
    <x v="0"/>
    <s v="1041374"/>
    <s v="350203"/>
    <x v="41"/>
    <s v="5590000"/>
    <n v="2016"/>
    <x v="3"/>
    <x v="41"/>
    <s v="50000-PROGRAM EXPENDITURE BUDGET"/>
    <s v="53000-SERVICES-OTHER CHARGES"/>
    <m/>
    <n v="0"/>
    <n v="0"/>
    <n v="0"/>
    <n v="0"/>
    <n v="0"/>
    <s v="N/A"/>
    <n v="0"/>
    <n v="0"/>
    <n v="0"/>
    <n v="0"/>
    <n v="0"/>
    <n v="0"/>
    <n v="0"/>
    <n v="0"/>
    <n v="0"/>
    <n v="0"/>
    <n v="0"/>
    <n v="0"/>
    <n v="0"/>
    <s v="FED HOUSNG &amp; COMM DEV FND"/>
    <s v="FHCD SOLID GROUND HF9302"/>
    <s v="HPRP PROGRAM"/>
    <s v="HOUSING AND COMMUNITY DEVELOPMENT"/>
  </r>
  <r>
    <x v="0"/>
    <s v="1041374"/>
    <s v="350203"/>
    <x v="111"/>
    <s v="5590000"/>
    <n v="2016"/>
    <x v="3"/>
    <x v="111"/>
    <s v="50000-PROGRAM EXPENDITURE BUDGET"/>
    <s v="53000-SERVICES-OTHER CHARGES"/>
    <m/>
    <n v="0"/>
    <n v="0"/>
    <n v="0"/>
    <n v="0"/>
    <n v="0"/>
    <s v="N/A"/>
    <n v="0"/>
    <n v="0"/>
    <n v="0"/>
    <n v="0"/>
    <n v="0"/>
    <n v="0"/>
    <n v="0"/>
    <n v="0"/>
    <n v="0"/>
    <n v="0"/>
    <n v="0"/>
    <n v="0"/>
    <n v="0"/>
    <s v="FED HOUSNG &amp; COMM DEV FND"/>
    <s v="FHCD SOLID GROUND HF9302"/>
    <s v="HPRP PROGRAM"/>
    <s v="HOUSING AND COMMUNITY DEVELOPMENT"/>
  </r>
  <r>
    <x v="0"/>
    <s v="1041375"/>
    <s v="000000"/>
    <x v="6"/>
    <s v="0000000"/>
    <n v="2016"/>
    <x v="0"/>
    <x v="6"/>
    <s v="BS000-CURRENT ASSETS"/>
    <s v="B1150-ACCOUNTS RECEIVABLE"/>
    <m/>
    <n v="0"/>
    <n v="0"/>
    <n v="0"/>
    <n v="0"/>
    <n v="0"/>
    <s v="N/A"/>
    <n v="0"/>
    <n v="0"/>
    <n v="0"/>
    <n v="0"/>
    <n v="0"/>
    <n v="0"/>
    <n v="0"/>
    <n v="0"/>
    <n v="0"/>
    <n v="0"/>
    <n v="0"/>
    <n v="0"/>
    <n v="0"/>
    <s v="FED HOUSNG &amp; COMM DEV FND"/>
    <s v="FHCD FAMILY SVCS HF9306"/>
    <s v="DEFAULT"/>
    <s v="Default"/>
  </r>
  <r>
    <x v="0"/>
    <s v="1041375"/>
    <s v="000000"/>
    <x v="9"/>
    <s v="0000000"/>
    <n v="2016"/>
    <x v="0"/>
    <x v="9"/>
    <s v="BS000-CURRENT ASSETS"/>
    <s v="B1150-ACCOUNTS RECEIVABLE"/>
    <m/>
    <n v="0"/>
    <n v="0"/>
    <n v="0"/>
    <n v="0"/>
    <n v="0"/>
    <s v="N/A"/>
    <n v="0"/>
    <n v="0"/>
    <n v="0"/>
    <n v="0"/>
    <n v="0"/>
    <n v="0"/>
    <n v="0"/>
    <n v="0"/>
    <n v="0"/>
    <n v="0"/>
    <n v="0"/>
    <n v="0"/>
    <n v="0"/>
    <s v="FED HOUSNG &amp; COMM DEV FND"/>
    <s v="FHCD FAMILY SVCS HF9306"/>
    <s v="DEFAULT"/>
    <s v="Default"/>
  </r>
  <r>
    <x v="0"/>
    <s v="1041375"/>
    <s v="000000"/>
    <x v="29"/>
    <s v="0000000"/>
    <n v="2016"/>
    <x v="1"/>
    <x v="29"/>
    <s v="BS200-CURRENT LIABILITIES"/>
    <s v="B2220-DEFERRED REVENUES"/>
    <m/>
    <n v="0"/>
    <n v="0"/>
    <n v="0"/>
    <n v="0"/>
    <n v="0"/>
    <s v="N/A"/>
    <n v="0"/>
    <n v="0"/>
    <n v="0"/>
    <n v="0"/>
    <n v="0"/>
    <n v="0"/>
    <n v="0"/>
    <n v="0"/>
    <n v="0"/>
    <n v="0"/>
    <n v="0"/>
    <n v="0"/>
    <n v="0"/>
    <s v="FED HOUSNG &amp; COMM DEV FND"/>
    <s v="FHCD FAMILY SVCS HF9306"/>
    <s v="DEFAULT"/>
    <s v="Default"/>
  </r>
  <r>
    <x v="0"/>
    <s v="1041375"/>
    <s v="350203"/>
    <x v="137"/>
    <s v="0000000"/>
    <n v="2016"/>
    <x v="4"/>
    <x v="137"/>
    <s v="R3000-REVENUE"/>
    <s v="R3390-RECOVERY ACT DIRECT"/>
    <m/>
    <n v="0"/>
    <n v="0"/>
    <n v="0"/>
    <n v="0"/>
    <n v="0"/>
    <s v="N/A"/>
    <n v="0"/>
    <n v="0"/>
    <n v="0"/>
    <n v="0"/>
    <n v="0"/>
    <n v="0"/>
    <n v="0"/>
    <n v="0"/>
    <n v="0"/>
    <n v="0"/>
    <n v="0"/>
    <n v="0"/>
    <n v="0"/>
    <s v="FED HOUSNG &amp; COMM DEV FND"/>
    <s v="FHCD FAMILY SVCS HF9306"/>
    <s v="HPRP PROGRAM"/>
    <s v="Default"/>
  </r>
  <r>
    <x v="0"/>
    <s v="1041375"/>
    <s v="350203"/>
    <x v="41"/>
    <s v="0000000"/>
    <n v="2016"/>
    <x v="3"/>
    <x v="41"/>
    <s v="50000-PROGRAM EXPENDITURE BUDGET"/>
    <s v="53000-SERVICES-OTHER CHARGES"/>
    <m/>
    <n v="0"/>
    <n v="0"/>
    <n v="0"/>
    <n v="0"/>
    <n v="0"/>
    <s v="N/A"/>
    <n v="0"/>
    <n v="0"/>
    <n v="0"/>
    <n v="0"/>
    <n v="0"/>
    <n v="0"/>
    <n v="0"/>
    <n v="0"/>
    <n v="0"/>
    <n v="0"/>
    <n v="0"/>
    <n v="0"/>
    <n v="0"/>
    <s v="FED HOUSNG &amp; COMM DEV FND"/>
    <s v="FHCD FAMILY SVCS HF9306"/>
    <s v="HPRP PROGRAM"/>
    <s v="Default"/>
  </r>
  <r>
    <x v="0"/>
    <s v="1041375"/>
    <s v="350203"/>
    <x v="41"/>
    <s v="5590000"/>
    <n v="2016"/>
    <x v="3"/>
    <x v="41"/>
    <s v="50000-PROGRAM EXPENDITURE BUDGET"/>
    <s v="53000-SERVICES-OTHER CHARGES"/>
    <m/>
    <n v="0"/>
    <n v="0"/>
    <n v="0"/>
    <n v="0"/>
    <n v="0"/>
    <s v="N/A"/>
    <n v="0"/>
    <n v="0"/>
    <n v="0"/>
    <n v="0"/>
    <n v="0"/>
    <n v="0"/>
    <n v="0"/>
    <n v="0"/>
    <n v="0"/>
    <n v="0"/>
    <n v="0"/>
    <n v="0"/>
    <n v="0"/>
    <s v="FED HOUSNG &amp; COMM DEV FND"/>
    <s v="FHCD FAMILY SVCS HF9306"/>
    <s v="HPRP PROGRAM"/>
    <s v="HOUSING AND COMMUNITY DEVELOPMENT"/>
  </r>
  <r>
    <x v="0"/>
    <s v="1041375"/>
    <s v="350203"/>
    <x v="41"/>
    <s v="5593000"/>
    <n v="2016"/>
    <x v="3"/>
    <x v="41"/>
    <s v="50000-PROGRAM EXPENDITURE BUDGET"/>
    <s v="53000-SERVICES-OTHER CHARGES"/>
    <m/>
    <n v="0"/>
    <n v="0"/>
    <n v="0"/>
    <n v="0"/>
    <n v="0"/>
    <s v="N/A"/>
    <n v="0"/>
    <n v="0"/>
    <n v="0"/>
    <n v="0"/>
    <n v="0"/>
    <n v="0"/>
    <n v="0"/>
    <n v="0"/>
    <n v="0"/>
    <n v="0"/>
    <n v="0"/>
    <n v="0"/>
    <n v="0"/>
    <s v="FED HOUSNG &amp; COMM DEV FND"/>
    <s v="FHCD FAMILY SVCS HF9306"/>
    <s v="HPRP PROGRAM"/>
    <s v="COMMUNITY DEVELOPMENT SERVICES"/>
  </r>
  <r>
    <x v="0"/>
    <s v="1041375"/>
    <s v="350203"/>
    <x v="111"/>
    <s v="5590000"/>
    <n v="2016"/>
    <x v="3"/>
    <x v="111"/>
    <s v="50000-PROGRAM EXPENDITURE BUDGET"/>
    <s v="53000-SERVICES-OTHER CHARGES"/>
    <m/>
    <n v="0"/>
    <n v="0"/>
    <n v="0"/>
    <n v="0"/>
    <n v="0"/>
    <s v="N/A"/>
    <n v="0"/>
    <n v="0"/>
    <n v="0"/>
    <n v="0"/>
    <n v="0"/>
    <n v="0"/>
    <n v="0"/>
    <n v="0"/>
    <n v="0"/>
    <n v="0"/>
    <n v="0"/>
    <n v="0"/>
    <n v="0"/>
    <s v="FED HOUSNG &amp; COMM DEV FND"/>
    <s v="FHCD FAMILY SVCS HF9306"/>
    <s v="HPRP PROGRAM"/>
    <s v="HOUSING AND COMMUNITY DEVELOPMENT"/>
  </r>
  <r>
    <x v="0"/>
    <s v="1041375"/>
    <s v="350203"/>
    <x v="105"/>
    <s v="5590000"/>
    <n v="2016"/>
    <x v="3"/>
    <x v="105"/>
    <s v="50000-PROGRAM EXPENDITURE BUDGET"/>
    <s v="59900-CONTRA EXPENDITURES"/>
    <m/>
    <n v="0"/>
    <n v="0"/>
    <n v="0"/>
    <n v="0"/>
    <n v="0"/>
    <s v="N/A"/>
    <n v="0"/>
    <n v="0"/>
    <n v="0"/>
    <n v="0"/>
    <n v="0"/>
    <n v="0"/>
    <n v="0"/>
    <n v="0"/>
    <n v="0"/>
    <n v="0"/>
    <n v="0"/>
    <n v="0"/>
    <n v="0"/>
    <s v="FED HOUSNG &amp; COMM DEV FND"/>
    <s v="FHCD FAMILY SVCS HF9306"/>
    <s v="HPRP PROGRAM"/>
    <s v="HOUSING AND COMMUNITY DEVELOPMENT"/>
  </r>
  <r>
    <x v="0"/>
    <s v="1041376"/>
    <s v="000000"/>
    <x v="6"/>
    <s v="0000000"/>
    <n v="2016"/>
    <x v="0"/>
    <x v="6"/>
    <s v="BS000-CURRENT ASSETS"/>
    <s v="B1150-ACCOUNTS RECEIVABLE"/>
    <m/>
    <n v="0"/>
    <n v="0"/>
    <n v="0"/>
    <n v="0"/>
    <n v="0"/>
    <s v="N/A"/>
    <n v="0"/>
    <n v="0"/>
    <n v="0"/>
    <n v="0"/>
    <n v="0"/>
    <n v="0"/>
    <n v="0"/>
    <n v="0"/>
    <n v="0"/>
    <n v="0"/>
    <n v="0"/>
    <n v="0"/>
    <n v="0"/>
    <s v="FED HOUSNG &amp; COMM DEV FND"/>
    <s v="FHCD HPRP FEDERAL ADMIN"/>
    <s v="DEFAULT"/>
    <s v="Default"/>
  </r>
  <r>
    <x v="0"/>
    <s v="1041376"/>
    <s v="000000"/>
    <x v="9"/>
    <s v="0000000"/>
    <n v="2016"/>
    <x v="0"/>
    <x v="9"/>
    <s v="BS000-CURRENT ASSETS"/>
    <s v="B1150-ACCOUNTS RECEIVABLE"/>
    <m/>
    <n v="0"/>
    <n v="0"/>
    <n v="0"/>
    <n v="0"/>
    <n v="0"/>
    <s v="N/A"/>
    <n v="0"/>
    <n v="0"/>
    <n v="0"/>
    <n v="0"/>
    <n v="0"/>
    <n v="0"/>
    <n v="0"/>
    <n v="0"/>
    <n v="0"/>
    <n v="0"/>
    <n v="0"/>
    <n v="0"/>
    <n v="0"/>
    <s v="FED HOUSNG &amp; COMM DEV FND"/>
    <s v="FHCD HPRP FEDERAL ADMIN"/>
    <s v="DEFAULT"/>
    <s v="Default"/>
  </r>
  <r>
    <x v="0"/>
    <s v="1041376"/>
    <s v="000000"/>
    <x v="29"/>
    <s v="0000000"/>
    <n v="2016"/>
    <x v="1"/>
    <x v="29"/>
    <s v="BS200-CURRENT LIABILITIES"/>
    <s v="B2220-DEFERRED REVENUES"/>
    <m/>
    <n v="0"/>
    <n v="0"/>
    <n v="0"/>
    <n v="0"/>
    <n v="0"/>
    <s v="N/A"/>
    <n v="0"/>
    <n v="0"/>
    <n v="0"/>
    <n v="0"/>
    <n v="0"/>
    <n v="0"/>
    <n v="0"/>
    <n v="0"/>
    <n v="0"/>
    <n v="0"/>
    <n v="0"/>
    <n v="0"/>
    <n v="0"/>
    <s v="FED HOUSNG &amp; COMM DEV FND"/>
    <s v="FHCD HPRP FEDERAL ADMIN"/>
    <s v="DEFAULT"/>
    <s v="Default"/>
  </r>
  <r>
    <x v="0"/>
    <s v="1041376"/>
    <s v="350203"/>
    <x v="137"/>
    <s v="0000000"/>
    <n v="2016"/>
    <x v="4"/>
    <x v="137"/>
    <s v="R3000-REVENUE"/>
    <s v="R3390-RECOVERY ACT DIRECT"/>
    <m/>
    <n v="0"/>
    <n v="0"/>
    <n v="0"/>
    <n v="0"/>
    <n v="0"/>
    <s v="N/A"/>
    <n v="0"/>
    <n v="0"/>
    <n v="0"/>
    <n v="0"/>
    <n v="0"/>
    <n v="0"/>
    <n v="0"/>
    <n v="0"/>
    <n v="0"/>
    <n v="0"/>
    <n v="0"/>
    <n v="0"/>
    <n v="0"/>
    <s v="FED HOUSNG &amp; COMM DEV FND"/>
    <s v="FHCD HPRP FEDERAL ADMIN"/>
    <s v="HPRP PROGRAM"/>
    <s v="Default"/>
  </r>
  <r>
    <x v="0"/>
    <s v="1041376"/>
    <s v="350203"/>
    <x v="40"/>
    <s v="5590000"/>
    <n v="2016"/>
    <x v="3"/>
    <x v="40"/>
    <s v="50000-PROGRAM EXPENDITURE BUDGET"/>
    <s v="51000-WAGES AND BENEFITS"/>
    <s v="51100-SALARIES/WAGES"/>
    <n v="0"/>
    <n v="0"/>
    <n v="0"/>
    <n v="0"/>
    <n v="0"/>
    <s v="N/A"/>
    <n v="0"/>
    <n v="0"/>
    <n v="0"/>
    <n v="0"/>
    <n v="0"/>
    <n v="0"/>
    <n v="0"/>
    <n v="0"/>
    <n v="0"/>
    <n v="0"/>
    <n v="0"/>
    <n v="0"/>
    <n v="0"/>
    <s v="FED HOUSNG &amp; COMM DEV FND"/>
    <s v="FHCD HPRP FEDERAL ADMIN"/>
    <s v="HPRP PROGRAM"/>
    <s v="HOUSING AND COMMUNITY DEVELOPMENT"/>
  </r>
  <r>
    <x v="0"/>
    <s v="1041376"/>
    <s v="350203"/>
    <x v="53"/>
    <s v="5590000"/>
    <n v="2016"/>
    <x v="3"/>
    <x v="53"/>
    <s v="50000-PROGRAM EXPENDITURE BUDGET"/>
    <s v="82000-APPLIED OVERHEAD"/>
    <m/>
    <n v="0"/>
    <n v="0"/>
    <n v="0"/>
    <n v="0"/>
    <n v="0"/>
    <s v="N/A"/>
    <n v="0"/>
    <n v="0"/>
    <n v="0"/>
    <n v="0"/>
    <n v="0"/>
    <n v="0"/>
    <n v="0"/>
    <n v="0"/>
    <n v="0"/>
    <n v="0"/>
    <n v="0"/>
    <n v="0"/>
    <n v="0"/>
    <s v="FED HOUSNG &amp; COMM DEV FND"/>
    <s v="FHCD HPRP FEDERAL ADMIN"/>
    <s v="HPRP PROGRAM"/>
    <s v="HOUSING AND COMMUNITY DEVELOPMENT"/>
  </r>
  <r>
    <x v="0"/>
    <s v="1041376"/>
    <s v="350203"/>
    <x v="54"/>
    <s v="5590000"/>
    <n v="2016"/>
    <x v="3"/>
    <x v="54"/>
    <s v="50000-PROGRAM EXPENDITURE BUDGET"/>
    <s v="82000-APPLIED OVERHEAD"/>
    <m/>
    <n v="0"/>
    <n v="0"/>
    <n v="0"/>
    <n v="0"/>
    <n v="0"/>
    <s v="N/A"/>
    <n v="0"/>
    <n v="0"/>
    <n v="0"/>
    <n v="0"/>
    <n v="0"/>
    <n v="0"/>
    <n v="0"/>
    <n v="0"/>
    <n v="0"/>
    <n v="0"/>
    <n v="0"/>
    <n v="0"/>
    <n v="0"/>
    <s v="FED HOUSNG &amp; COMM DEV FND"/>
    <s v="FHCD HPRP FEDERAL ADMIN"/>
    <s v="HPRP PROGRAM"/>
    <s v="HOUSING AND COMMUNITY DEVELOPMENT"/>
  </r>
  <r>
    <x v="0"/>
    <s v="1041431"/>
    <s v="350047"/>
    <x v="39"/>
    <s v="0000000"/>
    <n v="2016"/>
    <x v="4"/>
    <x v="39"/>
    <s v="R3000-REVENUE"/>
    <s v="R3600-MISCELLANEOUS REVENUE"/>
    <m/>
    <n v="0"/>
    <n v="0"/>
    <n v="0"/>
    <n v="0"/>
    <n v="0"/>
    <s v="N/A"/>
    <n v="0"/>
    <n v="0"/>
    <n v="0"/>
    <n v="0"/>
    <n v="0"/>
    <n v="0"/>
    <n v="0"/>
    <n v="0"/>
    <n v="0"/>
    <n v="0"/>
    <n v="0"/>
    <n v="0"/>
    <n v="0"/>
    <s v="FED HOUSNG &amp; COMM DEV FND"/>
    <s v="DCHS HS LEVY 2010STRATEGY 5  4"/>
    <s v="PROGRAM YEAR PROJECTS"/>
    <s v="Default"/>
  </r>
  <r>
    <x v="0"/>
    <s v="1041431"/>
    <s v="350047"/>
    <x v="39"/>
    <s v="5590000"/>
    <n v="2016"/>
    <x v="4"/>
    <x v="39"/>
    <s v="R3000-REVENUE"/>
    <s v="R3600-MISCELLANEOUS REVENUE"/>
    <m/>
    <n v="0"/>
    <n v="0"/>
    <n v="0"/>
    <n v="0"/>
    <n v="0"/>
    <s v="N/A"/>
    <n v="0"/>
    <n v="0"/>
    <n v="0"/>
    <n v="0"/>
    <n v="0"/>
    <n v="0"/>
    <n v="0"/>
    <n v="0"/>
    <n v="0"/>
    <n v="0"/>
    <n v="0"/>
    <n v="0"/>
    <n v="0"/>
    <s v="FED HOUSNG &amp; COMM DEV FND"/>
    <s v="DCHS HS LEVY 2010STRATEGY 5  4"/>
    <s v="PROGRAM YEAR PROJECTS"/>
    <s v="HOUSING AND COMMUNITY DEVELOPMENT"/>
  </r>
  <r>
    <x v="0"/>
    <s v="1041482"/>
    <s v="000000"/>
    <x v="6"/>
    <s v="0000000"/>
    <n v="2016"/>
    <x v="0"/>
    <x v="6"/>
    <s v="BS000-CURRENT ASSETS"/>
    <s v="B1150-ACCOUNTS RECEIVABLE"/>
    <m/>
    <n v="0"/>
    <n v="0"/>
    <n v="0"/>
    <n v="0"/>
    <n v="0"/>
    <s v="N/A"/>
    <n v="0"/>
    <n v="0"/>
    <n v="0"/>
    <n v="0"/>
    <n v="0"/>
    <n v="0"/>
    <n v="0"/>
    <n v="0"/>
    <n v="0"/>
    <n v="0"/>
    <n v="0"/>
    <n v="0"/>
    <n v="0"/>
    <s v="FED HOUSNG &amp; COMM DEV FND"/>
    <s v="FHCD STEVE COX MEM PK REHAB"/>
    <s v="DEFAULT"/>
    <s v="Default"/>
  </r>
  <r>
    <x v="0"/>
    <s v="1041482"/>
    <s v="000000"/>
    <x v="9"/>
    <s v="0000000"/>
    <n v="2016"/>
    <x v="0"/>
    <x v="9"/>
    <s v="BS000-CURRENT ASSETS"/>
    <s v="B1150-ACCOUNTS RECEIVABLE"/>
    <m/>
    <n v="0"/>
    <n v="0"/>
    <n v="0"/>
    <n v="0"/>
    <n v="0"/>
    <s v="N/A"/>
    <n v="0"/>
    <n v="0"/>
    <n v="0"/>
    <n v="0"/>
    <n v="0"/>
    <n v="0"/>
    <n v="0"/>
    <n v="0"/>
    <n v="0"/>
    <n v="0"/>
    <n v="0"/>
    <n v="0"/>
    <n v="0"/>
    <s v="FED HOUSNG &amp; COMM DEV FND"/>
    <s v="FHCD STEVE COX MEM PK REHAB"/>
    <s v="DEFAULT"/>
    <s v="Default"/>
  </r>
  <r>
    <x v="0"/>
    <s v="1041482"/>
    <s v="000000"/>
    <x v="29"/>
    <s v="0000000"/>
    <n v="2016"/>
    <x v="1"/>
    <x v="29"/>
    <s v="BS200-CURRENT LIABILITIES"/>
    <s v="B2220-DEFERRED REVENUES"/>
    <m/>
    <n v="0"/>
    <n v="0"/>
    <n v="0"/>
    <n v="0"/>
    <n v="0"/>
    <s v="N/A"/>
    <n v="0"/>
    <n v="0"/>
    <n v="0"/>
    <n v="0"/>
    <n v="0"/>
    <n v="0"/>
    <n v="0"/>
    <n v="0"/>
    <n v="0"/>
    <n v="0"/>
    <n v="0"/>
    <n v="0"/>
    <n v="0"/>
    <s v="FED HOUSNG &amp; COMM DEV FND"/>
    <s v="FHCD STEVE COX MEM PK REHAB"/>
    <s v="DEFAULT"/>
    <s v="Default"/>
  </r>
  <r>
    <x v="0"/>
    <s v="1041482"/>
    <s v="350047"/>
    <x v="55"/>
    <s v="0000000"/>
    <n v="2016"/>
    <x v="4"/>
    <x v="55"/>
    <s v="R3000-REVENUE"/>
    <s v="R3310-FEDERAL GRANTS DIRECT"/>
    <m/>
    <n v="0"/>
    <n v="0"/>
    <n v="0"/>
    <n v="0"/>
    <n v="0"/>
    <s v="N/A"/>
    <n v="0"/>
    <n v="0"/>
    <n v="0"/>
    <n v="0"/>
    <n v="0"/>
    <n v="0"/>
    <n v="0"/>
    <n v="0"/>
    <n v="0"/>
    <n v="0"/>
    <n v="0"/>
    <n v="0"/>
    <n v="0"/>
    <s v="FED HOUSNG &amp; COMM DEV FND"/>
    <s v="FHCD STEVE COX MEM PK REHAB"/>
    <s v="PROGRAM YEAR PROJECTS"/>
    <s v="Default"/>
  </r>
  <r>
    <x v="0"/>
    <s v="1041482"/>
    <s v="350047"/>
    <x v="119"/>
    <s v="0000000"/>
    <n v="2016"/>
    <x v="4"/>
    <x v="119"/>
    <s v="R3000-REVENUE"/>
    <s v="R3390-RECOVERY ACT DIRECT"/>
    <m/>
    <n v="0"/>
    <n v="0"/>
    <n v="0"/>
    <n v="0"/>
    <n v="0"/>
    <s v="N/A"/>
    <n v="0"/>
    <n v="0"/>
    <n v="0"/>
    <n v="0"/>
    <n v="0"/>
    <n v="0"/>
    <n v="0"/>
    <n v="0"/>
    <n v="0"/>
    <n v="0"/>
    <n v="0"/>
    <n v="0"/>
    <n v="0"/>
    <s v="FED HOUSNG &amp; COMM DEV FND"/>
    <s v="FHCD STEVE COX MEM PK REHAB"/>
    <s v="PROGRAM YEAR PROJECTS"/>
    <s v="Default"/>
  </r>
  <r>
    <x v="0"/>
    <s v="1041482"/>
    <s v="350047"/>
    <x v="40"/>
    <s v="5590000"/>
    <n v="2016"/>
    <x v="3"/>
    <x v="40"/>
    <s v="50000-PROGRAM EXPENDITURE BUDGET"/>
    <s v="51000-WAGES AND BENEFITS"/>
    <s v="51100-SALARIES/WAGES"/>
    <n v="0"/>
    <n v="0"/>
    <n v="0"/>
    <n v="0"/>
    <n v="0"/>
    <s v="N/A"/>
    <n v="0"/>
    <n v="0"/>
    <n v="0"/>
    <n v="0"/>
    <n v="0"/>
    <n v="0"/>
    <n v="0"/>
    <n v="0"/>
    <n v="0"/>
    <n v="0"/>
    <n v="0"/>
    <n v="0"/>
    <n v="0"/>
    <s v="FED HOUSNG &amp; COMM DEV FND"/>
    <s v="FHCD STEVE COX MEM PK REHAB"/>
    <s v="PROGRAM YEAR PROJECTS"/>
    <s v="HOUSING AND COMMUNITY DEVELOPMENT"/>
  </r>
  <r>
    <x v="0"/>
    <s v="1041482"/>
    <s v="350047"/>
    <x v="138"/>
    <s v="5590000"/>
    <n v="2016"/>
    <x v="3"/>
    <x v="138"/>
    <s v="50000-PROGRAM EXPENDITURE BUDGET"/>
    <s v="53000-SERVICES-OTHER CHARGES"/>
    <m/>
    <n v="0"/>
    <n v="0"/>
    <n v="0"/>
    <n v="0"/>
    <n v="0"/>
    <s v="N/A"/>
    <n v="0"/>
    <n v="0"/>
    <n v="0"/>
    <n v="0"/>
    <n v="0"/>
    <n v="0"/>
    <n v="0"/>
    <n v="0"/>
    <n v="0"/>
    <n v="0"/>
    <n v="0"/>
    <n v="0"/>
    <n v="0"/>
    <s v="FED HOUSNG &amp; COMM DEV FND"/>
    <s v="FHCD STEVE COX MEM PK REHAB"/>
    <s v="PROGRAM YEAR PROJECTS"/>
    <s v="HOUSING AND COMMUNITY DEVELOPMENT"/>
  </r>
  <r>
    <x v="0"/>
    <s v="1041482"/>
    <s v="350047"/>
    <x v="104"/>
    <s v="5590000"/>
    <n v="2016"/>
    <x v="3"/>
    <x v="104"/>
    <s v="50000-PROGRAM EXPENDITURE BUDGET"/>
    <s v="59900-CONTRA EXPENDITURES"/>
    <m/>
    <n v="0"/>
    <n v="0"/>
    <n v="0"/>
    <n v="0"/>
    <n v="0"/>
    <s v="N/A"/>
    <n v="0"/>
    <n v="0"/>
    <n v="0"/>
    <n v="0"/>
    <n v="0"/>
    <n v="0"/>
    <n v="0"/>
    <n v="0"/>
    <n v="0"/>
    <n v="0"/>
    <n v="0"/>
    <n v="0"/>
    <n v="0"/>
    <s v="FED HOUSNG &amp; COMM DEV FND"/>
    <s v="FHCD STEVE COX MEM PK REHAB"/>
    <s v="PROGRAM YEAR PROJECTS"/>
    <s v="HOUSING AND COMMUNITY DEVELOPMENT"/>
  </r>
  <r>
    <x v="0"/>
    <s v="1041482"/>
    <s v="350047"/>
    <x v="53"/>
    <s v="5590000"/>
    <n v="2016"/>
    <x v="3"/>
    <x v="53"/>
    <s v="50000-PROGRAM EXPENDITURE BUDGET"/>
    <s v="82000-APPLIED OVERHEAD"/>
    <m/>
    <n v="0"/>
    <n v="0"/>
    <n v="0"/>
    <n v="0"/>
    <n v="0"/>
    <s v="N/A"/>
    <n v="0"/>
    <n v="0"/>
    <n v="0"/>
    <n v="0"/>
    <n v="0"/>
    <n v="0"/>
    <n v="0"/>
    <n v="0"/>
    <n v="0"/>
    <n v="0"/>
    <n v="0"/>
    <n v="0"/>
    <n v="0"/>
    <s v="FED HOUSNG &amp; COMM DEV FND"/>
    <s v="FHCD STEVE COX MEM PK REHAB"/>
    <s v="PROGRAM YEAR PROJECTS"/>
    <s v="HOUSING AND COMMUNITY DEVELOPMENT"/>
  </r>
  <r>
    <x v="0"/>
    <s v="1041482"/>
    <s v="350047"/>
    <x v="54"/>
    <s v="5590000"/>
    <n v="2016"/>
    <x v="3"/>
    <x v="54"/>
    <s v="50000-PROGRAM EXPENDITURE BUDGET"/>
    <s v="82000-APPLIED OVERHEAD"/>
    <m/>
    <n v="0"/>
    <n v="0"/>
    <n v="0"/>
    <n v="0"/>
    <n v="0"/>
    <s v="N/A"/>
    <n v="0"/>
    <n v="0"/>
    <n v="0"/>
    <n v="0"/>
    <n v="0"/>
    <n v="0"/>
    <n v="0"/>
    <n v="0"/>
    <n v="0"/>
    <n v="0"/>
    <n v="0"/>
    <n v="0"/>
    <n v="0"/>
    <s v="FED HOUSNG &amp; COMM DEV FND"/>
    <s v="FHCD STEVE COX MEM PK REHAB"/>
    <s v="PROGRAM YEAR PROJECTS"/>
    <s v="HOUSING AND COMMUNITY DEVELOPMENT"/>
  </r>
  <r>
    <x v="0"/>
    <s v="1041515"/>
    <s v="350206"/>
    <x v="106"/>
    <s v="5590000"/>
    <n v="2016"/>
    <x v="3"/>
    <x v="106"/>
    <s v="50000-PROGRAM EXPENDITURE BUDGET"/>
    <s v="51000-WAGES AND BENEFITS"/>
    <s v="51100-SALARIES/WAGES"/>
    <n v="0"/>
    <n v="0"/>
    <n v="0"/>
    <n v="0"/>
    <n v="0"/>
    <s v="N/A"/>
    <n v="0"/>
    <n v="0"/>
    <n v="0"/>
    <n v="0"/>
    <n v="0"/>
    <n v="0"/>
    <n v="0"/>
    <n v="0"/>
    <n v="0"/>
    <n v="0"/>
    <n v="0"/>
    <n v="0"/>
    <n v="0"/>
    <s v="FED HOUSNG &amp; COMM DEV FND"/>
    <s v="FHCD ESG HOPELINK KENMORE 10"/>
    <s v="ESG PROGRAM"/>
    <s v="HOUSING AND COMMUNITY DEVELOPMENT"/>
  </r>
  <r>
    <x v="0"/>
    <s v="1041515"/>
    <s v="350206"/>
    <x v="104"/>
    <s v="5590000"/>
    <n v="2016"/>
    <x v="3"/>
    <x v="104"/>
    <s v="50000-PROGRAM EXPENDITURE BUDGET"/>
    <s v="59900-CONTRA EXPENDITURES"/>
    <m/>
    <n v="0"/>
    <n v="0"/>
    <n v="0"/>
    <n v="0"/>
    <n v="0"/>
    <s v="N/A"/>
    <n v="0"/>
    <n v="0"/>
    <n v="0"/>
    <n v="0"/>
    <n v="0"/>
    <n v="0"/>
    <n v="0"/>
    <n v="0"/>
    <n v="0"/>
    <n v="0"/>
    <n v="0"/>
    <n v="0"/>
    <n v="0"/>
    <s v="FED HOUSNG &amp; COMM DEV FND"/>
    <s v="FHCD ESG HOPELINK KENMORE 10"/>
    <s v="ESG PROGRAM"/>
    <s v="HOUSING AND COMMUNITY DEVELOPMENT"/>
  </r>
  <r>
    <x v="0"/>
    <s v="1041531"/>
    <s v="350080"/>
    <x v="63"/>
    <s v="0000000"/>
    <n v="2016"/>
    <x v="4"/>
    <x v="63"/>
    <s v="R3000-REVENUE"/>
    <s v="R3310-FEDERAL GRANTS DIRECT"/>
    <m/>
    <n v="0"/>
    <n v="0"/>
    <n v="0"/>
    <n v="0"/>
    <n v="0"/>
    <s v="N/A"/>
    <n v="0"/>
    <n v="0"/>
    <n v="0"/>
    <n v="0"/>
    <n v="0"/>
    <n v="0"/>
    <n v="0"/>
    <n v="0"/>
    <n v="0"/>
    <n v="0"/>
    <n v="0"/>
    <n v="0"/>
    <n v="0"/>
    <s v="FED HOUSNG &amp; COMM DEV FND"/>
    <s v="FHCD SPC ADMIN PROJECT"/>
    <s v="SPC GRANT #2"/>
    <s v="Default"/>
  </r>
  <r>
    <x v="0"/>
    <s v="1041531"/>
    <s v="350080"/>
    <x v="40"/>
    <s v="5590000"/>
    <n v="2016"/>
    <x v="3"/>
    <x v="40"/>
    <s v="50000-PROGRAM EXPENDITURE BUDGET"/>
    <s v="51000-WAGES AND BENEFITS"/>
    <s v="51100-SALARIES/WAGES"/>
    <n v="0"/>
    <n v="0"/>
    <n v="0"/>
    <n v="0"/>
    <n v="0"/>
    <s v="N/A"/>
    <n v="0"/>
    <n v="0"/>
    <n v="0"/>
    <n v="0"/>
    <n v="0"/>
    <n v="0"/>
    <n v="0"/>
    <n v="0"/>
    <n v="0"/>
    <n v="0"/>
    <n v="0"/>
    <n v="0"/>
    <n v="0"/>
    <s v="FED HOUSNG &amp; COMM DEV FND"/>
    <s v="FHCD SPC ADMIN PROJECT"/>
    <s v="SPC GRANT #2"/>
    <s v="HOUSING AND COMMUNITY DEVELOPMENT"/>
  </r>
  <r>
    <x v="0"/>
    <s v="1041531"/>
    <s v="350080"/>
    <x v="40"/>
    <s v="5592000"/>
    <n v="2016"/>
    <x v="3"/>
    <x v="40"/>
    <s v="50000-PROGRAM EXPENDITURE BUDGET"/>
    <s v="51000-WAGES AND BENEFITS"/>
    <s v="51100-SALARIES/WAGES"/>
    <n v="0"/>
    <n v="0"/>
    <n v="0"/>
    <n v="0"/>
    <n v="0"/>
    <s v="N/A"/>
    <n v="0"/>
    <n v="0"/>
    <n v="0"/>
    <n v="0"/>
    <n v="0"/>
    <n v="0"/>
    <n v="0"/>
    <n v="0"/>
    <n v="0"/>
    <n v="0"/>
    <n v="0"/>
    <n v="0"/>
    <n v="0"/>
    <s v="FED HOUSNG &amp; COMM DEV FND"/>
    <s v="FHCD SPC ADMIN PROJECT"/>
    <s v="SPC GRANT #2"/>
    <s v="HOUSING AND COMMUNITY SERVICES"/>
  </r>
  <r>
    <x v="0"/>
    <s v="1041531"/>
    <s v="350080"/>
    <x v="44"/>
    <s v="0000000"/>
    <n v="2016"/>
    <x v="3"/>
    <x v="44"/>
    <s v="50000-PROGRAM EXPENDITURE BUDGET"/>
    <s v="51000-WAGES AND BENEFITS"/>
    <s v="51100-SALARIES/WAGES"/>
    <n v="0"/>
    <n v="0"/>
    <n v="0"/>
    <n v="0"/>
    <n v="0"/>
    <s v="N/A"/>
    <n v="0"/>
    <n v="0"/>
    <n v="0"/>
    <n v="0"/>
    <n v="0"/>
    <n v="0"/>
    <n v="0"/>
    <n v="0"/>
    <n v="0"/>
    <n v="0"/>
    <n v="0"/>
    <n v="0"/>
    <n v="0"/>
    <s v="FED HOUSNG &amp; COMM DEV FND"/>
    <s v="FHCD SPC ADMIN PROJECT"/>
    <s v="SPC GRANT #2"/>
    <s v="Default"/>
  </r>
  <r>
    <x v="0"/>
    <s v="1041531"/>
    <s v="350080"/>
    <x v="44"/>
    <s v="5593000"/>
    <n v="2016"/>
    <x v="3"/>
    <x v="44"/>
    <s v="50000-PROGRAM EXPENDITURE BUDGET"/>
    <s v="51000-WAGES AND BENEFITS"/>
    <s v="51100-SALARIES/WAGES"/>
    <n v="0"/>
    <n v="0"/>
    <n v="0"/>
    <n v="0"/>
    <n v="0"/>
    <s v="N/A"/>
    <n v="0"/>
    <n v="0"/>
    <n v="0"/>
    <n v="0"/>
    <n v="0"/>
    <n v="0"/>
    <n v="0"/>
    <n v="0"/>
    <n v="0"/>
    <n v="0"/>
    <n v="0"/>
    <n v="0"/>
    <n v="0"/>
    <s v="FED HOUSNG &amp; COMM DEV FND"/>
    <s v="FHCD SPC ADMIN PROJECT"/>
    <s v="SPC GRANT #2"/>
    <s v="COMMUNITY DEVELOPMENT SERVICES"/>
  </r>
  <r>
    <x v="0"/>
    <s v="1041531"/>
    <s v="350080"/>
    <x v="106"/>
    <s v="5590000"/>
    <n v="2016"/>
    <x v="3"/>
    <x v="106"/>
    <s v="50000-PROGRAM EXPENDITURE BUDGET"/>
    <s v="51000-WAGES AND BENEFITS"/>
    <s v="51100-SALARIES/WAGES"/>
    <n v="0"/>
    <n v="0"/>
    <n v="0"/>
    <n v="0"/>
    <n v="0"/>
    <s v="N/A"/>
    <n v="0"/>
    <n v="0"/>
    <n v="0"/>
    <n v="0"/>
    <n v="0"/>
    <n v="0"/>
    <n v="0"/>
    <n v="0"/>
    <n v="0"/>
    <n v="0"/>
    <n v="0"/>
    <n v="0"/>
    <n v="0"/>
    <s v="FED HOUSNG &amp; COMM DEV FND"/>
    <s v="FHCD SPC ADMIN PROJECT"/>
    <s v="SPC GRANT #2"/>
    <s v="HOUSING AND COMMUNITY DEVELOPMENT"/>
  </r>
  <r>
    <x v="0"/>
    <s v="1041531"/>
    <s v="350080"/>
    <x v="106"/>
    <s v="5592000"/>
    <n v="2016"/>
    <x v="3"/>
    <x v="106"/>
    <s v="50000-PROGRAM EXPENDITURE BUDGET"/>
    <s v="51000-WAGES AND BENEFITS"/>
    <s v="51100-SALARIES/WAGES"/>
    <n v="0"/>
    <n v="0"/>
    <n v="0"/>
    <n v="0"/>
    <n v="0"/>
    <s v="N/A"/>
    <n v="0"/>
    <n v="0"/>
    <n v="0"/>
    <n v="0"/>
    <n v="0"/>
    <n v="0"/>
    <n v="0"/>
    <n v="0"/>
    <n v="0"/>
    <n v="0"/>
    <n v="0"/>
    <n v="0"/>
    <n v="0"/>
    <s v="FED HOUSNG &amp; COMM DEV FND"/>
    <s v="FHCD SPC ADMIN PROJECT"/>
    <s v="SPC GRANT #2"/>
    <s v="HOUSING AND COMMUNITY SERVICES"/>
  </r>
  <r>
    <x v="0"/>
    <s v="1041531"/>
    <s v="350080"/>
    <x v="70"/>
    <s v="5590000"/>
    <n v="2016"/>
    <x v="3"/>
    <x v="70"/>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0"/>
    <s v="5592000"/>
    <n v="2016"/>
    <x v="3"/>
    <x v="70"/>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71"/>
    <s v="5590000"/>
    <n v="2016"/>
    <x v="3"/>
    <x v="71"/>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1"/>
    <s v="5592000"/>
    <n v="2016"/>
    <x v="3"/>
    <x v="71"/>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72"/>
    <s v="5590000"/>
    <n v="2016"/>
    <x v="3"/>
    <x v="72"/>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2"/>
    <s v="5592000"/>
    <n v="2016"/>
    <x v="3"/>
    <x v="72"/>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41"/>
    <s v="5592000"/>
    <n v="2016"/>
    <x v="3"/>
    <x v="41"/>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39"/>
    <s v="0000000"/>
    <n v="2016"/>
    <x v="3"/>
    <x v="139"/>
    <s v="50000-PROGRAM EXPENDITURE BUDGET"/>
    <s v="53000-SERVICES-OTHER CHARGES"/>
    <m/>
    <n v="0"/>
    <n v="0"/>
    <n v="0"/>
    <n v="0"/>
    <n v="0"/>
    <s v="N/A"/>
    <n v="0"/>
    <n v="0"/>
    <n v="0"/>
    <n v="0"/>
    <n v="0"/>
    <n v="0"/>
    <n v="0"/>
    <n v="0"/>
    <n v="0"/>
    <n v="0"/>
    <n v="0"/>
    <n v="0"/>
    <n v="0"/>
    <s v="FED HOUSNG &amp; COMM DEV FND"/>
    <s v="FHCD SPC ADMIN PROJECT"/>
    <s v="SPC GRANT #2"/>
    <s v="Default"/>
  </r>
  <r>
    <x v="0"/>
    <s v="1041531"/>
    <s v="350080"/>
    <x v="139"/>
    <s v="5590000"/>
    <n v="2016"/>
    <x v="3"/>
    <x v="139"/>
    <s v="50000-PROGRAM EXPENDITURE BUDGET"/>
    <s v="53000-SERVICES-OTHER CHARGES"/>
    <m/>
    <n v="0"/>
    <n v="0"/>
    <n v="0"/>
    <n v="0"/>
    <n v="0"/>
    <s v="N/A"/>
    <n v="0"/>
    <n v="0"/>
    <n v="0"/>
    <n v="0"/>
    <n v="0"/>
    <n v="0"/>
    <n v="0"/>
    <n v="0"/>
    <n v="0"/>
    <n v="0"/>
    <n v="0"/>
    <n v="0"/>
    <n v="0"/>
    <s v="FED HOUSNG &amp; COMM DEV FND"/>
    <s v="FHCD SPC ADMIN PROJECT"/>
    <s v="SPC GRANT #2"/>
    <s v="HOUSING AND COMMUNITY DEVELOPMENT"/>
  </r>
  <r>
    <x v="0"/>
    <s v="1041531"/>
    <s v="350080"/>
    <x v="139"/>
    <s v="5592000"/>
    <n v="2016"/>
    <x v="3"/>
    <x v="139"/>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28"/>
    <s v="5592000"/>
    <n v="2016"/>
    <x v="3"/>
    <x v="128"/>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40"/>
    <s v="5592000"/>
    <n v="2016"/>
    <x v="3"/>
    <x v="140"/>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14"/>
    <s v="5592000"/>
    <n v="2016"/>
    <x v="3"/>
    <x v="114"/>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42"/>
    <s v="5590000"/>
    <n v="2016"/>
    <x v="3"/>
    <x v="42"/>
    <s v="50000-PROGRAM EXPENDITURE BUDGET"/>
    <s v="55000-INTRAGOVERNMENTAL SERVICES"/>
    <m/>
    <n v="0"/>
    <n v="0"/>
    <n v="0"/>
    <n v="0"/>
    <n v="0"/>
    <s v="N/A"/>
    <n v="0"/>
    <n v="0"/>
    <n v="0"/>
    <n v="0"/>
    <n v="0"/>
    <n v="0"/>
    <n v="0"/>
    <n v="0"/>
    <n v="0"/>
    <n v="0"/>
    <n v="0"/>
    <n v="0"/>
    <n v="0"/>
    <s v="FED HOUSNG &amp; COMM DEV FND"/>
    <s v="FHCD SPC ADMIN PROJECT"/>
    <s v="SPC GRANT #2"/>
    <s v="HOUSING AND COMMUNITY DEVELOPMENT"/>
  </r>
  <r>
    <x v="0"/>
    <s v="1041531"/>
    <s v="350080"/>
    <x v="42"/>
    <s v="5592000"/>
    <n v="2016"/>
    <x v="3"/>
    <x v="42"/>
    <s v="50000-PROGRAM EXPENDITURE BUDGET"/>
    <s v="55000-INTRAGOVERNMENTAL SERVICES"/>
    <m/>
    <n v="0"/>
    <n v="0"/>
    <n v="0"/>
    <n v="0"/>
    <n v="0"/>
    <s v="N/A"/>
    <n v="0"/>
    <n v="0"/>
    <n v="28"/>
    <n v="-28"/>
    <n v="0"/>
    <n v="0"/>
    <n v="0"/>
    <n v="0"/>
    <n v="0"/>
    <n v="0"/>
    <n v="0"/>
    <n v="0"/>
    <n v="0"/>
    <s v="FED HOUSNG &amp; COMM DEV FND"/>
    <s v="FHCD SPC ADMIN PROJECT"/>
    <s v="SPC GRANT #2"/>
    <s v="HOUSING AND COMMUNITY SERVICES"/>
  </r>
  <r>
    <x v="0"/>
    <s v="1041531"/>
    <s v="350080"/>
    <x v="83"/>
    <s v="5592000"/>
    <n v="2016"/>
    <x v="3"/>
    <x v="83"/>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5"/>
    <s v="5592000"/>
    <n v="2016"/>
    <x v="3"/>
    <x v="85"/>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6"/>
    <s v="5592000"/>
    <n v="2016"/>
    <x v="3"/>
    <x v="86"/>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7"/>
    <s v="5592000"/>
    <n v="2016"/>
    <x v="3"/>
    <x v="87"/>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8"/>
    <s v="5592000"/>
    <n v="2016"/>
    <x v="3"/>
    <x v="88"/>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9"/>
    <s v="5592000"/>
    <n v="2016"/>
    <x v="3"/>
    <x v="89"/>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0"/>
    <s v="5592000"/>
    <n v="2016"/>
    <x v="3"/>
    <x v="90"/>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1"/>
    <s v="5592000"/>
    <n v="2016"/>
    <x v="3"/>
    <x v="91"/>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3"/>
    <s v="5592000"/>
    <n v="2016"/>
    <x v="3"/>
    <x v="93"/>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7"/>
    <s v="5592000"/>
    <n v="2016"/>
    <x v="3"/>
    <x v="47"/>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8"/>
    <s v="5592000"/>
    <n v="2016"/>
    <x v="3"/>
    <x v="48"/>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9"/>
    <s v="5592000"/>
    <n v="2016"/>
    <x v="3"/>
    <x v="49"/>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50"/>
    <s v="5592000"/>
    <n v="2016"/>
    <x v="3"/>
    <x v="50"/>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4"/>
    <s v="5592000"/>
    <n v="2016"/>
    <x v="3"/>
    <x v="94"/>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115"/>
    <s v="5592000"/>
    <n v="2016"/>
    <x v="3"/>
    <x v="115"/>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101"/>
    <s v="5592000"/>
    <n v="2016"/>
    <x v="3"/>
    <x v="101"/>
    <s v="50000-PROGRAM EXPENDITURE BUDGET"/>
    <s v="58000-INTRAGOVERNMENTAL CONTRIBUTIONS"/>
    <m/>
    <n v="0"/>
    <n v="0"/>
    <n v="0"/>
    <n v="0"/>
    <n v="0"/>
    <s v="N/A"/>
    <n v="0"/>
    <n v="0"/>
    <n v="0"/>
    <n v="0"/>
    <n v="0"/>
    <n v="0"/>
    <n v="0"/>
    <n v="0"/>
    <n v="0"/>
    <n v="0"/>
    <n v="0"/>
    <n v="0"/>
    <n v="0"/>
    <s v="FED HOUSNG &amp; COMM DEV FND"/>
    <s v="FHCD SPC ADMIN PROJECT"/>
    <s v="SPC GRANT #2"/>
    <s v="HOUSING AND COMMUNITY SERVICES"/>
  </r>
  <r>
    <x v="0"/>
    <s v="1041531"/>
    <s v="350080"/>
    <x v="117"/>
    <s v="5592000"/>
    <n v="2016"/>
    <x v="3"/>
    <x v="117"/>
    <s v="50000-PROGRAM EXPENDITURE BUDGET"/>
    <s v="59900-CONTRA EXPENDITURES"/>
    <m/>
    <n v="0"/>
    <n v="0"/>
    <n v="0"/>
    <n v="0"/>
    <n v="0"/>
    <s v="N/A"/>
    <n v="0"/>
    <n v="0"/>
    <n v="0"/>
    <n v="0"/>
    <n v="0"/>
    <n v="0"/>
    <n v="0"/>
    <n v="0"/>
    <n v="0"/>
    <n v="0"/>
    <n v="0"/>
    <n v="0"/>
    <n v="0"/>
    <s v="FED HOUSNG &amp; COMM DEV FND"/>
    <s v="FHCD SPC ADMIN PROJECT"/>
    <s v="SPC GRANT #2"/>
    <s v="HOUSING AND COMMUNITY SERVICES"/>
  </r>
  <r>
    <x v="0"/>
    <s v="1041531"/>
    <s v="350080"/>
    <x v="104"/>
    <s v="5590000"/>
    <n v="2016"/>
    <x v="3"/>
    <x v="104"/>
    <s v="50000-PROGRAM EXPENDITURE BUDGET"/>
    <s v="59900-CONTRA EXPENDITURES"/>
    <m/>
    <n v="0"/>
    <n v="0"/>
    <n v="0"/>
    <n v="0"/>
    <n v="0"/>
    <s v="N/A"/>
    <n v="0"/>
    <n v="0"/>
    <n v="0"/>
    <n v="0"/>
    <n v="0"/>
    <n v="0"/>
    <n v="0"/>
    <n v="0"/>
    <n v="0"/>
    <n v="0"/>
    <n v="0"/>
    <n v="0"/>
    <n v="0"/>
    <s v="FED HOUSNG &amp; COMM DEV FND"/>
    <s v="FHCD SPC ADMIN PROJECT"/>
    <s v="SPC GRANT #2"/>
    <s v="HOUSING AND COMMUNITY DEVELOPMENT"/>
  </r>
  <r>
    <x v="0"/>
    <s v="1041531"/>
    <s v="350080"/>
    <x v="53"/>
    <s v="5590000"/>
    <n v="2016"/>
    <x v="3"/>
    <x v="53"/>
    <s v="50000-PROGRAM EXPENDITURE BUDGET"/>
    <s v="82000-APPLIED OVERHEAD"/>
    <m/>
    <n v="0"/>
    <n v="0"/>
    <n v="0"/>
    <n v="0"/>
    <n v="0"/>
    <s v="N/A"/>
    <n v="0"/>
    <n v="0"/>
    <n v="0"/>
    <n v="0"/>
    <n v="0"/>
    <n v="0"/>
    <n v="0"/>
    <n v="0"/>
    <n v="0"/>
    <n v="0"/>
    <n v="0"/>
    <n v="0"/>
    <n v="0"/>
    <s v="FED HOUSNG &amp; COMM DEV FND"/>
    <s v="FHCD SPC ADMIN PROJECT"/>
    <s v="SPC GRANT #2"/>
    <s v="HOUSING AND COMMUNITY DEVELOPMENT"/>
  </r>
  <r>
    <x v="0"/>
    <s v="1041531"/>
    <s v="350080"/>
    <x v="54"/>
    <s v="5590000"/>
    <n v="2016"/>
    <x v="3"/>
    <x v="54"/>
    <s v="50000-PROGRAM EXPENDITURE BUDGET"/>
    <s v="82000-APPLIED OVERHEAD"/>
    <m/>
    <n v="0"/>
    <n v="0"/>
    <n v="0"/>
    <n v="0"/>
    <n v="0"/>
    <s v="N/A"/>
    <n v="0"/>
    <n v="0"/>
    <n v="0"/>
    <n v="0"/>
    <n v="0"/>
    <n v="0"/>
    <n v="0"/>
    <n v="0"/>
    <n v="0"/>
    <n v="0"/>
    <n v="0"/>
    <n v="0"/>
    <n v="0"/>
    <s v="FED HOUSNG &amp; COMM DEV FND"/>
    <s v="FHCD SPC ADMIN PROJECT"/>
    <s v="SPC GRANT #2"/>
    <s v="HOUSING AND COMMUNITY DEVELOPMENT"/>
  </r>
  <r>
    <x v="0"/>
    <s v="1043574"/>
    <s v="350047"/>
    <x v="118"/>
    <s v="5590000"/>
    <n v="2016"/>
    <x v="3"/>
    <x v="118"/>
    <s v="50000-PROGRAM EXPENDITURE BUDGET"/>
    <s v="59000-EXTRAORDINARY EXPENSES"/>
    <m/>
    <n v="0"/>
    <n v="0"/>
    <n v="0"/>
    <n v="0"/>
    <n v="0"/>
    <s v="N/A"/>
    <n v="0"/>
    <n v="0"/>
    <n v="0"/>
    <n v="0"/>
    <n v="0"/>
    <n v="0"/>
    <n v="0"/>
    <n v="0"/>
    <n v="0"/>
    <n v="0"/>
    <n v="0"/>
    <n v="0"/>
    <n v="0"/>
    <s v="FED HOUSNG &amp; COMM DEV FND"/>
    <s v="FHCD SUNFLOWER COMM LAND TRUST"/>
    <s v="PROGRAM YEAR PROJECTS"/>
    <s v="HOUSING AND COMMUNITY DEVELOPMENT"/>
  </r>
  <r>
    <x v="0"/>
    <s v="1043594"/>
    <s v="000000"/>
    <x v="6"/>
    <s v="0000000"/>
    <n v="2016"/>
    <x v="0"/>
    <x v="6"/>
    <s v="BS000-CURRENT ASSETS"/>
    <s v="B1150-ACCOUNTS RECEIVABLE"/>
    <m/>
    <n v="0"/>
    <n v="0"/>
    <n v="0"/>
    <n v="0"/>
    <n v="0"/>
    <s v="N/A"/>
    <n v="0"/>
    <n v="0"/>
    <n v="0"/>
    <n v="0"/>
    <n v="0"/>
    <n v="0"/>
    <n v="0"/>
    <n v="0"/>
    <n v="0"/>
    <n v="0"/>
    <n v="0"/>
    <n v="0"/>
    <n v="0"/>
    <s v="FED HOUSNG &amp; COMM DEV FND"/>
    <s v="FHCD GREENBRIDGE SECT 108 LOAN"/>
    <s v="DEFAULT"/>
    <s v="Default"/>
  </r>
  <r>
    <x v="0"/>
    <s v="1043594"/>
    <s v="000000"/>
    <x v="9"/>
    <s v="0000000"/>
    <n v="2016"/>
    <x v="0"/>
    <x v="9"/>
    <s v="BS000-CURRENT ASSETS"/>
    <s v="B1150-ACCOUNTS RECEIVABLE"/>
    <m/>
    <n v="0"/>
    <n v="0"/>
    <n v="0"/>
    <n v="0"/>
    <n v="0"/>
    <s v="N/A"/>
    <n v="0"/>
    <n v="0"/>
    <n v="0"/>
    <n v="0"/>
    <n v="0"/>
    <n v="0"/>
    <n v="0"/>
    <n v="0"/>
    <n v="0"/>
    <n v="0"/>
    <n v="0"/>
    <n v="0"/>
    <n v="0"/>
    <s v="FED HOUSNG &amp; COMM DEV FND"/>
    <s v="FHCD GREENBRIDGE SECT 108 LOAN"/>
    <s v="DEFAULT"/>
    <s v="Default"/>
  </r>
  <r>
    <x v="0"/>
    <s v="1043594"/>
    <s v="000000"/>
    <x v="29"/>
    <s v="0000000"/>
    <n v="2016"/>
    <x v="1"/>
    <x v="29"/>
    <s v="BS200-CURRENT LIABILITIES"/>
    <s v="B2220-DEFERRED REVENUES"/>
    <m/>
    <n v="0"/>
    <n v="0"/>
    <n v="0"/>
    <n v="0"/>
    <n v="0"/>
    <s v="N/A"/>
    <n v="0"/>
    <n v="0"/>
    <n v="0"/>
    <n v="0"/>
    <n v="0"/>
    <n v="0"/>
    <n v="0"/>
    <n v="0"/>
    <n v="0"/>
    <n v="0"/>
    <n v="0"/>
    <n v="0"/>
    <n v="0"/>
    <s v="FED HOUSNG &amp; COMM DEV FND"/>
    <s v="FHCD GREENBRIDGE SECT 108 LOAN"/>
    <s v="DEFAULT"/>
    <s v="Default"/>
  </r>
  <r>
    <x v="0"/>
    <s v="1043594"/>
    <s v="350047"/>
    <x v="55"/>
    <s v="0000000"/>
    <n v="2016"/>
    <x v="4"/>
    <x v="55"/>
    <s v="R3000-REVENUE"/>
    <s v="R3310-FEDERAL GRANTS DIRECT"/>
    <m/>
    <n v="0"/>
    <n v="0"/>
    <n v="0"/>
    <n v="0"/>
    <n v="0"/>
    <s v="N/A"/>
    <n v="0"/>
    <n v="0"/>
    <n v="0"/>
    <n v="0"/>
    <n v="0"/>
    <n v="0"/>
    <n v="0"/>
    <n v="0"/>
    <n v="0"/>
    <n v="0"/>
    <n v="0"/>
    <n v="0"/>
    <n v="0"/>
    <s v="FED HOUSNG &amp; COMM DEV FND"/>
    <s v="FHCD GREENBRIDGE SECT 108 LOAN"/>
    <s v="PROGRAM YEAR PROJECTS"/>
    <s v="Default"/>
  </r>
  <r>
    <x v="0"/>
    <s v="1043594"/>
    <s v="350047"/>
    <x v="119"/>
    <s v="0000000"/>
    <n v="2016"/>
    <x v="4"/>
    <x v="119"/>
    <s v="R3000-REVENUE"/>
    <s v="R3390-RECOVERY ACT DIRECT"/>
    <m/>
    <n v="0"/>
    <n v="0"/>
    <n v="0"/>
    <n v="0"/>
    <n v="0"/>
    <s v="N/A"/>
    <n v="0"/>
    <n v="0"/>
    <n v="0"/>
    <n v="0"/>
    <n v="0"/>
    <n v="0"/>
    <n v="0"/>
    <n v="0"/>
    <n v="0"/>
    <n v="0"/>
    <n v="0"/>
    <n v="0"/>
    <n v="0"/>
    <s v="FED HOUSNG &amp; COMM DEV FND"/>
    <s v="FHCD GREENBRIDGE SECT 108 LOAN"/>
    <s v="PROGRAM YEAR PROJECTS"/>
    <s v="Default"/>
  </r>
  <r>
    <x v="0"/>
    <s v="1043594"/>
    <s v="350047"/>
    <x v="112"/>
    <s v="5590000"/>
    <n v="2016"/>
    <x v="3"/>
    <x v="112"/>
    <s v="50000-PROGRAM EXPENDITURE BUDGET"/>
    <s v="53000-SERVICES-OTHER CHARGES"/>
    <m/>
    <n v="0"/>
    <n v="0"/>
    <n v="0"/>
    <n v="0"/>
    <n v="0"/>
    <s v="N/A"/>
    <n v="0"/>
    <n v="0"/>
    <n v="0"/>
    <n v="0"/>
    <n v="0"/>
    <n v="0"/>
    <n v="0"/>
    <n v="0"/>
    <n v="0"/>
    <n v="0"/>
    <n v="0"/>
    <n v="0"/>
    <n v="0"/>
    <s v="FED HOUSNG &amp; COMM DEV FND"/>
    <s v="FHCD GREENBRIDGE SECT 108 LOAN"/>
    <s v="PROGRAM YEAR PROJECTS"/>
    <s v="HOUSING AND COMMUNITY DEVELOPMENT"/>
  </r>
  <r>
    <x v="0"/>
    <s v="1043594"/>
    <s v="350047"/>
    <x v="141"/>
    <s v="5590000"/>
    <n v="2016"/>
    <x v="3"/>
    <x v="141"/>
    <s v="50000-PROGRAM EXPENDITURE BUDGET"/>
    <s v="58000-INTRAGOVERNMENTAL CONTRIBUTIONS"/>
    <m/>
    <n v="0"/>
    <n v="0"/>
    <n v="0"/>
    <n v="0"/>
    <n v="0"/>
    <s v="N/A"/>
    <n v="0"/>
    <n v="0"/>
    <n v="0"/>
    <n v="0"/>
    <n v="0"/>
    <n v="0"/>
    <n v="0"/>
    <n v="0"/>
    <n v="0"/>
    <n v="0"/>
    <n v="0"/>
    <n v="0"/>
    <n v="0"/>
    <s v="FED HOUSNG &amp; COMM DEV FND"/>
    <s v="FHCD GREENBRIDGE SECT 108 LOAN"/>
    <s v="PROGRAM YEAR PROJECTS"/>
    <s v="HOUSING AND COMMUNITY DEVELOPMENT"/>
  </r>
  <r>
    <x v="0"/>
    <s v="1045846"/>
    <s v="350061"/>
    <x v="40"/>
    <s v="5529000"/>
    <n v="2016"/>
    <x v="3"/>
    <x v="40"/>
    <s v="50000-PROGRAM EXPENDITURE BUDGET"/>
    <s v="51000-WAGES AND BENEFITS"/>
    <s v="51100-SALARIES/WAGES"/>
    <n v="0"/>
    <n v="0"/>
    <n v="0"/>
    <n v="0"/>
    <n v="0"/>
    <s v="N/A"/>
    <n v="0"/>
    <n v="0"/>
    <n v="0"/>
    <n v="0"/>
    <n v="0"/>
    <n v="0"/>
    <n v="0"/>
    <n v="0"/>
    <n v="0"/>
    <n v="0"/>
    <n v="0"/>
    <n v="0"/>
    <n v="0"/>
    <s v="FED HOUSNG &amp; COMM DEV FND"/>
    <s v="350061 ADMIN DEFAULT"/>
    <s v="CTED"/>
    <s v="PARTICIPANT SUPPORT  INDIRECT"/>
  </r>
  <r>
    <x v="0"/>
    <s v="1045846"/>
    <s v="350061"/>
    <x v="70"/>
    <s v="5529000"/>
    <n v="2016"/>
    <x v="3"/>
    <x v="70"/>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5846"/>
    <s v="350061"/>
    <x v="71"/>
    <s v="5529000"/>
    <n v="2016"/>
    <x v="3"/>
    <x v="71"/>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5846"/>
    <s v="350061"/>
    <x v="72"/>
    <s v="5529000"/>
    <n v="2016"/>
    <x v="3"/>
    <x v="72"/>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6391"/>
    <s v="000000"/>
    <x v="6"/>
    <s v="0000000"/>
    <n v="2016"/>
    <x v="0"/>
    <x v="6"/>
    <s v="BS000-CURRENT ASSETS"/>
    <s v="B1150-ACCOUNTS RECEIVABLE"/>
    <m/>
    <n v="0"/>
    <n v="0"/>
    <n v="0"/>
    <n v="0"/>
    <n v="0"/>
    <s v="N/A"/>
    <n v="0"/>
    <n v="0"/>
    <n v="0"/>
    <n v="0"/>
    <n v="0"/>
    <n v="0"/>
    <n v="0"/>
    <n v="0"/>
    <n v="0"/>
    <n v="0"/>
    <n v="0"/>
    <n v="0"/>
    <n v="0"/>
    <s v="FED HOUSNG &amp; COMM DEV FND"/>
    <s v="FHCD 2011 ESG ADMIN"/>
    <s v="DEFAULT"/>
    <s v="Default"/>
  </r>
  <r>
    <x v="0"/>
    <s v="1046391"/>
    <s v="000000"/>
    <x v="9"/>
    <s v="0000000"/>
    <n v="2016"/>
    <x v="0"/>
    <x v="9"/>
    <s v="BS000-CURRENT ASSETS"/>
    <s v="B1150-ACCOUNTS RECEIVABLE"/>
    <m/>
    <n v="0"/>
    <n v="0"/>
    <n v="0"/>
    <n v="0"/>
    <n v="0"/>
    <s v="N/A"/>
    <n v="0"/>
    <n v="0"/>
    <n v="0"/>
    <n v="0"/>
    <n v="0"/>
    <n v="0"/>
    <n v="0"/>
    <n v="0"/>
    <n v="0"/>
    <n v="0"/>
    <n v="0"/>
    <n v="0"/>
    <n v="0"/>
    <s v="FED HOUSNG &amp; COMM DEV FND"/>
    <s v="FHCD 2011 ESG ADMIN"/>
    <s v="DEFAULT"/>
    <s v="Default"/>
  </r>
  <r>
    <x v="0"/>
    <s v="1046391"/>
    <s v="000000"/>
    <x v="29"/>
    <s v="0000000"/>
    <n v="2016"/>
    <x v="1"/>
    <x v="29"/>
    <s v="BS200-CURRENT LIABILITIES"/>
    <s v="B2220-DEFERRED REVENUES"/>
    <m/>
    <n v="0"/>
    <n v="0"/>
    <n v="0"/>
    <n v="0"/>
    <n v="0"/>
    <s v="N/A"/>
    <n v="0"/>
    <n v="0"/>
    <n v="0"/>
    <n v="0"/>
    <n v="0"/>
    <n v="0"/>
    <n v="0"/>
    <n v="0"/>
    <n v="0"/>
    <n v="0"/>
    <n v="0"/>
    <n v="0"/>
    <n v="0"/>
    <s v="FED HOUSNG &amp; COMM DEV FND"/>
    <s v="FHCD 2011 ESG ADMIN"/>
    <s v="DEFAULT"/>
    <s v="Default"/>
  </r>
  <r>
    <x v="0"/>
    <s v="1046391"/>
    <s v="350206"/>
    <x v="62"/>
    <s v="0000000"/>
    <n v="2016"/>
    <x v="4"/>
    <x v="62"/>
    <s v="R3000-REVENUE"/>
    <s v="R3310-FEDERAL GRANTS DIRECT"/>
    <m/>
    <n v="0"/>
    <n v="0"/>
    <n v="0"/>
    <n v="0"/>
    <n v="0"/>
    <s v="N/A"/>
    <n v="0"/>
    <n v="0"/>
    <n v="0"/>
    <n v="0"/>
    <n v="0"/>
    <n v="0"/>
    <n v="0"/>
    <n v="0"/>
    <n v="0"/>
    <n v="0"/>
    <n v="0"/>
    <n v="0"/>
    <n v="0"/>
    <s v="FED HOUSNG &amp; COMM DEV FND"/>
    <s v="FHCD 2011 ESG ADMIN"/>
    <s v="ESG PROGRAM"/>
    <s v="Default"/>
  </r>
  <r>
    <x v="0"/>
    <s v="1046391"/>
    <s v="350206"/>
    <x v="40"/>
    <s v="5590000"/>
    <n v="2016"/>
    <x v="3"/>
    <x v="40"/>
    <s v="50000-PROGRAM EXPENDITURE BUDGET"/>
    <s v="51000-WAGES AND BENEFITS"/>
    <s v="51100-SALARIES/WAGES"/>
    <n v="0"/>
    <n v="0"/>
    <n v="0"/>
    <n v="0"/>
    <n v="0"/>
    <s v="N/A"/>
    <n v="0"/>
    <n v="0"/>
    <n v="0"/>
    <n v="0"/>
    <n v="0"/>
    <n v="0"/>
    <n v="0"/>
    <n v="0"/>
    <n v="0"/>
    <n v="0"/>
    <n v="0"/>
    <n v="0"/>
    <n v="0"/>
    <s v="FED HOUSNG &amp; COMM DEV FND"/>
    <s v="FHCD 2011 ESG ADMIN"/>
    <s v="ESG PROGRAM"/>
    <s v="HOUSING AND COMMUNITY DEVELOPMENT"/>
  </r>
  <r>
    <x v="0"/>
    <s v="1046391"/>
    <s v="350206"/>
    <x v="70"/>
    <s v="5590000"/>
    <n v="2016"/>
    <x v="3"/>
    <x v="70"/>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71"/>
    <s v="5590000"/>
    <n v="2016"/>
    <x v="3"/>
    <x v="71"/>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72"/>
    <s v="5590000"/>
    <n v="2016"/>
    <x v="3"/>
    <x v="72"/>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53"/>
    <s v="5590000"/>
    <n v="2016"/>
    <x v="3"/>
    <x v="53"/>
    <s v="50000-PROGRAM EXPENDITURE BUDGET"/>
    <s v="82000-APPLIED OVERHEAD"/>
    <m/>
    <n v="0"/>
    <n v="0"/>
    <n v="0"/>
    <n v="0"/>
    <n v="0"/>
    <s v="N/A"/>
    <n v="0"/>
    <n v="0"/>
    <n v="0"/>
    <n v="0"/>
    <n v="0"/>
    <n v="0"/>
    <n v="0"/>
    <n v="0"/>
    <n v="0"/>
    <n v="0"/>
    <n v="0"/>
    <n v="0"/>
    <n v="0"/>
    <s v="FED HOUSNG &amp; COMM DEV FND"/>
    <s v="FHCD 2011 ESG ADMIN"/>
    <s v="ESG PROGRAM"/>
    <s v="HOUSING AND COMMUNITY DEVELOPMENT"/>
  </r>
  <r>
    <x v="0"/>
    <s v="1046391"/>
    <s v="350206"/>
    <x v="54"/>
    <s v="5590000"/>
    <n v="2016"/>
    <x v="3"/>
    <x v="54"/>
    <s v="50000-PROGRAM EXPENDITURE BUDGET"/>
    <s v="82000-APPLIED OVERHEAD"/>
    <m/>
    <n v="0"/>
    <n v="0"/>
    <n v="0"/>
    <n v="0"/>
    <n v="0"/>
    <s v="N/A"/>
    <n v="0"/>
    <n v="0"/>
    <n v="0"/>
    <n v="0"/>
    <n v="0"/>
    <n v="0"/>
    <n v="0"/>
    <n v="0"/>
    <n v="0"/>
    <n v="0"/>
    <n v="0"/>
    <n v="0"/>
    <n v="0"/>
    <s v="FED HOUSNG &amp; COMM DEV FND"/>
    <s v="FHCD 2011 ESG ADMIN"/>
    <s v="ESG PROGRAM"/>
    <s v="HOUSING AND COMMUNITY DEVELOPMENT"/>
  </r>
  <r>
    <x v="0"/>
    <s v="1046397"/>
    <s v="000000"/>
    <x v="6"/>
    <s v="0000000"/>
    <n v="2016"/>
    <x v="0"/>
    <x v="6"/>
    <s v="BS000-CURRENT ASSETS"/>
    <s v="B1150-ACCOUNTS RECEIVABLE"/>
    <m/>
    <n v="0"/>
    <n v="0"/>
    <n v="0"/>
    <n v="0"/>
    <n v="0"/>
    <s v="N/A"/>
    <n v="0"/>
    <n v="0"/>
    <n v="0"/>
    <n v="0"/>
    <n v="0"/>
    <n v="0"/>
    <n v="0"/>
    <n v="0"/>
    <n v="0"/>
    <n v="0"/>
    <n v="0"/>
    <n v="0"/>
    <n v="0"/>
    <s v="FED HOUSNG &amp; COMM DEV FND"/>
    <s v="FHCD VALLEY VIEW SWR"/>
    <s v="DEFAULT"/>
    <s v="Default"/>
  </r>
  <r>
    <x v="0"/>
    <s v="1046397"/>
    <s v="000000"/>
    <x v="9"/>
    <s v="0000000"/>
    <n v="2016"/>
    <x v="0"/>
    <x v="9"/>
    <s v="BS000-CURRENT ASSETS"/>
    <s v="B1150-ACCOUNTS RECEIVABLE"/>
    <m/>
    <n v="0"/>
    <n v="0"/>
    <n v="0"/>
    <n v="0"/>
    <n v="0"/>
    <s v="N/A"/>
    <n v="0"/>
    <n v="0"/>
    <n v="0"/>
    <n v="0"/>
    <n v="0"/>
    <n v="0"/>
    <n v="0"/>
    <n v="0"/>
    <n v="0"/>
    <n v="0"/>
    <n v="0"/>
    <n v="0"/>
    <n v="0"/>
    <s v="FED HOUSNG &amp; COMM DEV FND"/>
    <s v="FHCD VALLEY VIEW SWR"/>
    <s v="DEFAULT"/>
    <s v="Default"/>
  </r>
  <r>
    <x v="0"/>
    <s v="1046397"/>
    <s v="000000"/>
    <x v="29"/>
    <s v="0000000"/>
    <n v="2016"/>
    <x v="1"/>
    <x v="29"/>
    <s v="BS200-CURRENT LIABILITIES"/>
    <s v="B2220-DEFERRED REVENUES"/>
    <m/>
    <n v="0"/>
    <n v="0"/>
    <n v="0"/>
    <n v="0"/>
    <n v="0"/>
    <s v="N/A"/>
    <n v="0"/>
    <n v="0"/>
    <n v="0"/>
    <n v="0"/>
    <n v="0"/>
    <n v="0"/>
    <n v="0"/>
    <n v="0"/>
    <n v="0"/>
    <n v="0"/>
    <n v="0"/>
    <n v="0"/>
    <n v="0"/>
    <s v="FED HOUSNG &amp; COMM DEV FND"/>
    <s v="FHCD VALLEY VIEW SWR"/>
    <s v="DEFAULT"/>
    <s v="Default"/>
  </r>
  <r>
    <x v="0"/>
    <s v="1046397"/>
    <s v="350047"/>
    <x v="55"/>
    <s v="0000000"/>
    <n v="2016"/>
    <x v="4"/>
    <x v="55"/>
    <s v="R3000-REVENUE"/>
    <s v="R3310-FEDERAL GRANTS DIRECT"/>
    <m/>
    <n v="0"/>
    <n v="0"/>
    <n v="0"/>
    <n v="0"/>
    <n v="0"/>
    <s v="N/A"/>
    <n v="0"/>
    <n v="0"/>
    <n v="0"/>
    <n v="0"/>
    <n v="0"/>
    <n v="0"/>
    <n v="0"/>
    <n v="0"/>
    <n v="0"/>
    <n v="0"/>
    <n v="0"/>
    <n v="0"/>
    <n v="0"/>
    <s v="FED HOUSNG &amp; COMM DEV FND"/>
    <s v="FHCD VALLEY VIEW SWR"/>
    <s v="PROGRAM YEAR PROJECTS"/>
    <s v="Default"/>
  </r>
  <r>
    <x v="0"/>
    <s v="1046397"/>
    <s v="350047"/>
    <x v="119"/>
    <s v="0000000"/>
    <n v="2016"/>
    <x v="4"/>
    <x v="119"/>
    <s v="R3000-REVENUE"/>
    <s v="R3390-RECOVERY ACT DIRECT"/>
    <m/>
    <n v="0"/>
    <n v="0"/>
    <n v="0"/>
    <n v="0"/>
    <n v="0"/>
    <s v="N/A"/>
    <n v="0"/>
    <n v="0"/>
    <n v="0"/>
    <n v="0"/>
    <n v="0"/>
    <n v="0"/>
    <n v="0"/>
    <n v="0"/>
    <n v="0"/>
    <n v="0"/>
    <n v="0"/>
    <n v="0"/>
    <n v="0"/>
    <s v="FED HOUSNG &amp; COMM DEV FND"/>
    <s v="FHCD VALLEY VIEW SWR"/>
    <s v="PROGRAM YEAR PROJECTS"/>
    <s v="Default"/>
  </r>
  <r>
    <x v="0"/>
    <s v="1046397"/>
    <s v="350047"/>
    <x v="39"/>
    <s v="0000000"/>
    <n v="2016"/>
    <x v="4"/>
    <x v="39"/>
    <s v="R3000-REVENUE"/>
    <s v="R3600-MISCELLANEOUS REVENUE"/>
    <m/>
    <n v="0"/>
    <n v="0"/>
    <n v="0"/>
    <n v="0"/>
    <n v="0"/>
    <s v="N/A"/>
    <n v="0"/>
    <n v="0"/>
    <n v="0"/>
    <n v="0"/>
    <n v="0"/>
    <n v="0"/>
    <n v="0"/>
    <n v="0"/>
    <n v="0"/>
    <n v="0"/>
    <n v="0"/>
    <n v="0"/>
    <n v="0"/>
    <s v="FED HOUSNG &amp; COMM DEV FND"/>
    <s v="FHCD VALLEY VIEW SWR"/>
    <s v="PROGRAM YEAR PROJECTS"/>
    <s v="Default"/>
  </r>
  <r>
    <x v="0"/>
    <s v="1046397"/>
    <s v="350047"/>
    <x v="40"/>
    <s v="5590000"/>
    <n v="2016"/>
    <x v="3"/>
    <x v="40"/>
    <s v="50000-PROGRAM EXPENDITURE BUDGET"/>
    <s v="51000-WAGES AND BENEFITS"/>
    <s v="51100-SALARIES/WAGES"/>
    <n v="0"/>
    <n v="0"/>
    <n v="0"/>
    <n v="0"/>
    <n v="0"/>
    <s v="N/A"/>
    <n v="0"/>
    <n v="0"/>
    <n v="0"/>
    <n v="0"/>
    <n v="0"/>
    <n v="0"/>
    <n v="0"/>
    <n v="0"/>
    <n v="0"/>
    <n v="0"/>
    <n v="0"/>
    <n v="0"/>
    <n v="0"/>
    <s v="FED HOUSNG &amp; COMM DEV FND"/>
    <s v="FHCD VALLEY VIEW SWR"/>
    <s v="PROGRAM YEAR PROJECTS"/>
    <s v="HOUSING AND COMMUNITY DEVELOPMENT"/>
  </r>
  <r>
    <x v="0"/>
    <s v="1046397"/>
    <s v="350047"/>
    <x v="106"/>
    <s v="5590000"/>
    <n v="2016"/>
    <x v="3"/>
    <x v="106"/>
    <s v="50000-PROGRAM EXPENDITURE BUDGET"/>
    <s v="51000-WAGES AND BENEFITS"/>
    <s v="51100-SALARIES/WAGES"/>
    <n v="0"/>
    <n v="0"/>
    <n v="0"/>
    <n v="0"/>
    <n v="0"/>
    <s v="N/A"/>
    <n v="0"/>
    <n v="0"/>
    <n v="0"/>
    <n v="0"/>
    <n v="0"/>
    <n v="0"/>
    <n v="0"/>
    <n v="0"/>
    <n v="0"/>
    <n v="0"/>
    <n v="0"/>
    <n v="0"/>
    <n v="0"/>
    <s v="FED HOUSNG &amp; COMM DEV FND"/>
    <s v="FHCD VALLEY VIEW SWR"/>
    <s v="PROGRAM YEAR PROJECTS"/>
    <s v="HOUSING AND COMMUNITY DEVELOPMENT"/>
  </r>
  <r>
    <x v="0"/>
    <s v="1046397"/>
    <s v="350047"/>
    <x v="70"/>
    <s v="5590000"/>
    <n v="2016"/>
    <x v="3"/>
    <x v="70"/>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71"/>
    <s v="5590000"/>
    <n v="2016"/>
    <x v="3"/>
    <x v="71"/>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72"/>
    <s v="5590000"/>
    <n v="2016"/>
    <x v="3"/>
    <x v="72"/>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41"/>
    <s v="5590000"/>
    <n v="2016"/>
    <x v="3"/>
    <x v="41"/>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112"/>
    <s v="5590000"/>
    <n v="2016"/>
    <x v="3"/>
    <x v="112"/>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78"/>
    <s v="5590000"/>
    <n v="2016"/>
    <x v="3"/>
    <x v="78"/>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42"/>
    <s v="5590000"/>
    <n v="2016"/>
    <x v="3"/>
    <x v="42"/>
    <s v="50000-PROGRAM EXPENDITURE BUDGET"/>
    <s v="55000-INTRAGOVERNMENTAL SERVICES"/>
    <m/>
    <n v="0"/>
    <n v="0"/>
    <n v="0"/>
    <n v="0"/>
    <n v="0"/>
    <s v="N/A"/>
    <n v="0"/>
    <n v="0"/>
    <n v="0"/>
    <n v="0"/>
    <n v="0"/>
    <n v="0"/>
    <n v="0"/>
    <n v="0"/>
    <n v="0"/>
    <n v="0"/>
    <n v="0"/>
    <n v="0"/>
    <n v="0"/>
    <s v="FED HOUSNG &amp; COMM DEV FND"/>
    <s v="FHCD VALLEY VIEW SWR"/>
    <s v="PROGRAM YEAR PROJECTS"/>
    <s v="HOUSING AND COMMUNITY DEVELOPMENT"/>
  </r>
  <r>
    <x v="0"/>
    <s v="1046397"/>
    <s v="350047"/>
    <x v="104"/>
    <s v="5590000"/>
    <n v="2016"/>
    <x v="3"/>
    <x v="104"/>
    <s v="50000-PROGRAM EXPENDITURE BUDGET"/>
    <s v="59900-CONTRA EXPENDITURES"/>
    <m/>
    <n v="0"/>
    <n v="0"/>
    <n v="0"/>
    <n v="0"/>
    <n v="0"/>
    <s v="N/A"/>
    <n v="0"/>
    <n v="0"/>
    <n v="0"/>
    <n v="0"/>
    <n v="0"/>
    <n v="0"/>
    <n v="0"/>
    <n v="0"/>
    <n v="0"/>
    <n v="0"/>
    <n v="0"/>
    <n v="0"/>
    <n v="0"/>
    <s v="FED HOUSNG &amp; COMM DEV FND"/>
    <s v="FHCD VALLEY VIEW SWR"/>
    <s v="PROGRAM YEAR PROJECTS"/>
    <s v="HOUSING AND COMMUNITY DEVELOPMENT"/>
  </r>
  <r>
    <x v="0"/>
    <s v="1046397"/>
    <s v="350047"/>
    <x v="53"/>
    <s v="5590000"/>
    <n v="2016"/>
    <x v="3"/>
    <x v="53"/>
    <s v="50000-PROGRAM EXPENDITURE BUDGET"/>
    <s v="82000-APPLIED OVERHEAD"/>
    <m/>
    <n v="0"/>
    <n v="0"/>
    <n v="0"/>
    <n v="0"/>
    <n v="0"/>
    <s v="N/A"/>
    <n v="0"/>
    <n v="0"/>
    <n v="0"/>
    <n v="0"/>
    <n v="0"/>
    <n v="0"/>
    <n v="0"/>
    <n v="0"/>
    <n v="0"/>
    <n v="0"/>
    <n v="0"/>
    <n v="0"/>
    <n v="0"/>
    <s v="FED HOUSNG &amp; COMM DEV FND"/>
    <s v="FHCD VALLEY VIEW SWR"/>
    <s v="PROGRAM YEAR PROJECTS"/>
    <s v="HOUSING AND COMMUNITY DEVELOPMENT"/>
  </r>
  <r>
    <x v="0"/>
    <s v="1046397"/>
    <s v="350047"/>
    <x v="54"/>
    <s v="5590000"/>
    <n v="2016"/>
    <x v="3"/>
    <x v="54"/>
    <s v="50000-PROGRAM EXPENDITURE BUDGET"/>
    <s v="82000-APPLIED OVERHEAD"/>
    <m/>
    <n v="0"/>
    <n v="0"/>
    <n v="0"/>
    <n v="0"/>
    <n v="0"/>
    <s v="N/A"/>
    <n v="0"/>
    <n v="0"/>
    <n v="0"/>
    <n v="0"/>
    <n v="0"/>
    <n v="0"/>
    <n v="0"/>
    <n v="0"/>
    <n v="0"/>
    <n v="0"/>
    <n v="0"/>
    <n v="0"/>
    <n v="0"/>
    <s v="FED HOUSNG &amp; COMM DEV FND"/>
    <s v="FHCD VALLEY VIEW SWR"/>
    <s v="PROGRAM YEAR PROJECTS"/>
    <s v="HOUSING AND COMMUNITY DEVELOPMENT"/>
  </r>
  <r>
    <x v="0"/>
    <s v="1046398"/>
    <s v="000000"/>
    <x v="6"/>
    <s v="0000000"/>
    <n v="2016"/>
    <x v="0"/>
    <x v="6"/>
    <s v="BS000-CURRENT ASSETS"/>
    <s v="B1150-ACCOUNTS RECEIVABLE"/>
    <m/>
    <n v="0"/>
    <n v="0"/>
    <n v="0"/>
    <n v="0"/>
    <n v="0"/>
    <s v="N/A"/>
    <n v="0"/>
    <n v="0"/>
    <n v="0"/>
    <n v="0"/>
    <n v="0"/>
    <n v="0"/>
    <n v="0"/>
    <n v="0"/>
    <n v="0"/>
    <n v="0"/>
    <n v="0"/>
    <n v="0"/>
    <n v="0"/>
    <s v="FED HOUSNG &amp; COMM DEV FND"/>
    <s v="FHCD NEIGHBORHOOD HSE HELPLINE"/>
    <s v="DEFAULT"/>
    <s v="Default"/>
  </r>
  <r>
    <x v="0"/>
    <s v="1046398"/>
    <s v="000000"/>
    <x v="9"/>
    <s v="0000000"/>
    <n v="2016"/>
    <x v="0"/>
    <x v="9"/>
    <s v="BS000-CURRENT ASSETS"/>
    <s v="B1150-ACCOUNTS RECEIVABLE"/>
    <m/>
    <n v="0"/>
    <n v="0"/>
    <n v="0"/>
    <n v="0"/>
    <n v="0"/>
    <s v="N/A"/>
    <n v="0"/>
    <n v="0"/>
    <n v="0"/>
    <n v="0"/>
    <n v="0"/>
    <n v="0"/>
    <n v="0"/>
    <n v="0"/>
    <n v="0"/>
    <n v="0"/>
    <n v="0"/>
    <n v="0"/>
    <n v="0"/>
    <s v="FED HOUSNG &amp; COMM DEV FND"/>
    <s v="FHCD NEIGHBORHOOD HSE HELPLINE"/>
    <s v="DEFAULT"/>
    <s v="Default"/>
  </r>
  <r>
    <x v="0"/>
    <s v="1046398"/>
    <s v="000000"/>
    <x v="29"/>
    <s v="0000000"/>
    <n v="2016"/>
    <x v="1"/>
    <x v="29"/>
    <s v="BS200-CURRENT LIABILITIES"/>
    <s v="B2220-DEFERRED REVENUES"/>
    <m/>
    <n v="0"/>
    <n v="0"/>
    <n v="0"/>
    <n v="0"/>
    <n v="0"/>
    <s v="N/A"/>
    <n v="0"/>
    <n v="0"/>
    <n v="0"/>
    <n v="0"/>
    <n v="0"/>
    <n v="0"/>
    <n v="0"/>
    <n v="0"/>
    <n v="0"/>
    <n v="0"/>
    <n v="0"/>
    <n v="0"/>
    <n v="0"/>
    <s v="FED HOUSNG &amp; COMM DEV FND"/>
    <s v="FHCD NEIGHBORHOOD HSE HELPLINE"/>
    <s v="DEFAULT"/>
    <s v="Default"/>
  </r>
  <r>
    <x v="0"/>
    <s v="1046398"/>
    <s v="350047"/>
    <x v="55"/>
    <s v="0000000"/>
    <n v="2016"/>
    <x v="4"/>
    <x v="55"/>
    <s v="R3000-REVENUE"/>
    <s v="R3310-FEDERAL GRANTS DIRECT"/>
    <m/>
    <n v="0"/>
    <n v="0"/>
    <n v="0"/>
    <n v="0"/>
    <n v="0"/>
    <s v="N/A"/>
    <n v="0"/>
    <n v="0"/>
    <n v="0"/>
    <n v="0"/>
    <n v="0"/>
    <n v="0"/>
    <n v="0"/>
    <n v="0"/>
    <n v="0"/>
    <n v="0"/>
    <n v="0"/>
    <n v="0"/>
    <n v="0"/>
    <s v="FED HOUSNG &amp; COMM DEV FND"/>
    <s v="FHCD NEIGHBORHOOD HSE HELPLINE"/>
    <s v="PROGRAM YEAR PROJECTS"/>
    <s v="Default"/>
  </r>
  <r>
    <x v="0"/>
    <s v="1046398"/>
    <s v="350047"/>
    <x v="142"/>
    <s v="5590000"/>
    <n v="2016"/>
    <x v="3"/>
    <x v="142"/>
    <s v="50000-PROGRAM EXPENDITURE BUDGET"/>
    <s v="55000-INTRAGOVERNMENTAL SERVICES"/>
    <m/>
    <n v="0"/>
    <n v="0"/>
    <n v="0"/>
    <n v="0"/>
    <n v="0"/>
    <s v="N/A"/>
    <n v="0"/>
    <n v="0"/>
    <n v="0"/>
    <n v="0"/>
    <n v="0"/>
    <n v="0"/>
    <n v="0"/>
    <n v="0"/>
    <n v="0"/>
    <n v="0"/>
    <n v="0"/>
    <n v="0"/>
    <n v="0"/>
    <s v="FED HOUSNG &amp; COMM DEV FND"/>
    <s v="FHCD NEIGHBORHOOD HSE HELPLINE"/>
    <s v="PROGRAM YEAR PROJECTS"/>
    <s v="HOUSING AND COMMUNITY DEVELOPMENT"/>
  </r>
  <r>
    <x v="0"/>
    <s v="1046410"/>
    <s v="000000"/>
    <x v="6"/>
    <s v="0000000"/>
    <n v="2016"/>
    <x v="0"/>
    <x v="6"/>
    <s v="BS000-CURRENT ASSETS"/>
    <s v="B1150-ACCOUNTS RECEIVABLE"/>
    <m/>
    <n v="0"/>
    <n v="0"/>
    <n v="0"/>
    <n v="0"/>
    <n v="0"/>
    <s v="N/A"/>
    <n v="0"/>
    <n v="0"/>
    <n v="0"/>
    <n v="0"/>
    <n v="0"/>
    <n v="0"/>
    <n v="0"/>
    <n v="0"/>
    <n v="0"/>
    <n v="0"/>
    <n v="0"/>
    <n v="0"/>
    <n v="0"/>
    <s v="FED HOUSNG &amp; COMM DEV FND"/>
    <s v="FHCD YWCA DOE ISS HGLND PH II"/>
    <s v="DEFAULT"/>
    <s v="Default"/>
  </r>
  <r>
    <x v="0"/>
    <s v="1046410"/>
    <s v="000000"/>
    <x v="9"/>
    <s v="0000000"/>
    <n v="2016"/>
    <x v="0"/>
    <x v="9"/>
    <s v="BS000-CURRENT ASSETS"/>
    <s v="B1150-ACCOUNTS RECEIVABLE"/>
    <m/>
    <n v="0"/>
    <n v="0"/>
    <n v="0"/>
    <n v="0"/>
    <n v="0"/>
    <s v="N/A"/>
    <n v="0"/>
    <n v="0"/>
    <n v="0"/>
    <n v="0"/>
    <n v="0"/>
    <n v="0"/>
    <n v="0"/>
    <n v="0"/>
    <n v="0"/>
    <n v="0"/>
    <n v="0"/>
    <n v="0"/>
    <n v="0"/>
    <s v="FED HOUSNG &amp; COMM DEV FND"/>
    <s v="FHCD YWCA DOE ISS HGLND PH II"/>
    <s v="DEFAULT"/>
    <s v="Default"/>
  </r>
  <r>
    <x v="0"/>
    <s v="1046410"/>
    <s v="000000"/>
    <x v="29"/>
    <s v="0000000"/>
    <n v="2016"/>
    <x v="1"/>
    <x v="29"/>
    <s v="BS200-CURRENT LIABILITIES"/>
    <s v="B2220-DEFERRED REVENUES"/>
    <m/>
    <n v="0"/>
    <n v="0"/>
    <n v="0"/>
    <n v="0"/>
    <n v="0"/>
    <s v="N/A"/>
    <n v="0"/>
    <n v="0"/>
    <n v="0"/>
    <n v="0"/>
    <n v="0"/>
    <n v="0"/>
    <n v="0"/>
    <n v="0"/>
    <n v="0"/>
    <n v="0"/>
    <n v="0"/>
    <n v="0"/>
    <n v="0"/>
    <s v="FED HOUSNG &amp; COMM DEV FND"/>
    <s v="FHCD YWCA DOE ISS HGLND PH II"/>
    <s v="DEFAULT"/>
    <s v="Default"/>
  </r>
  <r>
    <x v="0"/>
    <s v="1046410"/>
    <s v="350207"/>
    <x v="143"/>
    <s v="0000000"/>
    <n v="2016"/>
    <x v="4"/>
    <x v="143"/>
    <s v="R3000-REVENUE"/>
    <s v="R3310-FEDERAL GRANTS DIRECT"/>
    <m/>
    <n v="0"/>
    <n v="0"/>
    <n v="0"/>
    <n v="0"/>
    <n v="0"/>
    <s v="N/A"/>
    <n v="0"/>
    <n v="0"/>
    <n v="0"/>
    <n v="0"/>
    <n v="0"/>
    <n v="0"/>
    <n v="0"/>
    <n v="0"/>
    <n v="0"/>
    <n v="0"/>
    <n v="0"/>
    <n v="0"/>
    <n v="0"/>
    <s v="FED HOUSNG &amp; COMM DEV FND"/>
    <s v="FHCD YWCA DOE ISS HGLND PH II"/>
    <s v="ENERGY EFFCNCYANDCNSRVTN BG"/>
    <s v="Default"/>
  </r>
  <r>
    <x v="0"/>
    <s v="1046410"/>
    <s v="350207"/>
    <x v="41"/>
    <s v="5590000"/>
    <n v="2016"/>
    <x v="3"/>
    <x v="41"/>
    <s v="50000-PROGRAM EXPENDITURE BUDGET"/>
    <s v="53000-SERVICES-OTHER CHARGES"/>
    <m/>
    <n v="0"/>
    <n v="0"/>
    <n v="0"/>
    <n v="0"/>
    <n v="0"/>
    <s v="N/A"/>
    <n v="0"/>
    <n v="0"/>
    <n v="0"/>
    <n v="0"/>
    <n v="0"/>
    <n v="0"/>
    <n v="0"/>
    <n v="0"/>
    <n v="0"/>
    <n v="0"/>
    <n v="0"/>
    <n v="0"/>
    <n v="0"/>
    <s v="FED HOUSNG &amp; COMM DEV FND"/>
    <s v="FHCD YWCA DOE ISS HGLND PH II"/>
    <s v="ENERGY EFFCNCYANDCNSRVTN BG"/>
    <s v="HOUSING AND COMMUNITY DEVELOPMENT"/>
  </r>
  <r>
    <x v="0"/>
    <s v="1046411"/>
    <s v="000000"/>
    <x v="6"/>
    <s v="0000000"/>
    <n v="2016"/>
    <x v="0"/>
    <x v="6"/>
    <s v="BS000-CURRENT ASSETS"/>
    <s v="B1150-ACCOUNTS RECEIVABLE"/>
    <m/>
    <n v="0"/>
    <n v="0"/>
    <n v="0"/>
    <n v="0"/>
    <n v="0"/>
    <s v="N/A"/>
    <n v="0"/>
    <n v="0"/>
    <n v="0"/>
    <n v="0"/>
    <n v="0"/>
    <n v="0"/>
    <n v="0"/>
    <n v="0"/>
    <n v="0"/>
    <n v="0"/>
    <n v="0"/>
    <n v="0"/>
    <n v="0"/>
    <s v="FED HOUSNG &amp; COMM DEV FND"/>
    <s v="FHCD 2011 HSG REPAIR PROG"/>
    <s v="DEFAULT"/>
    <s v="Default"/>
  </r>
  <r>
    <x v="0"/>
    <s v="1046411"/>
    <s v="000000"/>
    <x v="9"/>
    <s v="0000000"/>
    <n v="2016"/>
    <x v="0"/>
    <x v="9"/>
    <s v="BS000-CURRENT ASSETS"/>
    <s v="B1150-ACCOUNTS RECEIVABLE"/>
    <m/>
    <n v="0"/>
    <n v="0"/>
    <n v="0"/>
    <n v="0"/>
    <n v="0"/>
    <s v="N/A"/>
    <n v="0"/>
    <n v="0"/>
    <n v="0"/>
    <n v="0"/>
    <n v="0"/>
    <n v="0"/>
    <n v="0"/>
    <n v="0"/>
    <n v="0"/>
    <n v="0"/>
    <n v="0"/>
    <n v="0"/>
    <n v="0"/>
    <s v="FED HOUSNG &amp; COMM DEV FND"/>
    <s v="FHCD 2011 HSG REPAIR PROG"/>
    <s v="DEFAULT"/>
    <s v="Default"/>
  </r>
  <r>
    <x v="0"/>
    <s v="1046411"/>
    <s v="000000"/>
    <x v="29"/>
    <s v="0000000"/>
    <n v="2016"/>
    <x v="1"/>
    <x v="29"/>
    <s v="BS200-CURRENT LIABILITIES"/>
    <s v="B2220-DEFERRED REVENUES"/>
    <m/>
    <n v="0"/>
    <n v="0"/>
    <n v="0"/>
    <n v="0"/>
    <n v="0"/>
    <s v="N/A"/>
    <n v="0"/>
    <n v="0"/>
    <n v="0"/>
    <n v="0"/>
    <n v="0"/>
    <n v="0"/>
    <n v="0"/>
    <n v="0"/>
    <n v="0"/>
    <n v="0"/>
    <n v="0"/>
    <n v="0"/>
    <n v="0"/>
    <s v="FED HOUSNG &amp; COMM DEV FND"/>
    <s v="FHCD 2011 HSG REPAIR PROG"/>
    <s v="DEFAULT"/>
    <s v="Default"/>
  </r>
  <r>
    <x v="0"/>
    <s v="1046411"/>
    <s v="350047"/>
    <x v="55"/>
    <s v="0000000"/>
    <n v="2016"/>
    <x v="4"/>
    <x v="55"/>
    <s v="R3000-REVENUE"/>
    <s v="R3310-FEDERAL GRANTS DIRECT"/>
    <m/>
    <n v="0"/>
    <n v="0"/>
    <n v="0"/>
    <n v="0"/>
    <n v="0"/>
    <s v="N/A"/>
    <n v="0"/>
    <n v="0"/>
    <n v="0"/>
    <n v="0"/>
    <n v="0"/>
    <n v="0"/>
    <n v="0"/>
    <n v="0"/>
    <n v="0"/>
    <n v="0"/>
    <n v="0"/>
    <n v="0"/>
    <n v="0"/>
    <s v="FED HOUSNG &amp; COMM DEV FND"/>
    <s v="FHCD 2011 HSG REPAIR PROG"/>
    <s v="PROGRAM YEAR PROJECTS"/>
    <s v="Default"/>
  </r>
  <r>
    <x v="0"/>
    <s v="1046411"/>
    <s v="350047"/>
    <x v="119"/>
    <s v="0000000"/>
    <n v="2016"/>
    <x v="4"/>
    <x v="119"/>
    <s v="R3000-REVENUE"/>
    <s v="R3390-RECOVERY ACT DIRECT"/>
    <m/>
    <n v="0"/>
    <n v="0"/>
    <n v="0"/>
    <n v="0"/>
    <n v="0"/>
    <s v="N/A"/>
    <n v="0"/>
    <n v="0"/>
    <n v="0"/>
    <n v="0"/>
    <n v="0"/>
    <n v="0"/>
    <n v="0"/>
    <n v="0"/>
    <n v="0"/>
    <n v="0"/>
    <n v="0"/>
    <n v="0"/>
    <n v="0"/>
    <s v="FED HOUSNG &amp; COMM DEV FND"/>
    <s v="FHCD 2011 HSG REPAIR PROG"/>
    <s v="PROGRAM YEAR PROJECTS"/>
    <s v="Default"/>
  </r>
  <r>
    <x v="0"/>
    <s v="1046411"/>
    <s v="350047"/>
    <x v="40"/>
    <s v="5590000"/>
    <n v="2016"/>
    <x v="3"/>
    <x v="40"/>
    <s v="50000-PROGRAM EXPENDITURE BUDGET"/>
    <s v="51000-WAGES AND BENEFITS"/>
    <s v="51100-SALARIES/WAGES"/>
    <n v="0"/>
    <n v="0"/>
    <n v="0"/>
    <n v="0"/>
    <n v="0"/>
    <s v="N/A"/>
    <n v="0"/>
    <n v="0"/>
    <n v="0"/>
    <n v="0"/>
    <n v="0"/>
    <n v="0"/>
    <n v="0"/>
    <n v="0"/>
    <n v="0"/>
    <n v="0"/>
    <n v="0"/>
    <n v="0"/>
    <n v="0"/>
    <s v="FED HOUSNG &amp; COMM DEV FND"/>
    <s v="FHCD 2011 HSG REPAIR PROG"/>
    <s v="PROGRAM YEAR PROJECTS"/>
    <s v="HOUSING AND COMMUNITY DEVELOPMENT"/>
  </r>
  <r>
    <x v="0"/>
    <s v="1046411"/>
    <s v="350047"/>
    <x v="38"/>
    <s v="5590000"/>
    <n v="2016"/>
    <x v="3"/>
    <x v="38"/>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76"/>
    <s v="5590000"/>
    <n v="2016"/>
    <x v="3"/>
    <x v="76"/>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144"/>
    <s v="5590000"/>
    <n v="2016"/>
    <x v="3"/>
    <x v="144"/>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104"/>
    <s v="5590000"/>
    <n v="2016"/>
    <x v="3"/>
    <x v="104"/>
    <s v="50000-PROGRAM EXPENDITURE BUDGET"/>
    <s v="59900-CONTRA EXPENDITURES"/>
    <m/>
    <n v="0"/>
    <n v="0"/>
    <n v="0"/>
    <n v="0"/>
    <n v="0"/>
    <s v="N/A"/>
    <n v="0"/>
    <n v="0"/>
    <n v="0"/>
    <n v="0"/>
    <n v="0"/>
    <n v="0"/>
    <n v="0"/>
    <n v="0"/>
    <n v="0"/>
    <n v="0"/>
    <n v="0"/>
    <n v="0"/>
    <n v="0"/>
    <s v="FED HOUSNG &amp; COMM DEV FND"/>
    <s v="FHCD 2011 HSG REPAIR PROG"/>
    <s v="PROGRAM YEAR PROJECTS"/>
    <s v="HOUSING AND COMMUNITY DEVELOPMENT"/>
  </r>
  <r>
    <x v="0"/>
    <s v="1046411"/>
    <s v="350047"/>
    <x v="53"/>
    <s v="5590000"/>
    <n v="2016"/>
    <x v="3"/>
    <x v="53"/>
    <s v="50000-PROGRAM EXPENDITURE BUDGET"/>
    <s v="82000-APPLIED OVERHEAD"/>
    <m/>
    <n v="0"/>
    <n v="0"/>
    <n v="0"/>
    <n v="0"/>
    <n v="0"/>
    <s v="N/A"/>
    <n v="0"/>
    <n v="0"/>
    <n v="0"/>
    <n v="0"/>
    <n v="0"/>
    <n v="0"/>
    <n v="0"/>
    <n v="0"/>
    <n v="0"/>
    <n v="0"/>
    <n v="0"/>
    <n v="0"/>
    <n v="0"/>
    <s v="FED HOUSNG &amp; COMM DEV FND"/>
    <s v="FHCD 2011 HSG REPAIR PROG"/>
    <s v="PROGRAM YEAR PROJECTS"/>
    <s v="HOUSING AND COMMUNITY DEVELOPMENT"/>
  </r>
  <r>
    <x v="0"/>
    <s v="1046411"/>
    <s v="350047"/>
    <x v="54"/>
    <s v="5590000"/>
    <n v="2016"/>
    <x v="3"/>
    <x v="54"/>
    <s v="50000-PROGRAM EXPENDITURE BUDGET"/>
    <s v="82000-APPLIED OVERHEAD"/>
    <m/>
    <n v="0"/>
    <n v="0"/>
    <n v="0"/>
    <n v="0"/>
    <n v="0"/>
    <s v="N/A"/>
    <n v="0"/>
    <n v="0"/>
    <n v="0"/>
    <n v="0"/>
    <n v="0"/>
    <n v="0"/>
    <n v="0"/>
    <n v="0"/>
    <n v="0"/>
    <n v="0"/>
    <n v="0"/>
    <n v="0"/>
    <n v="0"/>
    <s v="FED HOUSNG &amp; COMM DEV FND"/>
    <s v="FHCD 2011 HSG REPAIR PROG"/>
    <s v="PROGRAM YEAR PROJECTS"/>
    <s v="HOUSING AND COMMUNITY DEVELOPMENT"/>
  </r>
  <r>
    <x v="0"/>
    <s v="1046412"/>
    <s v="000000"/>
    <x v="6"/>
    <s v="0000000"/>
    <n v="2016"/>
    <x v="0"/>
    <x v="6"/>
    <s v="BS000-CURRENT ASSETS"/>
    <s v="B1150-ACCOUNTS RECEIVABLE"/>
    <m/>
    <n v="0"/>
    <n v="0"/>
    <n v="0"/>
    <n v="0"/>
    <n v="0"/>
    <s v="N/A"/>
    <n v="0"/>
    <n v="0"/>
    <n v="0"/>
    <n v="0"/>
    <n v="0"/>
    <n v="0"/>
    <n v="0"/>
    <n v="0"/>
    <n v="0"/>
    <n v="0"/>
    <n v="0"/>
    <n v="0"/>
    <n v="0"/>
    <s v="FED HOUSNG &amp; COMM DEV FND"/>
    <s v="FHCD 2011 HSG REPAIR ADMIN"/>
    <s v="DEFAULT"/>
    <s v="Default"/>
  </r>
  <r>
    <x v="0"/>
    <s v="1046412"/>
    <s v="000000"/>
    <x v="9"/>
    <s v="0000000"/>
    <n v="2016"/>
    <x v="0"/>
    <x v="9"/>
    <s v="BS000-CURRENT ASSETS"/>
    <s v="B1150-ACCOUNTS RECEIVABLE"/>
    <m/>
    <n v="0"/>
    <n v="0"/>
    <n v="0"/>
    <n v="0"/>
    <n v="0"/>
    <s v="N/A"/>
    <n v="0"/>
    <n v="0"/>
    <n v="0"/>
    <n v="0"/>
    <n v="0"/>
    <n v="0"/>
    <n v="0"/>
    <n v="0"/>
    <n v="0"/>
    <n v="0"/>
    <n v="0"/>
    <n v="0"/>
    <n v="0"/>
    <s v="FED HOUSNG &amp; COMM DEV FND"/>
    <s v="FHCD 2011 HSG REPAIR ADMIN"/>
    <s v="DEFAULT"/>
    <s v="Default"/>
  </r>
  <r>
    <x v="0"/>
    <s v="1046412"/>
    <s v="000000"/>
    <x v="29"/>
    <s v="0000000"/>
    <n v="2016"/>
    <x v="1"/>
    <x v="29"/>
    <s v="BS200-CURRENT LIABILITIES"/>
    <s v="B2220-DEFERRED REVENUES"/>
    <m/>
    <n v="0"/>
    <n v="0"/>
    <n v="0"/>
    <n v="0"/>
    <n v="0"/>
    <s v="N/A"/>
    <n v="0"/>
    <n v="0"/>
    <n v="0"/>
    <n v="0"/>
    <n v="0"/>
    <n v="0"/>
    <n v="0"/>
    <n v="0"/>
    <n v="0"/>
    <n v="0"/>
    <n v="0"/>
    <n v="0"/>
    <n v="0"/>
    <s v="FED HOUSNG &amp; COMM DEV FND"/>
    <s v="FHCD 2011 HSG REPAIR ADMIN"/>
    <s v="DEFAULT"/>
    <s v="Default"/>
  </r>
  <r>
    <x v="0"/>
    <s v="1046412"/>
    <s v="350047"/>
    <x v="55"/>
    <s v="0000000"/>
    <n v="2016"/>
    <x v="4"/>
    <x v="55"/>
    <s v="R3000-REVENUE"/>
    <s v="R3310-FEDERAL GRANTS DIRECT"/>
    <m/>
    <n v="0"/>
    <n v="0"/>
    <n v="0"/>
    <n v="0"/>
    <n v="0"/>
    <s v="N/A"/>
    <n v="0"/>
    <n v="0"/>
    <n v="0"/>
    <n v="0"/>
    <n v="0"/>
    <n v="0"/>
    <n v="0"/>
    <n v="0"/>
    <n v="0"/>
    <n v="0"/>
    <n v="0"/>
    <n v="0"/>
    <n v="0"/>
    <s v="FED HOUSNG &amp; COMM DEV FND"/>
    <s v="FHCD 2011 HSG REPAIR ADMIN"/>
    <s v="PROGRAM YEAR PROJECTS"/>
    <s v="Default"/>
  </r>
  <r>
    <x v="0"/>
    <s v="1046412"/>
    <s v="350047"/>
    <x v="119"/>
    <s v="0000000"/>
    <n v="2016"/>
    <x v="4"/>
    <x v="119"/>
    <s v="R3000-REVENUE"/>
    <s v="R3390-RECOVERY ACT DIRECT"/>
    <m/>
    <n v="0"/>
    <n v="0"/>
    <n v="0"/>
    <n v="0"/>
    <n v="0"/>
    <s v="N/A"/>
    <n v="0"/>
    <n v="0"/>
    <n v="0"/>
    <n v="0"/>
    <n v="0"/>
    <n v="0"/>
    <n v="0"/>
    <n v="0"/>
    <n v="0"/>
    <n v="0"/>
    <n v="0"/>
    <n v="0"/>
    <n v="0"/>
    <s v="FED HOUSNG &amp; COMM DEV FND"/>
    <s v="FHCD 2011 HSG REPAIR ADMIN"/>
    <s v="PROGRAM YEAR PROJECTS"/>
    <s v="Default"/>
  </r>
  <r>
    <x v="0"/>
    <s v="1046412"/>
    <s v="350047"/>
    <x v="38"/>
    <s v="5590000"/>
    <n v="2016"/>
    <x v="3"/>
    <x v="38"/>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2"/>
    <s v="350047"/>
    <x v="76"/>
    <s v="5590000"/>
    <n v="2016"/>
    <x v="3"/>
    <x v="76"/>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2"/>
    <s v="350047"/>
    <x v="122"/>
    <s v="5590000"/>
    <n v="2016"/>
    <x v="3"/>
    <x v="122"/>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6"/>
    <s v="000000"/>
    <x v="6"/>
    <s v="0000000"/>
    <n v="2016"/>
    <x v="0"/>
    <x v="6"/>
    <s v="BS000-CURRENT ASSETS"/>
    <s v="B1150-ACCOUNTS RECEIVABLE"/>
    <m/>
    <n v="0"/>
    <n v="0"/>
    <n v="0"/>
    <n v="0"/>
    <n v="0"/>
    <s v="N/A"/>
    <n v="0"/>
    <n v="0"/>
    <n v="0"/>
    <n v="0"/>
    <n v="0"/>
    <n v="0"/>
    <n v="0"/>
    <n v="0"/>
    <n v="0"/>
    <n v="0"/>
    <n v="0"/>
    <n v="0"/>
    <n v="0"/>
    <s v="FED HOUSNG &amp; COMM DEV FND"/>
    <s v="FHCD DUVALL H20 MAIN REPL"/>
    <s v="DEFAULT"/>
    <s v="Default"/>
  </r>
  <r>
    <x v="0"/>
    <s v="1046416"/>
    <s v="000000"/>
    <x v="9"/>
    <s v="0000000"/>
    <n v="2016"/>
    <x v="0"/>
    <x v="9"/>
    <s v="BS000-CURRENT ASSETS"/>
    <s v="B1150-ACCOUNTS RECEIVABLE"/>
    <m/>
    <n v="0"/>
    <n v="0"/>
    <n v="0"/>
    <n v="0"/>
    <n v="0"/>
    <s v="N/A"/>
    <n v="0"/>
    <n v="0"/>
    <n v="0"/>
    <n v="0"/>
    <n v="0"/>
    <n v="0"/>
    <n v="0"/>
    <n v="0"/>
    <n v="0"/>
    <n v="0"/>
    <n v="0"/>
    <n v="0"/>
    <n v="0"/>
    <s v="FED HOUSNG &amp; COMM DEV FND"/>
    <s v="FHCD DUVALL H20 MAIN REPL"/>
    <s v="DEFAULT"/>
    <s v="Default"/>
  </r>
  <r>
    <x v="0"/>
    <s v="1046416"/>
    <s v="000000"/>
    <x v="29"/>
    <s v="0000000"/>
    <n v="2016"/>
    <x v="1"/>
    <x v="29"/>
    <s v="BS200-CURRENT LIABILITIES"/>
    <s v="B2220-DEFERRED REVENUES"/>
    <m/>
    <n v="0"/>
    <n v="0"/>
    <n v="0"/>
    <n v="0"/>
    <n v="0"/>
    <s v="N/A"/>
    <n v="0"/>
    <n v="0"/>
    <n v="0"/>
    <n v="0"/>
    <n v="0"/>
    <n v="0"/>
    <n v="0"/>
    <n v="0"/>
    <n v="0"/>
    <n v="0"/>
    <n v="0"/>
    <n v="0"/>
    <n v="0"/>
    <s v="FED HOUSNG &amp; COMM DEV FND"/>
    <s v="FHCD DUVALL H20 MAIN REPL"/>
    <s v="DEFAULT"/>
    <s v="Default"/>
  </r>
  <r>
    <x v="0"/>
    <s v="1046416"/>
    <s v="350047"/>
    <x v="55"/>
    <s v="0000000"/>
    <n v="2016"/>
    <x v="4"/>
    <x v="55"/>
    <s v="R3000-REVENUE"/>
    <s v="R3310-FEDERAL GRANTS DIRECT"/>
    <m/>
    <n v="0"/>
    <n v="0"/>
    <n v="0"/>
    <n v="0"/>
    <n v="0"/>
    <s v="N/A"/>
    <n v="0"/>
    <n v="0"/>
    <n v="0"/>
    <n v="0"/>
    <n v="0"/>
    <n v="0"/>
    <n v="0"/>
    <n v="0"/>
    <n v="0"/>
    <n v="0"/>
    <n v="0"/>
    <n v="0"/>
    <n v="0"/>
    <s v="FED HOUSNG &amp; COMM DEV FND"/>
    <s v="FHCD DUVALL H20 MAIN REPL"/>
    <s v="PROGRAM YEAR PROJECTS"/>
    <s v="Default"/>
  </r>
  <r>
    <x v="0"/>
    <s v="1046416"/>
    <s v="350047"/>
    <x v="55"/>
    <s v="5590000"/>
    <n v="2016"/>
    <x v="4"/>
    <x v="55"/>
    <s v="R3000-REVENUE"/>
    <s v="R3310-FEDERAL GRANTS DIRECT"/>
    <m/>
    <n v="0"/>
    <n v="0"/>
    <n v="0"/>
    <n v="0"/>
    <n v="0"/>
    <s v="N/A"/>
    <n v="0"/>
    <n v="0"/>
    <n v="0"/>
    <n v="0"/>
    <n v="0"/>
    <n v="0"/>
    <n v="0"/>
    <n v="0"/>
    <n v="0"/>
    <n v="0"/>
    <n v="0"/>
    <n v="0"/>
    <n v="0"/>
    <s v="FED HOUSNG &amp; COMM DEV FND"/>
    <s v="FHCD DUVALL H20 MAIN REPL"/>
    <s v="PROGRAM YEAR PROJECTS"/>
    <s v="HOUSING AND COMMUNITY DEVELOPMENT"/>
  </r>
  <r>
    <x v="0"/>
    <s v="1046416"/>
    <s v="350047"/>
    <x v="119"/>
    <s v="0000000"/>
    <n v="2016"/>
    <x v="4"/>
    <x v="119"/>
    <s v="R3000-REVENUE"/>
    <s v="R3390-RECOVERY ACT DIRECT"/>
    <m/>
    <n v="0"/>
    <n v="0"/>
    <n v="0"/>
    <n v="0"/>
    <n v="0"/>
    <s v="N/A"/>
    <n v="0"/>
    <n v="0"/>
    <n v="0"/>
    <n v="0"/>
    <n v="0"/>
    <n v="0"/>
    <n v="0"/>
    <n v="0"/>
    <n v="0"/>
    <n v="0"/>
    <n v="0"/>
    <n v="0"/>
    <n v="0"/>
    <s v="FED HOUSNG &amp; COMM DEV FND"/>
    <s v="FHCD DUVALL H20 MAIN REPL"/>
    <s v="PROGRAM YEAR PROJECTS"/>
    <s v="Default"/>
  </r>
  <r>
    <x v="0"/>
    <s v="1046416"/>
    <s v="350047"/>
    <x v="39"/>
    <s v="0000000"/>
    <n v="2016"/>
    <x v="4"/>
    <x v="39"/>
    <s v="R3000-REVENUE"/>
    <s v="R3600-MISCELLANEOUS REVENUE"/>
    <m/>
    <n v="0"/>
    <n v="0"/>
    <n v="0"/>
    <n v="0"/>
    <n v="0"/>
    <s v="N/A"/>
    <n v="0"/>
    <n v="0"/>
    <n v="0"/>
    <n v="0"/>
    <n v="0"/>
    <n v="0"/>
    <n v="0"/>
    <n v="0"/>
    <n v="0"/>
    <n v="0"/>
    <n v="0"/>
    <n v="0"/>
    <n v="0"/>
    <s v="FED HOUSNG &amp; COMM DEV FND"/>
    <s v="FHCD DUVALL H20 MAIN REPL"/>
    <s v="PROGRAM YEAR PROJECTS"/>
    <s v="Default"/>
  </r>
  <r>
    <x v="0"/>
    <s v="1046416"/>
    <s v="350047"/>
    <x v="40"/>
    <s v="5590000"/>
    <n v="2016"/>
    <x v="3"/>
    <x v="40"/>
    <s v="50000-PROGRAM EXPENDITURE BUDGET"/>
    <s v="51000-WAGES AND BENEFITS"/>
    <s v="51100-SALARIES/WAGES"/>
    <n v="0"/>
    <n v="0"/>
    <n v="0"/>
    <n v="0"/>
    <n v="0"/>
    <s v="N/A"/>
    <n v="0"/>
    <n v="0"/>
    <n v="0"/>
    <n v="0"/>
    <n v="0"/>
    <n v="0"/>
    <n v="0"/>
    <n v="0"/>
    <n v="0"/>
    <n v="0"/>
    <n v="0"/>
    <n v="0"/>
    <n v="0"/>
    <s v="FED HOUSNG &amp; COMM DEV FND"/>
    <s v="FHCD DUVALL H20 MAIN REPL"/>
    <s v="PROGRAM YEAR PROJECTS"/>
    <s v="HOUSING AND COMMUNITY DEVELOPMENT"/>
  </r>
  <r>
    <x v="0"/>
    <s v="1046416"/>
    <s v="350047"/>
    <x v="106"/>
    <s v="5590000"/>
    <n v="2016"/>
    <x v="3"/>
    <x v="106"/>
    <s v="50000-PROGRAM EXPENDITURE BUDGET"/>
    <s v="51000-WAGES AND BENEFITS"/>
    <s v="51100-SALARIES/WAGES"/>
    <n v="0"/>
    <n v="0"/>
    <n v="0"/>
    <n v="0"/>
    <n v="0"/>
    <s v="N/A"/>
    <n v="0"/>
    <n v="0"/>
    <n v="0"/>
    <n v="0"/>
    <n v="0"/>
    <n v="0"/>
    <n v="0"/>
    <n v="0"/>
    <n v="0"/>
    <n v="0"/>
    <n v="0"/>
    <n v="0"/>
    <n v="0"/>
    <s v="FED HOUSNG &amp; COMM DEV FND"/>
    <s v="FHCD DUVALL H20 MAIN REPL"/>
    <s v="PROGRAM YEAR PROJECTS"/>
    <s v="HOUSING AND COMMUNITY DEVELOPMENT"/>
  </r>
  <r>
    <x v="0"/>
    <s v="1046416"/>
    <s v="350047"/>
    <x v="41"/>
    <s v="5590000"/>
    <n v="2016"/>
    <x v="3"/>
    <x v="41"/>
    <s v="50000-PROGRAM EXPENDITURE BUDGET"/>
    <s v="53000-SERVICES-OTHER CHARGES"/>
    <m/>
    <n v="0"/>
    <n v="0"/>
    <n v="0"/>
    <n v="0"/>
    <n v="0"/>
    <s v="N/A"/>
    <n v="0"/>
    <n v="0"/>
    <n v="0"/>
    <n v="0"/>
    <n v="0"/>
    <n v="0"/>
    <n v="0"/>
    <n v="0"/>
    <n v="0"/>
    <n v="0"/>
    <n v="0"/>
    <n v="0"/>
    <n v="0"/>
    <s v="FED HOUSNG &amp; COMM DEV FND"/>
    <s v="FHCD DUVALL H20 MAIN REPL"/>
    <s v="PROGRAM YEAR PROJECTS"/>
    <s v="HOUSING AND COMMUNITY DEVELOPMENT"/>
  </r>
  <r>
    <x v="0"/>
    <s v="1046416"/>
    <s v="350047"/>
    <x v="104"/>
    <s v="5590000"/>
    <n v="2016"/>
    <x v="3"/>
    <x v="104"/>
    <s v="50000-PROGRAM EXPENDITURE BUDGET"/>
    <s v="59900-CONTRA EXPENDITURES"/>
    <m/>
    <n v="0"/>
    <n v="0"/>
    <n v="0"/>
    <n v="0"/>
    <n v="0"/>
    <s v="N/A"/>
    <n v="0"/>
    <n v="0"/>
    <n v="0"/>
    <n v="0"/>
    <n v="0"/>
    <n v="0"/>
    <n v="0"/>
    <n v="0"/>
    <n v="0"/>
    <n v="0"/>
    <n v="0"/>
    <n v="0"/>
    <n v="0"/>
    <s v="FED HOUSNG &amp; COMM DEV FND"/>
    <s v="FHCD DUVALL H20 MAIN REPL"/>
    <s v="PROGRAM YEAR PROJECTS"/>
    <s v="HOUSING AND COMMUNITY DEVELOPMENT"/>
  </r>
  <r>
    <x v="0"/>
    <s v="1046416"/>
    <s v="350047"/>
    <x v="53"/>
    <s v="5590000"/>
    <n v="2016"/>
    <x v="3"/>
    <x v="53"/>
    <s v="50000-PROGRAM EXPENDITURE BUDGET"/>
    <s v="82000-APPLIED OVERHEAD"/>
    <m/>
    <n v="0"/>
    <n v="0"/>
    <n v="0"/>
    <n v="0"/>
    <n v="0"/>
    <s v="N/A"/>
    <n v="0"/>
    <n v="0"/>
    <n v="0"/>
    <n v="0"/>
    <n v="0"/>
    <n v="0"/>
    <n v="0"/>
    <n v="0"/>
    <n v="0"/>
    <n v="0"/>
    <n v="0"/>
    <n v="0"/>
    <n v="0"/>
    <s v="FED HOUSNG &amp; COMM DEV FND"/>
    <s v="FHCD DUVALL H20 MAIN REPL"/>
    <s v="PROGRAM YEAR PROJECTS"/>
    <s v="HOUSING AND COMMUNITY DEVELOPMENT"/>
  </r>
  <r>
    <x v="0"/>
    <s v="1046416"/>
    <s v="350047"/>
    <x v="54"/>
    <s v="5590000"/>
    <n v="2016"/>
    <x v="3"/>
    <x v="54"/>
    <s v="50000-PROGRAM EXPENDITURE BUDGET"/>
    <s v="82000-APPLIED OVERHEAD"/>
    <m/>
    <n v="0"/>
    <n v="0"/>
    <n v="0"/>
    <n v="0"/>
    <n v="0"/>
    <s v="N/A"/>
    <n v="0"/>
    <n v="0"/>
    <n v="0"/>
    <n v="0"/>
    <n v="0"/>
    <n v="0"/>
    <n v="0"/>
    <n v="0"/>
    <n v="0"/>
    <n v="0"/>
    <n v="0"/>
    <n v="0"/>
    <n v="0"/>
    <s v="FED HOUSNG &amp; COMM DEV FND"/>
    <s v="FHCD DUVALL H20 MAIN REPL"/>
    <s v="PROGRAM YEAR PROJECTS"/>
    <s v="HOUSING AND COMMUNITY DEVELOPMENT"/>
  </r>
  <r>
    <x v="0"/>
    <s v="1046419"/>
    <s v="000000"/>
    <x v="6"/>
    <s v="0000000"/>
    <n v="2016"/>
    <x v="0"/>
    <x v="6"/>
    <s v="BS000-CURRENT ASSETS"/>
    <s v="B1150-ACCOUNTS RECEIVABLE"/>
    <m/>
    <n v="0"/>
    <n v="0"/>
    <n v="0"/>
    <n v="0"/>
    <n v="0"/>
    <s v="N/A"/>
    <n v="0"/>
    <n v="0"/>
    <n v="0"/>
    <n v="0"/>
    <n v="0"/>
    <n v="0"/>
    <n v="0"/>
    <n v="0"/>
    <n v="0"/>
    <n v="0"/>
    <n v="0"/>
    <n v="0"/>
    <n v="0"/>
    <s v="FED HOUSNG &amp; COMM DEV FND"/>
    <s v="FHCD FED WAY MICROENT DEV"/>
    <s v="DEFAULT"/>
    <s v="Default"/>
  </r>
  <r>
    <x v="0"/>
    <s v="1046419"/>
    <s v="000000"/>
    <x v="9"/>
    <s v="0000000"/>
    <n v="2016"/>
    <x v="0"/>
    <x v="9"/>
    <s v="BS000-CURRENT ASSETS"/>
    <s v="B1150-ACCOUNTS RECEIVABLE"/>
    <m/>
    <n v="0"/>
    <n v="0"/>
    <n v="0"/>
    <n v="0"/>
    <n v="0"/>
    <s v="N/A"/>
    <n v="0"/>
    <n v="0"/>
    <n v="0"/>
    <n v="0"/>
    <n v="0"/>
    <n v="0"/>
    <n v="0"/>
    <n v="0"/>
    <n v="0"/>
    <n v="0"/>
    <n v="0"/>
    <n v="0"/>
    <n v="0"/>
    <s v="FED HOUSNG &amp; COMM DEV FND"/>
    <s v="FHCD FED WAY MICROENT DEV"/>
    <s v="DEFAULT"/>
    <s v="Default"/>
  </r>
  <r>
    <x v="0"/>
    <s v="1046419"/>
    <s v="000000"/>
    <x v="29"/>
    <s v="0000000"/>
    <n v="2016"/>
    <x v="1"/>
    <x v="29"/>
    <s v="BS200-CURRENT LIABILITIES"/>
    <s v="B2220-DEFERRED REVENUES"/>
    <m/>
    <n v="0"/>
    <n v="0"/>
    <n v="0"/>
    <n v="0"/>
    <n v="0"/>
    <s v="N/A"/>
    <n v="0"/>
    <n v="0"/>
    <n v="0"/>
    <n v="0"/>
    <n v="0"/>
    <n v="0"/>
    <n v="0"/>
    <n v="0"/>
    <n v="0"/>
    <n v="0"/>
    <n v="0"/>
    <n v="0"/>
    <n v="0"/>
    <s v="FED HOUSNG &amp; COMM DEV FND"/>
    <s v="FHCD FED WAY MICROENT DEV"/>
    <s v="DEFAULT"/>
    <s v="Default"/>
  </r>
  <r>
    <x v="0"/>
    <s v="1046419"/>
    <s v="350047"/>
    <x v="55"/>
    <s v="0000000"/>
    <n v="2016"/>
    <x v="4"/>
    <x v="55"/>
    <s v="R3000-REVENUE"/>
    <s v="R3310-FEDERAL GRANTS DIRECT"/>
    <m/>
    <n v="0"/>
    <n v="0"/>
    <n v="0"/>
    <n v="0"/>
    <n v="0"/>
    <s v="N/A"/>
    <n v="0"/>
    <n v="0"/>
    <n v="0"/>
    <n v="0"/>
    <n v="0"/>
    <n v="0"/>
    <n v="0"/>
    <n v="0"/>
    <n v="0"/>
    <n v="0"/>
    <n v="0"/>
    <n v="0"/>
    <n v="0"/>
    <s v="FED HOUSNG &amp; COMM DEV FND"/>
    <s v="FHCD FED WAY MICROENT DEV"/>
    <s v="PROGRAM YEAR PROJECTS"/>
    <s v="Default"/>
  </r>
  <r>
    <x v="0"/>
    <s v="1046419"/>
    <s v="350047"/>
    <x v="111"/>
    <s v="5590000"/>
    <n v="2016"/>
    <x v="3"/>
    <x v="111"/>
    <s v="50000-PROGRAM EXPENDITURE BUDGET"/>
    <s v="53000-SERVICES-OTHER CHARGES"/>
    <m/>
    <n v="0"/>
    <n v="0"/>
    <n v="0"/>
    <n v="0"/>
    <n v="0"/>
    <s v="N/A"/>
    <n v="0"/>
    <n v="0"/>
    <n v="0"/>
    <n v="0"/>
    <n v="0"/>
    <n v="0"/>
    <n v="0"/>
    <n v="0"/>
    <n v="0"/>
    <n v="0"/>
    <n v="0"/>
    <n v="0"/>
    <n v="0"/>
    <s v="FED HOUSNG &amp; COMM DEV FND"/>
    <s v="FHCD FED WAY MICROENT DEV"/>
    <s v="PROGRAM YEAR PROJECTS"/>
    <s v="HOUSING AND COMMUNITY DEVELOPMENT"/>
  </r>
  <r>
    <x v="0"/>
    <s v="1046428"/>
    <s v="350061"/>
    <x v="111"/>
    <s v="5590000"/>
    <n v="2016"/>
    <x v="3"/>
    <x v="111"/>
    <s v="50000-PROGRAM EXPENDITURE BUDGET"/>
    <s v="53000-SERVICES-OTHER CHARGES"/>
    <m/>
    <n v="0"/>
    <n v="0"/>
    <n v="0"/>
    <n v="0"/>
    <n v="0"/>
    <s v="N/A"/>
    <n v="0"/>
    <n v="0"/>
    <n v="0"/>
    <n v="0"/>
    <n v="0"/>
    <n v="0"/>
    <n v="0"/>
    <n v="0"/>
    <n v="0"/>
    <n v="0"/>
    <n v="0"/>
    <n v="0"/>
    <n v="0"/>
    <s v="FED HOUSNG &amp; COMM DEV FND"/>
    <s v="FHCD YWCA RENT"/>
    <s v="CTED"/>
    <s v="HOUSING AND COMMUNITY DEVELOPMENT"/>
  </r>
  <r>
    <x v="0"/>
    <s v="1046430"/>
    <s v="000000"/>
    <x v="6"/>
    <s v="0000000"/>
    <n v="2016"/>
    <x v="0"/>
    <x v="6"/>
    <s v="BS000-CURRENT ASSETS"/>
    <s v="B1150-ACCOUNTS RECEIVABLE"/>
    <m/>
    <n v="0"/>
    <n v="0"/>
    <n v="0"/>
    <n v="0"/>
    <n v="0"/>
    <s v="N/A"/>
    <n v="0"/>
    <n v="0"/>
    <n v="0"/>
    <n v="0"/>
    <n v="0"/>
    <n v="0"/>
    <n v="0"/>
    <n v="0"/>
    <n v="0"/>
    <n v="0"/>
    <n v="0"/>
    <n v="0"/>
    <n v="0"/>
    <s v="FED HOUSNG &amp; COMM DEV FND"/>
    <s v="FHCD KC DOT RENTON SDWLK"/>
    <s v="DEFAULT"/>
    <s v="Default"/>
  </r>
  <r>
    <x v="0"/>
    <s v="1046430"/>
    <s v="000000"/>
    <x v="9"/>
    <s v="0000000"/>
    <n v="2016"/>
    <x v="0"/>
    <x v="9"/>
    <s v="BS000-CURRENT ASSETS"/>
    <s v="B1150-ACCOUNTS RECEIVABLE"/>
    <m/>
    <n v="0"/>
    <n v="0"/>
    <n v="0"/>
    <n v="0"/>
    <n v="0"/>
    <s v="N/A"/>
    <n v="0"/>
    <n v="0"/>
    <n v="0"/>
    <n v="0"/>
    <n v="0"/>
    <n v="0"/>
    <n v="0"/>
    <n v="0"/>
    <n v="0"/>
    <n v="0"/>
    <n v="0"/>
    <n v="0"/>
    <n v="0"/>
    <s v="FED HOUSNG &amp; COMM DEV FND"/>
    <s v="FHCD KC DOT RENTON SDWLK"/>
    <s v="DEFAULT"/>
    <s v="Default"/>
  </r>
  <r>
    <x v="0"/>
    <s v="1046430"/>
    <s v="000000"/>
    <x v="29"/>
    <s v="0000000"/>
    <n v="2016"/>
    <x v="1"/>
    <x v="29"/>
    <s v="BS200-CURRENT LIABILITIES"/>
    <s v="B2220-DEFERRED REVENUES"/>
    <m/>
    <n v="0"/>
    <n v="0"/>
    <n v="0"/>
    <n v="0"/>
    <n v="0"/>
    <s v="N/A"/>
    <n v="0"/>
    <n v="0"/>
    <n v="0"/>
    <n v="0"/>
    <n v="0"/>
    <n v="0"/>
    <n v="0"/>
    <n v="0"/>
    <n v="0"/>
    <n v="0"/>
    <n v="0"/>
    <n v="0"/>
    <n v="0"/>
    <s v="FED HOUSNG &amp; COMM DEV FND"/>
    <s v="FHCD KC DOT RENTON SDWLK"/>
    <s v="DEFAULT"/>
    <s v="Default"/>
  </r>
  <r>
    <x v="0"/>
    <s v="1046430"/>
    <s v="350047"/>
    <x v="55"/>
    <s v="0000000"/>
    <n v="2016"/>
    <x v="4"/>
    <x v="55"/>
    <s v="R3000-REVENUE"/>
    <s v="R3310-FEDERAL GRANTS DIRECT"/>
    <m/>
    <n v="0"/>
    <n v="0"/>
    <n v="0"/>
    <n v="0"/>
    <n v="0"/>
    <s v="N/A"/>
    <n v="0"/>
    <n v="0"/>
    <n v="0"/>
    <n v="0"/>
    <n v="0"/>
    <n v="0"/>
    <n v="0"/>
    <n v="0"/>
    <n v="0"/>
    <n v="0"/>
    <n v="0"/>
    <n v="0"/>
    <n v="0"/>
    <s v="FED HOUSNG &amp; COMM DEV FND"/>
    <s v="FHCD KC DOT RENTON SDWLK"/>
    <s v="PROGRAM YEAR PROJECTS"/>
    <s v="Default"/>
  </r>
  <r>
    <x v="0"/>
    <s v="1046430"/>
    <s v="350047"/>
    <x v="119"/>
    <s v="0000000"/>
    <n v="2016"/>
    <x v="4"/>
    <x v="119"/>
    <s v="R3000-REVENUE"/>
    <s v="R3390-RECOVERY ACT DIRECT"/>
    <m/>
    <n v="0"/>
    <n v="0"/>
    <n v="0"/>
    <n v="0"/>
    <n v="0"/>
    <s v="N/A"/>
    <n v="0"/>
    <n v="0"/>
    <n v="0"/>
    <n v="0"/>
    <n v="0"/>
    <n v="0"/>
    <n v="0"/>
    <n v="0"/>
    <n v="0"/>
    <n v="0"/>
    <n v="0"/>
    <n v="0"/>
    <n v="0"/>
    <s v="FED HOUSNG &amp; COMM DEV FND"/>
    <s v="FHCD KC DOT RENTON SDWLK"/>
    <s v="PROGRAM YEAR PROJECTS"/>
    <s v="Default"/>
  </r>
  <r>
    <x v="0"/>
    <s v="1046430"/>
    <s v="350047"/>
    <x v="46"/>
    <s v="0000000"/>
    <n v="2016"/>
    <x v="4"/>
    <x v="46"/>
    <s v="R3000-REVENUE"/>
    <s v="R3600-MISCELLANEOUS REVENUE"/>
    <m/>
    <n v="0"/>
    <n v="0"/>
    <n v="0"/>
    <n v="0"/>
    <n v="0"/>
    <s v="N/A"/>
    <n v="0"/>
    <n v="0"/>
    <n v="0"/>
    <n v="0"/>
    <n v="0"/>
    <n v="0"/>
    <n v="0"/>
    <n v="0"/>
    <n v="0"/>
    <n v="0"/>
    <n v="0"/>
    <n v="0"/>
    <n v="0"/>
    <s v="FED HOUSNG &amp; COMM DEV FND"/>
    <s v="FHCD KC DOT RENTON SDWLK"/>
    <s v="PROGRAM YEAR PROJECTS"/>
    <s v="Default"/>
  </r>
  <r>
    <x v="0"/>
    <s v="1046430"/>
    <s v="350047"/>
    <x v="46"/>
    <s v="5590000"/>
    <n v="2016"/>
    <x v="4"/>
    <x v="46"/>
    <s v="R3000-REVENUE"/>
    <s v="R3600-MISCELLANEOUS REVENUE"/>
    <m/>
    <n v="0"/>
    <n v="0"/>
    <n v="0"/>
    <n v="0"/>
    <n v="0"/>
    <s v="N/A"/>
    <n v="0"/>
    <n v="0"/>
    <n v="0"/>
    <n v="0"/>
    <n v="0"/>
    <n v="0"/>
    <n v="0"/>
    <n v="0"/>
    <n v="0"/>
    <n v="0"/>
    <n v="0"/>
    <n v="0"/>
    <n v="0"/>
    <s v="FED HOUSNG &amp; COMM DEV FND"/>
    <s v="FHCD KC DOT RENTON SDWLK"/>
    <s v="PROGRAM YEAR PROJECTS"/>
    <s v="HOUSING AND COMMUNITY DEVELOPMENT"/>
  </r>
  <r>
    <x v="0"/>
    <s v="1046430"/>
    <s v="350047"/>
    <x v="40"/>
    <s v="5590000"/>
    <n v="2016"/>
    <x v="3"/>
    <x v="40"/>
    <s v="50000-PROGRAM EXPENDITURE BUDGET"/>
    <s v="51000-WAGES AND BENEFITS"/>
    <s v="51100-SALARIES/WAGES"/>
    <n v="0"/>
    <n v="0"/>
    <n v="0"/>
    <n v="0"/>
    <n v="0"/>
    <s v="N/A"/>
    <n v="0"/>
    <n v="0"/>
    <n v="0"/>
    <n v="0"/>
    <n v="0"/>
    <n v="0"/>
    <n v="0"/>
    <n v="0"/>
    <n v="0"/>
    <n v="0"/>
    <n v="0"/>
    <n v="0"/>
    <n v="0"/>
    <s v="FED HOUSNG &amp; COMM DEV FND"/>
    <s v="FHCD KC DOT RENTON SDWLK"/>
    <s v="PROGRAM YEAR PROJECTS"/>
    <s v="HOUSING AND COMMUNITY DEVELOPMENT"/>
  </r>
  <r>
    <x v="0"/>
    <s v="1046430"/>
    <s v="350047"/>
    <x v="106"/>
    <s v="5590000"/>
    <n v="2016"/>
    <x v="3"/>
    <x v="106"/>
    <s v="50000-PROGRAM EXPENDITURE BUDGET"/>
    <s v="51000-WAGES AND BENEFITS"/>
    <s v="51100-SALARIES/WAGES"/>
    <n v="0"/>
    <n v="0"/>
    <n v="0"/>
    <n v="0"/>
    <n v="0"/>
    <s v="N/A"/>
    <n v="0"/>
    <n v="0"/>
    <n v="0"/>
    <n v="0"/>
    <n v="0"/>
    <n v="0"/>
    <n v="0"/>
    <n v="0"/>
    <n v="0"/>
    <n v="0"/>
    <n v="0"/>
    <n v="0"/>
    <n v="0"/>
    <s v="FED HOUSNG &amp; COMM DEV FND"/>
    <s v="FHCD KC DOT RENTON SDWLK"/>
    <s v="PROGRAM YEAR PROJECTS"/>
    <s v="HOUSING AND COMMUNITY DEVELOPMENT"/>
  </r>
  <r>
    <x v="0"/>
    <s v="1046430"/>
    <s v="350047"/>
    <x v="70"/>
    <s v="5590000"/>
    <n v="2016"/>
    <x v="3"/>
    <x v="70"/>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71"/>
    <s v="5590000"/>
    <n v="2016"/>
    <x v="3"/>
    <x v="71"/>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72"/>
    <s v="5590000"/>
    <n v="2016"/>
    <x v="3"/>
    <x v="72"/>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111"/>
    <s v="5590000"/>
    <n v="2016"/>
    <x v="3"/>
    <x v="111"/>
    <s v="50000-PROGRAM EXPENDITURE BUDGET"/>
    <s v="53000-SERVICES-OTHER CHARGES"/>
    <m/>
    <n v="0"/>
    <n v="0"/>
    <n v="0"/>
    <n v="0"/>
    <n v="0"/>
    <s v="N/A"/>
    <n v="0"/>
    <n v="0"/>
    <n v="0"/>
    <n v="0"/>
    <n v="0"/>
    <n v="0"/>
    <n v="0"/>
    <n v="0"/>
    <n v="0"/>
    <n v="0"/>
    <n v="0"/>
    <n v="0"/>
    <n v="0"/>
    <s v="FED HOUSNG &amp; COMM DEV FND"/>
    <s v="FHCD KC DOT RENTON SDWLK"/>
    <s v="PROGRAM YEAR PROJECTS"/>
    <s v="HOUSING AND COMMUNITY DEVELOPMENT"/>
  </r>
  <r>
    <x v="0"/>
    <s v="1046430"/>
    <s v="350047"/>
    <x v="112"/>
    <s v="5590000"/>
    <n v="2016"/>
    <x v="3"/>
    <x v="112"/>
    <s v="50000-PROGRAM EXPENDITURE BUDGET"/>
    <s v="53000-SERVICES-OTHER CHARGES"/>
    <m/>
    <n v="0"/>
    <n v="0"/>
    <n v="0"/>
    <n v="0"/>
    <n v="0"/>
    <s v="N/A"/>
    <n v="0"/>
    <n v="0"/>
    <n v="0"/>
    <n v="0"/>
    <n v="0"/>
    <n v="0"/>
    <n v="0"/>
    <n v="0"/>
    <n v="0"/>
    <n v="0"/>
    <n v="0"/>
    <n v="0"/>
    <n v="0"/>
    <s v="FED HOUSNG &amp; COMM DEV FND"/>
    <s v="FHCD KC DOT RENTON SDWLK"/>
    <s v="PROGRAM YEAR PROJECTS"/>
    <s v="HOUSING AND COMMUNITY DEVELOPMENT"/>
  </r>
  <r>
    <x v="0"/>
    <s v="1046430"/>
    <s v="350047"/>
    <x v="42"/>
    <s v="5590000"/>
    <n v="2016"/>
    <x v="3"/>
    <x v="42"/>
    <s v="50000-PROGRAM EXPENDITURE BUDGET"/>
    <s v="55000-INTRAGOVERNMENTAL SERVICES"/>
    <m/>
    <n v="0"/>
    <n v="0"/>
    <n v="0"/>
    <n v="0"/>
    <n v="0"/>
    <s v="N/A"/>
    <n v="0"/>
    <n v="0"/>
    <n v="0"/>
    <n v="0"/>
    <n v="0"/>
    <n v="0"/>
    <n v="0"/>
    <n v="0"/>
    <n v="0"/>
    <n v="0"/>
    <n v="0"/>
    <n v="0"/>
    <n v="0"/>
    <s v="FED HOUSNG &amp; COMM DEV FND"/>
    <s v="FHCD KC DOT RENTON SDWLK"/>
    <s v="PROGRAM YEAR PROJECTS"/>
    <s v="HOUSING AND COMMUNITY DEVELOPMENT"/>
  </r>
  <r>
    <x v="0"/>
    <s v="1046430"/>
    <s v="350047"/>
    <x v="104"/>
    <s v="5590000"/>
    <n v="2016"/>
    <x v="3"/>
    <x v="104"/>
    <s v="50000-PROGRAM EXPENDITURE BUDGET"/>
    <s v="59900-CONTRA EXPENDITURES"/>
    <m/>
    <n v="0"/>
    <n v="0"/>
    <n v="0"/>
    <n v="0"/>
    <n v="0"/>
    <s v="N/A"/>
    <n v="0"/>
    <n v="0"/>
    <n v="0"/>
    <n v="0"/>
    <n v="0"/>
    <n v="0"/>
    <n v="0"/>
    <n v="0"/>
    <n v="0"/>
    <n v="0"/>
    <n v="0"/>
    <n v="0"/>
    <n v="0"/>
    <s v="FED HOUSNG &amp; COMM DEV FND"/>
    <s v="FHCD KC DOT RENTON SDWLK"/>
    <s v="PROGRAM YEAR PROJECTS"/>
    <s v="HOUSING AND COMMUNITY DEVELOPMENT"/>
  </r>
  <r>
    <x v="0"/>
    <s v="1046430"/>
    <s v="350047"/>
    <x v="105"/>
    <s v="5590000"/>
    <n v="2016"/>
    <x v="3"/>
    <x v="105"/>
    <s v="50000-PROGRAM EXPENDITURE BUDGET"/>
    <s v="59900-CONTRA EXPENDITURES"/>
    <m/>
    <n v="0"/>
    <n v="0"/>
    <n v="0"/>
    <n v="0"/>
    <n v="0"/>
    <s v="N/A"/>
    <n v="0"/>
    <n v="0"/>
    <n v="0"/>
    <n v="0"/>
    <n v="0"/>
    <n v="0"/>
    <n v="0"/>
    <n v="0"/>
    <n v="0"/>
    <n v="0"/>
    <n v="0"/>
    <n v="0"/>
    <n v="0"/>
    <s v="FED HOUSNG &amp; COMM DEV FND"/>
    <s v="FHCD KC DOT RENTON SDWLK"/>
    <s v="PROGRAM YEAR PROJECTS"/>
    <s v="HOUSING AND COMMUNITY DEVELOPMENT"/>
  </r>
  <r>
    <x v="0"/>
    <s v="1046430"/>
    <s v="350047"/>
    <x v="53"/>
    <s v="5590000"/>
    <n v="2016"/>
    <x v="3"/>
    <x v="53"/>
    <s v="50000-PROGRAM EXPENDITURE BUDGET"/>
    <s v="82000-APPLIED OVERHEAD"/>
    <m/>
    <n v="0"/>
    <n v="0"/>
    <n v="0"/>
    <n v="0"/>
    <n v="0"/>
    <s v="N/A"/>
    <n v="0"/>
    <n v="0"/>
    <n v="0"/>
    <n v="0"/>
    <n v="0"/>
    <n v="0"/>
    <n v="0"/>
    <n v="0"/>
    <n v="0"/>
    <n v="0"/>
    <n v="0"/>
    <n v="0"/>
    <n v="0"/>
    <s v="FED HOUSNG &amp; COMM DEV FND"/>
    <s v="FHCD KC DOT RENTON SDWLK"/>
    <s v="PROGRAM YEAR PROJECTS"/>
    <s v="HOUSING AND COMMUNITY DEVELOPMENT"/>
  </r>
  <r>
    <x v="0"/>
    <s v="1046430"/>
    <s v="350047"/>
    <x v="54"/>
    <s v="5590000"/>
    <n v="2016"/>
    <x v="3"/>
    <x v="54"/>
    <s v="50000-PROGRAM EXPENDITURE BUDGET"/>
    <s v="82000-APPLIED OVERHEAD"/>
    <m/>
    <n v="0"/>
    <n v="0"/>
    <n v="0"/>
    <n v="0"/>
    <n v="0"/>
    <s v="N/A"/>
    <n v="0"/>
    <n v="0"/>
    <n v="0"/>
    <n v="0"/>
    <n v="0"/>
    <n v="0"/>
    <n v="0"/>
    <n v="0"/>
    <n v="0"/>
    <n v="0"/>
    <n v="0"/>
    <n v="0"/>
    <n v="0"/>
    <s v="FED HOUSNG &amp; COMM DEV FND"/>
    <s v="FHCD KC DOT RENTON SDWLK"/>
    <s v="PROGRAM YEAR PROJECTS"/>
    <s v="HOUSING AND COMMUNITY DEVELOPMENT"/>
  </r>
  <r>
    <x v="0"/>
    <s v="1046431"/>
    <s v="000000"/>
    <x v="6"/>
    <s v="0000000"/>
    <n v="2016"/>
    <x v="0"/>
    <x v="6"/>
    <s v="BS000-CURRENT ASSETS"/>
    <s v="B1150-ACCOUNTS RECEIVABLE"/>
    <m/>
    <n v="0"/>
    <n v="0"/>
    <n v="0"/>
    <n v="0"/>
    <n v="0"/>
    <s v="N/A"/>
    <n v="0"/>
    <n v="0"/>
    <n v="0"/>
    <n v="0"/>
    <n v="0"/>
    <n v="0"/>
    <n v="0"/>
    <n v="0"/>
    <n v="0"/>
    <n v="0"/>
    <n v="0"/>
    <n v="0"/>
    <n v="0"/>
    <s v="FED HOUSNG &amp; COMM DEV FND"/>
    <s v="FHCD HOUSING PI 2011"/>
    <s v="DEFAULT"/>
    <s v="Default"/>
  </r>
  <r>
    <x v="0"/>
    <s v="1046431"/>
    <s v="350004"/>
    <x v="39"/>
    <s v="0000000"/>
    <n v="2016"/>
    <x v="4"/>
    <x v="39"/>
    <s v="R3000-REVENUE"/>
    <s v="R3600-MISCELLANEOUS REVENUE"/>
    <m/>
    <n v="0"/>
    <n v="0"/>
    <n v="0"/>
    <n v="0"/>
    <n v="0"/>
    <s v="N/A"/>
    <n v="0"/>
    <n v="0"/>
    <n v="0"/>
    <n v="0"/>
    <n v="0"/>
    <n v="0"/>
    <n v="0"/>
    <n v="0"/>
    <n v="0"/>
    <n v="0"/>
    <n v="0"/>
    <n v="0"/>
    <n v="0"/>
    <s v="FED HOUSNG &amp; COMM DEV FND"/>
    <s v="FHCD HOUSING PI 2011"/>
    <s v="HOME PROGRAM INCOME"/>
    <s v="Default"/>
  </r>
  <r>
    <x v="0"/>
    <s v="1046431"/>
    <s v="350004"/>
    <x v="39"/>
    <s v="5592000"/>
    <n v="2016"/>
    <x v="4"/>
    <x v="39"/>
    <s v="R3000-REVENUE"/>
    <s v="R3600-MISCELLANEOUS REVENUE"/>
    <m/>
    <n v="0"/>
    <n v="0"/>
    <n v="0"/>
    <n v="0"/>
    <n v="0"/>
    <s v="N/A"/>
    <n v="0"/>
    <n v="0"/>
    <n v="0"/>
    <n v="0"/>
    <n v="0"/>
    <n v="0"/>
    <n v="0"/>
    <n v="0"/>
    <n v="0"/>
    <n v="0"/>
    <n v="0"/>
    <n v="0"/>
    <n v="0"/>
    <s v="FED HOUSNG &amp; COMM DEV FND"/>
    <s v="FHCD HOUSING PI 2011"/>
    <s v="HOME PROGRAM INCOME"/>
    <s v="HOUSING AND COMMUNITY SERVICES"/>
  </r>
  <r>
    <x v="0"/>
    <s v="1046431"/>
    <s v="350047"/>
    <x v="46"/>
    <s v="0000000"/>
    <n v="2016"/>
    <x v="4"/>
    <x v="46"/>
    <s v="R3000-REVENUE"/>
    <s v="R3600-MISCELLANEOUS REVENUE"/>
    <m/>
    <n v="0"/>
    <n v="0"/>
    <n v="0"/>
    <n v="0"/>
    <n v="0"/>
    <s v="N/A"/>
    <n v="0"/>
    <n v="0"/>
    <n v="0"/>
    <n v="0"/>
    <n v="0"/>
    <n v="0"/>
    <n v="0"/>
    <n v="0"/>
    <n v="0"/>
    <n v="0"/>
    <n v="0"/>
    <n v="0"/>
    <n v="0"/>
    <s v="FED HOUSNG &amp; COMM DEV FND"/>
    <s v="FHCD HOUSING PI 2011"/>
    <s v="PROGRAM YEAR PROJECTS"/>
    <s v="Default"/>
  </r>
  <r>
    <x v="0"/>
    <s v="1046431"/>
    <s v="350047"/>
    <x v="46"/>
    <s v="5590000"/>
    <n v="2016"/>
    <x v="4"/>
    <x v="46"/>
    <s v="R3000-REVENUE"/>
    <s v="R3600-MISCELLANEOUS REVENUE"/>
    <m/>
    <n v="0"/>
    <n v="0"/>
    <n v="0"/>
    <n v="0"/>
    <n v="0"/>
    <s v="N/A"/>
    <n v="0"/>
    <n v="0"/>
    <n v="0"/>
    <n v="0"/>
    <n v="0"/>
    <n v="0"/>
    <n v="0"/>
    <n v="0"/>
    <n v="0"/>
    <n v="0"/>
    <n v="0"/>
    <n v="0"/>
    <n v="0"/>
    <s v="FED HOUSNG &amp; COMM DEV FND"/>
    <s v="FHCD HOUSING PI 2011"/>
    <s v="PROGRAM YEAR PROJECTS"/>
    <s v="HOUSING AND COMMUNITY DEVELOPMENT"/>
  </r>
  <r>
    <x v="0"/>
    <s v="1046431"/>
    <s v="350047"/>
    <x v="39"/>
    <s v="0000000"/>
    <n v="2016"/>
    <x v="4"/>
    <x v="39"/>
    <s v="R3000-REVENUE"/>
    <s v="R3600-MISCELLANEOUS REVENUE"/>
    <m/>
    <n v="0"/>
    <n v="0"/>
    <n v="0"/>
    <n v="0"/>
    <n v="0"/>
    <s v="N/A"/>
    <n v="0"/>
    <n v="0"/>
    <n v="0"/>
    <n v="0"/>
    <n v="0"/>
    <n v="0"/>
    <n v="0"/>
    <n v="0"/>
    <n v="0"/>
    <n v="0"/>
    <n v="0"/>
    <n v="0"/>
    <n v="0"/>
    <s v="FED HOUSNG &amp; COMM DEV FND"/>
    <s v="FHCD HOUSING PI 2011"/>
    <s v="PROGRAM YEAR PROJECTS"/>
    <s v="Default"/>
  </r>
  <r>
    <x v="0"/>
    <s v="1046431"/>
    <s v="350047"/>
    <x v="39"/>
    <s v="5590000"/>
    <n v="2016"/>
    <x v="4"/>
    <x v="39"/>
    <s v="R3000-REVENUE"/>
    <s v="R3600-MISCELLANEOUS REVENUE"/>
    <m/>
    <n v="0"/>
    <n v="0"/>
    <n v="0"/>
    <n v="0"/>
    <n v="0"/>
    <s v="N/A"/>
    <n v="0"/>
    <n v="0"/>
    <n v="0"/>
    <n v="0"/>
    <n v="0"/>
    <n v="0"/>
    <n v="0"/>
    <n v="0"/>
    <n v="0"/>
    <n v="0"/>
    <n v="0"/>
    <n v="0"/>
    <n v="0"/>
    <s v="FED HOUSNG &amp; COMM DEV FND"/>
    <s v="FHCD HOUSING PI 2011"/>
    <s v="PROGRAM YEAR PROJECTS"/>
    <s v="HOUSING AND COMMUNITY DEVELOPMENT"/>
  </r>
  <r>
    <x v="0"/>
    <s v="1046431"/>
    <s v="350047"/>
    <x v="39"/>
    <s v="5592000"/>
    <n v="2016"/>
    <x v="4"/>
    <x v="39"/>
    <s v="R3000-REVENUE"/>
    <s v="R3600-MISCELLANEOUS REVENUE"/>
    <m/>
    <n v="0"/>
    <n v="0"/>
    <n v="0"/>
    <n v="0"/>
    <n v="0"/>
    <s v="N/A"/>
    <n v="0"/>
    <n v="0"/>
    <n v="0"/>
    <n v="0"/>
    <n v="0"/>
    <n v="0"/>
    <n v="0"/>
    <n v="0"/>
    <n v="0"/>
    <n v="0"/>
    <n v="0"/>
    <n v="0"/>
    <n v="0"/>
    <s v="FED HOUSNG &amp; COMM DEV FND"/>
    <s v="FHCD HOUSING PI 2011"/>
    <s v="PROGRAM YEAR PROJECTS"/>
    <s v="HOUSING AND COMMUNITY SERVICES"/>
  </r>
  <r>
    <x v="0"/>
    <s v="1046431"/>
    <s v="350300"/>
    <x v="39"/>
    <s v="0000000"/>
    <n v="2016"/>
    <x v="4"/>
    <x v="39"/>
    <s v="R3000-REVENUE"/>
    <s v="R3600-MISCELLANEOUS REVENUE"/>
    <m/>
    <n v="0"/>
    <n v="0"/>
    <n v="6870.06"/>
    <n v="0"/>
    <n v="-6870.06"/>
    <s v="N/A"/>
    <n v="0"/>
    <n v="0"/>
    <n v="0"/>
    <n v="0"/>
    <n v="0"/>
    <n v="0"/>
    <n v="-12032.44"/>
    <n v="0"/>
    <n v="0"/>
    <n v="18902.5"/>
    <n v="0"/>
    <n v="0"/>
    <n v="0"/>
    <s v="FED HOUSNG &amp; COMM DEV FND"/>
    <s v="FHCD HOUSING PI 2011"/>
    <s v="COMMUNITY DEVELOPMENT"/>
    <s v="Default"/>
  </r>
  <r>
    <x v="0"/>
    <s v="1046431"/>
    <s v="350300"/>
    <x v="39"/>
    <s v="5590000"/>
    <n v="2016"/>
    <x v="4"/>
    <x v="39"/>
    <s v="R3000-REVENUE"/>
    <s v="R3600-MISCELLANEOUS REVENUE"/>
    <m/>
    <n v="0"/>
    <n v="0"/>
    <n v="-109448"/>
    <n v="0"/>
    <n v="109448"/>
    <s v="N/A"/>
    <n v="0"/>
    <n v="0"/>
    <n v="0"/>
    <n v="0"/>
    <n v="0"/>
    <n v="0"/>
    <n v="0"/>
    <n v="0"/>
    <n v="0"/>
    <n v="-109448"/>
    <n v="0"/>
    <n v="0"/>
    <n v="0"/>
    <s v="FED HOUSNG &amp; COMM DEV FND"/>
    <s v="FHCD HOUSING PI 2011"/>
    <s v="COMMUNITY DEVELOPMENT"/>
    <s v="HOUSING AND COMMUNITY DEVELOPMENT"/>
  </r>
  <r>
    <x v="0"/>
    <s v="1046431"/>
    <s v="350310"/>
    <x v="39"/>
    <s v="5590000"/>
    <n v="2016"/>
    <x v="4"/>
    <x v="39"/>
    <s v="R3000-REVENUE"/>
    <s v="R3600-MISCELLANEOUS REVENUE"/>
    <m/>
    <n v="0"/>
    <n v="0"/>
    <n v="-6870.06"/>
    <n v="0"/>
    <n v="6870.06"/>
    <s v="N/A"/>
    <n v="0"/>
    <n v="0"/>
    <n v="0"/>
    <n v="0"/>
    <n v="0"/>
    <n v="0"/>
    <n v="0"/>
    <n v="-6870.06"/>
    <n v="0"/>
    <n v="0"/>
    <n v="0"/>
    <n v="0"/>
    <n v="0"/>
    <s v="FED HOUSNG &amp; COMM DEV FND"/>
    <s v="FHCD HOUSING PI 2011"/>
    <s v="HOUSING FINANCE PROGRAM"/>
    <s v="HOUSING AND COMMUNITY DEVELOPMENT"/>
  </r>
  <r>
    <x v="0"/>
    <s v="1046433"/>
    <s v="000000"/>
    <x v="6"/>
    <s v="0000000"/>
    <n v="2016"/>
    <x v="0"/>
    <x v="6"/>
    <s v="BS000-CURRENT ASSETS"/>
    <s v="B1150-ACCOUNTS RECEIVABLE"/>
    <m/>
    <n v="0"/>
    <n v="0"/>
    <n v="0"/>
    <n v="0"/>
    <n v="0"/>
    <s v="N/A"/>
    <n v="0"/>
    <n v="0"/>
    <n v="0"/>
    <n v="0"/>
    <n v="0"/>
    <n v="0"/>
    <n v="0"/>
    <n v="0"/>
    <n v="0"/>
    <n v="0"/>
    <n v="0"/>
    <n v="0"/>
    <n v="0"/>
    <s v="FED HOUSNG &amp; COMM DEV FND"/>
    <s v="FHCD MCKINNEY ADMIN PLANNING"/>
    <s v="DEFAULT"/>
    <s v="Default"/>
  </r>
  <r>
    <x v="0"/>
    <s v="1046433"/>
    <s v="000000"/>
    <x v="9"/>
    <s v="0000000"/>
    <n v="2016"/>
    <x v="0"/>
    <x v="9"/>
    <s v="BS000-CURRENT ASSETS"/>
    <s v="B1150-ACCOUNTS RECEIVABLE"/>
    <m/>
    <n v="0"/>
    <n v="0"/>
    <n v="0"/>
    <n v="0"/>
    <n v="0"/>
    <s v="N/A"/>
    <n v="0"/>
    <n v="0"/>
    <n v="0"/>
    <n v="0"/>
    <n v="0"/>
    <n v="0"/>
    <n v="0"/>
    <n v="0"/>
    <n v="0"/>
    <n v="0"/>
    <n v="0"/>
    <n v="0"/>
    <n v="0"/>
    <s v="FED HOUSNG &amp; COMM DEV FND"/>
    <s v="FHCD MCKINNEY ADMIN PLANNING"/>
    <s v="DEFAULT"/>
    <s v="Default"/>
  </r>
  <r>
    <x v="0"/>
    <s v="1046433"/>
    <s v="000000"/>
    <x v="145"/>
    <s v="0000000"/>
    <n v="2016"/>
    <x v="0"/>
    <x v="145"/>
    <s v="BS000-CURRENT ASSETS"/>
    <s v="B1150-ACCOUNTS RECEIVABLE"/>
    <m/>
    <n v="0"/>
    <n v="0"/>
    <n v="0"/>
    <n v="0"/>
    <n v="0"/>
    <s v="N/A"/>
    <n v="0"/>
    <n v="0"/>
    <n v="0"/>
    <n v="0"/>
    <n v="0"/>
    <n v="0"/>
    <n v="0"/>
    <n v="0"/>
    <n v="0"/>
    <n v="0"/>
    <n v="0"/>
    <n v="0"/>
    <n v="0"/>
    <s v="FED HOUSNG &amp; COMM DEV FND"/>
    <s v="FHCD MCKINNEY ADMIN PLANNING"/>
    <s v="DEFAULT"/>
    <s v="Default"/>
  </r>
  <r>
    <x v="0"/>
    <s v="1046433"/>
    <s v="000000"/>
    <x v="29"/>
    <s v="0000000"/>
    <n v="2016"/>
    <x v="1"/>
    <x v="29"/>
    <s v="BS200-CURRENT LIABILITIES"/>
    <s v="B2220-DEFERRED REVENUES"/>
    <m/>
    <n v="0"/>
    <n v="0"/>
    <n v="0"/>
    <n v="0"/>
    <n v="0"/>
    <s v="N/A"/>
    <n v="0"/>
    <n v="0"/>
    <n v="0"/>
    <n v="0"/>
    <n v="0"/>
    <n v="0"/>
    <n v="0"/>
    <n v="0"/>
    <n v="0"/>
    <n v="0"/>
    <n v="0"/>
    <n v="0"/>
    <n v="0"/>
    <s v="FED HOUSNG &amp; COMM DEV FND"/>
    <s v="FHCD MCKINNEY ADMIN PLANNING"/>
    <s v="DEFAULT"/>
    <s v="Default"/>
  </r>
  <r>
    <x v="0"/>
    <s v="1046433"/>
    <s v="350101"/>
    <x v="64"/>
    <s v="0000000"/>
    <n v="2016"/>
    <x v="4"/>
    <x v="64"/>
    <s v="R3000-REVENUE"/>
    <s v="R3310-FEDERAL GRANTS DIRECT"/>
    <m/>
    <n v="0"/>
    <n v="0"/>
    <n v="0"/>
    <n v="0"/>
    <n v="0"/>
    <s v="N/A"/>
    <n v="0"/>
    <n v="0"/>
    <n v="0"/>
    <n v="0"/>
    <n v="0"/>
    <n v="0"/>
    <n v="0"/>
    <n v="0"/>
    <n v="0"/>
    <n v="0"/>
    <n v="0"/>
    <n v="0"/>
    <n v="0"/>
    <s v="FED HOUSNG &amp; COMM DEV FND"/>
    <s v="FHCD MCKINNEY ADMIN PLANNING"/>
    <s v="MCKINNEY ADMIN"/>
    <s v="Default"/>
  </r>
  <r>
    <x v="0"/>
    <s v="1046433"/>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PLANNING"/>
    <s v="MCKINNEY ADMIN"/>
    <s v="HOUSING AND COMMUNITY DEVELOPMENT"/>
  </r>
  <r>
    <x v="0"/>
    <s v="1046433"/>
    <s v="350101"/>
    <x v="106"/>
    <s v="5590000"/>
    <n v="2016"/>
    <x v="3"/>
    <x v="106"/>
    <s v="50000-PROGRAM EXPENDITURE BUDGET"/>
    <s v="51000-WAGES AND BENEFITS"/>
    <s v="51100-SALARIES/WAGES"/>
    <n v="0"/>
    <n v="0"/>
    <n v="0"/>
    <n v="0"/>
    <n v="0"/>
    <s v="N/A"/>
    <n v="0"/>
    <n v="0"/>
    <n v="0"/>
    <n v="0"/>
    <n v="0"/>
    <n v="0"/>
    <n v="0"/>
    <n v="0"/>
    <n v="0"/>
    <n v="0"/>
    <n v="0"/>
    <n v="0"/>
    <n v="0"/>
    <s v="FED HOUSNG &amp; COMM DEV FND"/>
    <s v="FHCD MCKINNEY ADMIN PLANNING"/>
    <s v="MCKINNEY ADMIN"/>
    <s v="HOUSING AND COMMUNITY DEVELOPMENT"/>
  </r>
  <r>
    <x v="0"/>
    <s v="1046433"/>
    <s v="350101"/>
    <x v="70"/>
    <s v="5590000"/>
    <n v="2016"/>
    <x v="3"/>
    <x v="70"/>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1"/>
    <s v="5590000"/>
    <n v="2016"/>
    <x v="3"/>
    <x v="71"/>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2"/>
    <s v="5590000"/>
    <n v="2016"/>
    <x v="3"/>
    <x v="72"/>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3"/>
    <s v="5590000"/>
    <n v="2016"/>
    <x v="3"/>
    <x v="73"/>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112"/>
    <s v="5590000"/>
    <n v="2016"/>
    <x v="3"/>
    <x v="112"/>
    <s v="50000-PROGRAM EXPENDITURE BUDGET"/>
    <s v="53000-SERVICES-OTHER CHARGES"/>
    <m/>
    <n v="0"/>
    <n v="0"/>
    <n v="0"/>
    <n v="0"/>
    <n v="0"/>
    <s v="N/A"/>
    <n v="0"/>
    <n v="0"/>
    <n v="0"/>
    <n v="0"/>
    <n v="0"/>
    <n v="0"/>
    <n v="0"/>
    <n v="0"/>
    <n v="0"/>
    <n v="0"/>
    <n v="0"/>
    <n v="0"/>
    <n v="0"/>
    <s v="FED HOUSNG &amp; COMM DEV FND"/>
    <s v="FHCD MCKINNEY ADMIN PLANNING"/>
    <s v="MCKINNEY ADMIN"/>
    <s v="HOUSING AND COMMUNITY DEVELOPMENT"/>
  </r>
  <r>
    <x v="0"/>
    <s v="1046433"/>
    <s v="350101"/>
    <x v="42"/>
    <s v="5590000"/>
    <n v="2016"/>
    <x v="3"/>
    <x v="42"/>
    <s v="50000-PROGRAM EXPENDITURE BUDGET"/>
    <s v="55000-INTRAGOVERNMENTAL SERVICES"/>
    <m/>
    <n v="0"/>
    <n v="0"/>
    <n v="0"/>
    <n v="0"/>
    <n v="0"/>
    <s v="N/A"/>
    <n v="0"/>
    <n v="0"/>
    <n v="0"/>
    <n v="0"/>
    <n v="0"/>
    <n v="0"/>
    <n v="0"/>
    <n v="0"/>
    <n v="0"/>
    <n v="0"/>
    <n v="0"/>
    <n v="0"/>
    <n v="0"/>
    <s v="FED HOUSNG &amp; COMM DEV FND"/>
    <s v="FHCD MCKINNEY ADMIN PLANNING"/>
    <s v="MCKINNEY ADMIN"/>
    <s v="HOUSING AND COMMUNITY DEVELOPMENT"/>
  </r>
  <r>
    <x v="0"/>
    <s v="1046433"/>
    <s v="350101"/>
    <x v="117"/>
    <s v="5590000"/>
    <n v="2016"/>
    <x v="3"/>
    <x v="117"/>
    <s v="50000-PROGRAM EXPENDITURE BUDGET"/>
    <s v="59900-CONTRA EXPENDITURES"/>
    <m/>
    <n v="0"/>
    <n v="0"/>
    <n v="0"/>
    <n v="0"/>
    <n v="0"/>
    <s v="N/A"/>
    <n v="0"/>
    <n v="0"/>
    <n v="0"/>
    <n v="0"/>
    <n v="0"/>
    <n v="0"/>
    <n v="0"/>
    <n v="0"/>
    <n v="0"/>
    <n v="0"/>
    <n v="0"/>
    <n v="0"/>
    <n v="0"/>
    <s v="FED HOUSNG &amp; COMM DEV FND"/>
    <s v="FHCD MCKINNEY ADMIN PLANNING"/>
    <s v="MCKINNEY ADMIN"/>
    <s v="HOUSING AND COMMUNITY DEVELOPMENT"/>
  </r>
  <r>
    <x v="0"/>
    <s v="1046433"/>
    <s v="350208"/>
    <x v="64"/>
    <s v="0000000"/>
    <n v="2016"/>
    <x v="4"/>
    <x v="64"/>
    <s v="R3000-REVENUE"/>
    <s v="R3310-FEDERAL GRANTS DIRECT"/>
    <m/>
    <n v="0"/>
    <n v="0"/>
    <n v="0"/>
    <n v="0"/>
    <n v="0"/>
    <s v="N/A"/>
    <n v="0"/>
    <n v="0"/>
    <n v="0"/>
    <n v="0"/>
    <n v="0"/>
    <n v="0"/>
    <n v="0"/>
    <n v="0"/>
    <n v="0"/>
    <n v="0"/>
    <n v="0"/>
    <n v="0"/>
    <n v="0"/>
    <s v="FED HOUSNG &amp; COMM DEV FND"/>
    <s v="FHCD MCKINNEY ADMIN PLANNING"/>
    <s v="DEFAULT PROJECT"/>
    <s v="Default"/>
  </r>
  <r>
    <x v="0"/>
    <s v="1046433"/>
    <s v="350209"/>
    <x v="64"/>
    <s v="0000000"/>
    <n v="2016"/>
    <x v="4"/>
    <x v="64"/>
    <s v="R3000-REVENUE"/>
    <s v="R3310-FEDERAL GRANTS DIRECT"/>
    <m/>
    <n v="0"/>
    <n v="0"/>
    <n v="0"/>
    <n v="0"/>
    <n v="0"/>
    <s v="N/A"/>
    <n v="0"/>
    <n v="0"/>
    <n v="0"/>
    <n v="0"/>
    <n v="0"/>
    <n v="0"/>
    <n v="0"/>
    <n v="0"/>
    <n v="0"/>
    <n v="0"/>
    <n v="0"/>
    <n v="0"/>
    <n v="0"/>
    <s v="FED HOUSNG &amp; COMM DEV FND"/>
    <s v="FHCD MCKINNEY ADMIN PLANNING"/>
    <s v="DEFAULT PROJECT"/>
    <s v="Default"/>
  </r>
  <r>
    <x v="0"/>
    <s v="1046434"/>
    <s v="000000"/>
    <x v="6"/>
    <s v="0000000"/>
    <n v="2016"/>
    <x v="0"/>
    <x v="6"/>
    <s v="BS000-CURRENT ASSETS"/>
    <s v="B1150-ACCOUNTS RECEIVABLE"/>
    <m/>
    <n v="0"/>
    <n v="0"/>
    <n v="0"/>
    <n v="0"/>
    <n v="0"/>
    <s v="N/A"/>
    <n v="0"/>
    <n v="0"/>
    <n v="0"/>
    <n v="0"/>
    <n v="0"/>
    <n v="0"/>
    <n v="0"/>
    <n v="0"/>
    <n v="0"/>
    <n v="0"/>
    <n v="0"/>
    <n v="0"/>
    <n v="0"/>
    <s v="FED HOUSNG &amp; COMM DEV FND"/>
    <s v="FHCD COMMERCE HPRP SLD GRND"/>
    <s v="DEFAULT"/>
    <s v="Default"/>
  </r>
  <r>
    <x v="0"/>
    <s v="1046434"/>
    <s v="000000"/>
    <x v="9"/>
    <s v="0000000"/>
    <n v="2016"/>
    <x v="0"/>
    <x v="9"/>
    <s v="BS000-CURRENT ASSETS"/>
    <s v="B1150-ACCOUNTS RECEIVABLE"/>
    <m/>
    <n v="0"/>
    <n v="0"/>
    <n v="0"/>
    <n v="0"/>
    <n v="0"/>
    <s v="N/A"/>
    <n v="0"/>
    <n v="0"/>
    <n v="0"/>
    <n v="0"/>
    <n v="0"/>
    <n v="0"/>
    <n v="0"/>
    <n v="0"/>
    <n v="0"/>
    <n v="0"/>
    <n v="0"/>
    <n v="0"/>
    <n v="0"/>
    <s v="FED HOUSNG &amp; COMM DEV FND"/>
    <s v="FHCD COMMERCE HPRP SLD GRND"/>
    <s v="DEFAULT"/>
    <s v="Default"/>
  </r>
  <r>
    <x v="0"/>
    <s v="1046434"/>
    <s v="000000"/>
    <x v="29"/>
    <s v="0000000"/>
    <n v="2016"/>
    <x v="1"/>
    <x v="29"/>
    <s v="BS200-CURRENT LIABILITIES"/>
    <s v="B2220-DEFERRED REVENUES"/>
    <m/>
    <n v="0"/>
    <n v="0"/>
    <n v="0"/>
    <n v="0"/>
    <n v="0"/>
    <s v="N/A"/>
    <n v="0"/>
    <n v="0"/>
    <n v="0"/>
    <n v="0"/>
    <n v="0"/>
    <n v="0"/>
    <n v="0"/>
    <n v="0"/>
    <n v="0"/>
    <n v="0"/>
    <n v="0"/>
    <n v="0"/>
    <n v="0"/>
    <s v="FED HOUSNG &amp; COMM DEV FND"/>
    <s v="FHCD COMMERCE HPRP SLD GRND"/>
    <s v="DEFAULT"/>
    <s v="Default"/>
  </r>
  <r>
    <x v="0"/>
    <s v="1046434"/>
    <s v="350064"/>
    <x v="121"/>
    <s v="0000000"/>
    <n v="2016"/>
    <x v="4"/>
    <x v="121"/>
    <s v="R3000-REVENUE"/>
    <s v="R3392-RECOVERY ACT INDIRECT"/>
    <m/>
    <n v="0"/>
    <n v="0"/>
    <n v="0"/>
    <n v="0"/>
    <n v="0"/>
    <s v="N/A"/>
    <n v="0"/>
    <n v="0"/>
    <n v="0"/>
    <n v="0"/>
    <n v="0"/>
    <n v="0"/>
    <n v="0"/>
    <n v="0"/>
    <n v="0"/>
    <n v="0"/>
    <n v="0"/>
    <n v="0"/>
    <n v="0"/>
    <s v="FED HOUSNG &amp; COMM DEV FND"/>
    <s v="FHCD COMMERCE HPRP SLD GRND"/>
    <s v="HPRP STATE STIMULUS"/>
    <s v="Default"/>
  </r>
  <r>
    <x v="0"/>
    <s v="1046434"/>
    <s v="350064"/>
    <x v="41"/>
    <s v="5590000"/>
    <n v="2016"/>
    <x v="3"/>
    <x v="41"/>
    <s v="50000-PROGRAM EXPENDITURE BUDGET"/>
    <s v="53000-SERVICES-OTHER CHARGES"/>
    <m/>
    <n v="0"/>
    <n v="0"/>
    <n v="0"/>
    <n v="0"/>
    <n v="0"/>
    <s v="N/A"/>
    <n v="0"/>
    <n v="0"/>
    <n v="0"/>
    <n v="0"/>
    <n v="0"/>
    <n v="0"/>
    <n v="0"/>
    <n v="0"/>
    <n v="0"/>
    <n v="0"/>
    <n v="0"/>
    <n v="0"/>
    <n v="0"/>
    <s v="FED HOUSNG &amp; COMM DEV FND"/>
    <s v="FHCD COMMERCE HPRP SLD GRND"/>
    <s v="HPRP STATE STIMULUS"/>
    <s v="HOUSING AND COMMUNITY DEVELOPMENT"/>
  </r>
  <r>
    <x v="0"/>
    <s v="1046434"/>
    <s v="350064"/>
    <x v="111"/>
    <s v="5590000"/>
    <n v="2016"/>
    <x v="3"/>
    <x v="111"/>
    <s v="50000-PROGRAM EXPENDITURE BUDGET"/>
    <s v="53000-SERVICES-OTHER CHARGES"/>
    <m/>
    <n v="0"/>
    <n v="0"/>
    <n v="0"/>
    <n v="0"/>
    <n v="0"/>
    <s v="N/A"/>
    <n v="0"/>
    <n v="0"/>
    <n v="0"/>
    <n v="0"/>
    <n v="0"/>
    <n v="0"/>
    <n v="0"/>
    <n v="0"/>
    <n v="0"/>
    <n v="0"/>
    <n v="0"/>
    <n v="0"/>
    <n v="0"/>
    <s v="FED HOUSNG &amp; COMM DEV FND"/>
    <s v="FHCD COMMERCE HPRP SLD GRND"/>
    <s v="HPRP STATE STIMULUS"/>
    <s v="HOUSING AND COMMUNITY DEVELOPMENT"/>
  </r>
  <r>
    <x v="0"/>
    <s v="1046440"/>
    <s v="000000"/>
    <x v="6"/>
    <s v="0000000"/>
    <n v="2016"/>
    <x v="0"/>
    <x v="6"/>
    <s v="BS000-CURRENT ASSETS"/>
    <s v="B1150-ACCOUNTS RECEIVABLE"/>
    <m/>
    <n v="0"/>
    <n v="0"/>
    <n v="0"/>
    <n v="0"/>
    <n v="0"/>
    <s v="N/A"/>
    <n v="0"/>
    <n v="0"/>
    <n v="0"/>
    <n v="0"/>
    <n v="0"/>
    <n v="0"/>
    <n v="0"/>
    <n v="0"/>
    <n v="0"/>
    <n v="0"/>
    <n v="0"/>
    <n v="0"/>
    <n v="0"/>
    <s v="FED HOUSNG &amp; COMM DEV FND"/>
    <s v="FHCD SEATAC SKATE PARK"/>
    <s v="DEFAULT"/>
    <s v="Default"/>
  </r>
  <r>
    <x v="0"/>
    <s v="1046440"/>
    <s v="000000"/>
    <x v="9"/>
    <s v="0000000"/>
    <n v="2016"/>
    <x v="0"/>
    <x v="9"/>
    <s v="BS000-CURRENT ASSETS"/>
    <s v="B1150-ACCOUNTS RECEIVABLE"/>
    <m/>
    <n v="0"/>
    <n v="0"/>
    <n v="0"/>
    <n v="0"/>
    <n v="0"/>
    <s v="N/A"/>
    <n v="0"/>
    <n v="0"/>
    <n v="0"/>
    <n v="0"/>
    <n v="0"/>
    <n v="0"/>
    <n v="0"/>
    <n v="0"/>
    <n v="0"/>
    <n v="0"/>
    <n v="0"/>
    <n v="0"/>
    <n v="0"/>
    <s v="FED HOUSNG &amp; COMM DEV FND"/>
    <s v="FHCD SEATAC SKATE PARK"/>
    <s v="DEFAULT"/>
    <s v="Default"/>
  </r>
  <r>
    <x v="0"/>
    <s v="1046440"/>
    <s v="000000"/>
    <x v="29"/>
    <s v="0000000"/>
    <n v="2016"/>
    <x v="1"/>
    <x v="29"/>
    <s v="BS200-CURRENT LIABILITIES"/>
    <s v="B2220-DEFERRED REVENUES"/>
    <m/>
    <n v="0"/>
    <n v="0"/>
    <n v="0"/>
    <n v="0"/>
    <n v="0"/>
    <s v="N/A"/>
    <n v="0"/>
    <n v="0"/>
    <n v="0"/>
    <n v="0"/>
    <n v="0"/>
    <n v="0"/>
    <n v="0"/>
    <n v="0"/>
    <n v="0"/>
    <n v="0"/>
    <n v="0"/>
    <n v="0"/>
    <n v="0"/>
    <s v="FED HOUSNG &amp; COMM DEV FND"/>
    <s v="FHCD SEATAC SKATE PARK"/>
    <s v="DEFAULT"/>
    <s v="Default"/>
  </r>
  <r>
    <x v="0"/>
    <s v="1046440"/>
    <s v="350047"/>
    <x v="55"/>
    <s v="0000000"/>
    <n v="2016"/>
    <x v="4"/>
    <x v="55"/>
    <s v="R3000-REVENUE"/>
    <s v="R3310-FEDERAL GRANTS DIRECT"/>
    <m/>
    <n v="0"/>
    <n v="0"/>
    <n v="0"/>
    <n v="0"/>
    <n v="0"/>
    <s v="N/A"/>
    <n v="0"/>
    <n v="0"/>
    <n v="0"/>
    <n v="0"/>
    <n v="0"/>
    <n v="0"/>
    <n v="0"/>
    <n v="0"/>
    <n v="0"/>
    <n v="0"/>
    <n v="0"/>
    <n v="0"/>
    <n v="0"/>
    <s v="FED HOUSNG &amp; COMM DEV FND"/>
    <s v="FHCD SEATAC SKATE PARK"/>
    <s v="PROGRAM YEAR PROJECTS"/>
    <s v="Default"/>
  </r>
  <r>
    <x v="0"/>
    <s v="1046440"/>
    <s v="350047"/>
    <x v="119"/>
    <s v="0000000"/>
    <n v="2016"/>
    <x v="4"/>
    <x v="119"/>
    <s v="R3000-REVENUE"/>
    <s v="R3390-RECOVERY ACT DIRECT"/>
    <m/>
    <n v="0"/>
    <n v="0"/>
    <n v="0"/>
    <n v="0"/>
    <n v="0"/>
    <s v="N/A"/>
    <n v="0"/>
    <n v="0"/>
    <n v="0"/>
    <n v="0"/>
    <n v="0"/>
    <n v="0"/>
    <n v="0"/>
    <n v="0"/>
    <n v="0"/>
    <n v="0"/>
    <n v="0"/>
    <n v="0"/>
    <n v="0"/>
    <s v="FED HOUSNG &amp; COMM DEV FND"/>
    <s v="FHCD SEATAC SKATE PARK"/>
    <s v="PROGRAM YEAR PROJECTS"/>
    <s v="Default"/>
  </r>
  <r>
    <x v="0"/>
    <s v="1046440"/>
    <s v="350047"/>
    <x v="39"/>
    <s v="0000000"/>
    <n v="2016"/>
    <x v="4"/>
    <x v="39"/>
    <s v="R3000-REVENUE"/>
    <s v="R3600-MISCELLANEOUS REVENUE"/>
    <m/>
    <n v="0"/>
    <n v="0"/>
    <n v="0"/>
    <n v="0"/>
    <n v="0"/>
    <s v="N/A"/>
    <n v="0"/>
    <n v="0"/>
    <n v="0"/>
    <n v="0"/>
    <n v="0"/>
    <n v="0"/>
    <n v="0"/>
    <n v="0"/>
    <n v="0"/>
    <n v="0"/>
    <n v="0"/>
    <n v="0"/>
    <n v="0"/>
    <s v="FED HOUSNG &amp; COMM DEV FND"/>
    <s v="FHCD SEATAC SKATE PARK"/>
    <s v="PROGRAM YEAR PROJECTS"/>
    <s v="Default"/>
  </r>
  <r>
    <x v="0"/>
    <s v="1046440"/>
    <s v="350047"/>
    <x v="40"/>
    <s v="5590000"/>
    <n v="2016"/>
    <x v="3"/>
    <x v="40"/>
    <s v="50000-PROGRAM EXPENDITURE BUDGET"/>
    <s v="51000-WAGES AND BENEFITS"/>
    <s v="51100-SALARIES/WAGES"/>
    <n v="0"/>
    <n v="0"/>
    <n v="0"/>
    <n v="0"/>
    <n v="0"/>
    <s v="N/A"/>
    <n v="0"/>
    <n v="0"/>
    <n v="0"/>
    <n v="0"/>
    <n v="0"/>
    <n v="0"/>
    <n v="0"/>
    <n v="0"/>
    <n v="0"/>
    <n v="0"/>
    <n v="0"/>
    <n v="0"/>
    <n v="0"/>
    <s v="FED HOUSNG &amp; COMM DEV FND"/>
    <s v="FHCD SEATAC SKATE PARK"/>
    <s v="PROGRAM YEAR PROJECTS"/>
    <s v="HOUSING AND COMMUNITY DEVELOPMENT"/>
  </r>
  <r>
    <x v="0"/>
    <s v="1046440"/>
    <s v="350047"/>
    <x v="106"/>
    <s v="5590000"/>
    <n v="2016"/>
    <x v="3"/>
    <x v="106"/>
    <s v="50000-PROGRAM EXPENDITURE BUDGET"/>
    <s v="51000-WAGES AND BENEFITS"/>
    <s v="51100-SALARIES/WAGES"/>
    <n v="0"/>
    <n v="0"/>
    <n v="0"/>
    <n v="0"/>
    <n v="0"/>
    <s v="N/A"/>
    <n v="0"/>
    <n v="0"/>
    <n v="0"/>
    <n v="0"/>
    <n v="0"/>
    <n v="0"/>
    <n v="0"/>
    <n v="0"/>
    <n v="0"/>
    <n v="0"/>
    <n v="0"/>
    <n v="0"/>
    <n v="0"/>
    <s v="FED HOUSNG &amp; COMM DEV FND"/>
    <s v="FHCD SEATAC SKATE PARK"/>
    <s v="PROGRAM YEAR PROJECTS"/>
    <s v="HOUSING AND COMMUNITY DEVELOPMENT"/>
  </r>
  <r>
    <x v="0"/>
    <s v="1046440"/>
    <s v="350047"/>
    <x v="70"/>
    <s v="5590000"/>
    <n v="2016"/>
    <x v="3"/>
    <x v="70"/>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71"/>
    <s v="5590000"/>
    <n v="2016"/>
    <x v="3"/>
    <x v="71"/>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72"/>
    <s v="5590000"/>
    <n v="2016"/>
    <x v="3"/>
    <x v="72"/>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41"/>
    <s v="5590000"/>
    <n v="2016"/>
    <x v="3"/>
    <x v="41"/>
    <s v="50000-PROGRAM EXPENDITURE BUDGET"/>
    <s v="53000-SERVICES-OTHER CHARGES"/>
    <m/>
    <n v="0"/>
    <n v="0"/>
    <n v="0"/>
    <n v="0"/>
    <n v="0"/>
    <s v="N/A"/>
    <n v="0"/>
    <n v="0"/>
    <n v="0"/>
    <n v="0"/>
    <n v="0"/>
    <n v="0"/>
    <n v="0"/>
    <n v="0"/>
    <n v="0"/>
    <n v="0"/>
    <n v="0"/>
    <n v="0"/>
    <n v="0"/>
    <s v="FED HOUSNG &amp; COMM DEV FND"/>
    <s v="FHCD SEATAC SKATE PARK"/>
    <s v="PROGRAM YEAR PROJECTS"/>
    <s v="HOUSING AND COMMUNITY DEVELOPMENT"/>
  </r>
  <r>
    <x v="0"/>
    <s v="1046440"/>
    <s v="350047"/>
    <x v="112"/>
    <s v="5590000"/>
    <n v="2016"/>
    <x v="3"/>
    <x v="112"/>
    <s v="50000-PROGRAM EXPENDITURE BUDGET"/>
    <s v="53000-SERVICES-OTHER CHARGES"/>
    <m/>
    <n v="0"/>
    <n v="0"/>
    <n v="0"/>
    <n v="0"/>
    <n v="0"/>
    <s v="N/A"/>
    <n v="0"/>
    <n v="0"/>
    <n v="0"/>
    <n v="0"/>
    <n v="0"/>
    <n v="0"/>
    <n v="0"/>
    <n v="0"/>
    <n v="0"/>
    <n v="0"/>
    <n v="0"/>
    <n v="0"/>
    <n v="0"/>
    <s v="FED HOUSNG &amp; COMM DEV FND"/>
    <s v="FHCD SEATAC SKATE PARK"/>
    <s v="PROGRAM YEAR PROJECTS"/>
    <s v="HOUSING AND COMMUNITY DEVELOPMENT"/>
  </r>
  <r>
    <x v="0"/>
    <s v="1046440"/>
    <s v="350047"/>
    <x v="42"/>
    <s v="5590000"/>
    <n v="2016"/>
    <x v="3"/>
    <x v="42"/>
    <s v="50000-PROGRAM EXPENDITURE BUDGET"/>
    <s v="55000-INTRAGOVERNMENTAL SERVICES"/>
    <m/>
    <n v="0"/>
    <n v="0"/>
    <n v="0"/>
    <n v="0"/>
    <n v="0"/>
    <s v="N/A"/>
    <n v="0"/>
    <n v="0"/>
    <n v="0"/>
    <n v="0"/>
    <n v="0"/>
    <n v="0"/>
    <n v="0"/>
    <n v="0"/>
    <n v="0"/>
    <n v="0"/>
    <n v="0"/>
    <n v="0"/>
    <n v="0"/>
    <s v="FED HOUSNG &amp; COMM DEV FND"/>
    <s v="FHCD SEATAC SKATE PARK"/>
    <s v="PROGRAM YEAR PROJECTS"/>
    <s v="HOUSING AND COMMUNITY DEVELOPMENT"/>
  </r>
  <r>
    <x v="0"/>
    <s v="1046440"/>
    <s v="350047"/>
    <x v="104"/>
    <s v="5590000"/>
    <n v="2016"/>
    <x v="3"/>
    <x v="104"/>
    <s v="50000-PROGRAM EXPENDITURE BUDGET"/>
    <s v="59900-CONTRA EXPENDITURES"/>
    <m/>
    <n v="0"/>
    <n v="0"/>
    <n v="0"/>
    <n v="0"/>
    <n v="0"/>
    <s v="N/A"/>
    <n v="0"/>
    <n v="0"/>
    <n v="0"/>
    <n v="0"/>
    <n v="0"/>
    <n v="0"/>
    <n v="0"/>
    <n v="0"/>
    <n v="0"/>
    <n v="0"/>
    <n v="0"/>
    <n v="0"/>
    <n v="0"/>
    <s v="FED HOUSNG &amp; COMM DEV FND"/>
    <s v="FHCD SEATAC SKATE PARK"/>
    <s v="PROGRAM YEAR PROJECTS"/>
    <s v="HOUSING AND COMMUNITY DEVELOPMENT"/>
  </r>
  <r>
    <x v="0"/>
    <s v="1046440"/>
    <s v="350047"/>
    <x v="53"/>
    <s v="5590000"/>
    <n v="2016"/>
    <x v="3"/>
    <x v="53"/>
    <s v="50000-PROGRAM EXPENDITURE BUDGET"/>
    <s v="82000-APPLIED OVERHEAD"/>
    <m/>
    <n v="0"/>
    <n v="0"/>
    <n v="0"/>
    <n v="0"/>
    <n v="0"/>
    <s v="N/A"/>
    <n v="0"/>
    <n v="0"/>
    <n v="0"/>
    <n v="0"/>
    <n v="0"/>
    <n v="0"/>
    <n v="0"/>
    <n v="0"/>
    <n v="0"/>
    <n v="0"/>
    <n v="0"/>
    <n v="0"/>
    <n v="0"/>
    <s v="FED HOUSNG &amp; COMM DEV FND"/>
    <s v="FHCD SEATAC SKATE PARK"/>
    <s v="PROGRAM YEAR PROJECTS"/>
    <s v="HOUSING AND COMMUNITY DEVELOPMENT"/>
  </r>
  <r>
    <x v="0"/>
    <s v="1046440"/>
    <s v="350047"/>
    <x v="54"/>
    <s v="5590000"/>
    <n v="2016"/>
    <x v="3"/>
    <x v="54"/>
    <s v="50000-PROGRAM EXPENDITURE BUDGET"/>
    <s v="82000-APPLIED OVERHEAD"/>
    <m/>
    <n v="0"/>
    <n v="0"/>
    <n v="0"/>
    <n v="0"/>
    <n v="0"/>
    <s v="N/A"/>
    <n v="0"/>
    <n v="0"/>
    <n v="0"/>
    <n v="0"/>
    <n v="0"/>
    <n v="0"/>
    <n v="0"/>
    <n v="0"/>
    <n v="0"/>
    <n v="0"/>
    <n v="0"/>
    <n v="0"/>
    <n v="0"/>
    <s v="FED HOUSNG &amp; COMM DEV FND"/>
    <s v="FHCD SEATAC SKATE PARK"/>
    <s v="PROGRAM YEAR PROJECTS"/>
    <s v="HOUSING AND COMMUNITY DEVELOPMENT"/>
  </r>
  <r>
    <x v="0"/>
    <s v="1046442"/>
    <s v="000000"/>
    <x v="6"/>
    <s v="0000000"/>
    <n v="2016"/>
    <x v="0"/>
    <x v="6"/>
    <s v="BS000-CURRENT ASSETS"/>
    <s v="B1150-ACCOUNTS RECEIVABLE"/>
    <m/>
    <n v="0"/>
    <n v="0"/>
    <n v="0"/>
    <n v="0"/>
    <n v="0"/>
    <s v="N/A"/>
    <n v="0"/>
    <n v="0"/>
    <n v="0"/>
    <n v="0"/>
    <n v="0"/>
    <n v="0"/>
    <n v="0"/>
    <n v="0"/>
    <n v="0"/>
    <n v="0"/>
    <n v="0"/>
    <n v="0"/>
    <n v="0"/>
    <s v="FED HOUSNG &amp; COMM DEV FND"/>
    <s v="FHCD SNQUALMIE STR LGHTS"/>
    <s v="DEFAULT"/>
    <s v="Default"/>
  </r>
  <r>
    <x v="0"/>
    <s v="1046442"/>
    <s v="000000"/>
    <x v="9"/>
    <s v="0000000"/>
    <n v="2016"/>
    <x v="0"/>
    <x v="9"/>
    <s v="BS000-CURRENT ASSETS"/>
    <s v="B1150-ACCOUNTS RECEIVABLE"/>
    <m/>
    <n v="0"/>
    <n v="0"/>
    <n v="0"/>
    <n v="0"/>
    <n v="0"/>
    <s v="N/A"/>
    <n v="0"/>
    <n v="0"/>
    <n v="0"/>
    <n v="0"/>
    <n v="0"/>
    <n v="0"/>
    <n v="0"/>
    <n v="0"/>
    <n v="0"/>
    <n v="0"/>
    <n v="0"/>
    <n v="0"/>
    <n v="0"/>
    <s v="FED HOUSNG &amp; COMM DEV FND"/>
    <s v="FHCD SNQUALMIE STR LGHTS"/>
    <s v="DEFAULT"/>
    <s v="Default"/>
  </r>
  <r>
    <x v="0"/>
    <s v="1046442"/>
    <s v="000000"/>
    <x v="29"/>
    <s v="0000000"/>
    <n v="2016"/>
    <x v="1"/>
    <x v="29"/>
    <s v="BS200-CURRENT LIABILITIES"/>
    <s v="B2220-DEFERRED REVENUES"/>
    <m/>
    <n v="0"/>
    <n v="0"/>
    <n v="0"/>
    <n v="0"/>
    <n v="0"/>
    <s v="N/A"/>
    <n v="0"/>
    <n v="0"/>
    <n v="0"/>
    <n v="0"/>
    <n v="0"/>
    <n v="0"/>
    <n v="0"/>
    <n v="0"/>
    <n v="0"/>
    <n v="0"/>
    <n v="0"/>
    <n v="0"/>
    <n v="0"/>
    <s v="FED HOUSNG &amp; COMM DEV FND"/>
    <s v="FHCD SNQUALMIE STR LGHTS"/>
    <s v="DEFAULT"/>
    <s v="Default"/>
  </r>
  <r>
    <x v="0"/>
    <s v="1046442"/>
    <s v="350047"/>
    <x v="55"/>
    <s v="0000000"/>
    <n v="2016"/>
    <x v="4"/>
    <x v="55"/>
    <s v="R3000-REVENUE"/>
    <s v="R3310-FEDERAL GRANTS DIRECT"/>
    <m/>
    <n v="0"/>
    <n v="0"/>
    <n v="0"/>
    <n v="0"/>
    <n v="0"/>
    <s v="N/A"/>
    <n v="0"/>
    <n v="0"/>
    <n v="0"/>
    <n v="0"/>
    <n v="0"/>
    <n v="0"/>
    <n v="0"/>
    <n v="0"/>
    <n v="0"/>
    <n v="0"/>
    <n v="0"/>
    <n v="0"/>
    <n v="0"/>
    <s v="FED HOUSNG &amp; COMM DEV FND"/>
    <s v="FHCD SNQUALMIE STR LGHTS"/>
    <s v="PROGRAM YEAR PROJECTS"/>
    <s v="Default"/>
  </r>
  <r>
    <x v="0"/>
    <s v="1046442"/>
    <s v="350047"/>
    <x v="119"/>
    <s v="0000000"/>
    <n v="2016"/>
    <x v="4"/>
    <x v="119"/>
    <s v="R3000-REVENUE"/>
    <s v="R3390-RECOVERY ACT DIRECT"/>
    <m/>
    <n v="0"/>
    <n v="0"/>
    <n v="0"/>
    <n v="0"/>
    <n v="0"/>
    <s v="N/A"/>
    <n v="0"/>
    <n v="0"/>
    <n v="0"/>
    <n v="0"/>
    <n v="0"/>
    <n v="0"/>
    <n v="0"/>
    <n v="0"/>
    <n v="0"/>
    <n v="0"/>
    <n v="0"/>
    <n v="0"/>
    <n v="0"/>
    <s v="FED HOUSNG &amp; COMM DEV FND"/>
    <s v="FHCD SNQUALMIE STR LGHTS"/>
    <s v="PROGRAM YEAR PROJECTS"/>
    <s v="Default"/>
  </r>
  <r>
    <x v="0"/>
    <s v="1046442"/>
    <s v="350047"/>
    <x v="39"/>
    <s v="0000000"/>
    <n v="2016"/>
    <x v="4"/>
    <x v="39"/>
    <s v="R3000-REVENUE"/>
    <s v="R3600-MISCELLANEOUS REVENUE"/>
    <m/>
    <n v="0"/>
    <n v="0"/>
    <n v="0"/>
    <n v="0"/>
    <n v="0"/>
    <s v="N/A"/>
    <n v="0"/>
    <n v="0"/>
    <n v="0"/>
    <n v="0"/>
    <n v="0"/>
    <n v="0"/>
    <n v="0"/>
    <n v="0"/>
    <n v="0"/>
    <n v="0"/>
    <n v="0"/>
    <n v="0"/>
    <n v="0"/>
    <s v="FED HOUSNG &amp; COMM DEV FND"/>
    <s v="FHCD SNQUALMIE STR LGHTS"/>
    <s v="PROGRAM YEAR PROJECTS"/>
    <s v="Default"/>
  </r>
  <r>
    <x v="0"/>
    <s v="1046442"/>
    <s v="350047"/>
    <x v="40"/>
    <s v="5590000"/>
    <n v="2016"/>
    <x v="3"/>
    <x v="40"/>
    <s v="50000-PROGRAM EXPENDITURE BUDGET"/>
    <s v="51000-WAGES AND BENEFITS"/>
    <s v="51100-SALARIES/WAGES"/>
    <n v="0"/>
    <n v="0"/>
    <n v="0"/>
    <n v="0"/>
    <n v="0"/>
    <s v="N/A"/>
    <n v="0"/>
    <n v="0"/>
    <n v="0"/>
    <n v="0"/>
    <n v="0"/>
    <n v="0"/>
    <n v="0"/>
    <n v="0"/>
    <n v="0"/>
    <n v="0"/>
    <n v="0"/>
    <n v="0"/>
    <n v="0"/>
    <s v="FED HOUSNG &amp; COMM DEV FND"/>
    <s v="FHCD SNQUALMIE STR LGHTS"/>
    <s v="PROGRAM YEAR PROJECTS"/>
    <s v="HOUSING AND COMMUNITY DEVELOPMENT"/>
  </r>
  <r>
    <x v="0"/>
    <s v="1046442"/>
    <s v="350047"/>
    <x v="70"/>
    <s v="5590000"/>
    <n v="2016"/>
    <x v="3"/>
    <x v="70"/>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71"/>
    <s v="5590000"/>
    <n v="2016"/>
    <x v="3"/>
    <x v="71"/>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72"/>
    <s v="5590000"/>
    <n v="2016"/>
    <x v="3"/>
    <x v="72"/>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41"/>
    <s v="5590000"/>
    <n v="2016"/>
    <x v="3"/>
    <x v="41"/>
    <s v="50000-PROGRAM EXPENDITURE BUDGET"/>
    <s v="53000-SERVICES-OTHER CHARGES"/>
    <m/>
    <n v="0"/>
    <n v="0"/>
    <n v="0"/>
    <n v="0"/>
    <n v="0"/>
    <s v="N/A"/>
    <n v="0"/>
    <n v="0"/>
    <n v="0"/>
    <n v="0"/>
    <n v="0"/>
    <n v="0"/>
    <n v="0"/>
    <n v="0"/>
    <n v="0"/>
    <n v="0"/>
    <n v="0"/>
    <n v="0"/>
    <n v="0"/>
    <s v="FED HOUSNG &amp; COMM DEV FND"/>
    <s v="FHCD SNQUALMIE STR LGHTS"/>
    <s v="PROGRAM YEAR PROJECTS"/>
    <s v="HOUSING AND COMMUNITY DEVELOPMENT"/>
  </r>
  <r>
    <x v="0"/>
    <s v="1046442"/>
    <s v="350047"/>
    <x v="112"/>
    <s v="5590000"/>
    <n v="2016"/>
    <x v="3"/>
    <x v="112"/>
    <s v="50000-PROGRAM EXPENDITURE BUDGET"/>
    <s v="53000-SERVICES-OTHER CHARGES"/>
    <m/>
    <n v="0"/>
    <n v="0"/>
    <n v="0"/>
    <n v="0"/>
    <n v="0"/>
    <s v="N/A"/>
    <n v="0"/>
    <n v="0"/>
    <n v="0"/>
    <n v="0"/>
    <n v="0"/>
    <n v="0"/>
    <n v="0"/>
    <n v="0"/>
    <n v="0"/>
    <n v="0"/>
    <n v="0"/>
    <n v="0"/>
    <n v="0"/>
    <s v="FED HOUSNG &amp; COMM DEV FND"/>
    <s v="FHCD SNQUALMIE STR LGHTS"/>
    <s v="PROGRAM YEAR PROJECTS"/>
    <s v="HOUSING AND COMMUNITY DEVELOPMENT"/>
  </r>
  <r>
    <x v="0"/>
    <s v="1046442"/>
    <s v="350047"/>
    <x v="42"/>
    <s v="5590000"/>
    <n v="2016"/>
    <x v="3"/>
    <x v="42"/>
    <s v="50000-PROGRAM EXPENDITURE BUDGET"/>
    <s v="55000-INTRAGOVERNMENTAL SERVICES"/>
    <m/>
    <n v="0"/>
    <n v="0"/>
    <n v="0"/>
    <n v="0"/>
    <n v="0"/>
    <s v="N/A"/>
    <n v="0"/>
    <n v="0"/>
    <n v="0"/>
    <n v="0"/>
    <n v="0"/>
    <n v="0"/>
    <n v="0"/>
    <n v="0"/>
    <n v="0"/>
    <n v="0"/>
    <n v="0"/>
    <n v="0"/>
    <n v="0"/>
    <s v="FED HOUSNG &amp; COMM DEV FND"/>
    <s v="FHCD SNQUALMIE STR LGHTS"/>
    <s v="PROGRAM YEAR PROJECTS"/>
    <s v="HOUSING AND COMMUNITY DEVELOPMENT"/>
  </r>
  <r>
    <x v="0"/>
    <s v="1046442"/>
    <s v="350047"/>
    <x v="104"/>
    <s v="5590000"/>
    <n v="2016"/>
    <x v="3"/>
    <x v="104"/>
    <s v="50000-PROGRAM EXPENDITURE BUDGET"/>
    <s v="59900-CONTRA EXPENDITURES"/>
    <m/>
    <n v="0"/>
    <n v="0"/>
    <n v="0"/>
    <n v="0"/>
    <n v="0"/>
    <s v="N/A"/>
    <n v="0"/>
    <n v="0"/>
    <n v="0"/>
    <n v="0"/>
    <n v="0"/>
    <n v="0"/>
    <n v="0"/>
    <n v="0"/>
    <n v="0"/>
    <n v="0"/>
    <n v="0"/>
    <n v="0"/>
    <n v="0"/>
    <s v="FED HOUSNG &amp; COMM DEV FND"/>
    <s v="FHCD SNQUALMIE STR LGHTS"/>
    <s v="PROGRAM YEAR PROJECTS"/>
    <s v="HOUSING AND COMMUNITY DEVELOPMENT"/>
  </r>
  <r>
    <x v="0"/>
    <s v="1046442"/>
    <s v="350047"/>
    <x v="53"/>
    <s v="5590000"/>
    <n v="2016"/>
    <x v="3"/>
    <x v="53"/>
    <s v="50000-PROGRAM EXPENDITURE BUDGET"/>
    <s v="82000-APPLIED OVERHEAD"/>
    <m/>
    <n v="0"/>
    <n v="0"/>
    <n v="0"/>
    <n v="0"/>
    <n v="0"/>
    <s v="N/A"/>
    <n v="0"/>
    <n v="0"/>
    <n v="0"/>
    <n v="0"/>
    <n v="0"/>
    <n v="0"/>
    <n v="0"/>
    <n v="0"/>
    <n v="0"/>
    <n v="0"/>
    <n v="0"/>
    <n v="0"/>
    <n v="0"/>
    <s v="FED HOUSNG &amp; COMM DEV FND"/>
    <s v="FHCD SNQUALMIE STR LGHTS"/>
    <s v="PROGRAM YEAR PROJECTS"/>
    <s v="HOUSING AND COMMUNITY DEVELOPMENT"/>
  </r>
  <r>
    <x v="0"/>
    <s v="1046442"/>
    <s v="350047"/>
    <x v="54"/>
    <s v="5590000"/>
    <n v="2016"/>
    <x v="3"/>
    <x v="54"/>
    <s v="50000-PROGRAM EXPENDITURE BUDGET"/>
    <s v="82000-APPLIED OVERHEAD"/>
    <m/>
    <n v="0"/>
    <n v="0"/>
    <n v="0"/>
    <n v="0"/>
    <n v="0"/>
    <s v="N/A"/>
    <n v="0"/>
    <n v="0"/>
    <n v="0"/>
    <n v="0"/>
    <n v="0"/>
    <n v="0"/>
    <n v="0"/>
    <n v="0"/>
    <n v="0"/>
    <n v="0"/>
    <n v="0"/>
    <n v="0"/>
    <n v="0"/>
    <s v="FED HOUSNG &amp; COMM DEV FND"/>
    <s v="FHCD SNQUALMIE STR LGHTS"/>
    <s v="PROGRAM YEAR PROJECTS"/>
    <s v="HOUSING AND COMMUNITY DEVELOPMENT"/>
  </r>
  <r>
    <x v="0"/>
    <s v="1046447"/>
    <s v="000000"/>
    <x v="6"/>
    <s v="0000000"/>
    <n v="2016"/>
    <x v="0"/>
    <x v="6"/>
    <s v="BS000-CURRENT ASSETS"/>
    <s v="B1150-ACCOUNTS RECEIVABLE"/>
    <m/>
    <n v="0"/>
    <n v="0"/>
    <n v="0"/>
    <n v="0"/>
    <n v="0"/>
    <s v="N/A"/>
    <n v="0"/>
    <n v="0"/>
    <n v="0"/>
    <n v="0"/>
    <n v="0"/>
    <n v="0"/>
    <n v="0"/>
    <n v="0"/>
    <n v="0"/>
    <n v="0"/>
    <n v="0"/>
    <n v="0"/>
    <n v="0"/>
    <s v="FED HOUSNG &amp; COMM DEV FND"/>
    <s v="FHCD EDVP FRIENDS PL"/>
    <s v="DEFAULT"/>
    <s v="Default"/>
  </r>
  <r>
    <x v="0"/>
    <s v="1046447"/>
    <s v="000000"/>
    <x v="9"/>
    <s v="0000000"/>
    <n v="2016"/>
    <x v="0"/>
    <x v="9"/>
    <s v="BS000-CURRENT ASSETS"/>
    <s v="B1150-ACCOUNTS RECEIVABLE"/>
    <m/>
    <n v="0"/>
    <n v="0"/>
    <n v="0"/>
    <n v="0"/>
    <n v="0"/>
    <s v="N/A"/>
    <n v="0"/>
    <n v="0"/>
    <n v="0"/>
    <n v="0"/>
    <n v="0"/>
    <n v="0"/>
    <n v="0"/>
    <n v="0"/>
    <n v="0"/>
    <n v="0"/>
    <n v="0"/>
    <n v="0"/>
    <n v="0"/>
    <s v="FED HOUSNG &amp; COMM DEV FND"/>
    <s v="FHCD EDVP FRIENDS PL"/>
    <s v="DEFAULT"/>
    <s v="Default"/>
  </r>
  <r>
    <x v="0"/>
    <s v="1046447"/>
    <s v="000000"/>
    <x v="29"/>
    <s v="0000000"/>
    <n v="2016"/>
    <x v="1"/>
    <x v="29"/>
    <s v="BS200-CURRENT LIABILITIES"/>
    <s v="B2220-DEFERRED REVENUES"/>
    <m/>
    <n v="0"/>
    <n v="0"/>
    <n v="0"/>
    <n v="0"/>
    <n v="0"/>
    <s v="N/A"/>
    <n v="0"/>
    <n v="0"/>
    <n v="0"/>
    <n v="0"/>
    <n v="0"/>
    <n v="0"/>
    <n v="0"/>
    <n v="0"/>
    <n v="0"/>
    <n v="0"/>
    <n v="0"/>
    <n v="0"/>
    <n v="0"/>
    <s v="FED HOUSNG &amp; COMM DEV FND"/>
    <s v="FHCD EDVP FRIENDS PL"/>
    <s v="DEFAULT"/>
    <s v="Default"/>
  </r>
  <r>
    <x v="0"/>
    <s v="1046447"/>
    <s v="350104"/>
    <x v="64"/>
    <s v="0000000"/>
    <n v="2016"/>
    <x v="4"/>
    <x v="64"/>
    <s v="R3000-REVENUE"/>
    <s v="R3310-FEDERAL GRANTS DIRECT"/>
    <m/>
    <n v="0"/>
    <n v="0"/>
    <n v="0"/>
    <n v="0"/>
    <n v="0"/>
    <s v="N/A"/>
    <n v="0"/>
    <n v="0"/>
    <n v="0"/>
    <n v="0"/>
    <n v="0"/>
    <n v="0"/>
    <n v="0"/>
    <n v="0"/>
    <n v="0"/>
    <n v="0"/>
    <n v="0"/>
    <n v="0"/>
    <n v="0"/>
    <s v="FED HOUSNG &amp; COMM DEV FND"/>
    <s v="FHCD EDVP FRIENDS PL"/>
    <s v="EASTSIDE DOMESTIC VIOL PG"/>
    <s v="Default"/>
  </r>
  <r>
    <x v="0"/>
    <s v="1046447"/>
    <s v="350104"/>
    <x v="40"/>
    <s v="5590000"/>
    <n v="2016"/>
    <x v="3"/>
    <x v="40"/>
    <s v="50000-PROGRAM EXPENDITURE BUDGET"/>
    <s v="51000-WAGES AND BENEFITS"/>
    <s v="51100-SALARIES/WAGES"/>
    <n v="0"/>
    <n v="0"/>
    <n v="0"/>
    <n v="0"/>
    <n v="0"/>
    <s v="N/A"/>
    <n v="0"/>
    <n v="0"/>
    <n v="0"/>
    <n v="0"/>
    <n v="0"/>
    <n v="0"/>
    <n v="0"/>
    <n v="0"/>
    <n v="0"/>
    <n v="0"/>
    <n v="0"/>
    <n v="0"/>
    <n v="0"/>
    <s v="FED HOUSNG &amp; COMM DEV FND"/>
    <s v="FHCD EDVP FRIENDS PL"/>
    <s v="EASTSIDE DOMESTIC VIOL PG"/>
    <s v="HOUSING AND COMMUNITY DEVELOPMENT"/>
  </r>
  <r>
    <x v="0"/>
    <s v="1046447"/>
    <s v="350104"/>
    <x v="41"/>
    <s v="5590000"/>
    <n v="2016"/>
    <x v="3"/>
    <x v="41"/>
    <s v="50000-PROGRAM EXPENDITURE BUDGET"/>
    <s v="53000-SERVICES-OTHER CHARGES"/>
    <m/>
    <n v="0"/>
    <n v="0"/>
    <n v="0"/>
    <n v="0"/>
    <n v="0"/>
    <s v="N/A"/>
    <n v="0"/>
    <n v="0"/>
    <n v="0"/>
    <n v="0"/>
    <n v="0"/>
    <n v="0"/>
    <n v="0"/>
    <n v="0"/>
    <n v="0"/>
    <n v="0"/>
    <n v="0"/>
    <n v="0"/>
    <n v="0"/>
    <s v="FED HOUSNG &amp; COMM DEV FND"/>
    <s v="FHCD EDVP FRIENDS PL"/>
    <s v="EASTSIDE DOMESTIC VIOL PG"/>
    <s v="HOUSING AND COMMUNITY DEVELOPMENT"/>
  </r>
  <r>
    <x v="0"/>
    <s v="1046447"/>
    <s v="350104"/>
    <x v="139"/>
    <s v="5590000"/>
    <n v="2016"/>
    <x v="3"/>
    <x v="139"/>
    <s v="50000-PROGRAM EXPENDITURE BUDGET"/>
    <s v="53000-SERVICES-OTHER CHARGES"/>
    <m/>
    <n v="0"/>
    <n v="0"/>
    <n v="0"/>
    <n v="0"/>
    <n v="0"/>
    <s v="N/A"/>
    <n v="0"/>
    <n v="0"/>
    <n v="0"/>
    <n v="0"/>
    <n v="0"/>
    <n v="0"/>
    <n v="0"/>
    <n v="0"/>
    <n v="0"/>
    <n v="0"/>
    <n v="0"/>
    <n v="0"/>
    <n v="0"/>
    <s v="FED HOUSNG &amp; COMM DEV FND"/>
    <s v="FHCD EDVP FRIENDS PL"/>
    <s v="EASTSIDE DOMESTIC VIOL PG"/>
    <s v="HOUSING AND COMMUNITY DEVELOPMENT"/>
  </r>
  <r>
    <x v="0"/>
    <s v="1046447"/>
    <s v="350104"/>
    <x v="104"/>
    <s v="5590000"/>
    <n v="2016"/>
    <x v="3"/>
    <x v="104"/>
    <s v="50000-PROGRAM EXPENDITURE BUDGET"/>
    <s v="59900-CONTRA EXPENDITURES"/>
    <m/>
    <n v="0"/>
    <n v="0"/>
    <n v="0"/>
    <n v="0"/>
    <n v="0"/>
    <s v="N/A"/>
    <n v="0"/>
    <n v="0"/>
    <n v="0"/>
    <n v="0"/>
    <n v="0"/>
    <n v="0"/>
    <n v="0"/>
    <n v="0"/>
    <n v="0"/>
    <n v="0"/>
    <n v="0"/>
    <n v="0"/>
    <n v="0"/>
    <s v="FED HOUSNG &amp; COMM DEV FND"/>
    <s v="FHCD EDVP FRIENDS PL"/>
    <s v="EASTSIDE DOMESTIC VIOL PG"/>
    <s v="HOUSING AND COMMUNITY DEVELOPMENT"/>
  </r>
  <r>
    <x v="0"/>
    <s v="1046447"/>
    <s v="350104"/>
    <x v="53"/>
    <s v="5590000"/>
    <n v="2016"/>
    <x v="3"/>
    <x v="53"/>
    <s v="50000-PROGRAM EXPENDITURE BUDGET"/>
    <s v="82000-APPLIED OVERHEAD"/>
    <m/>
    <n v="0"/>
    <n v="0"/>
    <n v="0"/>
    <n v="0"/>
    <n v="0"/>
    <s v="N/A"/>
    <n v="0"/>
    <n v="0"/>
    <n v="0"/>
    <n v="0"/>
    <n v="0"/>
    <n v="0"/>
    <n v="0"/>
    <n v="0"/>
    <n v="0"/>
    <n v="0"/>
    <n v="0"/>
    <n v="0"/>
    <n v="0"/>
    <s v="FED HOUSNG &amp; COMM DEV FND"/>
    <s v="FHCD EDVP FRIENDS PL"/>
    <s v="EASTSIDE DOMESTIC VIOL PG"/>
    <s v="HOUSING AND COMMUNITY DEVELOPMENT"/>
  </r>
  <r>
    <x v="0"/>
    <s v="1046447"/>
    <s v="350104"/>
    <x v="54"/>
    <s v="5590000"/>
    <n v="2016"/>
    <x v="3"/>
    <x v="54"/>
    <s v="50000-PROGRAM EXPENDITURE BUDGET"/>
    <s v="82000-APPLIED OVERHEAD"/>
    <m/>
    <n v="0"/>
    <n v="0"/>
    <n v="0"/>
    <n v="0"/>
    <n v="0"/>
    <s v="N/A"/>
    <n v="0"/>
    <n v="0"/>
    <n v="0"/>
    <n v="0"/>
    <n v="0"/>
    <n v="0"/>
    <n v="0"/>
    <n v="0"/>
    <n v="0"/>
    <n v="0"/>
    <n v="0"/>
    <n v="0"/>
    <n v="0"/>
    <s v="FED HOUSNG &amp; COMM DEV FND"/>
    <s v="FHCD EDVP FRIENDS PL"/>
    <s v="EASTSIDE DOMESTIC VIOL PG"/>
    <s v="HOUSING AND COMMUNITY DEVELOPMENT"/>
  </r>
  <r>
    <x v="0"/>
    <s v="1046477"/>
    <s v="000000"/>
    <x v="6"/>
    <s v="0000000"/>
    <n v="2016"/>
    <x v="0"/>
    <x v="6"/>
    <s v="BS000-CURRENT ASSETS"/>
    <s v="B1150-ACCOUNTS RECEIVABLE"/>
    <m/>
    <n v="0"/>
    <n v="0"/>
    <n v="0"/>
    <n v="0"/>
    <n v="0"/>
    <s v="N/A"/>
    <n v="0"/>
    <n v="0"/>
    <n v="0"/>
    <n v="0"/>
    <n v="0"/>
    <n v="0"/>
    <n v="0"/>
    <n v="0"/>
    <n v="0"/>
    <n v="0"/>
    <n v="0"/>
    <n v="0"/>
    <n v="0"/>
    <s v="FED HOUSNG &amp; COMM DEV FND"/>
    <s v="FHCD HOUSE KEY ARCH 2011"/>
    <s v="DEFAULT"/>
    <s v="Default"/>
  </r>
  <r>
    <x v="0"/>
    <s v="1046477"/>
    <s v="000000"/>
    <x v="9"/>
    <s v="0000000"/>
    <n v="2016"/>
    <x v="0"/>
    <x v="9"/>
    <s v="BS000-CURRENT ASSETS"/>
    <s v="B1150-ACCOUNTS RECEIVABLE"/>
    <m/>
    <n v="0"/>
    <n v="0"/>
    <n v="0"/>
    <n v="0"/>
    <n v="0"/>
    <s v="N/A"/>
    <n v="0"/>
    <n v="0"/>
    <n v="0"/>
    <n v="0"/>
    <n v="0"/>
    <n v="0"/>
    <n v="0"/>
    <n v="0"/>
    <n v="0"/>
    <n v="0"/>
    <n v="0"/>
    <n v="0"/>
    <n v="0"/>
    <s v="FED HOUSNG &amp; COMM DEV FND"/>
    <s v="FHCD HOUSE KEY ARCH 2011"/>
    <s v="DEFAULT"/>
    <s v="Default"/>
  </r>
  <r>
    <x v="0"/>
    <s v="1046477"/>
    <s v="000000"/>
    <x v="29"/>
    <s v="0000000"/>
    <n v="2016"/>
    <x v="1"/>
    <x v="29"/>
    <s v="BS200-CURRENT LIABILITIES"/>
    <s v="B2220-DEFERRED REVENUES"/>
    <m/>
    <n v="0"/>
    <n v="0"/>
    <n v="0"/>
    <n v="0"/>
    <n v="0"/>
    <s v="N/A"/>
    <n v="0"/>
    <n v="0"/>
    <n v="0"/>
    <n v="0"/>
    <n v="0"/>
    <n v="0"/>
    <n v="0"/>
    <n v="0"/>
    <n v="0"/>
    <n v="0"/>
    <n v="0"/>
    <n v="0"/>
    <n v="0"/>
    <s v="FED HOUSNG &amp; COMM DEV FND"/>
    <s v="FHCD HOUSE KEY ARCH 2011"/>
    <s v="DEFAULT"/>
    <s v="Default"/>
  </r>
  <r>
    <x v="0"/>
    <s v="1046477"/>
    <s v="350010"/>
    <x v="43"/>
    <s v="0000000"/>
    <n v="2016"/>
    <x v="4"/>
    <x v="43"/>
    <s v="R3000-REVENUE"/>
    <s v="R3310-FEDERAL GRANTS DIRECT"/>
    <m/>
    <n v="0"/>
    <n v="0"/>
    <n v="0"/>
    <n v="0"/>
    <n v="0"/>
    <s v="N/A"/>
    <n v="0"/>
    <n v="0"/>
    <n v="0"/>
    <n v="0"/>
    <n v="0"/>
    <n v="0"/>
    <n v="0"/>
    <n v="0"/>
    <n v="0"/>
    <n v="0"/>
    <n v="0"/>
    <n v="0"/>
    <n v="0"/>
    <s v="FED HOUSNG &amp; COMM DEV FND"/>
    <s v="FHCD HOUSE KEY ARCH 2011"/>
    <s v="HOME AMER DREAM DPI"/>
    <s v="Default"/>
  </r>
  <r>
    <x v="0"/>
    <s v="1046477"/>
    <s v="350010"/>
    <x v="41"/>
    <s v="5590000"/>
    <n v="2016"/>
    <x v="3"/>
    <x v="41"/>
    <s v="50000-PROGRAM EXPENDITURE BUDGET"/>
    <s v="53000-SERVICES-OTHER CHARGES"/>
    <m/>
    <n v="0"/>
    <n v="0"/>
    <n v="0"/>
    <n v="0"/>
    <n v="0"/>
    <s v="N/A"/>
    <n v="0"/>
    <n v="0"/>
    <n v="0"/>
    <n v="0"/>
    <n v="0"/>
    <n v="0"/>
    <n v="0"/>
    <n v="0"/>
    <n v="0"/>
    <n v="0"/>
    <n v="0"/>
    <n v="0"/>
    <n v="0"/>
    <s v="FED HOUSNG &amp; COMM DEV FND"/>
    <s v="FHCD HOUSE KEY ARCH 2011"/>
    <s v="HOME AMER DREAM DPI"/>
    <s v="HOUSING AND COMMUNITY DEVELOPMENT"/>
  </r>
  <r>
    <x v="0"/>
    <s v="1046478"/>
    <s v="350050"/>
    <x v="40"/>
    <s v="5590000"/>
    <n v="2016"/>
    <x v="3"/>
    <x v="40"/>
    <s v="50000-PROGRAM EXPENDITURE BUDGET"/>
    <s v="51000-WAGES AND BENEFITS"/>
    <s v="51100-SALARIES/WAGES"/>
    <n v="0"/>
    <n v="0"/>
    <n v="0"/>
    <n v="0"/>
    <n v="0"/>
    <s v="N/A"/>
    <n v="0"/>
    <n v="0"/>
    <n v="0"/>
    <n v="15.63"/>
    <n v="-15.63"/>
    <n v="0"/>
    <n v="0"/>
    <n v="0"/>
    <n v="0"/>
    <n v="0"/>
    <n v="0"/>
    <n v="0"/>
    <n v="0"/>
    <s v="FED HOUSNG &amp; COMM DEV FND"/>
    <s v="FHCD BUDGET HOLDING CDBG 11"/>
    <s v="DEFAULT PROJECT"/>
    <s v="HOUSING AND COMMUNITY DEVELOPMENT"/>
  </r>
  <r>
    <x v="0"/>
    <s v="1046481"/>
    <s v="000000"/>
    <x v="6"/>
    <s v="0000000"/>
    <n v="2016"/>
    <x v="0"/>
    <x v="6"/>
    <s v="BS000-CURRENT ASSETS"/>
    <s v="B1150-ACCOUNTS RECEIVABLE"/>
    <m/>
    <n v="0"/>
    <n v="0"/>
    <n v="0"/>
    <n v="0"/>
    <n v="0"/>
    <s v="N/A"/>
    <n v="0"/>
    <n v="0"/>
    <n v="0"/>
    <n v="0"/>
    <n v="0"/>
    <n v="0"/>
    <n v="0"/>
    <n v="0"/>
    <n v="0"/>
    <n v="0"/>
    <n v="0"/>
    <n v="0"/>
    <n v="0"/>
    <s v="FED HOUSNG &amp; COMM DEV FND"/>
    <s v="FHCD SHORELINE SDWLK IMPROV"/>
    <s v="DEFAULT"/>
    <s v="Default"/>
  </r>
  <r>
    <x v="0"/>
    <s v="1046481"/>
    <s v="000000"/>
    <x v="9"/>
    <s v="0000000"/>
    <n v="2016"/>
    <x v="0"/>
    <x v="9"/>
    <s v="BS000-CURRENT ASSETS"/>
    <s v="B1150-ACCOUNTS RECEIVABLE"/>
    <m/>
    <n v="0"/>
    <n v="0"/>
    <n v="0"/>
    <n v="0"/>
    <n v="0"/>
    <s v="N/A"/>
    <n v="0"/>
    <n v="0"/>
    <n v="0"/>
    <n v="0"/>
    <n v="0"/>
    <n v="0"/>
    <n v="0"/>
    <n v="0"/>
    <n v="0"/>
    <n v="0"/>
    <n v="0"/>
    <n v="0"/>
    <n v="0"/>
    <s v="FED HOUSNG &amp; COMM DEV FND"/>
    <s v="FHCD SHORELINE SDWLK IMPROV"/>
    <s v="DEFAULT"/>
    <s v="Default"/>
  </r>
  <r>
    <x v="0"/>
    <s v="1046481"/>
    <s v="000000"/>
    <x v="29"/>
    <s v="0000000"/>
    <n v="2016"/>
    <x v="1"/>
    <x v="29"/>
    <s v="BS200-CURRENT LIABILITIES"/>
    <s v="B2220-DEFERRED REVENUES"/>
    <m/>
    <n v="0"/>
    <n v="0"/>
    <n v="0"/>
    <n v="0"/>
    <n v="0"/>
    <s v="N/A"/>
    <n v="0"/>
    <n v="0"/>
    <n v="0"/>
    <n v="0"/>
    <n v="0"/>
    <n v="0"/>
    <n v="0"/>
    <n v="0"/>
    <n v="0"/>
    <n v="0"/>
    <n v="0"/>
    <n v="0"/>
    <n v="0"/>
    <s v="FED HOUSNG &amp; COMM DEV FND"/>
    <s v="FHCD SHORELINE SDWLK IMPROV"/>
    <s v="DEFAULT"/>
    <s v="Default"/>
  </r>
  <r>
    <x v="0"/>
    <s v="1046481"/>
    <s v="350047"/>
    <x v="55"/>
    <s v="0000000"/>
    <n v="2016"/>
    <x v="4"/>
    <x v="55"/>
    <s v="R3000-REVENUE"/>
    <s v="R3310-FEDERAL GRANTS DIRECT"/>
    <m/>
    <n v="0"/>
    <n v="0"/>
    <n v="0"/>
    <n v="0"/>
    <n v="0"/>
    <s v="N/A"/>
    <n v="0"/>
    <n v="0"/>
    <n v="0"/>
    <n v="0"/>
    <n v="0"/>
    <n v="0"/>
    <n v="0"/>
    <n v="0"/>
    <n v="0"/>
    <n v="0"/>
    <n v="0"/>
    <n v="0"/>
    <n v="0"/>
    <s v="FED HOUSNG &amp; COMM DEV FND"/>
    <s v="FHCD SHORELINE SDWLK IMPROV"/>
    <s v="PROGRAM YEAR PROJECTS"/>
    <s v="Default"/>
  </r>
  <r>
    <x v="0"/>
    <s v="1046481"/>
    <s v="350047"/>
    <x v="40"/>
    <s v="5590000"/>
    <n v="2016"/>
    <x v="3"/>
    <x v="40"/>
    <s v="50000-PROGRAM EXPENDITURE BUDGET"/>
    <s v="51000-WAGES AND BENEFITS"/>
    <s v="51100-SALARIES/WAGES"/>
    <n v="0"/>
    <n v="0"/>
    <n v="0"/>
    <n v="0"/>
    <n v="0"/>
    <s v="N/A"/>
    <n v="0"/>
    <n v="0"/>
    <n v="0"/>
    <n v="0"/>
    <n v="0"/>
    <n v="0"/>
    <n v="0"/>
    <n v="0"/>
    <n v="0"/>
    <n v="0"/>
    <n v="0"/>
    <n v="0"/>
    <n v="0"/>
    <s v="FED HOUSNG &amp; COMM DEV FND"/>
    <s v="FHCD SHORELINE SDWLK IMPROV"/>
    <s v="PROGRAM YEAR PROJECTS"/>
    <s v="HOUSING AND COMMUNITY DEVELOPMENT"/>
  </r>
  <r>
    <x v="0"/>
    <s v="1046481"/>
    <s v="350047"/>
    <x v="104"/>
    <s v="5590000"/>
    <n v="2016"/>
    <x v="3"/>
    <x v="104"/>
    <s v="50000-PROGRAM EXPENDITURE BUDGET"/>
    <s v="59900-CONTRA EXPENDITURES"/>
    <m/>
    <n v="0"/>
    <n v="0"/>
    <n v="0"/>
    <n v="0"/>
    <n v="0"/>
    <s v="N/A"/>
    <n v="0"/>
    <n v="0"/>
    <n v="0"/>
    <n v="0"/>
    <n v="0"/>
    <n v="0"/>
    <n v="0"/>
    <n v="0"/>
    <n v="0"/>
    <n v="0"/>
    <n v="0"/>
    <n v="0"/>
    <n v="0"/>
    <s v="FED HOUSNG &amp; COMM DEV FND"/>
    <s v="FHCD SHORELINE SDWLK IMPROV"/>
    <s v="PROGRAM YEAR PROJECTS"/>
    <s v="HOUSING AND COMMUNITY DEVELOPMENT"/>
  </r>
  <r>
    <x v="0"/>
    <s v="1046481"/>
    <s v="350047"/>
    <x v="53"/>
    <s v="5590000"/>
    <n v="2016"/>
    <x v="3"/>
    <x v="53"/>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481"/>
    <s v="350047"/>
    <x v="54"/>
    <s v="5590000"/>
    <n v="2016"/>
    <x v="3"/>
    <x v="54"/>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481"/>
    <s v="350047"/>
    <x v="126"/>
    <s v="5590000"/>
    <n v="2016"/>
    <x v="3"/>
    <x v="126"/>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501"/>
    <s v="000000"/>
    <x v="6"/>
    <s v="0000000"/>
    <n v="2016"/>
    <x v="0"/>
    <x v="6"/>
    <s v="BS000-CURRENT ASSETS"/>
    <s v="B1150-ACCOUNTS RECEIVABLE"/>
    <m/>
    <n v="0"/>
    <n v="0"/>
    <n v="0"/>
    <n v="0"/>
    <n v="0"/>
    <s v="N/A"/>
    <n v="0"/>
    <n v="0"/>
    <n v="0"/>
    <n v="0"/>
    <n v="0"/>
    <n v="0"/>
    <n v="0"/>
    <n v="0"/>
    <n v="0"/>
    <n v="0"/>
    <n v="0"/>
    <n v="0"/>
    <n v="0"/>
    <s v="FED HOUSNG &amp; COMM DEV FND"/>
    <s v="FHCD SNO VALLEY SR CTR RENO"/>
    <s v="DEFAULT"/>
    <s v="Default"/>
  </r>
  <r>
    <x v="0"/>
    <s v="1046501"/>
    <s v="000000"/>
    <x v="9"/>
    <s v="0000000"/>
    <n v="2016"/>
    <x v="0"/>
    <x v="9"/>
    <s v="BS000-CURRENT ASSETS"/>
    <s v="B1150-ACCOUNTS RECEIVABLE"/>
    <m/>
    <n v="0"/>
    <n v="0"/>
    <n v="0"/>
    <n v="0"/>
    <n v="0"/>
    <s v="N/A"/>
    <n v="0"/>
    <n v="0"/>
    <n v="0"/>
    <n v="0"/>
    <n v="0"/>
    <n v="0"/>
    <n v="0"/>
    <n v="0"/>
    <n v="0"/>
    <n v="0"/>
    <n v="0"/>
    <n v="0"/>
    <n v="0"/>
    <s v="FED HOUSNG &amp; COMM DEV FND"/>
    <s v="FHCD SNO VALLEY SR CTR RENO"/>
    <s v="DEFAULT"/>
    <s v="Default"/>
  </r>
  <r>
    <x v="0"/>
    <s v="1046501"/>
    <s v="000000"/>
    <x v="29"/>
    <s v="0000000"/>
    <n v="2016"/>
    <x v="1"/>
    <x v="29"/>
    <s v="BS200-CURRENT LIABILITIES"/>
    <s v="B2220-DEFERRED REVENUES"/>
    <m/>
    <n v="0"/>
    <n v="0"/>
    <n v="0"/>
    <n v="0"/>
    <n v="0"/>
    <s v="N/A"/>
    <n v="0"/>
    <n v="0"/>
    <n v="0"/>
    <n v="0"/>
    <n v="0"/>
    <n v="0"/>
    <n v="0"/>
    <n v="0"/>
    <n v="0"/>
    <n v="0"/>
    <n v="0"/>
    <n v="0"/>
    <n v="0"/>
    <s v="FED HOUSNG &amp; COMM DEV FND"/>
    <s v="FHCD SNO VALLEY SR CTR RENO"/>
    <s v="DEFAULT"/>
    <s v="Default"/>
  </r>
  <r>
    <x v="0"/>
    <s v="1046501"/>
    <s v="350047"/>
    <x v="55"/>
    <s v="0000000"/>
    <n v="2016"/>
    <x v="4"/>
    <x v="55"/>
    <s v="R3000-REVENUE"/>
    <s v="R3310-FEDERAL GRANTS DIRECT"/>
    <m/>
    <n v="0"/>
    <n v="0"/>
    <n v="0"/>
    <n v="0"/>
    <n v="0"/>
    <s v="N/A"/>
    <n v="0"/>
    <n v="0"/>
    <n v="0"/>
    <n v="0"/>
    <n v="0"/>
    <n v="0"/>
    <n v="0"/>
    <n v="0"/>
    <n v="0"/>
    <n v="0"/>
    <n v="0"/>
    <n v="0"/>
    <n v="0"/>
    <s v="FED HOUSNG &amp; COMM DEV FND"/>
    <s v="FHCD SNO VALLEY SR CTR RENO"/>
    <s v="PROGRAM YEAR PROJECTS"/>
    <s v="Default"/>
  </r>
  <r>
    <x v="0"/>
    <s v="1046501"/>
    <s v="350047"/>
    <x v="119"/>
    <s v="0000000"/>
    <n v="2016"/>
    <x v="4"/>
    <x v="119"/>
    <s v="R3000-REVENUE"/>
    <s v="R3390-RECOVERY ACT DIRECT"/>
    <m/>
    <n v="0"/>
    <n v="0"/>
    <n v="0"/>
    <n v="0"/>
    <n v="0"/>
    <s v="N/A"/>
    <n v="0"/>
    <n v="0"/>
    <n v="0"/>
    <n v="0"/>
    <n v="0"/>
    <n v="0"/>
    <n v="0"/>
    <n v="0"/>
    <n v="0"/>
    <n v="0"/>
    <n v="0"/>
    <n v="0"/>
    <n v="0"/>
    <s v="FED HOUSNG &amp; COMM DEV FND"/>
    <s v="FHCD SNO VALLEY SR CTR RENO"/>
    <s v="PROGRAM YEAR PROJECTS"/>
    <s v="Default"/>
  </r>
  <r>
    <x v="0"/>
    <s v="1046501"/>
    <s v="350047"/>
    <x v="39"/>
    <s v="0000000"/>
    <n v="2016"/>
    <x v="4"/>
    <x v="39"/>
    <s v="R3000-REVENUE"/>
    <s v="R3600-MISCELLANEOUS REVENUE"/>
    <m/>
    <n v="0"/>
    <n v="0"/>
    <n v="0"/>
    <n v="0"/>
    <n v="0"/>
    <s v="N/A"/>
    <n v="0"/>
    <n v="0"/>
    <n v="0"/>
    <n v="0"/>
    <n v="0"/>
    <n v="0"/>
    <n v="0"/>
    <n v="0"/>
    <n v="0"/>
    <n v="0"/>
    <n v="0"/>
    <n v="0"/>
    <n v="0"/>
    <s v="FED HOUSNG &amp; COMM DEV FND"/>
    <s v="FHCD SNO VALLEY SR CTR RENO"/>
    <s v="PROGRAM YEAR PROJECTS"/>
    <s v="Default"/>
  </r>
  <r>
    <x v="0"/>
    <s v="1046501"/>
    <s v="350047"/>
    <x v="40"/>
    <s v="5590000"/>
    <n v="2016"/>
    <x v="3"/>
    <x v="40"/>
    <s v="50000-PROGRAM EXPENDITURE BUDGET"/>
    <s v="51000-WAGES AND BENEFITS"/>
    <s v="51100-SALARIES/WAGES"/>
    <n v="0"/>
    <n v="0"/>
    <n v="0"/>
    <n v="0"/>
    <n v="0"/>
    <s v="N/A"/>
    <n v="0"/>
    <n v="0"/>
    <n v="0"/>
    <n v="0"/>
    <n v="0"/>
    <n v="0"/>
    <n v="0"/>
    <n v="0"/>
    <n v="0"/>
    <n v="0"/>
    <n v="0"/>
    <n v="0"/>
    <n v="0"/>
    <s v="FED HOUSNG &amp; COMM DEV FND"/>
    <s v="FHCD SNO VALLEY SR CTR RENO"/>
    <s v="PROGRAM YEAR PROJECTS"/>
    <s v="HOUSING AND COMMUNITY DEVELOPMENT"/>
  </r>
  <r>
    <x v="0"/>
    <s v="1046501"/>
    <s v="350047"/>
    <x v="41"/>
    <s v="5590000"/>
    <n v="2016"/>
    <x v="3"/>
    <x v="41"/>
    <s v="50000-PROGRAM EXPENDITURE BUDGET"/>
    <s v="53000-SERVICES-OTHER CHARGES"/>
    <m/>
    <n v="0"/>
    <n v="0"/>
    <n v="0"/>
    <n v="0"/>
    <n v="0"/>
    <s v="N/A"/>
    <n v="0"/>
    <n v="0"/>
    <n v="0"/>
    <n v="0"/>
    <n v="0"/>
    <n v="0"/>
    <n v="0"/>
    <n v="0"/>
    <n v="0"/>
    <n v="0"/>
    <n v="0"/>
    <n v="0"/>
    <n v="0"/>
    <s v="FED HOUSNG &amp; COMM DEV FND"/>
    <s v="FHCD SNO VALLEY SR CTR RENO"/>
    <s v="PROGRAM YEAR PROJECTS"/>
    <s v="HOUSING AND COMMUNITY DEVELOPMENT"/>
  </r>
  <r>
    <x v="0"/>
    <s v="1046501"/>
    <s v="350047"/>
    <x v="104"/>
    <s v="5590000"/>
    <n v="2016"/>
    <x v="3"/>
    <x v="104"/>
    <s v="50000-PROGRAM EXPENDITURE BUDGET"/>
    <s v="59900-CONTRA EXPENDITURES"/>
    <m/>
    <n v="0"/>
    <n v="0"/>
    <n v="0"/>
    <n v="0"/>
    <n v="0"/>
    <s v="N/A"/>
    <n v="0"/>
    <n v="0"/>
    <n v="0"/>
    <n v="0"/>
    <n v="0"/>
    <n v="0"/>
    <n v="0"/>
    <n v="0"/>
    <n v="0"/>
    <n v="0"/>
    <n v="0"/>
    <n v="0"/>
    <n v="0"/>
    <s v="FED HOUSNG &amp; COMM DEV FND"/>
    <s v="FHCD SNO VALLEY SR CTR RENO"/>
    <s v="PROGRAM YEAR PROJECTS"/>
    <s v="HOUSING AND COMMUNITY DEVELOPMENT"/>
  </r>
  <r>
    <x v="0"/>
    <s v="1046501"/>
    <s v="350047"/>
    <x v="53"/>
    <s v="5590000"/>
    <n v="2016"/>
    <x v="3"/>
    <x v="53"/>
    <s v="50000-PROGRAM EXPENDITURE BUDGET"/>
    <s v="82000-APPLIED OVERHEAD"/>
    <m/>
    <n v="0"/>
    <n v="0"/>
    <n v="0"/>
    <n v="0"/>
    <n v="0"/>
    <s v="N/A"/>
    <n v="0"/>
    <n v="0"/>
    <n v="0"/>
    <n v="0"/>
    <n v="0"/>
    <n v="0"/>
    <n v="0"/>
    <n v="0"/>
    <n v="0"/>
    <n v="0"/>
    <n v="0"/>
    <n v="0"/>
    <n v="0"/>
    <s v="FED HOUSNG &amp; COMM DEV FND"/>
    <s v="FHCD SNO VALLEY SR CTR RENO"/>
    <s v="PROGRAM YEAR PROJECTS"/>
    <s v="HOUSING AND COMMUNITY DEVELOPMENT"/>
  </r>
  <r>
    <x v="0"/>
    <s v="1046501"/>
    <s v="350047"/>
    <x v="54"/>
    <s v="5590000"/>
    <n v="2016"/>
    <x v="3"/>
    <x v="54"/>
    <s v="50000-PROGRAM EXPENDITURE BUDGET"/>
    <s v="82000-APPLIED OVERHEAD"/>
    <m/>
    <n v="0"/>
    <n v="0"/>
    <n v="0"/>
    <n v="0"/>
    <n v="0"/>
    <s v="N/A"/>
    <n v="0"/>
    <n v="0"/>
    <n v="0"/>
    <n v="0"/>
    <n v="0"/>
    <n v="0"/>
    <n v="0"/>
    <n v="0"/>
    <n v="0"/>
    <n v="0"/>
    <n v="0"/>
    <n v="0"/>
    <n v="0"/>
    <s v="FED HOUSNG &amp; COMM DEV FND"/>
    <s v="FHCD SNO VALLEY SR CTR RENO"/>
    <s v="PROGRAM YEAR PROJECTS"/>
    <s v="HOUSING AND COMMUNITY DEVELOPMENT"/>
  </r>
  <r>
    <x v="0"/>
    <s v="1046533"/>
    <s v="350047"/>
    <x v="132"/>
    <s v="0000000"/>
    <n v="2016"/>
    <x v="4"/>
    <x v="132"/>
    <s v="R3000-REVENUE"/>
    <s v="R3600-MISCELLANEOUS REVENUE"/>
    <m/>
    <n v="0"/>
    <n v="0"/>
    <n v="0"/>
    <n v="0"/>
    <n v="0"/>
    <s v="N/A"/>
    <n v="0"/>
    <n v="0"/>
    <n v="0"/>
    <n v="0"/>
    <n v="0"/>
    <n v="0"/>
    <n v="0"/>
    <n v="0"/>
    <n v="0"/>
    <n v="0"/>
    <n v="0"/>
    <n v="0"/>
    <n v="0"/>
    <s v="FED HOUSNG &amp; COMM DEV FND"/>
    <s v="FHCD GROW KC FUND"/>
    <s v="PROGRAM YEAR PROJECTS"/>
    <s v="Default"/>
  </r>
  <r>
    <x v="0"/>
    <s v="1046533"/>
    <s v="350047"/>
    <x v="133"/>
    <s v="0000000"/>
    <n v="2016"/>
    <x v="4"/>
    <x v="133"/>
    <s v="R3000-REVENUE"/>
    <s v="R3600-MISCELLANEOUS REVENUE"/>
    <m/>
    <n v="0"/>
    <n v="0"/>
    <n v="0"/>
    <n v="0"/>
    <n v="0"/>
    <s v="N/A"/>
    <n v="0"/>
    <n v="0"/>
    <n v="0"/>
    <n v="0"/>
    <n v="0"/>
    <n v="0"/>
    <n v="0"/>
    <n v="0"/>
    <n v="0"/>
    <n v="0"/>
    <n v="0"/>
    <n v="0"/>
    <n v="0"/>
    <s v="FED HOUSNG &amp; COMM DEV FND"/>
    <s v="FHCD GROW KC FUND"/>
    <s v="PROGRAM YEAR PROJECTS"/>
    <s v="Default"/>
  </r>
  <r>
    <x v="0"/>
    <s v="1046533"/>
    <s v="350047"/>
    <x v="134"/>
    <s v="0000000"/>
    <n v="2016"/>
    <x v="4"/>
    <x v="134"/>
    <s v="R3000-REVENUE"/>
    <s v="R3600-MISCELLANEOUS REVENUE"/>
    <m/>
    <n v="0"/>
    <n v="0"/>
    <n v="0"/>
    <n v="0"/>
    <n v="0"/>
    <s v="N/A"/>
    <n v="0"/>
    <n v="0"/>
    <n v="0"/>
    <n v="0"/>
    <n v="0"/>
    <n v="0"/>
    <n v="0"/>
    <n v="0"/>
    <n v="0"/>
    <n v="0"/>
    <n v="0"/>
    <n v="0"/>
    <n v="0"/>
    <s v="FED HOUSNG &amp; COMM DEV FND"/>
    <s v="FHCD GROW KC FUND"/>
    <s v="PROGRAM YEAR PROJECTS"/>
    <s v="Default"/>
  </r>
  <r>
    <x v="0"/>
    <s v="1046739"/>
    <s v="350062"/>
    <x v="42"/>
    <s v="5590000"/>
    <n v="2016"/>
    <x v="3"/>
    <x v="42"/>
    <s v="50000-PROGRAM EXPENDITURE BUDGET"/>
    <s v="55000-INTRAGOVERNMENTAL SERVICES"/>
    <m/>
    <n v="0"/>
    <n v="0"/>
    <n v="0"/>
    <n v="0"/>
    <n v="0"/>
    <s v="N/A"/>
    <n v="0"/>
    <n v="0"/>
    <n v="0"/>
    <n v="0"/>
    <n v="0"/>
    <n v="0"/>
    <n v="0"/>
    <n v="0"/>
    <n v="0"/>
    <n v="0"/>
    <n v="0"/>
    <n v="0"/>
    <n v="0"/>
    <s v="FED HOUSNG &amp; COMM DEV FND"/>
    <s v="FHCD HVP EDVP"/>
    <s v="HOUSING VOUCHER PGM DFLT"/>
    <s v="HOUSING AND COMMUNITY DEVELOPMENT"/>
  </r>
  <r>
    <x v="0"/>
    <s v="1046743"/>
    <s v="350062"/>
    <x v="42"/>
    <s v="5590000"/>
    <n v="2016"/>
    <x v="3"/>
    <x v="42"/>
    <s v="50000-PROGRAM EXPENDITURE BUDGET"/>
    <s v="55000-INTRAGOVERNMENTAL SERVICES"/>
    <m/>
    <n v="0"/>
    <n v="0"/>
    <n v="0"/>
    <n v="0"/>
    <n v="0"/>
    <s v="N/A"/>
    <n v="0"/>
    <n v="0"/>
    <n v="0"/>
    <n v="0"/>
    <n v="0"/>
    <n v="0"/>
    <n v="0"/>
    <n v="0"/>
    <n v="0"/>
    <n v="0"/>
    <n v="0"/>
    <n v="0"/>
    <n v="0"/>
    <s v="FED HOUSNG &amp; COMM DEV FND"/>
    <s v="FHCD HVP MULTI SVC CNTR RENTAL"/>
    <s v="HOUSING VOUCHER PGM DFLT"/>
    <s v="HOUSING AND COMMUNITY DEVELOPMENT"/>
  </r>
  <r>
    <x v="0"/>
    <s v="1046744"/>
    <s v="000000"/>
    <x v="6"/>
    <s v="0000000"/>
    <n v="2016"/>
    <x v="0"/>
    <x v="6"/>
    <s v="BS000-CURRENT ASSETS"/>
    <s v="B1150-ACCOUNTS RECEIVABLE"/>
    <m/>
    <n v="0"/>
    <n v="0"/>
    <n v="0"/>
    <n v="0"/>
    <n v="0"/>
    <s v="N/A"/>
    <n v="0"/>
    <n v="0"/>
    <n v="0"/>
    <n v="0"/>
    <n v="0"/>
    <n v="0"/>
    <n v="0"/>
    <n v="0"/>
    <n v="0"/>
    <n v="0"/>
    <n v="0"/>
    <n v="0"/>
    <n v="0"/>
    <s v="FED HOUSNG &amp; COMM DEV FND"/>
    <s v="FHCD MSC HSE WO CHILDREN"/>
    <s v="DEFAULT"/>
    <s v="Default"/>
  </r>
  <r>
    <x v="0"/>
    <s v="1046744"/>
    <s v="000000"/>
    <x v="9"/>
    <s v="0000000"/>
    <n v="2016"/>
    <x v="0"/>
    <x v="9"/>
    <s v="BS000-CURRENT ASSETS"/>
    <s v="B1150-ACCOUNTS RECEIVABLE"/>
    <m/>
    <n v="0"/>
    <n v="0"/>
    <n v="0"/>
    <n v="0"/>
    <n v="0"/>
    <s v="N/A"/>
    <n v="0"/>
    <n v="0"/>
    <n v="0"/>
    <n v="0"/>
    <n v="0"/>
    <n v="0"/>
    <n v="0"/>
    <n v="0"/>
    <n v="0"/>
    <n v="0"/>
    <n v="0"/>
    <n v="0"/>
    <n v="0"/>
    <s v="FED HOUSNG &amp; COMM DEV FND"/>
    <s v="FHCD MSC HSE WO CHILDREN"/>
    <s v="DEFAULT"/>
    <s v="Default"/>
  </r>
  <r>
    <x v="0"/>
    <s v="1046744"/>
    <s v="000000"/>
    <x v="29"/>
    <s v="0000000"/>
    <n v="2016"/>
    <x v="1"/>
    <x v="29"/>
    <s v="BS200-CURRENT LIABILITIES"/>
    <s v="B2220-DEFERRED REVENUES"/>
    <m/>
    <n v="0"/>
    <n v="0"/>
    <n v="0"/>
    <n v="0"/>
    <n v="0"/>
    <s v="N/A"/>
    <n v="0"/>
    <n v="0"/>
    <n v="0"/>
    <n v="0"/>
    <n v="0"/>
    <n v="0"/>
    <n v="0"/>
    <n v="0"/>
    <n v="0"/>
    <n v="0"/>
    <n v="0"/>
    <n v="0"/>
    <n v="0"/>
    <s v="FED HOUSNG &amp; COMM DEV FND"/>
    <s v="FHCD MSC HSE WO CHILDREN"/>
    <s v="DEFAULT"/>
    <s v="Default"/>
  </r>
  <r>
    <x v="0"/>
    <s v="1046744"/>
    <s v="350064"/>
    <x v="121"/>
    <s v="0000000"/>
    <n v="2016"/>
    <x v="4"/>
    <x v="121"/>
    <s v="R3000-REVENUE"/>
    <s v="R3392-RECOVERY ACT INDIRECT"/>
    <m/>
    <n v="0"/>
    <n v="0"/>
    <n v="0"/>
    <n v="0"/>
    <n v="0"/>
    <s v="N/A"/>
    <n v="0"/>
    <n v="0"/>
    <n v="0"/>
    <n v="0"/>
    <n v="0"/>
    <n v="0"/>
    <n v="0"/>
    <n v="0"/>
    <n v="0"/>
    <n v="0"/>
    <n v="0"/>
    <n v="0"/>
    <n v="0"/>
    <s v="FED HOUSNG &amp; COMM DEV FND"/>
    <s v="FHCD MSC HSE WO CHILDREN"/>
    <s v="HPRP STATE STIMULUS"/>
    <s v="Default"/>
  </r>
  <r>
    <x v="0"/>
    <s v="1046744"/>
    <s v="350064"/>
    <x v="41"/>
    <s v="5590000"/>
    <n v="2016"/>
    <x v="3"/>
    <x v="41"/>
    <s v="50000-PROGRAM EXPENDITURE BUDGET"/>
    <s v="53000-SERVICES-OTHER CHARGES"/>
    <m/>
    <n v="0"/>
    <n v="0"/>
    <n v="0"/>
    <n v="0"/>
    <n v="0"/>
    <s v="N/A"/>
    <n v="0"/>
    <n v="0"/>
    <n v="0"/>
    <n v="0"/>
    <n v="0"/>
    <n v="0"/>
    <n v="0"/>
    <n v="0"/>
    <n v="0"/>
    <n v="0"/>
    <n v="0"/>
    <n v="0"/>
    <n v="0"/>
    <s v="FED HOUSNG &amp; COMM DEV FND"/>
    <s v="FHCD MSC HSE WO CHILDREN"/>
    <s v="HPRP STATE STIMULUS"/>
    <s v="HOUSING AND COMMUNITY DEVELOPMENT"/>
  </r>
  <r>
    <x v="0"/>
    <s v="1046744"/>
    <s v="350064"/>
    <x v="111"/>
    <s v="5590000"/>
    <n v="2016"/>
    <x v="3"/>
    <x v="111"/>
    <s v="50000-PROGRAM EXPENDITURE BUDGET"/>
    <s v="53000-SERVICES-OTHER CHARGES"/>
    <m/>
    <n v="0"/>
    <n v="0"/>
    <n v="0"/>
    <n v="0"/>
    <n v="0"/>
    <s v="N/A"/>
    <n v="0"/>
    <n v="0"/>
    <n v="0"/>
    <n v="0"/>
    <n v="0"/>
    <n v="0"/>
    <n v="0"/>
    <n v="0"/>
    <n v="0"/>
    <n v="0"/>
    <n v="0"/>
    <n v="0"/>
    <n v="0"/>
    <s v="FED HOUSNG &amp; COMM DEV FND"/>
    <s v="FHCD MSC HSE WO CHILDREN"/>
    <s v="HPRP STATE STIMULUS"/>
    <s v="HOUSING AND COMMUNITY DEVELOPMENT"/>
  </r>
  <r>
    <x v="0"/>
    <s v="1046846"/>
    <s v="000000"/>
    <x v="6"/>
    <s v="0000000"/>
    <n v="2016"/>
    <x v="0"/>
    <x v="6"/>
    <s v="BS000-CURRENT ASSETS"/>
    <s v="B1150-ACCOUNTS RECEIVABLE"/>
    <m/>
    <n v="0"/>
    <n v="0"/>
    <n v="0"/>
    <n v="0"/>
    <n v="0"/>
    <s v="N/A"/>
    <n v="0"/>
    <n v="0"/>
    <n v="0"/>
    <n v="0"/>
    <n v="0"/>
    <n v="0"/>
    <n v="0"/>
    <n v="0"/>
    <n v="0"/>
    <n v="0"/>
    <n v="0"/>
    <n v="0"/>
    <n v="0"/>
    <s v="FED HOUSNG &amp; COMM DEV FND"/>
    <s v="FHCD CDBG R STIMULUS ADMIN"/>
    <s v="DEFAULT"/>
    <s v="Default"/>
  </r>
  <r>
    <x v="0"/>
    <s v="1046846"/>
    <s v="000000"/>
    <x v="9"/>
    <s v="0000000"/>
    <n v="2016"/>
    <x v="0"/>
    <x v="9"/>
    <s v="BS000-CURRENT ASSETS"/>
    <s v="B1150-ACCOUNTS RECEIVABLE"/>
    <m/>
    <n v="0"/>
    <n v="0"/>
    <n v="0"/>
    <n v="0"/>
    <n v="0"/>
    <s v="N/A"/>
    <n v="0"/>
    <n v="0"/>
    <n v="0"/>
    <n v="0"/>
    <n v="0"/>
    <n v="0"/>
    <n v="0"/>
    <n v="0"/>
    <n v="0"/>
    <n v="0"/>
    <n v="0"/>
    <n v="0"/>
    <n v="0"/>
    <s v="FED HOUSNG &amp; COMM DEV FND"/>
    <s v="FHCD CDBG R STIMULUS ADMIN"/>
    <s v="DEFAULT"/>
    <s v="Default"/>
  </r>
  <r>
    <x v="0"/>
    <s v="1046846"/>
    <s v="000000"/>
    <x v="29"/>
    <s v="0000000"/>
    <n v="2016"/>
    <x v="1"/>
    <x v="29"/>
    <s v="BS200-CURRENT LIABILITIES"/>
    <s v="B2220-DEFERRED REVENUES"/>
    <m/>
    <n v="0"/>
    <n v="0"/>
    <n v="0"/>
    <n v="0"/>
    <n v="0"/>
    <s v="N/A"/>
    <n v="0"/>
    <n v="0"/>
    <n v="0"/>
    <n v="0"/>
    <n v="0"/>
    <n v="0"/>
    <n v="0"/>
    <n v="0"/>
    <n v="0"/>
    <n v="0"/>
    <n v="0"/>
    <n v="0"/>
    <n v="0"/>
    <s v="FED HOUSNG &amp; COMM DEV FND"/>
    <s v="FHCD CDBG R STIMULUS ADMIN"/>
    <s v="DEFAULT"/>
    <s v="Default"/>
  </r>
  <r>
    <x v="0"/>
    <s v="1046846"/>
    <s v="350048"/>
    <x v="119"/>
    <s v="0000000"/>
    <n v="2016"/>
    <x v="4"/>
    <x v="119"/>
    <s v="R3000-REVENUE"/>
    <s v="R3390-RECOVERY ACT DIRECT"/>
    <m/>
    <n v="0"/>
    <n v="0"/>
    <n v="0"/>
    <n v="0"/>
    <n v="0"/>
    <s v="N/A"/>
    <n v="0"/>
    <n v="0"/>
    <n v="0"/>
    <n v="0"/>
    <n v="0"/>
    <n v="0"/>
    <n v="0"/>
    <n v="0"/>
    <n v="0"/>
    <n v="0"/>
    <n v="0"/>
    <n v="0"/>
    <n v="0"/>
    <s v="FED HOUSNG &amp; COMM DEV FND"/>
    <s v="FHCD CDBG R STIMULUS ADMIN"/>
    <s v="CDBG ENTITLEMENT STIMULUS"/>
    <s v="Default"/>
  </r>
  <r>
    <x v="0"/>
    <s v="1046846"/>
    <s v="350048"/>
    <x v="40"/>
    <s v="5590000"/>
    <n v="2016"/>
    <x v="3"/>
    <x v="40"/>
    <s v="50000-PROGRAM EXPENDITURE BUDGET"/>
    <s v="51000-WAGES AND BENEFITS"/>
    <s v="51100-SALARIES/WAGES"/>
    <n v="0"/>
    <n v="0"/>
    <n v="0"/>
    <n v="0"/>
    <n v="0"/>
    <s v="N/A"/>
    <n v="0"/>
    <n v="0"/>
    <n v="0"/>
    <n v="0"/>
    <n v="0"/>
    <n v="0"/>
    <n v="0"/>
    <n v="0"/>
    <n v="0"/>
    <n v="0"/>
    <n v="0"/>
    <n v="0"/>
    <n v="0"/>
    <s v="FED HOUSNG &amp; COMM DEV FND"/>
    <s v="FHCD CDBG R STIMULUS ADMIN"/>
    <s v="CDBG ENTITLEMENT STIMULUS"/>
    <s v="HOUSING AND COMMUNITY DEVELOPMENT"/>
  </r>
  <r>
    <x v="0"/>
    <s v="1046846"/>
    <s v="350048"/>
    <x v="53"/>
    <s v="5590000"/>
    <n v="2016"/>
    <x v="3"/>
    <x v="53"/>
    <s v="50000-PROGRAM EXPENDITURE BUDGET"/>
    <s v="82000-APPLIED OVERHEAD"/>
    <m/>
    <n v="0"/>
    <n v="0"/>
    <n v="0"/>
    <n v="0"/>
    <n v="0"/>
    <s v="N/A"/>
    <n v="0"/>
    <n v="0"/>
    <n v="0"/>
    <n v="0"/>
    <n v="0"/>
    <n v="0"/>
    <n v="0"/>
    <n v="0"/>
    <n v="0"/>
    <n v="0"/>
    <n v="0"/>
    <n v="0"/>
    <n v="0"/>
    <s v="FED HOUSNG &amp; COMM DEV FND"/>
    <s v="FHCD CDBG R STIMULUS ADMIN"/>
    <s v="CDBG ENTITLEMENT STIMULUS"/>
    <s v="HOUSING AND COMMUNITY DEVELOPMENT"/>
  </r>
  <r>
    <x v="0"/>
    <s v="1046846"/>
    <s v="350048"/>
    <x v="54"/>
    <s v="5590000"/>
    <n v="2016"/>
    <x v="3"/>
    <x v="54"/>
    <s v="50000-PROGRAM EXPENDITURE BUDGET"/>
    <s v="82000-APPLIED OVERHEAD"/>
    <m/>
    <n v="0"/>
    <n v="0"/>
    <n v="0"/>
    <n v="0"/>
    <n v="0"/>
    <s v="N/A"/>
    <n v="0"/>
    <n v="0"/>
    <n v="0"/>
    <n v="0"/>
    <n v="0"/>
    <n v="0"/>
    <n v="0"/>
    <n v="0"/>
    <n v="0"/>
    <n v="0"/>
    <n v="0"/>
    <n v="0"/>
    <n v="0"/>
    <s v="FED HOUSNG &amp; COMM DEV FND"/>
    <s v="FHCD CDBG R STIMULUS ADMIN"/>
    <s v="CDBG ENTITLEMENT STIMULUS"/>
    <s v="HOUSING AND COMMUNITY DEVELOPMENT"/>
  </r>
  <r>
    <x v="0"/>
    <s v="1046851"/>
    <s v="000000"/>
    <x v="6"/>
    <s v="0000000"/>
    <n v="2016"/>
    <x v="0"/>
    <x v="6"/>
    <s v="BS000-CURRENT ASSETS"/>
    <s v="B1150-ACCOUNTS RECEIVABLE"/>
    <m/>
    <n v="0"/>
    <n v="0"/>
    <n v="0"/>
    <n v="0"/>
    <n v="0"/>
    <s v="N/A"/>
    <n v="0"/>
    <n v="0"/>
    <n v="0"/>
    <n v="0"/>
    <n v="0"/>
    <n v="0"/>
    <n v="0"/>
    <n v="0"/>
    <n v="0"/>
    <n v="0"/>
    <n v="0"/>
    <n v="0"/>
    <n v="0"/>
    <s v="FED HOUSNG &amp; COMM DEV FND"/>
    <s v="FHCD HOOD  JERRY"/>
    <s v="DEFAULT"/>
    <s v="Default"/>
  </r>
  <r>
    <x v="0"/>
    <s v="1046851"/>
    <s v="000000"/>
    <x v="9"/>
    <s v="0000000"/>
    <n v="2016"/>
    <x v="0"/>
    <x v="9"/>
    <s v="BS000-CURRENT ASSETS"/>
    <s v="B1150-ACCOUNTS RECEIVABLE"/>
    <m/>
    <n v="0"/>
    <n v="0"/>
    <n v="0"/>
    <n v="0"/>
    <n v="0"/>
    <s v="N/A"/>
    <n v="0"/>
    <n v="0"/>
    <n v="0"/>
    <n v="0"/>
    <n v="0"/>
    <n v="0"/>
    <n v="0"/>
    <n v="0"/>
    <n v="0"/>
    <n v="0"/>
    <n v="0"/>
    <n v="0"/>
    <n v="0"/>
    <s v="FED HOUSNG &amp; COMM DEV FND"/>
    <s v="FHCD HOOD  JERRY"/>
    <s v="DEFAULT"/>
    <s v="Default"/>
  </r>
  <r>
    <x v="0"/>
    <s v="1046851"/>
    <s v="000000"/>
    <x v="29"/>
    <s v="0000000"/>
    <n v="2016"/>
    <x v="1"/>
    <x v="29"/>
    <s v="BS200-CURRENT LIABILITIES"/>
    <s v="B2220-DEFERRED REVENUES"/>
    <m/>
    <n v="0"/>
    <n v="0"/>
    <n v="0"/>
    <n v="0"/>
    <n v="0"/>
    <s v="N/A"/>
    <n v="0"/>
    <n v="0"/>
    <n v="0"/>
    <n v="0"/>
    <n v="0"/>
    <n v="0"/>
    <n v="0"/>
    <n v="0"/>
    <n v="0"/>
    <n v="0"/>
    <n v="0"/>
    <n v="0"/>
    <n v="0"/>
    <s v="FED HOUSNG &amp; COMM DEV FND"/>
    <s v="FHCD HOOD  JERRY"/>
    <s v="DEFAULT"/>
    <s v="Default"/>
  </r>
  <r>
    <x v="0"/>
    <s v="1046851"/>
    <s v="350002"/>
    <x v="43"/>
    <s v="0000000"/>
    <n v="2016"/>
    <x v="4"/>
    <x v="43"/>
    <s v="R3000-REVENUE"/>
    <s v="R3310-FEDERAL GRANTS DIRECT"/>
    <m/>
    <n v="0"/>
    <n v="0"/>
    <n v="0"/>
    <n v="0"/>
    <n v="0"/>
    <s v="N/A"/>
    <n v="0"/>
    <n v="0"/>
    <n v="0"/>
    <n v="0"/>
    <n v="0"/>
    <n v="0"/>
    <n v="0"/>
    <n v="0"/>
    <n v="0"/>
    <n v="0"/>
    <n v="0"/>
    <n v="0"/>
    <n v="0"/>
    <s v="FED HOUSNG &amp; COMM DEV FND"/>
    <s v="FHCD HOOD  JERRY"/>
    <s v="IDIS HOME OWNERS REHAB"/>
    <s v="Default"/>
  </r>
  <r>
    <x v="0"/>
    <s v="1046851"/>
    <s v="350002"/>
    <x v="38"/>
    <s v="5590000"/>
    <n v="2016"/>
    <x v="3"/>
    <x v="38"/>
    <s v="50000-PROGRAM EXPENDITURE BUDGET"/>
    <s v="53000-SERVICES-OTHER CHARGES"/>
    <m/>
    <n v="0"/>
    <n v="0"/>
    <n v="0"/>
    <n v="0"/>
    <n v="0"/>
    <s v="N/A"/>
    <n v="0"/>
    <n v="0"/>
    <n v="0"/>
    <n v="0"/>
    <n v="0"/>
    <n v="0"/>
    <n v="0"/>
    <n v="0"/>
    <n v="0"/>
    <n v="0"/>
    <n v="0"/>
    <n v="0"/>
    <n v="0"/>
    <s v="FED HOUSNG &amp; COMM DEV FND"/>
    <s v="FHCD HOOD  JERRY"/>
    <s v="IDIS HOME OWNERS REHAB"/>
    <s v="HOUSING AND COMMUNITY DEVELOPMENT"/>
  </r>
  <r>
    <x v="0"/>
    <s v="1046851"/>
    <s v="350007"/>
    <x v="43"/>
    <s v="0000000"/>
    <n v="2016"/>
    <x v="4"/>
    <x v="43"/>
    <s v="R3000-REVENUE"/>
    <s v="R3310-FEDERAL GRANTS DIRECT"/>
    <m/>
    <n v="0"/>
    <n v="0"/>
    <n v="0"/>
    <n v="0"/>
    <n v="0"/>
    <s v="N/A"/>
    <n v="0"/>
    <n v="0"/>
    <n v="0"/>
    <n v="0"/>
    <n v="0"/>
    <n v="0"/>
    <n v="0"/>
    <n v="0"/>
    <n v="0"/>
    <n v="0"/>
    <n v="0"/>
    <n v="0"/>
    <n v="0"/>
    <s v="FED HOUSNG &amp; COMM DEV FND"/>
    <s v="FHCD HOOD  JERRY"/>
    <s v="HOME SBRCPNT UNALL"/>
    <s v="Default"/>
  </r>
  <r>
    <x v="0"/>
    <s v="1046853"/>
    <s v="000000"/>
    <x v="6"/>
    <s v="0000000"/>
    <n v="2016"/>
    <x v="0"/>
    <x v="6"/>
    <s v="BS000-CURRENT ASSETS"/>
    <s v="B1150-ACCOUNTS RECEIVABLE"/>
    <m/>
    <n v="0"/>
    <n v="0"/>
    <n v="0"/>
    <n v="0"/>
    <n v="0"/>
    <s v="N/A"/>
    <n v="0"/>
    <n v="0"/>
    <n v="0"/>
    <n v="0"/>
    <n v="0"/>
    <n v="0"/>
    <n v="0"/>
    <n v="0"/>
    <n v="0"/>
    <n v="0"/>
    <n v="0"/>
    <n v="0"/>
    <n v="0"/>
    <s v="FED HOUSNG &amp; COMM DEV FND"/>
    <s v="FHCD VAUGHAN  HELEN J"/>
    <s v="DEFAULT"/>
    <s v="Default"/>
  </r>
  <r>
    <x v="0"/>
    <s v="1046853"/>
    <s v="000000"/>
    <x v="9"/>
    <s v="0000000"/>
    <n v="2016"/>
    <x v="0"/>
    <x v="9"/>
    <s v="BS000-CURRENT ASSETS"/>
    <s v="B1150-ACCOUNTS RECEIVABLE"/>
    <m/>
    <n v="0"/>
    <n v="0"/>
    <n v="0"/>
    <n v="0"/>
    <n v="0"/>
    <s v="N/A"/>
    <n v="0"/>
    <n v="0"/>
    <n v="0"/>
    <n v="0"/>
    <n v="0"/>
    <n v="0"/>
    <n v="0"/>
    <n v="0"/>
    <n v="0"/>
    <n v="0"/>
    <n v="0"/>
    <n v="0"/>
    <n v="0"/>
    <s v="FED HOUSNG &amp; COMM DEV FND"/>
    <s v="FHCD VAUGHAN  HELEN J"/>
    <s v="DEFAULT"/>
    <s v="Default"/>
  </r>
  <r>
    <x v="0"/>
    <s v="1046853"/>
    <s v="000000"/>
    <x v="29"/>
    <s v="0000000"/>
    <n v="2016"/>
    <x v="1"/>
    <x v="29"/>
    <s v="BS200-CURRENT LIABILITIES"/>
    <s v="B2220-DEFERRED REVENUES"/>
    <m/>
    <n v="0"/>
    <n v="0"/>
    <n v="0"/>
    <n v="0"/>
    <n v="0"/>
    <s v="N/A"/>
    <n v="0"/>
    <n v="0"/>
    <n v="0"/>
    <n v="0"/>
    <n v="0"/>
    <n v="0"/>
    <n v="0"/>
    <n v="0"/>
    <n v="0"/>
    <n v="0"/>
    <n v="0"/>
    <n v="0"/>
    <n v="0"/>
    <s v="FED HOUSNG &amp; COMM DEV FND"/>
    <s v="FHCD VAUGHAN  HELEN J"/>
    <s v="DEFAULT"/>
    <s v="Default"/>
  </r>
  <r>
    <x v="0"/>
    <s v="1046853"/>
    <s v="350002"/>
    <x v="39"/>
    <s v="0000000"/>
    <n v="2016"/>
    <x v="4"/>
    <x v="39"/>
    <s v="R3000-REVENUE"/>
    <s v="R3600-MISCELLANEOUS REVENUE"/>
    <m/>
    <n v="0"/>
    <n v="0"/>
    <n v="0"/>
    <n v="0"/>
    <n v="0"/>
    <s v="N/A"/>
    <n v="0"/>
    <n v="0"/>
    <n v="0"/>
    <n v="0"/>
    <n v="0"/>
    <n v="0"/>
    <n v="0"/>
    <n v="0"/>
    <n v="0"/>
    <n v="0"/>
    <n v="0"/>
    <n v="0"/>
    <n v="0"/>
    <s v="FED HOUSNG &amp; COMM DEV FND"/>
    <s v="FHCD VAUGHAN  HELEN J"/>
    <s v="IDIS HOME OWNERS REHAB"/>
    <s v="Default"/>
  </r>
  <r>
    <x v="0"/>
    <s v="1046853"/>
    <s v="350002"/>
    <x v="38"/>
    <s v="5590000"/>
    <n v="2016"/>
    <x v="3"/>
    <x v="38"/>
    <s v="50000-PROGRAM EXPENDITURE BUDGET"/>
    <s v="53000-SERVICES-OTHER CHARGES"/>
    <m/>
    <n v="0"/>
    <n v="0"/>
    <n v="0"/>
    <n v="0"/>
    <n v="0"/>
    <s v="N/A"/>
    <n v="0"/>
    <n v="0"/>
    <n v="0"/>
    <n v="0"/>
    <n v="0"/>
    <n v="0"/>
    <n v="0"/>
    <n v="0"/>
    <n v="0"/>
    <n v="0"/>
    <n v="0"/>
    <n v="0"/>
    <n v="0"/>
    <s v="FED HOUSNG &amp; COMM DEV FND"/>
    <s v="FHCD VAUGHAN  HELEN J"/>
    <s v="IDIS HOME OWNERS REHAB"/>
    <s v="HOUSING AND COMMUNITY DEVELOPMENT"/>
  </r>
  <r>
    <x v="0"/>
    <s v="1046886"/>
    <s v="000000"/>
    <x v="6"/>
    <s v="0000000"/>
    <n v="2016"/>
    <x v="0"/>
    <x v="6"/>
    <s v="BS000-CURRENT ASSETS"/>
    <s v="B1150-ACCOUNTS RECEIVABLE"/>
    <m/>
    <n v="0"/>
    <n v="0"/>
    <n v="0"/>
    <n v="0"/>
    <n v="0"/>
    <s v="N/A"/>
    <n v="0"/>
    <n v="0"/>
    <n v="0"/>
    <n v="0"/>
    <n v="0"/>
    <n v="0"/>
    <n v="0"/>
    <n v="0"/>
    <n v="0"/>
    <n v="0"/>
    <n v="0"/>
    <n v="0"/>
    <n v="0"/>
    <s v="FED HOUSNG &amp; COMM DEV FND"/>
    <s v="FHCD 2011 HOME ADMIN"/>
    <s v="DEFAULT"/>
    <s v="Default"/>
  </r>
  <r>
    <x v="0"/>
    <s v="1046886"/>
    <s v="000000"/>
    <x v="9"/>
    <s v="0000000"/>
    <n v="2016"/>
    <x v="0"/>
    <x v="9"/>
    <s v="BS000-CURRENT ASSETS"/>
    <s v="B1150-ACCOUNTS RECEIVABLE"/>
    <m/>
    <n v="0"/>
    <n v="0"/>
    <n v="0"/>
    <n v="0"/>
    <n v="0"/>
    <s v="N/A"/>
    <n v="0"/>
    <n v="0"/>
    <n v="0"/>
    <n v="0"/>
    <n v="0"/>
    <n v="0"/>
    <n v="0"/>
    <n v="0"/>
    <n v="0"/>
    <n v="0"/>
    <n v="0"/>
    <n v="0"/>
    <n v="0"/>
    <s v="FED HOUSNG &amp; COMM DEV FND"/>
    <s v="FHCD 2011 HOME ADMIN"/>
    <s v="DEFAULT"/>
    <s v="Default"/>
  </r>
  <r>
    <x v="0"/>
    <s v="1046886"/>
    <s v="000000"/>
    <x v="29"/>
    <s v="0000000"/>
    <n v="2016"/>
    <x v="1"/>
    <x v="29"/>
    <s v="BS200-CURRENT LIABILITIES"/>
    <s v="B2220-DEFERRED REVENUES"/>
    <m/>
    <n v="0"/>
    <n v="0"/>
    <n v="0"/>
    <n v="0"/>
    <n v="0"/>
    <s v="N/A"/>
    <n v="0"/>
    <n v="0"/>
    <n v="0"/>
    <n v="0"/>
    <n v="0"/>
    <n v="0"/>
    <n v="0"/>
    <n v="0"/>
    <n v="0"/>
    <n v="0"/>
    <n v="0"/>
    <n v="0"/>
    <n v="0"/>
    <s v="FED HOUSNG &amp; COMM DEV FND"/>
    <s v="FHCD 2011 HOME ADMIN"/>
    <s v="DEFAULT"/>
    <s v="Default"/>
  </r>
  <r>
    <x v="0"/>
    <s v="1046886"/>
    <s v="350006"/>
    <x v="43"/>
    <s v="0000000"/>
    <n v="2016"/>
    <x v="4"/>
    <x v="43"/>
    <s v="R3000-REVENUE"/>
    <s v="R3310-FEDERAL GRANTS DIRECT"/>
    <m/>
    <n v="0"/>
    <n v="0"/>
    <n v="0"/>
    <n v="0"/>
    <n v="0"/>
    <s v="N/A"/>
    <n v="0"/>
    <n v="0"/>
    <n v="0"/>
    <n v="0"/>
    <n v="0"/>
    <n v="0"/>
    <n v="0"/>
    <n v="0"/>
    <n v="0"/>
    <n v="0"/>
    <n v="0"/>
    <n v="0"/>
    <n v="0"/>
    <s v="FED HOUSNG &amp; COMM DEV FND"/>
    <s v="FHCD 2011 HOME ADMIN"/>
    <s v="HOME ADMIN"/>
    <s v="Default"/>
  </r>
  <r>
    <x v="0"/>
    <s v="1046886"/>
    <s v="350006"/>
    <x v="40"/>
    <s v="5590000"/>
    <n v="2016"/>
    <x v="3"/>
    <x v="40"/>
    <s v="50000-PROGRAM EXPENDITURE BUDGET"/>
    <s v="51000-WAGES AND BENEFITS"/>
    <s v="51100-SALARIES/WAGES"/>
    <n v="0"/>
    <n v="0"/>
    <n v="0"/>
    <n v="0"/>
    <n v="0"/>
    <s v="N/A"/>
    <n v="0"/>
    <n v="0"/>
    <n v="0"/>
    <n v="0"/>
    <n v="0"/>
    <n v="0"/>
    <n v="0"/>
    <n v="0"/>
    <n v="0"/>
    <n v="0"/>
    <n v="0"/>
    <n v="0"/>
    <n v="0"/>
    <s v="FED HOUSNG &amp; COMM DEV FND"/>
    <s v="FHCD 2011 HOME ADMIN"/>
    <s v="HOME ADMIN"/>
    <s v="HOUSING AND COMMUNITY DEVELOPMENT"/>
  </r>
  <r>
    <x v="0"/>
    <s v="1046886"/>
    <s v="350006"/>
    <x v="70"/>
    <s v="5590000"/>
    <n v="2016"/>
    <x v="3"/>
    <x v="70"/>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71"/>
    <s v="5590000"/>
    <n v="2016"/>
    <x v="3"/>
    <x v="71"/>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72"/>
    <s v="5590000"/>
    <n v="2016"/>
    <x v="3"/>
    <x v="72"/>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104"/>
    <s v="5590000"/>
    <n v="2016"/>
    <x v="3"/>
    <x v="104"/>
    <s v="50000-PROGRAM EXPENDITURE BUDGET"/>
    <s v="59900-CONTRA EXPENDITURES"/>
    <m/>
    <n v="0"/>
    <n v="0"/>
    <n v="0"/>
    <n v="0"/>
    <n v="0"/>
    <s v="N/A"/>
    <n v="0"/>
    <n v="0"/>
    <n v="0"/>
    <n v="0"/>
    <n v="0"/>
    <n v="0"/>
    <n v="0"/>
    <n v="0"/>
    <n v="0"/>
    <n v="0"/>
    <n v="0"/>
    <n v="0"/>
    <n v="0"/>
    <s v="FED HOUSNG &amp; COMM DEV FND"/>
    <s v="FHCD 2011 HOME ADMIN"/>
    <s v="HOME ADMIN"/>
    <s v="HOUSING AND COMMUNITY DEVELOPMENT"/>
  </r>
  <r>
    <x v="0"/>
    <s v="1046886"/>
    <s v="350006"/>
    <x v="53"/>
    <s v="5590000"/>
    <n v="2016"/>
    <x v="3"/>
    <x v="53"/>
    <s v="50000-PROGRAM EXPENDITURE BUDGET"/>
    <s v="82000-APPLIED OVERHEAD"/>
    <m/>
    <n v="0"/>
    <n v="0"/>
    <n v="0"/>
    <n v="0"/>
    <n v="0"/>
    <s v="N/A"/>
    <n v="0"/>
    <n v="0"/>
    <n v="0"/>
    <n v="0"/>
    <n v="0"/>
    <n v="0"/>
    <n v="0"/>
    <n v="0"/>
    <n v="0"/>
    <n v="0"/>
    <n v="0"/>
    <n v="0"/>
    <n v="0"/>
    <s v="FED HOUSNG &amp; COMM DEV FND"/>
    <s v="FHCD 2011 HOME ADMIN"/>
    <s v="HOME ADMIN"/>
    <s v="HOUSING AND COMMUNITY DEVELOPMENT"/>
  </r>
  <r>
    <x v="0"/>
    <s v="1046886"/>
    <s v="350006"/>
    <x v="54"/>
    <s v="5590000"/>
    <n v="2016"/>
    <x v="3"/>
    <x v="54"/>
    <s v="50000-PROGRAM EXPENDITURE BUDGET"/>
    <s v="82000-APPLIED OVERHEAD"/>
    <m/>
    <n v="0"/>
    <n v="0"/>
    <n v="0"/>
    <n v="0"/>
    <n v="0"/>
    <s v="N/A"/>
    <n v="0"/>
    <n v="0"/>
    <n v="0"/>
    <n v="0"/>
    <n v="0"/>
    <n v="0"/>
    <n v="0"/>
    <n v="0"/>
    <n v="0"/>
    <n v="0"/>
    <n v="0"/>
    <n v="0"/>
    <n v="0"/>
    <s v="FED HOUSNG &amp; COMM DEV FND"/>
    <s v="FHCD 2011 HOME ADMIN"/>
    <s v="HOME ADMIN"/>
    <s v="HOUSING AND COMMUNITY DEVELOPMENT"/>
  </r>
  <r>
    <x v="0"/>
    <s v="1046887"/>
    <s v="350007"/>
    <x v="40"/>
    <s v="5590000"/>
    <n v="2016"/>
    <x v="3"/>
    <x v="40"/>
    <s v="50000-PROGRAM EXPENDITURE BUDGET"/>
    <s v="51000-WAGES AND BENEFITS"/>
    <s v="51100-SALARIES/WAGES"/>
    <n v="0"/>
    <n v="0"/>
    <n v="0"/>
    <n v="0"/>
    <n v="0"/>
    <s v="N/A"/>
    <n v="0"/>
    <n v="0"/>
    <n v="0"/>
    <n v="0"/>
    <n v="0"/>
    <n v="0"/>
    <n v="36.92"/>
    <n v="-36.92"/>
    <n v="0"/>
    <n v="0"/>
    <n v="0"/>
    <n v="0"/>
    <n v="0"/>
    <s v="FED HOUSNG &amp; COMM DEV FND"/>
    <s v="FHCD HOME HFP HSG DEV SET ASID"/>
    <s v="HOME SBRCPNT UNALL"/>
    <s v="HOUSING AND COMMUNITY DEVELOPMENT"/>
  </r>
  <r>
    <x v="0"/>
    <s v="1046888"/>
    <s v="000000"/>
    <x v="6"/>
    <s v="0000000"/>
    <n v="2016"/>
    <x v="0"/>
    <x v="6"/>
    <s v="BS000-CURRENT ASSETS"/>
    <s v="B1150-ACCOUNTS RECEIVABLE"/>
    <m/>
    <n v="0"/>
    <n v="0"/>
    <n v="0"/>
    <n v="0"/>
    <n v="0"/>
    <s v="N/A"/>
    <n v="0"/>
    <n v="0"/>
    <n v="0"/>
    <n v="0"/>
    <n v="0"/>
    <n v="0"/>
    <n v="0"/>
    <n v="0"/>
    <n v="0"/>
    <n v="0"/>
    <n v="0"/>
    <n v="0"/>
    <n v="0"/>
    <s v="FED HOUSNG &amp; COMM DEV FND"/>
    <s v="FHCD RENTON HA LRG FAM TWNHM"/>
    <s v="DEFAULT"/>
    <s v="Default"/>
  </r>
  <r>
    <x v="0"/>
    <s v="1046888"/>
    <s v="000000"/>
    <x v="9"/>
    <s v="0000000"/>
    <n v="2016"/>
    <x v="0"/>
    <x v="9"/>
    <s v="BS000-CURRENT ASSETS"/>
    <s v="B1150-ACCOUNTS RECEIVABLE"/>
    <m/>
    <n v="0"/>
    <n v="0"/>
    <n v="0"/>
    <n v="0"/>
    <n v="0"/>
    <s v="N/A"/>
    <n v="0"/>
    <n v="0"/>
    <n v="0"/>
    <n v="0"/>
    <n v="0"/>
    <n v="0"/>
    <n v="0"/>
    <n v="0"/>
    <n v="0"/>
    <n v="0"/>
    <n v="0"/>
    <n v="0"/>
    <n v="0"/>
    <s v="FED HOUSNG &amp; COMM DEV FND"/>
    <s v="FHCD RENTON HA LRG FAM TWNHM"/>
    <s v="DEFAULT"/>
    <s v="Default"/>
  </r>
  <r>
    <x v="0"/>
    <s v="1046888"/>
    <s v="000000"/>
    <x v="29"/>
    <s v="0000000"/>
    <n v="2016"/>
    <x v="1"/>
    <x v="29"/>
    <s v="BS200-CURRENT LIABILITIES"/>
    <s v="B2220-DEFERRED REVENUES"/>
    <m/>
    <n v="0"/>
    <n v="0"/>
    <n v="0"/>
    <n v="0"/>
    <n v="0"/>
    <s v="N/A"/>
    <n v="0"/>
    <n v="0"/>
    <n v="0"/>
    <n v="0"/>
    <n v="0"/>
    <n v="0"/>
    <n v="0"/>
    <n v="0"/>
    <n v="0"/>
    <n v="0"/>
    <n v="0"/>
    <n v="0"/>
    <n v="0"/>
    <s v="FED HOUSNG &amp; COMM DEV FND"/>
    <s v="FHCD RENTON HA LRG FAM TWNHM"/>
    <s v="DEFAULT"/>
    <s v="Default"/>
  </r>
  <r>
    <x v="0"/>
    <s v="1046888"/>
    <s v="350007"/>
    <x v="43"/>
    <s v="0000000"/>
    <n v="2016"/>
    <x v="4"/>
    <x v="43"/>
    <s v="R3000-REVENUE"/>
    <s v="R3310-FEDERAL GRANTS DIRECT"/>
    <m/>
    <n v="0"/>
    <n v="0"/>
    <n v="0"/>
    <n v="0"/>
    <n v="0"/>
    <s v="N/A"/>
    <n v="0"/>
    <n v="0"/>
    <n v="0"/>
    <n v="0"/>
    <n v="0"/>
    <n v="0"/>
    <n v="0"/>
    <n v="0"/>
    <n v="0"/>
    <n v="0"/>
    <n v="0"/>
    <n v="0"/>
    <n v="0"/>
    <s v="FED HOUSNG &amp; COMM DEV FND"/>
    <s v="FHCD RENTON HA LRG FAM TWNHM"/>
    <s v="HOME SBRCPNT UNALL"/>
    <s v="Default"/>
  </r>
  <r>
    <x v="0"/>
    <s v="1046888"/>
    <s v="350007"/>
    <x v="39"/>
    <s v="0000000"/>
    <n v="2016"/>
    <x v="4"/>
    <x v="39"/>
    <s v="R3000-REVENUE"/>
    <s v="R3600-MISCELLANEOUS REVENUE"/>
    <m/>
    <n v="0"/>
    <n v="0"/>
    <n v="0"/>
    <n v="0"/>
    <n v="0"/>
    <s v="N/A"/>
    <n v="0"/>
    <n v="0"/>
    <n v="0"/>
    <n v="0"/>
    <n v="0"/>
    <n v="0"/>
    <n v="0"/>
    <n v="0"/>
    <n v="0"/>
    <n v="0"/>
    <n v="0"/>
    <n v="0"/>
    <n v="0"/>
    <s v="FED HOUSNG &amp; COMM DEV FND"/>
    <s v="FHCD RENTON HA LRG FAM TWNHM"/>
    <s v="HOME SBRCPNT UNALL"/>
    <s v="Default"/>
  </r>
  <r>
    <x v="0"/>
    <s v="1046888"/>
    <s v="350007"/>
    <x v="41"/>
    <s v="5590000"/>
    <n v="2016"/>
    <x v="3"/>
    <x v="41"/>
    <s v="50000-PROGRAM EXPENDITURE BUDGET"/>
    <s v="53000-SERVICES-OTHER CHARGES"/>
    <m/>
    <n v="0"/>
    <n v="0"/>
    <n v="0"/>
    <n v="0"/>
    <n v="0"/>
    <s v="N/A"/>
    <n v="0"/>
    <n v="0"/>
    <n v="0"/>
    <n v="0"/>
    <n v="0"/>
    <n v="0"/>
    <n v="0"/>
    <n v="0"/>
    <n v="0"/>
    <n v="0"/>
    <n v="0"/>
    <n v="0"/>
    <n v="0"/>
    <s v="FED HOUSNG &amp; COMM DEV FND"/>
    <s v="FHCD RENTON HA LRG FAM TWNHM"/>
    <s v="HOME SBRCPNT UNALL"/>
    <s v="HOUSING AND COMMUNITY DEVELOPMENT"/>
  </r>
  <r>
    <x v="0"/>
    <s v="1046889"/>
    <s v="000000"/>
    <x v="6"/>
    <s v="0000000"/>
    <n v="2016"/>
    <x v="0"/>
    <x v="6"/>
    <s v="BS000-CURRENT ASSETS"/>
    <s v="B1150-ACCOUNTS RECEIVABLE"/>
    <m/>
    <n v="0"/>
    <n v="0"/>
    <n v="0"/>
    <n v="0"/>
    <n v="0"/>
    <s v="N/A"/>
    <n v="0"/>
    <n v="0"/>
    <n v="0"/>
    <n v="0"/>
    <n v="0"/>
    <n v="0"/>
    <n v="0"/>
    <n v="0"/>
    <n v="0"/>
    <n v="0"/>
    <n v="0"/>
    <n v="0"/>
    <n v="0"/>
    <s v="FED HOUSNG &amp; COMM DEV FND"/>
    <s v="FHCD BURIEN PARK IMPROV"/>
    <s v="DEFAULT"/>
    <s v="Default"/>
  </r>
  <r>
    <x v="0"/>
    <s v="1046889"/>
    <s v="000000"/>
    <x v="9"/>
    <s v="0000000"/>
    <n v="2016"/>
    <x v="0"/>
    <x v="9"/>
    <s v="BS000-CURRENT ASSETS"/>
    <s v="B1150-ACCOUNTS RECEIVABLE"/>
    <m/>
    <n v="0"/>
    <n v="0"/>
    <n v="0"/>
    <n v="0"/>
    <n v="0"/>
    <s v="N/A"/>
    <n v="0"/>
    <n v="0"/>
    <n v="0"/>
    <n v="0"/>
    <n v="0"/>
    <n v="0"/>
    <n v="0"/>
    <n v="0"/>
    <n v="0"/>
    <n v="0"/>
    <n v="0"/>
    <n v="0"/>
    <n v="0"/>
    <s v="FED HOUSNG &amp; COMM DEV FND"/>
    <s v="FHCD BURIEN PARK IMPROV"/>
    <s v="DEFAULT"/>
    <s v="Default"/>
  </r>
  <r>
    <x v="0"/>
    <s v="1046889"/>
    <s v="000000"/>
    <x v="29"/>
    <s v="0000000"/>
    <n v="2016"/>
    <x v="1"/>
    <x v="29"/>
    <s v="BS200-CURRENT LIABILITIES"/>
    <s v="B2220-DEFERRED REVENUES"/>
    <m/>
    <n v="0"/>
    <n v="0"/>
    <n v="0"/>
    <n v="0"/>
    <n v="0"/>
    <s v="N/A"/>
    <n v="0"/>
    <n v="0"/>
    <n v="0"/>
    <n v="0"/>
    <n v="0"/>
    <n v="0"/>
    <n v="0"/>
    <n v="0"/>
    <n v="0"/>
    <n v="0"/>
    <n v="0"/>
    <n v="0"/>
    <n v="0"/>
    <s v="FED HOUSNG &amp; COMM DEV FND"/>
    <s v="FHCD BURIEN PARK IMPROV"/>
    <s v="DEFAULT"/>
    <s v="Default"/>
  </r>
  <r>
    <x v="0"/>
    <s v="1046889"/>
    <s v="350047"/>
    <x v="55"/>
    <s v="0000000"/>
    <n v="2016"/>
    <x v="4"/>
    <x v="55"/>
    <s v="R3000-REVENUE"/>
    <s v="R3310-FEDERAL GRANTS DIRECT"/>
    <m/>
    <n v="0"/>
    <n v="0"/>
    <n v="0"/>
    <n v="0"/>
    <n v="0"/>
    <s v="N/A"/>
    <n v="0"/>
    <n v="0"/>
    <n v="0"/>
    <n v="0"/>
    <n v="0"/>
    <n v="0"/>
    <n v="0"/>
    <n v="0"/>
    <n v="0"/>
    <n v="0"/>
    <n v="0"/>
    <n v="0"/>
    <n v="0"/>
    <s v="FED HOUSNG &amp; COMM DEV FND"/>
    <s v="FHCD BURIEN PARK IMPROV"/>
    <s v="PROGRAM YEAR PROJECTS"/>
    <s v="Default"/>
  </r>
  <r>
    <x v="0"/>
    <s v="1046889"/>
    <s v="350047"/>
    <x v="119"/>
    <s v="0000000"/>
    <n v="2016"/>
    <x v="4"/>
    <x v="119"/>
    <s v="R3000-REVENUE"/>
    <s v="R3390-RECOVERY ACT DIRECT"/>
    <m/>
    <n v="0"/>
    <n v="0"/>
    <n v="0"/>
    <n v="0"/>
    <n v="0"/>
    <s v="N/A"/>
    <n v="0"/>
    <n v="0"/>
    <n v="0"/>
    <n v="0"/>
    <n v="0"/>
    <n v="0"/>
    <n v="0"/>
    <n v="0"/>
    <n v="0"/>
    <n v="0"/>
    <n v="0"/>
    <n v="0"/>
    <n v="0"/>
    <s v="FED HOUSNG &amp; COMM DEV FND"/>
    <s v="FHCD BURIEN PARK IMPROV"/>
    <s v="PROGRAM YEAR PROJECTS"/>
    <s v="Default"/>
  </r>
  <r>
    <x v="0"/>
    <s v="1046889"/>
    <s v="350047"/>
    <x v="40"/>
    <s v="5590000"/>
    <n v="2016"/>
    <x v="3"/>
    <x v="40"/>
    <s v="50000-PROGRAM EXPENDITURE BUDGET"/>
    <s v="51000-WAGES AND BENEFITS"/>
    <s v="51100-SALARIES/WAGES"/>
    <n v="0"/>
    <n v="0"/>
    <n v="0"/>
    <n v="0"/>
    <n v="0"/>
    <s v="N/A"/>
    <n v="0"/>
    <n v="0"/>
    <n v="0"/>
    <n v="0"/>
    <n v="0"/>
    <n v="0"/>
    <n v="0"/>
    <n v="0"/>
    <n v="0"/>
    <n v="0"/>
    <n v="0"/>
    <n v="0"/>
    <n v="0"/>
    <s v="FED HOUSNG &amp; COMM DEV FND"/>
    <s v="FHCD BURIEN PARK IMPROV"/>
    <s v="PROGRAM YEAR PROJECTS"/>
    <s v="HOUSING AND COMMUNITY DEVELOPMENT"/>
  </r>
  <r>
    <x v="0"/>
    <s v="1046889"/>
    <s v="350047"/>
    <x v="41"/>
    <s v="5590000"/>
    <n v="2016"/>
    <x v="3"/>
    <x v="41"/>
    <s v="50000-PROGRAM EXPENDITURE BUDGET"/>
    <s v="53000-SERVICES-OTHER CHARGES"/>
    <m/>
    <n v="0"/>
    <n v="0"/>
    <n v="0"/>
    <n v="0"/>
    <n v="0"/>
    <s v="N/A"/>
    <n v="0"/>
    <n v="0"/>
    <n v="0"/>
    <n v="0"/>
    <n v="0"/>
    <n v="0"/>
    <n v="0"/>
    <n v="0"/>
    <n v="0"/>
    <n v="0"/>
    <n v="0"/>
    <n v="0"/>
    <n v="0"/>
    <s v="FED HOUSNG &amp; COMM DEV FND"/>
    <s v="FHCD BURIEN PARK IMPROV"/>
    <s v="PROGRAM YEAR PROJECTS"/>
    <s v="HOUSING AND COMMUNITY DEVELOPMENT"/>
  </r>
  <r>
    <x v="0"/>
    <s v="1046889"/>
    <s v="350047"/>
    <x v="104"/>
    <s v="5590000"/>
    <n v="2016"/>
    <x v="3"/>
    <x v="104"/>
    <s v="50000-PROGRAM EXPENDITURE BUDGET"/>
    <s v="59900-CONTRA EXPENDITURES"/>
    <m/>
    <n v="0"/>
    <n v="0"/>
    <n v="0"/>
    <n v="0"/>
    <n v="0"/>
    <s v="N/A"/>
    <n v="0"/>
    <n v="0"/>
    <n v="0"/>
    <n v="0"/>
    <n v="0"/>
    <n v="0"/>
    <n v="0"/>
    <n v="0"/>
    <n v="0"/>
    <n v="0"/>
    <n v="0"/>
    <n v="0"/>
    <n v="0"/>
    <s v="FED HOUSNG &amp; COMM DEV FND"/>
    <s v="FHCD BURIEN PARK IMPROV"/>
    <s v="PROGRAM YEAR PROJECTS"/>
    <s v="HOUSING AND COMMUNITY DEVELOPMENT"/>
  </r>
  <r>
    <x v="0"/>
    <s v="1046889"/>
    <s v="350047"/>
    <x v="53"/>
    <s v="5590000"/>
    <n v="2016"/>
    <x v="3"/>
    <x v="53"/>
    <s v="50000-PROGRAM EXPENDITURE BUDGET"/>
    <s v="82000-APPLIED OVERHEAD"/>
    <m/>
    <n v="0"/>
    <n v="0"/>
    <n v="0"/>
    <n v="0"/>
    <n v="0"/>
    <s v="N/A"/>
    <n v="0"/>
    <n v="0"/>
    <n v="0"/>
    <n v="0"/>
    <n v="0"/>
    <n v="0"/>
    <n v="0"/>
    <n v="0"/>
    <n v="0"/>
    <n v="0"/>
    <n v="0"/>
    <n v="0"/>
    <n v="0"/>
    <s v="FED HOUSNG &amp; COMM DEV FND"/>
    <s v="FHCD BURIEN PARK IMPROV"/>
    <s v="PROGRAM YEAR PROJECTS"/>
    <s v="HOUSING AND COMMUNITY DEVELOPMENT"/>
  </r>
  <r>
    <x v="0"/>
    <s v="1046889"/>
    <s v="350047"/>
    <x v="54"/>
    <s v="5590000"/>
    <n v="2016"/>
    <x v="3"/>
    <x v="54"/>
    <s v="50000-PROGRAM EXPENDITURE BUDGET"/>
    <s v="82000-APPLIED OVERHEAD"/>
    <m/>
    <n v="0"/>
    <n v="0"/>
    <n v="0"/>
    <n v="0"/>
    <n v="0"/>
    <s v="N/A"/>
    <n v="0"/>
    <n v="0"/>
    <n v="0"/>
    <n v="0"/>
    <n v="0"/>
    <n v="0"/>
    <n v="0"/>
    <n v="0"/>
    <n v="0"/>
    <n v="0"/>
    <n v="0"/>
    <n v="0"/>
    <n v="0"/>
    <s v="FED HOUSNG &amp; COMM DEV FND"/>
    <s v="FHCD BURIEN PARK IMPROV"/>
    <s v="PROGRAM YEAR PROJECTS"/>
    <s v="HOUSING AND COMMUNITY DEVELOPMENT"/>
  </r>
  <r>
    <x v="0"/>
    <s v="1046992"/>
    <s v="000000"/>
    <x v="6"/>
    <s v="0000000"/>
    <n v="2016"/>
    <x v="0"/>
    <x v="6"/>
    <s v="BS000-CURRENT ASSETS"/>
    <s v="B1150-ACCOUNTS RECEIVABLE"/>
    <m/>
    <n v="0"/>
    <n v="0"/>
    <n v="0"/>
    <n v="0"/>
    <n v="0"/>
    <s v="N/A"/>
    <n v="0"/>
    <n v="0"/>
    <n v="0"/>
    <n v="0"/>
    <n v="0"/>
    <n v="0"/>
    <n v="0"/>
    <n v="0"/>
    <n v="0"/>
    <n v="0"/>
    <n v="0"/>
    <n v="0"/>
    <n v="0"/>
    <s v="FED HOUSNG &amp; COMM DEV FND"/>
    <s v="FHCD LUSTER FRANCES"/>
    <s v="DEFAULT"/>
    <s v="Default"/>
  </r>
  <r>
    <x v="0"/>
    <s v="1046992"/>
    <s v="000000"/>
    <x v="9"/>
    <s v="0000000"/>
    <n v="2016"/>
    <x v="0"/>
    <x v="9"/>
    <s v="BS000-CURRENT ASSETS"/>
    <s v="B1150-ACCOUNTS RECEIVABLE"/>
    <m/>
    <n v="0"/>
    <n v="0"/>
    <n v="0"/>
    <n v="0"/>
    <n v="0"/>
    <s v="N/A"/>
    <n v="0"/>
    <n v="0"/>
    <n v="0"/>
    <n v="0"/>
    <n v="0"/>
    <n v="0"/>
    <n v="0"/>
    <n v="0"/>
    <n v="0"/>
    <n v="0"/>
    <n v="0"/>
    <n v="0"/>
    <n v="0"/>
    <s v="FED HOUSNG &amp; COMM DEV FND"/>
    <s v="FHCD LUSTER FRANCES"/>
    <s v="DEFAULT"/>
    <s v="Default"/>
  </r>
  <r>
    <x v="0"/>
    <s v="1046992"/>
    <s v="000000"/>
    <x v="29"/>
    <s v="0000000"/>
    <n v="2016"/>
    <x v="1"/>
    <x v="29"/>
    <s v="BS200-CURRENT LIABILITIES"/>
    <s v="B2220-DEFERRED REVENUES"/>
    <m/>
    <n v="0"/>
    <n v="0"/>
    <n v="0"/>
    <n v="0"/>
    <n v="0"/>
    <s v="N/A"/>
    <n v="0"/>
    <n v="0"/>
    <n v="0"/>
    <n v="0"/>
    <n v="0"/>
    <n v="0"/>
    <n v="0"/>
    <n v="0"/>
    <n v="0"/>
    <n v="0"/>
    <n v="0"/>
    <n v="0"/>
    <n v="0"/>
    <s v="FED HOUSNG &amp; COMM DEV FND"/>
    <s v="FHCD LUSTER FRANCES"/>
    <s v="DEFAULT"/>
    <s v="Default"/>
  </r>
  <r>
    <x v="0"/>
    <s v="1046992"/>
    <s v="350002"/>
    <x v="43"/>
    <s v="0000000"/>
    <n v="2016"/>
    <x v="4"/>
    <x v="43"/>
    <s v="R3000-REVENUE"/>
    <s v="R3310-FEDERAL GRANTS DIRECT"/>
    <m/>
    <n v="0"/>
    <n v="0"/>
    <n v="0"/>
    <n v="0"/>
    <n v="0"/>
    <s v="N/A"/>
    <n v="0"/>
    <n v="0"/>
    <n v="0"/>
    <n v="0"/>
    <n v="0"/>
    <n v="0"/>
    <n v="0"/>
    <n v="0"/>
    <n v="0"/>
    <n v="0"/>
    <n v="0"/>
    <n v="0"/>
    <n v="0"/>
    <s v="FED HOUSNG &amp; COMM DEV FND"/>
    <s v="FHCD LUSTER FRANCES"/>
    <s v="IDIS HOME OWNERS REHAB"/>
    <s v="Default"/>
  </r>
  <r>
    <x v="0"/>
    <s v="1046992"/>
    <s v="350002"/>
    <x v="138"/>
    <s v="5590000"/>
    <n v="2016"/>
    <x v="3"/>
    <x v="138"/>
    <s v="50000-PROGRAM EXPENDITURE BUDGET"/>
    <s v="53000-SERVICES-OTHER CHARGES"/>
    <m/>
    <n v="0"/>
    <n v="0"/>
    <n v="0"/>
    <n v="0"/>
    <n v="0"/>
    <s v="N/A"/>
    <n v="0"/>
    <n v="0"/>
    <n v="0"/>
    <n v="0"/>
    <n v="0"/>
    <n v="0"/>
    <n v="0"/>
    <n v="0"/>
    <n v="0"/>
    <n v="0"/>
    <n v="0"/>
    <n v="0"/>
    <n v="0"/>
    <s v="FED HOUSNG &amp; COMM DEV FND"/>
    <s v="FHCD LUSTER FRANCES"/>
    <s v="IDIS HOME OWNERS REHAB"/>
    <s v="HOUSING AND COMMUNITY DEVELOPMENT"/>
  </r>
  <r>
    <x v="0"/>
    <s v="1046993"/>
    <s v="350004"/>
    <x v="39"/>
    <s v="0000000"/>
    <n v="2016"/>
    <x v="4"/>
    <x v="39"/>
    <s v="R3000-REVENUE"/>
    <s v="R3600-MISCELLANEOUS REVENUE"/>
    <m/>
    <n v="0"/>
    <n v="0"/>
    <n v="0"/>
    <n v="0"/>
    <n v="0"/>
    <s v="N/A"/>
    <n v="0"/>
    <n v="0"/>
    <n v="0"/>
    <n v="0"/>
    <n v="0"/>
    <n v="0"/>
    <n v="0"/>
    <n v="0"/>
    <n v="0"/>
    <n v="0"/>
    <n v="0"/>
    <n v="0"/>
    <n v="0"/>
    <s v="FED HOUSNG &amp; COMM DEV FND"/>
    <s v="FHCD 2011 HOME PROG INCOME"/>
    <s v="HOME PROGRAM INCOME"/>
    <s v="Default"/>
  </r>
  <r>
    <x v="0"/>
    <s v="1046993"/>
    <s v="350004"/>
    <x v="39"/>
    <s v="5590000"/>
    <n v="2016"/>
    <x v="4"/>
    <x v="39"/>
    <s v="R3000-REVENUE"/>
    <s v="R3600-MISCELLANEOUS REVENUE"/>
    <m/>
    <n v="0"/>
    <n v="0"/>
    <n v="0"/>
    <n v="0"/>
    <n v="0"/>
    <s v="N/A"/>
    <n v="0"/>
    <n v="0"/>
    <n v="0"/>
    <n v="0"/>
    <n v="0"/>
    <n v="0"/>
    <n v="0"/>
    <n v="0"/>
    <n v="0"/>
    <n v="0"/>
    <n v="0"/>
    <n v="0"/>
    <n v="0"/>
    <s v="FED HOUSNG &amp; COMM DEV FND"/>
    <s v="FHCD 2011 HOME PROG INCOME"/>
    <s v="HOME PROGRAM INCOME"/>
    <s v="HOUSING AND COMMUNITY DEVELOPMENT"/>
  </r>
  <r>
    <x v="0"/>
    <s v="1046993"/>
    <s v="350310"/>
    <x v="39"/>
    <s v="0000000"/>
    <n v="2016"/>
    <x v="4"/>
    <x v="39"/>
    <s v="R3000-REVENUE"/>
    <s v="R3600-MISCELLANEOUS REVENUE"/>
    <m/>
    <n v="0"/>
    <n v="0"/>
    <n v="7251.7300000000005"/>
    <n v="0"/>
    <n v="-7251.7300000000005"/>
    <s v="N/A"/>
    <n v="0"/>
    <n v="-5000"/>
    <n v="0"/>
    <n v="0"/>
    <n v="0"/>
    <n v="0"/>
    <n v="0"/>
    <n v="0"/>
    <n v="0"/>
    <n v="12251.73"/>
    <n v="0"/>
    <n v="0"/>
    <n v="0"/>
    <s v="FED HOUSNG &amp; COMM DEV FND"/>
    <s v="FHCD 2011 HOME PROG INCOME"/>
    <s v="HOUSING FINANCE PROGRAM"/>
    <s v="Default"/>
  </r>
  <r>
    <x v="0"/>
    <s v="1046993"/>
    <s v="350310"/>
    <x v="39"/>
    <s v="5590000"/>
    <n v="2016"/>
    <x v="4"/>
    <x v="39"/>
    <s v="R3000-REVENUE"/>
    <s v="R3600-MISCELLANEOUS REVENUE"/>
    <m/>
    <n v="0"/>
    <n v="0"/>
    <n v="-36958.410000000003"/>
    <n v="0"/>
    <n v="36958.410000000003"/>
    <s v="N/A"/>
    <n v="0"/>
    <n v="0"/>
    <n v="0"/>
    <n v="0"/>
    <n v="0"/>
    <n v="0"/>
    <n v="0"/>
    <n v="-7251.7300000000005"/>
    <n v="0"/>
    <n v="0"/>
    <n v="0"/>
    <n v="-29706.68"/>
    <n v="0"/>
    <s v="FED HOUSNG &amp; COMM DEV FND"/>
    <s v="FHCD 2011 HOME PROG INCOME"/>
    <s v="HOUSING FINANCE PROGRAM"/>
    <s v="HOUSING AND COMMUNITY DEVELOPMENT"/>
  </r>
  <r>
    <x v="0"/>
    <s v="1047381"/>
    <s v="000000"/>
    <x v="6"/>
    <s v="0000000"/>
    <n v="2016"/>
    <x v="0"/>
    <x v="6"/>
    <s v="BS000-CURRENT ASSETS"/>
    <s v="B1150-ACCOUNTS RECEIVABLE"/>
    <m/>
    <n v="0"/>
    <n v="0"/>
    <n v="0"/>
    <n v="0"/>
    <n v="0"/>
    <s v="N/A"/>
    <n v="0"/>
    <n v="0"/>
    <n v="0"/>
    <n v="0"/>
    <n v="0"/>
    <n v="0"/>
    <n v="0"/>
    <n v="0"/>
    <n v="0"/>
    <n v="0"/>
    <n v="0"/>
    <n v="0"/>
    <n v="0"/>
    <s v="FED HOUSNG &amp; COMM DEV FND"/>
    <s v="FHCD KCHA WNDRLND EST HQ1270"/>
    <s v="DEFAULT"/>
    <s v="Default"/>
  </r>
  <r>
    <x v="0"/>
    <s v="1047381"/>
    <s v="000000"/>
    <x v="9"/>
    <s v="0000000"/>
    <n v="2016"/>
    <x v="0"/>
    <x v="9"/>
    <s v="BS000-CURRENT ASSETS"/>
    <s v="B1150-ACCOUNTS RECEIVABLE"/>
    <m/>
    <n v="0"/>
    <n v="0"/>
    <n v="0"/>
    <n v="0"/>
    <n v="0"/>
    <s v="N/A"/>
    <n v="0"/>
    <n v="0"/>
    <n v="0"/>
    <n v="0"/>
    <n v="0"/>
    <n v="0"/>
    <n v="0"/>
    <n v="0"/>
    <n v="0"/>
    <n v="0"/>
    <n v="0"/>
    <n v="0"/>
    <n v="0"/>
    <s v="FED HOUSNG &amp; COMM DEV FND"/>
    <s v="FHCD KCHA WNDRLND EST HQ1270"/>
    <s v="DEFAULT"/>
    <s v="Default"/>
  </r>
  <r>
    <x v="0"/>
    <s v="1047381"/>
    <s v="000000"/>
    <x v="29"/>
    <s v="0000000"/>
    <n v="2016"/>
    <x v="1"/>
    <x v="29"/>
    <s v="BS200-CURRENT LIABILITIES"/>
    <s v="B2220-DEFERRED REVENUES"/>
    <m/>
    <n v="0"/>
    <n v="0"/>
    <n v="0"/>
    <n v="0"/>
    <n v="0"/>
    <s v="N/A"/>
    <n v="0"/>
    <n v="0"/>
    <n v="0"/>
    <n v="0"/>
    <n v="0"/>
    <n v="0"/>
    <n v="0"/>
    <n v="0"/>
    <n v="0"/>
    <n v="0"/>
    <n v="0"/>
    <n v="0"/>
    <n v="0"/>
    <s v="FED HOUSNG &amp; COMM DEV FND"/>
    <s v="FHCD KCHA WNDRLND EST HQ1270"/>
    <s v="DEFAULT"/>
    <s v="Default"/>
  </r>
  <r>
    <x v="0"/>
    <s v="1047381"/>
    <s v="350007"/>
    <x v="43"/>
    <s v="0000000"/>
    <n v="2016"/>
    <x v="4"/>
    <x v="43"/>
    <s v="R3000-REVENUE"/>
    <s v="R3310-FEDERAL GRANTS DIRECT"/>
    <m/>
    <n v="0"/>
    <n v="0"/>
    <n v="0"/>
    <n v="0"/>
    <n v="0"/>
    <s v="N/A"/>
    <n v="0"/>
    <n v="0"/>
    <n v="0"/>
    <n v="0"/>
    <n v="0"/>
    <n v="0"/>
    <n v="0"/>
    <n v="0"/>
    <n v="0"/>
    <n v="0"/>
    <n v="0"/>
    <n v="0"/>
    <n v="0"/>
    <s v="FED HOUSNG &amp; COMM DEV FND"/>
    <s v="FHCD KCHA WNDRLND EST HQ1270"/>
    <s v="HOME SBRCPNT UNALL"/>
    <s v="Default"/>
  </r>
  <r>
    <x v="0"/>
    <s v="1047381"/>
    <s v="350007"/>
    <x v="41"/>
    <s v="5590000"/>
    <n v="2016"/>
    <x v="3"/>
    <x v="41"/>
    <s v="50000-PROGRAM EXPENDITURE BUDGET"/>
    <s v="53000-SERVICES-OTHER CHARGES"/>
    <m/>
    <n v="0"/>
    <n v="0"/>
    <n v="0"/>
    <n v="0"/>
    <n v="0"/>
    <s v="N/A"/>
    <n v="0"/>
    <n v="0"/>
    <n v="0"/>
    <n v="0"/>
    <n v="0"/>
    <n v="0"/>
    <n v="0"/>
    <n v="0"/>
    <n v="0"/>
    <n v="0"/>
    <n v="0"/>
    <n v="0"/>
    <n v="0"/>
    <s v="FED HOUSNG &amp; COMM DEV FND"/>
    <s v="FHCD KCHA WNDRLND EST HQ1270"/>
    <s v="HOME SBRCPNT UNALL"/>
    <s v="HOUSING AND COMMUNITY DEVELOPMENT"/>
  </r>
  <r>
    <x v="0"/>
    <s v="1047381"/>
    <s v="350007"/>
    <x v="112"/>
    <s v="5590000"/>
    <n v="2016"/>
    <x v="3"/>
    <x v="112"/>
    <s v="50000-PROGRAM EXPENDITURE BUDGET"/>
    <s v="53000-SERVICES-OTHER CHARGES"/>
    <m/>
    <n v="0"/>
    <n v="0"/>
    <n v="0"/>
    <n v="0"/>
    <n v="0"/>
    <s v="N/A"/>
    <n v="0"/>
    <n v="0"/>
    <n v="0"/>
    <n v="0"/>
    <n v="0"/>
    <n v="0"/>
    <n v="0"/>
    <n v="0"/>
    <n v="0"/>
    <n v="0"/>
    <n v="0"/>
    <n v="0"/>
    <n v="0"/>
    <s v="FED HOUSNG &amp; COMM DEV FND"/>
    <s v="FHCD KCHA WNDRLND EST HQ1270"/>
    <s v="HOME SBRCPNT UNALL"/>
    <s v="HOUSING AND COMMUNITY DEVELOPMENT"/>
  </r>
  <r>
    <x v="0"/>
    <s v="1047386"/>
    <s v="000000"/>
    <x v="6"/>
    <s v="0000000"/>
    <n v="2016"/>
    <x v="0"/>
    <x v="6"/>
    <s v="BS000-CURRENT ASSETS"/>
    <s v="B1150-ACCOUNTS RECEIVABLE"/>
    <m/>
    <n v="0"/>
    <n v="0"/>
    <n v="0"/>
    <n v="0"/>
    <n v="0"/>
    <s v="N/A"/>
    <n v="0"/>
    <n v="0"/>
    <n v="0"/>
    <n v="0"/>
    <n v="0"/>
    <n v="0"/>
    <n v="0"/>
    <n v="0"/>
    <n v="0"/>
    <n v="0"/>
    <n v="0"/>
    <n v="0"/>
    <n v="0"/>
    <s v="FED HOUSNG &amp; COMM DEV FND"/>
    <s v="FHCD KC RELOCAT ACTIVITIES 11"/>
    <s v="DEFAULT"/>
    <s v="Default"/>
  </r>
  <r>
    <x v="0"/>
    <s v="1047386"/>
    <s v="000000"/>
    <x v="9"/>
    <s v="0000000"/>
    <n v="2016"/>
    <x v="0"/>
    <x v="9"/>
    <s v="BS000-CURRENT ASSETS"/>
    <s v="B1150-ACCOUNTS RECEIVABLE"/>
    <m/>
    <n v="0"/>
    <n v="0"/>
    <n v="0"/>
    <n v="0"/>
    <n v="0"/>
    <s v="N/A"/>
    <n v="0"/>
    <n v="0"/>
    <n v="0"/>
    <n v="0"/>
    <n v="0"/>
    <n v="0"/>
    <n v="0"/>
    <n v="0"/>
    <n v="0"/>
    <n v="0"/>
    <n v="0"/>
    <n v="0"/>
    <n v="0"/>
    <s v="FED HOUSNG &amp; COMM DEV FND"/>
    <s v="FHCD KC RELOCAT ACTIVITIES 11"/>
    <s v="DEFAULT"/>
    <s v="Default"/>
  </r>
  <r>
    <x v="0"/>
    <s v="1047386"/>
    <s v="000000"/>
    <x v="29"/>
    <s v="0000000"/>
    <n v="2016"/>
    <x v="1"/>
    <x v="29"/>
    <s v="BS200-CURRENT LIABILITIES"/>
    <s v="B2220-DEFERRED REVENUES"/>
    <m/>
    <n v="0"/>
    <n v="0"/>
    <n v="0"/>
    <n v="0"/>
    <n v="0"/>
    <s v="N/A"/>
    <n v="0"/>
    <n v="0"/>
    <n v="0"/>
    <n v="0"/>
    <n v="0"/>
    <n v="0"/>
    <n v="0"/>
    <n v="0"/>
    <n v="0"/>
    <n v="0"/>
    <n v="0"/>
    <n v="0"/>
    <n v="0"/>
    <s v="FED HOUSNG &amp; COMM DEV FND"/>
    <s v="FHCD KC RELOCAT ACTIVITIES 11"/>
    <s v="DEFAULT"/>
    <s v="Default"/>
  </r>
  <r>
    <x v="0"/>
    <s v="1047386"/>
    <s v="350047"/>
    <x v="55"/>
    <s v="0000000"/>
    <n v="2016"/>
    <x v="4"/>
    <x v="55"/>
    <s v="R3000-REVENUE"/>
    <s v="R3310-FEDERAL GRANTS DIRECT"/>
    <m/>
    <n v="0"/>
    <n v="0"/>
    <n v="0"/>
    <n v="0"/>
    <n v="0"/>
    <s v="N/A"/>
    <n v="0"/>
    <n v="0"/>
    <n v="0"/>
    <n v="0"/>
    <n v="0"/>
    <n v="0"/>
    <n v="0"/>
    <n v="0"/>
    <n v="0"/>
    <n v="0"/>
    <n v="0"/>
    <n v="0"/>
    <n v="0"/>
    <s v="FED HOUSNG &amp; COMM DEV FND"/>
    <s v="FHCD KC RELOCAT ACTIVITIES 11"/>
    <s v="PROGRAM YEAR PROJECTS"/>
    <s v="Default"/>
  </r>
  <r>
    <x v="0"/>
    <s v="1047386"/>
    <s v="350047"/>
    <x v="119"/>
    <s v="0000000"/>
    <n v="2016"/>
    <x v="4"/>
    <x v="119"/>
    <s v="R3000-REVENUE"/>
    <s v="R3390-RECOVERY ACT DIRECT"/>
    <m/>
    <n v="0"/>
    <n v="0"/>
    <n v="0"/>
    <n v="0"/>
    <n v="0"/>
    <s v="N/A"/>
    <n v="0"/>
    <n v="0"/>
    <n v="0"/>
    <n v="0"/>
    <n v="0"/>
    <n v="0"/>
    <n v="0"/>
    <n v="0"/>
    <n v="0"/>
    <n v="0"/>
    <n v="0"/>
    <n v="0"/>
    <n v="0"/>
    <s v="FED HOUSNG &amp; COMM DEV FND"/>
    <s v="FHCD KC RELOCAT ACTIVITIES 11"/>
    <s v="PROGRAM YEAR PROJECTS"/>
    <s v="Default"/>
  </r>
  <r>
    <x v="0"/>
    <s v="104738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11"/>
    <s v="PROGRAM YEAR PROJECTS"/>
    <s v="HOUSING AND COMMUNITY DEVELOPMENT"/>
  </r>
  <r>
    <x v="0"/>
    <s v="1047386"/>
    <s v="350047"/>
    <x v="104"/>
    <s v="5590000"/>
    <n v="2016"/>
    <x v="3"/>
    <x v="104"/>
    <s v="50000-PROGRAM EXPENDITURE BUDGET"/>
    <s v="59900-CONTRA EXPENDITURES"/>
    <m/>
    <n v="0"/>
    <n v="0"/>
    <n v="0"/>
    <n v="0"/>
    <n v="0"/>
    <s v="N/A"/>
    <n v="0"/>
    <n v="0"/>
    <n v="0"/>
    <n v="0"/>
    <n v="0"/>
    <n v="0"/>
    <n v="0"/>
    <n v="0"/>
    <n v="0"/>
    <n v="0"/>
    <n v="0"/>
    <n v="0"/>
    <n v="0"/>
    <s v="FED HOUSNG &amp; COMM DEV FND"/>
    <s v="FHCD KC RELOCAT ACTIVITIES 11"/>
    <s v="PROGRAM YEAR PROJECTS"/>
    <s v="HOUSING AND COMMUNITY DEVELOPMENT"/>
  </r>
  <r>
    <x v="0"/>
    <s v="1047386"/>
    <s v="350047"/>
    <x v="53"/>
    <s v="5590000"/>
    <n v="2016"/>
    <x v="3"/>
    <x v="53"/>
    <s v="50000-PROGRAM EXPENDITURE BUDGET"/>
    <s v="82000-APPLIED OVERHEAD"/>
    <m/>
    <n v="0"/>
    <n v="0"/>
    <n v="0"/>
    <n v="0"/>
    <n v="0"/>
    <s v="N/A"/>
    <n v="0"/>
    <n v="0"/>
    <n v="0"/>
    <n v="0"/>
    <n v="0"/>
    <n v="0"/>
    <n v="0"/>
    <n v="0"/>
    <n v="0"/>
    <n v="0"/>
    <n v="0"/>
    <n v="0"/>
    <n v="0"/>
    <s v="FED HOUSNG &amp; COMM DEV FND"/>
    <s v="FHCD KC RELOCAT ACTIVITIES 11"/>
    <s v="PROGRAM YEAR PROJECTS"/>
    <s v="HOUSING AND COMMUNITY DEVELOPMENT"/>
  </r>
  <r>
    <x v="0"/>
    <s v="1047386"/>
    <s v="350047"/>
    <x v="54"/>
    <s v="5590000"/>
    <n v="2016"/>
    <x v="3"/>
    <x v="54"/>
    <s v="50000-PROGRAM EXPENDITURE BUDGET"/>
    <s v="82000-APPLIED OVERHEAD"/>
    <m/>
    <n v="0"/>
    <n v="0"/>
    <n v="0"/>
    <n v="0"/>
    <n v="0"/>
    <s v="N/A"/>
    <n v="0"/>
    <n v="0"/>
    <n v="0"/>
    <n v="0"/>
    <n v="0"/>
    <n v="0"/>
    <n v="0"/>
    <n v="0"/>
    <n v="0"/>
    <n v="0"/>
    <n v="0"/>
    <n v="0"/>
    <n v="0"/>
    <s v="FED HOUSNG &amp; COMM DEV FND"/>
    <s v="FHCD KC RELOCAT ACTIVITIES 11"/>
    <s v="PROGRAM YEAR PROJECTS"/>
    <s v="HOUSING AND COMMUNITY DEVELOPMENT"/>
  </r>
  <r>
    <x v="0"/>
    <s v="1047392"/>
    <s v="350006"/>
    <x v="43"/>
    <s v="0000000"/>
    <n v="2016"/>
    <x v="4"/>
    <x v="43"/>
    <s v="R3000-REVENUE"/>
    <s v="R3310-FEDERAL GRANTS DIRECT"/>
    <m/>
    <n v="0"/>
    <n v="0"/>
    <n v="0"/>
    <n v="0"/>
    <n v="0"/>
    <s v="N/A"/>
    <n v="0"/>
    <n v="0"/>
    <n v="0"/>
    <n v="0"/>
    <n v="0"/>
    <n v="0"/>
    <n v="0"/>
    <n v="0"/>
    <n v="0"/>
    <n v="0"/>
    <n v="0"/>
    <n v="0"/>
    <n v="0"/>
    <s v="FED HOUSNG &amp; COMM DEV FND"/>
    <s v="FHCD HOME ADMIN 2009"/>
    <s v="HOME ADMIN"/>
    <s v="Default"/>
  </r>
  <r>
    <x v="0"/>
    <s v="1047392"/>
    <s v="350006"/>
    <x v="41"/>
    <s v="0000000"/>
    <n v="2016"/>
    <x v="3"/>
    <x v="41"/>
    <s v="50000-PROGRAM EXPENDITURE BUDGET"/>
    <s v="53000-SERVICES-OTHER CHARGES"/>
    <m/>
    <n v="0"/>
    <n v="0"/>
    <n v="0"/>
    <n v="0"/>
    <n v="0"/>
    <s v="N/A"/>
    <n v="0"/>
    <n v="0"/>
    <n v="0"/>
    <n v="0"/>
    <n v="0"/>
    <n v="0"/>
    <n v="0"/>
    <n v="0"/>
    <n v="0"/>
    <n v="0"/>
    <n v="0"/>
    <n v="0"/>
    <n v="0"/>
    <s v="FED HOUSNG &amp; COMM DEV FND"/>
    <s v="FHCD HOME ADMIN 2009"/>
    <s v="HOME ADMIN"/>
    <s v="Default"/>
  </r>
  <r>
    <x v="0"/>
    <s v="1047392"/>
    <s v="350006"/>
    <x v="41"/>
    <s v="5593000"/>
    <n v="2016"/>
    <x v="3"/>
    <x v="41"/>
    <s v="50000-PROGRAM EXPENDITURE BUDGET"/>
    <s v="53000-SERVICES-OTHER CHARGES"/>
    <m/>
    <n v="0"/>
    <n v="0"/>
    <n v="0"/>
    <n v="0"/>
    <n v="0"/>
    <s v="N/A"/>
    <n v="0"/>
    <n v="0"/>
    <n v="0"/>
    <n v="0"/>
    <n v="0"/>
    <n v="0"/>
    <n v="0"/>
    <n v="0"/>
    <n v="0"/>
    <n v="0"/>
    <n v="0"/>
    <n v="0"/>
    <n v="0"/>
    <s v="FED HOUSNG &amp; COMM DEV FND"/>
    <s v="FHCD HOME ADMIN 2009"/>
    <s v="HOME ADMIN"/>
    <s v="COMMUNITY DEVELOPMENT SERVICES"/>
  </r>
  <r>
    <x v="0"/>
    <s v="1047393"/>
    <s v="000000"/>
    <x v="6"/>
    <s v="0000000"/>
    <n v="2016"/>
    <x v="0"/>
    <x v="6"/>
    <s v="BS000-CURRENT ASSETS"/>
    <s v="B1150-ACCOUNTS RECEIVABLE"/>
    <m/>
    <n v="0"/>
    <n v="0"/>
    <n v="0"/>
    <n v="0"/>
    <n v="0"/>
    <s v="N/A"/>
    <n v="0"/>
    <n v="0"/>
    <n v="0"/>
    <n v="0"/>
    <n v="0"/>
    <n v="0"/>
    <n v="0"/>
    <n v="0"/>
    <n v="0"/>
    <n v="0"/>
    <n v="0"/>
    <n v="0"/>
    <n v="0"/>
    <s v="FED HOUSNG &amp; COMM DEV FND"/>
    <s v="FHCD HOME ADMIN 2010"/>
    <s v="DEFAULT"/>
    <s v="Default"/>
  </r>
  <r>
    <x v="0"/>
    <s v="1047393"/>
    <s v="000000"/>
    <x v="9"/>
    <s v="0000000"/>
    <n v="2016"/>
    <x v="0"/>
    <x v="9"/>
    <s v="BS000-CURRENT ASSETS"/>
    <s v="B1150-ACCOUNTS RECEIVABLE"/>
    <m/>
    <n v="0"/>
    <n v="0"/>
    <n v="0"/>
    <n v="0"/>
    <n v="0"/>
    <s v="N/A"/>
    <n v="0"/>
    <n v="0"/>
    <n v="0"/>
    <n v="0"/>
    <n v="0"/>
    <n v="0"/>
    <n v="0"/>
    <n v="0"/>
    <n v="0"/>
    <n v="0"/>
    <n v="0"/>
    <n v="0"/>
    <n v="0"/>
    <s v="FED HOUSNG &amp; COMM DEV FND"/>
    <s v="FHCD HOME ADMIN 2010"/>
    <s v="DEFAULT"/>
    <s v="Default"/>
  </r>
  <r>
    <x v="0"/>
    <s v="1047393"/>
    <s v="000000"/>
    <x v="29"/>
    <s v="0000000"/>
    <n v="2016"/>
    <x v="1"/>
    <x v="29"/>
    <s v="BS200-CURRENT LIABILITIES"/>
    <s v="B2220-DEFERRED REVENUES"/>
    <m/>
    <n v="0"/>
    <n v="0"/>
    <n v="0"/>
    <n v="0"/>
    <n v="0"/>
    <s v="N/A"/>
    <n v="0"/>
    <n v="0"/>
    <n v="0"/>
    <n v="0"/>
    <n v="0"/>
    <n v="0"/>
    <n v="0"/>
    <n v="0"/>
    <n v="0"/>
    <n v="0"/>
    <n v="0"/>
    <n v="0"/>
    <n v="0"/>
    <s v="FED HOUSNG &amp; COMM DEV FND"/>
    <s v="FHCD HOME ADMIN 2010"/>
    <s v="DEFAULT"/>
    <s v="Default"/>
  </r>
  <r>
    <x v="0"/>
    <s v="1047393"/>
    <s v="350006"/>
    <x v="43"/>
    <s v="0000000"/>
    <n v="2016"/>
    <x v="4"/>
    <x v="43"/>
    <s v="R3000-REVENUE"/>
    <s v="R3310-FEDERAL GRANTS DIRECT"/>
    <m/>
    <n v="0"/>
    <n v="0"/>
    <n v="0"/>
    <n v="0"/>
    <n v="0"/>
    <s v="N/A"/>
    <n v="0"/>
    <n v="0"/>
    <n v="0"/>
    <n v="0"/>
    <n v="0"/>
    <n v="0"/>
    <n v="0"/>
    <n v="0"/>
    <n v="0"/>
    <n v="0"/>
    <n v="0"/>
    <n v="0"/>
    <n v="0"/>
    <s v="FED HOUSNG &amp; COMM DEV FND"/>
    <s v="FHCD HOME ADMIN 2010"/>
    <s v="HOME ADMIN"/>
    <s v="Default"/>
  </r>
  <r>
    <x v="0"/>
    <s v="1047393"/>
    <s v="350006"/>
    <x v="40"/>
    <s v="5590000"/>
    <n v="2016"/>
    <x v="3"/>
    <x v="40"/>
    <s v="50000-PROGRAM EXPENDITURE BUDGET"/>
    <s v="51000-WAGES AND BENEFITS"/>
    <s v="51100-SALARIES/WAGES"/>
    <n v="0"/>
    <n v="0"/>
    <n v="0"/>
    <n v="0"/>
    <n v="0"/>
    <s v="N/A"/>
    <n v="0"/>
    <n v="0"/>
    <n v="0"/>
    <n v="0"/>
    <n v="0"/>
    <n v="0"/>
    <n v="0"/>
    <n v="0"/>
    <n v="0"/>
    <n v="0"/>
    <n v="0"/>
    <n v="0"/>
    <n v="0"/>
    <s v="FED HOUSNG &amp; COMM DEV FND"/>
    <s v="FHCD HOME ADMIN 2010"/>
    <s v="HOME ADMIN"/>
    <s v="HOUSING AND COMMUNITY DEVELOPMENT"/>
  </r>
  <r>
    <x v="0"/>
    <s v="1047393"/>
    <s v="350006"/>
    <x v="146"/>
    <s v="5590000"/>
    <n v="2016"/>
    <x v="3"/>
    <x v="146"/>
    <s v="50000-PROGRAM EXPENDITURE BUDGET"/>
    <s v="51000-WAGES AND BENEFITS"/>
    <s v="51100-SALARIES/WAGES"/>
    <n v="0"/>
    <n v="0"/>
    <n v="0"/>
    <n v="0"/>
    <n v="0"/>
    <s v="N/A"/>
    <n v="0"/>
    <n v="0"/>
    <n v="0"/>
    <n v="0"/>
    <n v="0"/>
    <n v="0"/>
    <n v="0"/>
    <n v="0"/>
    <n v="0"/>
    <n v="0"/>
    <n v="0"/>
    <n v="0"/>
    <n v="0"/>
    <s v="FED HOUSNG &amp; COMM DEV FND"/>
    <s v="FHCD HOME ADMIN 2010"/>
    <s v="HOME ADMIN"/>
    <s v="HOUSING AND COMMUNITY DEVELOPMENT"/>
  </r>
  <r>
    <x v="0"/>
    <s v="1047393"/>
    <s v="350006"/>
    <x v="70"/>
    <s v="5590000"/>
    <n v="2016"/>
    <x v="3"/>
    <x v="70"/>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1"/>
    <s v="5590000"/>
    <n v="2016"/>
    <x v="3"/>
    <x v="71"/>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2"/>
    <s v="5590000"/>
    <n v="2016"/>
    <x v="3"/>
    <x v="72"/>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5"/>
    <s v="5590000"/>
    <n v="2016"/>
    <x v="3"/>
    <x v="75"/>
    <s v="50000-PROGRAM EXPENDITURE BUDGET"/>
    <s v="52000-SUPPLIES"/>
    <m/>
    <n v="0"/>
    <n v="0"/>
    <n v="0"/>
    <n v="0"/>
    <n v="0"/>
    <s v="N/A"/>
    <n v="0"/>
    <n v="0"/>
    <n v="0"/>
    <n v="0"/>
    <n v="0"/>
    <n v="0"/>
    <n v="0"/>
    <n v="0"/>
    <n v="0"/>
    <n v="0"/>
    <n v="0"/>
    <n v="0"/>
    <n v="0"/>
    <s v="FED HOUSNG &amp; COMM DEV FND"/>
    <s v="FHCD HOME ADMIN 2010"/>
    <s v="HOME ADMIN"/>
    <s v="HOUSING AND COMMUNITY DEVELOPMENT"/>
  </r>
  <r>
    <x v="0"/>
    <s v="1047393"/>
    <s v="350006"/>
    <x v="41"/>
    <s v="5590000"/>
    <n v="2016"/>
    <x v="3"/>
    <x v="41"/>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39"/>
    <s v="5590000"/>
    <n v="2016"/>
    <x v="3"/>
    <x v="139"/>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28"/>
    <s v="5590000"/>
    <n v="2016"/>
    <x v="3"/>
    <x v="128"/>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40"/>
    <s v="5590000"/>
    <n v="2016"/>
    <x v="3"/>
    <x v="140"/>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47"/>
    <s v="0000000"/>
    <n v="2016"/>
    <x v="3"/>
    <x v="147"/>
    <s v="50000-PROGRAM EXPENDITURE BUDGET"/>
    <s v="53000-SERVICES-OTHER CHARGES"/>
    <m/>
    <n v="0"/>
    <n v="0"/>
    <n v="0"/>
    <n v="0"/>
    <n v="0"/>
    <s v="N/A"/>
    <n v="0"/>
    <n v="0"/>
    <n v="0"/>
    <n v="0"/>
    <n v="0"/>
    <n v="0"/>
    <n v="0"/>
    <n v="0"/>
    <n v="0"/>
    <n v="0"/>
    <n v="0"/>
    <n v="0"/>
    <n v="0"/>
    <s v="FED HOUSNG &amp; COMM DEV FND"/>
    <s v="FHCD HOME ADMIN 2010"/>
    <s v="HOME ADMIN"/>
    <s v="Default"/>
  </r>
  <r>
    <x v="0"/>
    <s v="1047393"/>
    <s v="350006"/>
    <x v="147"/>
    <s v="5593000"/>
    <n v="2016"/>
    <x v="3"/>
    <x v="147"/>
    <s v="50000-PROGRAM EXPENDITURE BUDGET"/>
    <s v="53000-SERVICES-OTHER CHARGES"/>
    <m/>
    <n v="0"/>
    <n v="0"/>
    <n v="0"/>
    <n v="0"/>
    <n v="0"/>
    <s v="N/A"/>
    <n v="0"/>
    <n v="0"/>
    <n v="0"/>
    <n v="0"/>
    <n v="0"/>
    <n v="0"/>
    <n v="0"/>
    <n v="0"/>
    <n v="0"/>
    <n v="0"/>
    <n v="0"/>
    <n v="0"/>
    <n v="0"/>
    <s v="FED HOUSNG &amp; COMM DEV FND"/>
    <s v="FHCD HOME ADMIN 2010"/>
    <s v="HOME ADMIN"/>
    <s v="COMMUNITY DEVELOPMENT SERVICES"/>
  </r>
  <r>
    <x v="0"/>
    <s v="1047393"/>
    <s v="350006"/>
    <x v="42"/>
    <s v="5590000"/>
    <n v="2016"/>
    <x v="3"/>
    <x v="42"/>
    <s v="50000-PROGRAM EXPENDITURE BUDGET"/>
    <s v="55000-INTRAGOVERNMENTAL SERVICES"/>
    <m/>
    <n v="0"/>
    <n v="0"/>
    <n v="0"/>
    <n v="0"/>
    <n v="0"/>
    <s v="N/A"/>
    <n v="0"/>
    <n v="0"/>
    <n v="0"/>
    <n v="0"/>
    <n v="0"/>
    <n v="0"/>
    <n v="0"/>
    <n v="0"/>
    <n v="0"/>
    <n v="0"/>
    <n v="0"/>
    <n v="0"/>
    <n v="0"/>
    <s v="FED HOUSNG &amp; COMM DEV FND"/>
    <s v="FHCD HOME ADMIN 2010"/>
    <s v="HOME ADMIN"/>
    <s v="HOUSING AND COMMUNITY DEVELOPMENT"/>
  </r>
  <r>
    <x v="0"/>
    <s v="1047393"/>
    <s v="350006"/>
    <x v="148"/>
    <s v="5590000"/>
    <n v="2016"/>
    <x v="3"/>
    <x v="148"/>
    <s v="50000-PROGRAM EXPENDITURE BUDGET"/>
    <s v="55000-INTRAGOVERNMENTAL SERVICES"/>
    <m/>
    <n v="0"/>
    <n v="0"/>
    <n v="0"/>
    <n v="0"/>
    <n v="0"/>
    <s v="N/A"/>
    <n v="0"/>
    <n v="0"/>
    <n v="0"/>
    <n v="0"/>
    <n v="0"/>
    <n v="0"/>
    <n v="0"/>
    <n v="0"/>
    <n v="0"/>
    <n v="0"/>
    <n v="0"/>
    <n v="0"/>
    <n v="0"/>
    <s v="FED HOUSNG &amp; COMM DEV FND"/>
    <s v="FHCD HOME ADMIN 2010"/>
    <s v="HOME ADMIN"/>
    <s v="HOUSING AND COMMUNITY DEVELOPMENT"/>
  </r>
  <r>
    <x v="0"/>
    <s v="1047393"/>
    <s v="350006"/>
    <x v="117"/>
    <s v="5590000"/>
    <n v="2016"/>
    <x v="3"/>
    <x v="117"/>
    <s v="50000-PROGRAM EXPENDITURE BUDGET"/>
    <s v="59900-CONTRA EXPENDITURES"/>
    <m/>
    <n v="0"/>
    <n v="0"/>
    <n v="0"/>
    <n v="0"/>
    <n v="0"/>
    <s v="N/A"/>
    <n v="0"/>
    <n v="0"/>
    <n v="0"/>
    <n v="0"/>
    <n v="0"/>
    <n v="0"/>
    <n v="0"/>
    <n v="0"/>
    <n v="0"/>
    <n v="0"/>
    <n v="0"/>
    <n v="0"/>
    <n v="0"/>
    <s v="FED HOUSNG &amp; COMM DEV FND"/>
    <s v="FHCD HOME ADMIN 2010"/>
    <s v="HOME ADMIN"/>
    <s v="HOUSING AND COMMUNITY DEVELOPMENT"/>
  </r>
  <r>
    <x v="0"/>
    <s v="1047393"/>
    <s v="350006"/>
    <x v="104"/>
    <s v="5590000"/>
    <n v="2016"/>
    <x v="3"/>
    <x v="104"/>
    <s v="50000-PROGRAM EXPENDITURE BUDGET"/>
    <s v="59900-CONTRA EXPENDITURES"/>
    <m/>
    <n v="0"/>
    <n v="0"/>
    <n v="0"/>
    <n v="0"/>
    <n v="0"/>
    <s v="N/A"/>
    <n v="0"/>
    <n v="0"/>
    <n v="0"/>
    <n v="0"/>
    <n v="0"/>
    <n v="0"/>
    <n v="0"/>
    <n v="0"/>
    <n v="0"/>
    <n v="0"/>
    <n v="0"/>
    <n v="0"/>
    <n v="0"/>
    <s v="FED HOUSNG &amp; COMM DEV FND"/>
    <s v="FHCD HOME ADMIN 2010"/>
    <s v="HOME ADMIN"/>
    <s v="HOUSING AND COMMUNITY DEVELOPMENT"/>
  </r>
  <r>
    <x v="0"/>
    <s v="1047393"/>
    <s v="350006"/>
    <x v="53"/>
    <s v="5590000"/>
    <n v="2016"/>
    <x v="3"/>
    <x v="53"/>
    <s v="50000-PROGRAM EXPENDITURE BUDGET"/>
    <s v="82000-APPLIED OVERHEAD"/>
    <m/>
    <n v="0"/>
    <n v="0"/>
    <n v="0"/>
    <n v="0"/>
    <n v="0"/>
    <s v="N/A"/>
    <n v="0"/>
    <n v="0"/>
    <n v="0"/>
    <n v="0"/>
    <n v="0"/>
    <n v="0"/>
    <n v="0"/>
    <n v="0"/>
    <n v="0"/>
    <n v="0"/>
    <n v="0"/>
    <n v="0"/>
    <n v="0"/>
    <s v="FED HOUSNG &amp; COMM DEV FND"/>
    <s v="FHCD HOME ADMIN 2010"/>
    <s v="HOME ADMIN"/>
    <s v="HOUSING AND COMMUNITY DEVELOPMENT"/>
  </r>
  <r>
    <x v="0"/>
    <s v="1047393"/>
    <s v="350006"/>
    <x v="54"/>
    <s v="5590000"/>
    <n v="2016"/>
    <x v="3"/>
    <x v="54"/>
    <s v="50000-PROGRAM EXPENDITURE BUDGET"/>
    <s v="82000-APPLIED OVERHEAD"/>
    <m/>
    <n v="0"/>
    <n v="0"/>
    <n v="0"/>
    <n v="0"/>
    <n v="0"/>
    <s v="N/A"/>
    <n v="0"/>
    <n v="0"/>
    <n v="0"/>
    <n v="0"/>
    <n v="0"/>
    <n v="0"/>
    <n v="0"/>
    <n v="0"/>
    <n v="0"/>
    <n v="0"/>
    <n v="0"/>
    <n v="0"/>
    <n v="0"/>
    <s v="FED HOUSNG &amp; COMM DEV FND"/>
    <s v="FHCD HOME ADMIN 2010"/>
    <s v="HOME ADMIN"/>
    <s v="HOUSING AND COMMUNITY DEVELOPMENT"/>
  </r>
  <r>
    <x v="0"/>
    <s v="1047396"/>
    <s v="000000"/>
    <x v="6"/>
    <s v="0000000"/>
    <n v="2016"/>
    <x v="0"/>
    <x v="6"/>
    <s v="BS000-CURRENT ASSETS"/>
    <s v="B1150-ACCOUNTS RECEIVABLE"/>
    <m/>
    <n v="0"/>
    <n v="0"/>
    <n v="0"/>
    <n v="0"/>
    <n v="0"/>
    <s v="N/A"/>
    <n v="0"/>
    <n v="0"/>
    <n v="0"/>
    <n v="0"/>
    <n v="0"/>
    <n v="0"/>
    <n v="0"/>
    <n v="0"/>
    <n v="0"/>
    <n v="0"/>
    <n v="0"/>
    <n v="0"/>
    <n v="0"/>
    <s v="FED HOUSNG &amp; COMM DEV FND"/>
    <s v="FHCD MHCP BONEL MBL HM HQ0313"/>
    <s v="DEFAULT"/>
    <s v="Default"/>
  </r>
  <r>
    <x v="0"/>
    <s v="1047396"/>
    <s v="000000"/>
    <x v="9"/>
    <s v="0000000"/>
    <n v="2016"/>
    <x v="0"/>
    <x v="9"/>
    <s v="BS000-CURRENT ASSETS"/>
    <s v="B1150-ACCOUNTS RECEIVABLE"/>
    <m/>
    <n v="0"/>
    <n v="0"/>
    <n v="0"/>
    <n v="0"/>
    <n v="0"/>
    <s v="N/A"/>
    <n v="0"/>
    <n v="0"/>
    <n v="0"/>
    <n v="0"/>
    <n v="0"/>
    <n v="0"/>
    <n v="0"/>
    <n v="0"/>
    <n v="0"/>
    <n v="0"/>
    <n v="0"/>
    <n v="0"/>
    <n v="0"/>
    <s v="FED HOUSNG &amp; COMM DEV FND"/>
    <s v="FHCD MHCP BONEL MBL HM HQ0313"/>
    <s v="DEFAULT"/>
    <s v="Default"/>
  </r>
  <r>
    <x v="0"/>
    <s v="1047396"/>
    <s v="000000"/>
    <x v="29"/>
    <s v="0000000"/>
    <n v="2016"/>
    <x v="1"/>
    <x v="29"/>
    <s v="BS200-CURRENT LIABILITIES"/>
    <s v="B2220-DEFERRED REVENUES"/>
    <m/>
    <n v="0"/>
    <n v="0"/>
    <n v="0"/>
    <n v="0"/>
    <n v="0"/>
    <s v="N/A"/>
    <n v="0"/>
    <n v="0"/>
    <n v="0"/>
    <n v="0"/>
    <n v="0"/>
    <n v="0"/>
    <n v="0"/>
    <n v="0"/>
    <n v="0"/>
    <n v="0"/>
    <n v="0"/>
    <n v="0"/>
    <n v="0"/>
    <s v="FED HOUSNG &amp; COMM DEV FND"/>
    <s v="FHCD MHCP BONEL MBL HM HQ0313"/>
    <s v="DEFAULT"/>
    <s v="Default"/>
  </r>
  <r>
    <x v="0"/>
    <s v="1047396"/>
    <s v="350002"/>
    <x v="43"/>
    <s v="0000000"/>
    <n v="2016"/>
    <x v="4"/>
    <x v="43"/>
    <s v="R3000-REVENUE"/>
    <s v="R3310-FEDERAL GRANTS DIRECT"/>
    <m/>
    <n v="0"/>
    <n v="0"/>
    <n v="0"/>
    <n v="0"/>
    <n v="0"/>
    <s v="N/A"/>
    <n v="0"/>
    <n v="0"/>
    <n v="0"/>
    <n v="0"/>
    <n v="0"/>
    <n v="0"/>
    <n v="0"/>
    <n v="0"/>
    <n v="0"/>
    <n v="0"/>
    <n v="0"/>
    <n v="0"/>
    <n v="0"/>
    <s v="FED HOUSNG &amp; COMM DEV FND"/>
    <s v="FHCD MHCP BONEL MBL HM HQ0313"/>
    <s v="IDIS HOME OWNERS REHAB"/>
    <s v="Default"/>
  </r>
  <r>
    <x v="0"/>
    <s v="1047396"/>
    <s v="350007"/>
    <x v="43"/>
    <s v="0000000"/>
    <n v="2016"/>
    <x v="4"/>
    <x v="43"/>
    <s v="R3000-REVENUE"/>
    <s v="R3310-FEDERAL GRANTS DIRECT"/>
    <m/>
    <n v="0"/>
    <n v="0"/>
    <n v="0"/>
    <n v="0"/>
    <n v="0"/>
    <s v="N/A"/>
    <n v="0"/>
    <n v="0"/>
    <n v="0"/>
    <n v="0"/>
    <n v="0"/>
    <n v="0"/>
    <n v="0"/>
    <n v="0"/>
    <n v="0"/>
    <n v="0"/>
    <n v="0"/>
    <n v="0"/>
    <n v="0"/>
    <s v="FED HOUSNG &amp; COMM DEV FND"/>
    <s v="FHCD MHCP BONEL MBL HM HQ0313"/>
    <s v="HOME SBRCPNT UNALL"/>
    <s v="Default"/>
  </r>
  <r>
    <x v="0"/>
    <s v="1047396"/>
    <s v="350007"/>
    <x v="39"/>
    <s v="0000000"/>
    <n v="2016"/>
    <x v="4"/>
    <x v="39"/>
    <s v="R3000-REVENUE"/>
    <s v="R3600-MISCELLANEOUS REVENUE"/>
    <m/>
    <n v="0"/>
    <n v="0"/>
    <n v="0"/>
    <n v="0"/>
    <n v="0"/>
    <s v="N/A"/>
    <n v="0"/>
    <n v="0"/>
    <n v="0"/>
    <n v="0"/>
    <n v="0"/>
    <n v="0"/>
    <n v="0"/>
    <n v="0"/>
    <n v="0"/>
    <n v="0"/>
    <n v="0"/>
    <n v="0"/>
    <n v="0"/>
    <s v="FED HOUSNG &amp; COMM DEV FND"/>
    <s v="FHCD MHCP BONEL MBL HM HQ0313"/>
    <s v="HOME SBRCPNT UNALL"/>
    <s v="Default"/>
  </r>
  <r>
    <x v="0"/>
    <s v="1047396"/>
    <s v="350007"/>
    <x v="40"/>
    <s v="5590000"/>
    <n v="2016"/>
    <x v="3"/>
    <x v="40"/>
    <s v="50000-PROGRAM EXPENDITURE BUDGET"/>
    <s v="51000-WAGES AND BENEFITS"/>
    <s v="51100-SALARIES/WAGES"/>
    <n v="0"/>
    <n v="0"/>
    <n v="0"/>
    <n v="0"/>
    <n v="0"/>
    <s v="N/A"/>
    <n v="0"/>
    <n v="0"/>
    <n v="0"/>
    <n v="0"/>
    <n v="0"/>
    <n v="0"/>
    <n v="0"/>
    <n v="0"/>
    <n v="0"/>
    <n v="0"/>
    <n v="0"/>
    <n v="0"/>
    <n v="0"/>
    <s v="FED HOUSNG &amp; COMM DEV FND"/>
    <s v="FHCD MHCP BONEL MBL HM HQ0313"/>
    <s v="HOME SBRCPNT UNALL"/>
    <s v="HOUSING AND COMMUNITY DEVELOPMENT"/>
  </r>
  <r>
    <x v="0"/>
    <s v="1047396"/>
    <s v="350007"/>
    <x v="70"/>
    <s v="5590000"/>
    <n v="2016"/>
    <x v="3"/>
    <x v="70"/>
    <s v="50000-PROGRAM EXPENDITURE BUDGET"/>
    <s v="51000-WAGES AND BENEFITS"/>
    <s v="51300-PERSONNEL BENEFITS"/>
    <n v="0"/>
    <n v="0"/>
    <n v="0"/>
    <n v="0"/>
    <n v="0"/>
    <s v="N/A"/>
    <n v="0"/>
    <n v="0"/>
    <n v="0"/>
    <n v="0"/>
    <n v="0"/>
    <n v="0"/>
    <n v="0"/>
    <n v="0"/>
    <n v="0"/>
    <n v="0"/>
    <n v="0"/>
    <n v="0"/>
    <n v="0"/>
    <s v="FED HOUSNG &amp; COMM DEV FND"/>
    <s v="FHCD MHCP BONEL MBL HM HQ0313"/>
    <s v="HOME SBRCPNT UNALL"/>
    <s v="HOUSING AND COMMUNITY DEVELOPMENT"/>
  </r>
  <r>
    <x v="0"/>
    <s v="1047396"/>
    <s v="350007"/>
    <x v="41"/>
    <s v="5590000"/>
    <n v="2016"/>
    <x v="3"/>
    <x v="41"/>
    <s v="50000-PROGRAM EXPENDITURE BUDGET"/>
    <s v="53000-SERVICES-OTHER CHARGES"/>
    <m/>
    <n v="0"/>
    <n v="0"/>
    <n v="0"/>
    <n v="0"/>
    <n v="0"/>
    <s v="N/A"/>
    <n v="0"/>
    <n v="0"/>
    <n v="0"/>
    <n v="0"/>
    <n v="0"/>
    <n v="0"/>
    <n v="0"/>
    <n v="0"/>
    <n v="0"/>
    <n v="0"/>
    <n v="0"/>
    <n v="0"/>
    <n v="0"/>
    <s v="FED HOUSNG &amp; COMM DEV FND"/>
    <s v="FHCD MHCP BONEL MBL HM HQ0313"/>
    <s v="HOME SBRCPNT UNALL"/>
    <s v="HOUSING AND COMMUNITY DEVELOPMENT"/>
  </r>
  <r>
    <x v="0"/>
    <s v="1047396"/>
    <s v="350007"/>
    <x v="104"/>
    <s v="5590000"/>
    <n v="2016"/>
    <x v="3"/>
    <x v="104"/>
    <s v="50000-PROGRAM EXPENDITURE BUDGET"/>
    <s v="59900-CONTRA EXPENDITURES"/>
    <m/>
    <n v="0"/>
    <n v="0"/>
    <n v="0"/>
    <n v="0"/>
    <n v="0"/>
    <s v="N/A"/>
    <n v="0"/>
    <n v="0"/>
    <n v="0"/>
    <n v="0"/>
    <n v="0"/>
    <n v="0"/>
    <n v="0"/>
    <n v="0"/>
    <n v="0"/>
    <n v="0"/>
    <n v="0"/>
    <n v="0"/>
    <n v="0"/>
    <s v="FED HOUSNG &amp; COMM DEV FND"/>
    <s v="FHCD MHCP BONEL MBL HM HQ0313"/>
    <s v="HOME SBRCPNT UNALL"/>
    <s v="HOUSING AND COMMUNITY DEVELOPMENT"/>
  </r>
  <r>
    <x v="0"/>
    <s v="1047396"/>
    <s v="350007"/>
    <x v="53"/>
    <s v="5590000"/>
    <n v="2016"/>
    <x v="3"/>
    <x v="53"/>
    <s v="50000-PROGRAM EXPENDITURE BUDGET"/>
    <s v="82000-APPLIED OVERHEAD"/>
    <m/>
    <n v="0"/>
    <n v="0"/>
    <n v="0"/>
    <n v="0"/>
    <n v="0"/>
    <s v="N/A"/>
    <n v="0"/>
    <n v="0"/>
    <n v="0"/>
    <n v="0"/>
    <n v="0"/>
    <n v="0"/>
    <n v="0"/>
    <n v="0"/>
    <n v="0"/>
    <n v="0"/>
    <n v="0"/>
    <n v="0"/>
    <n v="0"/>
    <s v="FED HOUSNG &amp; COMM DEV FND"/>
    <s v="FHCD MHCP BONEL MBL HM HQ0313"/>
    <s v="HOME SBRCPNT UNALL"/>
    <s v="HOUSING AND COMMUNITY DEVELOPMENT"/>
  </r>
  <r>
    <x v="0"/>
    <s v="1047396"/>
    <s v="350007"/>
    <x v="54"/>
    <s v="5590000"/>
    <n v="2016"/>
    <x v="3"/>
    <x v="54"/>
    <s v="50000-PROGRAM EXPENDITURE BUDGET"/>
    <s v="82000-APPLIED OVERHEAD"/>
    <m/>
    <n v="0"/>
    <n v="0"/>
    <n v="0"/>
    <n v="0"/>
    <n v="0"/>
    <s v="N/A"/>
    <n v="0"/>
    <n v="0"/>
    <n v="0"/>
    <n v="0"/>
    <n v="0"/>
    <n v="0"/>
    <n v="0"/>
    <n v="0"/>
    <n v="0"/>
    <n v="0"/>
    <n v="0"/>
    <n v="0"/>
    <n v="0"/>
    <s v="FED HOUSNG &amp; COMM DEV FND"/>
    <s v="FHCD MHCP BONEL MBL HM HQ0313"/>
    <s v="HOME SBRCPNT UNALL"/>
    <s v="HOUSING AND COMMUNITY DEVELOPMENT"/>
  </r>
  <r>
    <x v="0"/>
    <s v="1047402"/>
    <s v="000000"/>
    <x v="6"/>
    <s v="0000000"/>
    <n v="2016"/>
    <x v="0"/>
    <x v="6"/>
    <s v="BS000-CURRENT ASSETS"/>
    <s v="B1150-ACCOUNTS RECEIVABLE"/>
    <m/>
    <n v="0"/>
    <n v="0"/>
    <n v="0"/>
    <n v="0"/>
    <n v="0"/>
    <s v="N/A"/>
    <n v="0"/>
    <n v="0"/>
    <n v="0"/>
    <n v="0"/>
    <n v="0"/>
    <n v="0"/>
    <n v="0"/>
    <n v="0"/>
    <n v="0"/>
    <n v="0"/>
    <n v="0"/>
    <n v="0"/>
    <n v="0"/>
    <s v="FED HOUSNG &amp; COMM DEV FND"/>
    <s v="FHCD CDBG ADMIN PLNG C09204"/>
    <s v="DEFAULT"/>
    <s v="Default"/>
  </r>
  <r>
    <x v="0"/>
    <s v="1047402"/>
    <s v="000000"/>
    <x v="9"/>
    <s v="0000000"/>
    <n v="2016"/>
    <x v="0"/>
    <x v="9"/>
    <s v="BS000-CURRENT ASSETS"/>
    <s v="B1150-ACCOUNTS RECEIVABLE"/>
    <m/>
    <n v="0"/>
    <n v="0"/>
    <n v="0"/>
    <n v="0"/>
    <n v="0"/>
    <s v="N/A"/>
    <n v="0"/>
    <n v="0"/>
    <n v="0"/>
    <n v="0"/>
    <n v="0"/>
    <n v="0"/>
    <n v="0"/>
    <n v="0"/>
    <n v="0"/>
    <n v="0"/>
    <n v="0"/>
    <n v="0"/>
    <n v="0"/>
    <s v="FED HOUSNG &amp; COMM DEV FND"/>
    <s v="FHCD CDBG ADMIN PLNG C09204"/>
    <s v="DEFAULT"/>
    <s v="Default"/>
  </r>
  <r>
    <x v="0"/>
    <s v="1047402"/>
    <s v="000000"/>
    <x v="29"/>
    <s v="0000000"/>
    <n v="2016"/>
    <x v="1"/>
    <x v="29"/>
    <s v="BS200-CURRENT LIABILITIES"/>
    <s v="B2220-DEFERRED REVENUES"/>
    <m/>
    <n v="0"/>
    <n v="0"/>
    <n v="0"/>
    <n v="0"/>
    <n v="0"/>
    <s v="N/A"/>
    <n v="0"/>
    <n v="0"/>
    <n v="0"/>
    <n v="0"/>
    <n v="0"/>
    <n v="0"/>
    <n v="0"/>
    <n v="0"/>
    <n v="0"/>
    <n v="0"/>
    <n v="0"/>
    <n v="0"/>
    <n v="0"/>
    <s v="FED HOUSNG &amp; COMM DEV FND"/>
    <s v="FHCD CDBG ADMIN PLNG C09204"/>
    <s v="DEFAULT"/>
    <s v="Default"/>
  </r>
  <r>
    <x v="0"/>
    <s v="1047402"/>
    <s v="350044"/>
    <x v="39"/>
    <s v="0000000"/>
    <n v="2016"/>
    <x v="4"/>
    <x v="39"/>
    <s v="R3000-REVENUE"/>
    <s v="R3600-MISCELLANEOUS REVENUE"/>
    <m/>
    <n v="0"/>
    <n v="0"/>
    <n v="0"/>
    <n v="0"/>
    <n v="0"/>
    <s v="N/A"/>
    <n v="0"/>
    <n v="0"/>
    <n v="0"/>
    <n v="0"/>
    <n v="0"/>
    <n v="0"/>
    <n v="0"/>
    <n v="0"/>
    <n v="0"/>
    <n v="0"/>
    <n v="0"/>
    <n v="0"/>
    <n v="0"/>
    <s v="FED HOUSNG &amp; COMM DEV FND"/>
    <s v="FHCD CDBG ADMIN PLNG C09204"/>
    <s v="CDBG ADMIN PLANNING"/>
    <s v="Default"/>
  </r>
  <r>
    <x v="0"/>
    <s v="1047402"/>
    <s v="350044"/>
    <x v="40"/>
    <s v="5590000"/>
    <n v="2016"/>
    <x v="3"/>
    <x v="40"/>
    <s v="50000-PROGRAM EXPENDITURE BUDGET"/>
    <s v="51000-WAGES AND BENEFITS"/>
    <s v="51100-SALARIES/WAGES"/>
    <n v="0"/>
    <n v="0"/>
    <n v="0"/>
    <n v="0"/>
    <n v="0"/>
    <s v="N/A"/>
    <n v="0"/>
    <n v="0"/>
    <n v="0"/>
    <n v="0"/>
    <n v="0"/>
    <n v="0"/>
    <n v="0"/>
    <n v="0"/>
    <n v="0"/>
    <n v="0"/>
    <n v="0"/>
    <n v="0"/>
    <n v="0"/>
    <s v="FED HOUSNG &amp; COMM DEV FND"/>
    <s v="FHCD CDBG ADMIN PLNG C09204"/>
    <s v="CDBG ADMIN PLANNING"/>
    <s v="HOUSING AND COMMUNITY DEVELOPMENT"/>
  </r>
  <r>
    <x v="0"/>
    <s v="1047402"/>
    <s v="350044"/>
    <x v="53"/>
    <s v="5590000"/>
    <n v="2016"/>
    <x v="3"/>
    <x v="53"/>
    <s v="50000-PROGRAM EXPENDITURE BUDGET"/>
    <s v="82000-APPLIED OVERHEAD"/>
    <m/>
    <n v="0"/>
    <n v="0"/>
    <n v="0"/>
    <n v="0"/>
    <n v="0"/>
    <s v="N/A"/>
    <n v="0"/>
    <n v="0"/>
    <n v="0"/>
    <n v="0"/>
    <n v="0"/>
    <n v="0"/>
    <n v="0"/>
    <n v="0"/>
    <n v="0"/>
    <n v="0"/>
    <n v="0"/>
    <n v="0"/>
    <n v="0"/>
    <s v="FED HOUSNG &amp; COMM DEV FND"/>
    <s v="FHCD CDBG ADMIN PLNG C09204"/>
    <s v="CDBG ADMIN PLANNING"/>
    <s v="HOUSING AND COMMUNITY DEVELOPMENT"/>
  </r>
  <r>
    <x v="0"/>
    <s v="1047402"/>
    <s v="350044"/>
    <x v="54"/>
    <s v="5590000"/>
    <n v="2016"/>
    <x v="3"/>
    <x v="54"/>
    <s v="50000-PROGRAM EXPENDITURE BUDGET"/>
    <s v="82000-APPLIED OVERHEAD"/>
    <m/>
    <n v="0"/>
    <n v="0"/>
    <n v="0"/>
    <n v="0"/>
    <n v="0"/>
    <s v="N/A"/>
    <n v="0"/>
    <n v="0"/>
    <n v="0"/>
    <n v="0"/>
    <n v="0"/>
    <n v="0"/>
    <n v="0"/>
    <n v="0"/>
    <n v="0"/>
    <n v="0"/>
    <n v="0"/>
    <n v="0"/>
    <n v="0"/>
    <s v="FED HOUSNG &amp; COMM DEV FND"/>
    <s v="FHCD CDBG ADMIN PLNG C09204"/>
    <s v="CDBG ADMIN PLANNING"/>
    <s v="HOUSING AND COMMUNITY DEVELOPMENT"/>
  </r>
  <r>
    <x v="0"/>
    <s v="1047402"/>
    <s v="350047"/>
    <x v="39"/>
    <s v="0000000"/>
    <n v="2016"/>
    <x v="4"/>
    <x v="39"/>
    <s v="R3000-REVENUE"/>
    <s v="R3600-MISCELLANEOUS REVENUE"/>
    <m/>
    <n v="0"/>
    <n v="0"/>
    <n v="0"/>
    <n v="0"/>
    <n v="0"/>
    <s v="N/A"/>
    <n v="0"/>
    <n v="0"/>
    <n v="0"/>
    <n v="0"/>
    <n v="0"/>
    <n v="0"/>
    <n v="0"/>
    <n v="0"/>
    <n v="0"/>
    <n v="0"/>
    <n v="0"/>
    <n v="0"/>
    <n v="0"/>
    <s v="FED HOUSNG &amp; COMM DEV FND"/>
    <s v="FHCD CDBG ADMIN PLNG C09204"/>
    <s v="PROGRAM YEAR PROJECTS"/>
    <s v="Default"/>
  </r>
  <r>
    <x v="0"/>
    <s v="1047410"/>
    <s v="000000"/>
    <x v="6"/>
    <s v="0000000"/>
    <n v="2016"/>
    <x v="0"/>
    <x v="6"/>
    <s v="BS000-CURRENT ASSETS"/>
    <s v="B1150-ACCOUNTS RECEIVABLE"/>
    <m/>
    <n v="0"/>
    <n v="0"/>
    <n v="0"/>
    <n v="0"/>
    <n v="0"/>
    <s v="N/A"/>
    <n v="0"/>
    <n v="0"/>
    <n v="0"/>
    <n v="0"/>
    <n v="0"/>
    <n v="0"/>
    <n v="0"/>
    <n v="0"/>
    <n v="0"/>
    <n v="0"/>
    <n v="0"/>
    <n v="0"/>
    <n v="0"/>
    <s v="FED HOUSNG &amp; COMM DEV FND"/>
    <s v="FHCD KC CDBG ENVIRO REV C10012"/>
    <s v="DEFAULT"/>
    <s v="Default"/>
  </r>
  <r>
    <x v="0"/>
    <s v="1047410"/>
    <s v="000000"/>
    <x v="9"/>
    <s v="0000000"/>
    <n v="2016"/>
    <x v="0"/>
    <x v="9"/>
    <s v="BS000-CURRENT ASSETS"/>
    <s v="B1150-ACCOUNTS RECEIVABLE"/>
    <m/>
    <n v="0"/>
    <n v="0"/>
    <n v="0"/>
    <n v="0"/>
    <n v="0"/>
    <s v="N/A"/>
    <n v="0"/>
    <n v="0"/>
    <n v="0"/>
    <n v="0"/>
    <n v="0"/>
    <n v="0"/>
    <n v="0"/>
    <n v="0"/>
    <n v="0"/>
    <n v="0"/>
    <n v="0"/>
    <n v="0"/>
    <n v="0"/>
    <s v="FED HOUSNG &amp; COMM DEV FND"/>
    <s v="FHCD KC CDBG ENVIRO REV C10012"/>
    <s v="DEFAULT"/>
    <s v="Default"/>
  </r>
  <r>
    <x v="0"/>
    <s v="1047410"/>
    <s v="000000"/>
    <x v="29"/>
    <s v="0000000"/>
    <n v="2016"/>
    <x v="1"/>
    <x v="29"/>
    <s v="BS200-CURRENT LIABILITIES"/>
    <s v="B2220-DEFERRED REVENUES"/>
    <m/>
    <n v="0"/>
    <n v="0"/>
    <n v="0"/>
    <n v="0"/>
    <n v="0"/>
    <s v="N/A"/>
    <n v="0"/>
    <n v="0"/>
    <n v="0"/>
    <n v="0"/>
    <n v="0"/>
    <n v="0"/>
    <n v="0"/>
    <n v="0"/>
    <n v="0"/>
    <n v="0"/>
    <n v="0"/>
    <n v="0"/>
    <n v="0"/>
    <s v="FED HOUSNG &amp; COMM DEV FND"/>
    <s v="FHCD KC CDBG ENVIRO REV C10012"/>
    <s v="DEFAULT"/>
    <s v="Default"/>
  </r>
  <r>
    <x v="0"/>
    <s v="1047410"/>
    <s v="350047"/>
    <x v="55"/>
    <s v="0000000"/>
    <n v="2016"/>
    <x v="4"/>
    <x v="55"/>
    <s v="R3000-REVENUE"/>
    <s v="R3310-FEDERAL GRANTS DIRECT"/>
    <m/>
    <n v="0"/>
    <n v="0"/>
    <n v="0"/>
    <n v="0"/>
    <n v="0"/>
    <s v="N/A"/>
    <n v="0"/>
    <n v="0"/>
    <n v="0"/>
    <n v="0"/>
    <n v="0"/>
    <n v="0"/>
    <n v="0"/>
    <n v="0"/>
    <n v="0"/>
    <n v="0"/>
    <n v="0"/>
    <n v="0"/>
    <n v="0"/>
    <s v="FED HOUSNG &amp; COMM DEV FND"/>
    <s v="FHCD KC CDBG ENVIRO REV C10012"/>
    <s v="PROGRAM YEAR PROJECTS"/>
    <s v="Default"/>
  </r>
  <r>
    <x v="0"/>
    <s v="1047410"/>
    <s v="350047"/>
    <x v="119"/>
    <s v="0000000"/>
    <n v="2016"/>
    <x v="4"/>
    <x v="119"/>
    <s v="R3000-REVENUE"/>
    <s v="R3390-RECOVERY ACT DIRECT"/>
    <m/>
    <n v="0"/>
    <n v="0"/>
    <n v="0"/>
    <n v="0"/>
    <n v="0"/>
    <s v="N/A"/>
    <n v="0"/>
    <n v="0"/>
    <n v="0"/>
    <n v="0"/>
    <n v="0"/>
    <n v="0"/>
    <n v="0"/>
    <n v="0"/>
    <n v="0"/>
    <n v="0"/>
    <n v="0"/>
    <n v="0"/>
    <n v="0"/>
    <s v="FED HOUSNG &amp; COMM DEV FND"/>
    <s v="FHCD KC CDBG ENVIRO REV C10012"/>
    <s v="PROGRAM YEAR PROJECTS"/>
    <s v="Default"/>
  </r>
  <r>
    <x v="0"/>
    <s v="1047410"/>
    <s v="350047"/>
    <x v="40"/>
    <s v="5590000"/>
    <n v="2016"/>
    <x v="3"/>
    <x v="40"/>
    <s v="50000-PROGRAM EXPENDITURE BUDGET"/>
    <s v="51000-WAGES AND BENEFITS"/>
    <s v="51100-SALARIES/WAGES"/>
    <n v="0"/>
    <n v="0"/>
    <n v="0"/>
    <n v="0"/>
    <n v="0"/>
    <s v="N/A"/>
    <n v="0"/>
    <n v="0"/>
    <n v="0"/>
    <n v="0"/>
    <n v="0"/>
    <n v="0"/>
    <n v="0"/>
    <n v="0"/>
    <n v="0"/>
    <n v="0"/>
    <n v="0"/>
    <n v="0"/>
    <n v="0"/>
    <s v="FED HOUSNG &amp; COMM DEV FND"/>
    <s v="FHCD KC CDBG ENVIRO REV C10012"/>
    <s v="PROGRAM YEAR PROJECTS"/>
    <s v="HOUSING AND COMMUNITY DEVELOPMENT"/>
  </r>
  <r>
    <x v="0"/>
    <s v="1047410"/>
    <s v="350047"/>
    <x v="104"/>
    <s v="5590000"/>
    <n v="2016"/>
    <x v="3"/>
    <x v="104"/>
    <s v="50000-PROGRAM EXPENDITURE BUDGET"/>
    <s v="59900-CONTRA EXPENDITURES"/>
    <m/>
    <n v="0"/>
    <n v="0"/>
    <n v="0"/>
    <n v="0"/>
    <n v="0"/>
    <s v="N/A"/>
    <n v="0"/>
    <n v="0"/>
    <n v="0"/>
    <n v="0"/>
    <n v="0"/>
    <n v="0"/>
    <n v="0"/>
    <n v="0"/>
    <n v="0"/>
    <n v="0"/>
    <n v="0"/>
    <n v="0"/>
    <n v="0"/>
    <s v="FED HOUSNG &amp; COMM DEV FND"/>
    <s v="FHCD KC CDBG ENVIRO REV C10012"/>
    <s v="PROGRAM YEAR PROJECTS"/>
    <s v="HOUSING AND COMMUNITY DEVELOPMENT"/>
  </r>
  <r>
    <x v="0"/>
    <s v="1047410"/>
    <s v="350047"/>
    <x v="53"/>
    <s v="5590000"/>
    <n v="2016"/>
    <x v="3"/>
    <x v="53"/>
    <s v="50000-PROGRAM EXPENDITURE BUDGET"/>
    <s v="82000-APPLIED OVERHEAD"/>
    <m/>
    <n v="0"/>
    <n v="0"/>
    <n v="0"/>
    <n v="0"/>
    <n v="0"/>
    <s v="N/A"/>
    <n v="0"/>
    <n v="0"/>
    <n v="0"/>
    <n v="0"/>
    <n v="0"/>
    <n v="0"/>
    <n v="0"/>
    <n v="0"/>
    <n v="0"/>
    <n v="0"/>
    <n v="0"/>
    <n v="0"/>
    <n v="0"/>
    <s v="FED HOUSNG &amp; COMM DEV FND"/>
    <s v="FHCD KC CDBG ENVIRO REV C10012"/>
    <s v="PROGRAM YEAR PROJECTS"/>
    <s v="HOUSING AND COMMUNITY DEVELOPMENT"/>
  </r>
  <r>
    <x v="0"/>
    <s v="1047410"/>
    <s v="350047"/>
    <x v="54"/>
    <s v="5590000"/>
    <n v="2016"/>
    <x v="3"/>
    <x v="54"/>
    <s v="50000-PROGRAM EXPENDITURE BUDGET"/>
    <s v="82000-APPLIED OVERHEAD"/>
    <m/>
    <n v="0"/>
    <n v="0"/>
    <n v="0"/>
    <n v="0"/>
    <n v="0"/>
    <s v="N/A"/>
    <n v="0"/>
    <n v="0"/>
    <n v="0"/>
    <n v="0"/>
    <n v="0"/>
    <n v="0"/>
    <n v="0"/>
    <n v="0"/>
    <n v="0"/>
    <n v="0"/>
    <n v="0"/>
    <n v="0"/>
    <n v="0"/>
    <s v="FED HOUSNG &amp; COMM DEV FND"/>
    <s v="FHCD KC CDBG ENVIRO REV C10012"/>
    <s v="PROGRAM YEAR PROJECTS"/>
    <s v="HOUSING AND COMMUNITY DEVELOPMENT"/>
  </r>
  <r>
    <x v="0"/>
    <s v="1047413"/>
    <s v="350100"/>
    <x v="64"/>
    <s v="0000000"/>
    <n v="2016"/>
    <x v="4"/>
    <x v="64"/>
    <s v="R3000-REVENUE"/>
    <s v="R3310-FEDERAL GRANTS DIRECT"/>
    <m/>
    <n v="0"/>
    <n v="0"/>
    <n v="0"/>
    <n v="0"/>
    <n v="0"/>
    <s v="N/A"/>
    <n v="0"/>
    <n v="0"/>
    <n v="0"/>
    <n v="0"/>
    <n v="0"/>
    <n v="0"/>
    <n v="0"/>
    <n v="0"/>
    <n v="0"/>
    <n v="0"/>
    <n v="0"/>
    <n v="0"/>
    <n v="0"/>
    <s v="FED HOUSNG &amp; COMM DEV FND"/>
    <s v="FHCD MCKINNEY SAFE HRBR C10781"/>
    <s v="SAFE HARBORS   MCKINNEY"/>
    <s v="Default"/>
  </r>
  <r>
    <x v="0"/>
    <s v="1047413"/>
    <s v="350100"/>
    <x v="44"/>
    <s v="0000000"/>
    <n v="2016"/>
    <x v="3"/>
    <x v="44"/>
    <s v="50000-PROGRAM EXPENDITURE BUDGET"/>
    <s v="51000-WAGES AND BENEFITS"/>
    <s v="51100-SALARIES/WAGES"/>
    <n v="0"/>
    <n v="0"/>
    <n v="0"/>
    <n v="0"/>
    <n v="0"/>
    <s v="N/A"/>
    <n v="0"/>
    <n v="0"/>
    <n v="0"/>
    <n v="0"/>
    <n v="0"/>
    <n v="0"/>
    <n v="0"/>
    <n v="0"/>
    <n v="0"/>
    <n v="0"/>
    <n v="0"/>
    <n v="0"/>
    <n v="0"/>
    <s v="FED HOUSNG &amp; COMM DEV FND"/>
    <s v="FHCD MCKINNEY SAFE HRBR C10781"/>
    <s v="SAFE HARBORS   MCKINNEY"/>
    <s v="Default"/>
  </r>
  <r>
    <x v="0"/>
    <s v="1047413"/>
    <s v="350100"/>
    <x v="44"/>
    <s v="5593000"/>
    <n v="2016"/>
    <x v="3"/>
    <x v="44"/>
    <s v="50000-PROGRAM EXPENDITURE BUDGET"/>
    <s v="51000-WAGES AND BENEFITS"/>
    <s v="51100-SALARIES/WAGES"/>
    <n v="0"/>
    <n v="0"/>
    <n v="0"/>
    <n v="0"/>
    <n v="0"/>
    <s v="N/A"/>
    <n v="0"/>
    <n v="0"/>
    <n v="0"/>
    <n v="0"/>
    <n v="0"/>
    <n v="0"/>
    <n v="0"/>
    <n v="0"/>
    <n v="0"/>
    <n v="0"/>
    <n v="0"/>
    <n v="0"/>
    <n v="0"/>
    <s v="FED HOUSNG &amp; COMM DEV FND"/>
    <s v="FHCD MCKINNEY SAFE HRBR C10781"/>
    <s v="SAFE HARBORS   MCKINNEY"/>
    <s v="COMMUNITY DEVELOPMENT SERVICES"/>
  </r>
  <r>
    <x v="0"/>
    <s v="1047443"/>
    <s v="000000"/>
    <x v="6"/>
    <s v="0000000"/>
    <n v="2016"/>
    <x v="0"/>
    <x v="6"/>
    <s v="BS000-CURRENT ASSETS"/>
    <s v="B1150-ACCOUNTS RECEIVABLE"/>
    <m/>
    <n v="0"/>
    <n v="0"/>
    <n v="0"/>
    <n v="0"/>
    <n v="0"/>
    <s v="N/A"/>
    <n v="0"/>
    <n v="0"/>
    <n v="0"/>
    <n v="0"/>
    <n v="0"/>
    <n v="0"/>
    <n v="0"/>
    <n v="0"/>
    <n v="0"/>
    <n v="0"/>
    <n v="0"/>
    <n v="0"/>
    <n v="0"/>
    <s v="FED HOUSNG &amp; COMM DEV FND"/>
    <s v="FHCD YWCA C11153"/>
    <s v="DEFAULT"/>
    <s v="Default"/>
  </r>
  <r>
    <x v="0"/>
    <s v="1047443"/>
    <s v="000000"/>
    <x v="9"/>
    <s v="0000000"/>
    <n v="2016"/>
    <x v="0"/>
    <x v="9"/>
    <s v="BS000-CURRENT ASSETS"/>
    <s v="B1150-ACCOUNTS RECEIVABLE"/>
    <m/>
    <n v="0"/>
    <n v="0"/>
    <n v="-6754.47"/>
    <n v="0"/>
    <n v="6754.47"/>
    <s v="N/A"/>
    <n v="0"/>
    <n v="0"/>
    <n v="0"/>
    <n v="0"/>
    <n v="0"/>
    <n v="0"/>
    <n v="-6754.47"/>
    <n v="0"/>
    <n v="0"/>
    <n v="0"/>
    <n v="0"/>
    <n v="0"/>
    <n v="0"/>
    <s v="FED HOUSNG &amp; COMM DEV FND"/>
    <s v="FHCD YWCA C11153"/>
    <s v="DEFAULT"/>
    <s v="Default"/>
  </r>
  <r>
    <x v="0"/>
    <s v="1047443"/>
    <s v="000000"/>
    <x v="29"/>
    <s v="0000000"/>
    <n v="2016"/>
    <x v="1"/>
    <x v="29"/>
    <s v="BS200-CURRENT LIABILITIES"/>
    <s v="B2220-DEFERRED REVENUES"/>
    <m/>
    <n v="0"/>
    <n v="0"/>
    <n v="6754.47"/>
    <n v="0"/>
    <n v="-6754.47"/>
    <s v="N/A"/>
    <n v="0"/>
    <n v="0"/>
    <n v="0"/>
    <n v="0"/>
    <n v="0"/>
    <n v="0"/>
    <n v="6754.47"/>
    <n v="0"/>
    <n v="0"/>
    <n v="0"/>
    <n v="0"/>
    <n v="0"/>
    <n v="0"/>
    <s v="FED HOUSNG &amp; COMM DEV FND"/>
    <s v="FHCD YWCA C11153"/>
    <s v="DEFAULT"/>
    <s v="Default"/>
  </r>
  <r>
    <x v="0"/>
    <s v="1047443"/>
    <s v="350047"/>
    <x v="55"/>
    <s v="0000000"/>
    <n v="2016"/>
    <x v="4"/>
    <x v="55"/>
    <s v="R3000-REVENUE"/>
    <s v="R3310-FEDERAL GRANTS DIRECT"/>
    <m/>
    <n v="0"/>
    <n v="0"/>
    <n v="0"/>
    <n v="0"/>
    <n v="0"/>
    <s v="N/A"/>
    <n v="0"/>
    <n v="0"/>
    <n v="0"/>
    <n v="0"/>
    <n v="0"/>
    <n v="0"/>
    <n v="0"/>
    <n v="0"/>
    <n v="0"/>
    <n v="0"/>
    <n v="0"/>
    <n v="0"/>
    <n v="0"/>
    <s v="FED HOUSNG &amp; COMM DEV FND"/>
    <s v="FHCD YWCA C11153"/>
    <s v="PROGRAM YEAR PROJECTS"/>
    <s v="Default"/>
  </r>
  <r>
    <x v="0"/>
    <s v="1047443"/>
    <s v="350047"/>
    <x v="41"/>
    <s v="5590000"/>
    <n v="2016"/>
    <x v="3"/>
    <x v="41"/>
    <s v="50000-PROGRAM EXPENDITURE BUDGET"/>
    <s v="53000-SERVICES-OTHER CHARGES"/>
    <m/>
    <n v="0"/>
    <n v="0"/>
    <n v="0"/>
    <n v="0"/>
    <n v="0"/>
    <s v="N/A"/>
    <n v="0"/>
    <n v="0"/>
    <n v="0"/>
    <n v="0"/>
    <n v="0"/>
    <n v="0"/>
    <n v="0"/>
    <n v="0"/>
    <n v="0"/>
    <n v="0"/>
    <n v="0"/>
    <n v="0"/>
    <n v="0"/>
    <s v="FED HOUSNG &amp; COMM DEV FND"/>
    <s v="FHCD YWCA C11153"/>
    <s v="PROGRAM YEAR PROJECTS"/>
    <s v="HOUSING AND COMMUNITY DEVELOPMENT"/>
  </r>
  <r>
    <x v="0"/>
    <s v="1047449"/>
    <s v="350047"/>
    <x v="38"/>
    <s v="5590000"/>
    <n v="2016"/>
    <x v="3"/>
    <x v="38"/>
    <s v="50000-PROGRAM EXPENDITURE BUDGET"/>
    <s v="53000-SERVICES-OTHER CHARGES"/>
    <m/>
    <n v="0"/>
    <n v="0"/>
    <n v="0"/>
    <n v="0"/>
    <n v="0"/>
    <s v="N/A"/>
    <n v="0"/>
    <n v="0"/>
    <n v="0"/>
    <n v="0"/>
    <n v="0"/>
    <n v="0"/>
    <n v="0"/>
    <n v="0"/>
    <n v="0"/>
    <n v="0"/>
    <n v="0"/>
    <n v="0"/>
    <n v="0"/>
    <s v="FED HOUSNG &amp; COMM DEV FND"/>
    <s v="FHCD CDBG HSG RPR C09238"/>
    <s v="PROGRAM YEAR PROJECTS"/>
    <s v="HOUSING AND COMMUNITY DEVELOPMENT"/>
  </r>
  <r>
    <x v="0"/>
    <s v="1047466"/>
    <s v="000000"/>
    <x v="6"/>
    <s v="0000000"/>
    <n v="2016"/>
    <x v="0"/>
    <x v="6"/>
    <s v="BS000-CURRENT ASSETS"/>
    <s v="B1150-ACCOUNTS RECEIVABLE"/>
    <m/>
    <n v="0"/>
    <n v="0"/>
    <n v="0"/>
    <n v="0"/>
    <n v="0"/>
    <s v="N/A"/>
    <n v="0"/>
    <n v="0"/>
    <n v="0"/>
    <n v="0"/>
    <n v="0"/>
    <n v="0"/>
    <n v="0"/>
    <n v="0"/>
    <n v="0"/>
    <n v="0"/>
    <n v="0"/>
    <n v="0"/>
    <n v="0"/>
    <s v="FED HOUSNG &amp; COMM DEV FND"/>
    <s v="FHCD YWCA C11175"/>
    <s v="DEFAULT"/>
    <s v="Default"/>
  </r>
  <r>
    <x v="0"/>
    <s v="1047466"/>
    <s v="000000"/>
    <x v="9"/>
    <s v="0000000"/>
    <n v="2016"/>
    <x v="0"/>
    <x v="9"/>
    <s v="BS000-CURRENT ASSETS"/>
    <s v="B1150-ACCOUNTS RECEIVABLE"/>
    <m/>
    <n v="0"/>
    <n v="0"/>
    <n v="0"/>
    <n v="0"/>
    <n v="0"/>
    <s v="N/A"/>
    <n v="0"/>
    <n v="0"/>
    <n v="0"/>
    <n v="0"/>
    <n v="0"/>
    <n v="0"/>
    <n v="0"/>
    <n v="0"/>
    <n v="0"/>
    <n v="0"/>
    <n v="0"/>
    <n v="0"/>
    <n v="0"/>
    <s v="FED HOUSNG &amp; COMM DEV FND"/>
    <s v="FHCD YWCA C11175"/>
    <s v="DEFAULT"/>
    <s v="Default"/>
  </r>
  <r>
    <x v="0"/>
    <s v="1047466"/>
    <s v="000000"/>
    <x v="29"/>
    <s v="0000000"/>
    <n v="2016"/>
    <x v="1"/>
    <x v="29"/>
    <s v="BS200-CURRENT LIABILITIES"/>
    <s v="B2220-DEFERRED REVENUES"/>
    <m/>
    <n v="0"/>
    <n v="0"/>
    <n v="0"/>
    <n v="0"/>
    <n v="0"/>
    <s v="N/A"/>
    <n v="0"/>
    <n v="0"/>
    <n v="0"/>
    <n v="0"/>
    <n v="0"/>
    <n v="0"/>
    <n v="0"/>
    <n v="0"/>
    <n v="0"/>
    <n v="0"/>
    <n v="0"/>
    <n v="0"/>
    <n v="0"/>
    <s v="FED HOUSNG &amp; COMM DEV FND"/>
    <s v="FHCD YWCA C11175"/>
    <s v="DEFAULT"/>
    <s v="Default"/>
  </r>
  <r>
    <x v="0"/>
    <s v="1047466"/>
    <s v="350047"/>
    <x v="55"/>
    <s v="0000000"/>
    <n v="2016"/>
    <x v="4"/>
    <x v="55"/>
    <s v="R3000-REVENUE"/>
    <s v="R3310-FEDERAL GRANTS DIRECT"/>
    <m/>
    <n v="0"/>
    <n v="0"/>
    <n v="0"/>
    <n v="0"/>
    <n v="0"/>
    <s v="N/A"/>
    <n v="0"/>
    <n v="0"/>
    <n v="0"/>
    <n v="0"/>
    <n v="0"/>
    <n v="0"/>
    <n v="0"/>
    <n v="0"/>
    <n v="0"/>
    <n v="0"/>
    <n v="0"/>
    <n v="0"/>
    <n v="0"/>
    <s v="FED HOUSNG &amp; COMM DEV FND"/>
    <s v="FHCD YWCA C11175"/>
    <s v="PROGRAM YEAR PROJECTS"/>
    <s v="Default"/>
  </r>
  <r>
    <x v="0"/>
    <s v="1047466"/>
    <s v="350047"/>
    <x v="41"/>
    <s v="5590000"/>
    <n v="2016"/>
    <x v="3"/>
    <x v="41"/>
    <s v="50000-PROGRAM EXPENDITURE BUDGET"/>
    <s v="53000-SERVICES-OTHER CHARGES"/>
    <m/>
    <n v="0"/>
    <n v="0"/>
    <n v="0"/>
    <n v="0"/>
    <n v="0"/>
    <s v="N/A"/>
    <n v="0"/>
    <n v="0"/>
    <n v="0"/>
    <n v="0"/>
    <n v="0"/>
    <n v="0"/>
    <n v="0"/>
    <n v="0"/>
    <n v="0"/>
    <n v="0"/>
    <n v="0"/>
    <n v="0"/>
    <n v="0"/>
    <s v="FED HOUSNG &amp; COMM DEV FND"/>
    <s v="FHCD YWCA C11175"/>
    <s v="PROGRAM YEAR PROJECTS"/>
    <s v="HOUSING AND COMMUNITY DEVELOPMENT"/>
  </r>
  <r>
    <x v="0"/>
    <s v="1047468"/>
    <s v="000000"/>
    <x v="6"/>
    <s v="0000000"/>
    <n v="2016"/>
    <x v="0"/>
    <x v="6"/>
    <s v="BS000-CURRENT ASSETS"/>
    <s v="B1150-ACCOUNTS RECEIVABLE"/>
    <m/>
    <n v="0"/>
    <n v="0"/>
    <n v="0"/>
    <n v="0"/>
    <n v="0"/>
    <s v="N/A"/>
    <n v="0"/>
    <n v="0"/>
    <n v="0"/>
    <n v="0"/>
    <n v="0"/>
    <n v="0"/>
    <n v="0"/>
    <n v="0"/>
    <n v="0"/>
    <n v="0"/>
    <n v="0"/>
    <n v="0"/>
    <n v="0"/>
    <s v="FED HOUSNG &amp; COMM DEV FND"/>
    <s v="FHCD EDVP  C111179"/>
    <s v="DEFAULT"/>
    <s v="Default"/>
  </r>
  <r>
    <x v="0"/>
    <s v="1047468"/>
    <s v="000000"/>
    <x v="9"/>
    <s v="0000000"/>
    <n v="2016"/>
    <x v="0"/>
    <x v="9"/>
    <s v="BS000-CURRENT ASSETS"/>
    <s v="B1150-ACCOUNTS RECEIVABLE"/>
    <m/>
    <n v="0"/>
    <n v="0"/>
    <n v="0"/>
    <n v="0"/>
    <n v="0"/>
    <s v="N/A"/>
    <n v="0"/>
    <n v="0"/>
    <n v="0"/>
    <n v="0"/>
    <n v="0"/>
    <n v="0"/>
    <n v="0"/>
    <n v="0"/>
    <n v="0"/>
    <n v="0"/>
    <n v="0"/>
    <n v="0"/>
    <n v="0"/>
    <s v="FED HOUSNG &amp; COMM DEV FND"/>
    <s v="FHCD EDVP  C111179"/>
    <s v="DEFAULT"/>
    <s v="Default"/>
  </r>
  <r>
    <x v="0"/>
    <s v="1047468"/>
    <s v="000000"/>
    <x v="29"/>
    <s v="0000000"/>
    <n v="2016"/>
    <x v="1"/>
    <x v="29"/>
    <s v="BS200-CURRENT LIABILITIES"/>
    <s v="B2220-DEFERRED REVENUES"/>
    <m/>
    <n v="0"/>
    <n v="0"/>
    <n v="0"/>
    <n v="0"/>
    <n v="0"/>
    <s v="N/A"/>
    <n v="0"/>
    <n v="0"/>
    <n v="0"/>
    <n v="0"/>
    <n v="0"/>
    <n v="0"/>
    <n v="0"/>
    <n v="0"/>
    <n v="0"/>
    <n v="0"/>
    <n v="0"/>
    <n v="0"/>
    <n v="0"/>
    <s v="FED HOUSNG &amp; COMM DEV FND"/>
    <s v="FHCD EDVP  C111179"/>
    <s v="DEFAULT"/>
    <s v="Default"/>
  </r>
  <r>
    <x v="0"/>
    <s v="1047468"/>
    <s v="350047"/>
    <x v="55"/>
    <s v="0000000"/>
    <n v="2016"/>
    <x v="4"/>
    <x v="55"/>
    <s v="R3000-REVENUE"/>
    <s v="R3310-FEDERAL GRANTS DIRECT"/>
    <m/>
    <n v="0"/>
    <n v="0"/>
    <n v="0"/>
    <n v="0"/>
    <n v="0"/>
    <s v="N/A"/>
    <n v="0"/>
    <n v="0"/>
    <n v="0"/>
    <n v="0"/>
    <n v="0"/>
    <n v="0"/>
    <n v="0"/>
    <n v="0"/>
    <n v="0"/>
    <n v="0"/>
    <n v="0"/>
    <n v="0"/>
    <n v="0"/>
    <s v="FED HOUSNG &amp; COMM DEV FND"/>
    <s v="FHCD EDVP  C111179"/>
    <s v="PROGRAM YEAR PROJECTS"/>
    <s v="Default"/>
  </r>
  <r>
    <x v="0"/>
    <s v="1047468"/>
    <s v="350047"/>
    <x v="111"/>
    <s v="5590000"/>
    <n v="2016"/>
    <x v="3"/>
    <x v="111"/>
    <s v="50000-PROGRAM EXPENDITURE BUDGET"/>
    <s v="53000-SERVICES-OTHER CHARGES"/>
    <m/>
    <n v="0"/>
    <n v="0"/>
    <n v="0"/>
    <n v="0"/>
    <n v="0"/>
    <s v="N/A"/>
    <n v="0"/>
    <n v="0"/>
    <n v="0"/>
    <n v="0"/>
    <n v="0"/>
    <n v="0"/>
    <n v="0"/>
    <n v="0"/>
    <n v="0"/>
    <n v="0"/>
    <n v="0"/>
    <n v="0"/>
    <n v="0"/>
    <s v="FED HOUSNG &amp; COMM DEV FND"/>
    <s v="FHCD EDVP  C111179"/>
    <s v="PROGRAM YEAR PROJECTS"/>
    <s v="HOUSING AND COMMUNITY DEVELOPMENT"/>
  </r>
  <r>
    <x v="0"/>
    <s v="1047470"/>
    <s v="000000"/>
    <x v="6"/>
    <s v="0000000"/>
    <n v="2016"/>
    <x v="0"/>
    <x v="6"/>
    <s v="BS000-CURRENT ASSETS"/>
    <s v="B1150-ACCOUNTS RECEIVABLE"/>
    <m/>
    <n v="0"/>
    <n v="0"/>
    <n v="0"/>
    <n v="0"/>
    <n v="0"/>
    <s v="N/A"/>
    <n v="0"/>
    <n v="0"/>
    <n v="0"/>
    <n v="0"/>
    <n v="0"/>
    <n v="0"/>
    <n v="0"/>
    <n v="0"/>
    <n v="0"/>
    <n v="0"/>
    <n v="0"/>
    <n v="0"/>
    <n v="0"/>
    <s v="FED HOUSNG &amp; COMM DEV FND"/>
    <s v="FHCD SKY VALLEY CC ASST C11194"/>
    <s v="DEFAULT"/>
    <s v="Default"/>
  </r>
  <r>
    <x v="0"/>
    <s v="1047470"/>
    <s v="000000"/>
    <x v="9"/>
    <s v="0000000"/>
    <n v="2016"/>
    <x v="0"/>
    <x v="9"/>
    <s v="BS000-CURRENT ASSETS"/>
    <s v="B1150-ACCOUNTS RECEIVABLE"/>
    <m/>
    <n v="0"/>
    <n v="0"/>
    <n v="0"/>
    <n v="0"/>
    <n v="0"/>
    <s v="N/A"/>
    <n v="0"/>
    <n v="0"/>
    <n v="0"/>
    <n v="0"/>
    <n v="0"/>
    <n v="0"/>
    <n v="0"/>
    <n v="0"/>
    <n v="0"/>
    <n v="0"/>
    <n v="0"/>
    <n v="0"/>
    <n v="0"/>
    <s v="FED HOUSNG &amp; COMM DEV FND"/>
    <s v="FHCD SKY VALLEY CC ASST C11194"/>
    <s v="DEFAULT"/>
    <s v="Default"/>
  </r>
  <r>
    <x v="0"/>
    <s v="1047470"/>
    <s v="000000"/>
    <x v="29"/>
    <s v="0000000"/>
    <n v="2016"/>
    <x v="1"/>
    <x v="29"/>
    <s v="BS200-CURRENT LIABILITIES"/>
    <s v="B2220-DEFERRED REVENUES"/>
    <m/>
    <n v="0"/>
    <n v="0"/>
    <n v="0"/>
    <n v="0"/>
    <n v="0"/>
    <s v="N/A"/>
    <n v="0"/>
    <n v="0"/>
    <n v="0"/>
    <n v="0"/>
    <n v="0"/>
    <n v="0"/>
    <n v="0"/>
    <n v="0"/>
    <n v="0"/>
    <n v="0"/>
    <n v="0"/>
    <n v="0"/>
    <n v="0"/>
    <s v="FED HOUSNG &amp; COMM DEV FND"/>
    <s v="FHCD SKY VALLEY CC ASST C11194"/>
    <s v="DEFAULT"/>
    <s v="Default"/>
  </r>
  <r>
    <x v="0"/>
    <s v="1047470"/>
    <s v="350047"/>
    <x v="55"/>
    <s v="0000000"/>
    <n v="2016"/>
    <x v="4"/>
    <x v="55"/>
    <s v="R3000-REVENUE"/>
    <s v="R3310-FEDERAL GRANTS DIRECT"/>
    <m/>
    <n v="0"/>
    <n v="0"/>
    <n v="0"/>
    <n v="0"/>
    <n v="0"/>
    <s v="N/A"/>
    <n v="0"/>
    <n v="0"/>
    <n v="0"/>
    <n v="0"/>
    <n v="0"/>
    <n v="0"/>
    <n v="0"/>
    <n v="0"/>
    <n v="0"/>
    <n v="0"/>
    <n v="0"/>
    <n v="0"/>
    <n v="0"/>
    <s v="FED HOUSNG &amp; COMM DEV FND"/>
    <s v="FHCD SKY VALLEY CC ASST C11194"/>
    <s v="PROGRAM YEAR PROJECTS"/>
    <s v="Default"/>
  </r>
  <r>
    <x v="0"/>
    <s v="1047470"/>
    <s v="350047"/>
    <x v="111"/>
    <s v="5590000"/>
    <n v="2016"/>
    <x v="3"/>
    <x v="111"/>
    <s v="50000-PROGRAM EXPENDITURE BUDGET"/>
    <s v="53000-SERVICES-OTHER CHARGES"/>
    <m/>
    <n v="0"/>
    <n v="0"/>
    <n v="0"/>
    <n v="0"/>
    <n v="0"/>
    <s v="N/A"/>
    <n v="0"/>
    <n v="0"/>
    <n v="0"/>
    <n v="0"/>
    <n v="0"/>
    <n v="0"/>
    <n v="0"/>
    <n v="0"/>
    <n v="0"/>
    <n v="0"/>
    <n v="0"/>
    <n v="0"/>
    <n v="0"/>
    <s v="FED HOUSNG &amp; COMM DEV FND"/>
    <s v="FHCD SKY VALLEY CC ASST C11194"/>
    <s v="PROGRAM YEAR PROJECTS"/>
    <s v="HOUSING AND COMMUNITY DEVELOPMENT"/>
  </r>
  <r>
    <x v="0"/>
    <s v="1047471"/>
    <s v="350047"/>
    <x v="42"/>
    <s v="5590000"/>
    <n v="2016"/>
    <x v="3"/>
    <x v="42"/>
    <s v="50000-PROGRAM EXPENDITURE BUDGET"/>
    <s v="55000-INTRAGOVERNMENTAL SERVICES"/>
    <m/>
    <n v="0"/>
    <n v="0"/>
    <n v="0"/>
    <n v="0"/>
    <n v="0"/>
    <s v="N/A"/>
    <n v="0"/>
    <n v="0"/>
    <n v="0"/>
    <n v="0"/>
    <n v="0"/>
    <n v="0"/>
    <n v="0"/>
    <n v="0"/>
    <n v="0"/>
    <n v="0"/>
    <n v="0"/>
    <n v="0"/>
    <n v="0"/>
    <s v="FED HOUSNG &amp; COMM DEV FND"/>
    <s v="FHCD KC CDBG ENVIRO REV C09012"/>
    <s v="PROGRAM YEAR PROJECTS"/>
    <s v="HOUSING AND COMMUNITY DEVELOPMENT"/>
  </r>
  <r>
    <x v="0"/>
    <s v="1047473"/>
    <s v="000000"/>
    <x v="6"/>
    <s v="0000000"/>
    <n v="2016"/>
    <x v="0"/>
    <x v="6"/>
    <s v="BS000-CURRENT ASSETS"/>
    <s v="B1150-ACCOUNTS RECEIVABLE"/>
    <m/>
    <n v="0"/>
    <n v="0"/>
    <n v="0"/>
    <n v="0"/>
    <n v="0"/>
    <s v="N/A"/>
    <n v="0"/>
    <n v="0"/>
    <n v="0"/>
    <n v="0"/>
    <n v="0"/>
    <n v="0"/>
    <n v="0"/>
    <n v="0"/>
    <n v="0"/>
    <n v="0"/>
    <n v="0"/>
    <n v="0"/>
    <n v="0"/>
    <s v="FED HOUSNG &amp; COMM DEV FND"/>
    <s v="FHCD BURIEN HZL VLYELM SW 09"/>
    <s v="DEFAULT"/>
    <s v="Default"/>
  </r>
  <r>
    <x v="0"/>
    <s v="1047473"/>
    <s v="000000"/>
    <x v="9"/>
    <s v="0000000"/>
    <n v="2016"/>
    <x v="0"/>
    <x v="9"/>
    <s v="BS000-CURRENT ASSETS"/>
    <s v="B1150-ACCOUNTS RECEIVABLE"/>
    <m/>
    <n v="0"/>
    <n v="0"/>
    <n v="0"/>
    <n v="0"/>
    <n v="0"/>
    <s v="N/A"/>
    <n v="0"/>
    <n v="0"/>
    <n v="0"/>
    <n v="0"/>
    <n v="0"/>
    <n v="0"/>
    <n v="0"/>
    <n v="0"/>
    <n v="0"/>
    <n v="0"/>
    <n v="0"/>
    <n v="0"/>
    <n v="0"/>
    <s v="FED HOUSNG &amp; COMM DEV FND"/>
    <s v="FHCD BURIEN HZL VLYELM SW 09"/>
    <s v="DEFAULT"/>
    <s v="Default"/>
  </r>
  <r>
    <x v="0"/>
    <s v="1047473"/>
    <s v="000000"/>
    <x v="29"/>
    <s v="0000000"/>
    <n v="2016"/>
    <x v="1"/>
    <x v="29"/>
    <s v="BS200-CURRENT LIABILITIES"/>
    <s v="B2220-DEFERRED REVENUES"/>
    <m/>
    <n v="0"/>
    <n v="0"/>
    <n v="0"/>
    <n v="0"/>
    <n v="0"/>
    <s v="N/A"/>
    <n v="0"/>
    <n v="0"/>
    <n v="0"/>
    <n v="0"/>
    <n v="0"/>
    <n v="0"/>
    <n v="0"/>
    <n v="0"/>
    <n v="0"/>
    <n v="0"/>
    <n v="0"/>
    <n v="0"/>
    <n v="0"/>
    <s v="FED HOUSNG &amp; COMM DEV FND"/>
    <s v="FHCD BURIEN HZL VLYELM SW 09"/>
    <s v="DEFAULT"/>
    <s v="Default"/>
  </r>
  <r>
    <x v="0"/>
    <s v="1047473"/>
    <s v="350047"/>
    <x v="55"/>
    <s v="0000000"/>
    <n v="2016"/>
    <x v="4"/>
    <x v="55"/>
    <s v="R3000-REVENUE"/>
    <s v="R3310-FEDERAL GRANTS DIRECT"/>
    <m/>
    <n v="0"/>
    <n v="0"/>
    <n v="0"/>
    <n v="0"/>
    <n v="0"/>
    <s v="N/A"/>
    <n v="0"/>
    <n v="0"/>
    <n v="0"/>
    <n v="0"/>
    <n v="0"/>
    <n v="0"/>
    <n v="0"/>
    <n v="0"/>
    <n v="0"/>
    <n v="0"/>
    <n v="0"/>
    <n v="0"/>
    <n v="0"/>
    <s v="FED HOUSNG &amp; COMM DEV FND"/>
    <s v="FHCD BURIEN HZL VLYELM SW 09"/>
    <s v="PROGRAM YEAR PROJECTS"/>
    <s v="Default"/>
  </r>
  <r>
    <x v="0"/>
    <s v="1047473"/>
    <s v="350047"/>
    <x v="119"/>
    <s v="0000000"/>
    <n v="2016"/>
    <x v="4"/>
    <x v="119"/>
    <s v="R3000-REVENUE"/>
    <s v="R3390-RECOVERY ACT DIRECT"/>
    <m/>
    <n v="0"/>
    <n v="0"/>
    <n v="0"/>
    <n v="0"/>
    <n v="0"/>
    <s v="N/A"/>
    <n v="0"/>
    <n v="0"/>
    <n v="0"/>
    <n v="0"/>
    <n v="0"/>
    <n v="0"/>
    <n v="0"/>
    <n v="0"/>
    <n v="0"/>
    <n v="0"/>
    <n v="0"/>
    <n v="0"/>
    <n v="0"/>
    <s v="FED HOUSNG &amp; COMM DEV FND"/>
    <s v="FHCD BURIEN HZL VLYELM SW 09"/>
    <s v="PROGRAM YEAR PROJECTS"/>
    <s v="Default"/>
  </r>
  <r>
    <x v="0"/>
    <s v="1047473"/>
    <s v="350047"/>
    <x v="39"/>
    <s v="0000000"/>
    <n v="2016"/>
    <x v="4"/>
    <x v="39"/>
    <s v="R3000-REVENUE"/>
    <s v="R3600-MISCELLANEOUS REVENUE"/>
    <m/>
    <n v="0"/>
    <n v="0"/>
    <n v="0"/>
    <n v="0"/>
    <n v="0"/>
    <s v="N/A"/>
    <n v="0"/>
    <n v="0"/>
    <n v="0"/>
    <n v="0"/>
    <n v="0"/>
    <n v="0"/>
    <n v="0"/>
    <n v="0"/>
    <n v="0"/>
    <n v="0"/>
    <n v="0"/>
    <n v="0"/>
    <n v="0"/>
    <s v="FED HOUSNG &amp; COMM DEV FND"/>
    <s v="FHCD BURIEN HZL VLYELM SW 09"/>
    <s v="PROGRAM YEAR PROJECTS"/>
    <s v="Default"/>
  </r>
  <r>
    <x v="0"/>
    <s v="1047473"/>
    <s v="350047"/>
    <x v="40"/>
    <s v="5590000"/>
    <n v="2016"/>
    <x v="3"/>
    <x v="40"/>
    <s v="50000-PROGRAM EXPENDITURE BUDGET"/>
    <s v="51000-WAGES AND BENEFITS"/>
    <s v="51100-SALARIES/WAGES"/>
    <n v="0"/>
    <n v="0"/>
    <n v="0"/>
    <n v="0"/>
    <n v="0"/>
    <s v="N/A"/>
    <n v="0"/>
    <n v="0"/>
    <n v="0"/>
    <n v="0"/>
    <n v="0"/>
    <n v="0"/>
    <n v="0"/>
    <n v="0"/>
    <n v="0"/>
    <n v="0"/>
    <n v="0"/>
    <n v="0"/>
    <n v="0"/>
    <s v="FED HOUSNG &amp; COMM DEV FND"/>
    <s v="FHCD BURIEN HZL VLYELM SW 09"/>
    <s v="PROGRAM YEAR PROJECTS"/>
    <s v="HOUSING AND COMMUNITY DEVELOPMENT"/>
  </r>
  <r>
    <x v="0"/>
    <s v="1047473"/>
    <s v="350047"/>
    <x v="106"/>
    <s v="5590000"/>
    <n v="2016"/>
    <x v="3"/>
    <x v="106"/>
    <s v="50000-PROGRAM EXPENDITURE BUDGET"/>
    <s v="51000-WAGES AND BENEFITS"/>
    <s v="51100-SALARIES/WAGES"/>
    <n v="0"/>
    <n v="0"/>
    <n v="0"/>
    <n v="0"/>
    <n v="0"/>
    <s v="N/A"/>
    <n v="0"/>
    <n v="0"/>
    <n v="0"/>
    <n v="0"/>
    <n v="0"/>
    <n v="0"/>
    <n v="0"/>
    <n v="0"/>
    <n v="0"/>
    <n v="0"/>
    <n v="0"/>
    <n v="0"/>
    <n v="0"/>
    <s v="FED HOUSNG &amp; COMM DEV FND"/>
    <s v="FHCD BURIEN HZL VLYELM SW 09"/>
    <s v="PROGRAM YEAR PROJECTS"/>
    <s v="HOUSING AND COMMUNITY DEVELOPMENT"/>
  </r>
  <r>
    <x v="0"/>
    <s v="1047473"/>
    <s v="350047"/>
    <x v="41"/>
    <s v="5590000"/>
    <n v="2016"/>
    <x v="3"/>
    <x v="41"/>
    <s v="50000-PROGRAM EXPENDITURE BUDGET"/>
    <s v="53000-SERVICES-OTHER CHARGES"/>
    <m/>
    <n v="0"/>
    <n v="0"/>
    <n v="0"/>
    <n v="0"/>
    <n v="0"/>
    <s v="N/A"/>
    <n v="0"/>
    <n v="0"/>
    <n v="0"/>
    <n v="0"/>
    <n v="0"/>
    <n v="0"/>
    <n v="0"/>
    <n v="0"/>
    <n v="0"/>
    <n v="0"/>
    <n v="0"/>
    <n v="0"/>
    <n v="0"/>
    <s v="FED HOUSNG &amp; COMM DEV FND"/>
    <s v="FHCD BURIEN HZL VLYELM SW 09"/>
    <s v="PROGRAM YEAR PROJECTS"/>
    <s v="HOUSING AND COMMUNITY DEVELOPMENT"/>
  </r>
  <r>
    <x v="0"/>
    <s v="1047473"/>
    <s v="350047"/>
    <x v="112"/>
    <s v="5590000"/>
    <n v="2016"/>
    <x v="3"/>
    <x v="112"/>
    <s v="50000-PROGRAM EXPENDITURE BUDGET"/>
    <s v="53000-SERVICES-OTHER CHARGES"/>
    <m/>
    <n v="0"/>
    <n v="0"/>
    <n v="0"/>
    <n v="0"/>
    <n v="0"/>
    <s v="N/A"/>
    <n v="0"/>
    <n v="0"/>
    <n v="0"/>
    <n v="0"/>
    <n v="0"/>
    <n v="0"/>
    <n v="0"/>
    <n v="0"/>
    <n v="0"/>
    <n v="0"/>
    <n v="0"/>
    <n v="0"/>
    <n v="0"/>
    <s v="FED HOUSNG &amp; COMM DEV FND"/>
    <s v="FHCD BURIEN HZL VLYELM SW 09"/>
    <s v="PROGRAM YEAR PROJECTS"/>
    <s v="HOUSING AND COMMUNITY DEVELOPMENT"/>
  </r>
  <r>
    <x v="0"/>
    <s v="1047473"/>
    <s v="350047"/>
    <x v="104"/>
    <s v="5590000"/>
    <n v="2016"/>
    <x v="3"/>
    <x v="104"/>
    <s v="50000-PROGRAM EXPENDITURE BUDGET"/>
    <s v="59900-CONTRA EXPENDITURES"/>
    <m/>
    <n v="0"/>
    <n v="0"/>
    <n v="0"/>
    <n v="0"/>
    <n v="0"/>
    <s v="N/A"/>
    <n v="0"/>
    <n v="0"/>
    <n v="0"/>
    <n v="0"/>
    <n v="0"/>
    <n v="0"/>
    <n v="0"/>
    <n v="0"/>
    <n v="0"/>
    <n v="0"/>
    <n v="0"/>
    <n v="0"/>
    <n v="0"/>
    <s v="FED HOUSNG &amp; COMM DEV FND"/>
    <s v="FHCD BURIEN HZL VLYELM SW 09"/>
    <s v="PROGRAM YEAR PROJECTS"/>
    <s v="HOUSING AND COMMUNITY DEVELOPMENT"/>
  </r>
  <r>
    <x v="0"/>
    <s v="1047473"/>
    <s v="350047"/>
    <x v="53"/>
    <s v="5590000"/>
    <n v="2016"/>
    <x v="3"/>
    <x v="53"/>
    <s v="50000-PROGRAM EXPENDITURE BUDGET"/>
    <s v="82000-APPLIED OVERHEAD"/>
    <m/>
    <n v="0"/>
    <n v="0"/>
    <n v="0"/>
    <n v="0"/>
    <n v="0"/>
    <s v="N/A"/>
    <n v="0"/>
    <n v="0"/>
    <n v="0"/>
    <n v="0"/>
    <n v="0"/>
    <n v="0"/>
    <n v="0"/>
    <n v="0"/>
    <n v="0"/>
    <n v="0"/>
    <n v="0"/>
    <n v="0"/>
    <n v="0"/>
    <s v="FED HOUSNG &amp; COMM DEV FND"/>
    <s v="FHCD BURIEN HZL VLYELM SW 09"/>
    <s v="PROGRAM YEAR PROJECTS"/>
    <s v="HOUSING AND COMMUNITY DEVELOPMENT"/>
  </r>
  <r>
    <x v="0"/>
    <s v="1047473"/>
    <s v="350047"/>
    <x v="54"/>
    <s v="5590000"/>
    <n v="2016"/>
    <x v="3"/>
    <x v="54"/>
    <s v="50000-PROGRAM EXPENDITURE BUDGET"/>
    <s v="82000-APPLIED OVERHEAD"/>
    <m/>
    <n v="0"/>
    <n v="0"/>
    <n v="0"/>
    <n v="0"/>
    <n v="0"/>
    <s v="N/A"/>
    <n v="0"/>
    <n v="0"/>
    <n v="0"/>
    <n v="0"/>
    <n v="0"/>
    <n v="0"/>
    <n v="0"/>
    <n v="0"/>
    <n v="0"/>
    <n v="0"/>
    <n v="0"/>
    <n v="0"/>
    <n v="0"/>
    <s v="FED HOUSNG &amp; COMM DEV FND"/>
    <s v="FHCD BURIEN HZL VLYELM SW 09"/>
    <s v="PROGRAM YEAR PROJECTS"/>
    <s v="HOUSING AND COMMUNITY DEVELOPMENT"/>
  </r>
  <r>
    <x v="0"/>
    <s v="1047476"/>
    <s v="000000"/>
    <x v="6"/>
    <s v="0000000"/>
    <n v="2016"/>
    <x v="0"/>
    <x v="6"/>
    <s v="BS000-CURRENT ASSETS"/>
    <s v="B1150-ACCOUNTS RECEIVABLE"/>
    <m/>
    <n v="0"/>
    <n v="0"/>
    <n v="0"/>
    <n v="0"/>
    <n v="0"/>
    <s v="N/A"/>
    <n v="0"/>
    <n v="0"/>
    <n v="0"/>
    <n v="0"/>
    <n v="0"/>
    <n v="0"/>
    <n v="0"/>
    <n v="0"/>
    <n v="0"/>
    <n v="0"/>
    <n v="0"/>
    <n v="0"/>
    <n v="0"/>
    <s v="FED HOUSNG &amp; COMM DEV FND"/>
    <s v="FHCD DES MOINES S216 SD C09127"/>
    <s v="DEFAULT"/>
    <s v="Default"/>
  </r>
  <r>
    <x v="0"/>
    <s v="1047476"/>
    <s v="000000"/>
    <x v="9"/>
    <s v="0000000"/>
    <n v="2016"/>
    <x v="0"/>
    <x v="9"/>
    <s v="BS000-CURRENT ASSETS"/>
    <s v="B1150-ACCOUNTS RECEIVABLE"/>
    <m/>
    <n v="0"/>
    <n v="0"/>
    <n v="0"/>
    <n v="0"/>
    <n v="0"/>
    <s v="N/A"/>
    <n v="0"/>
    <n v="0"/>
    <n v="0"/>
    <n v="0"/>
    <n v="0"/>
    <n v="0"/>
    <n v="0"/>
    <n v="0"/>
    <n v="0"/>
    <n v="0"/>
    <n v="0"/>
    <n v="0"/>
    <n v="0"/>
    <s v="FED HOUSNG &amp; COMM DEV FND"/>
    <s v="FHCD DES MOINES S216 SD C09127"/>
    <s v="DEFAULT"/>
    <s v="Default"/>
  </r>
  <r>
    <x v="0"/>
    <s v="1047476"/>
    <s v="000000"/>
    <x v="29"/>
    <s v="0000000"/>
    <n v="2016"/>
    <x v="1"/>
    <x v="29"/>
    <s v="BS200-CURRENT LIABILITIES"/>
    <s v="B2220-DEFERRED REVENUES"/>
    <m/>
    <n v="0"/>
    <n v="0"/>
    <n v="0"/>
    <n v="0"/>
    <n v="0"/>
    <s v="N/A"/>
    <n v="0"/>
    <n v="0"/>
    <n v="0"/>
    <n v="0"/>
    <n v="0"/>
    <n v="0"/>
    <n v="0"/>
    <n v="0"/>
    <n v="0"/>
    <n v="0"/>
    <n v="0"/>
    <n v="0"/>
    <n v="0"/>
    <s v="FED HOUSNG &amp; COMM DEV FND"/>
    <s v="FHCD DES MOINES S216 SD C09127"/>
    <s v="DEFAULT"/>
    <s v="Default"/>
  </r>
  <r>
    <x v="0"/>
    <s v="1047476"/>
    <s v="350047"/>
    <x v="55"/>
    <s v="0000000"/>
    <n v="2016"/>
    <x v="4"/>
    <x v="55"/>
    <s v="R3000-REVENUE"/>
    <s v="R3310-FEDERAL GRANTS DIRECT"/>
    <m/>
    <n v="0"/>
    <n v="0"/>
    <n v="0"/>
    <n v="0"/>
    <n v="0"/>
    <s v="N/A"/>
    <n v="0"/>
    <n v="0"/>
    <n v="0"/>
    <n v="0"/>
    <n v="0"/>
    <n v="0"/>
    <n v="0"/>
    <n v="0"/>
    <n v="0"/>
    <n v="0"/>
    <n v="0"/>
    <n v="0"/>
    <n v="0"/>
    <s v="FED HOUSNG &amp; COMM DEV FND"/>
    <s v="FHCD DES MOINES S216 SD C09127"/>
    <s v="PROGRAM YEAR PROJECTS"/>
    <s v="Default"/>
  </r>
  <r>
    <x v="0"/>
    <s v="1047476"/>
    <s v="350047"/>
    <x v="119"/>
    <s v="0000000"/>
    <n v="2016"/>
    <x v="4"/>
    <x v="119"/>
    <s v="R3000-REVENUE"/>
    <s v="R3390-RECOVERY ACT DIRECT"/>
    <m/>
    <n v="0"/>
    <n v="0"/>
    <n v="0"/>
    <n v="0"/>
    <n v="0"/>
    <s v="N/A"/>
    <n v="0"/>
    <n v="0"/>
    <n v="0"/>
    <n v="0"/>
    <n v="0"/>
    <n v="0"/>
    <n v="0"/>
    <n v="0"/>
    <n v="0"/>
    <n v="0"/>
    <n v="0"/>
    <n v="0"/>
    <n v="0"/>
    <s v="FED HOUSNG &amp; COMM DEV FND"/>
    <s v="FHCD DES MOINES S216 SD C09127"/>
    <s v="PROGRAM YEAR PROJECTS"/>
    <s v="Default"/>
  </r>
  <r>
    <x v="0"/>
    <s v="1047476"/>
    <s v="350047"/>
    <x v="40"/>
    <s v="5590000"/>
    <n v="2016"/>
    <x v="3"/>
    <x v="40"/>
    <s v="50000-PROGRAM EXPENDITURE BUDGET"/>
    <s v="51000-WAGES AND BENEFITS"/>
    <s v="51100-SALARIES/WAGES"/>
    <n v="0"/>
    <n v="0"/>
    <n v="0"/>
    <n v="0"/>
    <n v="0"/>
    <s v="N/A"/>
    <n v="0"/>
    <n v="0"/>
    <n v="0"/>
    <n v="0"/>
    <n v="0"/>
    <n v="0"/>
    <n v="0"/>
    <n v="0"/>
    <n v="0"/>
    <n v="0"/>
    <n v="0"/>
    <n v="0"/>
    <n v="0"/>
    <s v="FED HOUSNG &amp; COMM DEV FND"/>
    <s v="FHCD DES MOINES S216 SD C09127"/>
    <s v="PROGRAM YEAR PROJECTS"/>
    <s v="HOUSING AND COMMUNITY DEVELOPMENT"/>
  </r>
  <r>
    <x v="0"/>
    <s v="1047476"/>
    <s v="350047"/>
    <x v="41"/>
    <s v="5590000"/>
    <n v="2016"/>
    <x v="3"/>
    <x v="41"/>
    <s v="50000-PROGRAM EXPENDITURE BUDGET"/>
    <s v="53000-SERVICES-OTHER CHARGES"/>
    <m/>
    <n v="0"/>
    <n v="0"/>
    <n v="0"/>
    <n v="0"/>
    <n v="0"/>
    <s v="N/A"/>
    <n v="0"/>
    <n v="0"/>
    <n v="0"/>
    <n v="0"/>
    <n v="0"/>
    <n v="0"/>
    <n v="0"/>
    <n v="0"/>
    <n v="0"/>
    <n v="0"/>
    <n v="0"/>
    <n v="0"/>
    <n v="0"/>
    <s v="FED HOUSNG &amp; COMM DEV FND"/>
    <s v="FHCD DES MOINES S216 SD C09127"/>
    <s v="PROGRAM YEAR PROJECTS"/>
    <s v="HOUSING AND COMMUNITY DEVELOPMENT"/>
  </r>
  <r>
    <x v="0"/>
    <s v="1047476"/>
    <s v="350047"/>
    <x v="104"/>
    <s v="5590000"/>
    <n v="2016"/>
    <x v="3"/>
    <x v="104"/>
    <s v="50000-PROGRAM EXPENDITURE BUDGET"/>
    <s v="59900-CONTRA EXPENDITURES"/>
    <m/>
    <n v="0"/>
    <n v="0"/>
    <n v="0"/>
    <n v="0"/>
    <n v="0"/>
    <s v="N/A"/>
    <n v="0"/>
    <n v="0"/>
    <n v="0"/>
    <n v="0"/>
    <n v="0"/>
    <n v="0"/>
    <n v="0"/>
    <n v="0"/>
    <n v="0"/>
    <n v="0"/>
    <n v="0"/>
    <n v="0"/>
    <n v="0"/>
    <s v="FED HOUSNG &amp; COMM DEV FND"/>
    <s v="FHCD DES MOINES S216 SD C09127"/>
    <s v="PROGRAM YEAR PROJECTS"/>
    <s v="HOUSING AND COMMUNITY DEVELOPMENT"/>
  </r>
  <r>
    <x v="0"/>
    <s v="1047476"/>
    <s v="350047"/>
    <x v="53"/>
    <s v="5590000"/>
    <n v="2016"/>
    <x v="3"/>
    <x v="53"/>
    <s v="50000-PROGRAM EXPENDITURE BUDGET"/>
    <s v="82000-APPLIED OVERHEAD"/>
    <m/>
    <n v="0"/>
    <n v="0"/>
    <n v="0"/>
    <n v="0"/>
    <n v="0"/>
    <s v="N/A"/>
    <n v="0"/>
    <n v="0"/>
    <n v="0"/>
    <n v="0"/>
    <n v="0"/>
    <n v="0"/>
    <n v="0"/>
    <n v="0"/>
    <n v="0"/>
    <n v="0"/>
    <n v="0"/>
    <n v="0"/>
    <n v="0"/>
    <s v="FED HOUSNG &amp; COMM DEV FND"/>
    <s v="FHCD DES MOINES S216 SD C09127"/>
    <s v="PROGRAM YEAR PROJECTS"/>
    <s v="HOUSING AND COMMUNITY DEVELOPMENT"/>
  </r>
  <r>
    <x v="0"/>
    <s v="1047476"/>
    <s v="350047"/>
    <x v="54"/>
    <s v="5590000"/>
    <n v="2016"/>
    <x v="3"/>
    <x v="54"/>
    <s v="50000-PROGRAM EXPENDITURE BUDGET"/>
    <s v="82000-APPLIED OVERHEAD"/>
    <m/>
    <n v="0"/>
    <n v="0"/>
    <n v="0"/>
    <n v="0"/>
    <n v="0"/>
    <s v="N/A"/>
    <n v="0"/>
    <n v="0"/>
    <n v="0"/>
    <n v="0"/>
    <n v="0"/>
    <n v="0"/>
    <n v="0"/>
    <n v="0"/>
    <n v="0"/>
    <n v="0"/>
    <n v="0"/>
    <n v="0"/>
    <n v="0"/>
    <s v="FED HOUSNG &amp; COMM DEV FND"/>
    <s v="FHCD DES MOINES S216 SD C09127"/>
    <s v="PROGRAM YEAR PROJECTS"/>
    <s v="HOUSING AND COMMUNITY DEVELOPMENT"/>
  </r>
  <r>
    <x v="0"/>
    <s v="1047477"/>
    <s v="350006"/>
    <x v="43"/>
    <s v="0000000"/>
    <n v="2016"/>
    <x v="4"/>
    <x v="43"/>
    <s v="R3000-REVENUE"/>
    <s v="R3310-FEDERAL GRANTS DIRECT"/>
    <m/>
    <n v="0"/>
    <n v="0"/>
    <n v="0"/>
    <n v="0"/>
    <n v="0"/>
    <s v="N/A"/>
    <n v="0"/>
    <n v="0"/>
    <n v="0"/>
    <n v="0"/>
    <n v="0"/>
    <n v="0"/>
    <n v="0"/>
    <n v="0"/>
    <n v="0"/>
    <n v="0"/>
    <n v="0"/>
    <n v="0"/>
    <n v="0"/>
    <s v="FED HOUSNG &amp; COMM DEV FND"/>
    <s v="FHCD HOME ADMIN 2008"/>
    <s v="HOME ADMIN"/>
    <s v="Default"/>
  </r>
  <r>
    <x v="0"/>
    <s v="1047477"/>
    <s v="350006"/>
    <x v="44"/>
    <s v="0000000"/>
    <n v="2016"/>
    <x v="3"/>
    <x v="44"/>
    <s v="50000-PROGRAM EXPENDITURE BUDGET"/>
    <s v="51000-WAGES AND BENEFITS"/>
    <s v="51100-SALARIES/WAGES"/>
    <n v="0"/>
    <n v="0"/>
    <n v="0"/>
    <n v="0"/>
    <n v="0"/>
    <s v="N/A"/>
    <n v="0"/>
    <n v="0"/>
    <n v="0"/>
    <n v="0"/>
    <n v="0"/>
    <n v="0"/>
    <n v="0"/>
    <n v="0"/>
    <n v="0"/>
    <n v="0"/>
    <n v="0"/>
    <n v="0"/>
    <n v="0"/>
    <s v="FED HOUSNG &amp; COMM DEV FND"/>
    <s v="FHCD HOME ADMIN 2008"/>
    <s v="HOME ADMIN"/>
    <s v="Default"/>
  </r>
  <r>
    <x v="0"/>
    <s v="1047477"/>
    <s v="350006"/>
    <x v="44"/>
    <s v="5593000"/>
    <n v="2016"/>
    <x v="3"/>
    <x v="44"/>
    <s v="50000-PROGRAM EXPENDITURE BUDGET"/>
    <s v="51000-WAGES AND BENEFITS"/>
    <s v="51100-SALARIES/WAGES"/>
    <n v="0"/>
    <n v="0"/>
    <n v="0"/>
    <n v="0"/>
    <n v="0"/>
    <s v="N/A"/>
    <n v="0"/>
    <n v="0"/>
    <n v="0"/>
    <n v="0"/>
    <n v="0"/>
    <n v="0"/>
    <n v="0"/>
    <n v="0"/>
    <n v="0"/>
    <n v="0"/>
    <n v="0"/>
    <n v="0"/>
    <n v="0"/>
    <s v="FED HOUSNG &amp; COMM DEV FND"/>
    <s v="FHCD HOME ADMIN 2008"/>
    <s v="HOME ADMIN"/>
    <s v="COMMUNITY DEVELOPMENT SERVICES"/>
  </r>
  <r>
    <x v="0"/>
    <s v="1047477"/>
    <s v="350006"/>
    <x v="118"/>
    <s v="5590000"/>
    <n v="2016"/>
    <x v="3"/>
    <x v="118"/>
    <s v="50000-PROGRAM EXPENDITURE BUDGET"/>
    <s v="59000-EXTRAORDINARY EXPENSES"/>
    <m/>
    <n v="0"/>
    <n v="0"/>
    <n v="0"/>
    <n v="0"/>
    <n v="0"/>
    <s v="N/A"/>
    <n v="0"/>
    <n v="0"/>
    <n v="0"/>
    <n v="0"/>
    <n v="0"/>
    <n v="0"/>
    <n v="0"/>
    <n v="0"/>
    <n v="0"/>
    <n v="0"/>
    <n v="0"/>
    <n v="0"/>
    <n v="0"/>
    <s v="FED HOUSNG &amp; COMM DEV FND"/>
    <s v="FHCD HOME ADMIN 2008"/>
    <s v="HOME ADMIN"/>
    <s v="HOUSING AND COMMUNITY DEVELOPMENT"/>
  </r>
  <r>
    <x v="0"/>
    <s v="1047492"/>
    <s v="000000"/>
    <x v="6"/>
    <s v="0000000"/>
    <n v="2016"/>
    <x v="0"/>
    <x v="6"/>
    <s v="BS000-CURRENT ASSETS"/>
    <s v="B1150-ACCOUNTS RECEIVABLE"/>
    <m/>
    <n v="0"/>
    <n v="0"/>
    <n v="0"/>
    <n v="0"/>
    <n v="0"/>
    <s v="N/A"/>
    <n v="0"/>
    <n v="0"/>
    <n v="0"/>
    <n v="0"/>
    <n v="0"/>
    <n v="0"/>
    <n v="0"/>
    <n v="0"/>
    <n v="0"/>
    <n v="0"/>
    <n v="0"/>
    <n v="0"/>
    <n v="0"/>
    <s v="FED HOUSNG &amp; COMM DEV FND"/>
    <s v="FHCD DASH EVERGREEN CRT"/>
    <s v="DEFAULT"/>
    <s v="Default"/>
  </r>
  <r>
    <x v="0"/>
    <s v="1047492"/>
    <s v="000000"/>
    <x v="9"/>
    <s v="0000000"/>
    <n v="2016"/>
    <x v="0"/>
    <x v="9"/>
    <s v="BS000-CURRENT ASSETS"/>
    <s v="B1150-ACCOUNTS RECEIVABLE"/>
    <m/>
    <n v="0"/>
    <n v="0"/>
    <n v="0"/>
    <n v="0"/>
    <n v="0"/>
    <s v="N/A"/>
    <n v="0"/>
    <n v="0"/>
    <n v="0"/>
    <n v="0"/>
    <n v="0"/>
    <n v="0"/>
    <n v="0"/>
    <n v="0"/>
    <n v="0"/>
    <n v="0"/>
    <n v="0"/>
    <n v="0"/>
    <n v="0"/>
    <s v="FED HOUSNG &amp; COMM DEV FND"/>
    <s v="FHCD DASH EVERGREEN CRT"/>
    <s v="DEFAULT"/>
    <s v="Default"/>
  </r>
  <r>
    <x v="0"/>
    <s v="1047492"/>
    <s v="000000"/>
    <x v="29"/>
    <s v="0000000"/>
    <n v="2016"/>
    <x v="1"/>
    <x v="29"/>
    <s v="BS200-CURRENT LIABILITIES"/>
    <s v="B2220-DEFERRED REVENUES"/>
    <m/>
    <n v="0"/>
    <n v="0"/>
    <n v="0"/>
    <n v="0"/>
    <n v="0"/>
    <s v="N/A"/>
    <n v="0"/>
    <n v="0"/>
    <n v="0"/>
    <n v="0"/>
    <n v="0"/>
    <n v="0"/>
    <n v="0"/>
    <n v="0"/>
    <n v="0"/>
    <n v="0"/>
    <n v="0"/>
    <n v="0"/>
    <n v="0"/>
    <s v="FED HOUSNG &amp; COMM DEV FND"/>
    <s v="FHCD DASH EVERGREEN CRT"/>
    <s v="DEFAULT"/>
    <s v="Default"/>
  </r>
  <r>
    <x v="0"/>
    <s v="1047492"/>
    <s v="350047"/>
    <x v="55"/>
    <s v="0000000"/>
    <n v="2016"/>
    <x v="4"/>
    <x v="55"/>
    <s v="R3000-REVENUE"/>
    <s v="R3310-FEDERAL GRANTS DIRECT"/>
    <m/>
    <n v="0"/>
    <n v="0"/>
    <n v="0"/>
    <n v="0"/>
    <n v="0"/>
    <s v="N/A"/>
    <n v="0"/>
    <n v="0"/>
    <n v="0"/>
    <n v="0"/>
    <n v="0"/>
    <n v="0"/>
    <n v="0"/>
    <n v="0"/>
    <n v="0"/>
    <n v="0"/>
    <n v="0"/>
    <n v="0"/>
    <n v="0"/>
    <s v="FED HOUSNG &amp; COMM DEV FND"/>
    <s v="FHCD DASH EVERGREEN CRT"/>
    <s v="PROGRAM YEAR PROJECTS"/>
    <s v="Default"/>
  </r>
  <r>
    <x v="0"/>
    <s v="1047492"/>
    <s v="350047"/>
    <x v="41"/>
    <s v="5590000"/>
    <n v="2016"/>
    <x v="3"/>
    <x v="41"/>
    <s v="50000-PROGRAM EXPENDITURE BUDGET"/>
    <s v="53000-SERVICES-OTHER CHARGES"/>
    <m/>
    <n v="0"/>
    <n v="0"/>
    <n v="0"/>
    <n v="0"/>
    <n v="0"/>
    <s v="N/A"/>
    <n v="0"/>
    <n v="0"/>
    <n v="0"/>
    <n v="0"/>
    <n v="0"/>
    <n v="0"/>
    <n v="0"/>
    <n v="0"/>
    <n v="0"/>
    <n v="0"/>
    <n v="0"/>
    <n v="0"/>
    <n v="0"/>
    <s v="FED HOUSNG &amp; COMM DEV FND"/>
    <s v="FHCD DASH EVERGREEN CRT"/>
    <s v="PROGRAM YEAR PROJECTS"/>
    <s v="HOUSING AND COMMUNITY DEVELOPMENT"/>
  </r>
  <r>
    <x v="0"/>
    <s v="1047493"/>
    <s v="350047"/>
    <x v="41"/>
    <s v="5590000"/>
    <n v="2016"/>
    <x v="3"/>
    <x v="41"/>
    <s v="50000-PROGRAM EXPENDITURE BUDGET"/>
    <s v="53000-SERVICES-OTHER CHARGES"/>
    <m/>
    <n v="0"/>
    <n v="0"/>
    <n v="0"/>
    <n v="0"/>
    <n v="0"/>
    <s v="N/A"/>
    <n v="0"/>
    <n v="0"/>
    <n v="0"/>
    <n v="0"/>
    <n v="0"/>
    <n v="0"/>
    <n v="0"/>
    <n v="0"/>
    <n v="0"/>
    <n v="0"/>
    <n v="0"/>
    <n v="0"/>
    <n v="0"/>
    <s v="FED HOUSNG &amp; COMM DEV FND"/>
    <s v="FHCD DAWN C11224"/>
    <s v="PROGRAM YEAR PROJECTS"/>
    <s v="HOUSING AND COMMUNITY DEVELOPMENT"/>
  </r>
  <r>
    <x v="0"/>
    <s v="1047495"/>
    <s v="000000"/>
    <x v="6"/>
    <s v="0000000"/>
    <n v="2016"/>
    <x v="0"/>
    <x v="6"/>
    <s v="BS000-CURRENT ASSETS"/>
    <s v="B1150-ACCOUNTS RECEIVABLE"/>
    <m/>
    <n v="0"/>
    <n v="0"/>
    <n v="0"/>
    <n v="0"/>
    <n v="0"/>
    <s v="N/A"/>
    <n v="0"/>
    <n v="0"/>
    <n v="0"/>
    <n v="0"/>
    <n v="0"/>
    <n v="0"/>
    <n v="0"/>
    <n v="0"/>
    <n v="0"/>
    <n v="0"/>
    <n v="0"/>
    <n v="0"/>
    <n v="0"/>
    <s v="FED HOUSNG &amp; COMM DEV FND"/>
    <s v="FHCD CCS HOME C11296"/>
    <s v="DEFAULT"/>
    <s v="Default"/>
  </r>
  <r>
    <x v="0"/>
    <s v="1047495"/>
    <s v="000000"/>
    <x v="9"/>
    <s v="0000000"/>
    <n v="2016"/>
    <x v="0"/>
    <x v="9"/>
    <s v="BS000-CURRENT ASSETS"/>
    <s v="B1150-ACCOUNTS RECEIVABLE"/>
    <m/>
    <n v="0"/>
    <n v="0"/>
    <n v="0"/>
    <n v="0"/>
    <n v="0"/>
    <s v="N/A"/>
    <n v="0"/>
    <n v="0"/>
    <n v="0"/>
    <n v="0"/>
    <n v="0"/>
    <n v="0"/>
    <n v="0"/>
    <n v="0"/>
    <n v="0"/>
    <n v="0"/>
    <n v="0"/>
    <n v="0"/>
    <n v="0"/>
    <s v="FED HOUSNG &amp; COMM DEV FND"/>
    <s v="FHCD CCS HOME C11296"/>
    <s v="DEFAULT"/>
    <s v="Default"/>
  </r>
  <r>
    <x v="0"/>
    <s v="1047495"/>
    <s v="000000"/>
    <x v="29"/>
    <s v="0000000"/>
    <n v="2016"/>
    <x v="1"/>
    <x v="29"/>
    <s v="BS200-CURRENT LIABILITIES"/>
    <s v="B2220-DEFERRED REVENUES"/>
    <m/>
    <n v="0"/>
    <n v="0"/>
    <n v="0"/>
    <n v="0"/>
    <n v="0"/>
    <s v="N/A"/>
    <n v="0"/>
    <n v="0"/>
    <n v="0"/>
    <n v="0"/>
    <n v="0"/>
    <n v="0"/>
    <n v="0"/>
    <n v="0"/>
    <n v="0"/>
    <n v="0"/>
    <n v="0"/>
    <n v="0"/>
    <n v="0"/>
    <s v="FED HOUSNG &amp; COMM DEV FND"/>
    <s v="FHCD CCS HOME C11296"/>
    <s v="DEFAULT"/>
    <s v="Default"/>
  </r>
  <r>
    <x v="0"/>
    <s v="1047495"/>
    <s v="350047"/>
    <x v="55"/>
    <s v="0000000"/>
    <n v="2016"/>
    <x v="4"/>
    <x v="55"/>
    <s v="R3000-REVENUE"/>
    <s v="R3310-FEDERAL GRANTS DIRECT"/>
    <m/>
    <n v="0"/>
    <n v="0"/>
    <n v="0"/>
    <n v="0"/>
    <n v="0"/>
    <s v="N/A"/>
    <n v="0"/>
    <n v="0"/>
    <n v="0"/>
    <n v="0"/>
    <n v="0"/>
    <n v="0"/>
    <n v="0"/>
    <n v="0"/>
    <n v="0"/>
    <n v="0"/>
    <n v="0"/>
    <n v="0"/>
    <n v="0"/>
    <s v="FED HOUSNG &amp; COMM DEV FND"/>
    <s v="FHCD CCS HOME C11296"/>
    <s v="PROGRAM YEAR PROJECTS"/>
    <s v="Default"/>
  </r>
  <r>
    <x v="0"/>
    <s v="1047495"/>
    <s v="350047"/>
    <x v="111"/>
    <s v="5590000"/>
    <n v="2016"/>
    <x v="3"/>
    <x v="111"/>
    <s v="50000-PROGRAM EXPENDITURE BUDGET"/>
    <s v="53000-SERVICES-OTHER CHARGES"/>
    <m/>
    <n v="0"/>
    <n v="0"/>
    <n v="0"/>
    <n v="0"/>
    <n v="0"/>
    <s v="N/A"/>
    <n v="0"/>
    <n v="0"/>
    <n v="0"/>
    <n v="0"/>
    <n v="0"/>
    <n v="0"/>
    <n v="0"/>
    <n v="0"/>
    <n v="0"/>
    <n v="0"/>
    <n v="0"/>
    <n v="0"/>
    <n v="0"/>
    <s v="FED HOUSNG &amp; COMM DEV FND"/>
    <s v="FHCD CCS HOME C11296"/>
    <s v="PROGRAM YEAR PROJECTS"/>
    <s v="HOUSING AND COMMUNITY DEVELOPMENT"/>
  </r>
  <r>
    <x v="0"/>
    <s v="1047497"/>
    <s v="000000"/>
    <x v="6"/>
    <s v="0000000"/>
    <n v="2016"/>
    <x v="0"/>
    <x v="6"/>
    <s v="BS000-CURRENT ASSETS"/>
    <s v="B1150-ACCOUNTS RECEIVABLE"/>
    <m/>
    <n v="0"/>
    <n v="0"/>
    <n v="0"/>
    <n v="0"/>
    <n v="0"/>
    <s v="N/A"/>
    <n v="0"/>
    <n v="0"/>
    <n v="0"/>
    <n v="0"/>
    <n v="0"/>
    <n v="0"/>
    <n v="0"/>
    <n v="0"/>
    <n v="0"/>
    <n v="0"/>
    <n v="0"/>
    <n v="0"/>
    <n v="0"/>
    <s v="FED HOUSNG &amp; COMM DEV FND"/>
    <s v="FHCD KOREAN WOMENASS AQ CR9307"/>
    <s v="DEFAULT"/>
    <s v="Default"/>
  </r>
  <r>
    <x v="0"/>
    <s v="1047497"/>
    <s v="000000"/>
    <x v="9"/>
    <s v="0000000"/>
    <n v="2016"/>
    <x v="0"/>
    <x v="9"/>
    <s v="BS000-CURRENT ASSETS"/>
    <s v="B1150-ACCOUNTS RECEIVABLE"/>
    <m/>
    <n v="0"/>
    <n v="0"/>
    <n v="0"/>
    <n v="0"/>
    <n v="0"/>
    <s v="N/A"/>
    <n v="0"/>
    <n v="0"/>
    <n v="0"/>
    <n v="0"/>
    <n v="0"/>
    <n v="0"/>
    <n v="0"/>
    <n v="0"/>
    <n v="0"/>
    <n v="0"/>
    <n v="0"/>
    <n v="0"/>
    <n v="0"/>
    <s v="FED HOUSNG &amp; COMM DEV FND"/>
    <s v="FHCD KOREAN WOMENASS AQ CR9307"/>
    <s v="DEFAULT"/>
    <s v="Default"/>
  </r>
  <r>
    <x v="0"/>
    <s v="1047497"/>
    <s v="000000"/>
    <x v="29"/>
    <s v="0000000"/>
    <n v="2016"/>
    <x v="1"/>
    <x v="29"/>
    <s v="BS200-CURRENT LIABILITIES"/>
    <s v="B2220-DEFERRED REVENUES"/>
    <m/>
    <n v="0"/>
    <n v="0"/>
    <n v="0"/>
    <n v="0"/>
    <n v="0"/>
    <s v="N/A"/>
    <n v="0"/>
    <n v="0"/>
    <n v="0"/>
    <n v="0"/>
    <n v="0"/>
    <n v="0"/>
    <n v="0"/>
    <n v="0"/>
    <n v="0"/>
    <n v="0"/>
    <n v="0"/>
    <n v="0"/>
    <n v="0"/>
    <s v="FED HOUSNG &amp; COMM DEV FND"/>
    <s v="FHCD KOREAN WOMENASS AQ CR9307"/>
    <s v="DEFAULT"/>
    <s v="Default"/>
  </r>
  <r>
    <x v="0"/>
    <s v="1047497"/>
    <s v="350048"/>
    <x v="55"/>
    <s v="0000000"/>
    <n v="2016"/>
    <x v="4"/>
    <x v="55"/>
    <s v="R3000-REVENUE"/>
    <s v="R3310-FEDERAL GRANTS DIRECT"/>
    <m/>
    <n v="0"/>
    <n v="0"/>
    <n v="0"/>
    <n v="0"/>
    <n v="0"/>
    <s v="N/A"/>
    <n v="0"/>
    <n v="0"/>
    <n v="0"/>
    <n v="0"/>
    <n v="0"/>
    <n v="0"/>
    <n v="0"/>
    <n v="0"/>
    <n v="0"/>
    <n v="0"/>
    <n v="0"/>
    <n v="0"/>
    <n v="0"/>
    <s v="FED HOUSNG &amp; COMM DEV FND"/>
    <s v="FHCD KOREAN WOMENASS AQ CR9307"/>
    <s v="CDBG ENTITLEMENT STIMULUS"/>
    <s v="Default"/>
  </r>
  <r>
    <x v="0"/>
    <s v="1047497"/>
    <s v="350048"/>
    <x v="119"/>
    <s v="0000000"/>
    <n v="2016"/>
    <x v="4"/>
    <x v="119"/>
    <s v="R3000-REVENUE"/>
    <s v="R3390-RECOVERY ACT DIRECT"/>
    <m/>
    <n v="0"/>
    <n v="0"/>
    <n v="0"/>
    <n v="0"/>
    <n v="0"/>
    <s v="N/A"/>
    <n v="0"/>
    <n v="0"/>
    <n v="0"/>
    <n v="0"/>
    <n v="0"/>
    <n v="0"/>
    <n v="0"/>
    <n v="0"/>
    <n v="0"/>
    <n v="0"/>
    <n v="0"/>
    <n v="0"/>
    <n v="0"/>
    <s v="FED HOUSNG &amp; COMM DEV FND"/>
    <s v="FHCD KOREAN WOMENASS AQ CR9307"/>
    <s v="CDBG ENTITLEMENT STIMULUS"/>
    <s v="Default"/>
  </r>
  <r>
    <x v="0"/>
    <s v="1047497"/>
    <s v="350048"/>
    <x v="40"/>
    <s v="5590000"/>
    <n v="2016"/>
    <x v="3"/>
    <x v="40"/>
    <s v="50000-PROGRAM EXPENDITURE BUDGET"/>
    <s v="51000-WAGES AND BENEFITS"/>
    <s v="51100-SALARIES/WAGES"/>
    <n v="0"/>
    <n v="0"/>
    <n v="0"/>
    <n v="0"/>
    <n v="0"/>
    <s v="N/A"/>
    <n v="0"/>
    <n v="0"/>
    <n v="0"/>
    <n v="0"/>
    <n v="0"/>
    <n v="0"/>
    <n v="0"/>
    <n v="0"/>
    <n v="0"/>
    <n v="0"/>
    <n v="0"/>
    <n v="0"/>
    <n v="0"/>
    <s v="FED HOUSNG &amp; COMM DEV FND"/>
    <s v="FHCD KOREAN WOMENASS AQ CR9307"/>
    <s v="CDBG ENTITLEMENT STIMULUS"/>
    <s v="HOUSING AND COMMUNITY DEVELOPMENT"/>
  </r>
  <r>
    <x v="0"/>
    <s v="1047497"/>
    <s v="350048"/>
    <x v="41"/>
    <s v="5590000"/>
    <n v="2016"/>
    <x v="3"/>
    <x v="41"/>
    <s v="50000-PROGRAM EXPENDITURE BUDGET"/>
    <s v="53000-SERVICES-OTHER CHARGES"/>
    <m/>
    <n v="0"/>
    <n v="0"/>
    <n v="0"/>
    <n v="0"/>
    <n v="0"/>
    <s v="N/A"/>
    <n v="0"/>
    <n v="0"/>
    <n v="0"/>
    <n v="0"/>
    <n v="0"/>
    <n v="0"/>
    <n v="0"/>
    <n v="0"/>
    <n v="0"/>
    <n v="0"/>
    <n v="0"/>
    <n v="0"/>
    <n v="0"/>
    <s v="FED HOUSNG &amp; COMM DEV FND"/>
    <s v="FHCD KOREAN WOMENASS AQ CR9307"/>
    <s v="CDBG ENTITLEMENT STIMULUS"/>
    <s v="HOUSING AND COMMUNITY DEVELOPMENT"/>
  </r>
  <r>
    <x v="0"/>
    <s v="1047497"/>
    <s v="350048"/>
    <x v="53"/>
    <s v="5590000"/>
    <n v="2016"/>
    <x v="3"/>
    <x v="53"/>
    <s v="50000-PROGRAM EXPENDITURE BUDGET"/>
    <s v="82000-APPLIED OVERHEAD"/>
    <m/>
    <n v="0"/>
    <n v="0"/>
    <n v="0"/>
    <n v="0"/>
    <n v="0"/>
    <s v="N/A"/>
    <n v="0"/>
    <n v="0"/>
    <n v="0"/>
    <n v="0"/>
    <n v="0"/>
    <n v="0"/>
    <n v="0"/>
    <n v="0"/>
    <n v="0"/>
    <n v="0"/>
    <n v="0"/>
    <n v="0"/>
    <n v="0"/>
    <s v="FED HOUSNG &amp; COMM DEV FND"/>
    <s v="FHCD KOREAN WOMENASS AQ CR9307"/>
    <s v="CDBG ENTITLEMENT STIMULUS"/>
    <s v="HOUSING AND COMMUNITY DEVELOPMENT"/>
  </r>
  <r>
    <x v="0"/>
    <s v="1047497"/>
    <s v="350048"/>
    <x v="54"/>
    <s v="5590000"/>
    <n v="2016"/>
    <x v="3"/>
    <x v="54"/>
    <s v="50000-PROGRAM EXPENDITURE BUDGET"/>
    <s v="82000-APPLIED OVERHEAD"/>
    <m/>
    <n v="0"/>
    <n v="0"/>
    <n v="0"/>
    <n v="0"/>
    <n v="0"/>
    <s v="N/A"/>
    <n v="0"/>
    <n v="0"/>
    <n v="0"/>
    <n v="0"/>
    <n v="0"/>
    <n v="0"/>
    <n v="0"/>
    <n v="0"/>
    <n v="0"/>
    <n v="0"/>
    <n v="0"/>
    <n v="0"/>
    <n v="0"/>
    <s v="FED HOUSNG &amp; COMM DEV FND"/>
    <s v="FHCD KOREAN WOMENASS AQ CR9307"/>
    <s v="CDBG ENTITLEMENT STIMULUS"/>
    <s v="HOUSING AND COMMUNITY DEVELOPMENT"/>
  </r>
  <r>
    <x v="0"/>
    <s v="1047499"/>
    <s v="000000"/>
    <x v="6"/>
    <s v="0000000"/>
    <n v="2016"/>
    <x v="0"/>
    <x v="6"/>
    <s v="BS000-CURRENT ASSETS"/>
    <s v="B1150-ACCOUNTS RECEIVABLE"/>
    <m/>
    <n v="0"/>
    <n v="0"/>
    <n v="0"/>
    <n v="0"/>
    <n v="0"/>
    <s v="N/A"/>
    <n v="0"/>
    <n v="0"/>
    <n v="0"/>
    <n v="0"/>
    <n v="0"/>
    <n v="0"/>
    <n v="0"/>
    <n v="0"/>
    <n v="0"/>
    <n v="0"/>
    <n v="0"/>
    <n v="0"/>
    <n v="0"/>
    <s v="FED HOUSNG &amp; COMM DEV FND"/>
    <s v="FHCD TUK SEA TAC DM MHR"/>
    <s v="DEFAULT"/>
    <s v="Default"/>
  </r>
  <r>
    <x v="0"/>
    <s v="1047499"/>
    <s v="000000"/>
    <x v="9"/>
    <s v="0000000"/>
    <n v="2016"/>
    <x v="0"/>
    <x v="9"/>
    <s v="BS000-CURRENT ASSETS"/>
    <s v="B1150-ACCOUNTS RECEIVABLE"/>
    <m/>
    <n v="0"/>
    <n v="0"/>
    <n v="0"/>
    <n v="0"/>
    <n v="0"/>
    <s v="N/A"/>
    <n v="0"/>
    <n v="0"/>
    <n v="0"/>
    <n v="0"/>
    <n v="0"/>
    <n v="0"/>
    <n v="0"/>
    <n v="0"/>
    <n v="0"/>
    <n v="0"/>
    <n v="0"/>
    <n v="0"/>
    <n v="0"/>
    <s v="FED HOUSNG &amp; COMM DEV FND"/>
    <s v="FHCD TUK SEA TAC DM MHR"/>
    <s v="DEFAULT"/>
    <s v="Default"/>
  </r>
  <r>
    <x v="0"/>
    <s v="1047499"/>
    <s v="000000"/>
    <x v="29"/>
    <s v="0000000"/>
    <n v="2016"/>
    <x v="1"/>
    <x v="29"/>
    <s v="BS200-CURRENT LIABILITIES"/>
    <s v="B2220-DEFERRED REVENUES"/>
    <m/>
    <n v="0"/>
    <n v="0"/>
    <n v="0"/>
    <n v="0"/>
    <n v="0"/>
    <s v="N/A"/>
    <n v="0"/>
    <n v="0"/>
    <n v="0"/>
    <n v="0"/>
    <n v="0"/>
    <n v="0"/>
    <n v="0"/>
    <n v="0"/>
    <n v="0"/>
    <n v="0"/>
    <n v="0"/>
    <n v="0"/>
    <n v="0"/>
    <s v="FED HOUSNG &amp; COMM DEV FND"/>
    <s v="FHCD TUK SEA TAC DM MHR"/>
    <s v="DEFAULT"/>
    <s v="Default"/>
  </r>
  <r>
    <x v="0"/>
    <s v="1047499"/>
    <s v="350047"/>
    <x v="55"/>
    <s v="0000000"/>
    <n v="2016"/>
    <x v="4"/>
    <x v="55"/>
    <s v="R3000-REVENUE"/>
    <s v="R3310-FEDERAL GRANTS DIRECT"/>
    <m/>
    <n v="0"/>
    <n v="0"/>
    <n v="0"/>
    <n v="0"/>
    <n v="0"/>
    <s v="N/A"/>
    <n v="0"/>
    <n v="0"/>
    <n v="0"/>
    <n v="0"/>
    <n v="0"/>
    <n v="0"/>
    <n v="0"/>
    <n v="0"/>
    <n v="0"/>
    <n v="0"/>
    <n v="0"/>
    <n v="0"/>
    <n v="0"/>
    <s v="FED HOUSNG &amp; COMM DEV FND"/>
    <s v="FHCD TUK SEA TAC DM MHR"/>
    <s v="PROGRAM YEAR PROJECTS"/>
    <s v="Default"/>
  </r>
  <r>
    <x v="0"/>
    <s v="1047499"/>
    <s v="350047"/>
    <x v="119"/>
    <s v="0000000"/>
    <n v="2016"/>
    <x v="4"/>
    <x v="119"/>
    <s v="R3000-REVENUE"/>
    <s v="R3390-RECOVERY ACT DIRECT"/>
    <m/>
    <n v="0"/>
    <n v="0"/>
    <n v="0"/>
    <n v="0"/>
    <n v="0"/>
    <s v="N/A"/>
    <n v="0"/>
    <n v="0"/>
    <n v="0"/>
    <n v="0"/>
    <n v="0"/>
    <n v="0"/>
    <n v="0"/>
    <n v="0"/>
    <n v="0"/>
    <n v="0"/>
    <n v="0"/>
    <n v="0"/>
    <n v="0"/>
    <s v="FED HOUSNG &amp; COMM DEV FND"/>
    <s v="FHCD TUK SEA TAC DM MHR"/>
    <s v="PROGRAM YEAR PROJECTS"/>
    <s v="Default"/>
  </r>
  <r>
    <x v="0"/>
    <s v="1047499"/>
    <s v="350047"/>
    <x v="39"/>
    <s v="0000000"/>
    <n v="2016"/>
    <x v="4"/>
    <x v="39"/>
    <s v="R3000-REVENUE"/>
    <s v="R3600-MISCELLANEOUS REVENUE"/>
    <m/>
    <n v="0"/>
    <n v="0"/>
    <n v="0"/>
    <n v="0"/>
    <n v="0"/>
    <s v="N/A"/>
    <n v="0"/>
    <n v="0"/>
    <n v="0"/>
    <n v="0"/>
    <n v="0"/>
    <n v="0"/>
    <n v="0"/>
    <n v="0"/>
    <n v="0"/>
    <n v="0"/>
    <n v="0"/>
    <n v="0"/>
    <n v="0"/>
    <s v="FED HOUSNG &amp; COMM DEV FND"/>
    <s v="FHCD TUK SEA TAC DM MHR"/>
    <s v="PROGRAM YEAR PROJECTS"/>
    <s v="Default"/>
  </r>
  <r>
    <x v="0"/>
    <s v="1047499"/>
    <s v="350047"/>
    <x v="40"/>
    <s v="5590000"/>
    <n v="2016"/>
    <x v="3"/>
    <x v="40"/>
    <s v="50000-PROGRAM EXPENDITURE BUDGET"/>
    <s v="51000-WAGES AND BENEFITS"/>
    <s v="51100-SALARIES/WAGES"/>
    <n v="0"/>
    <n v="0"/>
    <n v="0"/>
    <n v="0"/>
    <n v="0"/>
    <s v="N/A"/>
    <n v="0"/>
    <n v="0"/>
    <n v="0"/>
    <n v="0"/>
    <n v="0"/>
    <n v="0"/>
    <n v="0"/>
    <n v="0"/>
    <n v="0"/>
    <n v="0"/>
    <n v="0"/>
    <n v="0"/>
    <n v="0"/>
    <s v="FED HOUSNG &amp; COMM DEV FND"/>
    <s v="FHCD TUK SEA TAC DM MHR"/>
    <s v="PROGRAM YEAR PROJECTS"/>
    <s v="HOUSING AND COMMUNITY DEVELOPMENT"/>
  </r>
  <r>
    <x v="0"/>
    <s v="1047499"/>
    <s v="350047"/>
    <x v="41"/>
    <s v="5590000"/>
    <n v="2016"/>
    <x v="3"/>
    <x v="41"/>
    <s v="50000-PROGRAM EXPENDITURE BUDGET"/>
    <s v="53000-SERVICES-OTHER CHARGES"/>
    <m/>
    <n v="0"/>
    <n v="0"/>
    <n v="0"/>
    <n v="0"/>
    <n v="0"/>
    <s v="N/A"/>
    <n v="0"/>
    <n v="0"/>
    <n v="0"/>
    <n v="0"/>
    <n v="0"/>
    <n v="0"/>
    <n v="0"/>
    <n v="0"/>
    <n v="0"/>
    <n v="0"/>
    <n v="0"/>
    <n v="0"/>
    <n v="0"/>
    <s v="FED HOUSNG &amp; COMM DEV FND"/>
    <s v="FHCD TUK SEA TAC DM MHR"/>
    <s v="PROGRAM YEAR PROJECTS"/>
    <s v="HOUSING AND COMMUNITY DEVELOPMENT"/>
  </r>
  <r>
    <x v="0"/>
    <s v="1047499"/>
    <s v="350047"/>
    <x v="104"/>
    <s v="5590000"/>
    <n v="2016"/>
    <x v="3"/>
    <x v="104"/>
    <s v="50000-PROGRAM EXPENDITURE BUDGET"/>
    <s v="59900-CONTRA EXPENDITURES"/>
    <m/>
    <n v="0"/>
    <n v="0"/>
    <n v="0"/>
    <n v="0"/>
    <n v="0"/>
    <s v="N/A"/>
    <n v="0"/>
    <n v="0"/>
    <n v="0"/>
    <n v="0"/>
    <n v="0"/>
    <n v="0"/>
    <n v="0"/>
    <n v="0"/>
    <n v="0"/>
    <n v="0"/>
    <n v="0"/>
    <n v="0"/>
    <n v="0"/>
    <s v="FED HOUSNG &amp; COMM DEV FND"/>
    <s v="FHCD TUK SEA TAC DM MHR"/>
    <s v="PROGRAM YEAR PROJECTS"/>
    <s v="HOUSING AND COMMUNITY DEVELOPMENT"/>
  </r>
  <r>
    <x v="0"/>
    <s v="1047499"/>
    <s v="350047"/>
    <x v="53"/>
    <s v="5590000"/>
    <n v="2016"/>
    <x v="3"/>
    <x v="53"/>
    <s v="50000-PROGRAM EXPENDITURE BUDGET"/>
    <s v="82000-APPLIED OVERHEAD"/>
    <m/>
    <n v="0"/>
    <n v="0"/>
    <n v="0"/>
    <n v="0"/>
    <n v="0"/>
    <s v="N/A"/>
    <n v="0"/>
    <n v="0"/>
    <n v="0"/>
    <n v="0"/>
    <n v="0"/>
    <n v="0"/>
    <n v="0"/>
    <n v="0"/>
    <n v="0"/>
    <n v="0"/>
    <n v="0"/>
    <n v="0"/>
    <n v="0"/>
    <s v="FED HOUSNG &amp; COMM DEV FND"/>
    <s v="FHCD TUK SEA TAC DM MHR"/>
    <s v="PROGRAM YEAR PROJECTS"/>
    <s v="HOUSING AND COMMUNITY DEVELOPMENT"/>
  </r>
  <r>
    <x v="0"/>
    <s v="1047499"/>
    <s v="350047"/>
    <x v="54"/>
    <s v="5590000"/>
    <n v="2016"/>
    <x v="3"/>
    <x v="54"/>
    <s v="50000-PROGRAM EXPENDITURE BUDGET"/>
    <s v="82000-APPLIED OVERHEAD"/>
    <m/>
    <n v="0"/>
    <n v="0"/>
    <n v="0"/>
    <n v="0"/>
    <n v="0"/>
    <s v="N/A"/>
    <n v="0"/>
    <n v="0"/>
    <n v="0"/>
    <n v="0"/>
    <n v="0"/>
    <n v="0"/>
    <n v="0"/>
    <n v="0"/>
    <n v="0"/>
    <n v="0"/>
    <n v="0"/>
    <n v="0"/>
    <n v="0"/>
    <s v="FED HOUSNG &amp; COMM DEV FND"/>
    <s v="FHCD TUK SEA TAC DM MHR"/>
    <s v="PROGRAM YEAR PROJECTS"/>
    <s v="HOUSING AND COMMUNITY DEVELOPMENT"/>
  </r>
  <r>
    <x v="0"/>
    <s v="1047506"/>
    <s v="350080"/>
    <x v="63"/>
    <s v="0000000"/>
    <n v="2016"/>
    <x v="4"/>
    <x v="63"/>
    <s v="R3000-REVENUE"/>
    <s v="R3310-FEDERAL GRANTS DIRECT"/>
    <m/>
    <n v="0"/>
    <n v="0"/>
    <n v="0"/>
    <n v="0"/>
    <n v="0"/>
    <s v="N/A"/>
    <n v="0"/>
    <n v="0"/>
    <n v="0"/>
    <n v="0"/>
    <n v="0"/>
    <n v="0"/>
    <n v="0"/>
    <n v="0"/>
    <n v="0"/>
    <n v="0"/>
    <n v="0"/>
    <n v="0"/>
    <n v="0"/>
    <s v="FED HOUSNG &amp; COMM DEV FND"/>
    <s v="FHCD SPC GRANT C10972"/>
    <s v="SPC GRANT #2"/>
    <s v="Default"/>
  </r>
  <r>
    <x v="0"/>
    <s v="1047506"/>
    <s v="350080"/>
    <x v="41"/>
    <s v="0000000"/>
    <n v="2016"/>
    <x v="3"/>
    <x v="41"/>
    <s v="50000-PROGRAM EXPENDITURE BUDGET"/>
    <s v="53000-SERVICES-OTHER CHARGES"/>
    <m/>
    <n v="0"/>
    <n v="0"/>
    <n v="0"/>
    <n v="0"/>
    <n v="0"/>
    <s v="N/A"/>
    <n v="0"/>
    <n v="0"/>
    <n v="0"/>
    <n v="0"/>
    <n v="0"/>
    <n v="0"/>
    <n v="0"/>
    <n v="0"/>
    <n v="0"/>
    <n v="0"/>
    <n v="0"/>
    <n v="0"/>
    <n v="0"/>
    <s v="FED HOUSNG &amp; COMM DEV FND"/>
    <s v="FHCD SPC GRANT C10972"/>
    <s v="SPC GRANT #2"/>
    <s v="Default"/>
  </r>
  <r>
    <x v="0"/>
    <s v="1047506"/>
    <s v="350080"/>
    <x v="41"/>
    <s v="5593000"/>
    <n v="2016"/>
    <x v="3"/>
    <x v="41"/>
    <s v="50000-PROGRAM EXPENDITURE BUDGET"/>
    <s v="53000-SERVICES-OTHER CHARGES"/>
    <m/>
    <n v="0"/>
    <n v="0"/>
    <n v="0"/>
    <n v="0"/>
    <n v="0"/>
    <s v="N/A"/>
    <n v="0"/>
    <n v="0"/>
    <n v="0"/>
    <n v="0"/>
    <n v="0"/>
    <n v="0"/>
    <n v="0"/>
    <n v="0"/>
    <n v="0"/>
    <n v="0"/>
    <n v="0"/>
    <n v="0"/>
    <n v="0"/>
    <s v="FED HOUSNG &amp; COMM DEV FND"/>
    <s v="FHCD SPC GRANT C10972"/>
    <s v="SPC GRANT #2"/>
    <s v="COMMUNITY DEVELOPMENT SERVICES"/>
  </r>
  <r>
    <x v="0"/>
    <s v="1047515"/>
    <s v="000000"/>
    <x v="6"/>
    <s v="0000000"/>
    <n v="2016"/>
    <x v="0"/>
    <x v="6"/>
    <s v="BS000-CURRENT ASSETS"/>
    <s v="B1150-ACCOUNTS RECEIVABLE"/>
    <m/>
    <n v="0"/>
    <n v="0"/>
    <n v="0"/>
    <n v="0"/>
    <n v="0"/>
    <s v="N/A"/>
    <n v="0"/>
    <n v="0"/>
    <n v="0"/>
    <n v="0"/>
    <n v="0"/>
    <n v="0"/>
    <n v="0"/>
    <n v="0"/>
    <n v="0"/>
    <n v="0"/>
    <n v="0"/>
    <n v="0"/>
    <n v="0"/>
    <s v="FED HOUSNG &amp; COMM DEV FND"/>
    <s v="FHCD RENTON M HME RPR C11751"/>
    <s v="DEFAULT"/>
    <s v="Default"/>
  </r>
  <r>
    <x v="0"/>
    <s v="1047515"/>
    <s v="000000"/>
    <x v="9"/>
    <s v="0000000"/>
    <n v="2016"/>
    <x v="0"/>
    <x v="9"/>
    <s v="BS000-CURRENT ASSETS"/>
    <s v="B1150-ACCOUNTS RECEIVABLE"/>
    <m/>
    <n v="0"/>
    <n v="0"/>
    <n v="0"/>
    <n v="0"/>
    <n v="0"/>
    <s v="N/A"/>
    <n v="0"/>
    <n v="0"/>
    <n v="0"/>
    <n v="0"/>
    <n v="0"/>
    <n v="0"/>
    <n v="0"/>
    <n v="0"/>
    <n v="0"/>
    <n v="0"/>
    <n v="0"/>
    <n v="0"/>
    <n v="0"/>
    <s v="FED HOUSNG &amp; COMM DEV FND"/>
    <s v="FHCD RENTON M HME RPR C11751"/>
    <s v="DEFAULT"/>
    <s v="Default"/>
  </r>
  <r>
    <x v="0"/>
    <s v="1047515"/>
    <s v="000000"/>
    <x v="29"/>
    <s v="0000000"/>
    <n v="2016"/>
    <x v="1"/>
    <x v="29"/>
    <s v="BS200-CURRENT LIABILITIES"/>
    <s v="B2220-DEFERRED REVENUES"/>
    <m/>
    <n v="0"/>
    <n v="0"/>
    <n v="0"/>
    <n v="0"/>
    <n v="0"/>
    <s v="N/A"/>
    <n v="0"/>
    <n v="0"/>
    <n v="0"/>
    <n v="0"/>
    <n v="0"/>
    <n v="0"/>
    <n v="0"/>
    <n v="0"/>
    <n v="0"/>
    <n v="0"/>
    <n v="0"/>
    <n v="0"/>
    <n v="0"/>
    <s v="FED HOUSNG &amp; COMM DEV FND"/>
    <s v="FHCD RENTON M HME RPR C11751"/>
    <s v="DEFAULT"/>
    <s v="Default"/>
  </r>
  <r>
    <x v="0"/>
    <s v="1047515"/>
    <s v="350047"/>
    <x v="55"/>
    <s v="0000000"/>
    <n v="2016"/>
    <x v="4"/>
    <x v="55"/>
    <s v="R3000-REVENUE"/>
    <s v="R3310-FEDERAL GRANTS DIRECT"/>
    <m/>
    <n v="0"/>
    <n v="0"/>
    <n v="0"/>
    <n v="0"/>
    <n v="0"/>
    <s v="N/A"/>
    <n v="0"/>
    <n v="0"/>
    <n v="0"/>
    <n v="0"/>
    <n v="0"/>
    <n v="0"/>
    <n v="0"/>
    <n v="0"/>
    <n v="0"/>
    <n v="0"/>
    <n v="0"/>
    <n v="0"/>
    <n v="0"/>
    <s v="FED HOUSNG &amp; COMM DEV FND"/>
    <s v="FHCD RENTON M HME RPR C11751"/>
    <s v="PROGRAM YEAR PROJECTS"/>
    <s v="Default"/>
  </r>
  <r>
    <x v="0"/>
    <s v="1047515"/>
    <s v="350047"/>
    <x v="119"/>
    <s v="0000000"/>
    <n v="2016"/>
    <x v="4"/>
    <x v="119"/>
    <s v="R3000-REVENUE"/>
    <s v="R3390-RECOVERY ACT DIRECT"/>
    <m/>
    <n v="0"/>
    <n v="0"/>
    <n v="0"/>
    <n v="0"/>
    <n v="0"/>
    <s v="N/A"/>
    <n v="0"/>
    <n v="0"/>
    <n v="0"/>
    <n v="0"/>
    <n v="0"/>
    <n v="0"/>
    <n v="0"/>
    <n v="0"/>
    <n v="0"/>
    <n v="0"/>
    <n v="0"/>
    <n v="0"/>
    <n v="0"/>
    <s v="FED HOUSNG &amp; COMM DEV FND"/>
    <s v="FHCD RENTON M HME RPR C11751"/>
    <s v="PROGRAM YEAR PROJECTS"/>
    <s v="Default"/>
  </r>
  <r>
    <x v="0"/>
    <s v="1047515"/>
    <s v="350047"/>
    <x v="40"/>
    <s v="5590000"/>
    <n v="2016"/>
    <x v="3"/>
    <x v="40"/>
    <s v="50000-PROGRAM EXPENDITURE BUDGET"/>
    <s v="51000-WAGES AND BENEFITS"/>
    <s v="51100-SALARIES/WAGES"/>
    <n v="0"/>
    <n v="0"/>
    <n v="0"/>
    <n v="0"/>
    <n v="0"/>
    <s v="N/A"/>
    <n v="0"/>
    <n v="0"/>
    <n v="0"/>
    <n v="0"/>
    <n v="0"/>
    <n v="0"/>
    <n v="0"/>
    <n v="0"/>
    <n v="0"/>
    <n v="0"/>
    <n v="0"/>
    <n v="0"/>
    <n v="0"/>
    <s v="FED HOUSNG &amp; COMM DEV FND"/>
    <s v="FHCD RENTON M HME RPR C11751"/>
    <s v="PROGRAM YEAR PROJECTS"/>
    <s v="HOUSING AND COMMUNITY DEVELOPMENT"/>
  </r>
  <r>
    <x v="0"/>
    <s v="1047515"/>
    <s v="350047"/>
    <x v="41"/>
    <s v="5590000"/>
    <n v="2016"/>
    <x v="3"/>
    <x v="41"/>
    <s v="50000-PROGRAM EXPENDITURE BUDGET"/>
    <s v="53000-SERVICES-OTHER CHARGES"/>
    <m/>
    <n v="0"/>
    <n v="0"/>
    <n v="0"/>
    <n v="0"/>
    <n v="0"/>
    <s v="N/A"/>
    <n v="0"/>
    <n v="0"/>
    <n v="0"/>
    <n v="0"/>
    <n v="0"/>
    <n v="0"/>
    <n v="0"/>
    <n v="0"/>
    <n v="0"/>
    <n v="0"/>
    <n v="0"/>
    <n v="0"/>
    <n v="0"/>
    <s v="FED HOUSNG &amp; COMM DEV FND"/>
    <s v="FHCD RENTON M HME RPR C11751"/>
    <s v="PROGRAM YEAR PROJECTS"/>
    <s v="HOUSING AND COMMUNITY DEVELOPMENT"/>
  </r>
  <r>
    <x v="0"/>
    <s v="1047515"/>
    <s v="350047"/>
    <x v="111"/>
    <s v="5590000"/>
    <n v="2016"/>
    <x v="3"/>
    <x v="111"/>
    <s v="50000-PROGRAM EXPENDITURE BUDGET"/>
    <s v="53000-SERVICES-OTHER CHARGES"/>
    <m/>
    <n v="0"/>
    <n v="0"/>
    <n v="0"/>
    <n v="0"/>
    <n v="0"/>
    <s v="N/A"/>
    <n v="0"/>
    <n v="0"/>
    <n v="0"/>
    <n v="0"/>
    <n v="0"/>
    <n v="0"/>
    <n v="0"/>
    <n v="0"/>
    <n v="0"/>
    <n v="0"/>
    <n v="0"/>
    <n v="0"/>
    <n v="0"/>
    <s v="FED HOUSNG &amp; COMM DEV FND"/>
    <s v="FHCD RENTON M HME RPR C11751"/>
    <s v="PROGRAM YEAR PROJECTS"/>
    <s v="HOUSING AND COMMUNITY DEVELOPMENT"/>
  </r>
  <r>
    <x v="0"/>
    <s v="1047515"/>
    <s v="350047"/>
    <x v="149"/>
    <s v="5590000"/>
    <n v="2016"/>
    <x v="3"/>
    <x v="149"/>
    <s v="50000-PROGRAM EXPENDITURE BUDGET"/>
    <s v="55000-INTRAGOVERNMENTAL SERVICES"/>
    <m/>
    <n v="0"/>
    <n v="0"/>
    <n v="0"/>
    <n v="0"/>
    <n v="0"/>
    <s v="N/A"/>
    <n v="0"/>
    <n v="0"/>
    <n v="0"/>
    <n v="0"/>
    <n v="0"/>
    <n v="0"/>
    <n v="0"/>
    <n v="0"/>
    <n v="0"/>
    <n v="0"/>
    <n v="0"/>
    <n v="0"/>
    <n v="0"/>
    <s v="FED HOUSNG &amp; COMM DEV FND"/>
    <s v="FHCD RENTON M HME RPR C11751"/>
    <s v="PROGRAM YEAR PROJECTS"/>
    <s v="HOUSING AND COMMUNITY DEVELOPMENT"/>
  </r>
  <r>
    <x v="0"/>
    <s v="1047515"/>
    <s v="350047"/>
    <x v="104"/>
    <s v="5590000"/>
    <n v="2016"/>
    <x v="3"/>
    <x v="104"/>
    <s v="50000-PROGRAM EXPENDITURE BUDGET"/>
    <s v="59900-CONTRA EXPENDITURES"/>
    <m/>
    <n v="0"/>
    <n v="0"/>
    <n v="0"/>
    <n v="0"/>
    <n v="0"/>
    <s v="N/A"/>
    <n v="0"/>
    <n v="0"/>
    <n v="0"/>
    <n v="0"/>
    <n v="0"/>
    <n v="0"/>
    <n v="0"/>
    <n v="0"/>
    <n v="0"/>
    <n v="0"/>
    <n v="0"/>
    <n v="0"/>
    <n v="0"/>
    <s v="FED HOUSNG &amp; COMM DEV FND"/>
    <s v="FHCD RENTON M HME RPR C11751"/>
    <s v="PROGRAM YEAR PROJECTS"/>
    <s v="HOUSING AND COMMUNITY DEVELOPMENT"/>
  </r>
  <r>
    <x v="0"/>
    <s v="1047515"/>
    <s v="350047"/>
    <x v="53"/>
    <s v="5590000"/>
    <n v="2016"/>
    <x v="3"/>
    <x v="53"/>
    <s v="50000-PROGRAM EXPENDITURE BUDGET"/>
    <s v="82000-APPLIED OVERHEAD"/>
    <m/>
    <n v="0"/>
    <n v="0"/>
    <n v="0"/>
    <n v="0"/>
    <n v="0"/>
    <s v="N/A"/>
    <n v="0"/>
    <n v="0"/>
    <n v="0"/>
    <n v="0"/>
    <n v="0"/>
    <n v="0"/>
    <n v="0"/>
    <n v="0"/>
    <n v="0"/>
    <n v="0"/>
    <n v="0"/>
    <n v="0"/>
    <n v="0"/>
    <s v="FED HOUSNG &amp; COMM DEV FND"/>
    <s v="FHCD RENTON M HME RPR C11751"/>
    <s v="PROGRAM YEAR PROJECTS"/>
    <s v="HOUSING AND COMMUNITY DEVELOPMENT"/>
  </r>
  <r>
    <x v="0"/>
    <s v="1047515"/>
    <s v="350047"/>
    <x v="54"/>
    <s v="5590000"/>
    <n v="2016"/>
    <x v="3"/>
    <x v="54"/>
    <s v="50000-PROGRAM EXPENDITURE BUDGET"/>
    <s v="82000-APPLIED OVERHEAD"/>
    <m/>
    <n v="0"/>
    <n v="0"/>
    <n v="0"/>
    <n v="0"/>
    <n v="0"/>
    <s v="N/A"/>
    <n v="0"/>
    <n v="0"/>
    <n v="0"/>
    <n v="0"/>
    <n v="0"/>
    <n v="0"/>
    <n v="0"/>
    <n v="0"/>
    <n v="0"/>
    <n v="0"/>
    <n v="0"/>
    <n v="0"/>
    <n v="0"/>
    <s v="FED HOUSNG &amp; COMM DEV FND"/>
    <s v="FHCD RENTON M HME RPR C11751"/>
    <s v="PROGRAM YEAR PROJECTS"/>
    <s v="HOUSING AND COMMUNITY DEVELOPMENT"/>
  </r>
  <r>
    <x v="0"/>
    <s v="1047516"/>
    <s v="000000"/>
    <x v="6"/>
    <s v="0000000"/>
    <n v="2016"/>
    <x v="0"/>
    <x v="6"/>
    <s v="BS000-CURRENT ASSETS"/>
    <s v="B1150-ACCOUNTS RECEIVABLE"/>
    <m/>
    <n v="0"/>
    <n v="0"/>
    <n v="0"/>
    <n v="0"/>
    <n v="0"/>
    <s v="N/A"/>
    <n v="0"/>
    <n v="0"/>
    <n v="0"/>
    <n v="0"/>
    <n v="0"/>
    <n v="0"/>
    <n v="0"/>
    <n v="0"/>
    <n v="0"/>
    <n v="0"/>
    <n v="0"/>
    <n v="0"/>
    <n v="0"/>
    <s v="FED HOUSNG &amp; COMM DEV FND"/>
    <s v="FHCD HOPELINK PL C11771"/>
    <s v="DEFAULT"/>
    <s v="Default"/>
  </r>
  <r>
    <x v="0"/>
    <s v="1047516"/>
    <s v="000000"/>
    <x v="9"/>
    <s v="0000000"/>
    <n v="2016"/>
    <x v="0"/>
    <x v="9"/>
    <s v="BS000-CURRENT ASSETS"/>
    <s v="B1150-ACCOUNTS RECEIVABLE"/>
    <m/>
    <n v="0"/>
    <n v="0"/>
    <n v="0"/>
    <n v="0"/>
    <n v="0"/>
    <s v="N/A"/>
    <n v="0"/>
    <n v="0"/>
    <n v="0"/>
    <n v="0"/>
    <n v="0"/>
    <n v="0"/>
    <n v="0"/>
    <n v="0"/>
    <n v="0"/>
    <n v="0"/>
    <n v="0"/>
    <n v="0"/>
    <n v="0"/>
    <s v="FED HOUSNG &amp; COMM DEV FND"/>
    <s v="FHCD HOPELINK PL C11771"/>
    <s v="DEFAULT"/>
    <s v="Default"/>
  </r>
  <r>
    <x v="0"/>
    <s v="1047516"/>
    <s v="000000"/>
    <x v="29"/>
    <s v="0000000"/>
    <n v="2016"/>
    <x v="1"/>
    <x v="29"/>
    <s v="BS200-CURRENT LIABILITIES"/>
    <s v="B2220-DEFERRED REVENUES"/>
    <m/>
    <n v="0"/>
    <n v="0"/>
    <n v="-6830.84"/>
    <n v="0"/>
    <n v="6830.84"/>
    <s v="N/A"/>
    <n v="0"/>
    <n v="0"/>
    <n v="0"/>
    <n v="0"/>
    <n v="0"/>
    <n v="0"/>
    <n v="0"/>
    <n v="0"/>
    <n v="0"/>
    <n v="0"/>
    <n v="0"/>
    <n v="-6830.84"/>
    <n v="0"/>
    <s v="FED HOUSNG &amp; COMM DEV FND"/>
    <s v="FHCD HOPELINK PL C11771"/>
    <s v="DEFAULT"/>
    <s v="Default"/>
  </r>
  <r>
    <x v="0"/>
    <s v="1047516"/>
    <s v="350102"/>
    <x v="64"/>
    <s v="0000000"/>
    <n v="2016"/>
    <x v="4"/>
    <x v="64"/>
    <s v="R3000-REVENUE"/>
    <s v="R3310-FEDERAL GRANTS DIRECT"/>
    <m/>
    <n v="0"/>
    <n v="0"/>
    <n v="0"/>
    <n v="0"/>
    <n v="0"/>
    <s v="N/A"/>
    <n v="0"/>
    <n v="0"/>
    <n v="0"/>
    <n v="0"/>
    <n v="0"/>
    <n v="0"/>
    <n v="0"/>
    <n v="0"/>
    <n v="0"/>
    <n v="0"/>
    <n v="0"/>
    <n v="0"/>
    <n v="0"/>
    <s v="FED HOUSNG &amp; COMM DEV FND"/>
    <s v="FHCD HOPELINK PL C11771"/>
    <s v="MULTISVRC CTRS N E KNG CO"/>
    <s v="Default"/>
  </r>
  <r>
    <x v="0"/>
    <s v="1047516"/>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1771"/>
    <s v="MULTISVRC CTRS N E KNG CO"/>
    <s v="HOUSING AND COMMUNITY DEVELOPMENT"/>
  </r>
  <r>
    <x v="0"/>
    <s v="1047516"/>
    <s v="350102"/>
    <x v="41"/>
    <s v="5590000"/>
    <n v="2016"/>
    <x v="3"/>
    <x v="41"/>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39"/>
    <s v="5590000"/>
    <n v="2016"/>
    <x v="3"/>
    <x v="139"/>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11"/>
    <s v="5590000"/>
    <n v="2016"/>
    <x v="3"/>
    <x v="111"/>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04"/>
    <s v="5590000"/>
    <n v="2016"/>
    <x v="3"/>
    <x v="104"/>
    <s v="50000-PROGRAM EXPENDITURE BUDGET"/>
    <s v="59900-CONTRA EXPENDITURES"/>
    <m/>
    <n v="0"/>
    <n v="0"/>
    <n v="0"/>
    <n v="0"/>
    <n v="0"/>
    <s v="N/A"/>
    <n v="0"/>
    <n v="0"/>
    <n v="0"/>
    <n v="0"/>
    <n v="0"/>
    <n v="0"/>
    <n v="0"/>
    <n v="0"/>
    <n v="0"/>
    <n v="0"/>
    <n v="0"/>
    <n v="0"/>
    <n v="0"/>
    <s v="FED HOUSNG &amp; COMM DEV FND"/>
    <s v="FHCD HOPELINK PL C11771"/>
    <s v="MULTISVRC CTRS N E KNG CO"/>
    <s v="HOUSING AND COMMUNITY DEVELOPMENT"/>
  </r>
  <r>
    <x v="0"/>
    <s v="1047516"/>
    <s v="350102"/>
    <x v="53"/>
    <s v="5590000"/>
    <n v="2016"/>
    <x v="3"/>
    <x v="53"/>
    <s v="50000-PROGRAM EXPENDITURE BUDGET"/>
    <s v="82000-APPLIED OVERHEAD"/>
    <m/>
    <n v="0"/>
    <n v="0"/>
    <n v="0"/>
    <n v="0"/>
    <n v="0"/>
    <s v="N/A"/>
    <n v="0"/>
    <n v="0"/>
    <n v="0"/>
    <n v="0"/>
    <n v="0"/>
    <n v="0"/>
    <n v="0"/>
    <n v="0"/>
    <n v="0"/>
    <n v="0"/>
    <n v="0"/>
    <n v="0"/>
    <n v="0"/>
    <s v="FED HOUSNG &amp; COMM DEV FND"/>
    <s v="FHCD HOPELINK PL C11771"/>
    <s v="MULTISVRC CTRS N E KNG CO"/>
    <s v="HOUSING AND COMMUNITY DEVELOPMENT"/>
  </r>
  <r>
    <x v="0"/>
    <s v="1047516"/>
    <s v="350102"/>
    <x v="54"/>
    <s v="5590000"/>
    <n v="2016"/>
    <x v="3"/>
    <x v="54"/>
    <s v="50000-PROGRAM EXPENDITURE BUDGET"/>
    <s v="82000-APPLIED OVERHEAD"/>
    <m/>
    <n v="0"/>
    <n v="0"/>
    <n v="0"/>
    <n v="0"/>
    <n v="0"/>
    <s v="N/A"/>
    <n v="0"/>
    <n v="0"/>
    <n v="0"/>
    <n v="0"/>
    <n v="0"/>
    <n v="0"/>
    <n v="0"/>
    <n v="0"/>
    <n v="0"/>
    <n v="0"/>
    <n v="0"/>
    <n v="0"/>
    <n v="0"/>
    <s v="FED HOUSNG &amp; COMM DEV FND"/>
    <s v="FHCD HOPELINK PL C11771"/>
    <s v="MULTISVRC CTRS N E KNG CO"/>
    <s v="HOUSING AND COMMUNITY DEVELOPMENT"/>
  </r>
  <r>
    <x v="0"/>
    <s v="1047524"/>
    <s v="350061"/>
    <x v="111"/>
    <s v="5590000"/>
    <n v="2016"/>
    <x v="3"/>
    <x v="111"/>
    <s v="50000-PROGRAM EXPENDITURE BUDGET"/>
    <s v="53000-SERVICES-OTHER CHARGES"/>
    <m/>
    <n v="0"/>
    <n v="0"/>
    <n v="0"/>
    <n v="0"/>
    <n v="0"/>
    <s v="N/A"/>
    <n v="0"/>
    <n v="0"/>
    <n v="0"/>
    <n v="0"/>
    <n v="0"/>
    <n v="0"/>
    <n v="0"/>
    <n v="0"/>
    <n v="0"/>
    <n v="0"/>
    <n v="0"/>
    <n v="0"/>
    <n v="0"/>
    <s v="FED HOUSNG &amp; COMM DEV FND"/>
    <s v="FHCD EASTSIDE DV PROJ TH1110"/>
    <s v="CTED"/>
    <s v="HOUSING AND COMMUNITY DEVELOPMENT"/>
  </r>
  <r>
    <x v="0"/>
    <s v="1047526"/>
    <s v="350061"/>
    <x v="111"/>
    <s v="5590000"/>
    <n v="2016"/>
    <x v="3"/>
    <x v="111"/>
    <s v="50000-PROGRAM EXPENDITURE BUDGET"/>
    <s v="53000-SERVICES-OTHER CHARGES"/>
    <m/>
    <n v="0"/>
    <n v="0"/>
    <n v="0"/>
    <n v="0"/>
    <n v="0"/>
    <s v="N/A"/>
    <n v="0"/>
    <n v="0"/>
    <n v="0"/>
    <n v="0"/>
    <n v="0"/>
    <n v="0"/>
    <n v="0"/>
    <n v="0"/>
    <n v="0"/>
    <n v="0"/>
    <n v="0"/>
    <n v="0"/>
    <n v="0"/>
    <s v="FED HOUSNG &amp; COMM DEV FND"/>
    <s v="FHCD EXODUS TH1112"/>
    <s v="CTED"/>
    <s v="HOUSING AND COMMUNITY DEVELOPMENT"/>
  </r>
  <r>
    <x v="0"/>
    <s v="1047533"/>
    <s v="350061"/>
    <x v="111"/>
    <s v="5590000"/>
    <n v="2016"/>
    <x v="3"/>
    <x v="111"/>
    <s v="50000-PROGRAM EXPENDITURE BUDGET"/>
    <s v="53000-SERVICES-OTHER CHARGES"/>
    <m/>
    <n v="0"/>
    <n v="0"/>
    <n v="0"/>
    <n v="0"/>
    <n v="0"/>
    <s v="N/A"/>
    <n v="0"/>
    <n v="0"/>
    <n v="0"/>
    <n v="0"/>
    <n v="0"/>
    <n v="0"/>
    <n v="0"/>
    <n v="0"/>
    <n v="0"/>
    <n v="0"/>
    <n v="0"/>
    <n v="0"/>
    <n v="0"/>
    <s v="FED HOUSNG &amp; COMM DEV FND"/>
    <s v="FHCD KENT YFS TH1121"/>
    <s v="CTED"/>
    <s v="HOUSING AND COMMUNITY DEVELOPMENT"/>
  </r>
  <r>
    <x v="0"/>
    <s v="1047534"/>
    <s v="350061"/>
    <x v="111"/>
    <s v="5590000"/>
    <n v="2016"/>
    <x v="3"/>
    <x v="111"/>
    <s v="50000-PROGRAM EXPENDITURE BUDGET"/>
    <s v="53000-SERVICES-OTHER CHARGES"/>
    <m/>
    <n v="0"/>
    <n v="0"/>
    <n v="0"/>
    <n v="0"/>
    <n v="0"/>
    <s v="N/A"/>
    <n v="0"/>
    <n v="0"/>
    <n v="0"/>
    <n v="0"/>
    <n v="0"/>
    <n v="0"/>
    <n v="0"/>
    <n v="0"/>
    <n v="0"/>
    <n v="0"/>
    <n v="0"/>
    <n v="0"/>
    <n v="0"/>
    <s v="FED HOUSNG &amp; COMM DEV FND"/>
    <s v="FHCD SOLID GRND BRDVW TH1124"/>
    <s v="CTED"/>
    <s v="HOUSING AND COMMUNITY DEVELOPMENT"/>
  </r>
  <r>
    <x v="0"/>
    <s v="1047544"/>
    <s v="350061"/>
    <x v="40"/>
    <s v="5590000"/>
    <n v="2016"/>
    <x v="3"/>
    <x v="40"/>
    <s v="50000-PROGRAM EXPENDITURE BUDGET"/>
    <s v="51000-WAGES AND BENEFITS"/>
    <s v="51100-SALARIES/WAGES"/>
    <n v="0"/>
    <n v="0"/>
    <n v="0"/>
    <n v="0"/>
    <n v="0"/>
    <s v="N/A"/>
    <n v="0"/>
    <n v="0"/>
    <n v="0"/>
    <n v="0"/>
    <n v="0"/>
    <n v="0"/>
    <n v="0"/>
    <n v="0"/>
    <n v="0"/>
    <n v="0"/>
    <n v="0"/>
    <n v="0"/>
    <n v="0"/>
    <s v="FED HOUSNG &amp; COMM DEV FND"/>
    <s v="FHCD FOY MB TH1137"/>
    <s v="CTED"/>
    <s v="HOUSING AND COMMUNITY DEVELOPMENT"/>
  </r>
  <r>
    <x v="0"/>
    <s v="1047544"/>
    <s v="350061"/>
    <x v="111"/>
    <s v="5590000"/>
    <n v="2016"/>
    <x v="3"/>
    <x v="111"/>
    <s v="50000-PROGRAM EXPENDITURE BUDGET"/>
    <s v="53000-SERVICES-OTHER CHARGES"/>
    <m/>
    <n v="0"/>
    <n v="0"/>
    <n v="0"/>
    <n v="0"/>
    <n v="0"/>
    <s v="N/A"/>
    <n v="0"/>
    <n v="0"/>
    <n v="0"/>
    <n v="0"/>
    <n v="0"/>
    <n v="0"/>
    <n v="0"/>
    <n v="0"/>
    <n v="0"/>
    <n v="0"/>
    <n v="0"/>
    <n v="0"/>
    <n v="0"/>
    <s v="FED HOUSNG &amp; COMM DEV FND"/>
    <s v="FHCD FOY MB TH1137"/>
    <s v="CTED"/>
    <s v="HOUSING AND COMMUNITY DEVELOPMENT"/>
  </r>
  <r>
    <x v="0"/>
    <s v="1047544"/>
    <s v="350061"/>
    <x v="53"/>
    <s v="5590000"/>
    <n v="2016"/>
    <x v="3"/>
    <x v="53"/>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54"/>
    <s v="5590000"/>
    <n v="2016"/>
    <x v="3"/>
    <x v="54"/>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26"/>
    <s v="5590000"/>
    <n v="2016"/>
    <x v="3"/>
    <x v="126"/>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50"/>
    <s v="5590000"/>
    <n v="2016"/>
    <x v="3"/>
    <x v="150"/>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51"/>
    <s v="5590000"/>
    <n v="2016"/>
    <x v="3"/>
    <x v="73"/>
    <s v="50000-PROGRAM EXPENDITURE BUDGET"/>
    <s v="82000-APPLIED OVERHEAD"/>
    <m/>
    <n v="0"/>
    <n v="0"/>
    <n v="0"/>
    <n v="0"/>
    <n v="0"/>
    <s v="N/A"/>
    <n v="0"/>
    <n v="0"/>
    <n v="0"/>
    <n v="0"/>
    <n v="0"/>
    <n v="0"/>
    <n v="0"/>
    <n v="0"/>
    <n v="0"/>
    <n v="0"/>
    <n v="0"/>
    <n v="0"/>
    <n v="0"/>
    <s v="FED HOUSNG &amp; COMM DEV FND"/>
    <s v="FHCD FOY MB TH1137"/>
    <s v="CTED"/>
    <s v="HOUSING AND COMMUNITY DEVELOPMENT"/>
  </r>
  <r>
    <x v="0"/>
    <s v="1047545"/>
    <s v="350061"/>
    <x v="111"/>
    <s v="5590000"/>
    <n v="2016"/>
    <x v="3"/>
    <x v="111"/>
    <s v="50000-PROGRAM EXPENDITURE BUDGET"/>
    <s v="53000-SERVICES-OTHER CHARGES"/>
    <m/>
    <n v="0"/>
    <n v="0"/>
    <n v="0"/>
    <n v="0"/>
    <n v="0"/>
    <s v="N/A"/>
    <n v="0"/>
    <n v="0"/>
    <n v="0"/>
    <n v="0"/>
    <n v="0"/>
    <n v="0"/>
    <n v="0"/>
    <n v="0"/>
    <n v="0"/>
    <n v="0"/>
    <n v="0"/>
    <n v="0"/>
    <n v="0"/>
    <s v="FED HOUSNG &amp; COMM DEV FND"/>
    <s v="FHCD LIHI MB TH 1138"/>
    <s v="CTED"/>
    <s v="HOUSING AND COMMUNITY DEVELOPMENT"/>
  </r>
  <r>
    <x v="0"/>
    <s v="1047546"/>
    <s v="350061"/>
    <x v="111"/>
    <s v="5590000"/>
    <n v="2016"/>
    <x v="3"/>
    <x v="111"/>
    <s v="50000-PROGRAM EXPENDITURE BUDGET"/>
    <s v="53000-SERVICES-OTHER CHARGES"/>
    <m/>
    <n v="0"/>
    <n v="0"/>
    <n v="0"/>
    <n v="0"/>
    <n v="0"/>
    <s v="N/A"/>
    <n v="0"/>
    <n v="0"/>
    <n v="0"/>
    <n v="0"/>
    <n v="0"/>
    <n v="0"/>
    <n v="0"/>
    <n v="0"/>
    <n v="0"/>
    <n v="0"/>
    <n v="0"/>
    <n v="0"/>
    <n v="0"/>
    <s v="FED HOUSNG &amp; COMM DEV FND"/>
    <s v="FHCD SOLID GRND MBTH TH1139"/>
    <s v="CTED"/>
    <s v="HOUSING AND COMMUNITY DEVELOPMENT"/>
  </r>
  <r>
    <x v="0"/>
    <s v="1047548"/>
    <s v="000000"/>
    <x v="6"/>
    <s v="0000000"/>
    <n v="2016"/>
    <x v="0"/>
    <x v="6"/>
    <s v="BS000-CURRENT ASSETS"/>
    <s v="B1150-ACCOUNTS RECEIVABLE"/>
    <m/>
    <n v="0"/>
    <n v="0"/>
    <n v="0"/>
    <n v="0"/>
    <n v="0"/>
    <s v="N/A"/>
    <n v="0"/>
    <n v="0"/>
    <n v="0"/>
    <n v="0"/>
    <n v="0"/>
    <n v="0"/>
    <n v="0"/>
    <n v="0"/>
    <n v="0"/>
    <n v="0"/>
    <n v="0"/>
    <n v="0"/>
    <n v="0"/>
    <s v="FED HOUSNG &amp; COMM DEV FND"/>
    <s v="FHCD SPC GRANT C11944"/>
    <s v="DEFAULT"/>
    <s v="Default"/>
  </r>
  <r>
    <x v="0"/>
    <s v="1047548"/>
    <s v="000000"/>
    <x v="9"/>
    <s v="0000000"/>
    <n v="2016"/>
    <x v="0"/>
    <x v="9"/>
    <s v="BS000-CURRENT ASSETS"/>
    <s v="B1150-ACCOUNTS RECEIVABLE"/>
    <m/>
    <n v="0"/>
    <n v="0"/>
    <n v="0"/>
    <n v="0"/>
    <n v="0"/>
    <s v="N/A"/>
    <n v="0"/>
    <n v="0"/>
    <n v="0"/>
    <n v="0"/>
    <n v="0"/>
    <n v="0"/>
    <n v="0"/>
    <n v="0"/>
    <n v="0"/>
    <n v="0"/>
    <n v="0"/>
    <n v="0"/>
    <n v="0"/>
    <s v="FED HOUSNG &amp; COMM DEV FND"/>
    <s v="FHCD SPC GRANT C11944"/>
    <s v="DEFAULT"/>
    <s v="Default"/>
  </r>
  <r>
    <x v="0"/>
    <s v="1047548"/>
    <s v="000000"/>
    <x v="29"/>
    <s v="0000000"/>
    <n v="2016"/>
    <x v="1"/>
    <x v="29"/>
    <s v="BS200-CURRENT LIABILITIES"/>
    <s v="B2220-DEFERRED REVENUES"/>
    <m/>
    <n v="0"/>
    <n v="0"/>
    <n v="0"/>
    <n v="0"/>
    <n v="0"/>
    <s v="N/A"/>
    <n v="0"/>
    <n v="0"/>
    <n v="0"/>
    <n v="0"/>
    <n v="0"/>
    <n v="0"/>
    <n v="0"/>
    <n v="0"/>
    <n v="0"/>
    <n v="0"/>
    <n v="0"/>
    <n v="0"/>
    <n v="0"/>
    <s v="FED HOUSNG &amp; COMM DEV FND"/>
    <s v="FHCD SPC GRANT C11944"/>
    <s v="DEFAULT"/>
    <s v="Default"/>
  </r>
  <r>
    <x v="0"/>
    <s v="1047548"/>
    <s v="350080"/>
    <x v="63"/>
    <s v="0000000"/>
    <n v="2016"/>
    <x v="4"/>
    <x v="63"/>
    <s v="R3000-REVENUE"/>
    <s v="R3310-FEDERAL GRANTS DIRECT"/>
    <m/>
    <n v="0"/>
    <n v="0"/>
    <n v="0"/>
    <n v="0"/>
    <n v="0"/>
    <s v="N/A"/>
    <n v="0"/>
    <n v="0"/>
    <n v="0"/>
    <n v="0"/>
    <n v="0"/>
    <n v="0"/>
    <n v="0"/>
    <n v="0"/>
    <n v="0"/>
    <n v="0"/>
    <n v="0"/>
    <n v="0"/>
    <n v="0"/>
    <s v="FED HOUSNG &amp; COMM DEV FND"/>
    <s v="FHCD SPC GRANT C11944"/>
    <s v="SPC GRANT #2"/>
    <s v="Default"/>
  </r>
  <r>
    <x v="0"/>
    <s v="1047548"/>
    <s v="350080"/>
    <x v="41"/>
    <s v="5590000"/>
    <n v="2016"/>
    <x v="3"/>
    <x v="41"/>
    <s v="50000-PROGRAM EXPENDITURE BUDGET"/>
    <s v="53000-SERVICES-OTHER CHARGES"/>
    <m/>
    <n v="0"/>
    <n v="0"/>
    <n v="0"/>
    <n v="0"/>
    <n v="0"/>
    <s v="N/A"/>
    <n v="0"/>
    <n v="0"/>
    <n v="0"/>
    <n v="0"/>
    <n v="0"/>
    <n v="0"/>
    <n v="0"/>
    <n v="0"/>
    <n v="0"/>
    <n v="0"/>
    <n v="0"/>
    <n v="0"/>
    <n v="0"/>
    <s v="FED HOUSNG &amp; COMM DEV FND"/>
    <s v="FHCD SPC GRANT C11944"/>
    <s v="SPC GRANT #2"/>
    <s v="HOUSING AND COMMUNITY DEVELOPMENT"/>
  </r>
  <r>
    <x v="0"/>
    <s v="1047548"/>
    <s v="350080"/>
    <x v="139"/>
    <s v="5590000"/>
    <n v="2016"/>
    <x v="3"/>
    <x v="139"/>
    <s v="50000-PROGRAM EXPENDITURE BUDGET"/>
    <s v="53000-SERVICES-OTHER CHARGES"/>
    <m/>
    <n v="0"/>
    <n v="0"/>
    <n v="0"/>
    <n v="0"/>
    <n v="0"/>
    <s v="N/A"/>
    <n v="0"/>
    <n v="0"/>
    <n v="0"/>
    <n v="0"/>
    <n v="0"/>
    <n v="0"/>
    <n v="0"/>
    <n v="0"/>
    <n v="0"/>
    <n v="0"/>
    <n v="0"/>
    <n v="0"/>
    <n v="0"/>
    <s v="FED HOUSNG &amp; COMM DEV FND"/>
    <s v="FHCD SPC GRANT C11944"/>
    <s v="SPC GRANT #2"/>
    <s v="HOUSING AND COMMUNITY DEVELOPMENT"/>
  </r>
  <r>
    <x v="0"/>
    <s v="1047549"/>
    <s v="000000"/>
    <x v="6"/>
    <s v="0000000"/>
    <n v="2016"/>
    <x v="0"/>
    <x v="6"/>
    <s v="BS000-CURRENT ASSETS"/>
    <s v="B1150-ACCOUNTS RECEIVABLE"/>
    <m/>
    <n v="0"/>
    <n v="0"/>
    <n v="0"/>
    <n v="0"/>
    <n v="0"/>
    <s v="N/A"/>
    <n v="0"/>
    <n v="0"/>
    <n v="0"/>
    <n v="0"/>
    <n v="0"/>
    <n v="0"/>
    <n v="0"/>
    <n v="0"/>
    <n v="0"/>
    <n v="0"/>
    <n v="0"/>
    <n v="0"/>
    <n v="0"/>
    <s v="FED HOUSNG &amp; COMM DEV FND"/>
    <s v="FHCD SPC GRANT C11972"/>
    <s v="DEFAULT"/>
    <s v="Default"/>
  </r>
  <r>
    <x v="0"/>
    <s v="1047549"/>
    <s v="000000"/>
    <x v="9"/>
    <s v="0000000"/>
    <n v="2016"/>
    <x v="0"/>
    <x v="9"/>
    <s v="BS000-CURRENT ASSETS"/>
    <s v="B1150-ACCOUNTS RECEIVABLE"/>
    <m/>
    <n v="0"/>
    <n v="0"/>
    <n v="0"/>
    <n v="0"/>
    <n v="0"/>
    <s v="N/A"/>
    <n v="0"/>
    <n v="0"/>
    <n v="0"/>
    <n v="0"/>
    <n v="0"/>
    <n v="0"/>
    <n v="0"/>
    <n v="0"/>
    <n v="0"/>
    <n v="0"/>
    <n v="0"/>
    <n v="0"/>
    <n v="0"/>
    <s v="FED HOUSNG &amp; COMM DEV FND"/>
    <s v="FHCD SPC GRANT C11972"/>
    <s v="DEFAULT"/>
    <s v="Default"/>
  </r>
  <r>
    <x v="0"/>
    <s v="1047549"/>
    <s v="000000"/>
    <x v="29"/>
    <s v="0000000"/>
    <n v="2016"/>
    <x v="1"/>
    <x v="29"/>
    <s v="BS200-CURRENT LIABILITIES"/>
    <s v="B2220-DEFERRED REVENUES"/>
    <m/>
    <n v="0"/>
    <n v="0"/>
    <n v="0"/>
    <n v="0"/>
    <n v="0"/>
    <s v="N/A"/>
    <n v="0"/>
    <n v="0"/>
    <n v="0"/>
    <n v="0"/>
    <n v="0"/>
    <n v="0"/>
    <n v="0"/>
    <n v="0"/>
    <n v="0"/>
    <n v="0"/>
    <n v="0"/>
    <n v="0"/>
    <n v="0"/>
    <s v="FED HOUSNG &amp; COMM DEV FND"/>
    <s v="FHCD SPC GRANT C11972"/>
    <s v="DEFAULT"/>
    <s v="Default"/>
  </r>
  <r>
    <x v="0"/>
    <s v="1047549"/>
    <s v="350080"/>
    <x v="63"/>
    <s v="0000000"/>
    <n v="2016"/>
    <x v="4"/>
    <x v="63"/>
    <s v="R3000-REVENUE"/>
    <s v="R3310-FEDERAL GRANTS DIRECT"/>
    <m/>
    <n v="0"/>
    <n v="0"/>
    <n v="0"/>
    <n v="0"/>
    <n v="0"/>
    <s v="N/A"/>
    <n v="0"/>
    <n v="0"/>
    <n v="0"/>
    <n v="0"/>
    <n v="0"/>
    <n v="0"/>
    <n v="0"/>
    <n v="0"/>
    <n v="0"/>
    <n v="0"/>
    <n v="0"/>
    <n v="0"/>
    <n v="0"/>
    <s v="FED HOUSNG &amp; COMM DEV FND"/>
    <s v="FHCD SPC GRANT C11972"/>
    <s v="SPC GRANT #2"/>
    <s v="Default"/>
  </r>
  <r>
    <x v="0"/>
    <s v="1047549"/>
    <s v="350080"/>
    <x v="41"/>
    <s v="5590000"/>
    <n v="2016"/>
    <x v="3"/>
    <x v="41"/>
    <s v="50000-PROGRAM EXPENDITURE BUDGET"/>
    <s v="53000-SERVICES-OTHER CHARGES"/>
    <m/>
    <n v="0"/>
    <n v="0"/>
    <n v="0"/>
    <n v="0"/>
    <n v="0"/>
    <s v="N/A"/>
    <n v="0"/>
    <n v="0"/>
    <n v="0"/>
    <n v="0"/>
    <n v="0"/>
    <n v="0"/>
    <n v="0"/>
    <n v="0"/>
    <n v="0"/>
    <n v="0"/>
    <n v="0"/>
    <n v="0"/>
    <n v="0"/>
    <s v="FED HOUSNG &amp; COMM DEV FND"/>
    <s v="FHCD SPC GRANT C11972"/>
    <s v="SPC GRANT #2"/>
    <s v="HOUSING AND COMMUNITY DEVELOPMENT"/>
  </r>
  <r>
    <x v="0"/>
    <s v="1047549"/>
    <s v="350080"/>
    <x v="139"/>
    <s v="5590000"/>
    <n v="2016"/>
    <x v="3"/>
    <x v="139"/>
    <s v="50000-PROGRAM EXPENDITURE BUDGET"/>
    <s v="53000-SERVICES-OTHER CHARGES"/>
    <m/>
    <n v="0"/>
    <n v="0"/>
    <n v="0"/>
    <n v="0"/>
    <n v="0"/>
    <s v="N/A"/>
    <n v="0"/>
    <n v="0"/>
    <n v="0"/>
    <n v="0"/>
    <n v="0"/>
    <n v="0"/>
    <n v="0"/>
    <n v="0"/>
    <n v="0"/>
    <n v="0"/>
    <n v="0"/>
    <n v="0"/>
    <n v="0"/>
    <s v="FED HOUSNG &amp; COMM DEV FND"/>
    <s v="FHCD SPC GRANT C11972"/>
    <s v="SPC GRANT #2"/>
    <s v="HOUSING AND COMMUNITY DEVELOPMENT"/>
  </r>
  <r>
    <x v="0"/>
    <s v="1047550"/>
    <s v="000000"/>
    <x v="6"/>
    <s v="0000000"/>
    <n v="2016"/>
    <x v="0"/>
    <x v="6"/>
    <s v="BS000-CURRENT ASSETS"/>
    <s v="B1150-ACCOUNTS RECEIVABLE"/>
    <m/>
    <n v="0"/>
    <n v="0"/>
    <n v="0"/>
    <n v="0"/>
    <n v="0"/>
    <s v="N/A"/>
    <n v="0"/>
    <n v="0"/>
    <n v="0"/>
    <n v="0"/>
    <n v="0"/>
    <n v="0"/>
    <n v="0"/>
    <n v="0"/>
    <n v="0"/>
    <n v="0"/>
    <n v="0"/>
    <n v="0"/>
    <n v="0"/>
    <s v="FED HOUSNG &amp; COMM DEV FND"/>
    <s v="FHCD SPC GRANT C11973"/>
    <s v="DEFAULT"/>
    <s v="Default"/>
  </r>
  <r>
    <x v="0"/>
    <s v="1047550"/>
    <s v="000000"/>
    <x v="9"/>
    <s v="0000000"/>
    <n v="2016"/>
    <x v="0"/>
    <x v="9"/>
    <s v="BS000-CURRENT ASSETS"/>
    <s v="B1150-ACCOUNTS RECEIVABLE"/>
    <m/>
    <n v="0"/>
    <n v="0"/>
    <n v="0"/>
    <n v="0"/>
    <n v="0"/>
    <s v="N/A"/>
    <n v="0"/>
    <n v="0"/>
    <n v="0"/>
    <n v="0"/>
    <n v="0"/>
    <n v="0"/>
    <n v="0"/>
    <n v="0"/>
    <n v="0"/>
    <n v="0"/>
    <n v="0"/>
    <n v="0"/>
    <n v="0"/>
    <s v="FED HOUSNG &amp; COMM DEV FND"/>
    <s v="FHCD SPC GRANT C11973"/>
    <s v="DEFAULT"/>
    <s v="Default"/>
  </r>
  <r>
    <x v="0"/>
    <s v="1047550"/>
    <s v="000000"/>
    <x v="29"/>
    <s v="0000000"/>
    <n v="2016"/>
    <x v="1"/>
    <x v="29"/>
    <s v="BS200-CURRENT LIABILITIES"/>
    <s v="B2220-DEFERRED REVENUES"/>
    <m/>
    <n v="0"/>
    <n v="0"/>
    <n v="0"/>
    <n v="0"/>
    <n v="0"/>
    <s v="N/A"/>
    <n v="0"/>
    <n v="0"/>
    <n v="0"/>
    <n v="0"/>
    <n v="0"/>
    <n v="0"/>
    <n v="0"/>
    <n v="0"/>
    <n v="0"/>
    <n v="0"/>
    <n v="0"/>
    <n v="0"/>
    <n v="0"/>
    <s v="FED HOUSNG &amp; COMM DEV FND"/>
    <s v="FHCD SPC GRANT C11973"/>
    <s v="DEFAULT"/>
    <s v="Default"/>
  </r>
  <r>
    <x v="0"/>
    <s v="1047550"/>
    <s v="350080"/>
    <x v="63"/>
    <s v="0000000"/>
    <n v="2016"/>
    <x v="4"/>
    <x v="63"/>
    <s v="R3000-REVENUE"/>
    <s v="R3310-FEDERAL GRANTS DIRECT"/>
    <m/>
    <n v="0"/>
    <n v="0"/>
    <n v="0"/>
    <n v="0"/>
    <n v="0"/>
    <s v="N/A"/>
    <n v="0"/>
    <n v="0"/>
    <n v="0"/>
    <n v="0"/>
    <n v="0"/>
    <n v="0"/>
    <n v="0"/>
    <n v="0"/>
    <n v="0"/>
    <n v="0"/>
    <n v="0"/>
    <n v="0"/>
    <n v="0"/>
    <s v="FED HOUSNG &amp; COMM DEV FND"/>
    <s v="FHCD SPC GRANT C11973"/>
    <s v="SPC GRANT #2"/>
    <s v="Default"/>
  </r>
  <r>
    <x v="0"/>
    <s v="1047550"/>
    <s v="350080"/>
    <x v="41"/>
    <s v="5590000"/>
    <n v="2016"/>
    <x v="3"/>
    <x v="41"/>
    <s v="50000-PROGRAM EXPENDITURE BUDGET"/>
    <s v="53000-SERVICES-OTHER CHARGES"/>
    <m/>
    <n v="0"/>
    <n v="0"/>
    <n v="0"/>
    <n v="0"/>
    <n v="0"/>
    <s v="N/A"/>
    <n v="0"/>
    <n v="0"/>
    <n v="0"/>
    <n v="0"/>
    <n v="0"/>
    <n v="0"/>
    <n v="0"/>
    <n v="0"/>
    <n v="0"/>
    <n v="0"/>
    <n v="0"/>
    <n v="0"/>
    <n v="0"/>
    <s v="FED HOUSNG &amp; COMM DEV FND"/>
    <s v="FHCD SPC GRANT C11973"/>
    <s v="SPC GRANT #2"/>
    <s v="HOUSING AND COMMUNITY DEVELOPMENT"/>
  </r>
  <r>
    <x v="0"/>
    <s v="1047550"/>
    <s v="350080"/>
    <x v="139"/>
    <s v="5590000"/>
    <n v="2016"/>
    <x v="3"/>
    <x v="139"/>
    <s v="50000-PROGRAM EXPENDITURE BUDGET"/>
    <s v="53000-SERVICES-OTHER CHARGES"/>
    <m/>
    <n v="0"/>
    <n v="0"/>
    <n v="0"/>
    <n v="0"/>
    <n v="0"/>
    <s v="N/A"/>
    <n v="0"/>
    <n v="0"/>
    <n v="0"/>
    <n v="0"/>
    <n v="0"/>
    <n v="0"/>
    <n v="0"/>
    <n v="0"/>
    <n v="0"/>
    <n v="0"/>
    <n v="0"/>
    <n v="0"/>
    <n v="0"/>
    <s v="FED HOUSNG &amp; COMM DEV FND"/>
    <s v="FHCD SPC GRANT C11973"/>
    <s v="SPC GRANT #2"/>
    <s v="HOUSING AND COMMUNITY DEVELOPMENT"/>
  </r>
  <r>
    <x v="0"/>
    <s v="1047554"/>
    <s v="350045"/>
    <x v="40"/>
    <s v="5590000"/>
    <n v="2016"/>
    <x v="3"/>
    <x v="40"/>
    <s v="50000-PROGRAM EXPENDITURE BUDGET"/>
    <s v="51000-WAGES AND BENEFITS"/>
    <s v="51100-SALARIES/WAGES"/>
    <n v="0"/>
    <n v="0"/>
    <n v="0"/>
    <n v="0"/>
    <n v="0"/>
    <s v="N/A"/>
    <n v="0"/>
    <n v="0"/>
    <n v="0"/>
    <n v="0"/>
    <n v="0"/>
    <n v="0"/>
    <n v="0"/>
    <n v="0"/>
    <n v="0"/>
    <n v="0"/>
    <n v="0"/>
    <n v="0"/>
    <n v="0"/>
    <s v="FED HOUSNG &amp; COMM DEV FND"/>
    <s v="FHCD CDBG UNALLOC N RES C10241"/>
    <s v="CDBG ADMIN CAPITAL"/>
    <s v="HOUSING AND COMMUNITY DEVELOPMENT"/>
  </r>
  <r>
    <x v="0"/>
    <s v="1047554"/>
    <s v="350045"/>
    <x v="106"/>
    <s v="5590000"/>
    <n v="2016"/>
    <x v="3"/>
    <x v="106"/>
    <s v="50000-PROGRAM EXPENDITURE BUDGET"/>
    <s v="51000-WAGES AND BENEFITS"/>
    <s v="51100-SALARIES/WAGES"/>
    <n v="0"/>
    <n v="0"/>
    <n v="0"/>
    <n v="0"/>
    <n v="0"/>
    <s v="N/A"/>
    <n v="0"/>
    <n v="0"/>
    <n v="0"/>
    <n v="0"/>
    <n v="0"/>
    <n v="0"/>
    <n v="0"/>
    <n v="0"/>
    <n v="0"/>
    <n v="0"/>
    <n v="0"/>
    <n v="0"/>
    <n v="0"/>
    <s v="FED HOUSNG &amp; COMM DEV FND"/>
    <s v="FHCD CDBG UNALLOC N RES C10241"/>
    <s v="CDBG ADMIN CAPITAL"/>
    <s v="HOUSING AND COMMUNITY DEVELOPMENT"/>
  </r>
  <r>
    <x v="0"/>
    <s v="1047565"/>
    <s v="000000"/>
    <x v="6"/>
    <s v="0000000"/>
    <n v="2016"/>
    <x v="0"/>
    <x v="6"/>
    <s v="BS000-CURRENT ASSETS"/>
    <s v="B1150-ACCOUNTS RECEIVABLE"/>
    <m/>
    <n v="0"/>
    <n v="0"/>
    <n v="0"/>
    <n v="0"/>
    <n v="0"/>
    <s v="N/A"/>
    <n v="0"/>
    <n v="0"/>
    <n v="0"/>
    <n v="0"/>
    <n v="0"/>
    <n v="0"/>
    <n v="0"/>
    <n v="0"/>
    <n v="0"/>
    <n v="0"/>
    <n v="0"/>
    <n v="0"/>
    <n v="0"/>
    <s v="FED HOUSNG &amp; COMM DEV FND"/>
    <s v="FHCD CDBG HSG RPR C10238"/>
    <s v="DEFAULT"/>
    <s v="Default"/>
  </r>
  <r>
    <x v="0"/>
    <s v="1047565"/>
    <s v="000000"/>
    <x v="9"/>
    <s v="0000000"/>
    <n v="2016"/>
    <x v="0"/>
    <x v="9"/>
    <s v="BS000-CURRENT ASSETS"/>
    <s v="B1150-ACCOUNTS RECEIVABLE"/>
    <m/>
    <n v="0"/>
    <n v="0"/>
    <n v="0"/>
    <n v="0"/>
    <n v="0"/>
    <s v="N/A"/>
    <n v="0"/>
    <n v="0"/>
    <n v="0"/>
    <n v="0"/>
    <n v="0"/>
    <n v="0"/>
    <n v="0"/>
    <n v="0"/>
    <n v="0"/>
    <n v="0"/>
    <n v="0"/>
    <n v="0"/>
    <n v="0"/>
    <s v="FED HOUSNG &amp; COMM DEV FND"/>
    <s v="FHCD CDBG HSG RPR C10238"/>
    <s v="DEFAULT"/>
    <s v="Default"/>
  </r>
  <r>
    <x v="0"/>
    <s v="1047565"/>
    <s v="000000"/>
    <x v="29"/>
    <s v="0000000"/>
    <n v="2016"/>
    <x v="1"/>
    <x v="29"/>
    <s v="BS200-CURRENT LIABILITIES"/>
    <s v="B2220-DEFERRED REVENUES"/>
    <m/>
    <n v="0"/>
    <n v="0"/>
    <n v="0"/>
    <n v="0"/>
    <n v="0"/>
    <s v="N/A"/>
    <n v="0"/>
    <n v="0"/>
    <n v="0"/>
    <n v="0"/>
    <n v="0"/>
    <n v="0"/>
    <n v="0"/>
    <n v="0"/>
    <n v="0"/>
    <n v="0"/>
    <n v="0"/>
    <n v="0"/>
    <n v="0"/>
    <s v="FED HOUSNG &amp; COMM DEV FND"/>
    <s v="FHCD CDBG HSG RPR C10238"/>
    <s v="DEFAULT"/>
    <s v="Default"/>
  </r>
  <r>
    <x v="0"/>
    <s v="1047565"/>
    <s v="350047"/>
    <x v="55"/>
    <s v="0000000"/>
    <n v="2016"/>
    <x v="4"/>
    <x v="55"/>
    <s v="R3000-REVENUE"/>
    <s v="R3310-FEDERAL GRANTS DIRECT"/>
    <m/>
    <n v="0"/>
    <n v="0"/>
    <n v="0"/>
    <n v="0"/>
    <n v="0"/>
    <s v="N/A"/>
    <n v="0"/>
    <n v="0"/>
    <n v="0"/>
    <n v="0"/>
    <n v="0"/>
    <n v="0"/>
    <n v="0"/>
    <n v="0"/>
    <n v="0"/>
    <n v="0"/>
    <n v="0"/>
    <n v="0"/>
    <n v="0"/>
    <s v="FED HOUSNG &amp; COMM DEV FND"/>
    <s v="FHCD CDBG HSG RPR C10238"/>
    <s v="PROGRAM YEAR PROJECTS"/>
    <s v="Default"/>
  </r>
  <r>
    <x v="0"/>
    <s v="1047565"/>
    <s v="350047"/>
    <x v="119"/>
    <s v="0000000"/>
    <n v="2016"/>
    <x v="4"/>
    <x v="119"/>
    <s v="R3000-REVENUE"/>
    <s v="R3390-RECOVERY ACT DIRECT"/>
    <m/>
    <n v="0"/>
    <n v="0"/>
    <n v="0"/>
    <n v="0"/>
    <n v="0"/>
    <s v="N/A"/>
    <n v="0"/>
    <n v="0"/>
    <n v="0"/>
    <n v="0"/>
    <n v="0"/>
    <n v="0"/>
    <n v="0"/>
    <n v="0"/>
    <n v="0"/>
    <n v="0"/>
    <n v="0"/>
    <n v="0"/>
    <n v="0"/>
    <s v="FED HOUSNG &amp; COMM DEV FND"/>
    <s v="FHCD CDBG HSG RPR C10238"/>
    <s v="PROGRAM YEAR PROJECTS"/>
    <s v="Default"/>
  </r>
  <r>
    <x v="0"/>
    <s v="1047565"/>
    <s v="350047"/>
    <x v="38"/>
    <s v="5590000"/>
    <n v="2016"/>
    <x v="3"/>
    <x v="38"/>
    <s v="50000-PROGRAM EXPENDITURE BUDGET"/>
    <s v="53000-SERVICES-OTHER CHARGES"/>
    <m/>
    <n v="0"/>
    <n v="0"/>
    <n v="0"/>
    <n v="0"/>
    <n v="0"/>
    <s v="N/A"/>
    <n v="0"/>
    <n v="0"/>
    <n v="0"/>
    <n v="0"/>
    <n v="0"/>
    <n v="0"/>
    <n v="0"/>
    <n v="0"/>
    <n v="0"/>
    <n v="0"/>
    <n v="0"/>
    <n v="0"/>
    <n v="0"/>
    <s v="FED HOUSNG &amp; COMM DEV FND"/>
    <s v="FHCD CDBG HSG RPR C10238"/>
    <s v="PROGRAM YEAR PROJECTS"/>
    <s v="HOUSING AND COMMUNITY DEVELOPMENT"/>
  </r>
  <r>
    <x v="0"/>
    <s v="1047569"/>
    <s v="000000"/>
    <x v="6"/>
    <s v="0000000"/>
    <n v="2016"/>
    <x v="0"/>
    <x v="6"/>
    <s v="BS000-CURRENT ASSETS"/>
    <s v="B1150-ACCOUNTS RECEIVABLE"/>
    <m/>
    <n v="0"/>
    <n v="0"/>
    <n v="0"/>
    <n v="0"/>
    <n v="0"/>
    <s v="N/A"/>
    <n v="0"/>
    <n v="0"/>
    <n v="0"/>
    <n v="0"/>
    <n v="0"/>
    <n v="0"/>
    <n v="0"/>
    <n v="0"/>
    <n v="0"/>
    <n v="0"/>
    <n v="0"/>
    <n v="0"/>
    <n v="0"/>
    <s v="FED HOUSNG &amp; COMM DEV FND"/>
    <s v="FHCD MCKINNEY SAFE HRBR C11781"/>
    <s v="DEFAULT"/>
    <s v="Default"/>
  </r>
  <r>
    <x v="0"/>
    <s v="1047569"/>
    <s v="000000"/>
    <x v="9"/>
    <s v="0000000"/>
    <n v="2016"/>
    <x v="0"/>
    <x v="9"/>
    <s v="BS000-CURRENT ASSETS"/>
    <s v="B1150-ACCOUNTS RECEIVABLE"/>
    <m/>
    <n v="0"/>
    <n v="0"/>
    <n v="0"/>
    <n v="0"/>
    <n v="0"/>
    <s v="N/A"/>
    <n v="0"/>
    <n v="0"/>
    <n v="0"/>
    <n v="0"/>
    <n v="0"/>
    <n v="0"/>
    <n v="0"/>
    <n v="0"/>
    <n v="0"/>
    <n v="0"/>
    <n v="0"/>
    <n v="0"/>
    <n v="0"/>
    <s v="FED HOUSNG &amp; COMM DEV FND"/>
    <s v="FHCD MCKINNEY SAFE HRBR C11781"/>
    <s v="DEFAULT"/>
    <s v="Default"/>
  </r>
  <r>
    <x v="0"/>
    <s v="1047569"/>
    <s v="000000"/>
    <x v="29"/>
    <s v="0000000"/>
    <n v="2016"/>
    <x v="1"/>
    <x v="29"/>
    <s v="BS200-CURRENT LIABILITIES"/>
    <s v="B2220-DEFERRED REVENUES"/>
    <m/>
    <n v="0"/>
    <n v="0"/>
    <n v="-25969.57"/>
    <n v="0"/>
    <n v="25969.57"/>
    <s v="N/A"/>
    <n v="0"/>
    <n v="0"/>
    <n v="0"/>
    <n v="0"/>
    <n v="0"/>
    <n v="0"/>
    <n v="0"/>
    <n v="0"/>
    <n v="0"/>
    <n v="0"/>
    <n v="0"/>
    <n v="-25969.57"/>
    <n v="0"/>
    <s v="FED HOUSNG &amp; COMM DEV FND"/>
    <s v="FHCD MCKINNEY SAFE HRBR C11781"/>
    <s v="DEFAULT"/>
    <s v="Default"/>
  </r>
  <r>
    <x v="0"/>
    <s v="1047569"/>
    <s v="350100"/>
    <x v="64"/>
    <s v="0000000"/>
    <n v="2016"/>
    <x v="4"/>
    <x v="64"/>
    <s v="R3000-REVENUE"/>
    <s v="R3310-FEDERAL GRANTS DIRECT"/>
    <m/>
    <n v="0"/>
    <n v="0"/>
    <n v="0"/>
    <n v="0"/>
    <n v="0"/>
    <s v="N/A"/>
    <n v="0"/>
    <n v="0"/>
    <n v="0"/>
    <n v="0"/>
    <n v="0"/>
    <n v="0"/>
    <n v="0"/>
    <n v="0"/>
    <n v="0"/>
    <n v="0"/>
    <n v="0"/>
    <n v="0"/>
    <n v="0"/>
    <s v="FED HOUSNG &amp; COMM DEV FND"/>
    <s v="FHCD MCKINNEY SAFE HRBR C11781"/>
    <s v="SAFE HARBORS   MCKINNEY"/>
    <s v="Default"/>
  </r>
  <r>
    <x v="0"/>
    <s v="1047569"/>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RBR C11781"/>
    <s v="SAFE HARBORS   MCKINNEY"/>
    <s v="HOUSING AND COMMUNITY DEVELOPMENT"/>
  </r>
  <r>
    <x v="0"/>
    <s v="1047569"/>
    <s v="350100"/>
    <x v="41"/>
    <s v="5590000"/>
    <n v="2016"/>
    <x v="3"/>
    <x v="41"/>
    <s v="50000-PROGRAM EXPENDITURE BUDGET"/>
    <s v="53000-SERVICES-OTHER CHARGES"/>
    <m/>
    <n v="0"/>
    <n v="0"/>
    <n v="0"/>
    <n v="0"/>
    <n v="0"/>
    <s v="N/A"/>
    <n v="0"/>
    <n v="0"/>
    <n v="0"/>
    <n v="0"/>
    <n v="0"/>
    <n v="0"/>
    <n v="0"/>
    <n v="0"/>
    <n v="0"/>
    <n v="0"/>
    <n v="0"/>
    <n v="0"/>
    <n v="0"/>
    <s v="FED HOUSNG &amp; COMM DEV FND"/>
    <s v="FHCD MCKINNEY SAFE HRBR C11781"/>
    <s v="SAFE HARBORS   MCKINNEY"/>
    <s v="HOUSING AND COMMUNITY DEVELOPMENT"/>
  </r>
  <r>
    <x v="0"/>
    <s v="1047569"/>
    <s v="350100"/>
    <x v="104"/>
    <s v="5590000"/>
    <n v="2016"/>
    <x v="3"/>
    <x v="104"/>
    <s v="50000-PROGRAM EXPENDITURE BUDGET"/>
    <s v="59900-CONTRA EXPENDITURES"/>
    <m/>
    <n v="0"/>
    <n v="0"/>
    <n v="0"/>
    <n v="0"/>
    <n v="0"/>
    <s v="N/A"/>
    <n v="0"/>
    <n v="0"/>
    <n v="0"/>
    <n v="0"/>
    <n v="0"/>
    <n v="0"/>
    <n v="0"/>
    <n v="0"/>
    <n v="0"/>
    <n v="0"/>
    <n v="0"/>
    <n v="0"/>
    <n v="0"/>
    <s v="FED HOUSNG &amp; COMM DEV FND"/>
    <s v="FHCD MCKINNEY SAFE HRBR C11781"/>
    <s v="SAFE HARBORS   MCKINNEY"/>
    <s v="HOUSING AND COMMUNITY DEVELOPMENT"/>
  </r>
  <r>
    <x v="0"/>
    <s v="1047569"/>
    <s v="350100"/>
    <x v="53"/>
    <s v="5590000"/>
    <n v="2016"/>
    <x v="3"/>
    <x v="53"/>
    <s v="50000-PROGRAM EXPENDITURE BUDGET"/>
    <s v="82000-APPLIED OVERHEAD"/>
    <m/>
    <n v="0"/>
    <n v="0"/>
    <n v="0"/>
    <n v="0"/>
    <n v="0"/>
    <s v="N/A"/>
    <n v="0"/>
    <n v="0"/>
    <n v="0"/>
    <n v="0"/>
    <n v="0"/>
    <n v="0"/>
    <n v="0"/>
    <n v="0"/>
    <n v="0"/>
    <n v="0"/>
    <n v="0"/>
    <n v="0"/>
    <n v="0"/>
    <s v="FED HOUSNG &amp; COMM DEV FND"/>
    <s v="FHCD MCKINNEY SAFE HRBR C11781"/>
    <s v="SAFE HARBORS   MCKINNEY"/>
    <s v="HOUSING AND COMMUNITY DEVELOPMENT"/>
  </r>
  <r>
    <x v="0"/>
    <s v="1047569"/>
    <s v="350100"/>
    <x v="54"/>
    <s v="5590000"/>
    <n v="2016"/>
    <x v="3"/>
    <x v="54"/>
    <s v="50000-PROGRAM EXPENDITURE BUDGET"/>
    <s v="82000-APPLIED OVERHEAD"/>
    <m/>
    <n v="0"/>
    <n v="0"/>
    <n v="0"/>
    <n v="0"/>
    <n v="0"/>
    <s v="N/A"/>
    <n v="0"/>
    <n v="0"/>
    <n v="0"/>
    <n v="0"/>
    <n v="0"/>
    <n v="0"/>
    <n v="0"/>
    <n v="0"/>
    <n v="0"/>
    <n v="0"/>
    <n v="0"/>
    <n v="0"/>
    <n v="0"/>
    <s v="FED HOUSNG &amp; COMM DEV FND"/>
    <s v="FHCD MCKINNEY SAFE HRBR C11781"/>
    <s v="SAFE HARBORS   MCKINNEY"/>
    <s v="HOUSING AND COMMUNITY DEVELOPMENT"/>
  </r>
  <r>
    <x v="0"/>
    <s v="1047570"/>
    <s v="350105"/>
    <x v="111"/>
    <s v="5590000"/>
    <n v="2016"/>
    <x v="3"/>
    <x v="111"/>
    <s v="50000-PROGRAM EXPENDITURE BUDGET"/>
    <s v="53000-SERVICES-OTHER CHARGES"/>
    <m/>
    <n v="0"/>
    <n v="0"/>
    <n v="0"/>
    <n v="0"/>
    <n v="0"/>
    <s v="N/A"/>
    <n v="0"/>
    <n v="0"/>
    <n v="0"/>
    <n v="0"/>
    <n v="0"/>
    <n v="0"/>
    <n v="0"/>
    <n v="0"/>
    <n v="0"/>
    <n v="0"/>
    <n v="0"/>
    <n v="0"/>
    <n v="0"/>
    <s v="FED HOUSNG &amp; COMM DEV FND"/>
    <s v="FHCD VVLP C10774"/>
    <s v="VIETNAM VETERANS TRANSTL"/>
    <s v="HOUSING AND COMMUNITY DEVELOPMENT"/>
  </r>
  <r>
    <x v="0"/>
    <s v="1111285"/>
    <s v="000000"/>
    <x v="6"/>
    <s v="0000000"/>
    <n v="2016"/>
    <x v="0"/>
    <x v="6"/>
    <s v="BS000-CURRENT ASSETS"/>
    <s v="B1150-ACCOUNTS RECEIVABLE"/>
    <m/>
    <n v="0"/>
    <n v="0"/>
    <n v="0"/>
    <n v="0"/>
    <n v="0"/>
    <s v="N/A"/>
    <n v="0"/>
    <n v="0"/>
    <n v="0"/>
    <n v="0"/>
    <n v="0"/>
    <n v="0"/>
    <n v="0"/>
    <n v="0"/>
    <n v="0"/>
    <n v="0"/>
    <n v="0"/>
    <n v="0"/>
    <n v="0"/>
    <s v="FED HOUSNG &amp; COMM DEV FND"/>
    <s v="FHCD EASTSIDE INTERFAITH C1117"/>
    <s v="DEFAULT"/>
    <s v="Default"/>
  </r>
  <r>
    <x v="0"/>
    <s v="1111285"/>
    <s v="000000"/>
    <x v="9"/>
    <s v="0000000"/>
    <n v="2016"/>
    <x v="0"/>
    <x v="9"/>
    <s v="BS000-CURRENT ASSETS"/>
    <s v="B1150-ACCOUNTS RECEIVABLE"/>
    <m/>
    <n v="0"/>
    <n v="0"/>
    <n v="0"/>
    <n v="0"/>
    <n v="0"/>
    <s v="N/A"/>
    <n v="0"/>
    <n v="0"/>
    <n v="0"/>
    <n v="0"/>
    <n v="0"/>
    <n v="0"/>
    <n v="0"/>
    <n v="0"/>
    <n v="0"/>
    <n v="0"/>
    <n v="0"/>
    <n v="0"/>
    <n v="0"/>
    <s v="FED HOUSNG &amp; COMM DEV FND"/>
    <s v="FHCD EASTSIDE INTERFAITH C1117"/>
    <s v="DEFAULT"/>
    <s v="Default"/>
  </r>
  <r>
    <x v="0"/>
    <s v="1111285"/>
    <s v="000000"/>
    <x v="29"/>
    <s v="0000000"/>
    <n v="2016"/>
    <x v="1"/>
    <x v="29"/>
    <s v="BS200-CURRENT LIABILITIES"/>
    <s v="B2220-DEFERRED REVENUES"/>
    <m/>
    <n v="0"/>
    <n v="0"/>
    <n v="0"/>
    <n v="0"/>
    <n v="0"/>
    <s v="N/A"/>
    <n v="0"/>
    <n v="0"/>
    <n v="0"/>
    <n v="0"/>
    <n v="0"/>
    <n v="0"/>
    <n v="0"/>
    <n v="0"/>
    <n v="0"/>
    <n v="0"/>
    <n v="0"/>
    <n v="0"/>
    <n v="0"/>
    <s v="FED HOUSNG &amp; COMM DEV FND"/>
    <s v="FHCD EASTSIDE INTERFAITH C1117"/>
    <s v="DEFAULT"/>
    <s v="Default"/>
  </r>
  <r>
    <x v="0"/>
    <s v="1111285"/>
    <s v="350047"/>
    <x v="55"/>
    <s v="0000000"/>
    <n v="2016"/>
    <x v="4"/>
    <x v="55"/>
    <s v="R3000-REVENUE"/>
    <s v="R3310-FEDERAL GRANTS DIRECT"/>
    <m/>
    <n v="0"/>
    <n v="0"/>
    <n v="0"/>
    <n v="0"/>
    <n v="0"/>
    <s v="N/A"/>
    <n v="0"/>
    <n v="0"/>
    <n v="0"/>
    <n v="0"/>
    <n v="0"/>
    <n v="0"/>
    <n v="0"/>
    <n v="0"/>
    <n v="0"/>
    <n v="0"/>
    <n v="0"/>
    <n v="0"/>
    <n v="0"/>
    <s v="FED HOUSNG &amp; COMM DEV FND"/>
    <s v="FHCD EASTSIDE INTERFAITH C1117"/>
    <s v="PROGRAM YEAR PROJECTS"/>
    <s v="Default"/>
  </r>
  <r>
    <x v="0"/>
    <s v="1111285"/>
    <s v="350047"/>
    <x v="41"/>
    <s v="5590000"/>
    <n v="2016"/>
    <x v="3"/>
    <x v="41"/>
    <s v="50000-PROGRAM EXPENDITURE BUDGET"/>
    <s v="53000-SERVICES-OTHER CHARGES"/>
    <m/>
    <n v="0"/>
    <n v="0"/>
    <n v="0"/>
    <n v="0"/>
    <n v="0"/>
    <s v="N/A"/>
    <n v="0"/>
    <n v="0"/>
    <n v="0"/>
    <n v="0"/>
    <n v="0"/>
    <n v="0"/>
    <n v="0"/>
    <n v="0"/>
    <n v="0"/>
    <n v="0"/>
    <n v="0"/>
    <n v="0"/>
    <n v="0"/>
    <s v="FED HOUSNG &amp; COMM DEV FND"/>
    <s v="FHCD EASTSIDE INTERFAITH C1117"/>
    <s v="PROGRAM YEAR PROJECTS"/>
    <s v="HOUSING AND COMMUNITY DEVELOPMENT"/>
  </r>
  <r>
    <x v="0"/>
    <s v="1111287"/>
    <s v="000000"/>
    <x v="6"/>
    <s v="0000000"/>
    <n v="2016"/>
    <x v="0"/>
    <x v="6"/>
    <s v="BS000-CURRENT ASSETS"/>
    <s v="B1150-ACCOUNTS RECEIVABLE"/>
    <m/>
    <n v="0"/>
    <n v="0"/>
    <n v="0"/>
    <n v="0"/>
    <n v="0"/>
    <s v="N/A"/>
    <n v="0"/>
    <n v="0"/>
    <n v="0"/>
    <n v="0"/>
    <n v="0"/>
    <n v="0"/>
    <n v="0"/>
    <n v="0"/>
    <n v="0"/>
    <n v="0"/>
    <n v="0"/>
    <n v="0"/>
    <n v="0"/>
    <s v="FED HOUSNG &amp; COMM DEV FND"/>
    <s v="FHCD SNO VAL SNR CTR"/>
    <s v="DEFAULT"/>
    <s v="Default"/>
  </r>
  <r>
    <x v="0"/>
    <s v="1111287"/>
    <s v="000000"/>
    <x v="9"/>
    <s v="0000000"/>
    <n v="2016"/>
    <x v="0"/>
    <x v="9"/>
    <s v="BS000-CURRENT ASSETS"/>
    <s v="B1150-ACCOUNTS RECEIVABLE"/>
    <m/>
    <n v="0"/>
    <n v="0"/>
    <n v="0"/>
    <n v="0"/>
    <n v="0"/>
    <s v="N/A"/>
    <n v="0"/>
    <n v="0"/>
    <n v="0"/>
    <n v="0"/>
    <n v="0"/>
    <n v="0"/>
    <n v="0"/>
    <n v="0"/>
    <n v="0"/>
    <n v="0"/>
    <n v="0"/>
    <n v="0"/>
    <n v="0"/>
    <s v="FED HOUSNG &amp; COMM DEV FND"/>
    <s v="FHCD SNO VAL SNR CTR"/>
    <s v="DEFAULT"/>
    <s v="Default"/>
  </r>
  <r>
    <x v="0"/>
    <s v="1111287"/>
    <s v="000000"/>
    <x v="29"/>
    <s v="0000000"/>
    <n v="2016"/>
    <x v="1"/>
    <x v="29"/>
    <s v="BS200-CURRENT LIABILITIES"/>
    <s v="B2220-DEFERRED REVENUES"/>
    <m/>
    <n v="0"/>
    <n v="0"/>
    <n v="0"/>
    <n v="0"/>
    <n v="0"/>
    <s v="N/A"/>
    <n v="0"/>
    <n v="0"/>
    <n v="0"/>
    <n v="0"/>
    <n v="0"/>
    <n v="0"/>
    <n v="0"/>
    <n v="0"/>
    <n v="0"/>
    <n v="0"/>
    <n v="0"/>
    <n v="0"/>
    <n v="0"/>
    <s v="FED HOUSNG &amp; COMM DEV FND"/>
    <s v="FHCD SNO VAL SNR CTR"/>
    <s v="DEFAULT"/>
    <s v="Default"/>
  </r>
  <r>
    <x v="0"/>
    <s v="1111287"/>
    <s v="350047"/>
    <x v="55"/>
    <s v="0000000"/>
    <n v="2016"/>
    <x v="4"/>
    <x v="55"/>
    <s v="R3000-REVENUE"/>
    <s v="R3310-FEDERAL GRANTS DIRECT"/>
    <m/>
    <n v="0"/>
    <n v="0"/>
    <n v="0"/>
    <n v="0"/>
    <n v="0"/>
    <s v="N/A"/>
    <n v="0"/>
    <n v="0"/>
    <n v="0"/>
    <n v="0"/>
    <n v="0"/>
    <n v="0"/>
    <n v="0"/>
    <n v="0"/>
    <n v="0"/>
    <n v="0"/>
    <n v="0"/>
    <n v="0"/>
    <n v="0"/>
    <s v="FED HOUSNG &amp; COMM DEV FND"/>
    <s v="FHCD SNO VAL SNR CTR"/>
    <s v="PROGRAM YEAR PROJECTS"/>
    <s v="Default"/>
  </r>
  <r>
    <x v="0"/>
    <s v="1111287"/>
    <s v="350047"/>
    <x v="119"/>
    <s v="0000000"/>
    <n v="2016"/>
    <x v="4"/>
    <x v="119"/>
    <s v="R3000-REVENUE"/>
    <s v="R3390-RECOVERY ACT DIRECT"/>
    <m/>
    <n v="0"/>
    <n v="0"/>
    <n v="0"/>
    <n v="0"/>
    <n v="0"/>
    <s v="N/A"/>
    <n v="0"/>
    <n v="0"/>
    <n v="0"/>
    <n v="0"/>
    <n v="0"/>
    <n v="0"/>
    <n v="0"/>
    <n v="0"/>
    <n v="0"/>
    <n v="0"/>
    <n v="0"/>
    <n v="0"/>
    <n v="0"/>
    <s v="FED HOUSNG &amp; COMM DEV FND"/>
    <s v="FHCD SNO VAL SNR CTR"/>
    <s v="PROGRAM YEAR PROJECTS"/>
    <s v="Default"/>
  </r>
  <r>
    <x v="0"/>
    <s v="1111287"/>
    <s v="350047"/>
    <x v="40"/>
    <s v="5590000"/>
    <n v="2016"/>
    <x v="3"/>
    <x v="40"/>
    <s v="50000-PROGRAM EXPENDITURE BUDGET"/>
    <s v="51000-WAGES AND BENEFITS"/>
    <s v="51100-SALARIES/WAGES"/>
    <n v="0"/>
    <n v="0"/>
    <n v="0"/>
    <n v="0"/>
    <n v="0"/>
    <s v="N/A"/>
    <n v="0"/>
    <n v="0"/>
    <n v="0"/>
    <n v="0"/>
    <n v="0"/>
    <n v="0"/>
    <n v="0"/>
    <n v="0"/>
    <n v="0"/>
    <n v="0"/>
    <n v="0"/>
    <n v="0"/>
    <n v="0"/>
    <s v="FED HOUSNG &amp; COMM DEV FND"/>
    <s v="FHCD SNO VAL SNR CTR"/>
    <s v="PROGRAM YEAR PROJECTS"/>
    <s v="HOUSING AND COMMUNITY DEVELOPMENT"/>
  </r>
  <r>
    <x v="0"/>
    <s v="1111287"/>
    <s v="350047"/>
    <x v="106"/>
    <s v="5590000"/>
    <n v="2016"/>
    <x v="3"/>
    <x v="106"/>
    <s v="50000-PROGRAM EXPENDITURE BUDGET"/>
    <s v="51000-WAGES AND BENEFITS"/>
    <s v="51100-SALARIES/WAGES"/>
    <n v="0"/>
    <n v="0"/>
    <n v="0"/>
    <n v="0"/>
    <n v="0"/>
    <s v="N/A"/>
    <n v="0"/>
    <n v="0"/>
    <n v="0"/>
    <n v="0"/>
    <n v="0"/>
    <n v="0"/>
    <n v="0"/>
    <n v="0"/>
    <n v="0"/>
    <n v="0"/>
    <n v="0"/>
    <n v="0"/>
    <n v="0"/>
    <s v="FED HOUSNG &amp; COMM DEV FND"/>
    <s v="FHCD SNO VAL SNR CTR"/>
    <s v="PROGRAM YEAR PROJECTS"/>
    <s v="HOUSING AND COMMUNITY DEVELOPMENT"/>
  </r>
  <r>
    <x v="0"/>
    <s v="1111287"/>
    <s v="350047"/>
    <x v="41"/>
    <s v="5590000"/>
    <n v="2016"/>
    <x v="3"/>
    <x v="41"/>
    <s v="50000-PROGRAM EXPENDITURE BUDGET"/>
    <s v="53000-SERVICES-OTHER CHARGES"/>
    <m/>
    <n v="0"/>
    <n v="0"/>
    <n v="0"/>
    <n v="0"/>
    <n v="0"/>
    <s v="N/A"/>
    <n v="0"/>
    <n v="0"/>
    <n v="0"/>
    <n v="0"/>
    <n v="0"/>
    <n v="0"/>
    <n v="0"/>
    <n v="0"/>
    <n v="0"/>
    <n v="0"/>
    <n v="0"/>
    <n v="0"/>
    <n v="0"/>
    <s v="FED HOUSNG &amp; COMM DEV FND"/>
    <s v="FHCD SNO VAL SNR CTR"/>
    <s v="PROGRAM YEAR PROJECTS"/>
    <s v="HOUSING AND COMMUNITY DEVELOPMENT"/>
  </r>
  <r>
    <x v="0"/>
    <s v="1111287"/>
    <s v="350047"/>
    <x v="104"/>
    <s v="5590000"/>
    <n v="2016"/>
    <x v="3"/>
    <x v="104"/>
    <s v="50000-PROGRAM EXPENDITURE BUDGET"/>
    <s v="59900-CONTRA EXPENDITURES"/>
    <m/>
    <n v="0"/>
    <n v="0"/>
    <n v="0"/>
    <n v="0"/>
    <n v="0"/>
    <s v="N/A"/>
    <n v="0"/>
    <n v="0"/>
    <n v="0"/>
    <n v="0"/>
    <n v="0"/>
    <n v="0"/>
    <n v="0"/>
    <n v="0"/>
    <n v="0"/>
    <n v="0"/>
    <n v="0"/>
    <n v="0"/>
    <n v="0"/>
    <s v="FED HOUSNG &amp; COMM DEV FND"/>
    <s v="FHCD SNO VAL SNR CTR"/>
    <s v="PROGRAM YEAR PROJECTS"/>
    <s v="HOUSING AND COMMUNITY DEVELOPMENT"/>
  </r>
  <r>
    <x v="0"/>
    <s v="1111287"/>
    <s v="350047"/>
    <x v="53"/>
    <s v="5590000"/>
    <n v="2016"/>
    <x v="3"/>
    <x v="53"/>
    <s v="50000-PROGRAM EXPENDITURE BUDGET"/>
    <s v="82000-APPLIED OVERHEAD"/>
    <m/>
    <n v="0"/>
    <n v="0"/>
    <n v="0"/>
    <n v="0"/>
    <n v="0"/>
    <s v="N/A"/>
    <n v="0"/>
    <n v="0"/>
    <n v="0"/>
    <n v="0"/>
    <n v="0"/>
    <n v="0"/>
    <n v="0"/>
    <n v="0"/>
    <n v="0"/>
    <n v="0"/>
    <n v="0"/>
    <n v="0"/>
    <n v="0"/>
    <s v="FED HOUSNG &amp; COMM DEV FND"/>
    <s v="FHCD SNO VAL SNR CTR"/>
    <s v="PROGRAM YEAR PROJECTS"/>
    <s v="HOUSING AND COMMUNITY DEVELOPMENT"/>
  </r>
  <r>
    <x v="0"/>
    <s v="1111287"/>
    <s v="350047"/>
    <x v="54"/>
    <s v="5590000"/>
    <n v="2016"/>
    <x v="3"/>
    <x v="54"/>
    <s v="50000-PROGRAM EXPENDITURE BUDGET"/>
    <s v="82000-APPLIED OVERHEAD"/>
    <m/>
    <n v="0"/>
    <n v="0"/>
    <n v="0"/>
    <n v="0"/>
    <n v="0"/>
    <s v="N/A"/>
    <n v="0"/>
    <n v="0"/>
    <n v="0"/>
    <n v="0"/>
    <n v="0"/>
    <n v="0"/>
    <n v="0"/>
    <n v="0"/>
    <n v="0"/>
    <n v="0"/>
    <n v="0"/>
    <n v="0"/>
    <n v="0"/>
    <s v="FED HOUSNG &amp; COMM DEV FND"/>
    <s v="FHCD SNO VAL SNR CTR"/>
    <s v="PROGRAM YEAR PROJECTS"/>
    <s v="HOUSING AND COMMUNITY DEVELOPMENT"/>
  </r>
  <r>
    <x v="0"/>
    <s v="1111290"/>
    <s v="000000"/>
    <x v="6"/>
    <s v="0000000"/>
    <n v="2016"/>
    <x v="0"/>
    <x v="6"/>
    <s v="BS000-CURRENT ASSETS"/>
    <s v="B1150-ACCOUNTS RECEIVABLE"/>
    <m/>
    <n v="0"/>
    <n v="0"/>
    <n v="0"/>
    <n v="0"/>
    <n v="0"/>
    <s v="N/A"/>
    <n v="0"/>
    <n v="0"/>
    <n v="0"/>
    <n v="0"/>
    <n v="0"/>
    <n v="0"/>
    <n v="0"/>
    <n v="0"/>
    <n v="0"/>
    <n v="0"/>
    <n v="0"/>
    <n v="0"/>
    <n v="0"/>
    <s v="FED HOUSNG &amp; COMM DEV FND"/>
    <s v="FHCD KOREAN WOMENASS AQ C09113"/>
    <s v="DEFAULT"/>
    <s v="Default"/>
  </r>
  <r>
    <x v="0"/>
    <s v="1111290"/>
    <s v="000000"/>
    <x v="9"/>
    <s v="0000000"/>
    <n v="2016"/>
    <x v="0"/>
    <x v="9"/>
    <s v="BS000-CURRENT ASSETS"/>
    <s v="B1150-ACCOUNTS RECEIVABLE"/>
    <m/>
    <n v="0"/>
    <n v="0"/>
    <n v="0"/>
    <n v="0"/>
    <n v="0"/>
    <s v="N/A"/>
    <n v="0"/>
    <n v="0"/>
    <n v="0"/>
    <n v="0"/>
    <n v="0"/>
    <n v="0"/>
    <n v="0"/>
    <n v="0"/>
    <n v="0"/>
    <n v="0"/>
    <n v="0"/>
    <n v="0"/>
    <n v="0"/>
    <s v="FED HOUSNG &amp; COMM DEV FND"/>
    <s v="FHCD KOREAN WOMENASS AQ C09113"/>
    <s v="DEFAULT"/>
    <s v="Default"/>
  </r>
  <r>
    <x v="0"/>
    <s v="1111290"/>
    <s v="000000"/>
    <x v="29"/>
    <s v="0000000"/>
    <n v="2016"/>
    <x v="1"/>
    <x v="29"/>
    <s v="BS200-CURRENT LIABILITIES"/>
    <s v="B2220-DEFERRED REVENUES"/>
    <m/>
    <n v="0"/>
    <n v="0"/>
    <n v="0"/>
    <n v="0"/>
    <n v="0"/>
    <s v="N/A"/>
    <n v="0"/>
    <n v="0"/>
    <n v="0"/>
    <n v="0"/>
    <n v="0"/>
    <n v="0"/>
    <n v="0"/>
    <n v="0"/>
    <n v="0"/>
    <n v="0"/>
    <n v="0"/>
    <n v="0"/>
    <n v="0"/>
    <s v="FED HOUSNG &amp; COMM DEV FND"/>
    <s v="FHCD KOREAN WOMENASS AQ C09113"/>
    <s v="DEFAULT"/>
    <s v="Default"/>
  </r>
  <r>
    <x v="0"/>
    <s v="1111290"/>
    <s v="350047"/>
    <x v="55"/>
    <s v="0000000"/>
    <n v="2016"/>
    <x v="4"/>
    <x v="55"/>
    <s v="R3000-REVENUE"/>
    <s v="R3310-FEDERAL GRANTS DIRECT"/>
    <m/>
    <n v="0"/>
    <n v="0"/>
    <n v="0"/>
    <n v="0"/>
    <n v="0"/>
    <s v="N/A"/>
    <n v="0"/>
    <n v="0"/>
    <n v="0"/>
    <n v="0"/>
    <n v="0"/>
    <n v="0"/>
    <n v="0"/>
    <n v="0"/>
    <n v="0"/>
    <n v="0"/>
    <n v="0"/>
    <n v="0"/>
    <n v="0"/>
    <s v="FED HOUSNG &amp; COMM DEV FND"/>
    <s v="FHCD KOREAN WOMENASS AQ C09113"/>
    <s v="PROGRAM YEAR PROJECTS"/>
    <s v="Default"/>
  </r>
  <r>
    <x v="0"/>
    <s v="1111290"/>
    <s v="350047"/>
    <x v="39"/>
    <s v="0000000"/>
    <n v="2016"/>
    <x v="4"/>
    <x v="39"/>
    <s v="R3000-REVENUE"/>
    <s v="R3600-MISCELLANEOUS REVENUE"/>
    <m/>
    <n v="0"/>
    <n v="0"/>
    <n v="0"/>
    <n v="0"/>
    <n v="0"/>
    <s v="N/A"/>
    <n v="0"/>
    <n v="0"/>
    <n v="0"/>
    <n v="0"/>
    <n v="0"/>
    <n v="0"/>
    <n v="0"/>
    <n v="0"/>
    <n v="0"/>
    <n v="0"/>
    <n v="0"/>
    <n v="0"/>
    <n v="0"/>
    <s v="FED HOUSNG &amp; COMM DEV FND"/>
    <s v="FHCD KOREAN WOMENASS AQ C09113"/>
    <s v="PROGRAM YEAR PROJECTS"/>
    <s v="Default"/>
  </r>
  <r>
    <x v="0"/>
    <s v="1111290"/>
    <s v="350047"/>
    <x v="40"/>
    <s v="5590000"/>
    <n v="2016"/>
    <x v="3"/>
    <x v="40"/>
    <s v="50000-PROGRAM EXPENDITURE BUDGET"/>
    <s v="51000-WAGES AND BENEFITS"/>
    <s v="51100-SALARIES/WAGES"/>
    <n v="0"/>
    <n v="0"/>
    <n v="0"/>
    <n v="0"/>
    <n v="0"/>
    <s v="N/A"/>
    <n v="0"/>
    <n v="0"/>
    <n v="0"/>
    <n v="0"/>
    <n v="0"/>
    <n v="0"/>
    <n v="0"/>
    <n v="0"/>
    <n v="0"/>
    <n v="0"/>
    <n v="0"/>
    <n v="0"/>
    <n v="0"/>
    <s v="FED HOUSNG &amp; COMM DEV FND"/>
    <s v="FHCD KOREAN WOMENASS AQ C09113"/>
    <s v="PROGRAM YEAR PROJECTS"/>
    <s v="HOUSING AND COMMUNITY DEVELOPMENT"/>
  </r>
  <r>
    <x v="0"/>
    <s v="1111290"/>
    <s v="350047"/>
    <x v="53"/>
    <s v="5590000"/>
    <n v="2016"/>
    <x v="3"/>
    <x v="53"/>
    <s v="50000-PROGRAM EXPENDITURE BUDGET"/>
    <s v="82000-APPLIED OVERHEAD"/>
    <m/>
    <n v="0"/>
    <n v="0"/>
    <n v="0"/>
    <n v="0"/>
    <n v="0"/>
    <s v="N/A"/>
    <n v="0"/>
    <n v="0"/>
    <n v="0"/>
    <n v="0"/>
    <n v="0"/>
    <n v="0"/>
    <n v="0"/>
    <n v="0"/>
    <n v="0"/>
    <n v="0"/>
    <n v="0"/>
    <n v="0"/>
    <n v="0"/>
    <s v="FED HOUSNG &amp; COMM DEV FND"/>
    <s v="FHCD KOREAN WOMENASS AQ C09113"/>
    <s v="PROGRAM YEAR PROJECTS"/>
    <s v="HOUSING AND COMMUNITY DEVELOPMENT"/>
  </r>
  <r>
    <x v="0"/>
    <s v="1111290"/>
    <s v="350047"/>
    <x v="54"/>
    <s v="5590000"/>
    <n v="2016"/>
    <x v="3"/>
    <x v="54"/>
    <s v="50000-PROGRAM EXPENDITURE BUDGET"/>
    <s v="82000-APPLIED OVERHEAD"/>
    <m/>
    <n v="0"/>
    <n v="0"/>
    <n v="0"/>
    <n v="0"/>
    <n v="0"/>
    <s v="N/A"/>
    <n v="0"/>
    <n v="0"/>
    <n v="0"/>
    <n v="0"/>
    <n v="0"/>
    <n v="0"/>
    <n v="0"/>
    <n v="0"/>
    <n v="0"/>
    <n v="0"/>
    <n v="0"/>
    <n v="0"/>
    <n v="0"/>
    <s v="FED HOUSNG &amp; COMM DEV FND"/>
    <s v="FHCD KOREAN WOMENASS AQ C09113"/>
    <s v="PROGRAM YEAR PROJECTS"/>
    <s v="HOUSING AND COMMUNITY DEVELOPMENT"/>
  </r>
  <r>
    <x v="0"/>
    <s v="1111294"/>
    <s v="000000"/>
    <x v="6"/>
    <s v="0000000"/>
    <n v="2016"/>
    <x v="0"/>
    <x v="6"/>
    <s v="BS000-CURRENT ASSETS"/>
    <s v="B1150-ACCOUNTS RECEIVABLE"/>
    <m/>
    <n v="0"/>
    <n v="0"/>
    <n v="0"/>
    <n v="0"/>
    <n v="0"/>
    <s v="N/A"/>
    <n v="0"/>
    <n v="0"/>
    <n v="0"/>
    <n v="0"/>
    <n v="0"/>
    <n v="0"/>
    <n v="0"/>
    <n v="0"/>
    <n v="0"/>
    <n v="0"/>
    <n v="0"/>
    <n v="0"/>
    <n v="0"/>
    <s v="FED HOUSNG &amp; COMM DEV FND"/>
    <s v="FHCD COS SAFE HARBORS"/>
    <s v="DEFAULT"/>
    <s v="Default"/>
  </r>
  <r>
    <x v="0"/>
    <s v="1111294"/>
    <s v="000000"/>
    <x v="9"/>
    <s v="0000000"/>
    <n v="2016"/>
    <x v="0"/>
    <x v="9"/>
    <s v="BS000-CURRENT ASSETS"/>
    <s v="B1150-ACCOUNTS RECEIVABLE"/>
    <m/>
    <n v="0"/>
    <n v="0"/>
    <n v="0"/>
    <n v="0"/>
    <n v="0"/>
    <s v="N/A"/>
    <n v="0"/>
    <n v="0"/>
    <n v="0"/>
    <n v="0"/>
    <n v="0"/>
    <n v="0"/>
    <n v="0"/>
    <n v="0"/>
    <n v="0"/>
    <n v="0"/>
    <n v="0"/>
    <n v="0"/>
    <n v="0"/>
    <s v="FED HOUSNG &amp; COMM DEV FND"/>
    <s v="FHCD COS SAFE HARBORS"/>
    <s v="DEFAULT"/>
    <s v="Default"/>
  </r>
  <r>
    <x v="0"/>
    <s v="1111294"/>
    <s v="000000"/>
    <x v="29"/>
    <s v="0000000"/>
    <n v="2016"/>
    <x v="1"/>
    <x v="29"/>
    <s v="BS200-CURRENT LIABILITIES"/>
    <s v="B2220-DEFERRED REVENUES"/>
    <m/>
    <n v="0"/>
    <n v="0"/>
    <n v="0"/>
    <n v="0"/>
    <n v="0"/>
    <s v="N/A"/>
    <n v="0"/>
    <n v="0"/>
    <n v="0"/>
    <n v="0"/>
    <n v="0"/>
    <n v="0"/>
    <n v="0"/>
    <n v="0"/>
    <n v="0"/>
    <n v="0"/>
    <n v="0"/>
    <n v="0"/>
    <n v="0"/>
    <s v="FED HOUSNG &amp; COMM DEV FND"/>
    <s v="FHCD COS SAFE HARBORS"/>
    <s v="DEFAULT"/>
    <s v="Default"/>
  </r>
  <r>
    <x v="0"/>
    <s v="1111294"/>
    <s v="350100"/>
    <x v="64"/>
    <s v="0000000"/>
    <n v="2016"/>
    <x v="4"/>
    <x v="64"/>
    <s v="R3000-REVENUE"/>
    <s v="R3310-FEDERAL GRANTS DIRECT"/>
    <m/>
    <n v="0"/>
    <n v="0"/>
    <n v="0"/>
    <n v="0"/>
    <n v="0"/>
    <s v="N/A"/>
    <n v="0"/>
    <n v="0"/>
    <n v="0"/>
    <n v="0"/>
    <n v="0"/>
    <n v="0"/>
    <n v="0"/>
    <n v="0"/>
    <n v="0"/>
    <n v="0"/>
    <n v="0"/>
    <n v="0"/>
    <n v="0"/>
    <s v="FED HOUSNG &amp; COMM DEV FND"/>
    <s v="FHCD COS SAFE HARBORS"/>
    <s v="SAFE HARBORS   MCKINNEY"/>
    <s v="Default"/>
  </r>
  <r>
    <x v="0"/>
    <s v="1111294"/>
    <s v="350100"/>
    <x v="40"/>
    <s v="5590000"/>
    <n v="2016"/>
    <x v="3"/>
    <x v="40"/>
    <s v="50000-PROGRAM EXPENDITURE BUDGET"/>
    <s v="51000-WAGES AND BENEFITS"/>
    <s v="51100-SALARIES/WAGES"/>
    <n v="0"/>
    <n v="0"/>
    <n v="0"/>
    <n v="0"/>
    <n v="0"/>
    <s v="N/A"/>
    <n v="0"/>
    <n v="0"/>
    <n v="0"/>
    <n v="0"/>
    <n v="0"/>
    <n v="0"/>
    <n v="0"/>
    <n v="0"/>
    <n v="0"/>
    <n v="0"/>
    <n v="0"/>
    <n v="0"/>
    <n v="0"/>
    <s v="FED HOUSNG &amp; COMM DEV FND"/>
    <s v="FHCD COS SAFE HARBORS"/>
    <s v="SAFE HARBORS   MCKINNEY"/>
    <s v="HOUSING AND COMMUNITY DEVELOPMENT"/>
  </r>
  <r>
    <x v="0"/>
    <s v="1111294"/>
    <s v="350100"/>
    <x v="70"/>
    <s v="5590000"/>
    <n v="2016"/>
    <x v="3"/>
    <x v="70"/>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71"/>
    <s v="5590000"/>
    <n v="2016"/>
    <x v="3"/>
    <x v="71"/>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72"/>
    <s v="5590000"/>
    <n v="2016"/>
    <x v="3"/>
    <x v="72"/>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41"/>
    <s v="5590000"/>
    <n v="2016"/>
    <x v="3"/>
    <x v="41"/>
    <s v="50000-PROGRAM EXPENDITURE BUDGET"/>
    <s v="53000-SERVICES-OTHER CHARGES"/>
    <m/>
    <n v="0"/>
    <n v="0"/>
    <n v="0"/>
    <n v="0"/>
    <n v="0"/>
    <s v="N/A"/>
    <n v="0"/>
    <n v="0"/>
    <n v="0"/>
    <n v="0"/>
    <n v="0"/>
    <n v="0"/>
    <n v="0"/>
    <n v="0"/>
    <n v="0"/>
    <n v="0"/>
    <n v="0"/>
    <n v="0"/>
    <n v="0"/>
    <s v="FED HOUSNG &amp; COMM DEV FND"/>
    <s v="FHCD COS SAFE HARBORS"/>
    <s v="SAFE HARBORS   MCKINNEY"/>
    <s v="HOUSING AND COMMUNITY DEVELOPMENT"/>
  </r>
  <r>
    <x v="0"/>
    <s v="1111294"/>
    <s v="350100"/>
    <x v="139"/>
    <s v="5590000"/>
    <n v="2016"/>
    <x v="3"/>
    <x v="139"/>
    <s v="50000-PROGRAM EXPENDITURE BUDGET"/>
    <s v="53000-SERVICES-OTHER CHARGES"/>
    <m/>
    <n v="0"/>
    <n v="0"/>
    <n v="0"/>
    <n v="0"/>
    <n v="0"/>
    <s v="N/A"/>
    <n v="0"/>
    <n v="0"/>
    <n v="0"/>
    <n v="0"/>
    <n v="0"/>
    <n v="0"/>
    <n v="0"/>
    <n v="0"/>
    <n v="0"/>
    <n v="0"/>
    <n v="0"/>
    <n v="0"/>
    <n v="0"/>
    <s v="FED HOUSNG &amp; COMM DEV FND"/>
    <s v="FHCD COS SAFE HARBORS"/>
    <s v="SAFE HARBORS   MCKINNEY"/>
    <s v="HOUSING AND COMMUNITY DEVELOPMENT"/>
  </r>
  <r>
    <x v="0"/>
    <s v="1111294"/>
    <s v="350100"/>
    <x v="104"/>
    <s v="5590000"/>
    <n v="2016"/>
    <x v="3"/>
    <x v="104"/>
    <s v="50000-PROGRAM EXPENDITURE BUDGET"/>
    <s v="59900-CONTRA EXPENDITURES"/>
    <m/>
    <n v="0"/>
    <n v="0"/>
    <n v="0"/>
    <n v="0"/>
    <n v="0"/>
    <s v="N/A"/>
    <n v="0"/>
    <n v="0"/>
    <n v="0"/>
    <n v="0"/>
    <n v="0"/>
    <n v="0"/>
    <n v="0"/>
    <n v="0"/>
    <n v="0"/>
    <n v="0"/>
    <n v="0"/>
    <n v="0"/>
    <n v="0"/>
    <s v="FED HOUSNG &amp; COMM DEV FND"/>
    <s v="FHCD COS SAFE HARBORS"/>
    <s v="SAFE HARBORS   MCKINNEY"/>
    <s v="HOUSING AND COMMUNITY DEVELOPMENT"/>
  </r>
  <r>
    <x v="0"/>
    <s v="1111294"/>
    <s v="350100"/>
    <x v="53"/>
    <s v="5590000"/>
    <n v="2016"/>
    <x v="3"/>
    <x v="53"/>
    <s v="50000-PROGRAM EXPENDITURE BUDGET"/>
    <s v="82000-APPLIED OVERHEAD"/>
    <m/>
    <n v="0"/>
    <n v="0"/>
    <n v="0"/>
    <n v="0"/>
    <n v="0"/>
    <s v="N/A"/>
    <n v="0"/>
    <n v="0"/>
    <n v="0"/>
    <n v="0"/>
    <n v="0"/>
    <n v="0"/>
    <n v="0"/>
    <n v="0"/>
    <n v="0"/>
    <n v="0"/>
    <n v="0"/>
    <n v="0"/>
    <n v="0"/>
    <s v="FED HOUSNG &amp; COMM DEV FND"/>
    <s v="FHCD COS SAFE HARBORS"/>
    <s v="SAFE HARBORS   MCKINNEY"/>
    <s v="HOUSING AND COMMUNITY DEVELOPMENT"/>
  </r>
  <r>
    <x v="0"/>
    <s v="1111294"/>
    <s v="350100"/>
    <x v="54"/>
    <s v="5590000"/>
    <n v="2016"/>
    <x v="3"/>
    <x v="54"/>
    <s v="50000-PROGRAM EXPENDITURE BUDGET"/>
    <s v="82000-APPLIED OVERHEAD"/>
    <m/>
    <n v="0"/>
    <n v="0"/>
    <n v="0"/>
    <n v="0"/>
    <n v="0"/>
    <s v="N/A"/>
    <n v="0"/>
    <n v="0"/>
    <n v="0"/>
    <n v="0"/>
    <n v="0"/>
    <n v="0"/>
    <n v="0"/>
    <n v="0"/>
    <n v="0"/>
    <n v="0"/>
    <n v="0"/>
    <n v="0"/>
    <n v="0"/>
    <s v="FED HOUSNG &amp; COMM DEV FND"/>
    <s v="FHCD COS SAFE HARBORS"/>
    <s v="SAFE HARBORS   MCKINNEY"/>
    <s v="HOUSING AND COMMUNITY DEVELOPMENT"/>
  </r>
  <r>
    <x v="0"/>
    <s v="1111347"/>
    <s v="000000"/>
    <x v="6"/>
    <s v="0000000"/>
    <n v="2016"/>
    <x v="0"/>
    <x v="6"/>
    <s v="BS000-CURRENT ASSETS"/>
    <s v="B1150-ACCOUNTS RECEIVABLE"/>
    <m/>
    <n v="0"/>
    <n v="0"/>
    <n v="0"/>
    <n v="0"/>
    <n v="0"/>
    <s v="N/A"/>
    <n v="0"/>
    <n v="0"/>
    <n v="0"/>
    <n v="0"/>
    <n v="0"/>
    <n v="0"/>
    <n v="0"/>
    <n v="0"/>
    <n v="0"/>
    <n v="0"/>
    <n v="0"/>
    <n v="0"/>
    <n v="0"/>
    <s v="FED HOUSNG &amp; COMM DEV FND"/>
    <s v="FHCD HCC SRT ZN MICRO ENT C12"/>
    <s v="DEFAULT"/>
    <s v="Default"/>
  </r>
  <r>
    <x v="0"/>
    <s v="1111347"/>
    <s v="000000"/>
    <x v="9"/>
    <s v="0000000"/>
    <n v="2016"/>
    <x v="0"/>
    <x v="9"/>
    <s v="BS000-CURRENT ASSETS"/>
    <s v="B1150-ACCOUNTS RECEIVABLE"/>
    <m/>
    <n v="0"/>
    <n v="0"/>
    <n v="0"/>
    <n v="0"/>
    <n v="0"/>
    <s v="N/A"/>
    <n v="0"/>
    <n v="0"/>
    <n v="0"/>
    <n v="0"/>
    <n v="0"/>
    <n v="0"/>
    <n v="0"/>
    <n v="0"/>
    <n v="0"/>
    <n v="0"/>
    <n v="0"/>
    <n v="0"/>
    <n v="0"/>
    <s v="FED HOUSNG &amp; COMM DEV FND"/>
    <s v="FHCD HCC SRT ZN MICRO ENT C12"/>
    <s v="DEFAULT"/>
    <s v="Default"/>
  </r>
  <r>
    <x v="0"/>
    <s v="1111347"/>
    <s v="000000"/>
    <x v="19"/>
    <s v="0000000"/>
    <n v="2016"/>
    <x v="1"/>
    <x v="19"/>
    <s v="BS200-CURRENT LIABILITIES"/>
    <s v="B2020-ACCOUNTS PAYABLE"/>
    <m/>
    <n v="0"/>
    <n v="0"/>
    <n v="0"/>
    <n v="0"/>
    <n v="0"/>
    <s v="N/A"/>
    <n v="0"/>
    <n v="0"/>
    <n v="0"/>
    <n v="0"/>
    <n v="0"/>
    <n v="0"/>
    <n v="0"/>
    <n v="0"/>
    <n v="0"/>
    <n v="0"/>
    <n v="0"/>
    <n v="0"/>
    <n v="0"/>
    <s v="FED HOUSNG &amp; COMM DEV FND"/>
    <s v="FHCD HCC SRT ZN MICRO ENT C12"/>
    <s v="DEFAULT"/>
    <s v="Default"/>
  </r>
  <r>
    <x v="0"/>
    <s v="1111347"/>
    <s v="000000"/>
    <x v="29"/>
    <s v="0000000"/>
    <n v="2016"/>
    <x v="1"/>
    <x v="29"/>
    <s v="BS200-CURRENT LIABILITIES"/>
    <s v="B2220-DEFERRED REVENUES"/>
    <m/>
    <n v="0"/>
    <n v="0"/>
    <n v="0"/>
    <n v="0"/>
    <n v="0"/>
    <s v="N/A"/>
    <n v="0"/>
    <n v="0"/>
    <n v="0"/>
    <n v="0"/>
    <n v="0"/>
    <n v="0"/>
    <n v="0"/>
    <n v="0"/>
    <n v="0"/>
    <n v="0"/>
    <n v="0"/>
    <n v="0"/>
    <n v="0"/>
    <s v="FED HOUSNG &amp; COMM DEV FND"/>
    <s v="FHCD HCC SRT ZN MICRO ENT C12"/>
    <s v="DEFAULT"/>
    <s v="Default"/>
  </r>
  <r>
    <x v="0"/>
    <s v="1111347"/>
    <s v="350047"/>
    <x v="55"/>
    <s v="0000000"/>
    <n v="2016"/>
    <x v="4"/>
    <x v="55"/>
    <s v="R3000-REVENUE"/>
    <s v="R3310-FEDERAL GRANTS DIRECT"/>
    <m/>
    <n v="0"/>
    <n v="0"/>
    <n v="0"/>
    <n v="0"/>
    <n v="0"/>
    <s v="N/A"/>
    <n v="0"/>
    <n v="0"/>
    <n v="0"/>
    <n v="0"/>
    <n v="0"/>
    <n v="0"/>
    <n v="0"/>
    <n v="0"/>
    <n v="0"/>
    <n v="0"/>
    <n v="0"/>
    <n v="0"/>
    <n v="0"/>
    <s v="FED HOUSNG &amp; COMM DEV FND"/>
    <s v="FHCD HCC SRT ZN MICRO ENT C12"/>
    <s v="PROGRAM YEAR PROJECTS"/>
    <s v="Default"/>
  </r>
  <r>
    <x v="0"/>
    <s v="1111347"/>
    <s v="350047"/>
    <x v="39"/>
    <s v="0000000"/>
    <n v="2016"/>
    <x v="4"/>
    <x v="39"/>
    <s v="R3000-REVENUE"/>
    <s v="R3600-MISCELLANEOUS REVENUE"/>
    <m/>
    <n v="0"/>
    <n v="0"/>
    <n v="0"/>
    <n v="0"/>
    <n v="0"/>
    <s v="N/A"/>
    <n v="0"/>
    <n v="0"/>
    <n v="0"/>
    <n v="0"/>
    <n v="0"/>
    <n v="0"/>
    <n v="0"/>
    <n v="0"/>
    <n v="0"/>
    <n v="0"/>
    <n v="0"/>
    <n v="0"/>
    <n v="0"/>
    <s v="FED HOUSNG &amp; COMM DEV FND"/>
    <s v="FHCD HCC SRT ZN MICRO ENT C12"/>
    <s v="PROGRAM YEAR PROJECTS"/>
    <s v="Default"/>
  </r>
  <r>
    <x v="0"/>
    <s v="1111347"/>
    <s v="350047"/>
    <x v="40"/>
    <s v="5590000"/>
    <n v="2016"/>
    <x v="3"/>
    <x v="40"/>
    <s v="50000-PROGRAM EXPENDITURE BUDGET"/>
    <s v="51000-WAGES AND BENEFITS"/>
    <s v="51100-SALARIES/WAGES"/>
    <n v="0"/>
    <n v="0"/>
    <n v="0"/>
    <n v="0"/>
    <n v="0"/>
    <s v="N/A"/>
    <n v="0"/>
    <n v="0"/>
    <n v="0"/>
    <n v="0"/>
    <n v="0"/>
    <n v="0"/>
    <n v="0"/>
    <n v="0"/>
    <n v="0"/>
    <n v="0"/>
    <n v="0"/>
    <n v="0"/>
    <n v="0"/>
    <s v="FED HOUSNG &amp; COMM DEV FND"/>
    <s v="FHCD HCC SRT ZN MICRO ENT C12"/>
    <s v="PROGRAM YEAR PROJECTS"/>
    <s v="HOUSING AND COMMUNITY DEVELOPMENT"/>
  </r>
  <r>
    <x v="0"/>
    <s v="1111347"/>
    <s v="350047"/>
    <x v="106"/>
    <s v="5590000"/>
    <n v="2016"/>
    <x v="3"/>
    <x v="106"/>
    <s v="50000-PROGRAM EXPENDITURE BUDGET"/>
    <s v="51000-WAGES AND BENEFITS"/>
    <s v="51100-SALARIES/WAGES"/>
    <n v="0"/>
    <n v="0"/>
    <n v="0"/>
    <n v="0"/>
    <n v="0"/>
    <s v="N/A"/>
    <n v="0"/>
    <n v="0"/>
    <n v="0"/>
    <n v="0"/>
    <n v="0"/>
    <n v="0"/>
    <n v="0"/>
    <n v="0"/>
    <n v="0"/>
    <n v="0"/>
    <n v="0"/>
    <n v="0"/>
    <n v="0"/>
    <s v="FED HOUSNG &amp; COMM DEV FND"/>
    <s v="FHCD HCC SRT ZN MICRO ENT C12"/>
    <s v="PROGRAM YEAR PROJECTS"/>
    <s v="HOUSING AND COMMUNITY DEVELOPMENT"/>
  </r>
  <r>
    <x v="0"/>
    <s v="1111347"/>
    <s v="350047"/>
    <x v="70"/>
    <s v="5590000"/>
    <n v="2016"/>
    <x v="3"/>
    <x v="70"/>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71"/>
    <s v="5590000"/>
    <n v="2016"/>
    <x v="3"/>
    <x v="71"/>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72"/>
    <s v="5590000"/>
    <n v="2016"/>
    <x v="3"/>
    <x v="72"/>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41"/>
    <s v="5590000"/>
    <n v="2016"/>
    <x v="3"/>
    <x v="41"/>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11"/>
    <s v="5590000"/>
    <n v="2016"/>
    <x v="3"/>
    <x v="111"/>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12"/>
    <s v="5590000"/>
    <n v="2016"/>
    <x v="3"/>
    <x v="112"/>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04"/>
    <s v="5590000"/>
    <n v="2016"/>
    <x v="3"/>
    <x v="104"/>
    <s v="50000-PROGRAM EXPENDITURE BUDGET"/>
    <s v="59900-CONTRA EXPENDITURES"/>
    <m/>
    <n v="0"/>
    <n v="0"/>
    <n v="0"/>
    <n v="0"/>
    <n v="0"/>
    <s v="N/A"/>
    <n v="0"/>
    <n v="0"/>
    <n v="0"/>
    <n v="0"/>
    <n v="0"/>
    <n v="0"/>
    <n v="0"/>
    <n v="0"/>
    <n v="0"/>
    <n v="0"/>
    <n v="0"/>
    <n v="0"/>
    <n v="0"/>
    <s v="FED HOUSNG &amp; COMM DEV FND"/>
    <s v="FHCD HCC SRT ZN MICRO ENT C12"/>
    <s v="PROGRAM YEAR PROJECTS"/>
    <s v="HOUSING AND COMMUNITY DEVELOPMENT"/>
  </r>
  <r>
    <x v="0"/>
    <s v="1111347"/>
    <s v="350047"/>
    <x v="53"/>
    <s v="5590000"/>
    <n v="2016"/>
    <x v="3"/>
    <x v="53"/>
    <s v="50000-PROGRAM EXPENDITURE BUDGET"/>
    <s v="82000-APPLIED OVERHEAD"/>
    <m/>
    <n v="0"/>
    <n v="0"/>
    <n v="0"/>
    <n v="0"/>
    <n v="0"/>
    <s v="N/A"/>
    <n v="0"/>
    <n v="0"/>
    <n v="0"/>
    <n v="0"/>
    <n v="0"/>
    <n v="0"/>
    <n v="0"/>
    <n v="0"/>
    <n v="0"/>
    <n v="0"/>
    <n v="0"/>
    <n v="0"/>
    <n v="0"/>
    <s v="FED HOUSNG &amp; COMM DEV FND"/>
    <s v="FHCD HCC SRT ZN MICRO ENT C12"/>
    <s v="PROGRAM YEAR PROJECTS"/>
    <s v="HOUSING AND COMMUNITY DEVELOPMENT"/>
  </r>
  <r>
    <x v="0"/>
    <s v="1111347"/>
    <s v="350047"/>
    <x v="54"/>
    <s v="5590000"/>
    <n v="2016"/>
    <x v="3"/>
    <x v="54"/>
    <s v="50000-PROGRAM EXPENDITURE BUDGET"/>
    <s v="82000-APPLIED OVERHEAD"/>
    <m/>
    <n v="0"/>
    <n v="0"/>
    <n v="0"/>
    <n v="0"/>
    <n v="0"/>
    <s v="N/A"/>
    <n v="0"/>
    <n v="0"/>
    <n v="0"/>
    <n v="0"/>
    <n v="0"/>
    <n v="0"/>
    <n v="0"/>
    <n v="0"/>
    <n v="0"/>
    <n v="0"/>
    <n v="0"/>
    <n v="0"/>
    <n v="0"/>
    <s v="FED HOUSNG &amp; COMM DEV FND"/>
    <s v="FHCD HCC SRT ZN MICRO ENT C12"/>
    <s v="PROGRAM YEAR PROJECTS"/>
    <s v="HOUSING AND COMMUNITY DEVELOPMENT"/>
  </r>
  <r>
    <x v="0"/>
    <s v="1111348"/>
    <s v="000000"/>
    <x v="6"/>
    <s v="0000000"/>
    <n v="2016"/>
    <x v="0"/>
    <x v="6"/>
    <s v="BS000-CURRENT ASSETS"/>
    <s v="B1150-ACCOUNTS RECEIVABLE"/>
    <m/>
    <n v="0"/>
    <n v="0"/>
    <n v="0"/>
    <n v="0"/>
    <n v="0"/>
    <s v="N/A"/>
    <n v="0"/>
    <n v="0"/>
    <n v="0"/>
    <n v="0"/>
    <n v="0"/>
    <n v="0"/>
    <n v="0"/>
    <n v="0"/>
    <n v="0"/>
    <n v="0"/>
    <n v="0"/>
    <n v="0"/>
    <n v="0"/>
    <s v="FED HOUSNG &amp; COMM DEV FND"/>
    <s v="FHCD DUVALL RAMP REPLACE C12"/>
    <s v="DEFAULT"/>
    <s v="Default"/>
  </r>
  <r>
    <x v="0"/>
    <s v="1111348"/>
    <s v="000000"/>
    <x v="9"/>
    <s v="0000000"/>
    <n v="2016"/>
    <x v="0"/>
    <x v="9"/>
    <s v="BS000-CURRENT ASSETS"/>
    <s v="B1150-ACCOUNTS RECEIVABLE"/>
    <m/>
    <n v="0"/>
    <n v="0"/>
    <n v="0"/>
    <n v="0"/>
    <n v="0"/>
    <s v="N/A"/>
    <n v="0"/>
    <n v="0"/>
    <n v="0"/>
    <n v="0"/>
    <n v="0"/>
    <n v="0"/>
    <n v="0"/>
    <n v="0"/>
    <n v="0"/>
    <n v="0"/>
    <n v="0"/>
    <n v="0"/>
    <n v="0"/>
    <s v="FED HOUSNG &amp; COMM DEV FND"/>
    <s v="FHCD DUVALL RAMP REPLACE C12"/>
    <s v="DEFAULT"/>
    <s v="Default"/>
  </r>
  <r>
    <x v="0"/>
    <s v="1111348"/>
    <s v="000000"/>
    <x v="29"/>
    <s v="0000000"/>
    <n v="2016"/>
    <x v="1"/>
    <x v="29"/>
    <s v="BS200-CURRENT LIABILITIES"/>
    <s v="B2220-DEFERRED REVENUES"/>
    <m/>
    <n v="0"/>
    <n v="0"/>
    <n v="0"/>
    <n v="0"/>
    <n v="0"/>
    <s v="N/A"/>
    <n v="0"/>
    <n v="0"/>
    <n v="0"/>
    <n v="0"/>
    <n v="0"/>
    <n v="0"/>
    <n v="0"/>
    <n v="0"/>
    <n v="0"/>
    <n v="0"/>
    <n v="0"/>
    <n v="0"/>
    <n v="0"/>
    <s v="FED HOUSNG &amp; COMM DEV FND"/>
    <s v="FHCD DUVALL RAMP REPLACE C12"/>
    <s v="DEFAULT"/>
    <s v="Default"/>
  </r>
  <r>
    <x v="0"/>
    <s v="1111348"/>
    <s v="350047"/>
    <x v="55"/>
    <s v="0000000"/>
    <n v="2016"/>
    <x v="4"/>
    <x v="55"/>
    <s v="R3000-REVENUE"/>
    <s v="R3310-FEDERAL GRANTS DIRECT"/>
    <m/>
    <n v="0"/>
    <n v="0"/>
    <n v="0"/>
    <n v="0"/>
    <n v="0"/>
    <s v="N/A"/>
    <n v="0"/>
    <n v="0"/>
    <n v="0"/>
    <n v="0"/>
    <n v="0"/>
    <n v="0"/>
    <n v="0"/>
    <n v="0"/>
    <n v="0"/>
    <n v="0"/>
    <n v="0"/>
    <n v="0"/>
    <n v="0"/>
    <s v="FED HOUSNG &amp; COMM DEV FND"/>
    <s v="FHCD DUVALL RAMP REPLACE C12"/>
    <s v="PROGRAM YEAR PROJECTS"/>
    <s v="Default"/>
  </r>
  <r>
    <x v="0"/>
    <s v="1111348"/>
    <s v="350047"/>
    <x v="40"/>
    <s v="5590000"/>
    <n v="2016"/>
    <x v="3"/>
    <x v="40"/>
    <s v="50000-PROGRAM EXPENDITURE BUDGET"/>
    <s v="51000-WAGES AND BENEFITS"/>
    <s v="51100-SALARIES/WAGES"/>
    <n v="0"/>
    <n v="0"/>
    <n v="0"/>
    <n v="0"/>
    <n v="0"/>
    <s v="N/A"/>
    <n v="0"/>
    <n v="0"/>
    <n v="0"/>
    <n v="0"/>
    <n v="0"/>
    <n v="0"/>
    <n v="0"/>
    <n v="0"/>
    <n v="0"/>
    <n v="0"/>
    <n v="0"/>
    <n v="0"/>
    <n v="0"/>
    <s v="FED HOUSNG &amp; COMM DEV FND"/>
    <s v="FHCD DUVALL RAMP REPLACE C12"/>
    <s v="PROGRAM YEAR PROJECTS"/>
    <s v="HOUSING AND COMMUNITY DEVELOPMENT"/>
  </r>
  <r>
    <x v="0"/>
    <s v="1111348"/>
    <s v="350047"/>
    <x v="70"/>
    <s v="5590000"/>
    <n v="2016"/>
    <x v="3"/>
    <x v="70"/>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71"/>
    <s v="5590000"/>
    <n v="2016"/>
    <x v="3"/>
    <x v="71"/>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72"/>
    <s v="5590000"/>
    <n v="2016"/>
    <x v="3"/>
    <x v="72"/>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112"/>
    <s v="5590000"/>
    <n v="2016"/>
    <x v="3"/>
    <x v="112"/>
    <s v="50000-PROGRAM EXPENDITURE BUDGET"/>
    <s v="53000-SERVICES-OTHER CHARGES"/>
    <m/>
    <n v="0"/>
    <n v="0"/>
    <n v="0"/>
    <n v="0"/>
    <n v="0"/>
    <s v="N/A"/>
    <n v="0"/>
    <n v="0"/>
    <n v="0"/>
    <n v="0"/>
    <n v="0"/>
    <n v="0"/>
    <n v="0"/>
    <n v="0"/>
    <n v="0"/>
    <n v="0"/>
    <n v="0"/>
    <n v="0"/>
    <n v="0"/>
    <s v="FED HOUSNG &amp; COMM DEV FND"/>
    <s v="FHCD DUVALL RAMP REPLACE C12"/>
    <s v="PROGRAM YEAR PROJECTS"/>
    <s v="HOUSING AND COMMUNITY DEVELOPMENT"/>
  </r>
  <r>
    <x v="0"/>
    <s v="1111348"/>
    <s v="350047"/>
    <x v="42"/>
    <s v="5590000"/>
    <n v="2016"/>
    <x v="3"/>
    <x v="42"/>
    <s v="50000-PROGRAM EXPENDITURE BUDGET"/>
    <s v="55000-INTRAGOVERNMENTAL SERVICES"/>
    <m/>
    <n v="0"/>
    <n v="0"/>
    <n v="0"/>
    <n v="0"/>
    <n v="0"/>
    <s v="N/A"/>
    <n v="0"/>
    <n v="0"/>
    <n v="0"/>
    <n v="0"/>
    <n v="0"/>
    <n v="0"/>
    <n v="0"/>
    <n v="0"/>
    <n v="0"/>
    <n v="0"/>
    <n v="0"/>
    <n v="0"/>
    <n v="0"/>
    <s v="FED HOUSNG &amp; COMM DEV FND"/>
    <s v="FHCD DUVALL RAMP REPLACE C12"/>
    <s v="PROGRAM YEAR PROJECTS"/>
    <s v="HOUSING AND COMMUNITY DEVELOPMENT"/>
  </r>
  <r>
    <x v="0"/>
    <s v="1111348"/>
    <s v="350047"/>
    <x v="149"/>
    <s v="5590000"/>
    <n v="2016"/>
    <x v="3"/>
    <x v="149"/>
    <s v="50000-PROGRAM EXPENDITURE BUDGET"/>
    <s v="55000-INTRAGOVERNMENTAL SERVICES"/>
    <m/>
    <n v="0"/>
    <n v="0"/>
    <n v="0"/>
    <n v="0"/>
    <n v="0"/>
    <s v="N/A"/>
    <n v="0"/>
    <n v="0"/>
    <n v="0"/>
    <n v="0"/>
    <n v="0"/>
    <n v="0"/>
    <n v="0"/>
    <n v="0"/>
    <n v="0"/>
    <n v="0"/>
    <n v="0"/>
    <n v="0"/>
    <n v="0"/>
    <s v="FED HOUSNG &amp; COMM DEV FND"/>
    <s v="FHCD DUVALL RAMP REPLACE C12"/>
    <s v="PROGRAM YEAR PROJECTS"/>
    <s v="HOUSING AND COMMUNITY DEVELOPMENT"/>
  </r>
  <r>
    <x v="0"/>
    <s v="1111348"/>
    <s v="350047"/>
    <x v="104"/>
    <s v="5590000"/>
    <n v="2016"/>
    <x v="3"/>
    <x v="104"/>
    <s v="50000-PROGRAM EXPENDITURE BUDGET"/>
    <s v="59900-CONTRA EXPENDITURES"/>
    <m/>
    <n v="0"/>
    <n v="0"/>
    <n v="0"/>
    <n v="0"/>
    <n v="0"/>
    <s v="N/A"/>
    <n v="0"/>
    <n v="0"/>
    <n v="0"/>
    <n v="0"/>
    <n v="0"/>
    <n v="0"/>
    <n v="0"/>
    <n v="0"/>
    <n v="0"/>
    <n v="0"/>
    <n v="0"/>
    <n v="0"/>
    <n v="0"/>
    <s v="FED HOUSNG &amp; COMM DEV FND"/>
    <s v="FHCD DUVALL RAMP REPLACE C12"/>
    <s v="PROGRAM YEAR PROJECTS"/>
    <s v="HOUSING AND COMMUNITY DEVELOPMENT"/>
  </r>
  <r>
    <x v="0"/>
    <s v="1111348"/>
    <s v="350047"/>
    <x v="53"/>
    <s v="5590000"/>
    <n v="2016"/>
    <x v="3"/>
    <x v="53"/>
    <s v="50000-PROGRAM EXPENDITURE BUDGET"/>
    <s v="82000-APPLIED OVERHEAD"/>
    <m/>
    <n v="0"/>
    <n v="0"/>
    <n v="0"/>
    <n v="0"/>
    <n v="0"/>
    <s v="N/A"/>
    <n v="0"/>
    <n v="0"/>
    <n v="0"/>
    <n v="0"/>
    <n v="0"/>
    <n v="0"/>
    <n v="0"/>
    <n v="0"/>
    <n v="0"/>
    <n v="0"/>
    <n v="0"/>
    <n v="0"/>
    <n v="0"/>
    <s v="FED HOUSNG &amp; COMM DEV FND"/>
    <s v="FHCD DUVALL RAMP REPLACE C12"/>
    <s v="PROGRAM YEAR PROJECTS"/>
    <s v="HOUSING AND COMMUNITY DEVELOPMENT"/>
  </r>
  <r>
    <x v="0"/>
    <s v="1111348"/>
    <s v="350047"/>
    <x v="54"/>
    <s v="5590000"/>
    <n v="2016"/>
    <x v="3"/>
    <x v="54"/>
    <s v="50000-PROGRAM EXPENDITURE BUDGET"/>
    <s v="82000-APPLIED OVERHEAD"/>
    <m/>
    <n v="0"/>
    <n v="0"/>
    <n v="0"/>
    <n v="0"/>
    <n v="0"/>
    <s v="N/A"/>
    <n v="0"/>
    <n v="0"/>
    <n v="0"/>
    <n v="0"/>
    <n v="0"/>
    <n v="0"/>
    <n v="0"/>
    <n v="0"/>
    <n v="0"/>
    <n v="0"/>
    <n v="0"/>
    <n v="0"/>
    <n v="0"/>
    <s v="FED HOUSNG &amp; COMM DEV FND"/>
    <s v="FHCD DUVALL RAMP REPLACE C12"/>
    <s v="PROGRAM YEAR PROJECTS"/>
    <s v="HOUSING AND COMMUNITY DEVELOPMENT"/>
  </r>
  <r>
    <x v="0"/>
    <s v="1111349"/>
    <s v="000000"/>
    <x v="6"/>
    <s v="0000000"/>
    <n v="2016"/>
    <x v="0"/>
    <x v="6"/>
    <s v="BS000-CURRENT ASSETS"/>
    <s v="B1150-ACCOUNTS RECEIVABLE"/>
    <m/>
    <n v="0"/>
    <n v="0"/>
    <n v="0"/>
    <n v="0"/>
    <n v="0"/>
    <s v="N/A"/>
    <n v="0"/>
    <n v="0"/>
    <n v="0"/>
    <n v="0"/>
    <n v="0"/>
    <n v="0"/>
    <n v="0"/>
    <n v="0"/>
    <n v="0"/>
    <n v="0"/>
    <n v="0"/>
    <n v="0"/>
    <n v="0"/>
    <s v="FED HOUSNG &amp; COMM DEV FND"/>
    <s v="FHCD HOSPITALITY HOUSE C12"/>
    <s v="DEFAULT"/>
    <s v="Default"/>
  </r>
  <r>
    <x v="0"/>
    <s v="1111349"/>
    <s v="000000"/>
    <x v="9"/>
    <s v="0000000"/>
    <n v="2016"/>
    <x v="0"/>
    <x v="9"/>
    <s v="BS000-CURRENT ASSETS"/>
    <s v="B1150-ACCOUNTS RECEIVABLE"/>
    <m/>
    <n v="0"/>
    <n v="0"/>
    <n v="0"/>
    <n v="0"/>
    <n v="0"/>
    <s v="N/A"/>
    <n v="0"/>
    <n v="0"/>
    <n v="0"/>
    <n v="0"/>
    <n v="0"/>
    <n v="0"/>
    <n v="0"/>
    <n v="0"/>
    <n v="0"/>
    <n v="0"/>
    <n v="0"/>
    <n v="0"/>
    <n v="0"/>
    <s v="FED HOUSNG &amp; COMM DEV FND"/>
    <s v="FHCD HOSPITALITY HOUSE C12"/>
    <s v="DEFAULT"/>
    <s v="Default"/>
  </r>
  <r>
    <x v="0"/>
    <s v="1111349"/>
    <s v="000000"/>
    <x v="19"/>
    <s v="0000000"/>
    <n v="2016"/>
    <x v="1"/>
    <x v="19"/>
    <s v="BS200-CURRENT LIABILITIES"/>
    <s v="B2020-ACCOUNTS PAYABLE"/>
    <m/>
    <n v="0"/>
    <n v="0"/>
    <n v="0"/>
    <n v="0"/>
    <n v="0"/>
    <s v="N/A"/>
    <n v="0"/>
    <n v="0"/>
    <n v="0"/>
    <n v="0"/>
    <n v="0"/>
    <n v="0"/>
    <n v="0"/>
    <n v="0"/>
    <n v="0"/>
    <n v="0"/>
    <n v="0"/>
    <n v="0"/>
    <n v="0"/>
    <s v="FED HOUSNG &amp; COMM DEV FND"/>
    <s v="FHCD HOSPITALITY HOUSE C12"/>
    <s v="DEFAULT"/>
    <s v="Default"/>
  </r>
  <r>
    <x v="0"/>
    <s v="1111349"/>
    <s v="000000"/>
    <x v="29"/>
    <s v="0000000"/>
    <n v="2016"/>
    <x v="1"/>
    <x v="29"/>
    <s v="BS200-CURRENT LIABILITIES"/>
    <s v="B2220-DEFERRED REVENUES"/>
    <m/>
    <n v="0"/>
    <n v="0"/>
    <n v="0"/>
    <n v="0"/>
    <n v="0"/>
    <s v="N/A"/>
    <n v="0"/>
    <n v="0"/>
    <n v="0"/>
    <n v="0"/>
    <n v="0"/>
    <n v="0"/>
    <n v="0"/>
    <n v="0"/>
    <n v="0"/>
    <n v="0"/>
    <n v="0"/>
    <n v="0"/>
    <n v="0"/>
    <s v="FED HOUSNG &amp; COMM DEV FND"/>
    <s v="FHCD HOSPITALITY HOUSE C12"/>
    <s v="DEFAULT"/>
    <s v="Default"/>
  </r>
  <r>
    <x v="0"/>
    <s v="1111349"/>
    <s v="350047"/>
    <x v="55"/>
    <s v="0000000"/>
    <n v="2016"/>
    <x v="4"/>
    <x v="55"/>
    <s v="R3000-REVENUE"/>
    <s v="R3310-FEDERAL GRANTS DIRECT"/>
    <m/>
    <n v="0"/>
    <n v="0"/>
    <n v="0"/>
    <n v="0"/>
    <n v="0"/>
    <s v="N/A"/>
    <n v="0"/>
    <n v="0"/>
    <n v="0"/>
    <n v="0"/>
    <n v="0"/>
    <n v="0"/>
    <n v="0"/>
    <n v="0"/>
    <n v="0"/>
    <n v="0"/>
    <n v="0"/>
    <n v="0"/>
    <n v="0"/>
    <s v="FED HOUSNG &amp; COMM DEV FND"/>
    <s v="FHCD HOSPITALITY HOUSE C12"/>
    <s v="PROGRAM YEAR PROJECTS"/>
    <s v="Default"/>
  </r>
  <r>
    <x v="0"/>
    <s v="1111349"/>
    <s v="350047"/>
    <x v="46"/>
    <s v="0000000"/>
    <n v="2016"/>
    <x v="4"/>
    <x v="46"/>
    <s v="R3000-REVENUE"/>
    <s v="R3600-MISCELLANEOUS REVENUE"/>
    <m/>
    <n v="0"/>
    <n v="0"/>
    <n v="0"/>
    <n v="0"/>
    <n v="0"/>
    <s v="N/A"/>
    <n v="0"/>
    <n v="0"/>
    <n v="0"/>
    <n v="0"/>
    <n v="0"/>
    <n v="0"/>
    <n v="0"/>
    <n v="0"/>
    <n v="0"/>
    <n v="0"/>
    <n v="0"/>
    <n v="0"/>
    <n v="0"/>
    <s v="FED HOUSNG &amp; COMM DEV FND"/>
    <s v="FHCD HOSPITALITY HOUSE C12"/>
    <s v="PROGRAM YEAR PROJECTS"/>
    <s v="Default"/>
  </r>
  <r>
    <x v="0"/>
    <s v="1111349"/>
    <s v="350047"/>
    <x v="40"/>
    <s v="5590000"/>
    <n v="2016"/>
    <x v="3"/>
    <x v="40"/>
    <s v="50000-PROGRAM EXPENDITURE BUDGET"/>
    <s v="51000-WAGES AND BENEFITS"/>
    <s v="51100-SALARIES/WAGES"/>
    <n v="0"/>
    <n v="0"/>
    <n v="0"/>
    <n v="0"/>
    <n v="0"/>
    <s v="N/A"/>
    <n v="0"/>
    <n v="0"/>
    <n v="0"/>
    <n v="0"/>
    <n v="0"/>
    <n v="0"/>
    <n v="0"/>
    <n v="0"/>
    <n v="0"/>
    <n v="0"/>
    <n v="0"/>
    <n v="0"/>
    <n v="0"/>
    <s v="FED HOUSNG &amp; COMM DEV FND"/>
    <s v="FHCD HOSPITALITY HOUSE C12"/>
    <s v="PROGRAM YEAR PROJECTS"/>
    <s v="HOUSING AND COMMUNITY DEVELOPMENT"/>
  </r>
  <r>
    <x v="0"/>
    <s v="1111349"/>
    <s v="350047"/>
    <x v="41"/>
    <s v="5590000"/>
    <n v="2016"/>
    <x v="3"/>
    <x v="41"/>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39"/>
    <s v="5590000"/>
    <n v="2016"/>
    <x v="3"/>
    <x v="139"/>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11"/>
    <s v="5590000"/>
    <n v="2016"/>
    <x v="3"/>
    <x v="111"/>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12"/>
    <s v="5590000"/>
    <n v="2016"/>
    <x v="3"/>
    <x v="112"/>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04"/>
    <s v="5590000"/>
    <n v="2016"/>
    <x v="3"/>
    <x v="104"/>
    <s v="50000-PROGRAM EXPENDITURE BUDGET"/>
    <s v="59900-CONTRA EXPENDITURES"/>
    <m/>
    <n v="0"/>
    <n v="0"/>
    <n v="0"/>
    <n v="0"/>
    <n v="0"/>
    <s v="N/A"/>
    <n v="0"/>
    <n v="0"/>
    <n v="0"/>
    <n v="0"/>
    <n v="0"/>
    <n v="0"/>
    <n v="0"/>
    <n v="0"/>
    <n v="0"/>
    <n v="0"/>
    <n v="0"/>
    <n v="0"/>
    <n v="0"/>
    <s v="FED HOUSNG &amp; COMM DEV FND"/>
    <s v="FHCD HOSPITALITY HOUSE C12"/>
    <s v="PROGRAM YEAR PROJECTS"/>
    <s v="HOUSING AND COMMUNITY DEVELOPMENT"/>
  </r>
  <r>
    <x v="0"/>
    <s v="1111349"/>
    <s v="350047"/>
    <x v="53"/>
    <s v="5590000"/>
    <n v="2016"/>
    <x v="3"/>
    <x v="53"/>
    <s v="50000-PROGRAM EXPENDITURE BUDGET"/>
    <s v="82000-APPLIED OVERHEAD"/>
    <m/>
    <n v="0"/>
    <n v="0"/>
    <n v="0"/>
    <n v="0"/>
    <n v="0"/>
    <s v="N/A"/>
    <n v="0"/>
    <n v="0"/>
    <n v="0"/>
    <n v="0"/>
    <n v="0"/>
    <n v="0"/>
    <n v="0"/>
    <n v="0"/>
    <n v="0"/>
    <n v="0"/>
    <n v="0"/>
    <n v="0"/>
    <n v="0"/>
    <s v="FED HOUSNG &amp; COMM DEV FND"/>
    <s v="FHCD HOSPITALITY HOUSE C12"/>
    <s v="PROGRAM YEAR PROJECTS"/>
    <s v="HOUSING AND COMMUNITY DEVELOPMENT"/>
  </r>
  <r>
    <x v="0"/>
    <s v="1111349"/>
    <s v="350047"/>
    <x v="54"/>
    <s v="5590000"/>
    <n v="2016"/>
    <x v="3"/>
    <x v="54"/>
    <s v="50000-PROGRAM EXPENDITURE BUDGET"/>
    <s v="82000-APPLIED OVERHEAD"/>
    <m/>
    <n v="0"/>
    <n v="0"/>
    <n v="0"/>
    <n v="0"/>
    <n v="0"/>
    <s v="N/A"/>
    <n v="0"/>
    <n v="0"/>
    <n v="0"/>
    <n v="0"/>
    <n v="0"/>
    <n v="0"/>
    <n v="0"/>
    <n v="0"/>
    <n v="0"/>
    <n v="0"/>
    <n v="0"/>
    <n v="0"/>
    <n v="0"/>
    <s v="FED HOUSNG &amp; COMM DEV FND"/>
    <s v="FHCD HOSPITALITY HOUSE C12"/>
    <s v="PROGRAM YEAR PROJECTS"/>
    <s v="HOUSING AND COMMUNITY DEVELOPMENT"/>
  </r>
  <r>
    <x v="0"/>
    <s v="1111352"/>
    <s v="000000"/>
    <x v="6"/>
    <s v="0000000"/>
    <n v="2016"/>
    <x v="0"/>
    <x v="6"/>
    <s v="BS000-CURRENT ASSETS"/>
    <s v="B1150-ACCOUNTS RECEIVABLE"/>
    <m/>
    <n v="0"/>
    <n v="0"/>
    <n v="0"/>
    <n v="0"/>
    <n v="0"/>
    <s v="N/A"/>
    <n v="0"/>
    <n v="0"/>
    <n v="0"/>
    <n v="0"/>
    <n v="0"/>
    <n v="0"/>
    <n v="0"/>
    <n v="0"/>
    <n v="0"/>
    <n v="0"/>
    <n v="0"/>
    <n v="0"/>
    <n v="0"/>
    <s v="FED HOUSNG &amp; COMM DEV FND"/>
    <s v="FHCD SOLD GRND HSG STBLTY C12"/>
    <s v="DEFAULT"/>
    <s v="Default"/>
  </r>
  <r>
    <x v="0"/>
    <s v="1111352"/>
    <s v="000000"/>
    <x v="9"/>
    <s v="0000000"/>
    <n v="2016"/>
    <x v="0"/>
    <x v="9"/>
    <s v="BS000-CURRENT ASSETS"/>
    <s v="B1150-ACCOUNTS RECEIVABLE"/>
    <m/>
    <n v="0"/>
    <n v="0"/>
    <n v="0"/>
    <n v="0"/>
    <n v="0"/>
    <s v="N/A"/>
    <n v="0"/>
    <n v="0"/>
    <n v="0"/>
    <n v="0"/>
    <n v="0"/>
    <n v="0"/>
    <n v="0"/>
    <n v="0"/>
    <n v="0"/>
    <n v="0"/>
    <n v="0"/>
    <n v="0"/>
    <n v="0"/>
    <s v="FED HOUSNG &amp; COMM DEV FND"/>
    <s v="FHCD SOLD GRND HSG STBLTY C12"/>
    <s v="DEFAULT"/>
    <s v="Default"/>
  </r>
  <r>
    <x v="0"/>
    <s v="1111352"/>
    <s v="000000"/>
    <x v="19"/>
    <s v="0000000"/>
    <n v="2016"/>
    <x v="1"/>
    <x v="19"/>
    <s v="BS200-CURRENT LIABILITIES"/>
    <s v="B2020-ACCOUNTS PAYABLE"/>
    <m/>
    <n v="0"/>
    <n v="0"/>
    <n v="0"/>
    <n v="0"/>
    <n v="0"/>
    <s v="N/A"/>
    <n v="0"/>
    <n v="0"/>
    <n v="0"/>
    <n v="0"/>
    <n v="0"/>
    <n v="0"/>
    <n v="0"/>
    <n v="0"/>
    <n v="0"/>
    <n v="0"/>
    <n v="0"/>
    <n v="0"/>
    <n v="0"/>
    <s v="FED HOUSNG &amp; COMM DEV FND"/>
    <s v="FHCD SOLD GRND HSG STBLTY C12"/>
    <s v="DEFAULT"/>
    <s v="Default"/>
  </r>
  <r>
    <x v="0"/>
    <s v="1111352"/>
    <s v="000000"/>
    <x v="29"/>
    <s v="0000000"/>
    <n v="2016"/>
    <x v="1"/>
    <x v="29"/>
    <s v="BS200-CURRENT LIABILITIES"/>
    <s v="B2220-DEFERRED REVENUES"/>
    <m/>
    <n v="0"/>
    <n v="0"/>
    <n v="0"/>
    <n v="0"/>
    <n v="0"/>
    <s v="N/A"/>
    <n v="0"/>
    <n v="0"/>
    <n v="0"/>
    <n v="0"/>
    <n v="0"/>
    <n v="0"/>
    <n v="0"/>
    <n v="0"/>
    <n v="0"/>
    <n v="0"/>
    <n v="0"/>
    <n v="0"/>
    <n v="0"/>
    <s v="FED HOUSNG &amp; COMM DEV FND"/>
    <s v="FHCD SOLD GRND HSG STBLTY C12"/>
    <s v="DEFAULT"/>
    <s v="Default"/>
  </r>
  <r>
    <x v="0"/>
    <s v="1111352"/>
    <s v="350047"/>
    <x v="55"/>
    <s v="0000000"/>
    <n v="2016"/>
    <x v="4"/>
    <x v="55"/>
    <s v="R3000-REVENUE"/>
    <s v="R3310-FEDERAL GRANTS DIRECT"/>
    <m/>
    <n v="0"/>
    <n v="0"/>
    <n v="0"/>
    <n v="0"/>
    <n v="0"/>
    <s v="N/A"/>
    <n v="0"/>
    <n v="0"/>
    <n v="0"/>
    <n v="0"/>
    <n v="0"/>
    <n v="0"/>
    <n v="0"/>
    <n v="0"/>
    <n v="0"/>
    <n v="0"/>
    <n v="0"/>
    <n v="0"/>
    <n v="0"/>
    <s v="FED HOUSNG &amp; COMM DEV FND"/>
    <s v="FHCD SOLD GRND HSG STBLTY C12"/>
    <s v="PROGRAM YEAR PROJECTS"/>
    <s v="Default"/>
  </r>
  <r>
    <x v="0"/>
    <s v="1111352"/>
    <s v="350047"/>
    <x v="39"/>
    <s v="0000000"/>
    <n v="2016"/>
    <x v="4"/>
    <x v="39"/>
    <s v="R3000-REVENUE"/>
    <s v="R3600-MISCELLANEOUS REVENUE"/>
    <m/>
    <n v="0"/>
    <n v="0"/>
    <n v="0"/>
    <n v="0"/>
    <n v="0"/>
    <s v="N/A"/>
    <n v="0"/>
    <n v="0"/>
    <n v="0"/>
    <n v="0"/>
    <n v="0"/>
    <n v="0"/>
    <n v="0"/>
    <n v="0"/>
    <n v="0"/>
    <n v="0"/>
    <n v="0"/>
    <n v="0"/>
    <n v="0"/>
    <s v="FED HOUSNG &amp; COMM DEV FND"/>
    <s v="FHCD SOLD GRND HSG STBLTY C12"/>
    <s v="PROGRAM YEAR PROJECTS"/>
    <s v="Default"/>
  </r>
  <r>
    <x v="0"/>
    <s v="1111352"/>
    <s v="350047"/>
    <x v="41"/>
    <s v="5590000"/>
    <n v="2016"/>
    <x v="3"/>
    <x v="41"/>
    <s v="50000-PROGRAM EXPENDITURE BUDGET"/>
    <s v="53000-SERVICES-OTHER CHARGES"/>
    <m/>
    <n v="0"/>
    <n v="0"/>
    <n v="0"/>
    <n v="0"/>
    <n v="0"/>
    <s v="N/A"/>
    <n v="0"/>
    <n v="0"/>
    <n v="0"/>
    <n v="0"/>
    <n v="0"/>
    <n v="0"/>
    <n v="0"/>
    <n v="0"/>
    <n v="0"/>
    <n v="0"/>
    <n v="0"/>
    <n v="0"/>
    <n v="0"/>
    <s v="FED HOUSNG &amp; COMM DEV FND"/>
    <s v="FHCD SOLD GRND HSG STBLTY C12"/>
    <s v="PROGRAM YEAR PROJECTS"/>
    <s v="HOUSING AND COMMUNITY DEVELOPMENT"/>
  </r>
  <r>
    <x v="0"/>
    <s v="1111352"/>
    <s v="350047"/>
    <x v="112"/>
    <s v="5590000"/>
    <n v="2016"/>
    <x v="3"/>
    <x v="112"/>
    <s v="50000-PROGRAM EXPENDITURE BUDGET"/>
    <s v="53000-SERVICES-OTHER CHARGES"/>
    <m/>
    <n v="0"/>
    <n v="0"/>
    <n v="0"/>
    <n v="0"/>
    <n v="0"/>
    <s v="N/A"/>
    <n v="0"/>
    <n v="0"/>
    <n v="0"/>
    <n v="0"/>
    <n v="0"/>
    <n v="0"/>
    <n v="0"/>
    <n v="0"/>
    <n v="0"/>
    <n v="0"/>
    <n v="0"/>
    <n v="0"/>
    <n v="0"/>
    <s v="FED HOUSNG &amp; COMM DEV FND"/>
    <s v="FHCD SOLD GRND HSG STBLTY C12"/>
    <s v="PROGRAM YEAR PROJECTS"/>
    <s v="HOUSING AND COMMUNITY DEVELOPMENT"/>
  </r>
  <r>
    <x v="0"/>
    <s v="1111354"/>
    <s v="000000"/>
    <x v="6"/>
    <s v="0000000"/>
    <n v="2016"/>
    <x v="0"/>
    <x v="6"/>
    <s v="BS000-CURRENT ASSETS"/>
    <s v="B1150-ACCOUNTS RECEIVABLE"/>
    <m/>
    <n v="0"/>
    <n v="0"/>
    <n v="0"/>
    <n v="0"/>
    <n v="0"/>
    <s v="N/A"/>
    <n v="0"/>
    <n v="0"/>
    <n v="0"/>
    <n v="0"/>
    <n v="0"/>
    <n v="0"/>
    <n v="0"/>
    <n v="0"/>
    <n v="0"/>
    <n v="0"/>
    <n v="0"/>
    <n v="0"/>
    <n v="0"/>
    <s v="FED HOUSNG &amp; COMM DEV FND"/>
    <s v="FHCD SHORELINE MINOR HM RP C12"/>
    <s v="DEFAULT"/>
    <s v="Default"/>
  </r>
  <r>
    <x v="0"/>
    <s v="1111354"/>
    <s v="000000"/>
    <x v="9"/>
    <s v="0000000"/>
    <n v="2016"/>
    <x v="0"/>
    <x v="9"/>
    <s v="BS000-CURRENT ASSETS"/>
    <s v="B1150-ACCOUNTS RECEIVABLE"/>
    <m/>
    <n v="0"/>
    <n v="0"/>
    <n v="0"/>
    <n v="0"/>
    <n v="0"/>
    <s v="N/A"/>
    <n v="0"/>
    <n v="0"/>
    <n v="0"/>
    <n v="0"/>
    <n v="0"/>
    <n v="0"/>
    <n v="0"/>
    <n v="0"/>
    <n v="0"/>
    <n v="0"/>
    <n v="0"/>
    <n v="0"/>
    <n v="0"/>
    <s v="FED HOUSNG &amp; COMM DEV FND"/>
    <s v="FHCD SHORELINE MINOR HM RP C12"/>
    <s v="DEFAULT"/>
    <s v="Default"/>
  </r>
  <r>
    <x v="0"/>
    <s v="1111354"/>
    <s v="000000"/>
    <x v="19"/>
    <s v="0000000"/>
    <n v="2016"/>
    <x v="1"/>
    <x v="19"/>
    <s v="BS200-CURRENT LIABILITIES"/>
    <s v="B2020-ACCOUNTS PAYABLE"/>
    <m/>
    <n v="0"/>
    <n v="0"/>
    <n v="0"/>
    <n v="0"/>
    <n v="0"/>
    <s v="N/A"/>
    <n v="0"/>
    <n v="0"/>
    <n v="0"/>
    <n v="0"/>
    <n v="0"/>
    <n v="0"/>
    <n v="0"/>
    <n v="0"/>
    <n v="0"/>
    <n v="0"/>
    <n v="0"/>
    <n v="0"/>
    <n v="0"/>
    <s v="FED HOUSNG &amp; COMM DEV FND"/>
    <s v="FHCD SHORELINE MINOR HM RP C12"/>
    <s v="DEFAULT"/>
    <s v="Default"/>
  </r>
  <r>
    <x v="0"/>
    <s v="1111354"/>
    <s v="000000"/>
    <x v="29"/>
    <s v="0000000"/>
    <n v="2016"/>
    <x v="1"/>
    <x v="29"/>
    <s v="BS200-CURRENT LIABILITIES"/>
    <s v="B2220-DEFERRED REVENUES"/>
    <m/>
    <n v="0"/>
    <n v="0"/>
    <n v="0"/>
    <n v="0"/>
    <n v="0"/>
    <s v="N/A"/>
    <n v="0"/>
    <n v="0"/>
    <n v="0"/>
    <n v="0"/>
    <n v="0"/>
    <n v="0"/>
    <n v="0"/>
    <n v="0"/>
    <n v="0"/>
    <n v="0"/>
    <n v="0"/>
    <n v="0"/>
    <n v="0"/>
    <s v="FED HOUSNG &amp; COMM DEV FND"/>
    <s v="FHCD SHORELINE MINOR HM RP C12"/>
    <s v="DEFAULT"/>
    <s v="Default"/>
  </r>
  <r>
    <x v="0"/>
    <s v="1111354"/>
    <s v="350047"/>
    <x v="55"/>
    <s v="0000000"/>
    <n v="2016"/>
    <x v="4"/>
    <x v="55"/>
    <s v="R3000-REVENUE"/>
    <s v="R3310-FEDERAL GRANTS DIRECT"/>
    <m/>
    <n v="0"/>
    <n v="0"/>
    <n v="0"/>
    <n v="0"/>
    <n v="0"/>
    <s v="N/A"/>
    <n v="0"/>
    <n v="0"/>
    <n v="0"/>
    <n v="0"/>
    <n v="0"/>
    <n v="0"/>
    <n v="0"/>
    <n v="0"/>
    <n v="0"/>
    <n v="0"/>
    <n v="0"/>
    <n v="0"/>
    <n v="0"/>
    <s v="FED HOUSNG &amp; COMM DEV FND"/>
    <s v="FHCD SHORELINE MINOR HM RP C12"/>
    <s v="PROGRAM YEAR PROJECTS"/>
    <s v="Default"/>
  </r>
  <r>
    <x v="0"/>
    <s v="1111354"/>
    <s v="350047"/>
    <x v="40"/>
    <s v="5590000"/>
    <n v="2016"/>
    <x v="3"/>
    <x v="40"/>
    <s v="50000-PROGRAM EXPENDITURE BUDGET"/>
    <s v="51000-WAGES AND BENEFITS"/>
    <s v="51100-SALARIES/WAGES"/>
    <n v="0"/>
    <n v="0"/>
    <n v="0"/>
    <n v="0"/>
    <n v="0"/>
    <s v="N/A"/>
    <n v="0"/>
    <n v="0"/>
    <n v="0"/>
    <n v="0"/>
    <n v="0"/>
    <n v="0"/>
    <n v="0"/>
    <n v="0"/>
    <n v="0"/>
    <n v="0"/>
    <n v="0"/>
    <n v="0"/>
    <n v="0"/>
    <s v="FED HOUSNG &amp; COMM DEV FND"/>
    <s v="FHCD SHORELINE MINOR HM RP C12"/>
    <s v="PROGRAM YEAR PROJECTS"/>
    <s v="HOUSING AND COMMUNITY DEVELOPMENT"/>
  </r>
  <r>
    <x v="0"/>
    <s v="1111354"/>
    <s v="350047"/>
    <x v="41"/>
    <s v="5590000"/>
    <n v="2016"/>
    <x v="3"/>
    <x v="41"/>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11"/>
    <s v="5590000"/>
    <n v="2016"/>
    <x v="3"/>
    <x v="111"/>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12"/>
    <s v="5590000"/>
    <n v="2016"/>
    <x v="3"/>
    <x v="112"/>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04"/>
    <s v="5590000"/>
    <n v="2016"/>
    <x v="3"/>
    <x v="104"/>
    <s v="50000-PROGRAM EXPENDITURE BUDGET"/>
    <s v="59900-CONTRA EXPENDITURES"/>
    <m/>
    <n v="0"/>
    <n v="0"/>
    <n v="0"/>
    <n v="0"/>
    <n v="0"/>
    <s v="N/A"/>
    <n v="0"/>
    <n v="0"/>
    <n v="0"/>
    <n v="0"/>
    <n v="0"/>
    <n v="0"/>
    <n v="0"/>
    <n v="0"/>
    <n v="0"/>
    <n v="0"/>
    <n v="0"/>
    <n v="0"/>
    <n v="0"/>
    <s v="FED HOUSNG &amp; COMM DEV FND"/>
    <s v="FHCD SHORELINE MINOR HM RP C12"/>
    <s v="PROGRAM YEAR PROJECTS"/>
    <s v="HOUSING AND COMMUNITY DEVELOPMENT"/>
  </r>
  <r>
    <x v="0"/>
    <s v="1111354"/>
    <s v="350047"/>
    <x v="53"/>
    <s v="5590000"/>
    <n v="2016"/>
    <x v="3"/>
    <x v="53"/>
    <s v="50000-PROGRAM EXPENDITURE BUDGET"/>
    <s v="82000-APPLIED OVERHEAD"/>
    <m/>
    <n v="0"/>
    <n v="0"/>
    <n v="0"/>
    <n v="0"/>
    <n v="0"/>
    <s v="N/A"/>
    <n v="0"/>
    <n v="0"/>
    <n v="0"/>
    <n v="0"/>
    <n v="0"/>
    <n v="0"/>
    <n v="0"/>
    <n v="0"/>
    <n v="0"/>
    <n v="0"/>
    <n v="0"/>
    <n v="0"/>
    <n v="0"/>
    <s v="FED HOUSNG &amp; COMM DEV FND"/>
    <s v="FHCD SHORELINE MINOR HM RP C12"/>
    <s v="PROGRAM YEAR PROJECTS"/>
    <s v="HOUSING AND COMMUNITY DEVELOPMENT"/>
  </r>
  <r>
    <x v="0"/>
    <s v="1111354"/>
    <s v="350047"/>
    <x v="54"/>
    <s v="5590000"/>
    <n v="2016"/>
    <x v="3"/>
    <x v="54"/>
    <s v="50000-PROGRAM EXPENDITURE BUDGET"/>
    <s v="82000-APPLIED OVERHEAD"/>
    <m/>
    <n v="0"/>
    <n v="0"/>
    <n v="0"/>
    <n v="0"/>
    <n v="0"/>
    <s v="N/A"/>
    <n v="0"/>
    <n v="0"/>
    <n v="0"/>
    <n v="0"/>
    <n v="0"/>
    <n v="0"/>
    <n v="0"/>
    <n v="0"/>
    <n v="0"/>
    <n v="0"/>
    <n v="0"/>
    <n v="0"/>
    <n v="0"/>
    <s v="FED HOUSNG &amp; COMM DEV FND"/>
    <s v="FHCD SHORELINE MINOR HM RP C12"/>
    <s v="PROGRAM YEAR PROJECTS"/>
    <s v="HOUSING AND COMMUNITY DEVELOPMENT"/>
  </r>
  <r>
    <x v="0"/>
    <s v="1111355"/>
    <s v="350047"/>
    <x v="40"/>
    <s v="5590000"/>
    <n v="2016"/>
    <x v="3"/>
    <x v="40"/>
    <s v="50000-PROGRAM EXPENDITURE BUDGET"/>
    <s v="51000-WAGES AND BENEFITS"/>
    <s v="51100-SALARIES/WAGES"/>
    <n v="0"/>
    <n v="0"/>
    <n v="0"/>
    <n v="0"/>
    <n v="0"/>
    <s v="N/A"/>
    <n v="0"/>
    <n v="0"/>
    <n v="0"/>
    <n v="0"/>
    <n v="0"/>
    <n v="0"/>
    <n v="0"/>
    <n v="0"/>
    <n v="0"/>
    <n v="0"/>
    <n v="0"/>
    <n v="0"/>
    <n v="0"/>
    <s v="FED HOUSNG &amp; COMM DEV FND"/>
    <s v="FHCD 2012 CDBG ENVIRO RVW C12"/>
    <s v="PROGRAM YEAR PROJECTS"/>
    <s v="HOUSING AND COMMUNITY DEVELOPMENT"/>
  </r>
  <r>
    <x v="0"/>
    <s v="1111355"/>
    <s v="350047"/>
    <x v="53"/>
    <s v="5590000"/>
    <n v="2016"/>
    <x v="3"/>
    <x v="53"/>
    <s v="50000-PROGRAM EXPENDITURE BUDGET"/>
    <s v="82000-APPLIED OVERHEAD"/>
    <m/>
    <n v="0"/>
    <n v="0"/>
    <n v="0"/>
    <n v="0"/>
    <n v="0"/>
    <s v="N/A"/>
    <n v="0"/>
    <n v="0"/>
    <n v="0"/>
    <n v="0"/>
    <n v="0"/>
    <n v="0"/>
    <n v="0"/>
    <n v="0"/>
    <n v="0"/>
    <n v="0"/>
    <n v="0"/>
    <n v="0"/>
    <n v="0"/>
    <s v="FED HOUSNG &amp; COMM DEV FND"/>
    <s v="FHCD 2012 CDBG ENVIRO RVW C12"/>
    <s v="PROGRAM YEAR PROJECTS"/>
    <s v="HOUSING AND COMMUNITY DEVELOPMENT"/>
  </r>
  <r>
    <x v="0"/>
    <s v="1111355"/>
    <s v="350047"/>
    <x v="54"/>
    <s v="5590000"/>
    <n v="2016"/>
    <x v="3"/>
    <x v="54"/>
    <s v="50000-PROGRAM EXPENDITURE BUDGET"/>
    <s v="82000-APPLIED OVERHEAD"/>
    <m/>
    <n v="0"/>
    <n v="0"/>
    <n v="0"/>
    <n v="0"/>
    <n v="0"/>
    <s v="N/A"/>
    <n v="0"/>
    <n v="0"/>
    <n v="0"/>
    <n v="0"/>
    <n v="0"/>
    <n v="0"/>
    <n v="0"/>
    <n v="0"/>
    <n v="0"/>
    <n v="0"/>
    <n v="0"/>
    <n v="0"/>
    <n v="0"/>
    <s v="FED HOUSNG &amp; COMM DEV FND"/>
    <s v="FHCD 2012 CDBG ENVIRO RVW C12"/>
    <s v="PROGRAM YEAR PROJECTS"/>
    <s v="HOUSING AND COMMUNITY DEVELOPMENT"/>
  </r>
  <r>
    <x v="0"/>
    <s v="1111356"/>
    <s v="000000"/>
    <x v="6"/>
    <s v="0000000"/>
    <n v="2016"/>
    <x v="0"/>
    <x v="6"/>
    <s v="BS000-CURRENT ASSETS"/>
    <s v="B1150-ACCOUNTS RECEIVABLE"/>
    <m/>
    <n v="0"/>
    <n v="0"/>
    <n v="0"/>
    <n v="0"/>
    <n v="0"/>
    <s v="N/A"/>
    <n v="0"/>
    <n v="0"/>
    <n v="0"/>
    <n v="0"/>
    <n v="0"/>
    <n v="0"/>
    <n v="0"/>
    <n v="0"/>
    <n v="0"/>
    <n v="0"/>
    <n v="0"/>
    <n v="0"/>
    <n v="0"/>
    <s v="FED HOUSNG &amp; COMM DEV FND"/>
    <s v="FHCD WASHINGTON CASH C12"/>
    <s v="DEFAULT"/>
    <s v="Default"/>
  </r>
  <r>
    <x v="0"/>
    <s v="1111356"/>
    <s v="000000"/>
    <x v="9"/>
    <s v="0000000"/>
    <n v="2016"/>
    <x v="0"/>
    <x v="9"/>
    <s v="BS000-CURRENT ASSETS"/>
    <s v="B1150-ACCOUNTS RECEIVABLE"/>
    <m/>
    <n v="0"/>
    <n v="0"/>
    <n v="0"/>
    <n v="0"/>
    <n v="0"/>
    <s v="N/A"/>
    <n v="0"/>
    <n v="0"/>
    <n v="0"/>
    <n v="0"/>
    <n v="0"/>
    <n v="0"/>
    <n v="0"/>
    <n v="0"/>
    <n v="0"/>
    <n v="0"/>
    <n v="0"/>
    <n v="0"/>
    <n v="0"/>
    <s v="FED HOUSNG &amp; COMM DEV FND"/>
    <s v="FHCD WASHINGTON CASH C12"/>
    <s v="DEFAULT"/>
    <s v="Default"/>
  </r>
  <r>
    <x v="0"/>
    <s v="1111356"/>
    <s v="000000"/>
    <x v="29"/>
    <s v="0000000"/>
    <n v="2016"/>
    <x v="1"/>
    <x v="29"/>
    <s v="BS200-CURRENT LIABILITIES"/>
    <s v="B2220-DEFERRED REVENUES"/>
    <m/>
    <n v="0"/>
    <n v="0"/>
    <n v="0"/>
    <n v="0"/>
    <n v="0"/>
    <s v="N/A"/>
    <n v="0"/>
    <n v="0"/>
    <n v="0"/>
    <n v="0"/>
    <n v="0"/>
    <n v="0"/>
    <n v="0"/>
    <n v="0"/>
    <n v="0"/>
    <n v="0"/>
    <n v="0"/>
    <n v="0"/>
    <n v="0"/>
    <s v="FED HOUSNG &amp; COMM DEV FND"/>
    <s v="FHCD WASHINGTON CASH C12"/>
    <s v="DEFAULT"/>
    <s v="Default"/>
  </r>
  <r>
    <x v="0"/>
    <s v="1111356"/>
    <s v="350047"/>
    <x v="55"/>
    <s v="0000000"/>
    <n v="2016"/>
    <x v="4"/>
    <x v="55"/>
    <s v="R3000-REVENUE"/>
    <s v="R3310-FEDERAL GRANTS DIRECT"/>
    <m/>
    <n v="0"/>
    <n v="0"/>
    <n v="0"/>
    <n v="0"/>
    <n v="0"/>
    <s v="N/A"/>
    <n v="0"/>
    <n v="0"/>
    <n v="0"/>
    <n v="0"/>
    <n v="0"/>
    <n v="0"/>
    <n v="0"/>
    <n v="0"/>
    <n v="0"/>
    <n v="0"/>
    <n v="0"/>
    <n v="0"/>
    <n v="0"/>
    <s v="FED HOUSNG &amp; COMM DEV FND"/>
    <s v="FHCD WASHINGTON CASH C12"/>
    <s v="PROGRAM YEAR PROJECTS"/>
    <s v="Default"/>
  </r>
  <r>
    <x v="0"/>
    <s v="1111356"/>
    <s v="350047"/>
    <x v="39"/>
    <s v="0000000"/>
    <n v="2016"/>
    <x v="4"/>
    <x v="39"/>
    <s v="R3000-REVENUE"/>
    <s v="R3600-MISCELLANEOUS REVENUE"/>
    <m/>
    <n v="0"/>
    <n v="0"/>
    <n v="0"/>
    <n v="0"/>
    <n v="0"/>
    <s v="N/A"/>
    <n v="0"/>
    <n v="0"/>
    <n v="0"/>
    <n v="0"/>
    <n v="0"/>
    <n v="0"/>
    <n v="0"/>
    <n v="0"/>
    <n v="0"/>
    <n v="0"/>
    <n v="0"/>
    <n v="0"/>
    <n v="0"/>
    <s v="FED HOUSNG &amp; COMM DEV FND"/>
    <s v="FHCD WASHINGTON CASH C12"/>
    <s v="PROGRAM YEAR PROJECTS"/>
    <s v="Default"/>
  </r>
  <r>
    <x v="0"/>
    <s v="1111356"/>
    <s v="350047"/>
    <x v="40"/>
    <s v="5590000"/>
    <n v="2016"/>
    <x v="3"/>
    <x v="40"/>
    <s v="50000-PROGRAM EXPENDITURE BUDGET"/>
    <s v="51000-WAGES AND BENEFITS"/>
    <s v="51100-SALARIES/WAGES"/>
    <n v="0"/>
    <n v="0"/>
    <n v="0"/>
    <n v="0"/>
    <n v="0"/>
    <s v="N/A"/>
    <n v="0"/>
    <n v="0"/>
    <n v="0"/>
    <n v="0"/>
    <n v="0"/>
    <n v="0"/>
    <n v="0"/>
    <n v="0"/>
    <n v="0"/>
    <n v="0"/>
    <n v="0"/>
    <n v="0"/>
    <n v="0"/>
    <s v="FED HOUSNG &amp; COMM DEV FND"/>
    <s v="FHCD WASHINGTON CASH C12"/>
    <s v="PROGRAM YEAR PROJECTS"/>
    <s v="HOUSING AND COMMUNITY DEVELOPMENT"/>
  </r>
  <r>
    <x v="0"/>
    <s v="1111356"/>
    <s v="350047"/>
    <x v="41"/>
    <s v="5590000"/>
    <n v="2016"/>
    <x v="3"/>
    <x v="41"/>
    <s v="50000-PROGRAM EXPENDITURE BUDGET"/>
    <s v="53000-SERVICES-OTHER CHARGES"/>
    <m/>
    <n v="0"/>
    <n v="0"/>
    <n v="0"/>
    <n v="0"/>
    <n v="0"/>
    <s v="N/A"/>
    <n v="0"/>
    <n v="0"/>
    <n v="0"/>
    <n v="0"/>
    <n v="0"/>
    <n v="0"/>
    <n v="0"/>
    <n v="0"/>
    <n v="0"/>
    <n v="0"/>
    <n v="0"/>
    <n v="0"/>
    <n v="0"/>
    <s v="FED HOUSNG &amp; COMM DEV FND"/>
    <s v="FHCD WASHINGTON CASH C12"/>
    <s v="PROGRAM YEAR PROJECTS"/>
    <s v="HOUSING AND COMMUNITY DEVELOPMENT"/>
  </r>
  <r>
    <x v="0"/>
    <s v="1111356"/>
    <s v="350047"/>
    <x v="112"/>
    <s v="5590000"/>
    <n v="2016"/>
    <x v="3"/>
    <x v="112"/>
    <s v="50000-PROGRAM EXPENDITURE BUDGET"/>
    <s v="53000-SERVICES-OTHER CHARGES"/>
    <m/>
    <n v="0"/>
    <n v="0"/>
    <n v="0"/>
    <n v="0"/>
    <n v="0"/>
    <s v="N/A"/>
    <n v="0"/>
    <n v="0"/>
    <n v="0"/>
    <n v="0"/>
    <n v="0"/>
    <n v="0"/>
    <n v="0"/>
    <n v="0"/>
    <n v="0"/>
    <n v="0"/>
    <n v="0"/>
    <n v="0"/>
    <n v="0"/>
    <s v="FED HOUSNG &amp; COMM DEV FND"/>
    <s v="FHCD WASHINGTON CASH C12"/>
    <s v="PROGRAM YEAR PROJECTS"/>
    <s v="HOUSING AND COMMUNITY DEVELOPMENT"/>
  </r>
  <r>
    <x v="0"/>
    <s v="1111356"/>
    <s v="350047"/>
    <x v="104"/>
    <s v="5590000"/>
    <n v="2016"/>
    <x v="3"/>
    <x v="104"/>
    <s v="50000-PROGRAM EXPENDITURE BUDGET"/>
    <s v="59900-CONTRA EXPENDITURES"/>
    <m/>
    <n v="0"/>
    <n v="0"/>
    <n v="0"/>
    <n v="0"/>
    <n v="0"/>
    <s v="N/A"/>
    <n v="0"/>
    <n v="0"/>
    <n v="0"/>
    <n v="0"/>
    <n v="0"/>
    <n v="0"/>
    <n v="0"/>
    <n v="0"/>
    <n v="0"/>
    <n v="0"/>
    <n v="0"/>
    <n v="0"/>
    <n v="0"/>
    <s v="FED HOUSNG &amp; COMM DEV FND"/>
    <s v="FHCD WASHINGTON CASH C12"/>
    <s v="PROGRAM YEAR PROJECTS"/>
    <s v="HOUSING AND COMMUNITY DEVELOPMENT"/>
  </r>
  <r>
    <x v="0"/>
    <s v="1111356"/>
    <s v="350047"/>
    <x v="53"/>
    <s v="5590000"/>
    <n v="2016"/>
    <x v="3"/>
    <x v="53"/>
    <s v="50000-PROGRAM EXPENDITURE BUDGET"/>
    <s v="82000-APPLIED OVERHEAD"/>
    <m/>
    <n v="0"/>
    <n v="0"/>
    <n v="0"/>
    <n v="0"/>
    <n v="0"/>
    <s v="N/A"/>
    <n v="0"/>
    <n v="0"/>
    <n v="0"/>
    <n v="0"/>
    <n v="0"/>
    <n v="0"/>
    <n v="0"/>
    <n v="0"/>
    <n v="0"/>
    <n v="0"/>
    <n v="0"/>
    <n v="0"/>
    <n v="0"/>
    <s v="FED HOUSNG &amp; COMM DEV FND"/>
    <s v="FHCD WASHINGTON CASH C12"/>
    <s v="PROGRAM YEAR PROJECTS"/>
    <s v="HOUSING AND COMMUNITY DEVELOPMENT"/>
  </r>
  <r>
    <x v="0"/>
    <s v="1111356"/>
    <s v="350047"/>
    <x v="54"/>
    <s v="5590000"/>
    <n v="2016"/>
    <x v="3"/>
    <x v="54"/>
    <s v="50000-PROGRAM EXPENDITURE BUDGET"/>
    <s v="82000-APPLIED OVERHEAD"/>
    <m/>
    <n v="0"/>
    <n v="0"/>
    <n v="0"/>
    <n v="0"/>
    <n v="0"/>
    <s v="N/A"/>
    <n v="0"/>
    <n v="0"/>
    <n v="0"/>
    <n v="0"/>
    <n v="0"/>
    <n v="0"/>
    <n v="0"/>
    <n v="0"/>
    <n v="0"/>
    <n v="0"/>
    <n v="0"/>
    <n v="0"/>
    <n v="0"/>
    <s v="FED HOUSNG &amp; COMM DEV FND"/>
    <s v="FHCD WASHINGTON CASH C12"/>
    <s v="PROGRAM YEAR PROJECTS"/>
    <s v="HOUSING AND COMMUNITY DEVELOPMENT"/>
  </r>
  <r>
    <x v="0"/>
    <s v="1111357"/>
    <s v="000000"/>
    <x v="6"/>
    <s v="0000000"/>
    <n v="2016"/>
    <x v="0"/>
    <x v="6"/>
    <s v="BS000-CURRENT ASSETS"/>
    <s v="B1150-ACCOUNTS RECEIVABLE"/>
    <m/>
    <n v="0"/>
    <n v="0"/>
    <n v="0"/>
    <n v="0"/>
    <n v="0"/>
    <s v="N/A"/>
    <n v="0"/>
    <n v="0"/>
    <n v="0"/>
    <n v="0"/>
    <n v="0"/>
    <n v="0"/>
    <n v="0"/>
    <n v="0"/>
    <n v="0"/>
    <n v="0"/>
    <n v="0"/>
    <n v="0"/>
    <n v="0"/>
    <s v="FED HOUSNG &amp; COMM DEV FND"/>
    <s v="FHCD VVLP M11"/>
    <s v="DEFAULT"/>
    <s v="Default"/>
  </r>
  <r>
    <x v="0"/>
    <s v="1111357"/>
    <s v="000000"/>
    <x v="9"/>
    <s v="0000000"/>
    <n v="2016"/>
    <x v="0"/>
    <x v="9"/>
    <s v="BS000-CURRENT ASSETS"/>
    <s v="B1150-ACCOUNTS RECEIVABLE"/>
    <m/>
    <n v="0"/>
    <n v="0"/>
    <n v="0"/>
    <n v="0"/>
    <n v="0"/>
    <s v="N/A"/>
    <n v="0"/>
    <n v="0"/>
    <n v="0"/>
    <n v="0"/>
    <n v="0"/>
    <n v="0"/>
    <n v="0"/>
    <n v="0"/>
    <n v="0"/>
    <n v="0"/>
    <n v="0"/>
    <n v="0"/>
    <n v="0"/>
    <s v="FED HOUSNG &amp; COMM DEV FND"/>
    <s v="FHCD VVLP M11"/>
    <s v="DEFAULT"/>
    <s v="Default"/>
  </r>
  <r>
    <x v="0"/>
    <s v="1111357"/>
    <s v="000000"/>
    <x v="19"/>
    <s v="0000000"/>
    <n v="2016"/>
    <x v="1"/>
    <x v="19"/>
    <s v="BS200-CURRENT LIABILITIES"/>
    <s v="B2020-ACCOUNTS PAYABLE"/>
    <m/>
    <n v="0"/>
    <n v="0"/>
    <n v="0"/>
    <n v="0"/>
    <n v="0"/>
    <s v="N/A"/>
    <n v="0"/>
    <n v="0"/>
    <n v="0"/>
    <n v="0"/>
    <n v="0"/>
    <n v="0"/>
    <n v="0"/>
    <n v="0"/>
    <n v="0"/>
    <n v="0"/>
    <n v="0"/>
    <n v="0"/>
    <n v="0"/>
    <s v="FED HOUSNG &amp; COMM DEV FND"/>
    <s v="FHCD VVLP M11"/>
    <s v="DEFAULT"/>
    <s v="Default"/>
  </r>
  <r>
    <x v="0"/>
    <s v="1111357"/>
    <s v="000000"/>
    <x v="29"/>
    <s v="0000000"/>
    <n v="2016"/>
    <x v="1"/>
    <x v="29"/>
    <s v="BS200-CURRENT LIABILITIES"/>
    <s v="B2220-DEFERRED REVENUES"/>
    <m/>
    <n v="0"/>
    <n v="0"/>
    <n v="0"/>
    <n v="0"/>
    <n v="0"/>
    <s v="N/A"/>
    <n v="0"/>
    <n v="0"/>
    <n v="0"/>
    <n v="0"/>
    <n v="0"/>
    <n v="0"/>
    <n v="0"/>
    <n v="0"/>
    <n v="0"/>
    <n v="0"/>
    <n v="0"/>
    <n v="0"/>
    <n v="0"/>
    <s v="FED HOUSNG &amp; COMM DEV FND"/>
    <s v="FHCD VVLP M11"/>
    <s v="DEFAULT"/>
    <s v="Default"/>
  </r>
  <r>
    <x v="0"/>
    <s v="1111357"/>
    <s v="350105"/>
    <x v="64"/>
    <s v="0000000"/>
    <n v="2016"/>
    <x v="4"/>
    <x v="64"/>
    <s v="R3000-REVENUE"/>
    <s v="R3310-FEDERAL GRANTS DIRECT"/>
    <m/>
    <n v="0"/>
    <n v="0"/>
    <n v="0"/>
    <n v="0"/>
    <n v="0"/>
    <s v="N/A"/>
    <n v="0"/>
    <n v="0"/>
    <n v="0"/>
    <n v="0"/>
    <n v="0"/>
    <n v="0"/>
    <n v="0"/>
    <n v="0"/>
    <n v="0"/>
    <n v="0"/>
    <n v="0"/>
    <n v="0"/>
    <n v="0"/>
    <s v="FED HOUSNG &amp; COMM DEV FND"/>
    <s v="FHCD VVLP M11"/>
    <s v="VIETNAM VETERANS TRANSTL"/>
    <s v="Default"/>
  </r>
  <r>
    <x v="0"/>
    <s v="1111357"/>
    <s v="350105"/>
    <x v="40"/>
    <s v="5590000"/>
    <n v="2016"/>
    <x v="3"/>
    <x v="40"/>
    <s v="50000-PROGRAM EXPENDITURE BUDGET"/>
    <s v="51000-WAGES AND BENEFITS"/>
    <s v="51100-SALARIES/WAGES"/>
    <n v="0"/>
    <n v="0"/>
    <n v="0"/>
    <n v="0"/>
    <n v="0"/>
    <s v="N/A"/>
    <n v="0"/>
    <n v="0"/>
    <n v="0"/>
    <n v="0"/>
    <n v="0"/>
    <n v="0"/>
    <n v="0"/>
    <n v="0"/>
    <n v="0"/>
    <n v="0"/>
    <n v="0"/>
    <n v="0"/>
    <n v="0"/>
    <s v="FED HOUSNG &amp; COMM DEV FND"/>
    <s v="FHCD VVLP M11"/>
    <s v="VIETNAM VETERANS TRANSTL"/>
    <s v="HOUSING AND COMMUNITY DEVELOPMENT"/>
  </r>
  <r>
    <x v="0"/>
    <s v="1111357"/>
    <s v="350105"/>
    <x v="70"/>
    <s v="5590000"/>
    <n v="2016"/>
    <x v="3"/>
    <x v="70"/>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71"/>
    <s v="5590000"/>
    <n v="2016"/>
    <x v="3"/>
    <x v="71"/>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72"/>
    <s v="5590000"/>
    <n v="2016"/>
    <x v="3"/>
    <x v="72"/>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41"/>
    <s v="5590000"/>
    <n v="2016"/>
    <x v="3"/>
    <x v="41"/>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39"/>
    <s v="5590000"/>
    <n v="2016"/>
    <x v="3"/>
    <x v="139"/>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11"/>
    <s v="5590000"/>
    <n v="2016"/>
    <x v="3"/>
    <x v="111"/>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04"/>
    <s v="5590000"/>
    <n v="2016"/>
    <x v="3"/>
    <x v="104"/>
    <s v="50000-PROGRAM EXPENDITURE BUDGET"/>
    <s v="59900-CONTRA EXPENDITURES"/>
    <m/>
    <n v="0"/>
    <n v="0"/>
    <n v="0"/>
    <n v="0"/>
    <n v="0"/>
    <s v="N/A"/>
    <n v="0"/>
    <n v="0"/>
    <n v="0"/>
    <n v="0"/>
    <n v="0"/>
    <n v="0"/>
    <n v="0"/>
    <n v="0"/>
    <n v="0"/>
    <n v="0"/>
    <n v="0"/>
    <n v="0"/>
    <n v="0"/>
    <s v="FED HOUSNG &amp; COMM DEV FND"/>
    <s v="FHCD VVLP M11"/>
    <s v="VIETNAM VETERANS TRANSTL"/>
    <s v="HOUSING AND COMMUNITY DEVELOPMENT"/>
  </r>
  <r>
    <x v="0"/>
    <s v="1111357"/>
    <s v="350105"/>
    <x v="53"/>
    <s v="5590000"/>
    <n v="2016"/>
    <x v="3"/>
    <x v="53"/>
    <s v="50000-PROGRAM EXPENDITURE BUDGET"/>
    <s v="82000-APPLIED OVERHEAD"/>
    <m/>
    <n v="0"/>
    <n v="0"/>
    <n v="0"/>
    <n v="0"/>
    <n v="0"/>
    <s v="N/A"/>
    <n v="0"/>
    <n v="0"/>
    <n v="0"/>
    <n v="0"/>
    <n v="0"/>
    <n v="0"/>
    <n v="0"/>
    <n v="0"/>
    <n v="0"/>
    <n v="0"/>
    <n v="0"/>
    <n v="0"/>
    <n v="0"/>
    <s v="FED HOUSNG &amp; COMM DEV FND"/>
    <s v="FHCD VVLP M11"/>
    <s v="VIETNAM VETERANS TRANSTL"/>
    <s v="HOUSING AND COMMUNITY DEVELOPMENT"/>
  </r>
  <r>
    <x v="0"/>
    <s v="1111357"/>
    <s v="350105"/>
    <x v="54"/>
    <s v="5590000"/>
    <n v="2016"/>
    <x v="3"/>
    <x v="54"/>
    <s v="50000-PROGRAM EXPENDITURE BUDGET"/>
    <s v="82000-APPLIED OVERHEAD"/>
    <m/>
    <n v="0"/>
    <n v="0"/>
    <n v="0"/>
    <n v="0"/>
    <n v="0"/>
    <s v="N/A"/>
    <n v="0"/>
    <n v="0"/>
    <n v="0"/>
    <n v="0"/>
    <n v="0"/>
    <n v="0"/>
    <n v="0"/>
    <n v="0"/>
    <n v="0"/>
    <n v="0"/>
    <n v="0"/>
    <n v="0"/>
    <n v="0"/>
    <s v="FED HOUSNG &amp; COMM DEV FND"/>
    <s v="FHCD VVLP M11"/>
    <s v="VIETNAM VETERANS TRANSTL"/>
    <s v="HOUSING AND COMMUNITY DEVELOPMENT"/>
  </r>
  <r>
    <x v="0"/>
    <s v="1111357"/>
    <s v="350208"/>
    <x v="64"/>
    <s v="0000000"/>
    <n v="2016"/>
    <x v="4"/>
    <x v="64"/>
    <s v="R3000-REVENUE"/>
    <s v="R3310-FEDERAL GRANTS DIRECT"/>
    <m/>
    <n v="0"/>
    <n v="0"/>
    <n v="0"/>
    <n v="0"/>
    <n v="0"/>
    <s v="N/A"/>
    <n v="0"/>
    <n v="0"/>
    <n v="0"/>
    <n v="0"/>
    <n v="0"/>
    <n v="0"/>
    <n v="0"/>
    <n v="0"/>
    <n v="0"/>
    <n v="0"/>
    <n v="0"/>
    <n v="0"/>
    <n v="0"/>
    <s v="FED HOUSNG &amp; COMM DEV FND"/>
    <s v="FHCD VVLP M11"/>
    <s v="DEFAULT PROJECT"/>
    <s v="Default"/>
  </r>
  <r>
    <x v="0"/>
    <s v="1111358"/>
    <s v="000000"/>
    <x v="6"/>
    <s v="0000000"/>
    <n v="2016"/>
    <x v="0"/>
    <x v="6"/>
    <s v="BS000-CURRENT ASSETS"/>
    <s v="B1150-ACCOUNTS RECEIVABLE"/>
    <m/>
    <n v="0"/>
    <n v="0"/>
    <n v="0"/>
    <n v="0"/>
    <n v="0"/>
    <s v="N/A"/>
    <n v="0"/>
    <n v="0"/>
    <n v="0"/>
    <n v="0"/>
    <n v="0"/>
    <n v="0"/>
    <n v="0"/>
    <n v="0"/>
    <n v="0"/>
    <n v="0"/>
    <n v="0"/>
    <n v="0"/>
    <n v="0"/>
    <s v="FED HOUSNG &amp; COMM DEV FND"/>
    <s v="FHCD RENTON PACT C12"/>
    <s v="DEFAULT"/>
    <s v="Default"/>
  </r>
  <r>
    <x v="0"/>
    <s v="1111358"/>
    <s v="000000"/>
    <x v="9"/>
    <s v="0000000"/>
    <n v="2016"/>
    <x v="0"/>
    <x v="9"/>
    <s v="BS000-CURRENT ASSETS"/>
    <s v="B1150-ACCOUNTS RECEIVABLE"/>
    <m/>
    <n v="0"/>
    <n v="0"/>
    <n v="0"/>
    <n v="0"/>
    <n v="0"/>
    <s v="N/A"/>
    <n v="0"/>
    <n v="0"/>
    <n v="0"/>
    <n v="0"/>
    <n v="0"/>
    <n v="0"/>
    <n v="0"/>
    <n v="0"/>
    <n v="0"/>
    <n v="0"/>
    <n v="0"/>
    <n v="0"/>
    <n v="0"/>
    <s v="FED HOUSNG &amp; COMM DEV FND"/>
    <s v="FHCD RENTON PACT C12"/>
    <s v="DEFAULT"/>
    <s v="Default"/>
  </r>
  <r>
    <x v="0"/>
    <s v="1111358"/>
    <s v="000000"/>
    <x v="19"/>
    <s v="0000000"/>
    <n v="2016"/>
    <x v="1"/>
    <x v="19"/>
    <s v="BS200-CURRENT LIABILITIES"/>
    <s v="B2020-ACCOUNTS PAYABLE"/>
    <m/>
    <n v="0"/>
    <n v="0"/>
    <n v="0"/>
    <n v="0"/>
    <n v="0"/>
    <s v="N/A"/>
    <n v="0"/>
    <n v="0"/>
    <n v="0"/>
    <n v="0"/>
    <n v="0"/>
    <n v="0"/>
    <n v="0"/>
    <n v="0"/>
    <n v="0"/>
    <n v="0"/>
    <n v="0"/>
    <n v="0"/>
    <n v="0"/>
    <s v="FED HOUSNG &amp; COMM DEV FND"/>
    <s v="FHCD RENTON PACT C12"/>
    <s v="DEFAULT"/>
    <s v="Default"/>
  </r>
  <r>
    <x v="0"/>
    <s v="1111358"/>
    <s v="000000"/>
    <x v="29"/>
    <s v="0000000"/>
    <n v="2016"/>
    <x v="1"/>
    <x v="29"/>
    <s v="BS200-CURRENT LIABILITIES"/>
    <s v="B2220-DEFERRED REVENUES"/>
    <m/>
    <n v="0"/>
    <n v="0"/>
    <n v="0"/>
    <n v="0"/>
    <n v="0"/>
    <s v="N/A"/>
    <n v="0"/>
    <n v="0"/>
    <n v="0"/>
    <n v="0"/>
    <n v="0"/>
    <n v="0"/>
    <n v="0"/>
    <n v="0"/>
    <n v="0"/>
    <n v="0"/>
    <n v="0"/>
    <n v="0"/>
    <n v="0"/>
    <s v="FED HOUSNG &amp; COMM DEV FND"/>
    <s v="FHCD RENTON PACT C12"/>
    <s v="DEFAULT"/>
    <s v="Default"/>
  </r>
  <r>
    <x v="0"/>
    <s v="1111358"/>
    <s v="350047"/>
    <x v="55"/>
    <s v="0000000"/>
    <n v="2016"/>
    <x v="4"/>
    <x v="55"/>
    <s v="R3000-REVENUE"/>
    <s v="R3310-FEDERAL GRANTS DIRECT"/>
    <m/>
    <n v="0"/>
    <n v="0"/>
    <n v="0"/>
    <n v="0"/>
    <n v="0"/>
    <s v="N/A"/>
    <n v="0"/>
    <n v="0"/>
    <n v="0"/>
    <n v="0"/>
    <n v="0"/>
    <n v="0"/>
    <n v="0"/>
    <n v="0"/>
    <n v="0"/>
    <n v="0"/>
    <n v="0"/>
    <n v="0"/>
    <n v="0"/>
    <s v="FED HOUSNG &amp; COMM DEV FND"/>
    <s v="FHCD RENTON PACT C12"/>
    <s v="PROGRAM YEAR PROJECTS"/>
    <s v="Default"/>
  </r>
  <r>
    <x v="0"/>
    <s v="1111358"/>
    <s v="350047"/>
    <x v="41"/>
    <s v="5590000"/>
    <n v="2016"/>
    <x v="3"/>
    <x v="41"/>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8"/>
    <s v="350047"/>
    <x v="111"/>
    <s v="5590000"/>
    <n v="2016"/>
    <x v="3"/>
    <x v="111"/>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8"/>
    <s v="350047"/>
    <x v="112"/>
    <s v="5590000"/>
    <n v="2016"/>
    <x v="3"/>
    <x v="112"/>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9"/>
    <s v="000000"/>
    <x v="6"/>
    <s v="0000000"/>
    <n v="2016"/>
    <x v="0"/>
    <x v="6"/>
    <s v="BS000-CURRENT ASSETS"/>
    <s v="B1150-ACCOUNTS RECEIVABLE"/>
    <m/>
    <n v="0"/>
    <n v="0"/>
    <n v="0"/>
    <n v="0"/>
    <n v="0"/>
    <s v="N/A"/>
    <n v="0"/>
    <n v="0"/>
    <n v="0"/>
    <n v="0"/>
    <n v="0"/>
    <n v="0"/>
    <n v="0"/>
    <n v="0"/>
    <n v="0"/>
    <n v="0"/>
    <n v="0"/>
    <n v="0"/>
    <n v="0"/>
    <s v="FED HOUSNG &amp; COMM DEV FND"/>
    <s v="FHCD RENTON MSC EMER ASST C12"/>
    <s v="DEFAULT"/>
    <s v="Default"/>
  </r>
  <r>
    <x v="0"/>
    <s v="1111359"/>
    <s v="000000"/>
    <x v="9"/>
    <s v="0000000"/>
    <n v="2016"/>
    <x v="0"/>
    <x v="9"/>
    <s v="BS000-CURRENT ASSETS"/>
    <s v="B1150-ACCOUNTS RECEIVABLE"/>
    <m/>
    <n v="0"/>
    <n v="0"/>
    <n v="0"/>
    <n v="0"/>
    <n v="0"/>
    <s v="N/A"/>
    <n v="0"/>
    <n v="0"/>
    <n v="0"/>
    <n v="0"/>
    <n v="0"/>
    <n v="0"/>
    <n v="0"/>
    <n v="0"/>
    <n v="0"/>
    <n v="0"/>
    <n v="0"/>
    <n v="0"/>
    <n v="0"/>
    <s v="FED HOUSNG &amp; COMM DEV FND"/>
    <s v="FHCD RENTON MSC EMER ASST C12"/>
    <s v="DEFAULT"/>
    <s v="Default"/>
  </r>
  <r>
    <x v="0"/>
    <s v="1111359"/>
    <s v="000000"/>
    <x v="19"/>
    <s v="0000000"/>
    <n v="2016"/>
    <x v="1"/>
    <x v="19"/>
    <s v="BS200-CURRENT LIABILITIES"/>
    <s v="B2020-ACCOUNTS PAYABLE"/>
    <m/>
    <n v="0"/>
    <n v="0"/>
    <n v="0"/>
    <n v="0"/>
    <n v="0"/>
    <s v="N/A"/>
    <n v="0"/>
    <n v="0"/>
    <n v="0"/>
    <n v="0"/>
    <n v="0"/>
    <n v="0"/>
    <n v="0"/>
    <n v="0"/>
    <n v="0"/>
    <n v="0"/>
    <n v="0"/>
    <n v="0"/>
    <n v="0"/>
    <s v="FED HOUSNG &amp; COMM DEV FND"/>
    <s v="FHCD RENTON MSC EMER ASST C12"/>
    <s v="DEFAULT"/>
    <s v="Default"/>
  </r>
  <r>
    <x v="0"/>
    <s v="1111359"/>
    <s v="000000"/>
    <x v="29"/>
    <s v="0000000"/>
    <n v="2016"/>
    <x v="1"/>
    <x v="29"/>
    <s v="BS200-CURRENT LIABILITIES"/>
    <s v="B2220-DEFERRED REVENUES"/>
    <m/>
    <n v="0"/>
    <n v="0"/>
    <n v="0"/>
    <n v="0"/>
    <n v="0"/>
    <s v="N/A"/>
    <n v="0"/>
    <n v="0"/>
    <n v="0"/>
    <n v="0"/>
    <n v="0"/>
    <n v="0"/>
    <n v="0"/>
    <n v="0"/>
    <n v="0"/>
    <n v="0"/>
    <n v="0"/>
    <n v="0"/>
    <n v="0"/>
    <s v="FED HOUSNG &amp; COMM DEV FND"/>
    <s v="FHCD RENTON MSC EMER ASST C12"/>
    <s v="DEFAULT"/>
    <s v="Default"/>
  </r>
  <r>
    <x v="0"/>
    <s v="1111359"/>
    <s v="350047"/>
    <x v="55"/>
    <s v="0000000"/>
    <n v="2016"/>
    <x v="4"/>
    <x v="55"/>
    <s v="R3000-REVENUE"/>
    <s v="R3310-FEDERAL GRANTS DIRECT"/>
    <m/>
    <n v="0"/>
    <n v="0"/>
    <n v="0"/>
    <n v="0"/>
    <n v="0"/>
    <s v="N/A"/>
    <n v="0"/>
    <n v="0"/>
    <n v="0"/>
    <n v="0"/>
    <n v="0"/>
    <n v="0"/>
    <n v="0"/>
    <n v="0"/>
    <n v="0"/>
    <n v="0"/>
    <n v="0"/>
    <n v="0"/>
    <n v="0"/>
    <s v="FED HOUSNG &amp; COMM DEV FND"/>
    <s v="FHCD RENTON MSC EMER ASST C12"/>
    <s v="PROGRAM YEAR PROJECTS"/>
    <s v="Default"/>
  </r>
  <r>
    <x v="0"/>
    <s v="1111359"/>
    <s v="350047"/>
    <x v="41"/>
    <s v="5590000"/>
    <n v="2016"/>
    <x v="3"/>
    <x v="41"/>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59"/>
    <s v="350047"/>
    <x v="111"/>
    <s v="5590000"/>
    <n v="2016"/>
    <x v="3"/>
    <x v="111"/>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59"/>
    <s v="350047"/>
    <x v="112"/>
    <s v="5590000"/>
    <n v="2016"/>
    <x v="3"/>
    <x v="112"/>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60"/>
    <s v="000000"/>
    <x v="6"/>
    <s v="0000000"/>
    <n v="2016"/>
    <x v="0"/>
    <x v="6"/>
    <s v="BS000-CURRENT ASSETS"/>
    <s v="B1150-ACCOUNTS RECEIVABLE"/>
    <m/>
    <n v="0"/>
    <n v="0"/>
    <n v="0"/>
    <n v="0"/>
    <n v="0"/>
    <s v="N/A"/>
    <n v="0"/>
    <n v="0"/>
    <n v="0"/>
    <n v="0"/>
    <n v="0"/>
    <n v="0"/>
    <n v="0"/>
    <n v="0"/>
    <n v="0"/>
    <n v="0"/>
    <n v="0"/>
    <n v="0"/>
    <n v="0"/>
    <s v="FED HOUSNG &amp; COMM DEV FND"/>
    <s v="FHCD 2012 HSG REPAIR PROG C12"/>
    <s v="DEFAULT"/>
    <s v="Default"/>
  </r>
  <r>
    <x v="0"/>
    <s v="1111360"/>
    <s v="000000"/>
    <x v="9"/>
    <s v="0000000"/>
    <n v="2016"/>
    <x v="0"/>
    <x v="9"/>
    <s v="BS000-CURRENT ASSETS"/>
    <s v="B1150-ACCOUNTS RECEIVABLE"/>
    <m/>
    <n v="0"/>
    <n v="0"/>
    <n v="0"/>
    <n v="0"/>
    <n v="0"/>
    <s v="N/A"/>
    <n v="0"/>
    <n v="0"/>
    <n v="0"/>
    <n v="0"/>
    <n v="0"/>
    <n v="0"/>
    <n v="0"/>
    <n v="0"/>
    <n v="0"/>
    <n v="0"/>
    <n v="0"/>
    <n v="0"/>
    <n v="0"/>
    <s v="FED HOUSNG &amp; COMM DEV FND"/>
    <s v="FHCD 2012 HSG REPAIR PROG C12"/>
    <s v="DEFAULT"/>
    <s v="Default"/>
  </r>
  <r>
    <x v="0"/>
    <s v="1111360"/>
    <s v="000000"/>
    <x v="19"/>
    <s v="0000000"/>
    <n v="2016"/>
    <x v="1"/>
    <x v="19"/>
    <s v="BS200-CURRENT LIABILITIES"/>
    <s v="B2020-ACCOUNTS PAYABLE"/>
    <m/>
    <n v="0"/>
    <n v="0"/>
    <n v="0"/>
    <n v="0"/>
    <n v="0"/>
    <s v="N/A"/>
    <n v="0"/>
    <n v="0"/>
    <n v="0"/>
    <n v="0"/>
    <n v="0"/>
    <n v="0"/>
    <n v="0"/>
    <n v="0"/>
    <n v="0"/>
    <n v="0"/>
    <n v="0"/>
    <n v="0"/>
    <n v="0"/>
    <s v="FED HOUSNG &amp; COMM DEV FND"/>
    <s v="FHCD 2012 HSG REPAIR PROG C12"/>
    <s v="DEFAULT"/>
    <s v="Default"/>
  </r>
  <r>
    <x v="0"/>
    <s v="1111360"/>
    <s v="000000"/>
    <x v="29"/>
    <s v="0000000"/>
    <n v="2016"/>
    <x v="1"/>
    <x v="29"/>
    <s v="BS200-CURRENT LIABILITIES"/>
    <s v="B2220-DEFERRED REVENUES"/>
    <m/>
    <n v="0"/>
    <n v="0"/>
    <n v="0"/>
    <n v="0"/>
    <n v="0"/>
    <s v="N/A"/>
    <n v="0"/>
    <n v="0"/>
    <n v="0"/>
    <n v="0"/>
    <n v="0"/>
    <n v="0"/>
    <n v="0"/>
    <n v="0"/>
    <n v="0"/>
    <n v="0"/>
    <n v="0"/>
    <n v="0"/>
    <n v="0"/>
    <s v="FED HOUSNG &amp; COMM DEV FND"/>
    <s v="FHCD 2012 HSG REPAIR PROG C12"/>
    <s v="DEFAULT"/>
    <s v="Default"/>
  </r>
  <r>
    <x v="0"/>
    <s v="1111360"/>
    <s v="350047"/>
    <x v="55"/>
    <s v="0000000"/>
    <n v="2016"/>
    <x v="4"/>
    <x v="55"/>
    <s v="R3000-REVENUE"/>
    <s v="R3310-FEDERAL GRANTS DIRECT"/>
    <m/>
    <n v="0"/>
    <n v="0"/>
    <n v="0"/>
    <n v="0"/>
    <n v="0"/>
    <s v="N/A"/>
    <n v="0"/>
    <n v="0"/>
    <n v="0"/>
    <n v="0"/>
    <n v="0"/>
    <n v="0"/>
    <n v="0"/>
    <n v="0"/>
    <n v="0"/>
    <n v="0"/>
    <n v="0"/>
    <n v="0"/>
    <n v="0"/>
    <s v="FED HOUSNG &amp; COMM DEV FND"/>
    <s v="FHCD 2012 HSG REPAIR PROG C12"/>
    <s v="PROGRAM YEAR PROJECTS"/>
    <s v="Default"/>
  </r>
  <r>
    <x v="0"/>
    <s v="1111360"/>
    <s v="350047"/>
    <x v="39"/>
    <s v="0000000"/>
    <n v="2016"/>
    <x v="4"/>
    <x v="39"/>
    <s v="R3000-REVENUE"/>
    <s v="R3600-MISCELLANEOUS REVENUE"/>
    <m/>
    <n v="0"/>
    <n v="0"/>
    <n v="0"/>
    <n v="0"/>
    <n v="0"/>
    <s v="N/A"/>
    <n v="0"/>
    <n v="0"/>
    <n v="0"/>
    <n v="0"/>
    <n v="0"/>
    <n v="0"/>
    <n v="0"/>
    <n v="0"/>
    <n v="0"/>
    <n v="0"/>
    <n v="0"/>
    <n v="0"/>
    <n v="0"/>
    <s v="FED HOUSNG &amp; COMM DEV FND"/>
    <s v="FHCD 2012 HSG REPAIR PROG C12"/>
    <s v="PROGRAM YEAR PROJECTS"/>
    <s v="Default"/>
  </r>
  <r>
    <x v="0"/>
    <s v="1111360"/>
    <s v="350047"/>
    <x v="38"/>
    <s v="5590000"/>
    <n v="2016"/>
    <x v="3"/>
    <x v="38"/>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38"/>
    <s v="5590000"/>
    <n v="2016"/>
    <x v="3"/>
    <x v="138"/>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41"/>
    <s v="5590000"/>
    <n v="2016"/>
    <x v="3"/>
    <x v="41"/>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1"/>
    <s v="5590000"/>
    <n v="2016"/>
    <x v="3"/>
    <x v="111"/>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2"/>
    <s v="5590000"/>
    <n v="2016"/>
    <x v="3"/>
    <x v="112"/>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2"/>
    <s v="5592000"/>
    <n v="2016"/>
    <x v="3"/>
    <x v="112"/>
    <s v="50000-PROGRAM EXPENDITURE BUDGET"/>
    <s v="53000-SERVICES-OTHER CHARGES"/>
    <m/>
    <n v="0"/>
    <n v="0"/>
    <n v="0"/>
    <n v="0"/>
    <n v="0"/>
    <s v="N/A"/>
    <n v="0"/>
    <n v="0"/>
    <n v="0"/>
    <n v="0"/>
    <n v="0"/>
    <n v="0"/>
    <n v="0"/>
    <n v="0"/>
    <n v="0"/>
    <n v="0"/>
    <n v="0"/>
    <n v="0"/>
    <n v="0"/>
    <s v="FED HOUSNG &amp; COMM DEV FND"/>
    <s v="FHCD 2012 HSG REPAIR PROG C12"/>
    <s v="PROGRAM YEAR PROJECTS"/>
    <s v="HOUSING AND COMMUNITY SERVICES"/>
  </r>
  <r>
    <x v="0"/>
    <s v="1111360"/>
    <s v="350047"/>
    <x v="122"/>
    <s v="5590000"/>
    <n v="2016"/>
    <x v="3"/>
    <x v="122"/>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1"/>
    <s v="350206"/>
    <x v="41"/>
    <s v="5590000"/>
    <n v="2016"/>
    <x v="3"/>
    <x v="41"/>
    <s v="50000-PROGRAM EXPENDITURE BUDGET"/>
    <s v="53000-SERVICES-OTHER CHARGES"/>
    <m/>
    <n v="0"/>
    <n v="0"/>
    <n v="0"/>
    <n v="0"/>
    <n v="0"/>
    <s v="N/A"/>
    <n v="0"/>
    <n v="0"/>
    <n v="0"/>
    <n v="0"/>
    <n v="0"/>
    <n v="0"/>
    <n v="0"/>
    <n v="0"/>
    <n v="0"/>
    <n v="0"/>
    <n v="0"/>
    <n v="0"/>
    <n v="0"/>
    <s v="FED HOUSNG &amp; COMM DEV FND"/>
    <s v="FHCD 2011 ESG SHELTER OPS E11"/>
    <s v="ESG PROGRAM"/>
    <s v="HOUSING AND COMMUNITY DEVELOPMENT"/>
  </r>
  <r>
    <x v="0"/>
    <s v="1111363"/>
    <s v="000000"/>
    <x v="6"/>
    <s v="0000000"/>
    <n v="2016"/>
    <x v="0"/>
    <x v="6"/>
    <s v="BS000-CURRENT ASSETS"/>
    <s v="B1150-ACCOUNTS RECEIVABLE"/>
    <m/>
    <n v="0"/>
    <n v="0"/>
    <n v="0"/>
    <n v="0"/>
    <n v="0"/>
    <s v="N/A"/>
    <n v="0"/>
    <n v="0"/>
    <n v="0"/>
    <n v="0"/>
    <n v="0"/>
    <n v="0"/>
    <n v="0"/>
    <n v="0"/>
    <n v="0"/>
    <n v="0"/>
    <n v="0"/>
    <n v="0"/>
    <n v="0"/>
    <s v="FED HOUSNG &amp; COMM DEV FND"/>
    <s v="FHCD FOY EMER SHELTER C12"/>
    <s v="DEFAULT"/>
    <s v="Default"/>
  </r>
  <r>
    <x v="0"/>
    <s v="1111363"/>
    <s v="000000"/>
    <x v="9"/>
    <s v="0000000"/>
    <n v="2016"/>
    <x v="0"/>
    <x v="9"/>
    <s v="BS000-CURRENT ASSETS"/>
    <s v="B1150-ACCOUNTS RECEIVABLE"/>
    <m/>
    <n v="0"/>
    <n v="0"/>
    <n v="0"/>
    <n v="0"/>
    <n v="0"/>
    <s v="N/A"/>
    <n v="0"/>
    <n v="0"/>
    <n v="0"/>
    <n v="0"/>
    <n v="0"/>
    <n v="0"/>
    <n v="0"/>
    <n v="0"/>
    <n v="0"/>
    <n v="0"/>
    <n v="0"/>
    <n v="0"/>
    <n v="0"/>
    <s v="FED HOUSNG &amp; COMM DEV FND"/>
    <s v="FHCD FOY EMER SHELTER C12"/>
    <s v="DEFAULT"/>
    <s v="Default"/>
  </r>
  <r>
    <x v="0"/>
    <s v="1111363"/>
    <s v="000000"/>
    <x v="19"/>
    <s v="0000000"/>
    <n v="2016"/>
    <x v="1"/>
    <x v="19"/>
    <s v="BS200-CURRENT LIABILITIES"/>
    <s v="B2020-ACCOUNTS PAYABLE"/>
    <m/>
    <n v="0"/>
    <n v="0"/>
    <n v="0"/>
    <n v="0"/>
    <n v="0"/>
    <s v="N/A"/>
    <n v="0"/>
    <n v="0"/>
    <n v="0"/>
    <n v="0"/>
    <n v="0"/>
    <n v="0"/>
    <n v="0"/>
    <n v="0"/>
    <n v="0"/>
    <n v="0"/>
    <n v="0"/>
    <n v="0"/>
    <n v="0"/>
    <s v="FED HOUSNG &amp; COMM DEV FND"/>
    <s v="FHCD FOY EMER SHELTER C12"/>
    <s v="DEFAULT"/>
    <s v="Default"/>
  </r>
  <r>
    <x v="0"/>
    <s v="1111363"/>
    <s v="000000"/>
    <x v="29"/>
    <s v="0000000"/>
    <n v="2016"/>
    <x v="1"/>
    <x v="29"/>
    <s v="BS200-CURRENT LIABILITIES"/>
    <s v="B2220-DEFERRED REVENUES"/>
    <m/>
    <n v="0"/>
    <n v="0"/>
    <n v="0"/>
    <n v="0"/>
    <n v="0"/>
    <s v="N/A"/>
    <n v="0"/>
    <n v="0"/>
    <n v="0"/>
    <n v="0"/>
    <n v="0"/>
    <n v="0"/>
    <n v="0"/>
    <n v="0"/>
    <n v="0"/>
    <n v="0"/>
    <n v="0"/>
    <n v="0"/>
    <n v="0"/>
    <s v="FED HOUSNG &amp; COMM DEV FND"/>
    <s v="FHCD FOY EMER SHELTER C12"/>
    <s v="DEFAULT"/>
    <s v="Default"/>
  </r>
  <r>
    <x v="0"/>
    <s v="1111363"/>
    <s v="350047"/>
    <x v="55"/>
    <s v="0000000"/>
    <n v="2016"/>
    <x v="4"/>
    <x v="55"/>
    <s v="R3000-REVENUE"/>
    <s v="R3310-FEDERAL GRANTS DIRECT"/>
    <m/>
    <n v="0"/>
    <n v="0"/>
    <n v="0"/>
    <n v="0"/>
    <n v="0"/>
    <s v="N/A"/>
    <n v="0"/>
    <n v="0"/>
    <n v="0"/>
    <n v="0"/>
    <n v="0"/>
    <n v="0"/>
    <n v="0"/>
    <n v="0"/>
    <n v="0"/>
    <n v="0"/>
    <n v="0"/>
    <n v="0"/>
    <n v="0"/>
    <s v="FED HOUSNG &amp; COMM DEV FND"/>
    <s v="FHCD FOY EMER SHELTER C12"/>
    <s v="PROGRAM YEAR PROJECTS"/>
    <s v="Default"/>
  </r>
  <r>
    <x v="0"/>
    <s v="1111363"/>
    <s v="350047"/>
    <x v="55"/>
    <s v="5590000"/>
    <n v="2016"/>
    <x v="4"/>
    <x v="55"/>
    <s v="R3000-REVENUE"/>
    <s v="R3310-FEDERAL GRANTS DIRECT"/>
    <m/>
    <n v="0"/>
    <n v="0"/>
    <n v="0"/>
    <n v="0"/>
    <n v="0"/>
    <s v="N/A"/>
    <n v="0"/>
    <n v="0"/>
    <n v="0"/>
    <n v="0"/>
    <n v="0"/>
    <n v="0"/>
    <n v="0"/>
    <n v="0"/>
    <n v="0"/>
    <n v="0"/>
    <n v="0"/>
    <n v="0"/>
    <n v="0"/>
    <s v="FED HOUSNG &amp; COMM DEV FND"/>
    <s v="FHCD FOY EMER SHELTER C12"/>
    <s v="PROGRAM YEAR PROJECTS"/>
    <s v="HOUSING AND COMMUNITY DEVELOPMENT"/>
  </r>
  <r>
    <x v="0"/>
    <s v="1111363"/>
    <s v="350047"/>
    <x v="41"/>
    <s v="5590000"/>
    <n v="2016"/>
    <x v="3"/>
    <x v="41"/>
    <s v="50000-PROGRAM EXPENDITURE BUDGET"/>
    <s v="53000-SERVICES-OTHER CHARGES"/>
    <m/>
    <n v="0"/>
    <n v="0"/>
    <n v="0"/>
    <n v="0"/>
    <n v="0"/>
    <s v="N/A"/>
    <n v="0"/>
    <n v="0"/>
    <n v="0"/>
    <n v="0"/>
    <n v="0"/>
    <n v="0"/>
    <n v="0"/>
    <n v="0"/>
    <n v="0"/>
    <n v="0"/>
    <n v="0"/>
    <n v="0"/>
    <n v="0"/>
    <s v="FED HOUSNG &amp; COMM DEV FND"/>
    <s v="FHCD FOY EMER SHELTER C12"/>
    <s v="PROGRAM YEAR PROJECTS"/>
    <s v="HOUSING AND COMMUNITY DEVELOPMENT"/>
  </r>
  <r>
    <x v="0"/>
    <s v="1111363"/>
    <s v="350047"/>
    <x v="112"/>
    <s v="0000000"/>
    <n v="2016"/>
    <x v="3"/>
    <x v="112"/>
    <s v="50000-PROGRAM EXPENDITURE BUDGET"/>
    <s v="53000-SERVICES-OTHER CHARGES"/>
    <m/>
    <n v="0"/>
    <n v="0"/>
    <n v="0"/>
    <n v="0"/>
    <n v="0"/>
    <s v="N/A"/>
    <n v="0"/>
    <n v="0"/>
    <n v="0"/>
    <n v="0"/>
    <n v="0"/>
    <n v="0"/>
    <n v="0"/>
    <n v="0"/>
    <n v="0"/>
    <n v="0"/>
    <n v="0"/>
    <n v="0"/>
    <n v="0"/>
    <s v="FED HOUSNG &amp; COMM DEV FND"/>
    <s v="FHCD FOY EMER SHELTER C12"/>
    <s v="PROGRAM YEAR PROJECTS"/>
    <s v="Default"/>
  </r>
  <r>
    <x v="0"/>
    <s v="1111363"/>
    <s v="350047"/>
    <x v="112"/>
    <s v="5590000"/>
    <n v="2016"/>
    <x v="3"/>
    <x v="112"/>
    <s v="50000-PROGRAM EXPENDITURE BUDGET"/>
    <s v="53000-SERVICES-OTHER CHARGES"/>
    <m/>
    <n v="0"/>
    <n v="0"/>
    <n v="0"/>
    <n v="0"/>
    <n v="0"/>
    <s v="N/A"/>
    <n v="0"/>
    <n v="0"/>
    <n v="0"/>
    <n v="0"/>
    <n v="0"/>
    <n v="0"/>
    <n v="0"/>
    <n v="0"/>
    <n v="0"/>
    <n v="0"/>
    <n v="0"/>
    <n v="0"/>
    <n v="0"/>
    <s v="FED HOUSNG &amp; COMM DEV FND"/>
    <s v="FHCD FOY EMER SHELTER C12"/>
    <s v="PROGRAM YEAR PROJECTS"/>
    <s v="HOUSING AND COMMUNITY DEVELOPMENT"/>
  </r>
  <r>
    <x v="0"/>
    <s v="1111364"/>
    <s v="000000"/>
    <x v="6"/>
    <s v="0000000"/>
    <n v="2016"/>
    <x v="0"/>
    <x v="6"/>
    <s v="BS000-CURRENT ASSETS"/>
    <s v="B1150-ACCOUNTS RECEIVABLE"/>
    <m/>
    <n v="0"/>
    <n v="0"/>
    <n v="0"/>
    <n v="0"/>
    <n v="0"/>
    <s v="N/A"/>
    <n v="0"/>
    <n v="0"/>
    <n v="0"/>
    <n v="0"/>
    <n v="0"/>
    <n v="0"/>
    <n v="0"/>
    <n v="0"/>
    <n v="0"/>
    <n v="0"/>
    <n v="0"/>
    <n v="0"/>
    <n v="0"/>
    <s v="FED HOUSNG &amp; COMM DEV FND"/>
    <s v="FHCD HOME HFP HSG DEV H12"/>
    <s v="DEFAULT"/>
    <s v="Default"/>
  </r>
  <r>
    <x v="0"/>
    <s v="1111364"/>
    <s v="000000"/>
    <x v="9"/>
    <s v="0000000"/>
    <n v="2016"/>
    <x v="0"/>
    <x v="9"/>
    <s v="BS000-CURRENT ASSETS"/>
    <s v="B1150-ACCOUNTS RECEIVABLE"/>
    <m/>
    <n v="0"/>
    <n v="0"/>
    <n v="0"/>
    <n v="0"/>
    <n v="0"/>
    <s v="N/A"/>
    <n v="0"/>
    <n v="0"/>
    <n v="0"/>
    <n v="0"/>
    <n v="0"/>
    <n v="0"/>
    <n v="0"/>
    <n v="0"/>
    <n v="0"/>
    <n v="0"/>
    <n v="0"/>
    <n v="0"/>
    <n v="0"/>
    <s v="FED HOUSNG &amp; COMM DEV FND"/>
    <s v="FHCD HOME HFP HSG DEV H12"/>
    <s v="DEFAULT"/>
    <s v="Default"/>
  </r>
  <r>
    <x v="0"/>
    <s v="1111364"/>
    <s v="000000"/>
    <x v="29"/>
    <s v="0000000"/>
    <n v="2016"/>
    <x v="1"/>
    <x v="29"/>
    <s v="BS200-CURRENT LIABILITIES"/>
    <s v="B2220-DEFERRED REVENUES"/>
    <m/>
    <n v="0"/>
    <n v="0"/>
    <n v="7500"/>
    <n v="0"/>
    <n v="-7500"/>
    <s v="N/A"/>
    <n v="0"/>
    <n v="0"/>
    <n v="0"/>
    <n v="0"/>
    <n v="0"/>
    <n v="0"/>
    <n v="0"/>
    <n v="0"/>
    <n v="0"/>
    <n v="0"/>
    <n v="0"/>
    <n v="7500"/>
    <n v="0"/>
    <s v="FED HOUSNG &amp; COMM DEV FND"/>
    <s v="FHCD HOME HFP HSG DEV H12"/>
    <s v="DEFAULT"/>
    <s v="Default"/>
  </r>
  <r>
    <x v="0"/>
    <s v="1111364"/>
    <s v="350007"/>
    <x v="55"/>
    <s v="5590000"/>
    <n v="2016"/>
    <x v="4"/>
    <x v="55"/>
    <s v="R3000-REVENUE"/>
    <s v="R3310-FEDERAL GRANTS DIRECT"/>
    <m/>
    <n v="0"/>
    <n v="0"/>
    <n v="0"/>
    <n v="0"/>
    <n v="0"/>
    <s v="N/A"/>
    <n v="0"/>
    <n v="0"/>
    <n v="0"/>
    <n v="0"/>
    <n v="0"/>
    <n v="0"/>
    <n v="0"/>
    <n v="0"/>
    <n v="0"/>
    <n v="0"/>
    <n v="0"/>
    <n v="0"/>
    <n v="0"/>
    <s v="FED HOUSNG &amp; COMM DEV FND"/>
    <s v="FHCD HOME HFP HSG DEV H12"/>
    <s v="HOME SBRCPNT UNALL"/>
    <s v="HOUSING AND COMMUNITY DEVELOPMENT"/>
  </r>
  <r>
    <x v="0"/>
    <s v="1111364"/>
    <s v="350007"/>
    <x v="43"/>
    <s v="0000000"/>
    <n v="2016"/>
    <x v="4"/>
    <x v="43"/>
    <s v="R3000-REVENUE"/>
    <s v="R3310-FEDERAL GRANTS DIRECT"/>
    <m/>
    <n v="0"/>
    <n v="0"/>
    <n v="0"/>
    <n v="0"/>
    <n v="0"/>
    <s v="N/A"/>
    <n v="0"/>
    <n v="0"/>
    <n v="0"/>
    <n v="0"/>
    <n v="0"/>
    <n v="0"/>
    <n v="0"/>
    <n v="0"/>
    <n v="0"/>
    <n v="0"/>
    <n v="0"/>
    <n v="0"/>
    <n v="0"/>
    <s v="FED HOUSNG &amp; COMM DEV FND"/>
    <s v="FHCD HOME HFP HSG DEV H12"/>
    <s v="HOME SBRCPNT UNALL"/>
    <s v="Default"/>
  </r>
  <r>
    <x v="0"/>
    <s v="1111364"/>
    <s v="350007"/>
    <x v="43"/>
    <s v="5590000"/>
    <n v="2016"/>
    <x v="4"/>
    <x v="43"/>
    <s v="R3000-REVENUE"/>
    <s v="R3310-FEDERAL GRANTS DIRECT"/>
    <m/>
    <n v="0"/>
    <n v="0"/>
    <n v="0"/>
    <n v="0"/>
    <n v="0"/>
    <s v="N/A"/>
    <n v="0"/>
    <n v="0"/>
    <n v="0"/>
    <n v="0"/>
    <n v="0"/>
    <n v="0"/>
    <n v="0"/>
    <n v="0"/>
    <n v="0"/>
    <n v="0"/>
    <n v="0"/>
    <n v="0"/>
    <n v="0"/>
    <s v="FED HOUSNG &amp; COMM DEV FND"/>
    <s v="FHCD HOME HFP HSG DEV H12"/>
    <s v="HOME SBRCPNT UNALL"/>
    <s v="HOUSING AND COMMUNITY DEVELOPMENT"/>
  </r>
  <r>
    <x v="0"/>
    <s v="1111364"/>
    <s v="350007"/>
    <x v="46"/>
    <s v="0000000"/>
    <n v="2016"/>
    <x v="4"/>
    <x v="46"/>
    <s v="R3000-REVENUE"/>
    <s v="R3600-MISCELLANEOUS REVENUE"/>
    <m/>
    <n v="0"/>
    <n v="0"/>
    <n v="0"/>
    <n v="0"/>
    <n v="0"/>
    <s v="N/A"/>
    <n v="0"/>
    <n v="0"/>
    <n v="0"/>
    <n v="0"/>
    <n v="0"/>
    <n v="0"/>
    <n v="0"/>
    <n v="0"/>
    <n v="0"/>
    <n v="0"/>
    <n v="0"/>
    <n v="0"/>
    <n v="0"/>
    <s v="FED HOUSNG &amp; COMM DEV FND"/>
    <s v="FHCD HOME HFP HSG DEV H12"/>
    <s v="HOME SBRCPNT UNALL"/>
    <s v="Default"/>
  </r>
  <r>
    <x v="0"/>
    <s v="1111364"/>
    <s v="350007"/>
    <x v="46"/>
    <s v="5590000"/>
    <n v="2016"/>
    <x v="4"/>
    <x v="46"/>
    <s v="R3000-REVENUE"/>
    <s v="R3600-MISCELLANEOUS REVENUE"/>
    <m/>
    <n v="0"/>
    <n v="0"/>
    <n v="0"/>
    <n v="0"/>
    <n v="0"/>
    <s v="N/A"/>
    <n v="0"/>
    <n v="0"/>
    <n v="0"/>
    <n v="0"/>
    <n v="0"/>
    <n v="0"/>
    <n v="0"/>
    <n v="0"/>
    <n v="0"/>
    <n v="0"/>
    <n v="0"/>
    <n v="0"/>
    <n v="0"/>
    <s v="FED HOUSNG &amp; COMM DEV FND"/>
    <s v="FHCD HOME HFP HSG DEV H12"/>
    <s v="HOME SBRCPNT UNALL"/>
    <s v="HOUSING AND COMMUNITY DEVELOPMENT"/>
  </r>
  <r>
    <x v="0"/>
    <s v="1111364"/>
    <s v="350007"/>
    <x v="40"/>
    <s v="5590000"/>
    <n v="2016"/>
    <x v="3"/>
    <x v="40"/>
    <s v="50000-PROGRAM EXPENDITURE BUDGET"/>
    <s v="51000-WAGES AND BENEFITS"/>
    <s v="51100-SALARIES/WAGES"/>
    <n v="0"/>
    <n v="0"/>
    <n v="0"/>
    <n v="0"/>
    <n v="0"/>
    <s v="N/A"/>
    <n v="0"/>
    <n v="0"/>
    <n v="0"/>
    <n v="0"/>
    <n v="0"/>
    <n v="0"/>
    <n v="0"/>
    <n v="0"/>
    <n v="0"/>
    <n v="0"/>
    <n v="0"/>
    <n v="0"/>
    <n v="0"/>
    <s v="FED HOUSNG &amp; COMM DEV FND"/>
    <s v="FHCD HOME HFP HSG DEV H12"/>
    <s v="HOME SBRCPNT UNALL"/>
    <s v="HOUSING AND COMMUNITY DEVELOPMENT"/>
  </r>
  <r>
    <x v="0"/>
    <s v="1111364"/>
    <s v="350007"/>
    <x v="53"/>
    <s v="5590000"/>
    <n v="2016"/>
    <x v="3"/>
    <x v="53"/>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4"/>
    <s v="350007"/>
    <x v="54"/>
    <s v="5590000"/>
    <n v="2016"/>
    <x v="3"/>
    <x v="54"/>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4"/>
    <s v="350007"/>
    <x v="151"/>
    <s v="5590000"/>
    <n v="2016"/>
    <x v="3"/>
    <x v="73"/>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5"/>
    <s v="000000"/>
    <x v="6"/>
    <s v="0000000"/>
    <n v="2016"/>
    <x v="0"/>
    <x v="6"/>
    <s v="BS000-CURRENT ASSETS"/>
    <s v="B1150-ACCOUNTS RECEIVABLE"/>
    <m/>
    <n v="0"/>
    <n v="0"/>
    <n v="0"/>
    <n v="0"/>
    <n v="0"/>
    <s v="N/A"/>
    <n v="0"/>
    <n v="0"/>
    <n v="0"/>
    <n v="0"/>
    <n v="0"/>
    <n v="0"/>
    <n v="0"/>
    <n v="0"/>
    <n v="0"/>
    <n v="0"/>
    <n v="0"/>
    <n v="0"/>
    <n v="0"/>
    <s v="FED HOUSNG &amp; COMM DEV FND"/>
    <s v="FHCD CONSEJO MI CASA M11"/>
    <s v="DEFAULT"/>
    <s v="Default"/>
  </r>
  <r>
    <x v="0"/>
    <s v="1111365"/>
    <s v="000000"/>
    <x v="9"/>
    <s v="0000000"/>
    <n v="2016"/>
    <x v="0"/>
    <x v="9"/>
    <s v="BS000-CURRENT ASSETS"/>
    <s v="B1150-ACCOUNTS RECEIVABLE"/>
    <m/>
    <n v="0"/>
    <n v="0"/>
    <n v="0"/>
    <n v="0"/>
    <n v="0"/>
    <s v="N/A"/>
    <n v="0"/>
    <n v="0"/>
    <n v="0"/>
    <n v="0"/>
    <n v="0"/>
    <n v="0"/>
    <n v="0"/>
    <n v="0"/>
    <n v="0"/>
    <n v="0"/>
    <n v="0"/>
    <n v="0"/>
    <n v="0"/>
    <s v="FED HOUSNG &amp; COMM DEV FND"/>
    <s v="FHCD CONSEJO MI CASA M11"/>
    <s v="DEFAULT"/>
    <s v="Default"/>
  </r>
  <r>
    <x v="0"/>
    <s v="1111365"/>
    <s v="000000"/>
    <x v="29"/>
    <s v="0000000"/>
    <n v="2016"/>
    <x v="1"/>
    <x v="29"/>
    <s v="BS200-CURRENT LIABILITIES"/>
    <s v="B2220-DEFERRED REVENUES"/>
    <m/>
    <n v="0"/>
    <n v="0"/>
    <n v="-40"/>
    <n v="0"/>
    <n v="40"/>
    <s v="N/A"/>
    <n v="0"/>
    <n v="0"/>
    <n v="0"/>
    <n v="0"/>
    <n v="0"/>
    <n v="0"/>
    <n v="0"/>
    <n v="0"/>
    <n v="0"/>
    <n v="0"/>
    <n v="0"/>
    <n v="-40"/>
    <n v="0"/>
    <s v="FED HOUSNG &amp; COMM DEV FND"/>
    <s v="FHCD CONSEJO MI CASA M11"/>
    <s v="DEFAULT"/>
    <s v="Default"/>
  </r>
  <r>
    <x v="0"/>
    <s v="1111365"/>
    <s v="350102"/>
    <x v="64"/>
    <s v="0000000"/>
    <n v="2016"/>
    <x v="4"/>
    <x v="64"/>
    <s v="R3000-REVENUE"/>
    <s v="R3310-FEDERAL GRANTS DIRECT"/>
    <m/>
    <n v="0"/>
    <n v="0"/>
    <n v="0"/>
    <n v="0"/>
    <n v="0"/>
    <s v="N/A"/>
    <n v="0"/>
    <n v="0"/>
    <n v="0"/>
    <n v="0"/>
    <n v="0"/>
    <n v="0"/>
    <n v="0"/>
    <n v="0"/>
    <n v="0"/>
    <n v="0"/>
    <n v="0"/>
    <n v="0"/>
    <n v="0"/>
    <s v="FED HOUSNG &amp; COMM DEV FND"/>
    <s v="FHCD CONSEJO MI CASA M11"/>
    <s v="MULTISVRC CTRS N E KNG CO"/>
    <s v="Default"/>
  </r>
  <r>
    <x v="0"/>
    <s v="1111365"/>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1"/>
    <s v="MULTISVRC CTRS N E KNG CO"/>
    <s v="HOUSING AND COMMUNITY DEVELOPMENT"/>
  </r>
  <r>
    <x v="0"/>
    <s v="1111365"/>
    <s v="350102"/>
    <x v="106"/>
    <s v="5590000"/>
    <n v="2016"/>
    <x v="3"/>
    <x v="106"/>
    <s v="50000-PROGRAM EXPENDITURE BUDGET"/>
    <s v="51000-WAGES AND BENEFITS"/>
    <s v="51100-SALARIES/WAGES"/>
    <n v="0"/>
    <n v="0"/>
    <n v="0"/>
    <n v="0"/>
    <n v="0"/>
    <s v="N/A"/>
    <n v="0"/>
    <n v="0"/>
    <n v="0"/>
    <n v="0"/>
    <n v="0"/>
    <n v="0"/>
    <n v="0"/>
    <n v="0"/>
    <n v="0"/>
    <n v="0"/>
    <n v="0"/>
    <n v="0"/>
    <n v="0"/>
    <s v="FED HOUSNG &amp; COMM DEV FND"/>
    <s v="FHCD CONSEJO MI CASA M11"/>
    <s v="MULTISVRC CTRS N E KNG CO"/>
    <s v="HOUSING AND COMMUNITY DEVELOPMENT"/>
  </r>
  <r>
    <x v="0"/>
    <s v="1111365"/>
    <s v="350102"/>
    <x v="41"/>
    <s v="5590000"/>
    <n v="2016"/>
    <x v="3"/>
    <x v="41"/>
    <s v="50000-PROGRAM EXPENDITURE BUDGET"/>
    <s v="53000-SERVICES-OTHER CHARGES"/>
    <m/>
    <n v="0"/>
    <n v="0"/>
    <n v="0"/>
    <n v="0"/>
    <n v="0"/>
    <s v="N/A"/>
    <n v="0"/>
    <n v="0"/>
    <n v="0"/>
    <n v="0"/>
    <n v="0"/>
    <n v="0"/>
    <n v="0"/>
    <n v="0"/>
    <n v="0"/>
    <n v="0"/>
    <n v="0"/>
    <n v="0"/>
    <n v="0"/>
    <s v="FED HOUSNG &amp; COMM DEV FND"/>
    <s v="FHCD CONSEJO MI CASA M11"/>
    <s v="MULTISVRC CTRS N E KNG CO"/>
    <s v="HOUSING AND COMMUNITY DEVELOPMENT"/>
  </r>
  <r>
    <x v="0"/>
    <s v="1111365"/>
    <s v="350102"/>
    <x v="111"/>
    <s v="5590000"/>
    <n v="2016"/>
    <x v="3"/>
    <x v="111"/>
    <s v="50000-PROGRAM EXPENDITURE BUDGET"/>
    <s v="53000-SERVICES-OTHER CHARGES"/>
    <m/>
    <n v="0"/>
    <n v="0"/>
    <n v="0"/>
    <n v="0"/>
    <n v="0"/>
    <s v="N/A"/>
    <n v="0"/>
    <n v="0"/>
    <n v="0"/>
    <n v="0"/>
    <n v="0"/>
    <n v="0"/>
    <n v="0"/>
    <n v="0"/>
    <n v="0"/>
    <n v="0"/>
    <n v="0"/>
    <n v="0"/>
    <n v="0"/>
    <s v="FED HOUSNG &amp; COMM DEV FND"/>
    <s v="FHCD CONSEJO MI CASA M11"/>
    <s v="MULTISVRC CTRS N E KNG CO"/>
    <s v="HOUSING AND COMMUNITY DEVELOPMENT"/>
  </r>
  <r>
    <x v="0"/>
    <s v="1111365"/>
    <s v="350102"/>
    <x v="104"/>
    <s v="5590000"/>
    <n v="2016"/>
    <x v="3"/>
    <x v="104"/>
    <s v="50000-PROGRAM EXPENDITURE BUDGET"/>
    <s v="59900-CONTRA EXPENDITURES"/>
    <m/>
    <n v="0"/>
    <n v="0"/>
    <n v="0"/>
    <n v="0"/>
    <n v="0"/>
    <s v="N/A"/>
    <n v="0"/>
    <n v="0"/>
    <n v="0"/>
    <n v="0"/>
    <n v="0"/>
    <n v="0"/>
    <n v="0"/>
    <n v="0"/>
    <n v="0"/>
    <n v="0"/>
    <n v="0"/>
    <n v="0"/>
    <n v="0"/>
    <s v="FED HOUSNG &amp; COMM DEV FND"/>
    <s v="FHCD CONSEJO MI CASA M11"/>
    <s v="MULTISVRC CTRS N E KNG CO"/>
    <s v="HOUSING AND COMMUNITY DEVELOPMENT"/>
  </r>
  <r>
    <x v="0"/>
    <s v="1111365"/>
    <s v="350102"/>
    <x v="53"/>
    <s v="5590000"/>
    <n v="2016"/>
    <x v="3"/>
    <x v="53"/>
    <s v="50000-PROGRAM EXPENDITURE BUDGET"/>
    <s v="82000-APPLIED OVERHEAD"/>
    <m/>
    <n v="0"/>
    <n v="0"/>
    <n v="0"/>
    <n v="0"/>
    <n v="0"/>
    <s v="N/A"/>
    <n v="0"/>
    <n v="0"/>
    <n v="0"/>
    <n v="0"/>
    <n v="0"/>
    <n v="0"/>
    <n v="0"/>
    <n v="0"/>
    <n v="0"/>
    <n v="0"/>
    <n v="0"/>
    <n v="0"/>
    <n v="0"/>
    <s v="FED HOUSNG &amp; COMM DEV FND"/>
    <s v="FHCD CONSEJO MI CASA M11"/>
    <s v="MULTISVRC CTRS N E KNG CO"/>
    <s v="HOUSING AND COMMUNITY DEVELOPMENT"/>
  </r>
  <r>
    <x v="0"/>
    <s v="1111365"/>
    <s v="350102"/>
    <x v="54"/>
    <s v="5590000"/>
    <n v="2016"/>
    <x v="3"/>
    <x v="54"/>
    <s v="50000-PROGRAM EXPENDITURE BUDGET"/>
    <s v="82000-APPLIED OVERHEAD"/>
    <m/>
    <n v="0"/>
    <n v="0"/>
    <n v="0"/>
    <n v="0"/>
    <n v="0"/>
    <s v="N/A"/>
    <n v="0"/>
    <n v="0"/>
    <n v="0"/>
    <n v="0"/>
    <n v="0"/>
    <n v="0"/>
    <n v="0"/>
    <n v="0"/>
    <n v="0"/>
    <n v="0"/>
    <n v="0"/>
    <n v="0"/>
    <n v="0"/>
    <s v="FED HOUSNG &amp; COMM DEV FND"/>
    <s v="FHCD CONSEJO MI CASA M11"/>
    <s v="MULTISVRC CTRS N E KNG CO"/>
    <s v="HOUSING AND COMMUNITY DEVELOPMENT"/>
  </r>
  <r>
    <x v="0"/>
    <s v="1111367"/>
    <s v="000000"/>
    <x v="6"/>
    <s v="0000000"/>
    <n v="2016"/>
    <x v="0"/>
    <x v="6"/>
    <s v="BS000-CURRENT ASSETS"/>
    <s v="B1150-ACCOUNTS RECEIVABLE"/>
    <m/>
    <n v="0"/>
    <n v="0"/>
    <n v="0"/>
    <n v="0"/>
    <n v="0"/>
    <s v="N/A"/>
    <n v="0"/>
    <n v="0"/>
    <n v="0"/>
    <n v="0"/>
    <n v="0"/>
    <n v="0"/>
    <n v="0"/>
    <n v="0"/>
    <n v="0"/>
    <n v="0"/>
    <n v="0"/>
    <n v="0"/>
    <n v="0"/>
    <s v="FED HOUSNG &amp; COMM DEV FND"/>
    <s v="FHCD SHRLN PROVAIL TBI FTY C12"/>
    <s v="DEFAULT"/>
    <s v="Default"/>
  </r>
  <r>
    <x v="0"/>
    <s v="1111367"/>
    <s v="000000"/>
    <x v="9"/>
    <s v="0000000"/>
    <n v="2016"/>
    <x v="0"/>
    <x v="9"/>
    <s v="BS000-CURRENT ASSETS"/>
    <s v="B1150-ACCOUNTS RECEIVABLE"/>
    <m/>
    <n v="0"/>
    <n v="0"/>
    <n v="0"/>
    <n v="0"/>
    <n v="0"/>
    <s v="N/A"/>
    <n v="0"/>
    <n v="0"/>
    <n v="0"/>
    <n v="0"/>
    <n v="0"/>
    <n v="0"/>
    <n v="0"/>
    <n v="0"/>
    <n v="0"/>
    <n v="0"/>
    <n v="0"/>
    <n v="0"/>
    <n v="0"/>
    <s v="FED HOUSNG &amp; COMM DEV FND"/>
    <s v="FHCD SHRLN PROVAIL TBI FTY C12"/>
    <s v="DEFAULT"/>
    <s v="Default"/>
  </r>
  <r>
    <x v="0"/>
    <s v="1111367"/>
    <s v="000000"/>
    <x v="29"/>
    <s v="0000000"/>
    <n v="2016"/>
    <x v="1"/>
    <x v="29"/>
    <s v="BS200-CURRENT LIABILITIES"/>
    <s v="B2220-DEFERRED REVENUES"/>
    <m/>
    <n v="0"/>
    <n v="0"/>
    <n v="0"/>
    <n v="0"/>
    <n v="0"/>
    <s v="N/A"/>
    <n v="0"/>
    <n v="0"/>
    <n v="0"/>
    <n v="0"/>
    <n v="0"/>
    <n v="0"/>
    <n v="0"/>
    <n v="0"/>
    <n v="0"/>
    <n v="0"/>
    <n v="0"/>
    <n v="0"/>
    <n v="0"/>
    <s v="FED HOUSNG &amp; COMM DEV FND"/>
    <s v="FHCD SHRLN PROVAIL TBI FTY C12"/>
    <s v="DEFAULT"/>
    <s v="Default"/>
  </r>
  <r>
    <x v="0"/>
    <s v="1111367"/>
    <s v="350047"/>
    <x v="55"/>
    <s v="0000000"/>
    <n v="2016"/>
    <x v="4"/>
    <x v="55"/>
    <s v="R3000-REVENUE"/>
    <s v="R3310-FEDERAL GRANTS DIRECT"/>
    <m/>
    <n v="0"/>
    <n v="0"/>
    <n v="0"/>
    <n v="0"/>
    <n v="0"/>
    <s v="N/A"/>
    <n v="0"/>
    <n v="0"/>
    <n v="0"/>
    <n v="0"/>
    <n v="0"/>
    <n v="0"/>
    <n v="0"/>
    <n v="0"/>
    <n v="0"/>
    <n v="0"/>
    <n v="0"/>
    <n v="0"/>
    <n v="0"/>
    <s v="FED HOUSNG &amp; COMM DEV FND"/>
    <s v="FHCD SHRLN PROVAIL TBI FTY C12"/>
    <s v="PROGRAM YEAR PROJECTS"/>
    <s v="Default"/>
  </r>
  <r>
    <x v="0"/>
    <s v="1111367"/>
    <s v="350047"/>
    <x v="40"/>
    <s v="5590000"/>
    <n v="2016"/>
    <x v="3"/>
    <x v="40"/>
    <s v="50000-PROGRAM EXPENDITURE BUDGET"/>
    <s v="51000-WAGES AND BENEFITS"/>
    <s v="51100-SALARIES/WAGES"/>
    <n v="0"/>
    <n v="0"/>
    <n v="0"/>
    <n v="0"/>
    <n v="0"/>
    <s v="N/A"/>
    <n v="0"/>
    <n v="0"/>
    <n v="0"/>
    <n v="0"/>
    <n v="0"/>
    <n v="0"/>
    <n v="0"/>
    <n v="0"/>
    <n v="0"/>
    <n v="0"/>
    <n v="0"/>
    <n v="0"/>
    <n v="0"/>
    <s v="FED HOUSNG &amp; COMM DEV FND"/>
    <s v="FHCD SHRLN PROVAIL TBI FTY C12"/>
    <s v="PROGRAM YEAR PROJECTS"/>
    <s v="HOUSING AND COMMUNITY DEVELOPMENT"/>
  </r>
  <r>
    <x v="0"/>
    <s v="1111367"/>
    <s v="350047"/>
    <x v="70"/>
    <s v="5590000"/>
    <n v="2016"/>
    <x v="3"/>
    <x v="70"/>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71"/>
    <s v="5590000"/>
    <n v="2016"/>
    <x v="3"/>
    <x v="71"/>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72"/>
    <s v="5590000"/>
    <n v="2016"/>
    <x v="3"/>
    <x v="72"/>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41"/>
    <s v="5590000"/>
    <n v="2016"/>
    <x v="3"/>
    <x v="41"/>
    <s v="50000-PROGRAM EXPENDITURE BUDGET"/>
    <s v="53000-SERVICES-OTHER CHARGES"/>
    <m/>
    <n v="0"/>
    <n v="0"/>
    <n v="0"/>
    <n v="0"/>
    <n v="0"/>
    <s v="N/A"/>
    <n v="0"/>
    <n v="0"/>
    <n v="0"/>
    <n v="0"/>
    <n v="0"/>
    <n v="0"/>
    <n v="0"/>
    <n v="0"/>
    <n v="0"/>
    <n v="0"/>
    <n v="0"/>
    <n v="0"/>
    <n v="0"/>
    <s v="FED HOUSNG &amp; COMM DEV FND"/>
    <s v="FHCD SHRLN PROVAIL TBI FTY C12"/>
    <s v="PROGRAM YEAR PROJECTS"/>
    <s v="HOUSING AND COMMUNITY DEVELOPMENT"/>
  </r>
  <r>
    <x v="0"/>
    <s v="1111367"/>
    <s v="350047"/>
    <x v="112"/>
    <s v="5590000"/>
    <n v="2016"/>
    <x v="3"/>
    <x v="112"/>
    <s v="50000-PROGRAM EXPENDITURE BUDGET"/>
    <s v="53000-SERVICES-OTHER CHARGES"/>
    <m/>
    <n v="0"/>
    <n v="0"/>
    <n v="0"/>
    <n v="0"/>
    <n v="0"/>
    <s v="N/A"/>
    <n v="0"/>
    <n v="0"/>
    <n v="0"/>
    <n v="0"/>
    <n v="0"/>
    <n v="0"/>
    <n v="0"/>
    <n v="0"/>
    <n v="0"/>
    <n v="0"/>
    <n v="0"/>
    <n v="0"/>
    <n v="0"/>
    <s v="FED HOUSNG &amp; COMM DEV FND"/>
    <s v="FHCD SHRLN PROVAIL TBI FTY C12"/>
    <s v="PROGRAM YEAR PROJECTS"/>
    <s v="HOUSING AND COMMUNITY DEVELOPMENT"/>
  </r>
  <r>
    <x v="0"/>
    <s v="1111367"/>
    <s v="350047"/>
    <x v="104"/>
    <s v="5590000"/>
    <n v="2016"/>
    <x v="3"/>
    <x v="104"/>
    <s v="50000-PROGRAM EXPENDITURE BUDGET"/>
    <s v="59900-CONTRA EXPENDITURES"/>
    <m/>
    <n v="0"/>
    <n v="0"/>
    <n v="0"/>
    <n v="0"/>
    <n v="0"/>
    <s v="N/A"/>
    <n v="0"/>
    <n v="0"/>
    <n v="0"/>
    <n v="0"/>
    <n v="0"/>
    <n v="0"/>
    <n v="0"/>
    <n v="0"/>
    <n v="0"/>
    <n v="0"/>
    <n v="0"/>
    <n v="0"/>
    <n v="0"/>
    <s v="FED HOUSNG &amp; COMM DEV FND"/>
    <s v="FHCD SHRLN PROVAIL TBI FTY C12"/>
    <s v="PROGRAM YEAR PROJECTS"/>
    <s v="HOUSING AND COMMUNITY DEVELOPMENT"/>
  </r>
  <r>
    <x v="0"/>
    <s v="1111367"/>
    <s v="350047"/>
    <x v="53"/>
    <s v="5590000"/>
    <n v="2016"/>
    <x v="3"/>
    <x v="53"/>
    <s v="50000-PROGRAM EXPENDITURE BUDGET"/>
    <s v="82000-APPLIED OVERHEAD"/>
    <m/>
    <n v="0"/>
    <n v="0"/>
    <n v="0"/>
    <n v="0"/>
    <n v="0"/>
    <s v="N/A"/>
    <n v="0"/>
    <n v="0"/>
    <n v="0"/>
    <n v="0"/>
    <n v="0"/>
    <n v="0"/>
    <n v="0"/>
    <n v="0"/>
    <n v="0"/>
    <n v="0"/>
    <n v="0"/>
    <n v="0"/>
    <n v="0"/>
    <s v="FED HOUSNG &amp; COMM DEV FND"/>
    <s v="FHCD SHRLN PROVAIL TBI FTY C12"/>
    <s v="PROGRAM YEAR PROJECTS"/>
    <s v="HOUSING AND COMMUNITY DEVELOPMENT"/>
  </r>
  <r>
    <x v="0"/>
    <s v="1111367"/>
    <s v="350047"/>
    <x v="54"/>
    <s v="5590000"/>
    <n v="2016"/>
    <x v="3"/>
    <x v="54"/>
    <s v="50000-PROGRAM EXPENDITURE BUDGET"/>
    <s v="82000-APPLIED OVERHEAD"/>
    <m/>
    <n v="0"/>
    <n v="0"/>
    <n v="0"/>
    <n v="0"/>
    <n v="0"/>
    <s v="N/A"/>
    <n v="0"/>
    <n v="0"/>
    <n v="0"/>
    <n v="0"/>
    <n v="0"/>
    <n v="0"/>
    <n v="0"/>
    <n v="0"/>
    <n v="0"/>
    <n v="0"/>
    <n v="0"/>
    <n v="0"/>
    <n v="0"/>
    <s v="FED HOUSNG &amp; COMM DEV FND"/>
    <s v="FHCD SHRLN PROVAIL TBI FTY C12"/>
    <s v="PROGRAM YEAR PROJECTS"/>
    <s v="HOUSING AND COMMUNITY DEVELOPMENT"/>
  </r>
  <r>
    <x v="0"/>
    <s v="1111368"/>
    <s v="000000"/>
    <x v="6"/>
    <s v="0000000"/>
    <n v="2016"/>
    <x v="0"/>
    <x v="6"/>
    <s v="BS000-CURRENT ASSETS"/>
    <s v="B1150-ACCOUNTS RECEIVABLE"/>
    <m/>
    <n v="0"/>
    <n v="0"/>
    <n v="0"/>
    <n v="0"/>
    <n v="0"/>
    <s v="N/A"/>
    <n v="0"/>
    <n v="0"/>
    <n v="0"/>
    <n v="0"/>
    <n v="0"/>
    <n v="0"/>
    <n v="0"/>
    <n v="0"/>
    <n v="0"/>
    <n v="0"/>
    <n v="0"/>
    <n v="0"/>
    <n v="0"/>
    <s v="FED HOUSNG &amp; COMM DEV FND"/>
    <s v="FHCD VALLEY CITIES SHP M11"/>
    <s v="DEFAULT"/>
    <s v="Default"/>
  </r>
  <r>
    <x v="0"/>
    <s v="1111368"/>
    <s v="000000"/>
    <x v="9"/>
    <s v="0000000"/>
    <n v="2016"/>
    <x v="0"/>
    <x v="9"/>
    <s v="BS000-CURRENT ASSETS"/>
    <s v="B1150-ACCOUNTS RECEIVABLE"/>
    <m/>
    <n v="0"/>
    <n v="0"/>
    <n v="0"/>
    <n v="0"/>
    <n v="0"/>
    <s v="N/A"/>
    <n v="0"/>
    <n v="0"/>
    <n v="0"/>
    <n v="0"/>
    <n v="0"/>
    <n v="0"/>
    <n v="0"/>
    <n v="0"/>
    <n v="0"/>
    <n v="0"/>
    <n v="0"/>
    <n v="0"/>
    <n v="0"/>
    <s v="FED HOUSNG &amp; COMM DEV FND"/>
    <s v="FHCD VALLEY CITIES SHP M11"/>
    <s v="DEFAULT"/>
    <s v="Default"/>
  </r>
  <r>
    <x v="0"/>
    <s v="1111368"/>
    <s v="000000"/>
    <x v="19"/>
    <s v="0000000"/>
    <n v="2016"/>
    <x v="1"/>
    <x v="19"/>
    <s v="BS200-CURRENT LIABILITIES"/>
    <s v="B2020-ACCOUNTS PAYABLE"/>
    <m/>
    <n v="0"/>
    <n v="0"/>
    <n v="0"/>
    <n v="0"/>
    <n v="0"/>
    <s v="N/A"/>
    <n v="0"/>
    <n v="0"/>
    <n v="0"/>
    <n v="0"/>
    <n v="0"/>
    <n v="0"/>
    <n v="0"/>
    <n v="0"/>
    <n v="0"/>
    <n v="0"/>
    <n v="0"/>
    <n v="0"/>
    <n v="0"/>
    <s v="FED HOUSNG &amp; COMM DEV FND"/>
    <s v="FHCD VALLEY CITIES SHP M11"/>
    <s v="DEFAULT"/>
    <s v="Default"/>
  </r>
  <r>
    <x v="0"/>
    <s v="1111368"/>
    <s v="000000"/>
    <x v="29"/>
    <s v="0000000"/>
    <n v="2016"/>
    <x v="1"/>
    <x v="29"/>
    <s v="BS200-CURRENT LIABILITIES"/>
    <s v="B2220-DEFERRED REVENUES"/>
    <m/>
    <n v="0"/>
    <n v="0"/>
    <n v="0"/>
    <n v="0"/>
    <n v="0"/>
    <s v="N/A"/>
    <n v="0"/>
    <n v="0"/>
    <n v="0"/>
    <n v="0"/>
    <n v="0"/>
    <n v="0"/>
    <n v="0"/>
    <n v="0"/>
    <n v="0"/>
    <n v="0"/>
    <n v="0"/>
    <n v="0"/>
    <n v="0"/>
    <s v="FED HOUSNG &amp; COMM DEV FND"/>
    <s v="FHCD VALLEY CITIES SHP M11"/>
    <s v="DEFAULT"/>
    <s v="Default"/>
  </r>
  <r>
    <x v="0"/>
    <s v="1111368"/>
    <s v="350104"/>
    <x v="64"/>
    <s v="0000000"/>
    <n v="2016"/>
    <x v="4"/>
    <x v="64"/>
    <s v="R3000-REVENUE"/>
    <s v="R3310-FEDERAL GRANTS DIRECT"/>
    <m/>
    <n v="0"/>
    <n v="0"/>
    <n v="0"/>
    <n v="0"/>
    <n v="0"/>
    <s v="N/A"/>
    <n v="0"/>
    <n v="0"/>
    <n v="0"/>
    <n v="0"/>
    <n v="0"/>
    <n v="0"/>
    <n v="0"/>
    <n v="0"/>
    <n v="0"/>
    <n v="0"/>
    <n v="0"/>
    <n v="0"/>
    <n v="0"/>
    <s v="FED HOUSNG &amp; COMM DEV FND"/>
    <s v="FHCD VALLEY CITIES SHP M11"/>
    <s v="EASTSIDE DOMESTIC VIOL PG"/>
    <s v="Default"/>
  </r>
  <r>
    <x v="0"/>
    <s v="1111368"/>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1"/>
    <s v="EASTSIDE DOMESTIC VIOL PG"/>
    <s v="HOUSING AND COMMUNITY DEVELOPMENT"/>
  </r>
  <r>
    <x v="0"/>
    <s v="1111368"/>
    <s v="350104"/>
    <x v="41"/>
    <s v="5590000"/>
    <n v="2016"/>
    <x v="3"/>
    <x v="41"/>
    <s v="50000-PROGRAM EXPENDITURE BUDGET"/>
    <s v="53000-SERVICES-OTHER CHARGES"/>
    <m/>
    <n v="0"/>
    <n v="0"/>
    <n v="0"/>
    <n v="0"/>
    <n v="0"/>
    <s v="N/A"/>
    <n v="0"/>
    <n v="0"/>
    <n v="0"/>
    <n v="0"/>
    <n v="0"/>
    <n v="0"/>
    <n v="0"/>
    <n v="0"/>
    <n v="0"/>
    <n v="0"/>
    <n v="0"/>
    <n v="0"/>
    <n v="0"/>
    <s v="FED HOUSNG &amp; COMM DEV FND"/>
    <s v="FHCD VALLEY CITIES SHP M11"/>
    <s v="EASTSIDE DOMESTIC VIOL PG"/>
    <s v="HOUSING AND COMMUNITY DEVELOPMENT"/>
  </r>
  <r>
    <x v="0"/>
    <s v="1111368"/>
    <s v="350104"/>
    <x v="111"/>
    <s v="5590000"/>
    <n v="2016"/>
    <x v="3"/>
    <x v="111"/>
    <s v="50000-PROGRAM EXPENDITURE BUDGET"/>
    <s v="53000-SERVICES-OTHER CHARGES"/>
    <m/>
    <n v="0"/>
    <n v="0"/>
    <n v="0"/>
    <n v="0"/>
    <n v="0"/>
    <s v="N/A"/>
    <n v="0"/>
    <n v="0"/>
    <n v="0"/>
    <n v="0"/>
    <n v="0"/>
    <n v="0"/>
    <n v="0"/>
    <n v="0"/>
    <n v="0"/>
    <n v="0"/>
    <n v="0"/>
    <n v="0"/>
    <n v="0"/>
    <s v="FED HOUSNG &amp; COMM DEV FND"/>
    <s v="FHCD VALLEY CITIES SHP M11"/>
    <s v="EASTSIDE DOMESTIC VIOL PG"/>
    <s v="HOUSING AND COMMUNITY DEVELOPMENT"/>
  </r>
  <r>
    <x v="0"/>
    <s v="1111368"/>
    <s v="350104"/>
    <x v="104"/>
    <s v="5590000"/>
    <n v="2016"/>
    <x v="3"/>
    <x v="104"/>
    <s v="50000-PROGRAM EXPENDITURE BUDGET"/>
    <s v="59900-CONTRA EXPENDITURES"/>
    <m/>
    <n v="0"/>
    <n v="0"/>
    <n v="0"/>
    <n v="0"/>
    <n v="0"/>
    <s v="N/A"/>
    <n v="0"/>
    <n v="0"/>
    <n v="0"/>
    <n v="0"/>
    <n v="0"/>
    <n v="0"/>
    <n v="0"/>
    <n v="0"/>
    <n v="0"/>
    <n v="0"/>
    <n v="0"/>
    <n v="0"/>
    <n v="0"/>
    <s v="FED HOUSNG &amp; COMM DEV FND"/>
    <s v="FHCD VALLEY CITIES SHP M11"/>
    <s v="EASTSIDE DOMESTIC VIOL PG"/>
    <s v="HOUSING AND COMMUNITY DEVELOPMENT"/>
  </r>
  <r>
    <x v="0"/>
    <s v="1111368"/>
    <s v="350104"/>
    <x v="53"/>
    <s v="5590000"/>
    <n v="2016"/>
    <x v="3"/>
    <x v="53"/>
    <s v="50000-PROGRAM EXPENDITURE BUDGET"/>
    <s v="82000-APPLIED OVERHEAD"/>
    <m/>
    <n v="0"/>
    <n v="0"/>
    <n v="0"/>
    <n v="0"/>
    <n v="0"/>
    <s v="N/A"/>
    <n v="0"/>
    <n v="0"/>
    <n v="0"/>
    <n v="0"/>
    <n v="0"/>
    <n v="0"/>
    <n v="0"/>
    <n v="0"/>
    <n v="0"/>
    <n v="0"/>
    <n v="0"/>
    <n v="0"/>
    <n v="0"/>
    <s v="FED HOUSNG &amp; COMM DEV FND"/>
    <s v="FHCD VALLEY CITIES SHP M11"/>
    <s v="EASTSIDE DOMESTIC VIOL PG"/>
    <s v="HOUSING AND COMMUNITY DEVELOPMENT"/>
  </r>
  <r>
    <x v="0"/>
    <s v="1111368"/>
    <s v="350104"/>
    <x v="54"/>
    <s v="5590000"/>
    <n v="2016"/>
    <x v="3"/>
    <x v="54"/>
    <s v="50000-PROGRAM EXPENDITURE BUDGET"/>
    <s v="82000-APPLIED OVERHEAD"/>
    <m/>
    <n v="0"/>
    <n v="0"/>
    <n v="0"/>
    <n v="0"/>
    <n v="0"/>
    <s v="N/A"/>
    <n v="0"/>
    <n v="0"/>
    <n v="0"/>
    <n v="0"/>
    <n v="0"/>
    <n v="0"/>
    <n v="0"/>
    <n v="0"/>
    <n v="0"/>
    <n v="0"/>
    <n v="0"/>
    <n v="0"/>
    <n v="0"/>
    <s v="FED HOUSNG &amp; COMM DEV FND"/>
    <s v="FHCD VALLEY CITIES SHP M11"/>
    <s v="EASTSIDE DOMESTIC VIOL PG"/>
    <s v="HOUSING AND COMMUNITY DEVELOPMENT"/>
  </r>
  <r>
    <x v="0"/>
    <s v="1111369"/>
    <s v="000000"/>
    <x v="6"/>
    <s v="0000000"/>
    <n v="2016"/>
    <x v="0"/>
    <x v="6"/>
    <s v="BS000-CURRENT ASSETS"/>
    <s v="B1150-ACCOUNTS RECEIVABLE"/>
    <m/>
    <n v="0"/>
    <n v="0"/>
    <n v="0"/>
    <n v="0"/>
    <n v="0"/>
    <s v="N/A"/>
    <n v="0"/>
    <n v="0"/>
    <n v="0"/>
    <n v="0"/>
    <n v="0"/>
    <n v="0"/>
    <n v="0"/>
    <n v="0"/>
    <n v="0"/>
    <n v="0"/>
    <n v="0"/>
    <n v="0"/>
    <n v="0"/>
    <s v="FED HOUSNG &amp; COMM DEV FND"/>
    <s v="FHCD MARK HINTHORNE H11"/>
    <s v="DEFAULT"/>
    <s v="Default"/>
  </r>
  <r>
    <x v="0"/>
    <s v="1111369"/>
    <s v="000000"/>
    <x v="9"/>
    <s v="0000000"/>
    <n v="2016"/>
    <x v="0"/>
    <x v="9"/>
    <s v="BS000-CURRENT ASSETS"/>
    <s v="B1150-ACCOUNTS RECEIVABLE"/>
    <m/>
    <n v="0"/>
    <n v="0"/>
    <n v="0"/>
    <n v="0"/>
    <n v="0"/>
    <s v="N/A"/>
    <n v="0"/>
    <n v="0"/>
    <n v="0"/>
    <n v="0"/>
    <n v="0"/>
    <n v="0"/>
    <n v="0"/>
    <n v="0"/>
    <n v="0"/>
    <n v="0"/>
    <n v="0"/>
    <n v="0"/>
    <n v="0"/>
    <s v="FED HOUSNG &amp; COMM DEV FND"/>
    <s v="FHCD MARK HINTHORNE H11"/>
    <s v="DEFAULT"/>
    <s v="Default"/>
  </r>
  <r>
    <x v="0"/>
    <s v="1111369"/>
    <s v="000000"/>
    <x v="29"/>
    <s v="0000000"/>
    <n v="2016"/>
    <x v="1"/>
    <x v="29"/>
    <s v="BS200-CURRENT LIABILITIES"/>
    <s v="B2220-DEFERRED REVENUES"/>
    <m/>
    <n v="0"/>
    <n v="0"/>
    <n v="0"/>
    <n v="0"/>
    <n v="0"/>
    <s v="N/A"/>
    <n v="0"/>
    <n v="0"/>
    <n v="0"/>
    <n v="0"/>
    <n v="0"/>
    <n v="0"/>
    <n v="0"/>
    <n v="0"/>
    <n v="0"/>
    <n v="0"/>
    <n v="0"/>
    <n v="0"/>
    <n v="0"/>
    <s v="FED HOUSNG &amp; COMM DEV FND"/>
    <s v="FHCD MARK HINTHORNE H11"/>
    <s v="DEFAULT"/>
    <s v="Default"/>
  </r>
  <r>
    <x v="0"/>
    <s v="1111369"/>
    <s v="350002"/>
    <x v="43"/>
    <s v="0000000"/>
    <n v="2016"/>
    <x v="4"/>
    <x v="43"/>
    <s v="R3000-REVENUE"/>
    <s v="R3310-FEDERAL GRANTS DIRECT"/>
    <m/>
    <n v="0"/>
    <n v="0"/>
    <n v="0"/>
    <n v="0"/>
    <n v="0"/>
    <s v="N/A"/>
    <n v="0"/>
    <n v="0"/>
    <n v="0"/>
    <n v="0"/>
    <n v="0"/>
    <n v="0"/>
    <n v="0"/>
    <n v="0"/>
    <n v="0"/>
    <n v="0"/>
    <n v="0"/>
    <n v="0"/>
    <n v="0"/>
    <s v="FED HOUSNG &amp; COMM DEV FND"/>
    <s v="FHCD MARK HINTHORNE H11"/>
    <s v="IDIS HOME OWNERS REHAB"/>
    <s v="Default"/>
  </r>
  <r>
    <x v="0"/>
    <s v="1111369"/>
    <s v="350002"/>
    <x v="39"/>
    <s v="0000000"/>
    <n v="2016"/>
    <x v="4"/>
    <x v="39"/>
    <s v="R3000-REVENUE"/>
    <s v="R3600-MISCELLANEOUS REVENUE"/>
    <m/>
    <n v="0"/>
    <n v="0"/>
    <n v="0"/>
    <n v="0"/>
    <n v="0"/>
    <s v="N/A"/>
    <n v="0"/>
    <n v="0"/>
    <n v="0"/>
    <n v="0"/>
    <n v="0"/>
    <n v="0"/>
    <n v="0"/>
    <n v="0"/>
    <n v="0"/>
    <n v="0"/>
    <n v="0"/>
    <n v="0"/>
    <n v="0"/>
    <s v="FED HOUSNG &amp; COMM DEV FND"/>
    <s v="FHCD MARK HINTHORNE H11"/>
    <s v="IDIS HOME OWNERS REHAB"/>
    <s v="Default"/>
  </r>
  <r>
    <x v="0"/>
    <s v="1111369"/>
    <s v="350002"/>
    <x v="38"/>
    <s v="0000000"/>
    <n v="2016"/>
    <x v="3"/>
    <x v="38"/>
    <s v="50000-PROGRAM EXPENDITURE BUDGET"/>
    <s v="53000-SERVICES-OTHER CHARGES"/>
    <m/>
    <n v="0"/>
    <n v="0"/>
    <n v="0"/>
    <n v="0"/>
    <n v="0"/>
    <s v="N/A"/>
    <n v="0"/>
    <n v="0"/>
    <n v="0"/>
    <n v="0"/>
    <n v="0"/>
    <n v="0"/>
    <n v="0"/>
    <n v="0"/>
    <n v="0"/>
    <n v="0"/>
    <n v="0"/>
    <n v="0"/>
    <n v="0"/>
    <s v="FED HOUSNG &amp; COMM DEV FND"/>
    <s v="FHCD MARK HINTHORNE H11"/>
    <s v="IDIS HOME OWNERS REHAB"/>
    <s v="Default"/>
  </r>
  <r>
    <x v="0"/>
    <s v="1111369"/>
    <s v="350002"/>
    <x v="38"/>
    <s v="5590000"/>
    <n v="2016"/>
    <x v="3"/>
    <x v="38"/>
    <s v="50000-PROGRAM EXPENDITURE BUDGET"/>
    <s v="53000-SERVICES-OTHER CHARGES"/>
    <m/>
    <n v="0"/>
    <n v="0"/>
    <n v="0"/>
    <n v="0"/>
    <n v="0"/>
    <s v="N/A"/>
    <n v="0"/>
    <n v="0"/>
    <n v="0"/>
    <n v="0"/>
    <n v="0"/>
    <n v="0"/>
    <n v="0"/>
    <n v="0"/>
    <n v="0"/>
    <n v="0"/>
    <n v="0"/>
    <n v="0"/>
    <n v="0"/>
    <s v="FED HOUSNG &amp; COMM DEV FND"/>
    <s v="FHCD MARK HINTHORNE H11"/>
    <s v="IDIS HOME OWNERS REHAB"/>
    <s v="HOUSING AND COMMUNITY DEVELOPMENT"/>
  </r>
  <r>
    <x v="0"/>
    <s v="1111369"/>
    <s v="350002"/>
    <x v="38"/>
    <s v="5593000"/>
    <n v="2016"/>
    <x v="3"/>
    <x v="38"/>
    <s v="50000-PROGRAM EXPENDITURE BUDGET"/>
    <s v="53000-SERVICES-OTHER CHARGES"/>
    <m/>
    <n v="0"/>
    <n v="0"/>
    <n v="0"/>
    <n v="0"/>
    <n v="0"/>
    <s v="N/A"/>
    <n v="0"/>
    <n v="0"/>
    <n v="0"/>
    <n v="0"/>
    <n v="0"/>
    <n v="0"/>
    <n v="0"/>
    <n v="0"/>
    <n v="0"/>
    <n v="0"/>
    <n v="0"/>
    <n v="0"/>
    <n v="0"/>
    <s v="FED HOUSNG &amp; COMM DEV FND"/>
    <s v="FHCD MARK HINTHORNE H11"/>
    <s v="IDIS HOME OWNERS REHAB"/>
    <s v="COMMUNITY DEVELOPMENT SERVICES"/>
  </r>
  <r>
    <x v="0"/>
    <s v="1111369"/>
    <s v="350002"/>
    <x v="112"/>
    <s v="5590000"/>
    <n v="2016"/>
    <x v="3"/>
    <x v="112"/>
    <s v="50000-PROGRAM EXPENDITURE BUDGET"/>
    <s v="53000-SERVICES-OTHER CHARGES"/>
    <m/>
    <n v="0"/>
    <n v="0"/>
    <n v="0"/>
    <n v="0"/>
    <n v="0"/>
    <s v="N/A"/>
    <n v="0"/>
    <n v="0"/>
    <n v="0"/>
    <n v="0"/>
    <n v="0"/>
    <n v="0"/>
    <n v="0"/>
    <n v="0"/>
    <n v="0"/>
    <n v="0"/>
    <n v="0"/>
    <n v="0"/>
    <n v="0"/>
    <s v="FED HOUSNG &amp; COMM DEV FND"/>
    <s v="FHCD MARK HINTHORNE H11"/>
    <s v="IDIS HOME OWNERS REHAB"/>
    <s v="HOUSING AND COMMUNITY DEVELOPMENT"/>
  </r>
  <r>
    <x v="0"/>
    <s v="1111370"/>
    <s v="000000"/>
    <x v="6"/>
    <s v="0000000"/>
    <n v="2016"/>
    <x v="0"/>
    <x v="6"/>
    <s v="BS000-CURRENT ASSETS"/>
    <s v="B1150-ACCOUNTS RECEIVABLE"/>
    <m/>
    <n v="0"/>
    <n v="0"/>
    <n v="0"/>
    <n v="0"/>
    <n v="0"/>
    <s v="N/A"/>
    <n v="0"/>
    <n v="0"/>
    <n v="0"/>
    <n v="0"/>
    <n v="0"/>
    <n v="0"/>
    <n v="0"/>
    <n v="0"/>
    <n v="0"/>
    <n v="0"/>
    <n v="0"/>
    <n v="0"/>
    <n v="0"/>
    <s v="FED HOUSNG &amp; COMM DEV FND"/>
    <s v="FHCD DUVALL WATER MAIN RPL C12"/>
    <s v="DEFAULT"/>
    <s v="Default"/>
  </r>
  <r>
    <x v="0"/>
    <s v="1111370"/>
    <s v="000000"/>
    <x v="9"/>
    <s v="0000000"/>
    <n v="2016"/>
    <x v="0"/>
    <x v="9"/>
    <s v="BS000-CURRENT ASSETS"/>
    <s v="B1150-ACCOUNTS RECEIVABLE"/>
    <m/>
    <n v="0"/>
    <n v="0"/>
    <n v="0"/>
    <n v="0"/>
    <n v="0"/>
    <s v="N/A"/>
    <n v="0"/>
    <n v="0"/>
    <n v="0"/>
    <n v="0"/>
    <n v="0"/>
    <n v="0"/>
    <n v="0"/>
    <n v="0"/>
    <n v="0"/>
    <n v="0"/>
    <n v="0"/>
    <n v="0"/>
    <n v="0"/>
    <s v="FED HOUSNG &amp; COMM DEV FND"/>
    <s v="FHCD DUVALL WATER MAIN RPL C12"/>
    <s v="DEFAULT"/>
    <s v="Default"/>
  </r>
  <r>
    <x v="0"/>
    <s v="1111370"/>
    <s v="000000"/>
    <x v="29"/>
    <s v="0000000"/>
    <n v="2016"/>
    <x v="1"/>
    <x v="29"/>
    <s v="BS200-CURRENT LIABILITIES"/>
    <s v="B2220-DEFERRED REVENUES"/>
    <m/>
    <n v="0"/>
    <n v="0"/>
    <n v="0"/>
    <n v="0"/>
    <n v="0"/>
    <s v="N/A"/>
    <n v="0"/>
    <n v="0"/>
    <n v="0"/>
    <n v="0"/>
    <n v="0"/>
    <n v="0"/>
    <n v="0"/>
    <n v="0"/>
    <n v="0"/>
    <n v="0"/>
    <n v="0"/>
    <n v="0"/>
    <n v="0"/>
    <s v="FED HOUSNG &amp; COMM DEV FND"/>
    <s v="FHCD DUVALL WATER MAIN RPL C12"/>
    <s v="DEFAULT"/>
    <s v="Default"/>
  </r>
  <r>
    <x v="0"/>
    <s v="1111370"/>
    <s v="350047"/>
    <x v="55"/>
    <s v="0000000"/>
    <n v="2016"/>
    <x v="4"/>
    <x v="55"/>
    <s v="R3000-REVENUE"/>
    <s v="R3310-FEDERAL GRANTS DIRECT"/>
    <m/>
    <n v="0"/>
    <n v="0"/>
    <n v="0"/>
    <n v="0"/>
    <n v="0"/>
    <s v="N/A"/>
    <n v="0"/>
    <n v="0"/>
    <n v="0"/>
    <n v="0"/>
    <n v="0"/>
    <n v="0"/>
    <n v="0"/>
    <n v="0"/>
    <n v="0"/>
    <n v="0"/>
    <n v="0"/>
    <n v="0"/>
    <n v="0"/>
    <s v="FED HOUSNG &amp; COMM DEV FND"/>
    <s v="FHCD DUVALL WATER MAIN RPL C12"/>
    <s v="PROGRAM YEAR PROJECTS"/>
    <s v="Default"/>
  </r>
  <r>
    <x v="0"/>
    <s v="1111370"/>
    <s v="350047"/>
    <x v="40"/>
    <s v="5590000"/>
    <n v="2016"/>
    <x v="3"/>
    <x v="40"/>
    <s v="50000-PROGRAM EXPENDITURE BUDGET"/>
    <s v="51000-WAGES AND BENEFITS"/>
    <s v="51100-SALARIES/WAGES"/>
    <n v="0"/>
    <n v="0"/>
    <n v="0"/>
    <n v="0"/>
    <n v="0"/>
    <s v="N/A"/>
    <n v="0"/>
    <n v="0"/>
    <n v="0"/>
    <n v="0"/>
    <n v="0"/>
    <n v="0"/>
    <n v="0"/>
    <n v="0"/>
    <n v="0"/>
    <n v="0"/>
    <n v="0"/>
    <n v="0"/>
    <n v="0"/>
    <s v="FED HOUSNG &amp; COMM DEV FND"/>
    <s v="FHCD DUVALL WATER MAIN RPL C12"/>
    <s v="PROGRAM YEAR PROJECTS"/>
    <s v="HOUSING AND COMMUNITY DEVELOPMENT"/>
  </r>
  <r>
    <x v="0"/>
    <s v="1111370"/>
    <s v="350047"/>
    <x v="70"/>
    <s v="5590000"/>
    <n v="2016"/>
    <x v="3"/>
    <x v="70"/>
    <s v="50000-PROGRAM EXPENDITURE BUDGET"/>
    <s v="51000-WAGES AND BENEFITS"/>
    <s v="51300-PERSONNEL BENEFITS"/>
    <n v="0"/>
    <n v="0"/>
    <n v="0"/>
    <n v="0"/>
    <n v="0"/>
    <s v="N/A"/>
    <n v="0"/>
    <n v="0"/>
    <n v="0"/>
    <n v="0"/>
    <n v="0"/>
    <n v="0"/>
    <n v="0"/>
    <n v="0"/>
    <n v="0"/>
    <n v="0"/>
    <n v="0"/>
    <n v="0"/>
    <n v="0"/>
    <s v="FED HOUSNG &amp; COMM DEV FND"/>
    <s v="FHCD DUVALL WATER MAIN RPL C12"/>
    <s v="PROGRAM YEAR PROJECTS"/>
    <s v="HOUSING AND COMMUNITY DEVELOPMENT"/>
  </r>
  <r>
    <x v="0"/>
    <s v="1111370"/>
    <s v="350047"/>
    <x v="104"/>
    <s v="5590000"/>
    <n v="2016"/>
    <x v="3"/>
    <x v="104"/>
    <s v="50000-PROGRAM EXPENDITURE BUDGET"/>
    <s v="59900-CONTRA EXPENDITURES"/>
    <m/>
    <n v="0"/>
    <n v="0"/>
    <n v="0"/>
    <n v="0"/>
    <n v="0"/>
    <s v="N/A"/>
    <n v="0"/>
    <n v="0"/>
    <n v="0"/>
    <n v="0"/>
    <n v="0"/>
    <n v="0"/>
    <n v="0"/>
    <n v="0"/>
    <n v="0"/>
    <n v="0"/>
    <n v="0"/>
    <n v="0"/>
    <n v="0"/>
    <s v="FED HOUSNG &amp; COMM DEV FND"/>
    <s v="FHCD DUVALL WATER MAIN RPL C12"/>
    <s v="PROGRAM YEAR PROJECTS"/>
    <s v="HOUSING AND COMMUNITY DEVELOPMENT"/>
  </r>
  <r>
    <x v="0"/>
    <s v="1111370"/>
    <s v="350047"/>
    <x v="53"/>
    <s v="5590000"/>
    <n v="2016"/>
    <x v="3"/>
    <x v="53"/>
    <s v="50000-PROGRAM EXPENDITURE BUDGET"/>
    <s v="82000-APPLIED OVERHEAD"/>
    <m/>
    <n v="0"/>
    <n v="0"/>
    <n v="0"/>
    <n v="0"/>
    <n v="0"/>
    <s v="N/A"/>
    <n v="0"/>
    <n v="0"/>
    <n v="0"/>
    <n v="0"/>
    <n v="0"/>
    <n v="0"/>
    <n v="0"/>
    <n v="0"/>
    <n v="0"/>
    <n v="0"/>
    <n v="0"/>
    <n v="0"/>
    <n v="0"/>
    <s v="FED HOUSNG &amp; COMM DEV FND"/>
    <s v="FHCD DUVALL WATER MAIN RPL C12"/>
    <s v="PROGRAM YEAR PROJECTS"/>
    <s v="HOUSING AND COMMUNITY DEVELOPMENT"/>
  </r>
  <r>
    <x v="0"/>
    <s v="1111370"/>
    <s v="350047"/>
    <x v="54"/>
    <s v="5590000"/>
    <n v="2016"/>
    <x v="3"/>
    <x v="54"/>
    <s v="50000-PROGRAM EXPENDITURE BUDGET"/>
    <s v="82000-APPLIED OVERHEAD"/>
    <m/>
    <n v="0"/>
    <n v="0"/>
    <n v="0"/>
    <n v="0"/>
    <n v="0"/>
    <s v="N/A"/>
    <n v="0"/>
    <n v="0"/>
    <n v="0"/>
    <n v="0"/>
    <n v="0"/>
    <n v="0"/>
    <n v="0"/>
    <n v="0"/>
    <n v="0"/>
    <n v="0"/>
    <n v="0"/>
    <n v="0"/>
    <n v="0"/>
    <s v="FED HOUSNG &amp; COMM DEV FND"/>
    <s v="FHCD DUVALL WATER MAIN RPL C12"/>
    <s v="PROGRAM YEAR PROJECTS"/>
    <s v="HOUSING AND COMMUNITY DEVELOPMENT"/>
  </r>
  <r>
    <x v="0"/>
    <s v="1111371"/>
    <s v="000000"/>
    <x v="6"/>
    <s v="0000000"/>
    <n v="2016"/>
    <x v="0"/>
    <x v="6"/>
    <s v="BS000-CURRENT ASSETS"/>
    <s v="B1150-ACCOUNTS RECEIVABLE"/>
    <m/>
    <n v="0"/>
    <n v="0"/>
    <n v="0"/>
    <n v="0"/>
    <n v="0"/>
    <s v="N/A"/>
    <n v="0"/>
    <n v="0"/>
    <n v="0"/>
    <n v="0"/>
    <n v="0"/>
    <n v="0"/>
    <n v="0"/>
    <n v="0"/>
    <n v="0"/>
    <n v="0"/>
    <n v="0"/>
    <n v="0"/>
    <n v="0"/>
    <s v="FED HOUSNG &amp; COMM DEV FND"/>
    <s v="FHCD SHORLINE CDBG ADMIN C12"/>
    <s v="DEFAULT"/>
    <s v="Default"/>
  </r>
  <r>
    <x v="0"/>
    <s v="1111371"/>
    <s v="000000"/>
    <x v="9"/>
    <s v="0000000"/>
    <n v="2016"/>
    <x v="0"/>
    <x v="9"/>
    <s v="BS000-CURRENT ASSETS"/>
    <s v="B1150-ACCOUNTS RECEIVABLE"/>
    <m/>
    <n v="0"/>
    <n v="0"/>
    <n v="0"/>
    <n v="0"/>
    <n v="0"/>
    <s v="N/A"/>
    <n v="0"/>
    <n v="0"/>
    <n v="0"/>
    <n v="0"/>
    <n v="0"/>
    <n v="0"/>
    <n v="0"/>
    <n v="0"/>
    <n v="0"/>
    <n v="0"/>
    <n v="0"/>
    <n v="0"/>
    <n v="0"/>
    <s v="FED HOUSNG &amp; COMM DEV FND"/>
    <s v="FHCD SHORLINE CDBG ADMIN C12"/>
    <s v="DEFAULT"/>
    <s v="Default"/>
  </r>
  <r>
    <x v="0"/>
    <s v="1111371"/>
    <s v="000000"/>
    <x v="29"/>
    <s v="0000000"/>
    <n v="2016"/>
    <x v="1"/>
    <x v="29"/>
    <s v="BS200-CURRENT LIABILITIES"/>
    <s v="B2220-DEFERRED REVENUES"/>
    <m/>
    <n v="0"/>
    <n v="0"/>
    <n v="0"/>
    <n v="0"/>
    <n v="0"/>
    <s v="N/A"/>
    <n v="0"/>
    <n v="0"/>
    <n v="0"/>
    <n v="0"/>
    <n v="0"/>
    <n v="0"/>
    <n v="0"/>
    <n v="0"/>
    <n v="0"/>
    <n v="0"/>
    <n v="0"/>
    <n v="0"/>
    <n v="0"/>
    <s v="FED HOUSNG &amp; COMM DEV FND"/>
    <s v="FHCD SHORLINE CDBG ADMIN C12"/>
    <s v="DEFAULT"/>
    <s v="Default"/>
  </r>
  <r>
    <x v="0"/>
    <s v="1111371"/>
    <s v="350047"/>
    <x v="55"/>
    <s v="0000000"/>
    <n v="2016"/>
    <x v="4"/>
    <x v="55"/>
    <s v="R3000-REVENUE"/>
    <s v="R3310-FEDERAL GRANTS DIRECT"/>
    <m/>
    <n v="0"/>
    <n v="0"/>
    <n v="0"/>
    <n v="0"/>
    <n v="0"/>
    <s v="N/A"/>
    <n v="0"/>
    <n v="0"/>
    <n v="0"/>
    <n v="0"/>
    <n v="0"/>
    <n v="0"/>
    <n v="0"/>
    <n v="0"/>
    <n v="0"/>
    <n v="0"/>
    <n v="0"/>
    <n v="0"/>
    <n v="0"/>
    <s v="FED HOUSNG &amp; COMM DEV FND"/>
    <s v="FHCD SHORLINE CDBG ADMIN C12"/>
    <s v="PROGRAM YEAR PROJECTS"/>
    <s v="Default"/>
  </r>
  <r>
    <x v="0"/>
    <s v="1111371"/>
    <s v="350047"/>
    <x v="39"/>
    <s v="0000000"/>
    <n v="2016"/>
    <x v="4"/>
    <x v="39"/>
    <s v="R3000-REVENUE"/>
    <s v="R3600-MISCELLANEOUS REVENUE"/>
    <m/>
    <n v="0"/>
    <n v="0"/>
    <n v="0"/>
    <n v="0"/>
    <n v="0"/>
    <s v="N/A"/>
    <n v="0"/>
    <n v="0"/>
    <n v="0"/>
    <n v="0"/>
    <n v="0"/>
    <n v="0"/>
    <n v="0"/>
    <n v="0"/>
    <n v="0"/>
    <n v="0"/>
    <n v="0"/>
    <n v="0"/>
    <n v="0"/>
    <s v="FED HOUSNG &amp; COMM DEV FND"/>
    <s v="FHCD SHORLINE CDBG ADMIN C12"/>
    <s v="PROGRAM YEAR PROJECTS"/>
    <s v="Default"/>
  </r>
  <r>
    <x v="0"/>
    <s v="1111371"/>
    <s v="350047"/>
    <x v="38"/>
    <s v="5590000"/>
    <n v="2016"/>
    <x v="3"/>
    <x v="38"/>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1"/>
    <s v="350047"/>
    <x v="41"/>
    <s v="5590000"/>
    <n v="2016"/>
    <x v="3"/>
    <x v="41"/>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1"/>
    <s v="350047"/>
    <x v="112"/>
    <s v="5590000"/>
    <n v="2016"/>
    <x v="3"/>
    <x v="112"/>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2"/>
    <s v="000000"/>
    <x v="6"/>
    <s v="0000000"/>
    <n v="2016"/>
    <x v="0"/>
    <x v="6"/>
    <s v="BS000-CURRENT ASSETS"/>
    <s v="B1150-ACCOUNTS RECEIVABLE"/>
    <m/>
    <n v="0"/>
    <n v="0"/>
    <n v="0"/>
    <n v="0"/>
    <n v="0"/>
    <s v="N/A"/>
    <n v="0"/>
    <n v="0"/>
    <n v="0"/>
    <n v="0"/>
    <n v="0"/>
    <n v="0"/>
    <n v="0"/>
    <n v="0"/>
    <n v="0"/>
    <n v="0"/>
    <n v="0"/>
    <n v="0"/>
    <n v="0"/>
    <s v="FED HOUSNG &amp; COMM DEV FND"/>
    <s v="FHCD RENTON MINOR HM REPR C12"/>
    <s v="DEFAULT"/>
    <s v="Default"/>
  </r>
  <r>
    <x v="0"/>
    <s v="1111372"/>
    <s v="000000"/>
    <x v="9"/>
    <s v="0000000"/>
    <n v="2016"/>
    <x v="0"/>
    <x v="9"/>
    <s v="BS000-CURRENT ASSETS"/>
    <s v="B1150-ACCOUNTS RECEIVABLE"/>
    <m/>
    <n v="0"/>
    <n v="0"/>
    <n v="0"/>
    <n v="0"/>
    <n v="0"/>
    <s v="N/A"/>
    <n v="0"/>
    <n v="0"/>
    <n v="0"/>
    <n v="0"/>
    <n v="0"/>
    <n v="0"/>
    <n v="0"/>
    <n v="0"/>
    <n v="0"/>
    <n v="0"/>
    <n v="0"/>
    <n v="0"/>
    <n v="0"/>
    <s v="FED HOUSNG &amp; COMM DEV FND"/>
    <s v="FHCD RENTON MINOR HM REPR C12"/>
    <s v="DEFAULT"/>
    <s v="Default"/>
  </r>
  <r>
    <x v="0"/>
    <s v="1111372"/>
    <s v="000000"/>
    <x v="19"/>
    <s v="0000000"/>
    <n v="2016"/>
    <x v="1"/>
    <x v="19"/>
    <s v="BS200-CURRENT LIABILITIES"/>
    <s v="B2020-ACCOUNTS PAYABLE"/>
    <m/>
    <n v="0"/>
    <n v="0"/>
    <n v="0"/>
    <n v="0"/>
    <n v="0"/>
    <s v="N/A"/>
    <n v="0"/>
    <n v="0"/>
    <n v="0"/>
    <n v="0"/>
    <n v="0"/>
    <n v="0"/>
    <n v="0"/>
    <n v="0"/>
    <n v="0"/>
    <n v="0"/>
    <n v="0"/>
    <n v="0"/>
    <n v="0"/>
    <s v="FED HOUSNG &amp; COMM DEV FND"/>
    <s v="FHCD RENTON MINOR HM REPR C12"/>
    <s v="DEFAULT"/>
    <s v="Default"/>
  </r>
  <r>
    <x v="0"/>
    <s v="1111372"/>
    <s v="000000"/>
    <x v="29"/>
    <s v="0000000"/>
    <n v="2016"/>
    <x v="1"/>
    <x v="29"/>
    <s v="BS200-CURRENT LIABILITIES"/>
    <s v="B2220-DEFERRED REVENUES"/>
    <m/>
    <n v="0"/>
    <n v="0"/>
    <n v="0"/>
    <n v="0"/>
    <n v="0"/>
    <s v="N/A"/>
    <n v="0"/>
    <n v="0"/>
    <n v="0"/>
    <n v="0"/>
    <n v="0"/>
    <n v="0"/>
    <n v="0"/>
    <n v="0"/>
    <n v="0"/>
    <n v="0"/>
    <n v="0"/>
    <n v="0"/>
    <n v="0"/>
    <s v="FED HOUSNG &amp; COMM DEV FND"/>
    <s v="FHCD RENTON MINOR HM REPR C12"/>
    <s v="DEFAULT"/>
    <s v="Default"/>
  </r>
  <r>
    <x v="0"/>
    <s v="1111372"/>
    <s v="350047"/>
    <x v="55"/>
    <s v="0000000"/>
    <n v="2016"/>
    <x v="4"/>
    <x v="55"/>
    <s v="R3000-REVENUE"/>
    <s v="R3310-FEDERAL GRANTS DIRECT"/>
    <m/>
    <n v="0"/>
    <n v="0"/>
    <n v="0"/>
    <n v="0"/>
    <n v="0"/>
    <s v="N/A"/>
    <n v="0"/>
    <n v="0"/>
    <n v="0"/>
    <n v="0"/>
    <n v="0"/>
    <n v="0"/>
    <n v="0"/>
    <n v="0"/>
    <n v="0"/>
    <n v="0"/>
    <n v="0"/>
    <n v="0"/>
    <n v="0"/>
    <s v="FED HOUSNG &amp; COMM DEV FND"/>
    <s v="FHCD RENTON MINOR HM REPR C12"/>
    <s v="PROGRAM YEAR PROJECTS"/>
    <s v="Default"/>
  </r>
  <r>
    <x v="0"/>
    <s v="1111372"/>
    <s v="350047"/>
    <x v="40"/>
    <s v="5590000"/>
    <n v="2016"/>
    <x v="3"/>
    <x v="40"/>
    <s v="50000-PROGRAM EXPENDITURE BUDGET"/>
    <s v="51000-WAGES AND BENEFITS"/>
    <s v="51100-SALARIES/WAGES"/>
    <n v="0"/>
    <n v="0"/>
    <n v="0"/>
    <n v="0"/>
    <n v="0"/>
    <s v="N/A"/>
    <n v="0"/>
    <n v="0"/>
    <n v="0"/>
    <n v="0"/>
    <n v="0"/>
    <n v="0"/>
    <n v="0"/>
    <n v="0"/>
    <n v="0"/>
    <n v="0"/>
    <n v="0"/>
    <n v="0"/>
    <n v="0"/>
    <s v="FED HOUSNG &amp; COMM DEV FND"/>
    <s v="FHCD RENTON MINOR HM REPR C12"/>
    <s v="PROGRAM YEAR PROJECTS"/>
    <s v="HOUSING AND COMMUNITY DEVELOPMENT"/>
  </r>
  <r>
    <x v="0"/>
    <s v="1111372"/>
    <s v="350047"/>
    <x v="106"/>
    <s v="5590000"/>
    <n v="2016"/>
    <x v="3"/>
    <x v="106"/>
    <s v="50000-PROGRAM EXPENDITURE BUDGET"/>
    <s v="51000-WAGES AND BENEFITS"/>
    <s v="51100-SALARIES/WAGES"/>
    <n v="0"/>
    <n v="0"/>
    <n v="0"/>
    <n v="0"/>
    <n v="0"/>
    <s v="N/A"/>
    <n v="0"/>
    <n v="0"/>
    <n v="0"/>
    <n v="0"/>
    <n v="0"/>
    <n v="0"/>
    <n v="0"/>
    <n v="0"/>
    <n v="0"/>
    <n v="0"/>
    <n v="0"/>
    <n v="0"/>
    <n v="0"/>
    <s v="FED HOUSNG &amp; COMM DEV FND"/>
    <s v="FHCD RENTON MINOR HM REPR C12"/>
    <s v="PROGRAM YEAR PROJECTS"/>
    <s v="HOUSING AND COMMUNITY DEVELOPMENT"/>
  </r>
  <r>
    <x v="0"/>
    <s v="1111372"/>
    <s v="350047"/>
    <x v="70"/>
    <s v="5590000"/>
    <n v="2016"/>
    <x v="3"/>
    <x v="70"/>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71"/>
    <s v="5590000"/>
    <n v="2016"/>
    <x v="3"/>
    <x v="71"/>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72"/>
    <s v="5590000"/>
    <n v="2016"/>
    <x v="3"/>
    <x v="72"/>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41"/>
    <s v="5590000"/>
    <n v="2016"/>
    <x v="3"/>
    <x v="41"/>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11"/>
    <s v="0000000"/>
    <n v="2016"/>
    <x v="3"/>
    <x v="111"/>
    <s v="50000-PROGRAM EXPENDITURE BUDGET"/>
    <s v="53000-SERVICES-OTHER CHARGES"/>
    <m/>
    <n v="0"/>
    <n v="0"/>
    <n v="0"/>
    <n v="0"/>
    <n v="0"/>
    <s v="N/A"/>
    <n v="0"/>
    <n v="0"/>
    <n v="0"/>
    <n v="0"/>
    <n v="0"/>
    <n v="0"/>
    <n v="0"/>
    <n v="0"/>
    <n v="0"/>
    <n v="0"/>
    <n v="0"/>
    <n v="0"/>
    <n v="0"/>
    <s v="FED HOUSNG &amp; COMM DEV FND"/>
    <s v="FHCD RENTON MINOR HM REPR C12"/>
    <s v="PROGRAM YEAR PROJECTS"/>
    <s v="Default"/>
  </r>
  <r>
    <x v="0"/>
    <s v="1111372"/>
    <s v="350047"/>
    <x v="111"/>
    <s v="5590000"/>
    <n v="2016"/>
    <x v="3"/>
    <x v="111"/>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12"/>
    <s v="0000000"/>
    <n v="2016"/>
    <x v="3"/>
    <x v="112"/>
    <s v="50000-PROGRAM EXPENDITURE BUDGET"/>
    <s v="53000-SERVICES-OTHER CHARGES"/>
    <m/>
    <n v="0"/>
    <n v="0"/>
    <n v="0"/>
    <n v="0"/>
    <n v="0"/>
    <s v="N/A"/>
    <n v="0"/>
    <n v="0"/>
    <n v="0"/>
    <n v="0"/>
    <n v="0"/>
    <n v="0"/>
    <n v="0"/>
    <n v="0"/>
    <n v="0"/>
    <n v="0"/>
    <n v="0"/>
    <n v="0"/>
    <n v="0"/>
    <s v="FED HOUSNG &amp; COMM DEV FND"/>
    <s v="FHCD RENTON MINOR HM REPR C12"/>
    <s v="PROGRAM YEAR PROJECTS"/>
    <s v="Default"/>
  </r>
  <r>
    <x v="0"/>
    <s v="1111372"/>
    <s v="350047"/>
    <x v="112"/>
    <s v="5590000"/>
    <n v="2016"/>
    <x v="3"/>
    <x v="112"/>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49"/>
    <s v="5590000"/>
    <n v="2016"/>
    <x v="3"/>
    <x v="149"/>
    <s v="50000-PROGRAM EXPENDITURE BUDGET"/>
    <s v="55000-INTRAGOVERNMENTAL SERVICES"/>
    <m/>
    <n v="0"/>
    <n v="0"/>
    <n v="0"/>
    <n v="0"/>
    <n v="0"/>
    <s v="N/A"/>
    <n v="0"/>
    <n v="0"/>
    <n v="0"/>
    <n v="0"/>
    <n v="0"/>
    <n v="0"/>
    <n v="0"/>
    <n v="0"/>
    <n v="0"/>
    <n v="0"/>
    <n v="0"/>
    <n v="0"/>
    <n v="0"/>
    <s v="FED HOUSNG &amp; COMM DEV FND"/>
    <s v="FHCD RENTON MINOR HM REPR C12"/>
    <s v="PROGRAM YEAR PROJECTS"/>
    <s v="HOUSING AND COMMUNITY DEVELOPMENT"/>
  </r>
  <r>
    <x v="0"/>
    <s v="1111372"/>
    <s v="350047"/>
    <x v="104"/>
    <s v="5590000"/>
    <n v="2016"/>
    <x v="3"/>
    <x v="104"/>
    <s v="50000-PROGRAM EXPENDITURE BUDGET"/>
    <s v="59900-CONTRA EXPENDITURES"/>
    <m/>
    <n v="0"/>
    <n v="0"/>
    <n v="0"/>
    <n v="0"/>
    <n v="0"/>
    <s v="N/A"/>
    <n v="0"/>
    <n v="0"/>
    <n v="0"/>
    <n v="0"/>
    <n v="0"/>
    <n v="0"/>
    <n v="0"/>
    <n v="0"/>
    <n v="0"/>
    <n v="0"/>
    <n v="0"/>
    <n v="0"/>
    <n v="0"/>
    <s v="FED HOUSNG &amp; COMM DEV FND"/>
    <s v="FHCD RENTON MINOR HM REPR C12"/>
    <s v="PROGRAM YEAR PROJECTS"/>
    <s v="HOUSING AND COMMUNITY DEVELOPMENT"/>
  </r>
  <r>
    <x v="0"/>
    <s v="1111372"/>
    <s v="350047"/>
    <x v="53"/>
    <s v="5590000"/>
    <n v="2016"/>
    <x v="3"/>
    <x v="53"/>
    <s v="50000-PROGRAM EXPENDITURE BUDGET"/>
    <s v="82000-APPLIED OVERHEAD"/>
    <m/>
    <n v="0"/>
    <n v="0"/>
    <n v="0"/>
    <n v="0"/>
    <n v="0"/>
    <s v="N/A"/>
    <n v="0"/>
    <n v="0"/>
    <n v="0"/>
    <n v="0"/>
    <n v="0"/>
    <n v="0"/>
    <n v="0"/>
    <n v="0"/>
    <n v="0"/>
    <n v="0"/>
    <n v="0"/>
    <n v="0"/>
    <n v="0"/>
    <s v="FED HOUSNG &amp; COMM DEV FND"/>
    <s v="FHCD RENTON MINOR HM REPR C12"/>
    <s v="PROGRAM YEAR PROJECTS"/>
    <s v="HOUSING AND COMMUNITY DEVELOPMENT"/>
  </r>
  <r>
    <x v="0"/>
    <s v="1111372"/>
    <s v="350047"/>
    <x v="54"/>
    <s v="5590000"/>
    <n v="2016"/>
    <x v="3"/>
    <x v="54"/>
    <s v="50000-PROGRAM EXPENDITURE BUDGET"/>
    <s v="82000-APPLIED OVERHEAD"/>
    <m/>
    <n v="0"/>
    <n v="0"/>
    <n v="0"/>
    <n v="0"/>
    <n v="0"/>
    <s v="N/A"/>
    <n v="0"/>
    <n v="0"/>
    <n v="0"/>
    <n v="0"/>
    <n v="0"/>
    <n v="0"/>
    <n v="0"/>
    <n v="0"/>
    <n v="0"/>
    <n v="0"/>
    <n v="0"/>
    <n v="0"/>
    <n v="0"/>
    <s v="FED HOUSNG &amp; COMM DEV FND"/>
    <s v="FHCD RENTON MINOR HM REPR C12"/>
    <s v="PROGRAM YEAR PROJECTS"/>
    <s v="HOUSING AND COMMUNITY DEVELOPMENT"/>
  </r>
  <r>
    <x v="0"/>
    <s v="1111374"/>
    <s v="000000"/>
    <x v="6"/>
    <s v="0000000"/>
    <n v="2016"/>
    <x v="0"/>
    <x v="6"/>
    <s v="BS000-CURRENT ASSETS"/>
    <s v="B1150-ACCOUNTS RECEIVABLE"/>
    <m/>
    <n v="0"/>
    <n v="0"/>
    <n v="0"/>
    <n v="0"/>
    <n v="0"/>
    <s v="N/A"/>
    <n v="0"/>
    <n v="0"/>
    <n v="0"/>
    <n v="0"/>
    <n v="0"/>
    <n v="0"/>
    <n v="0"/>
    <n v="0"/>
    <n v="0"/>
    <n v="0"/>
    <n v="0"/>
    <n v="0"/>
    <n v="0"/>
    <s v="FED HOUSNG &amp; COMM DEV FND"/>
    <s v="FHCD BLK DIA WATER REPLACE C12"/>
    <s v="DEFAULT"/>
    <s v="Default"/>
  </r>
  <r>
    <x v="0"/>
    <s v="1111374"/>
    <s v="000000"/>
    <x v="9"/>
    <s v="0000000"/>
    <n v="2016"/>
    <x v="0"/>
    <x v="9"/>
    <s v="BS000-CURRENT ASSETS"/>
    <s v="B1150-ACCOUNTS RECEIVABLE"/>
    <m/>
    <n v="0"/>
    <n v="0"/>
    <n v="0"/>
    <n v="0"/>
    <n v="0"/>
    <s v="N/A"/>
    <n v="0"/>
    <n v="0"/>
    <n v="0"/>
    <n v="0"/>
    <n v="0"/>
    <n v="0"/>
    <n v="0"/>
    <n v="0"/>
    <n v="0"/>
    <n v="0"/>
    <n v="0"/>
    <n v="0"/>
    <n v="0"/>
    <s v="FED HOUSNG &amp; COMM DEV FND"/>
    <s v="FHCD BLK DIA WATER REPLACE C12"/>
    <s v="DEFAULT"/>
    <s v="Default"/>
  </r>
  <r>
    <x v="0"/>
    <s v="1111374"/>
    <s v="000000"/>
    <x v="29"/>
    <s v="0000000"/>
    <n v="2016"/>
    <x v="1"/>
    <x v="29"/>
    <s v="BS200-CURRENT LIABILITIES"/>
    <s v="B2220-DEFERRED REVENUES"/>
    <m/>
    <n v="0"/>
    <n v="0"/>
    <n v="0"/>
    <n v="0"/>
    <n v="0"/>
    <s v="N/A"/>
    <n v="0"/>
    <n v="0"/>
    <n v="0"/>
    <n v="0"/>
    <n v="0"/>
    <n v="0"/>
    <n v="0"/>
    <n v="0"/>
    <n v="0"/>
    <n v="0"/>
    <n v="0"/>
    <n v="0"/>
    <n v="0"/>
    <s v="FED HOUSNG &amp; COMM DEV FND"/>
    <s v="FHCD BLK DIA WATER REPLACE C12"/>
    <s v="DEFAULT"/>
    <s v="Default"/>
  </r>
  <r>
    <x v="0"/>
    <s v="1111374"/>
    <s v="350047"/>
    <x v="55"/>
    <s v="0000000"/>
    <n v="2016"/>
    <x v="4"/>
    <x v="55"/>
    <s v="R3000-REVENUE"/>
    <s v="R3310-FEDERAL GRANTS DIRECT"/>
    <m/>
    <n v="0"/>
    <n v="0"/>
    <n v="0"/>
    <n v="0"/>
    <n v="0"/>
    <s v="N/A"/>
    <n v="0"/>
    <n v="0"/>
    <n v="0"/>
    <n v="0"/>
    <n v="0"/>
    <n v="0"/>
    <n v="0"/>
    <n v="0"/>
    <n v="0"/>
    <n v="0"/>
    <n v="0"/>
    <n v="0"/>
    <n v="0"/>
    <s v="FED HOUSNG &amp; COMM DEV FND"/>
    <s v="FHCD BLK DIA WATER REPLACE C12"/>
    <s v="PROGRAM YEAR PROJECTS"/>
    <s v="Default"/>
  </r>
  <r>
    <x v="0"/>
    <s v="1111374"/>
    <s v="350047"/>
    <x v="39"/>
    <s v="0000000"/>
    <n v="2016"/>
    <x v="4"/>
    <x v="39"/>
    <s v="R3000-REVENUE"/>
    <s v="R3600-MISCELLANEOUS REVENUE"/>
    <m/>
    <n v="0"/>
    <n v="0"/>
    <n v="0"/>
    <n v="0"/>
    <n v="0"/>
    <s v="N/A"/>
    <n v="0"/>
    <n v="0"/>
    <n v="0"/>
    <n v="0"/>
    <n v="0"/>
    <n v="0"/>
    <n v="0"/>
    <n v="0"/>
    <n v="0"/>
    <n v="0"/>
    <n v="0"/>
    <n v="0"/>
    <n v="0"/>
    <s v="FED HOUSNG &amp; COMM DEV FND"/>
    <s v="FHCD BLK DIA WATER REPLACE C12"/>
    <s v="PROGRAM YEAR PROJECTS"/>
    <s v="Default"/>
  </r>
  <r>
    <x v="0"/>
    <s v="1111374"/>
    <s v="350047"/>
    <x v="40"/>
    <s v="5590000"/>
    <n v="2016"/>
    <x v="3"/>
    <x v="40"/>
    <s v="50000-PROGRAM EXPENDITURE BUDGET"/>
    <s v="51000-WAGES AND BENEFITS"/>
    <s v="51100-SALARIES/WAGES"/>
    <n v="0"/>
    <n v="0"/>
    <n v="0"/>
    <n v="0"/>
    <n v="0"/>
    <s v="N/A"/>
    <n v="0"/>
    <n v="0"/>
    <n v="0"/>
    <n v="0"/>
    <n v="0"/>
    <n v="0"/>
    <n v="0"/>
    <n v="0"/>
    <n v="0"/>
    <n v="0"/>
    <n v="0"/>
    <n v="0"/>
    <n v="0"/>
    <s v="FED HOUSNG &amp; COMM DEV FND"/>
    <s v="FHCD BLK DIA WATER REPLACE C12"/>
    <s v="PROGRAM YEAR PROJECTS"/>
    <s v="HOUSING AND COMMUNITY DEVELOPMENT"/>
  </r>
  <r>
    <x v="0"/>
    <s v="1111374"/>
    <s v="350047"/>
    <x v="70"/>
    <s v="5590000"/>
    <n v="2016"/>
    <x v="3"/>
    <x v="70"/>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71"/>
    <s v="5590000"/>
    <n v="2016"/>
    <x v="3"/>
    <x v="71"/>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72"/>
    <s v="5590000"/>
    <n v="2016"/>
    <x v="3"/>
    <x v="72"/>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41"/>
    <s v="5590000"/>
    <n v="2016"/>
    <x v="3"/>
    <x v="41"/>
    <s v="50000-PROGRAM EXPENDITURE BUDGET"/>
    <s v="53000-SERVICES-OTHER CHARGES"/>
    <m/>
    <n v="0"/>
    <n v="0"/>
    <n v="0"/>
    <n v="0"/>
    <n v="0"/>
    <s v="N/A"/>
    <n v="0"/>
    <n v="0"/>
    <n v="0"/>
    <n v="0"/>
    <n v="0"/>
    <n v="0"/>
    <n v="0"/>
    <n v="0"/>
    <n v="0"/>
    <n v="0"/>
    <n v="0"/>
    <n v="0"/>
    <n v="0"/>
    <s v="FED HOUSNG &amp; COMM DEV FND"/>
    <s v="FHCD BLK DIA WATER REPLACE C12"/>
    <s v="PROGRAM YEAR PROJECTS"/>
    <s v="HOUSING AND COMMUNITY DEVELOPMENT"/>
  </r>
  <r>
    <x v="0"/>
    <s v="1111374"/>
    <s v="350047"/>
    <x v="112"/>
    <s v="5590000"/>
    <n v="2016"/>
    <x v="3"/>
    <x v="112"/>
    <s v="50000-PROGRAM EXPENDITURE BUDGET"/>
    <s v="53000-SERVICES-OTHER CHARGES"/>
    <m/>
    <n v="0"/>
    <n v="0"/>
    <n v="0"/>
    <n v="0"/>
    <n v="0"/>
    <s v="N/A"/>
    <n v="0"/>
    <n v="0"/>
    <n v="0"/>
    <n v="0"/>
    <n v="0"/>
    <n v="0"/>
    <n v="0"/>
    <n v="0"/>
    <n v="0"/>
    <n v="0"/>
    <n v="0"/>
    <n v="0"/>
    <n v="0"/>
    <s v="FED HOUSNG &amp; COMM DEV FND"/>
    <s v="FHCD BLK DIA WATER REPLACE C12"/>
    <s v="PROGRAM YEAR PROJECTS"/>
    <s v="HOUSING AND COMMUNITY DEVELOPMENT"/>
  </r>
  <r>
    <x v="0"/>
    <s v="1111374"/>
    <s v="350047"/>
    <x v="42"/>
    <s v="5590000"/>
    <n v="2016"/>
    <x v="3"/>
    <x v="42"/>
    <s v="50000-PROGRAM EXPENDITURE BUDGET"/>
    <s v="55000-INTRAGOVERNMENTAL SERVICES"/>
    <m/>
    <n v="0"/>
    <n v="0"/>
    <n v="0"/>
    <n v="0"/>
    <n v="0"/>
    <s v="N/A"/>
    <n v="0"/>
    <n v="0"/>
    <n v="0"/>
    <n v="0"/>
    <n v="0"/>
    <n v="0"/>
    <n v="0"/>
    <n v="0"/>
    <n v="0"/>
    <n v="0"/>
    <n v="0"/>
    <n v="0"/>
    <n v="0"/>
    <s v="FED HOUSNG &amp; COMM DEV FND"/>
    <s v="FHCD BLK DIA WATER REPLACE C12"/>
    <s v="PROGRAM YEAR PROJECTS"/>
    <s v="HOUSING AND COMMUNITY DEVELOPMENT"/>
  </r>
  <r>
    <x v="0"/>
    <s v="1111374"/>
    <s v="350047"/>
    <x v="149"/>
    <s v="5590000"/>
    <n v="2016"/>
    <x v="3"/>
    <x v="149"/>
    <s v="50000-PROGRAM EXPENDITURE BUDGET"/>
    <s v="55000-INTRAGOVERNMENTAL SERVICES"/>
    <m/>
    <n v="0"/>
    <n v="0"/>
    <n v="0"/>
    <n v="0"/>
    <n v="0"/>
    <s v="N/A"/>
    <n v="0"/>
    <n v="0"/>
    <n v="0"/>
    <n v="0"/>
    <n v="0"/>
    <n v="0"/>
    <n v="0"/>
    <n v="0"/>
    <n v="0"/>
    <n v="0"/>
    <n v="0"/>
    <n v="0"/>
    <n v="0"/>
    <s v="FED HOUSNG &amp; COMM DEV FND"/>
    <s v="FHCD BLK DIA WATER REPLACE C12"/>
    <s v="PROGRAM YEAR PROJECTS"/>
    <s v="HOUSING AND COMMUNITY DEVELOPMENT"/>
  </r>
  <r>
    <x v="0"/>
    <s v="1111374"/>
    <s v="350047"/>
    <x v="104"/>
    <s v="5590000"/>
    <n v="2016"/>
    <x v="3"/>
    <x v="104"/>
    <s v="50000-PROGRAM EXPENDITURE BUDGET"/>
    <s v="59900-CONTRA EXPENDITURES"/>
    <m/>
    <n v="0"/>
    <n v="0"/>
    <n v="0"/>
    <n v="0"/>
    <n v="0"/>
    <s v="N/A"/>
    <n v="0"/>
    <n v="0"/>
    <n v="0"/>
    <n v="0"/>
    <n v="0"/>
    <n v="0"/>
    <n v="0"/>
    <n v="0"/>
    <n v="0"/>
    <n v="0"/>
    <n v="0"/>
    <n v="0"/>
    <n v="0"/>
    <s v="FED HOUSNG &amp; COMM DEV FND"/>
    <s v="FHCD BLK DIA WATER REPLACE C12"/>
    <s v="PROGRAM YEAR PROJECTS"/>
    <s v="HOUSING AND COMMUNITY DEVELOPMENT"/>
  </r>
  <r>
    <x v="0"/>
    <s v="1111374"/>
    <s v="350047"/>
    <x v="53"/>
    <s v="5590000"/>
    <n v="2016"/>
    <x v="3"/>
    <x v="53"/>
    <s v="50000-PROGRAM EXPENDITURE BUDGET"/>
    <s v="82000-APPLIED OVERHEAD"/>
    <m/>
    <n v="0"/>
    <n v="0"/>
    <n v="0"/>
    <n v="0"/>
    <n v="0"/>
    <s v="N/A"/>
    <n v="0"/>
    <n v="0"/>
    <n v="0"/>
    <n v="0"/>
    <n v="0"/>
    <n v="0"/>
    <n v="0"/>
    <n v="0"/>
    <n v="0"/>
    <n v="0"/>
    <n v="0"/>
    <n v="0"/>
    <n v="0"/>
    <s v="FED HOUSNG &amp; COMM DEV FND"/>
    <s v="FHCD BLK DIA WATER REPLACE C12"/>
    <s v="PROGRAM YEAR PROJECTS"/>
    <s v="HOUSING AND COMMUNITY DEVELOPMENT"/>
  </r>
  <r>
    <x v="0"/>
    <s v="1111374"/>
    <s v="350047"/>
    <x v="54"/>
    <s v="5590000"/>
    <n v="2016"/>
    <x v="3"/>
    <x v="54"/>
    <s v="50000-PROGRAM EXPENDITURE BUDGET"/>
    <s v="82000-APPLIED OVERHEAD"/>
    <m/>
    <n v="0"/>
    <n v="0"/>
    <n v="0"/>
    <n v="0"/>
    <n v="0"/>
    <s v="N/A"/>
    <n v="0"/>
    <n v="0"/>
    <n v="0"/>
    <n v="0"/>
    <n v="0"/>
    <n v="0"/>
    <n v="0"/>
    <n v="0"/>
    <n v="0"/>
    <n v="0"/>
    <n v="0"/>
    <n v="0"/>
    <n v="0"/>
    <s v="FED HOUSNG &amp; COMM DEV FND"/>
    <s v="FHCD BLK DIA WATER REPLACE C12"/>
    <s v="PROGRAM YEAR PROJECTS"/>
    <s v="HOUSING AND COMMUNITY DEVELOPMENT"/>
  </r>
  <r>
    <x v="0"/>
    <s v="1111375"/>
    <s v="000000"/>
    <x v="6"/>
    <s v="0000000"/>
    <n v="2016"/>
    <x v="0"/>
    <x v="6"/>
    <s v="BS000-CURRENT ASSETS"/>
    <s v="B1150-ACCOUNTS RECEIVABLE"/>
    <m/>
    <n v="0"/>
    <n v="0"/>
    <n v="0"/>
    <n v="0"/>
    <n v="0"/>
    <s v="N/A"/>
    <n v="0"/>
    <n v="0"/>
    <n v="0"/>
    <n v="0"/>
    <n v="0"/>
    <n v="0"/>
    <n v="0"/>
    <n v="0"/>
    <n v="0"/>
    <n v="0"/>
    <n v="0"/>
    <n v="0"/>
    <n v="0"/>
    <s v="FED HOUSNG &amp; COMM DEV FND"/>
    <s v="FHCD DM AREA FOOD BANK C12"/>
    <s v="DEFAULT"/>
    <s v="Default"/>
  </r>
  <r>
    <x v="0"/>
    <s v="1111375"/>
    <s v="000000"/>
    <x v="9"/>
    <s v="0000000"/>
    <n v="2016"/>
    <x v="0"/>
    <x v="9"/>
    <s v="BS000-CURRENT ASSETS"/>
    <s v="B1150-ACCOUNTS RECEIVABLE"/>
    <m/>
    <n v="0"/>
    <n v="0"/>
    <n v="0"/>
    <n v="0"/>
    <n v="0"/>
    <s v="N/A"/>
    <n v="0"/>
    <n v="0"/>
    <n v="0"/>
    <n v="0"/>
    <n v="0"/>
    <n v="0"/>
    <n v="0"/>
    <n v="0"/>
    <n v="0"/>
    <n v="0"/>
    <n v="0"/>
    <n v="0"/>
    <n v="0"/>
    <s v="FED HOUSNG &amp; COMM DEV FND"/>
    <s v="FHCD DM AREA FOOD BANK C12"/>
    <s v="DEFAULT"/>
    <s v="Default"/>
  </r>
  <r>
    <x v="0"/>
    <s v="1111375"/>
    <s v="000000"/>
    <x v="19"/>
    <s v="0000000"/>
    <n v="2016"/>
    <x v="1"/>
    <x v="19"/>
    <s v="BS200-CURRENT LIABILITIES"/>
    <s v="B2020-ACCOUNTS PAYABLE"/>
    <m/>
    <n v="0"/>
    <n v="0"/>
    <n v="0"/>
    <n v="0"/>
    <n v="0"/>
    <s v="N/A"/>
    <n v="0"/>
    <n v="0"/>
    <n v="0"/>
    <n v="0"/>
    <n v="0"/>
    <n v="0"/>
    <n v="0"/>
    <n v="0"/>
    <n v="0"/>
    <n v="0"/>
    <n v="0"/>
    <n v="0"/>
    <n v="0"/>
    <s v="FED HOUSNG &amp; COMM DEV FND"/>
    <s v="FHCD DM AREA FOOD BANK C12"/>
    <s v="DEFAULT"/>
    <s v="Default"/>
  </r>
  <r>
    <x v="0"/>
    <s v="1111375"/>
    <s v="000000"/>
    <x v="29"/>
    <s v="0000000"/>
    <n v="2016"/>
    <x v="1"/>
    <x v="29"/>
    <s v="BS200-CURRENT LIABILITIES"/>
    <s v="B2220-DEFERRED REVENUES"/>
    <m/>
    <n v="0"/>
    <n v="0"/>
    <n v="0"/>
    <n v="0"/>
    <n v="0"/>
    <s v="N/A"/>
    <n v="0"/>
    <n v="0"/>
    <n v="0"/>
    <n v="0"/>
    <n v="0"/>
    <n v="0"/>
    <n v="0"/>
    <n v="0"/>
    <n v="0"/>
    <n v="0"/>
    <n v="0"/>
    <n v="0"/>
    <n v="0"/>
    <s v="FED HOUSNG &amp; COMM DEV FND"/>
    <s v="FHCD DM AREA FOOD BANK C12"/>
    <s v="DEFAULT"/>
    <s v="Default"/>
  </r>
  <r>
    <x v="0"/>
    <s v="1111375"/>
    <s v="350047"/>
    <x v="55"/>
    <s v="0000000"/>
    <n v="2016"/>
    <x v="4"/>
    <x v="55"/>
    <s v="R3000-REVENUE"/>
    <s v="R3310-FEDERAL GRANTS DIRECT"/>
    <m/>
    <n v="0"/>
    <n v="0"/>
    <n v="0"/>
    <n v="0"/>
    <n v="0"/>
    <s v="N/A"/>
    <n v="0"/>
    <n v="0"/>
    <n v="0"/>
    <n v="0"/>
    <n v="0"/>
    <n v="0"/>
    <n v="0"/>
    <n v="0"/>
    <n v="0"/>
    <n v="0"/>
    <n v="0"/>
    <n v="0"/>
    <n v="0"/>
    <s v="FED HOUSNG &amp; COMM DEV FND"/>
    <s v="FHCD DM AREA FOOD BANK C12"/>
    <s v="PROGRAM YEAR PROJECTS"/>
    <s v="Default"/>
  </r>
  <r>
    <x v="0"/>
    <s v="1111375"/>
    <s v="350047"/>
    <x v="39"/>
    <s v="0000000"/>
    <n v="2016"/>
    <x v="4"/>
    <x v="39"/>
    <s v="R3000-REVENUE"/>
    <s v="R3600-MISCELLANEOUS REVENUE"/>
    <m/>
    <n v="0"/>
    <n v="0"/>
    <n v="0"/>
    <n v="0"/>
    <n v="0"/>
    <s v="N/A"/>
    <n v="0"/>
    <n v="0"/>
    <n v="0"/>
    <n v="0"/>
    <n v="0"/>
    <n v="0"/>
    <n v="0"/>
    <n v="0"/>
    <n v="0"/>
    <n v="0"/>
    <n v="0"/>
    <n v="0"/>
    <n v="0"/>
    <s v="FED HOUSNG &amp; COMM DEV FND"/>
    <s v="FHCD DM AREA FOOD BANK C12"/>
    <s v="PROGRAM YEAR PROJECTS"/>
    <s v="Default"/>
  </r>
  <r>
    <x v="0"/>
    <s v="1111375"/>
    <s v="350047"/>
    <x v="40"/>
    <s v="5590000"/>
    <n v="2016"/>
    <x v="3"/>
    <x v="40"/>
    <s v="50000-PROGRAM EXPENDITURE BUDGET"/>
    <s v="51000-WAGES AND BENEFITS"/>
    <s v="51100-SALARIES/WAGES"/>
    <n v="0"/>
    <n v="0"/>
    <n v="0"/>
    <n v="0"/>
    <n v="0"/>
    <s v="N/A"/>
    <n v="0"/>
    <n v="0"/>
    <n v="0"/>
    <n v="0"/>
    <n v="0"/>
    <n v="0"/>
    <n v="0"/>
    <n v="0"/>
    <n v="0"/>
    <n v="0"/>
    <n v="0"/>
    <n v="0"/>
    <n v="0"/>
    <s v="FED HOUSNG &amp; COMM DEV FND"/>
    <s v="FHCD DM AREA FOOD BANK C12"/>
    <s v="PROGRAM YEAR PROJECTS"/>
    <s v="HOUSING AND COMMUNITY DEVELOPMENT"/>
  </r>
  <r>
    <x v="0"/>
    <s v="1111375"/>
    <s v="350047"/>
    <x v="70"/>
    <s v="5590000"/>
    <n v="2016"/>
    <x v="3"/>
    <x v="70"/>
    <s v="50000-PROGRAM EXPENDITURE BUDGET"/>
    <s v="51000-WAGES AND BENEFITS"/>
    <s v="51300-PERSONNEL BENEFITS"/>
    <n v="0"/>
    <n v="0"/>
    <n v="0"/>
    <n v="0"/>
    <n v="0"/>
    <s v="N/A"/>
    <n v="0"/>
    <n v="0"/>
    <n v="0"/>
    <n v="0"/>
    <n v="0"/>
    <n v="0"/>
    <n v="0"/>
    <n v="0"/>
    <n v="0"/>
    <n v="0"/>
    <n v="0"/>
    <n v="0"/>
    <n v="0"/>
    <s v="FED HOUSNG &amp; COMM DEV FND"/>
    <s v="FHCD DM AREA FOOD BANK C12"/>
    <s v="PROGRAM YEAR PROJECTS"/>
    <s v="HOUSING AND COMMUNITY DEVELOPMENT"/>
  </r>
  <r>
    <x v="0"/>
    <s v="1111375"/>
    <s v="350047"/>
    <x v="41"/>
    <s v="5590000"/>
    <n v="2016"/>
    <x v="3"/>
    <x v="41"/>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11"/>
    <s v="5590000"/>
    <n v="2016"/>
    <x v="3"/>
    <x v="111"/>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12"/>
    <s v="5590000"/>
    <n v="2016"/>
    <x v="3"/>
    <x v="112"/>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04"/>
    <s v="5590000"/>
    <n v="2016"/>
    <x v="3"/>
    <x v="104"/>
    <s v="50000-PROGRAM EXPENDITURE BUDGET"/>
    <s v="59900-CONTRA EXPENDITURES"/>
    <m/>
    <n v="0"/>
    <n v="0"/>
    <n v="0"/>
    <n v="0"/>
    <n v="0"/>
    <s v="N/A"/>
    <n v="0"/>
    <n v="0"/>
    <n v="0"/>
    <n v="0"/>
    <n v="0"/>
    <n v="0"/>
    <n v="0"/>
    <n v="0"/>
    <n v="0"/>
    <n v="0"/>
    <n v="0"/>
    <n v="0"/>
    <n v="0"/>
    <s v="FED HOUSNG &amp; COMM DEV FND"/>
    <s v="FHCD DM AREA FOOD BANK C12"/>
    <s v="PROGRAM YEAR PROJECTS"/>
    <s v="HOUSING AND COMMUNITY DEVELOPMENT"/>
  </r>
  <r>
    <x v="0"/>
    <s v="1111375"/>
    <s v="350047"/>
    <x v="53"/>
    <s v="5590000"/>
    <n v="2016"/>
    <x v="3"/>
    <x v="53"/>
    <s v="50000-PROGRAM EXPENDITURE BUDGET"/>
    <s v="82000-APPLIED OVERHEAD"/>
    <m/>
    <n v="0"/>
    <n v="0"/>
    <n v="0"/>
    <n v="0"/>
    <n v="0"/>
    <s v="N/A"/>
    <n v="0"/>
    <n v="0"/>
    <n v="0"/>
    <n v="0"/>
    <n v="0"/>
    <n v="0"/>
    <n v="0"/>
    <n v="0"/>
    <n v="0"/>
    <n v="0"/>
    <n v="0"/>
    <n v="0"/>
    <n v="0"/>
    <s v="FED HOUSNG &amp; COMM DEV FND"/>
    <s v="FHCD DM AREA FOOD BANK C12"/>
    <s v="PROGRAM YEAR PROJECTS"/>
    <s v="HOUSING AND COMMUNITY DEVELOPMENT"/>
  </r>
  <r>
    <x v="0"/>
    <s v="1111375"/>
    <s v="350047"/>
    <x v="54"/>
    <s v="5590000"/>
    <n v="2016"/>
    <x v="3"/>
    <x v="54"/>
    <s v="50000-PROGRAM EXPENDITURE BUDGET"/>
    <s v="82000-APPLIED OVERHEAD"/>
    <m/>
    <n v="0"/>
    <n v="0"/>
    <n v="0"/>
    <n v="0"/>
    <n v="0"/>
    <s v="N/A"/>
    <n v="0"/>
    <n v="0"/>
    <n v="0"/>
    <n v="0"/>
    <n v="0"/>
    <n v="0"/>
    <n v="0"/>
    <n v="0"/>
    <n v="0"/>
    <n v="0"/>
    <n v="0"/>
    <n v="0"/>
    <n v="0"/>
    <s v="FED HOUSNG &amp; COMM DEV FND"/>
    <s v="FHCD DM AREA FOOD BANK C12"/>
    <s v="PROGRAM YEAR PROJECTS"/>
    <s v="HOUSING AND COMMUNITY DEVELOPMENT"/>
  </r>
  <r>
    <x v="0"/>
    <s v="1111377"/>
    <s v="000000"/>
    <x v="6"/>
    <s v="0000000"/>
    <n v="2016"/>
    <x v="0"/>
    <x v="6"/>
    <s v="BS000-CURRENT ASSETS"/>
    <s v="B1150-ACCOUNTS RECEIVABLE"/>
    <m/>
    <n v="0"/>
    <n v="0"/>
    <n v="0"/>
    <n v="0"/>
    <n v="0"/>
    <s v="N/A"/>
    <n v="0"/>
    <n v="0"/>
    <n v="0"/>
    <n v="0"/>
    <n v="0"/>
    <n v="0"/>
    <n v="0"/>
    <n v="0"/>
    <n v="0"/>
    <n v="0"/>
    <n v="0"/>
    <n v="0"/>
    <n v="0"/>
    <s v="FED HOUSNG &amp; COMM DEV FND"/>
    <s v="FHCD EADS C12"/>
    <s v="DEFAULT"/>
    <s v="Default"/>
  </r>
  <r>
    <x v="0"/>
    <s v="1111377"/>
    <s v="000000"/>
    <x v="9"/>
    <s v="0000000"/>
    <n v="2016"/>
    <x v="0"/>
    <x v="9"/>
    <s v="BS000-CURRENT ASSETS"/>
    <s v="B1150-ACCOUNTS RECEIVABLE"/>
    <m/>
    <n v="0"/>
    <n v="0"/>
    <n v="0"/>
    <n v="0"/>
    <n v="0"/>
    <s v="N/A"/>
    <n v="0"/>
    <n v="0"/>
    <n v="0"/>
    <n v="0"/>
    <n v="0"/>
    <n v="0"/>
    <n v="0"/>
    <n v="0"/>
    <n v="0"/>
    <n v="0"/>
    <n v="0"/>
    <n v="0"/>
    <n v="0"/>
    <s v="FED HOUSNG &amp; COMM DEV FND"/>
    <s v="FHCD EADS C12"/>
    <s v="DEFAULT"/>
    <s v="Default"/>
  </r>
  <r>
    <x v="0"/>
    <s v="1111377"/>
    <s v="000000"/>
    <x v="29"/>
    <s v="0000000"/>
    <n v="2016"/>
    <x v="1"/>
    <x v="29"/>
    <s v="BS200-CURRENT LIABILITIES"/>
    <s v="B2220-DEFERRED REVENUES"/>
    <m/>
    <n v="0"/>
    <n v="0"/>
    <n v="0"/>
    <n v="0"/>
    <n v="0"/>
    <s v="N/A"/>
    <n v="0"/>
    <n v="0"/>
    <n v="0"/>
    <n v="0"/>
    <n v="0"/>
    <n v="0"/>
    <n v="0"/>
    <n v="0"/>
    <n v="0"/>
    <n v="0"/>
    <n v="0"/>
    <n v="0"/>
    <n v="0"/>
    <s v="FED HOUSNG &amp; COMM DEV FND"/>
    <s v="FHCD EADS C12"/>
    <s v="DEFAULT"/>
    <s v="Default"/>
  </r>
  <r>
    <x v="0"/>
    <s v="1111377"/>
    <s v="350047"/>
    <x v="55"/>
    <s v="0000000"/>
    <n v="2016"/>
    <x v="4"/>
    <x v="55"/>
    <s v="R3000-REVENUE"/>
    <s v="R3310-FEDERAL GRANTS DIRECT"/>
    <m/>
    <n v="0"/>
    <n v="0"/>
    <n v="0"/>
    <n v="0"/>
    <n v="0"/>
    <s v="N/A"/>
    <n v="0"/>
    <n v="0"/>
    <n v="0"/>
    <n v="0"/>
    <n v="0"/>
    <n v="0"/>
    <n v="0"/>
    <n v="0"/>
    <n v="0"/>
    <n v="0"/>
    <n v="0"/>
    <n v="0"/>
    <n v="0"/>
    <s v="FED HOUSNG &amp; COMM DEV FND"/>
    <s v="FHCD EADS C12"/>
    <s v="PROGRAM YEAR PROJECTS"/>
    <s v="Default"/>
  </r>
  <r>
    <x v="0"/>
    <s v="1111377"/>
    <s v="350047"/>
    <x v="40"/>
    <s v="5590000"/>
    <n v="2016"/>
    <x v="3"/>
    <x v="40"/>
    <s v="50000-PROGRAM EXPENDITURE BUDGET"/>
    <s v="51000-WAGES AND BENEFITS"/>
    <s v="51100-SALARIES/WAGES"/>
    <n v="0"/>
    <n v="0"/>
    <n v="0"/>
    <n v="0"/>
    <n v="0"/>
    <s v="N/A"/>
    <n v="0"/>
    <n v="0"/>
    <n v="0"/>
    <n v="0"/>
    <n v="0"/>
    <n v="0"/>
    <n v="0"/>
    <n v="0"/>
    <n v="0"/>
    <n v="0"/>
    <n v="0"/>
    <n v="0"/>
    <n v="0"/>
    <s v="FED HOUSNG &amp; COMM DEV FND"/>
    <s v="FHCD EADS C12"/>
    <s v="PROGRAM YEAR PROJECTS"/>
    <s v="HOUSING AND COMMUNITY DEVELOPMENT"/>
  </r>
  <r>
    <x v="0"/>
    <s v="1111377"/>
    <s v="350047"/>
    <x v="70"/>
    <s v="5590000"/>
    <n v="2016"/>
    <x v="3"/>
    <x v="70"/>
    <s v="50000-PROGRAM EXPENDITURE BUDGET"/>
    <s v="51000-WAGES AND BENEFITS"/>
    <s v="51300-PERSONNEL BENEFITS"/>
    <n v="0"/>
    <n v="0"/>
    <n v="0"/>
    <n v="0"/>
    <n v="0"/>
    <s v="N/A"/>
    <n v="0"/>
    <n v="0"/>
    <n v="0"/>
    <n v="0"/>
    <n v="0"/>
    <n v="0"/>
    <n v="0"/>
    <n v="0"/>
    <n v="0"/>
    <n v="0"/>
    <n v="0"/>
    <n v="0"/>
    <n v="0"/>
    <s v="FED HOUSNG &amp; COMM DEV FND"/>
    <s v="FHCD EADS C12"/>
    <s v="PROGRAM YEAR PROJECTS"/>
    <s v="HOUSING AND COMMUNITY DEVELOPMENT"/>
  </r>
  <r>
    <x v="0"/>
    <s v="1111377"/>
    <s v="350047"/>
    <x v="104"/>
    <s v="5590000"/>
    <n v="2016"/>
    <x v="3"/>
    <x v="104"/>
    <s v="50000-PROGRAM EXPENDITURE BUDGET"/>
    <s v="59900-CONTRA EXPENDITURES"/>
    <m/>
    <n v="0"/>
    <n v="0"/>
    <n v="0"/>
    <n v="0"/>
    <n v="0"/>
    <s v="N/A"/>
    <n v="0"/>
    <n v="0"/>
    <n v="0"/>
    <n v="0"/>
    <n v="0"/>
    <n v="0"/>
    <n v="0"/>
    <n v="0"/>
    <n v="0"/>
    <n v="0"/>
    <n v="0"/>
    <n v="0"/>
    <n v="0"/>
    <s v="FED HOUSNG &amp; COMM DEV FND"/>
    <s v="FHCD EADS C12"/>
    <s v="PROGRAM YEAR PROJECTS"/>
    <s v="HOUSING AND COMMUNITY DEVELOPMENT"/>
  </r>
  <r>
    <x v="0"/>
    <s v="1111377"/>
    <s v="350047"/>
    <x v="53"/>
    <s v="5590000"/>
    <n v="2016"/>
    <x v="3"/>
    <x v="53"/>
    <s v="50000-PROGRAM EXPENDITURE BUDGET"/>
    <s v="82000-APPLIED OVERHEAD"/>
    <m/>
    <n v="0"/>
    <n v="0"/>
    <n v="0"/>
    <n v="0"/>
    <n v="0"/>
    <s v="N/A"/>
    <n v="0"/>
    <n v="0"/>
    <n v="0"/>
    <n v="0"/>
    <n v="0"/>
    <n v="0"/>
    <n v="0"/>
    <n v="0"/>
    <n v="0"/>
    <n v="0"/>
    <n v="0"/>
    <n v="0"/>
    <n v="0"/>
    <s v="FED HOUSNG &amp; COMM DEV FND"/>
    <s v="FHCD EADS C12"/>
    <s v="PROGRAM YEAR PROJECTS"/>
    <s v="HOUSING AND COMMUNITY DEVELOPMENT"/>
  </r>
  <r>
    <x v="0"/>
    <s v="1111377"/>
    <s v="350047"/>
    <x v="54"/>
    <s v="5590000"/>
    <n v="2016"/>
    <x v="3"/>
    <x v="54"/>
    <s v="50000-PROGRAM EXPENDITURE BUDGET"/>
    <s v="82000-APPLIED OVERHEAD"/>
    <m/>
    <n v="0"/>
    <n v="0"/>
    <n v="0"/>
    <n v="0"/>
    <n v="0"/>
    <s v="N/A"/>
    <n v="0"/>
    <n v="0"/>
    <n v="0"/>
    <n v="0"/>
    <n v="0"/>
    <n v="0"/>
    <n v="0"/>
    <n v="0"/>
    <n v="0"/>
    <n v="0"/>
    <n v="0"/>
    <n v="0"/>
    <n v="0"/>
    <s v="FED HOUSNG &amp; COMM DEV FND"/>
    <s v="FHCD EADS C12"/>
    <s v="PROGRAM YEAR PROJECTS"/>
    <s v="HOUSING AND COMMUNITY DEVELOPMENT"/>
  </r>
  <r>
    <x v="0"/>
    <s v="1111378"/>
    <s v="000000"/>
    <x v="6"/>
    <s v="0000000"/>
    <n v="2016"/>
    <x v="0"/>
    <x v="6"/>
    <s v="BS000-CURRENT ASSETS"/>
    <s v="B1150-ACCOUNTS RECEIVABLE"/>
    <m/>
    <n v="0"/>
    <n v="0"/>
    <n v="0"/>
    <n v="0"/>
    <n v="0"/>
    <s v="N/A"/>
    <n v="0"/>
    <n v="0"/>
    <n v="0"/>
    <n v="0"/>
    <n v="0"/>
    <n v="0"/>
    <n v="0"/>
    <n v="0"/>
    <n v="0"/>
    <n v="0"/>
    <n v="0"/>
    <n v="0"/>
    <n v="0"/>
    <s v="FED HOUSNG &amp; COMM DEV FND"/>
    <s v="FHCD KC BAR ASSOC HSGN JUS C12"/>
    <s v="DEFAULT"/>
    <s v="Default"/>
  </r>
  <r>
    <x v="0"/>
    <s v="1111378"/>
    <s v="000000"/>
    <x v="9"/>
    <s v="0000000"/>
    <n v="2016"/>
    <x v="0"/>
    <x v="9"/>
    <s v="BS000-CURRENT ASSETS"/>
    <s v="B1150-ACCOUNTS RECEIVABLE"/>
    <m/>
    <n v="0"/>
    <n v="0"/>
    <n v="0"/>
    <n v="0"/>
    <n v="0"/>
    <s v="N/A"/>
    <n v="0"/>
    <n v="0"/>
    <n v="0"/>
    <n v="0"/>
    <n v="0"/>
    <n v="0"/>
    <n v="0"/>
    <n v="0"/>
    <n v="0"/>
    <n v="0"/>
    <n v="0"/>
    <n v="0"/>
    <n v="0"/>
    <s v="FED HOUSNG &amp; COMM DEV FND"/>
    <s v="FHCD KC BAR ASSOC HSGN JUS C12"/>
    <s v="DEFAULT"/>
    <s v="Default"/>
  </r>
  <r>
    <x v="0"/>
    <s v="1111378"/>
    <s v="000000"/>
    <x v="19"/>
    <s v="0000000"/>
    <n v="2016"/>
    <x v="1"/>
    <x v="19"/>
    <s v="BS200-CURRENT LIABILITIES"/>
    <s v="B2020-ACCOUNTS PAYABLE"/>
    <m/>
    <n v="0"/>
    <n v="0"/>
    <n v="0"/>
    <n v="0"/>
    <n v="0"/>
    <s v="N/A"/>
    <n v="0"/>
    <n v="0"/>
    <n v="0"/>
    <n v="0"/>
    <n v="0"/>
    <n v="0"/>
    <n v="0"/>
    <n v="0"/>
    <n v="0"/>
    <n v="0"/>
    <n v="0"/>
    <n v="0"/>
    <n v="0"/>
    <s v="FED HOUSNG &amp; COMM DEV FND"/>
    <s v="FHCD KC BAR ASSOC HSGN JUS C12"/>
    <s v="DEFAULT"/>
    <s v="Default"/>
  </r>
  <r>
    <x v="0"/>
    <s v="1111378"/>
    <s v="000000"/>
    <x v="29"/>
    <s v="0000000"/>
    <n v="2016"/>
    <x v="1"/>
    <x v="29"/>
    <s v="BS200-CURRENT LIABILITIES"/>
    <s v="B2220-DEFERRED REVENUES"/>
    <m/>
    <n v="0"/>
    <n v="0"/>
    <n v="0"/>
    <n v="0"/>
    <n v="0"/>
    <s v="N/A"/>
    <n v="0"/>
    <n v="0"/>
    <n v="0"/>
    <n v="0"/>
    <n v="0"/>
    <n v="0"/>
    <n v="0"/>
    <n v="0"/>
    <n v="0"/>
    <n v="0"/>
    <n v="0"/>
    <n v="0"/>
    <n v="0"/>
    <s v="FED HOUSNG &amp; COMM DEV FND"/>
    <s v="FHCD KC BAR ASSOC HSGN JUS C12"/>
    <s v="DEFAULT"/>
    <s v="Default"/>
  </r>
  <r>
    <x v="0"/>
    <s v="1111378"/>
    <s v="350047"/>
    <x v="55"/>
    <s v="0000000"/>
    <n v="2016"/>
    <x v="4"/>
    <x v="55"/>
    <s v="R3000-REVENUE"/>
    <s v="R3310-FEDERAL GRANTS DIRECT"/>
    <m/>
    <n v="0"/>
    <n v="0"/>
    <n v="0"/>
    <n v="0"/>
    <n v="0"/>
    <s v="N/A"/>
    <n v="0"/>
    <n v="0"/>
    <n v="0"/>
    <n v="0"/>
    <n v="0"/>
    <n v="0"/>
    <n v="0"/>
    <n v="0"/>
    <n v="0"/>
    <n v="0"/>
    <n v="0"/>
    <n v="0"/>
    <n v="0"/>
    <s v="FED HOUSNG &amp; COMM DEV FND"/>
    <s v="FHCD KC BAR ASSOC HSGN JUS C12"/>
    <s v="PROGRAM YEAR PROJECTS"/>
    <s v="Default"/>
  </r>
  <r>
    <x v="0"/>
    <s v="1111378"/>
    <s v="350047"/>
    <x v="40"/>
    <s v="5590000"/>
    <n v="2016"/>
    <x v="3"/>
    <x v="40"/>
    <s v="50000-PROGRAM EXPENDITURE BUDGET"/>
    <s v="51000-WAGES AND BENEFITS"/>
    <s v="51100-SALARIES/WAGES"/>
    <n v="0"/>
    <n v="0"/>
    <n v="0"/>
    <n v="0"/>
    <n v="0"/>
    <s v="N/A"/>
    <n v="0"/>
    <n v="0"/>
    <n v="0"/>
    <n v="0"/>
    <n v="0"/>
    <n v="0"/>
    <n v="0"/>
    <n v="0"/>
    <n v="0"/>
    <n v="0"/>
    <n v="0"/>
    <n v="0"/>
    <n v="0"/>
    <s v="FED HOUSNG &amp; COMM DEV FND"/>
    <s v="FHCD KC BAR ASSOC HSGN JUS C12"/>
    <s v="PROGRAM YEAR PROJECTS"/>
    <s v="HOUSING AND COMMUNITY DEVELOPMENT"/>
  </r>
  <r>
    <x v="0"/>
    <s v="1111378"/>
    <s v="350047"/>
    <x v="70"/>
    <s v="5590000"/>
    <n v="2016"/>
    <x v="3"/>
    <x v="70"/>
    <s v="50000-PROGRAM EXPENDITURE BUDGET"/>
    <s v="51000-WAGES AND BENEFITS"/>
    <s v="51300-PERSONNEL BENEFITS"/>
    <n v="0"/>
    <n v="0"/>
    <n v="0"/>
    <n v="0"/>
    <n v="0"/>
    <s v="N/A"/>
    <n v="0"/>
    <n v="0"/>
    <n v="0"/>
    <n v="0"/>
    <n v="0"/>
    <n v="0"/>
    <n v="0"/>
    <n v="0"/>
    <n v="0"/>
    <n v="0"/>
    <n v="0"/>
    <n v="0"/>
    <n v="0"/>
    <s v="FED HOUSNG &amp; COMM DEV FND"/>
    <s v="FHCD KC BAR ASSOC HSGN JUS C12"/>
    <s v="PROGRAM YEAR PROJECTS"/>
    <s v="HOUSING AND COMMUNITY DEVELOPMENT"/>
  </r>
  <r>
    <x v="0"/>
    <s v="1111378"/>
    <s v="350047"/>
    <x v="41"/>
    <s v="5590000"/>
    <n v="2016"/>
    <x v="3"/>
    <x v="41"/>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11"/>
    <s v="5590000"/>
    <n v="2016"/>
    <x v="3"/>
    <x v="111"/>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12"/>
    <s v="5590000"/>
    <n v="2016"/>
    <x v="3"/>
    <x v="112"/>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04"/>
    <s v="5590000"/>
    <n v="2016"/>
    <x v="3"/>
    <x v="104"/>
    <s v="50000-PROGRAM EXPENDITURE BUDGET"/>
    <s v="59900-CONTRA EXPENDITURES"/>
    <m/>
    <n v="0"/>
    <n v="0"/>
    <n v="0"/>
    <n v="0"/>
    <n v="0"/>
    <s v="N/A"/>
    <n v="0"/>
    <n v="0"/>
    <n v="0"/>
    <n v="0"/>
    <n v="0"/>
    <n v="0"/>
    <n v="0"/>
    <n v="0"/>
    <n v="0"/>
    <n v="0"/>
    <n v="0"/>
    <n v="0"/>
    <n v="0"/>
    <s v="FED HOUSNG &amp; COMM DEV FND"/>
    <s v="FHCD KC BAR ASSOC HSGN JUS C12"/>
    <s v="PROGRAM YEAR PROJECTS"/>
    <s v="HOUSING AND COMMUNITY DEVELOPMENT"/>
  </r>
  <r>
    <x v="0"/>
    <s v="1111378"/>
    <s v="350047"/>
    <x v="53"/>
    <s v="5590000"/>
    <n v="2016"/>
    <x v="3"/>
    <x v="53"/>
    <s v="50000-PROGRAM EXPENDITURE BUDGET"/>
    <s v="82000-APPLIED OVERHEAD"/>
    <m/>
    <n v="0"/>
    <n v="0"/>
    <n v="0"/>
    <n v="0"/>
    <n v="0"/>
    <s v="N/A"/>
    <n v="0"/>
    <n v="0"/>
    <n v="0"/>
    <n v="0"/>
    <n v="0"/>
    <n v="0"/>
    <n v="0"/>
    <n v="0"/>
    <n v="0"/>
    <n v="0"/>
    <n v="0"/>
    <n v="0"/>
    <n v="0"/>
    <s v="FED HOUSNG &amp; COMM DEV FND"/>
    <s v="FHCD KC BAR ASSOC HSGN JUS C12"/>
    <s v="PROGRAM YEAR PROJECTS"/>
    <s v="HOUSING AND COMMUNITY DEVELOPMENT"/>
  </r>
  <r>
    <x v="0"/>
    <s v="1111378"/>
    <s v="350047"/>
    <x v="54"/>
    <s v="5590000"/>
    <n v="2016"/>
    <x v="3"/>
    <x v="54"/>
    <s v="50000-PROGRAM EXPENDITURE BUDGET"/>
    <s v="82000-APPLIED OVERHEAD"/>
    <m/>
    <n v="0"/>
    <n v="0"/>
    <n v="0"/>
    <n v="0"/>
    <n v="0"/>
    <s v="N/A"/>
    <n v="0"/>
    <n v="0"/>
    <n v="0"/>
    <n v="0"/>
    <n v="0"/>
    <n v="0"/>
    <n v="0"/>
    <n v="0"/>
    <n v="0"/>
    <n v="0"/>
    <n v="0"/>
    <n v="0"/>
    <n v="0"/>
    <s v="FED HOUSNG &amp; COMM DEV FND"/>
    <s v="FHCD KC BAR ASSOC HSGN JUS C12"/>
    <s v="PROGRAM YEAR PROJECTS"/>
    <s v="HOUSING AND COMMUNITY DEVELOPMENT"/>
  </r>
  <r>
    <x v="0"/>
    <s v="1111379"/>
    <s v="000000"/>
    <x v="6"/>
    <s v="0000000"/>
    <n v="2016"/>
    <x v="0"/>
    <x v="6"/>
    <s v="BS000-CURRENT ASSETS"/>
    <s v="B1150-ACCOUNTS RECEIVABLE"/>
    <m/>
    <n v="0"/>
    <n v="0"/>
    <n v="0"/>
    <n v="0"/>
    <n v="0"/>
    <s v="N/A"/>
    <n v="0"/>
    <n v="0"/>
    <n v="0"/>
    <n v="0"/>
    <n v="0"/>
    <n v="0"/>
    <n v="0"/>
    <n v="0"/>
    <n v="0"/>
    <n v="0"/>
    <n v="0"/>
    <n v="0"/>
    <n v="0"/>
    <s v="FED HOUSNG &amp; COMM DEV FND"/>
    <s v="FHCD HPELINK EVICT PREVENT C12"/>
    <s v="DEFAULT"/>
    <s v="Default"/>
  </r>
  <r>
    <x v="0"/>
    <s v="1111379"/>
    <s v="000000"/>
    <x v="9"/>
    <s v="0000000"/>
    <n v="2016"/>
    <x v="0"/>
    <x v="9"/>
    <s v="BS000-CURRENT ASSETS"/>
    <s v="B1150-ACCOUNTS RECEIVABLE"/>
    <m/>
    <n v="0"/>
    <n v="0"/>
    <n v="0"/>
    <n v="0"/>
    <n v="0"/>
    <s v="N/A"/>
    <n v="0"/>
    <n v="0"/>
    <n v="0"/>
    <n v="0"/>
    <n v="0"/>
    <n v="0"/>
    <n v="0"/>
    <n v="0"/>
    <n v="0"/>
    <n v="0"/>
    <n v="0"/>
    <n v="0"/>
    <n v="0"/>
    <s v="FED HOUSNG &amp; COMM DEV FND"/>
    <s v="FHCD HPELINK EVICT PREVENT C12"/>
    <s v="DEFAULT"/>
    <s v="Default"/>
  </r>
  <r>
    <x v="0"/>
    <s v="1111379"/>
    <s v="000000"/>
    <x v="19"/>
    <s v="0000000"/>
    <n v="2016"/>
    <x v="1"/>
    <x v="19"/>
    <s v="BS200-CURRENT LIABILITIES"/>
    <s v="B2020-ACCOUNTS PAYABLE"/>
    <m/>
    <n v="0"/>
    <n v="0"/>
    <n v="0"/>
    <n v="0"/>
    <n v="0"/>
    <s v="N/A"/>
    <n v="0"/>
    <n v="0"/>
    <n v="0"/>
    <n v="0"/>
    <n v="0"/>
    <n v="0"/>
    <n v="0"/>
    <n v="0"/>
    <n v="0"/>
    <n v="0"/>
    <n v="0"/>
    <n v="0"/>
    <n v="0"/>
    <s v="FED HOUSNG &amp; COMM DEV FND"/>
    <s v="FHCD HPELINK EVICT PREVENT C12"/>
    <s v="DEFAULT"/>
    <s v="Default"/>
  </r>
  <r>
    <x v="0"/>
    <s v="1111379"/>
    <s v="000000"/>
    <x v="29"/>
    <s v="0000000"/>
    <n v="2016"/>
    <x v="1"/>
    <x v="29"/>
    <s v="BS200-CURRENT LIABILITIES"/>
    <s v="B2220-DEFERRED REVENUES"/>
    <m/>
    <n v="0"/>
    <n v="0"/>
    <n v="0"/>
    <n v="0"/>
    <n v="0"/>
    <s v="N/A"/>
    <n v="0"/>
    <n v="0"/>
    <n v="0"/>
    <n v="0"/>
    <n v="0"/>
    <n v="0"/>
    <n v="0"/>
    <n v="0"/>
    <n v="0"/>
    <n v="0"/>
    <n v="0"/>
    <n v="0"/>
    <n v="0"/>
    <s v="FED HOUSNG &amp; COMM DEV FND"/>
    <s v="FHCD HPELINK EVICT PREVENT C12"/>
    <s v="DEFAULT"/>
    <s v="Default"/>
  </r>
  <r>
    <x v="0"/>
    <s v="1111379"/>
    <s v="350047"/>
    <x v="55"/>
    <s v="0000000"/>
    <n v="2016"/>
    <x v="4"/>
    <x v="55"/>
    <s v="R3000-REVENUE"/>
    <s v="R3310-FEDERAL GRANTS DIRECT"/>
    <m/>
    <n v="0"/>
    <n v="0"/>
    <n v="0"/>
    <n v="0"/>
    <n v="0"/>
    <s v="N/A"/>
    <n v="0"/>
    <n v="0"/>
    <n v="0"/>
    <n v="0"/>
    <n v="0"/>
    <n v="0"/>
    <n v="0"/>
    <n v="0"/>
    <n v="0"/>
    <n v="0"/>
    <n v="0"/>
    <n v="0"/>
    <n v="0"/>
    <s v="FED HOUSNG &amp; COMM DEV FND"/>
    <s v="FHCD HPELINK EVICT PREVENT C12"/>
    <s v="PROGRAM YEAR PROJECTS"/>
    <s v="Default"/>
  </r>
  <r>
    <x v="0"/>
    <s v="1111379"/>
    <s v="350047"/>
    <x v="39"/>
    <s v="0000000"/>
    <n v="2016"/>
    <x v="4"/>
    <x v="39"/>
    <s v="R3000-REVENUE"/>
    <s v="R3600-MISCELLANEOUS REVENUE"/>
    <m/>
    <n v="0"/>
    <n v="0"/>
    <n v="0"/>
    <n v="0"/>
    <n v="0"/>
    <s v="N/A"/>
    <n v="0"/>
    <n v="0"/>
    <n v="0"/>
    <n v="0"/>
    <n v="0"/>
    <n v="0"/>
    <n v="0"/>
    <n v="0"/>
    <n v="0"/>
    <n v="0"/>
    <n v="0"/>
    <n v="0"/>
    <n v="0"/>
    <s v="FED HOUSNG &amp; COMM DEV FND"/>
    <s v="FHCD HPELINK EVICT PREVENT C12"/>
    <s v="PROGRAM YEAR PROJECTS"/>
    <s v="Default"/>
  </r>
  <r>
    <x v="0"/>
    <s v="1111379"/>
    <s v="350047"/>
    <x v="40"/>
    <s v="5590000"/>
    <n v="2016"/>
    <x v="3"/>
    <x v="40"/>
    <s v="50000-PROGRAM EXPENDITURE BUDGET"/>
    <s v="51000-WAGES AND BENEFITS"/>
    <s v="51100-SALARIES/WAGES"/>
    <n v="0"/>
    <n v="0"/>
    <n v="0"/>
    <n v="0"/>
    <n v="0"/>
    <s v="N/A"/>
    <n v="0"/>
    <n v="0"/>
    <n v="0"/>
    <n v="0"/>
    <n v="0"/>
    <n v="0"/>
    <n v="0"/>
    <n v="0"/>
    <n v="0"/>
    <n v="0"/>
    <n v="0"/>
    <n v="0"/>
    <n v="0"/>
    <s v="FED HOUSNG &amp; COMM DEV FND"/>
    <s v="FHCD HPELINK EVICT PREVENT C12"/>
    <s v="PROGRAM YEAR PROJECTS"/>
    <s v="HOUSING AND COMMUNITY DEVELOPMENT"/>
  </r>
  <r>
    <x v="0"/>
    <s v="1111379"/>
    <s v="350047"/>
    <x v="70"/>
    <s v="5590000"/>
    <n v="2016"/>
    <x v="3"/>
    <x v="70"/>
    <s v="50000-PROGRAM EXPENDITURE BUDGET"/>
    <s v="51000-WAGES AND BENEFITS"/>
    <s v="51300-PERSONNEL BENEFITS"/>
    <n v="0"/>
    <n v="0"/>
    <n v="0"/>
    <n v="0"/>
    <n v="0"/>
    <s v="N/A"/>
    <n v="0"/>
    <n v="0"/>
    <n v="0"/>
    <n v="0"/>
    <n v="0"/>
    <n v="0"/>
    <n v="0"/>
    <n v="0"/>
    <n v="0"/>
    <n v="0"/>
    <n v="0"/>
    <n v="0"/>
    <n v="0"/>
    <s v="FED HOUSNG &amp; COMM DEV FND"/>
    <s v="FHCD HPELINK EVICT PREVENT C12"/>
    <s v="PROGRAM YEAR PROJECTS"/>
    <s v="HOUSING AND COMMUNITY DEVELOPMENT"/>
  </r>
  <r>
    <x v="0"/>
    <s v="1111379"/>
    <s v="350047"/>
    <x v="41"/>
    <s v="5590000"/>
    <n v="2016"/>
    <x v="3"/>
    <x v="41"/>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11"/>
    <s v="5590000"/>
    <n v="2016"/>
    <x v="3"/>
    <x v="111"/>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12"/>
    <s v="5590000"/>
    <n v="2016"/>
    <x v="3"/>
    <x v="112"/>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04"/>
    <s v="5590000"/>
    <n v="2016"/>
    <x v="3"/>
    <x v="104"/>
    <s v="50000-PROGRAM EXPENDITURE BUDGET"/>
    <s v="59900-CONTRA EXPENDITURES"/>
    <m/>
    <n v="0"/>
    <n v="0"/>
    <n v="0"/>
    <n v="0"/>
    <n v="0"/>
    <s v="N/A"/>
    <n v="0"/>
    <n v="0"/>
    <n v="0"/>
    <n v="0"/>
    <n v="0"/>
    <n v="0"/>
    <n v="0"/>
    <n v="0"/>
    <n v="0"/>
    <n v="0"/>
    <n v="0"/>
    <n v="0"/>
    <n v="0"/>
    <s v="FED HOUSNG &amp; COMM DEV FND"/>
    <s v="FHCD HPELINK EVICT PREVENT C12"/>
    <s v="PROGRAM YEAR PROJECTS"/>
    <s v="HOUSING AND COMMUNITY DEVELOPMENT"/>
  </r>
  <r>
    <x v="0"/>
    <s v="1111379"/>
    <s v="350047"/>
    <x v="53"/>
    <s v="5590000"/>
    <n v="2016"/>
    <x v="3"/>
    <x v="53"/>
    <s v="50000-PROGRAM EXPENDITURE BUDGET"/>
    <s v="82000-APPLIED OVERHEAD"/>
    <m/>
    <n v="0"/>
    <n v="0"/>
    <n v="0"/>
    <n v="0"/>
    <n v="0"/>
    <s v="N/A"/>
    <n v="0"/>
    <n v="0"/>
    <n v="0"/>
    <n v="0"/>
    <n v="0"/>
    <n v="0"/>
    <n v="0"/>
    <n v="0"/>
    <n v="0"/>
    <n v="0"/>
    <n v="0"/>
    <n v="0"/>
    <n v="0"/>
    <s v="FED HOUSNG &amp; COMM DEV FND"/>
    <s v="FHCD HPELINK EVICT PREVENT C12"/>
    <s v="PROGRAM YEAR PROJECTS"/>
    <s v="HOUSING AND COMMUNITY DEVELOPMENT"/>
  </r>
  <r>
    <x v="0"/>
    <s v="1111379"/>
    <s v="350047"/>
    <x v="54"/>
    <s v="5590000"/>
    <n v="2016"/>
    <x v="3"/>
    <x v="54"/>
    <s v="50000-PROGRAM EXPENDITURE BUDGET"/>
    <s v="82000-APPLIED OVERHEAD"/>
    <m/>
    <n v="0"/>
    <n v="0"/>
    <n v="0"/>
    <n v="0"/>
    <n v="0"/>
    <s v="N/A"/>
    <n v="0"/>
    <n v="0"/>
    <n v="0"/>
    <n v="0"/>
    <n v="0"/>
    <n v="0"/>
    <n v="0"/>
    <n v="0"/>
    <n v="0"/>
    <n v="0"/>
    <n v="0"/>
    <n v="0"/>
    <n v="0"/>
    <s v="FED HOUSNG &amp; COMM DEV FND"/>
    <s v="FHCD HPELINK EVICT PREVENT C12"/>
    <s v="PROGRAM YEAR PROJECTS"/>
    <s v="HOUSING AND COMMUNITY DEVELOPMENT"/>
  </r>
  <r>
    <x v="0"/>
    <s v="1111380"/>
    <s v="000000"/>
    <x v="6"/>
    <s v="0000000"/>
    <n v="2016"/>
    <x v="0"/>
    <x v="6"/>
    <s v="BS000-CURRENT ASSETS"/>
    <s v="B1150-ACCOUNTS RECEIVABLE"/>
    <m/>
    <n v="0"/>
    <n v="0"/>
    <n v="0"/>
    <n v="0"/>
    <n v="0"/>
    <s v="N/A"/>
    <n v="0"/>
    <n v="0"/>
    <n v="0"/>
    <n v="0"/>
    <n v="0"/>
    <n v="0"/>
    <n v="0"/>
    <n v="0"/>
    <n v="0"/>
    <n v="0"/>
    <n v="0"/>
    <n v="0"/>
    <n v="0"/>
    <s v="FED HOUSNG &amp; COMM DEV FND"/>
    <s v="FHCD 2012 ESG ADMIN E12"/>
    <s v="DEFAULT"/>
    <s v="Default"/>
  </r>
  <r>
    <x v="0"/>
    <s v="1111380"/>
    <s v="000000"/>
    <x v="9"/>
    <s v="0000000"/>
    <n v="2016"/>
    <x v="0"/>
    <x v="9"/>
    <s v="BS000-CURRENT ASSETS"/>
    <s v="B1150-ACCOUNTS RECEIVABLE"/>
    <m/>
    <n v="0"/>
    <n v="0"/>
    <n v="0"/>
    <n v="0"/>
    <n v="0"/>
    <s v="N/A"/>
    <n v="0"/>
    <n v="0"/>
    <n v="0"/>
    <n v="0"/>
    <n v="0"/>
    <n v="0"/>
    <n v="0"/>
    <n v="0"/>
    <n v="0"/>
    <n v="0"/>
    <n v="0"/>
    <n v="0"/>
    <n v="0"/>
    <s v="FED HOUSNG &amp; COMM DEV FND"/>
    <s v="FHCD 2012 ESG ADMIN E12"/>
    <s v="DEFAULT"/>
    <s v="Default"/>
  </r>
  <r>
    <x v="0"/>
    <s v="1111380"/>
    <s v="000000"/>
    <x v="29"/>
    <s v="0000000"/>
    <n v="2016"/>
    <x v="1"/>
    <x v="29"/>
    <s v="BS200-CURRENT LIABILITIES"/>
    <s v="B2220-DEFERRED REVENUES"/>
    <m/>
    <n v="0"/>
    <n v="0"/>
    <n v="0"/>
    <n v="0"/>
    <n v="0"/>
    <s v="N/A"/>
    <n v="0"/>
    <n v="0"/>
    <n v="0"/>
    <n v="0"/>
    <n v="0"/>
    <n v="0"/>
    <n v="0"/>
    <n v="0"/>
    <n v="0"/>
    <n v="0"/>
    <n v="0"/>
    <n v="0"/>
    <n v="0"/>
    <s v="FED HOUSNG &amp; COMM DEV FND"/>
    <s v="FHCD 2012 ESG ADMIN E12"/>
    <s v="DEFAULT"/>
    <s v="Default"/>
  </r>
  <r>
    <x v="0"/>
    <s v="1111380"/>
    <s v="350206"/>
    <x v="62"/>
    <s v="0000000"/>
    <n v="2016"/>
    <x v="4"/>
    <x v="62"/>
    <s v="R3000-REVENUE"/>
    <s v="R3310-FEDERAL GRANTS DIRECT"/>
    <m/>
    <n v="0"/>
    <n v="0"/>
    <n v="0"/>
    <n v="0"/>
    <n v="0"/>
    <s v="N/A"/>
    <n v="0"/>
    <n v="0"/>
    <n v="0"/>
    <n v="0"/>
    <n v="0"/>
    <n v="0"/>
    <n v="0"/>
    <n v="0"/>
    <n v="0"/>
    <n v="0"/>
    <n v="0"/>
    <n v="0"/>
    <n v="0"/>
    <s v="FED HOUSNG &amp; COMM DEV FND"/>
    <s v="FHCD 2012 ESG ADMIN E12"/>
    <s v="ESG PROGRAM"/>
    <s v="Default"/>
  </r>
  <r>
    <x v="0"/>
    <s v="1111380"/>
    <s v="350206"/>
    <x v="46"/>
    <s v="0000000"/>
    <n v="2016"/>
    <x v="4"/>
    <x v="46"/>
    <s v="R3000-REVENUE"/>
    <s v="R3600-MISCELLANEOUS REVENUE"/>
    <m/>
    <n v="0"/>
    <n v="0"/>
    <n v="0"/>
    <n v="0"/>
    <n v="0"/>
    <s v="N/A"/>
    <n v="0"/>
    <n v="0"/>
    <n v="0"/>
    <n v="0"/>
    <n v="0"/>
    <n v="0"/>
    <n v="0"/>
    <n v="0"/>
    <n v="0"/>
    <n v="0"/>
    <n v="0"/>
    <n v="0"/>
    <n v="0"/>
    <s v="FED HOUSNG &amp; COMM DEV FND"/>
    <s v="FHCD 2012 ESG ADMIN E12"/>
    <s v="ESG PROGRAM"/>
    <s v="Default"/>
  </r>
  <r>
    <x v="0"/>
    <s v="1111380"/>
    <s v="350206"/>
    <x v="40"/>
    <s v="5590000"/>
    <n v="2016"/>
    <x v="3"/>
    <x v="40"/>
    <s v="50000-PROGRAM EXPENDITURE BUDGET"/>
    <s v="51000-WAGES AND BENEFITS"/>
    <s v="51100-SALARIES/WAGES"/>
    <n v="0"/>
    <n v="0"/>
    <n v="0"/>
    <n v="0"/>
    <n v="0"/>
    <s v="N/A"/>
    <n v="0"/>
    <n v="0"/>
    <n v="0"/>
    <n v="0"/>
    <n v="0"/>
    <n v="0"/>
    <n v="0"/>
    <n v="0"/>
    <n v="0"/>
    <n v="0"/>
    <n v="0"/>
    <n v="0"/>
    <n v="0"/>
    <s v="FED HOUSNG &amp; COMM DEV FND"/>
    <s v="FHCD 2012 ESG ADMIN E12"/>
    <s v="ESG PROGRAM"/>
    <s v="HOUSING AND COMMUNITY DEVELOPMENT"/>
  </r>
  <r>
    <x v="0"/>
    <s v="1111380"/>
    <s v="350206"/>
    <x v="70"/>
    <s v="5590000"/>
    <n v="2016"/>
    <x v="3"/>
    <x v="70"/>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71"/>
    <s v="5590000"/>
    <n v="2016"/>
    <x v="3"/>
    <x v="71"/>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72"/>
    <s v="5590000"/>
    <n v="2016"/>
    <x v="3"/>
    <x v="72"/>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104"/>
    <s v="5590000"/>
    <n v="2016"/>
    <x v="3"/>
    <x v="104"/>
    <s v="50000-PROGRAM EXPENDITURE BUDGET"/>
    <s v="59900-CONTRA EXPENDITURES"/>
    <m/>
    <n v="0"/>
    <n v="0"/>
    <n v="0"/>
    <n v="0"/>
    <n v="0"/>
    <s v="N/A"/>
    <n v="0"/>
    <n v="0"/>
    <n v="0"/>
    <n v="0"/>
    <n v="0"/>
    <n v="0"/>
    <n v="0"/>
    <n v="0"/>
    <n v="0"/>
    <n v="0"/>
    <n v="0"/>
    <n v="0"/>
    <n v="0"/>
    <s v="FED HOUSNG &amp; COMM DEV FND"/>
    <s v="FHCD 2012 ESG ADMIN E12"/>
    <s v="ESG PROGRAM"/>
    <s v="HOUSING AND COMMUNITY DEVELOPMENT"/>
  </r>
  <r>
    <x v="0"/>
    <s v="1111380"/>
    <s v="350206"/>
    <x v="53"/>
    <s v="5590000"/>
    <n v="2016"/>
    <x v="3"/>
    <x v="53"/>
    <s v="50000-PROGRAM EXPENDITURE BUDGET"/>
    <s v="82000-APPLIED OVERHEAD"/>
    <m/>
    <n v="0"/>
    <n v="0"/>
    <n v="0"/>
    <n v="0"/>
    <n v="0"/>
    <s v="N/A"/>
    <n v="0"/>
    <n v="0"/>
    <n v="0"/>
    <n v="0"/>
    <n v="0"/>
    <n v="0"/>
    <n v="0"/>
    <n v="0"/>
    <n v="0"/>
    <n v="0"/>
    <n v="0"/>
    <n v="0"/>
    <n v="0"/>
    <s v="FED HOUSNG &amp; COMM DEV FND"/>
    <s v="FHCD 2012 ESG ADMIN E12"/>
    <s v="ESG PROGRAM"/>
    <s v="HOUSING AND COMMUNITY DEVELOPMENT"/>
  </r>
  <r>
    <x v="0"/>
    <s v="1111380"/>
    <s v="350206"/>
    <x v="54"/>
    <s v="5590000"/>
    <n v="2016"/>
    <x v="3"/>
    <x v="54"/>
    <s v="50000-PROGRAM EXPENDITURE BUDGET"/>
    <s v="82000-APPLIED OVERHEAD"/>
    <m/>
    <n v="0"/>
    <n v="0"/>
    <n v="0"/>
    <n v="0"/>
    <n v="0"/>
    <s v="N/A"/>
    <n v="0"/>
    <n v="0"/>
    <n v="0"/>
    <n v="0"/>
    <n v="0"/>
    <n v="0"/>
    <n v="0"/>
    <n v="0"/>
    <n v="0"/>
    <n v="0"/>
    <n v="0"/>
    <n v="0"/>
    <n v="0"/>
    <s v="FED HOUSNG &amp; COMM DEV FND"/>
    <s v="FHCD 2012 ESG ADMIN E12"/>
    <s v="ESG PROGRAM"/>
    <s v="HOUSING AND COMMUNITY DEVELOPMENT"/>
  </r>
  <r>
    <x v="0"/>
    <s v="1111382"/>
    <s v="000000"/>
    <x v="6"/>
    <s v="0000000"/>
    <n v="2016"/>
    <x v="0"/>
    <x v="6"/>
    <s v="BS000-CURRENT ASSETS"/>
    <s v="B1150-ACCOUNTS RECEIVABLE"/>
    <m/>
    <n v="0"/>
    <n v="0"/>
    <n v="0"/>
    <n v="0"/>
    <n v="0"/>
    <s v="N/A"/>
    <n v="0"/>
    <n v="0"/>
    <n v="0"/>
    <n v="0"/>
    <n v="0"/>
    <n v="0"/>
    <n v="0"/>
    <n v="0"/>
    <n v="0"/>
    <n v="0"/>
    <n v="0"/>
    <n v="0"/>
    <n v="0"/>
    <s v="FED HOUSNG &amp; COMM DEV FND"/>
    <s v="FHCD SHORLINE LFP SR CTR C12"/>
    <s v="DEFAULT"/>
    <s v="Default"/>
  </r>
  <r>
    <x v="0"/>
    <s v="1111382"/>
    <s v="000000"/>
    <x v="9"/>
    <s v="0000000"/>
    <n v="2016"/>
    <x v="0"/>
    <x v="9"/>
    <s v="BS000-CURRENT ASSETS"/>
    <s v="B1150-ACCOUNTS RECEIVABLE"/>
    <m/>
    <n v="0"/>
    <n v="0"/>
    <n v="0"/>
    <n v="0"/>
    <n v="0"/>
    <s v="N/A"/>
    <n v="0"/>
    <n v="0"/>
    <n v="0"/>
    <n v="0"/>
    <n v="0"/>
    <n v="0"/>
    <n v="0"/>
    <n v="0"/>
    <n v="0"/>
    <n v="0"/>
    <n v="0"/>
    <n v="0"/>
    <n v="0"/>
    <s v="FED HOUSNG &amp; COMM DEV FND"/>
    <s v="FHCD SHORLINE LFP SR CTR C12"/>
    <s v="DEFAULT"/>
    <s v="Default"/>
  </r>
  <r>
    <x v="0"/>
    <s v="1111382"/>
    <s v="000000"/>
    <x v="19"/>
    <s v="0000000"/>
    <n v="2016"/>
    <x v="1"/>
    <x v="19"/>
    <s v="BS200-CURRENT LIABILITIES"/>
    <s v="B2020-ACCOUNTS PAYABLE"/>
    <m/>
    <n v="0"/>
    <n v="0"/>
    <n v="0"/>
    <n v="0"/>
    <n v="0"/>
    <s v="N/A"/>
    <n v="0"/>
    <n v="0"/>
    <n v="0"/>
    <n v="0"/>
    <n v="0"/>
    <n v="0"/>
    <n v="0"/>
    <n v="0"/>
    <n v="0"/>
    <n v="0"/>
    <n v="0"/>
    <n v="0"/>
    <n v="0"/>
    <s v="FED HOUSNG &amp; COMM DEV FND"/>
    <s v="FHCD SHORLINE LFP SR CTR C12"/>
    <s v="DEFAULT"/>
    <s v="Default"/>
  </r>
  <r>
    <x v="0"/>
    <s v="1111382"/>
    <s v="000000"/>
    <x v="29"/>
    <s v="0000000"/>
    <n v="2016"/>
    <x v="1"/>
    <x v="29"/>
    <s v="BS200-CURRENT LIABILITIES"/>
    <s v="B2220-DEFERRED REVENUES"/>
    <m/>
    <n v="0"/>
    <n v="0"/>
    <n v="0"/>
    <n v="0"/>
    <n v="0"/>
    <s v="N/A"/>
    <n v="0"/>
    <n v="0"/>
    <n v="0"/>
    <n v="0"/>
    <n v="0"/>
    <n v="0"/>
    <n v="0"/>
    <n v="0"/>
    <n v="0"/>
    <n v="0"/>
    <n v="0"/>
    <n v="0"/>
    <n v="0"/>
    <s v="FED HOUSNG &amp; COMM DEV FND"/>
    <s v="FHCD SHORLINE LFP SR CTR C12"/>
    <s v="DEFAULT"/>
    <s v="Default"/>
  </r>
  <r>
    <x v="0"/>
    <s v="1111382"/>
    <s v="350047"/>
    <x v="55"/>
    <s v="0000000"/>
    <n v="2016"/>
    <x v="4"/>
    <x v="55"/>
    <s v="R3000-REVENUE"/>
    <s v="R3310-FEDERAL GRANTS DIRECT"/>
    <m/>
    <n v="0"/>
    <n v="0"/>
    <n v="0"/>
    <n v="0"/>
    <n v="0"/>
    <s v="N/A"/>
    <n v="0"/>
    <n v="0"/>
    <n v="0"/>
    <n v="0"/>
    <n v="0"/>
    <n v="0"/>
    <n v="0"/>
    <n v="0"/>
    <n v="0"/>
    <n v="0"/>
    <n v="0"/>
    <n v="0"/>
    <n v="0"/>
    <s v="FED HOUSNG &amp; COMM DEV FND"/>
    <s v="FHCD SHORLINE LFP SR CTR C12"/>
    <s v="PROGRAM YEAR PROJECTS"/>
    <s v="Default"/>
  </r>
  <r>
    <x v="0"/>
    <s v="1111382"/>
    <s v="350047"/>
    <x v="40"/>
    <s v="5590000"/>
    <n v="2016"/>
    <x v="3"/>
    <x v="40"/>
    <s v="50000-PROGRAM EXPENDITURE BUDGET"/>
    <s v="51000-WAGES AND BENEFITS"/>
    <s v="51100-SALARIES/WAGES"/>
    <n v="0"/>
    <n v="0"/>
    <n v="0"/>
    <n v="0"/>
    <n v="0"/>
    <s v="N/A"/>
    <n v="0"/>
    <n v="0"/>
    <n v="0"/>
    <n v="0"/>
    <n v="0"/>
    <n v="0"/>
    <n v="0"/>
    <n v="0"/>
    <n v="0"/>
    <n v="0"/>
    <n v="0"/>
    <n v="0"/>
    <n v="0"/>
    <s v="FED HOUSNG &amp; COMM DEV FND"/>
    <s v="FHCD SHORLINE LFP SR CTR C12"/>
    <s v="PROGRAM YEAR PROJECTS"/>
    <s v="HOUSING AND COMMUNITY DEVELOPMENT"/>
  </r>
  <r>
    <x v="0"/>
    <s v="1111382"/>
    <s v="350047"/>
    <x v="41"/>
    <s v="5590000"/>
    <n v="2016"/>
    <x v="3"/>
    <x v="41"/>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111"/>
    <s v="5590000"/>
    <n v="2016"/>
    <x v="3"/>
    <x v="111"/>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112"/>
    <s v="5590000"/>
    <n v="2016"/>
    <x v="3"/>
    <x v="112"/>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53"/>
    <s v="5590000"/>
    <n v="2016"/>
    <x v="3"/>
    <x v="53"/>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2"/>
    <s v="350047"/>
    <x v="54"/>
    <s v="5590000"/>
    <n v="2016"/>
    <x v="3"/>
    <x v="54"/>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2"/>
    <s v="350047"/>
    <x v="126"/>
    <s v="5590000"/>
    <n v="2016"/>
    <x v="3"/>
    <x v="126"/>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4"/>
    <s v="000000"/>
    <x v="6"/>
    <s v="0000000"/>
    <n v="2016"/>
    <x v="0"/>
    <x v="6"/>
    <s v="BS000-CURRENT ASSETS"/>
    <s v="B1150-ACCOUNTS RECEIVABLE"/>
    <m/>
    <n v="0"/>
    <n v="0"/>
    <n v="0"/>
    <n v="0"/>
    <n v="0"/>
    <s v="N/A"/>
    <n v="0"/>
    <n v="0"/>
    <n v="0"/>
    <n v="0"/>
    <n v="0"/>
    <n v="0"/>
    <n v="0"/>
    <n v="0"/>
    <n v="0"/>
    <n v="0"/>
    <n v="0"/>
    <n v="0"/>
    <n v="0"/>
    <s v="FED HOUSNG &amp; COMM DEV FND"/>
    <s v="FHCD FOY YH SHELTER C12"/>
    <s v="DEFAULT"/>
    <s v="Default"/>
  </r>
  <r>
    <x v="0"/>
    <s v="1111384"/>
    <s v="000000"/>
    <x v="9"/>
    <s v="0000000"/>
    <n v="2016"/>
    <x v="0"/>
    <x v="9"/>
    <s v="BS000-CURRENT ASSETS"/>
    <s v="B1150-ACCOUNTS RECEIVABLE"/>
    <m/>
    <n v="0"/>
    <n v="0"/>
    <n v="0"/>
    <n v="0"/>
    <n v="0"/>
    <s v="N/A"/>
    <n v="0"/>
    <n v="0"/>
    <n v="0"/>
    <n v="0"/>
    <n v="0"/>
    <n v="0"/>
    <n v="0"/>
    <n v="0"/>
    <n v="0"/>
    <n v="0"/>
    <n v="0"/>
    <n v="0"/>
    <n v="0"/>
    <s v="FED HOUSNG &amp; COMM DEV FND"/>
    <s v="FHCD FOY YH SHELTER C12"/>
    <s v="DEFAULT"/>
    <s v="Default"/>
  </r>
  <r>
    <x v="0"/>
    <s v="1111384"/>
    <s v="000000"/>
    <x v="19"/>
    <s v="0000000"/>
    <n v="2016"/>
    <x v="1"/>
    <x v="19"/>
    <s v="BS200-CURRENT LIABILITIES"/>
    <s v="B2020-ACCOUNTS PAYABLE"/>
    <m/>
    <n v="0"/>
    <n v="0"/>
    <n v="0"/>
    <n v="0"/>
    <n v="0"/>
    <s v="N/A"/>
    <n v="0"/>
    <n v="0"/>
    <n v="0"/>
    <n v="0"/>
    <n v="0"/>
    <n v="0"/>
    <n v="0"/>
    <n v="0"/>
    <n v="0"/>
    <n v="0"/>
    <n v="0"/>
    <n v="0"/>
    <n v="0"/>
    <s v="FED HOUSNG &amp; COMM DEV FND"/>
    <s v="FHCD FOY YH SHELTER C12"/>
    <s v="DEFAULT"/>
    <s v="Default"/>
  </r>
  <r>
    <x v="0"/>
    <s v="1111384"/>
    <s v="000000"/>
    <x v="29"/>
    <s v="0000000"/>
    <n v="2016"/>
    <x v="1"/>
    <x v="29"/>
    <s v="BS200-CURRENT LIABILITIES"/>
    <s v="B2220-DEFERRED REVENUES"/>
    <m/>
    <n v="0"/>
    <n v="0"/>
    <n v="0"/>
    <n v="0"/>
    <n v="0"/>
    <s v="N/A"/>
    <n v="0"/>
    <n v="0"/>
    <n v="0"/>
    <n v="0"/>
    <n v="0"/>
    <n v="0"/>
    <n v="0"/>
    <n v="0"/>
    <n v="0"/>
    <n v="0"/>
    <n v="0"/>
    <n v="0"/>
    <n v="0"/>
    <s v="FED HOUSNG &amp; COMM DEV FND"/>
    <s v="FHCD FOY YH SHELTER C12"/>
    <s v="DEFAULT"/>
    <s v="Default"/>
  </r>
  <r>
    <x v="0"/>
    <s v="1111384"/>
    <s v="350047"/>
    <x v="55"/>
    <s v="0000000"/>
    <n v="2016"/>
    <x v="4"/>
    <x v="55"/>
    <s v="R3000-REVENUE"/>
    <s v="R3310-FEDERAL GRANTS DIRECT"/>
    <m/>
    <n v="0"/>
    <n v="0"/>
    <n v="0"/>
    <n v="0"/>
    <n v="0"/>
    <s v="N/A"/>
    <n v="0"/>
    <n v="0"/>
    <n v="0"/>
    <n v="0"/>
    <n v="0"/>
    <n v="0"/>
    <n v="0"/>
    <n v="0"/>
    <n v="0"/>
    <n v="0"/>
    <n v="0"/>
    <n v="0"/>
    <n v="0"/>
    <s v="FED HOUSNG &amp; COMM DEV FND"/>
    <s v="FHCD FOY YH SHELTER C12"/>
    <s v="PROGRAM YEAR PROJECTS"/>
    <s v="Default"/>
  </r>
  <r>
    <x v="0"/>
    <s v="1111384"/>
    <s v="350047"/>
    <x v="41"/>
    <s v="5590000"/>
    <n v="2016"/>
    <x v="3"/>
    <x v="41"/>
    <s v="50000-PROGRAM EXPENDITURE BUDGET"/>
    <s v="53000-SERVICES-OTHER CHARGES"/>
    <m/>
    <n v="0"/>
    <n v="0"/>
    <n v="0"/>
    <n v="0"/>
    <n v="0"/>
    <s v="N/A"/>
    <n v="0"/>
    <n v="0"/>
    <n v="0"/>
    <n v="0"/>
    <n v="0"/>
    <n v="0"/>
    <n v="0"/>
    <n v="0"/>
    <n v="0"/>
    <n v="0"/>
    <n v="0"/>
    <n v="0"/>
    <n v="0"/>
    <s v="FED HOUSNG &amp; COMM DEV FND"/>
    <s v="FHCD FOY YH SHELTER C12"/>
    <s v="PROGRAM YEAR PROJECTS"/>
    <s v="HOUSING AND COMMUNITY DEVELOPMENT"/>
  </r>
  <r>
    <x v="0"/>
    <s v="1111384"/>
    <s v="350047"/>
    <x v="112"/>
    <s v="5590000"/>
    <n v="2016"/>
    <x v="3"/>
    <x v="112"/>
    <s v="50000-PROGRAM EXPENDITURE BUDGET"/>
    <s v="53000-SERVICES-OTHER CHARGES"/>
    <m/>
    <n v="0"/>
    <n v="0"/>
    <n v="0"/>
    <n v="0"/>
    <n v="0"/>
    <s v="N/A"/>
    <n v="0"/>
    <n v="0"/>
    <n v="0"/>
    <n v="0"/>
    <n v="0"/>
    <n v="0"/>
    <n v="0"/>
    <n v="0"/>
    <n v="0"/>
    <n v="0"/>
    <n v="0"/>
    <n v="0"/>
    <n v="0"/>
    <s v="FED HOUSNG &amp; COMM DEV FND"/>
    <s v="FHCD FOY YH SHELTER C12"/>
    <s v="PROGRAM YEAR PROJECTS"/>
    <s v="HOUSING AND COMMUNITY DEVELOPMENT"/>
  </r>
  <r>
    <x v="0"/>
    <s v="1111385"/>
    <s v="000000"/>
    <x v="6"/>
    <s v="0000000"/>
    <n v="2016"/>
    <x v="0"/>
    <x v="6"/>
    <s v="BS000-CURRENT ASSETS"/>
    <s v="B1150-ACCOUNTS RECEIVABLE"/>
    <m/>
    <n v="0"/>
    <n v="0"/>
    <n v="0"/>
    <n v="0"/>
    <n v="0"/>
    <s v="N/A"/>
    <n v="0"/>
    <n v="0"/>
    <n v="0"/>
    <n v="0"/>
    <n v="0"/>
    <n v="0"/>
    <n v="0"/>
    <n v="0"/>
    <n v="0"/>
    <n v="0"/>
    <n v="0"/>
    <n v="0"/>
    <n v="0"/>
    <s v="FED HOUSNG &amp; COMM DEV FND"/>
    <s v="FHCD 11 KC CDBG ENVIRO RVW C11"/>
    <s v="DEFAULT"/>
    <s v="Default"/>
  </r>
  <r>
    <x v="0"/>
    <s v="1111385"/>
    <s v="000000"/>
    <x v="9"/>
    <s v="0000000"/>
    <n v="2016"/>
    <x v="0"/>
    <x v="9"/>
    <s v="BS000-CURRENT ASSETS"/>
    <s v="B1150-ACCOUNTS RECEIVABLE"/>
    <m/>
    <n v="0"/>
    <n v="0"/>
    <n v="0"/>
    <n v="0"/>
    <n v="0"/>
    <s v="N/A"/>
    <n v="0"/>
    <n v="0"/>
    <n v="0"/>
    <n v="0"/>
    <n v="0"/>
    <n v="0"/>
    <n v="0"/>
    <n v="0"/>
    <n v="0"/>
    <n v="0"/>
    <n v="0"/>
    <n v="0"/>
    <n v="0"/>
    <s v="FED HOUSNG &amp; COMM DEV FND"/>
    <s v="FHCD 11 KC CDBG ENVIRO RVW C11"/>
    <s v="DEFAULT"/>
    <s v="Default"/>
  </r>
  <r>
    <x v="0"/>
    <s v="1111385"/>
    <s v="000000"/>
    <x v="29"/>
    <s v="0000000"/>
    <n v="2016"/>
    <x v="1"/>
    <x v="29"/>
    <s v="BS200-CURRENT LIABILITIES"/>
    <s v="B2220-DEFERRED REVENUES"/>
    <m/>
    <n v="0"/>
    <n v="0"/>
    <n v="0"/>
    <n v="0"/>
    <n v="0"/>
    <s v="N/A"/>
    <n v="0"/>
    <n v="0"/>
    <n v="0"/>
    <n v="0"/>
    <n v="0"/>
    <n v="0"/>
    <n v="0"/>
    <n v="0"/>
    <n v="0"/>
    <n v="0"/>
    <n v="0"/>
    <n v="0"/>
    <n v="0"/>
    <s v="FED HOUSNG &amp; COMM DEV FND"/>
    <s v="FHCD 11 KC CDBG ENVIRO RVW C11"/>
    <s v="DEFAULT"/>
    <s v="Default"/>
  </r>
  <r>
    <x v="0"/>
    <s v="1111385"/>
    <s v="350047"/>
    <x v="55"/>
    <s v="0000000"/>
    <n v="2016"/>
    <x v="4"/>
    <x v="55"/>
    <s v="R3000-REVENUE"/>
    <s v="R3310-FEDERAL GRANTS DIRECT"/>
    <m/>
    <n v="0"/>
    <n v="0"/>
    <n v="0"/>
    <n v="0"/>
    <n v="0"/>
    <s v="N/A"/>
    <n v="0"/>
    <n v="0"/>
    <n v="0"/>
    <n v="0"/>
    <n v="0"/>
    <n v="0"/>
    <n v="0"/>
    <n v="0"/>
    <n v="0"/>
    <n v="0"/>
    <n v="0"/>
    <n v="0"/>
    <n v="0"/>
    <s v="FED HOUSNG &amp; COMM DEV FND"/>
    <s v="FHCD 11 KC CDBG ENVIRO RVW C11"/>
    <s v="PROGRAM YEAR PROJECTS"/>
    <s v="Default"/>
  </r>
  <r>
    <x v="0"/>
    <s v="1111385"/>
    <s v="350047"/>
    <x v="119"/>
    <s v="0000000"/>
    <n v="2016"/>
    <x v="4"/>
    <x v="119"/>
    <s v="R3000-REVENUE"/>
    <s v="R3390-RECOVERY ACT DIRECT"/>
    <m/>
    <n v="0"/>
    <n v="0"/>
    <n v="0"/>
    <n v="0"/>
    <n v="0"/>
    <s v="N/A"/>
    <n v="0"/>
    <n v="0"/>
    <n v="0"/>
    <n v="0"/>
    <n v="0"/>
    <n v="0"/>
    <n v="0"/>
    <n v="0"/>
    <n v="0"/>
    <n v="0"/>
    <n v="0"/>
    <n v="0"/>
    <n v="0"/>
    <s v="FED HOUSNG &amp; COMM DEV FND"/>
    <s v="FHCD 11 KC CDBG ENVIRO RVW C11"/>
    <s v="PROGRAM YEAR PROJECTS"/>
    <s v="Default"/>
  </r>
  <r>
    <x v="0"/>
    <s v="1111385"/>
    <s v="350047"/>
    <x v="40"/>
    <s v="5590000"/>
    <n v="2016"/>
    <x v="3"/>
    <x v="40"/>
    <s v="50000-PROGRAM EXPENDITURE BUDGET"/>
    <s v="51000-WAGES AND BENEFITS"/>
    <s v="51100-SALARIES/WAGES"/>
    <n v="0"/>
    <n v="0"/>
    <n v="0"/>
    <n v="0"/>
    <n v="0"/>
    <s v="N/A"/>
    <n v="0"/>
    <n v="0"/>
    <n v="0"/>
    <n v="0"/>
    <n v="0"/>
    <n v="0"/>
    <n v="0"/>
    <n v="0"/>
    <n v="0"/>
    <n v="0"/>
    <n v="0"/>
    <n v="0"/>
    <n v="0"/>
    <s v="FED HOUSNG &amp; COMM DEV FND"/>
    <s v="FHCD 11 KC CDBG ENVIRO RVW C11"/>
    <s v="PROGRAM YEAR PROJECTS"/>
    <s v="HOUSING AND COMMUNITY DEVELOPMENT"/>
  </r>
  <r>
    <x v="0"/>
    <s v="1111385"/>
    <s v="350047"/>
    <x v="78"/>
    <s v="5590000"/>
    <n v="2016"/>
    <x v="3"/>
    <x v="78"/>
    <s v="50000-PROGRAM EXPENDITURE BUDGET"/>
    <s v="53000-SERVICES-OTHER CHARGES"/>
    <m/>
    <n v="0"/>
    <n v="0"/>
    <n v="0"/>
    <n v="0"/>
    <n v="0"/>
    <s v="N/A"/>
    <n v="0"/>
    <n v="0"/>
    <n v="0"/>
    <n v="0"/>
    <n v="0"/>
    <n v="0"/>
    <n v="0"/>
    <n v="0"/>
    <n v="0"/>
    <n v="0"/>
    <n v="0"/>
    <n v="0"/>
    <n v="0"/>
    <s v="FED HOUSNG &amp; COMM DEV FND"/>
    <s v="FHCD 11 KC CDBG ENVIRO RVW C11"/>
    <s v="PROGRAM YEAR PROJECTS"/>
    <s v="HOUSING AND COMMUNITY DEVELOPMENT"/>
  </r>
  <r>
    <x v="0"/>
    <s v="1111385"/>
    <s v="350047"/>
    <x v="104"/>
    <s v="5590000"/>
    <n v="2016"/>
    <x v="3"/>
    <x v="104"/>
    <s v="50000-PROGRAM EXPENDITURE BUDGET"/>
    <s v="59900-CONTRA EXPENDITURES"/>
    <m/>
    <n v="0"/>
    <n v="0"/>
    <n v="0"/>
    <n v="0"/>
    <n v="0"/>
    <s v="N/A"/>
    <n v="0"/>
    <n v="0"/>
    <n v="0"/>
    <n v="0"/>
    <n v="0"/>
    <n v="0"/>
    <n v="0"/>
    <n v="0"/>
    <n v="0"/>
    <n v="0"/>
    <n v="0"/>
    <n v="0"/>
    <n v="0"/>
    <s v="FED HOUSNG &amp; COMM DEV FND"/>
    <s v="FHCD 11 KC CDBG ENVIRO RVW C11"/>
    <s v="PROGRAM YEAR PROJECTS"/>
    <s v="HOUSING AND COMMUNITY DEVELOPMENT"/>
  </r>
  <r>
    <x v="0"/>
    <s v="1111385"/>
    <s v="350047"/>
    <x v="53"/>
    <s v="5590000"/>
    <n v="2016"/>
    <x v="3"/>
    <x v="53"/>
    <s v="50000-PROGRAM EXPENDITURE BUDGET"/>
    <s v="82000-APPLIED OVERHEAD"/>
    <m/>
    <n v="0"/>
    <n v="0"/>
    <n v="0"/>
    <n v="0"/>
    <n v="0"/>
    <s v="N/A"/>
    <n v="0"/>
    <n v="0"/>
    <n v="0"/>
    <n v="0"/>
    <n v="0"/>
    <n v="0"/>
    <n v="0"/>
    <n v="0"/>
    <n v="0"/>
    <n v="0"/>
    <n v="0"/>
    <n v="0"/>
    <n v="0"/>
    <s v="FED HOUSNG &amp; COMM DEV FND"/>
    <s v="FHCD 11 KC CDBG ENVIRO RVW C11"/>
    <s v="PROGRAM YEAR PROJECTS"/>
    <s v="HOUSING AND COMMUNITY DEVELOPMENT"/>
  </r>
  <r>
    <x v="0"/>
    <s v="1111385"/>
    <s v="350047"/>
    <x v="54"/>
    <s v="5590000"/>
    <n v="2016"/>
    <x v="3"/>
    <x v="54"/>
    <s v="50000-PROGRAM EXPENDITURE BUDGET"/>
    <s v="82000-APPLIED OVERHEAD"/>
    <m/>
    <n v="0"/>
    <n v="0"/>
    <n v="0"/>
    <n v="0"/>
    <n v="0"/>
    <s v="N/A"/>
    <n v="0"/>
    <n v="0"/>
    <n v="0"/>
    <n v="0"/>
    <n v="0"/>
    <n v="0"/>
    <n v="0"/>
    <n v="0"/>
    <n v="0"/>
    <n v="0"/>
    <n v="0"/>
    <n v="0"/>
    <n v="0"/>
    <s v="FED HOUSNG &amp; COMM DEV FND"/>
    <s v="FHCD 11 KC CDBG ENVIRO RVW C11"/>
    <s v="PROGRAM YEAR PROJECTS"/>
    <s v="HOUSING AND COMMUNITY DEVELOPMENT"/>
  </r>
  <r>
    <x v="0"/>
    <s v="1111386"/>
    <s v="000000"/>
    <x v="6"/>
    <s v="0000000"/>
    <n v="2016"/>
    <x v="0"/>
    <x v="6"/>
    <s v="BS000-CURRENT ASSETS"/>
    <s v="B1150-ACCOUNTS RECEIVABLE"/>
    <m/>
    <n v="0"/>
    <n v="0"/>
    <n v="0"/>
    <n v="0"/>
    <n v="0"/>
    <s v="N/A"/>
    <n v="0"/>
    <n v="0"/>
    <n v="0"/>
    <n v="0"/>
    <n v="0"/>
    <n v="0"/>
    <n v="0"/>
    <n v="0"/>
    <n v="0"/>
    <n v="0"/>
    <n v="0"/>
    <n v="0"/>
    <n v="0"/>
    <s v="FED HOUSNG &amp; COMM DEV FND"/>
    <s v="FHCD REDMOND CDBG ADMIN C12"/>
    <s v="DEFAULT"/>
    <s v="Default"/>
  </r>
  <r>
    <x v="0"/>
    <s v="1111386"/>
    <s v="000000"/>
    <x v="9"/>
    <s v="0000000"/>
    <n v="2016"/>
    <x v="0"/>
    <x v="9"/>
    <s v="BS000-CURRENT ASSETS"/>
    <s v="B1150-ACCOUNTS RECEIVABLE"/>
    <m/>
    <n v="0"/>
    <n v="0"/>
    <n v="0"/>
    <n v="0"/>
    <n v="0"/>
    <s v="N/A"/>
    <n v="0"/>
    <n v="0"/>
    <n v="0"/>
    <n v="0"/>
    <n v="0"/>
    <n v="0"/>
    <n v="0"/>
    <n v="0"/>
    <n v="0"/>
    <n v="0"/>
    <n v="0"/>
    <n v="0"/>
    <n v="0"/>
    <s v="FED HOUSNG &amp; COMM DEV FND"/>
    <s v="FHCD REDMOND CDBG ADMIN C12"/>
    <s v="DEFAULT"/>
    <s v="Default"/>
  </r>
  <r>
    <x v="0"/>
    <s v="1111386"/>
    <s v="000000"/>
    <x v="19"/>
    <s v="0000000"/>
    <n v="2016"/>
    <x v="1"/>
    <x v="19"/>
    <s v="BS200-CURRENT LIABILITIES"/>
    <s v="B2020-ACCOUNTS PAYABLE"/>
    <m/>
    <n v="0"/>
    <n v="0"/>
    <n v="0"/>
    <n v="0"/>
    <n v="0"/>
    <s v="N/A"/>
    <n v="0"/>
    <n v="0"/>
    <n v="0"/>
    <n v="0"/>
    <n v="0"/>
    <n v="0"/>
    <n v="0"/>
    <n v="0"/>
    <n v="0"/>
    <n v="0"/>
    <n v="0"/>
    <n v="0"/>
    <n v="0"/>
    <s v="FED HOUSNG &amp; COMM DEV FND"/>
    <s v="FHCD REDMOND CDBG ADMIN C12"/>
    <s v="DEFAULT"/>
    <s v="Default"/>
  </r>
  <r>
    <x v="0"/>
    <s v="1111386"/>
    <s v="000000"/>
    <x v="29"/>
    <s v="0000000"/>
    <n v="2016"/>
    <x v="1"/>
    <x v="29"/>
    <s v="BS200-CURRENT LIABILITIES"/>
    <s v="B2220-DEFERRED REVENUES"/>
    <m/>
    <n v="0"/>
    <n v="0"/>
    <n v="0"/>
    <n v="0"/>
    <n v="0"/>
    <s v="N/A"/>
    <n v="0"/>
    <n v="0"/>
    <n v="0"/>
    <n v="0"/>
    <n v="0"/>
    <n v="0"/>
    <n v="0"/>
    <n v="0"/>
    <n v="0"/>
    <n v="0"/>
    <n v="0"/>
    <n v="0"/>
    <n v="0"/>
    <s v="FED HOUSNG &amp; COMM DEV FND"/>
    <s v="FHCD REDMOND CDBG ADMIN C12"/>
    <s v="DEFAULT"/>
    <s v="Default"/>
  </r>
  <r>
    <x v="0"/>
    <s v="1111386"/>
    <s v="350047"/>
    <x v="55"/>
    <s v="0000000"/>
    <n v="2016"/>
    <x v="4"/>
    <x v="55"/>
    <s v="R3000-REVENUE"/>
    <s v="R3310-FEDERAL GRANTS DIRECT"/>
    <m/>
    <n v="0"/>
    <n v="0"/>
    <n v="0"/>
    <n v="0"/>
    <n v="0"/>
    <s v="N/A"/>
    <n v="0"/>
    <n v="0"/>
    <n v="0"/>
    <n v="0"/>
    <n v="0"/>
    <n v="0"/>
    <n v="0"/>
    <n v="0"/>
    <n v="0"/>
    <n v="0"/>
    <n v="0"/>
    <n v="0"/>
    <n v="0"/>
    <s v="FED HOUSNG &amp; COMM DEV FND"/>
    <s v="FHCD REDMOND CDBG ADMIN C12"/>
    <s v="PROGRAM YEAR PROJECTS"/>
    <s v="Default"/>
  </r>
  <r>
    <x v="0"/>
    <s v="1111386"/>
    <s v="350047"/>
    <x v="40"/>
    <s v="5590000"/>
    <n v="2016"/>
    <x v="3"/>
    <x v="40"/>
    <s v="50000-PROGRAM EXPENDITURE BUDGET"/>
    <s v="51000-WAGES AND BENEFITS"/>
    <s v="51100-SALARIES/WAGES"/>
    <n v="0"/>
    <n v="0"/>
    <n v="0"/>
    <n v="0"/>
    <n v="0"/>
    <s v="N/A"/>
    <n v="0"/>
    <n v="0"/>
    <n v="0"/>
    <n v="0"/>
    <n v="0"/>
    <n v="0"/>
    <n v="0"/>
    <n v="0"/>
    <n v="0"/>
    <n v="0"/>
    <n v="0"/>
    <n v="0"/>
    <n v="0"/>
    <s v="FED HOUSNG &amp; COMM DEV FND"/>
    <s v="FHCD REDMOND CDBG ADMIN C12"/>
    <s v="PROGRAM YEAR PROJECTS"/>
    <s v="HOUSING AND COMMUNITY DEVELOPMENT"/>
  </r>
  <r>
    <x v="0"/>
    <s v="1111386"/>
    <s v="350047"/>
    <x v="41"/>
    <s v="5590000"/>
    <n v="2016"/>
    <x v="3"/>
    <x v="41"/>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111"/>
    <s v="5590000"/>
    <n v="2016"/>
    <x v="3"/>
    <x v="111"/>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112"/>
    <s v="5590000"/>
    <n v="2016"/>
    <x v="3"/>
    <x v="112"/>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53"/>
    <s v="5590000"/>
    <n v="2016"/>
    <x v="3"/>
    <x v="53"/>
    <s v="50000-PROGRAM EXPENDITURE BUDGET"/>
    <s v="82000-APPLIED OVERHEAD"/>
    <m/>
    <n v="0"/>
    <n v="0"/>
    <n v="0"/>
    <n v="0"/>
    <n v="0"/>
    <s v="N/A"/>
    <n v="0"/>
    <n v="0"/>
    <n v="0"/>
    <n v="0"/>
    <n v="0"/>
    <n v="0"/>
    <n v="0"/>
    <n v="0"/>
    <n v="0"/>
    <n v="0"/>
    <n v="0"/>
    <n v="0"/>
    <n v="0"/>
    <s v="FED HOUSNG &amp; COMM DEV FND"/>
    <s v="FHCD REDMOND CDBG ADMIN C12"/>
    <s v="PROGRAM YEAR PROJECTS"/>
    <s v="HOUSING AND COMMUNITY DEVELOPMENT"/>
  </r>
  <r>
    <x v="0"/>
    <s v="1111386"/>
    <s v="350047"/>
    <x v="54"/>
    <s v="5590000"/>
    <n v="2016"/>
    <x v="3"/>
    <x v="54"/>
    <s v="50000-PROGRAM EXPENDITURE BUDGET"/>
    <s v="82000-APPLIED OVERHEAD"/>
    <m/>
    <n v="0"/>
    <n v="0"/>
    <n v="0"/>
    <n v="0"/>
    <n v="0"/>
    <s v="N/A"/>
    <n v="0"/>
    <n v="0"/>
    <n v="0"/>
    <n v="0"/>
    <n v="0"/>
    <n v="0"/>
    <n v="0"/>
    <n v="0"/>
    <n v="0"/>
    <n v="0"/>
    <n v="0"/>
    <n v="0"/>
    <n v="0"/>
    <s v="FED HOUSNG &amp; COMM DEV FND"/>
    <s v="FHCD REDMOND CDBG ADMIN C12"/>
    <s v="PROGRAM YEAR PROJECTS"/>
    <s v="HOUSING AND COMMUNITY DEVELOPMENT"/>
  </r>
  <r>
    <x v="0"/>
    <s v="1111387"/>
    <s v="000000"/>
    <x v="6"/>
    <s v="0000000"/>
    <n v="2016"/>
    <x v="0"/>
    <x v="6"/>
    <s v="BS000-CURRENT ASSETS"/>
    <s v="B1150-ACCOUNTS RECEIVABLE"/>
    <m/>
    <n v="0"/>
    <n v="0"/>
    <n v="0"/>
    <n v="0"/>
    <n v="0"/>
    <s v="N/A"/>
    <n v="0"/>
    <n v="0"/>
    <n v="0"/>
    <n v="0"/>
    <n v="0"/>
    <n v="0"/>
    <n v="0"/>
    <n v="0"/>
    <n v="0"/>
    <n v="0"/>
    <n v="0"/>
    <n v="0"/>
    <n v="0"/>
    <s v="FED HOUSNG &amp; COMM DEV FND"/>
    <s v="FHCD HOPELINK FOOD BANKS C12"/>
    <s v="DEFAULT"/>
    <s v="Default"/>
  </r>
  <r>
    <x v="0"/>
    <s v="1111387"/>
    <s v="000000"/>
    <x v="9"/>
    <s v="0000000"/>
    <n v="2016"/>
    <x v="0"/>
    <x v="9"/>
    <s v="BS000-CURRENT ASSETS"/>
    <s v="B1150-ACCOUNTS RECEIVABLE"/>
    <m/>
    <n v="0"/>
    <n v="0"/>
    <n v="0"/>
    <n v="0"/>
    <n v="0"/>
    <s v="N/A"/>
    <n v="0"/>
    <n v="0"/>
    <n v="0"/>
    <n v="0"/>
    <n v="0"/>
    <n v="0"/>
    <n v="0"/>
    <n v="0"/>
    <n v="0"/>
    <n v="0"/>
    <n v="0"/>
    <n v="0"/>
    <n v="0"/>
    <s v="FED HOUSNG &amp; COMM DEV FND"/>
    <s v="FHCD HOPELINK FOOD BANKS C12"/>
    <s v="DEFAULT"/>
    <s v="Default"/>
  </r>
  <r>
    <x v="0"/>
    <s v="1111387"/>
    <s v="000000"/>
    <x v="19"/>
    <s v="0000000"/>
    <n v="2016"/>
    <x v="1"/>
    <x v="19"/>
    <s v="BS200-CURRENT LIABILITIES"/>
    <s v="B2020-ACCOUNTS PAYABLE"/>
    <m/>
    <n v="0"/>
    <n v="0"/>
    <n v="0"/>
    <n v="0"/>
    <n v="0"/>
    <s v="N/A"/>
    <n v="0"/>
    <n v="0"/>
    <n v="0"/>
    <n v="0"/>
    <n v="0"/>
    <n v="0"/>
    <n v="0"/>
    <n v="0"/>
    <n v="0"/>
    <n v="0"/>
    <n v="0"/>
    <n v="0"/>
    <n v="0"/>
    <s v="FED HOUSNG &amp; COMM DEV FND"/>
    <s v="FHCD HOPELINK FOOD BANKS C12"/>
    <s v="DEFAULT"/>
    <s v="Default"/>
  </r>
  <r>
    <x v="0"/>
    <s v="1111387"/>
    <s v="000000"/>
    <x v="29"/>
    <s v="0000000"/>
    <n v="2016"/>
    <x v="1"/>
    <x v="29"/>
    <s v="BS200-CURRENT LIABILITIES"/>
    <s v="B2220-DEFERRED REVENUES"/>
    <m/>
    <n v="0"/>
    <n v="0"/>
    <n v="0"/>
    <n v="0"/>
    <n v="0"/>
    <s v="N/A"/>
    <n v="0"/>
    <n v="0"/>
    <n v="0"/>
    <n v="0"/>
    <n v="0"/>
    <n v="0"/>
    <n v="0"/>
    <n v="0"/>
    <n v="0"/>
    <n v="0"/>
    <n v="0"/>
    <n v="0"/>
    <n v="0"/>
    <s v="FED HOUSNG &amp; COMM DEV FND"/>
    <s v="FHCD HOPELINK FOOD BANKS C12"/>
    <s v="DEFAULT"/>
    <s v="Default"/>
  </r>
  <r>
    <x v="0"/>
    <s v="1111387"/>
    <s v="350047"/>
    <x v="55"/>
    <s v="0000000"/>
    <n v="2016"/>
    <x v="4"/>
    <x v="55"/>
    <s v="R3000-REVENUE"/>
    <s v="R3310-FEDERAL GRANTS DIRECT"/>
    <m/>
    <n v="0"/>
    <n v="0"/>
    <n v="0"/>
    <n v="0"/>
    <n v="0"/>
    <s v="N/A"/>
    <n v="0"/>
    <n v="0"/>
    <n v="0"/>
    <n v="0"/>
    <n v="0"/>
    <n v="0"/>
    <n v="0"/>
    <n v="0"/>
    <n v="0"/>
    <n v="0"/>
    <n v="0"/>
    <n v="0"/>
    <n v="0"/>
    <s v="FED HOUSNG &amp; COMM DEV FND"/>
    <s v="FHCD HOPELINK FOOD BANKS C12"/>
    <s v="PROGRAM YEAR PROJECTS"/>
    <s v="Default"/>
  </r>
  <r>
    <x v="0"/>
    <s v="1111387"/>
    <s v="350047"/>
    <x v="39"/>
    <s v="0000000"/>
    <n v="2016"/>
    <x v="4"/>
    <x v="39"/>
    <s v="R3000-REVENUE"/>
    <s v="R3600-MISCELLANEOUS REVENUE"/>
    <m/>
    <n v="0"/>
    <n v="0"/>
    <n v="0"/>
    <n v="0"/>
    <n v="0"/>
    <s v="N/A"/>
    <n v="0"/>
    <n v="0"/>
    <n v="0"/>
    <n v="0"/>
    <n v="0"/>
    <n v="0"/>
    <n v="0"/>
    <n v="0"/>
    <n v="0"/>
    <n v="0"/>
    <n v="0"/>
    <n v="0"/>
    <n v="0"/>
    <s v="FED HOUSNG &amp; COMM DEV FND"/>
    <s v="FHCD HOPELINK FOOD BANKS C12"/>
    <s v="PROGRAM YEAR PROJECTS"/>
    <s v="Default"/>
  </r>
  <r>
    <x v="0"/>
    <s v="1111387"/>
    <s v="350047"/>
    <x v="41"/>
    <s v="5590000"/>
    <n v="2016"/>
    <x v="3"/>
    <x v="41"/>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7"/>
    <s v="350047"/>
    <x v="111"/>
    <s v="5590000"/>
    <n v="2016"/>
    <x v="3"/>
    <x v="111"/>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7"/>
    <s v="350047"/>
    <x v="112"/>
    <s v="5590000"/>
    <n v="2016"/>
    <x v="3"/>
    <x v="112"/>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8"/>
    <s v="000000"/>
    <x v="6"/>
    <s v="0000000"/>
    <n v="2016"/>
    <x v="0"/>
    <x v="6"/>
    <s v="BS000-CURRENT ASSETS"/>
    <s v="B1150-ACCOUNTS RECEIVABLE"/>
    <m/>
    <n v="0"/>
    <n v="0"/>
    <n v="0"/>
    <n v="0"/>
    <n v="0"/>
    <s v="N/A"/>
    <n v="0"/>
    <n v="0"/>
    <n v="0"/>
    <n v="0"/>
    <n v="0"/>
    <n v="0"/>
    <n v="0"/>
    <n v="0"/>
    <n v="0"/>
    <n v="0"/>
    <n v="0"/>
    <n v="0"/>
    <n v="0"/>
    <s v="FED HOUSNG &amp; COMM DEV FND"/>
    <s v="FHCD YWCA EMER ASSIST C12"/>
    <s v="DEFAULT"/>
    <s v="Default"/>
  </r>
  <r>
    <x v="0"/>
    <s v="1111388"/>
    <s v="000000"/>
    <x v="9"/>
    <s v="0000000"/>
    <n v="2016"/>
    <x v="0"/>
    <x v="9"/>
    <s v="BS000-CURRENT ASSETS"/>
    <s v="B1150-ACCOUNTS RECEIVABLE"/>
    <m/>
    <n v="0"/>
    <n v="0"/>
    <n v="0"/>
    <n v="0"/>
    <n v="0"/>
    <s v="N/A"/>
    <n v="0"/>
    <n v="0"/>
    <n v="0"/>
    <n v="0"/>
    <n v="0"/>
    <n v="0"/>
    <n v="0"/>
    <n v="0"/>
    <n v="0"/>
    <n v="0"/>
    <n v="0"/>
    <n v="0"/>
    <n v="0"/>
    <s v="FED HOUSNG &amp; COMM DEV FND"/>
    <s v="FHCD YWCA EMER ASSIST C12"/>
    <s v="DEFAULT"/>
    <s v="Default"/>
  </r>
  <r>
    <x v="0"/>
    <s v="1111388"/>
    <s v="000000"/>
    <x v="29"/>
    <s v="0000000"/>
    <n v="2016"/>
    <x v="1"/>
    <x v="29"/>
    <s v="BS200-CURRENT LIABILITIES"/>
    <s v="B2220-DEFERRED REVENUES"/>
    <m/>
    <n v="0"/>
    <n v="0"/>
    <n v="0"/>
    <n v="0"/>
    <n v="0"/>
    <s v="N/A"/>
    <n v="0"/>
    <n v="0"/>
    <n v="0"/>
    <n v="0"/>
    <n v="0"/>
    <n v="0"/>
    <n v="0"/>
    <n v="0"/>
    <n v="0"/>
    <n v="0"/>
    <n v="0"/>
    <n v="0"/>
    <n v="0"/>
    <s v="FED HOUSNG &amp; COMM DEV FND"/>
    <s v="FHCD YWCA EMER ASSIST C12"/>
    <s v="DEFAULT"/>
    <s v="Default"/>
  </r>
  <r>
    <x v="0"/>
    <s v="1111388"/>
    <s v="350047"/>
    <x v="55"/>
    <s v="0000000"/>
    <n v="2016"/>
    <x v="4"/>
    <x v="55"/>
    <s v="R3000-REVENUE"/>
    <s v="R3310-FEDERAL GRANTS DIRECT"/>
    <m/>
    <n v="0"/>
    <n v="0"/>
    <n v="0"/>
    <n v="0"/>
    <n v="0"/>
    <s v="N/A"/>
    <n v="0"/>
    <n v="0"/>
    <n v="0"/>
    <n v="0"/>
    <n v="0"/>
    <n v="0"/>
    <n v="0"/>
    <n v="0"/>
    <n v="0"/>
    <n v="0"/>
    <n v="0"/>
    <n v="0"/>
    <n v="0"/>
    <s v="FED HOUSNG &amp; COMM DEV FND"/>
    <s v="FHCD YWCA EMER ASSIST C12"/>
    <s v="PROGRAM YEAR PROJECTS"/>
    <s v="Default"/>
  </r>
  <r>
    <x v="0"/>
    <s v="1111388"/>
    <s v="350047"/>
    <x v="41"/>
    <s v="5590000"/>
    <n v="2016"/>
    <x v="3"/>
    <x v="41"/>
    <s v="50000-PROGRAM EXPENDITURE BUDGET"/>
    <s v="53000-SERVICES-OTHER CHARGES"/>
    <m/>
    <n v="0"/>
    <n v="0"/>
    <n v="0"/>
    <n v="0"/>
    <n v="0"/>
    <s v="N/A"/>
    <n v="0"/>
    <n v="0"/>
    <n v="0"/>
    <n v="0"/>
    <n v="0"/>
    <n v="0"/>
    <n v="0"/>
    <n v="0"/>
    <n v="0"/>
    <n v="0"/>
    <n v="0"/>
    <n v="0"/>
    <n v="0"/>
    <s v="FED HOUSNG &amp; COMM DEV FND"/>
    <s v="FHCD YWCA EMER ASSIST C12"/>
    <s v="PROGRAM YEAR PROJECTS"/>
    <s v="HOUSING AND COMMUNITY DEVELOPMENT"/>
  </r>
  <r>
    <x v="0"/>
    <s v="1111388"/>
    <s v="350047"/>
    <x v="112"/>
    <s v="5590000"/>
    <n v="2016"/>
    <x v="3"/>
    <x v="112"/>
    <s v="50000-PROGRAM EXPENDITURE BUDGET"/>
    <s v="53000-SERVICES-OTHER CHARGES"/>
    <m/>
    <n v="0"/>
    <n v="0"/>
    <n v="0"/>
    <n v="0"/>
    <n v="0"/>
    <s v="N/A"/>
    <n v="0"/>
    <n v="0"/>
    <n v="0"/>
    <n v="0"/>
    <n v="0"/>
    <n v="0"/>
    <n v="0"/>
    <n v="0"/>
    <n v="0"/>
    <n v="0"/>
    <n v="0"/>
    <n v="0"/>
    <n v="0"/>
    <s v="FED HOUSNG &amp; COMM DEV FND"/>
    <s v="FHCD YWCA EMER ASSIST C12"/>
    <s v="PROGRAM YEAR PROJECTS"/>
    <s v="HOUSING AND COMMUNITY DEVELOPMENT"/>
  </r>
  <r>
    <x v="0"/>
    <s v="1111390"/>
    <s v="000000"/>
    <x v="6"/>
    <s v="0000000"/>
    <n v="2016"/>
    <x v="0"/>
    <x v="6"/>
    <s v="BS000-CURRENT ASSETS"/>
    <s v="B1150-ACCOUNTS RECEIVABLE"/>
    <m/>
    <n v="0"/>
    <n v="0"/>
    <n v="0"/>
    <n v="0"/>
    <n v="0"/>
    <s v="N/A"/>
    <n v="0"/>
    <n v="0"/>
    <n v="0"/>
    <n v="0"/>
    <n v="0"/>
    <n v="0"/>
    <n v="0"/>
    <n v="0"/>
    <n v="0"/>
    <n v="0"/>
    <n v="0"/>
    <n v="0"/>
    <n v="0"/>
    <s v="FED HOUSNG &amp; COMM DEV FND"/>
    <s v="FHCD CCS HOME ARISE C12"/>
    <s v="DEFAULT"/>
    <s v="Default"/>
  </r>
  <r>
    <x v="0"/>
    <s v="1111390"/>
    <s v="000000"/>
    <x v="9"/>
    <s v="0000000"/>
    <n v="2016"/>
    <x v="0"/>
    <x v="9"/>
    <s v="BS000-CURRENT ASSETS"/>
    <s v="B1150-ACCOUNTS RECEIVABLE"/>
    <m/>
    <n v="0"/>
    <n v="0"/>
    <n v="0"/>
    <n v="0"/>
    <n v="0"/>
    <s v="N/A"/>
    <n v="0"/>
    <n v="0"/>
    <n v="0"/>
    <n v="0"/>
    <n v="0"/>
    <n v="0"/>
    <n v="0"/>
    <n v="0"/>
    <n v="0"/>
    <n v="0"/>
    <n v="0"/>
    <n v="0"/>
    <n v="0"/>
    <s v="FED HOUSNG &amp; COMM DEV FND"/>
    <s v="FHCD CCS HOME ARISE C12"/>
    <s v="DEFAULT"/>
    <s v="Default"/>
  </r>
  <r>
    <x v="0"/>
    <s v="1111390"/>
    <s v="000000"/>
    <x v="19"/>
    <s v="0000000"/>
    <n v="2016"/>
    <x v="1"/>
    <x v="19"/>
    <s v="BS200-CURRENT LIABILITIES"/>
    <s v="B2020-ACCOUNTS PAYABLE"/>
    <m/>
    <n v="0"/>
    <n v="0"/>
    <n v="0"/>
    <n v="0"/>
    <n v="0"/>
    <s v="N/A"/>
    <n v="0"/>
    <n v="0"/>
    <n v="0"/>
    <n v="0"/>
    <n v="0"/>
    <n v="0"/>
    <n v="0"/>
    <n v="0"/>
    <n v="0"/>
    <n v="0"/>
    <n v="0"/>
    <n v="0"/>
    <n v="0"/>
    <s v="FED HOUSNG &amp; COMM DEV FND"/>
    <s v="FHCD CCS HOME ARISE C12"/>
    <s v="DEFAULT"/>
    <s v="Default"/>
  </r>
  <r>
    <x v="0"/>
    <s v="1111390"/>
    <s v="000000"/>
    <x v="29"/>
    <s v="0000000"/>
    <n v="2016"/>
    <x v="1"/>
    <x v="29"/>
    <s v="BS200-CURRENT LIABILITIES"/>
    <s v="B2220-DEFERRED REVENUES"/>
    <m/>
    <n v="0"/>
    <n v="0"/>
    <n v="0"/>
    <n v="0"/>
    <n v="0"/>
    <s v="N/A"/>
    <n v="0"/>
    <n v="0"/>
    <n v="0"/>
    <n v="0"/>
    <n v="0"/>
    <n v="0"/>
    <n v="0"/>
    <n v="0"/>
    <n v="0"/>
    <n v="0"/>
    <n v="0"/>
    <n v="0"/>
    <n v="0"/>
    <s v="FED HOUSNG &amp; COMM DEV FND"/>
    <s v="FHCD CCS HOME ARISE C12"/>
    <s v="DEFAULT"/>
    <s v="Default"/>
  </r>
  <r>
    <x v="0"/>
    <s v="1111390"/>
    <s v="350047"/>
    <x v="55"/>
    <s v="0000000"/>
    <n v="2016"/>
    <x v="4"/>
    <x v="55"/>
    <s v="R3000-REVENUE"/>
    <s v="R3310-FEDERAL GRANTS DIRECT"/>
    <m/>
    <n v="0"/>
    <n v="0"/>
    <n v="0"/>
    <n v="0"/>
    <n v="0"/>
    <s v="N/A"/>
    <n v="0"/>
    <n v="0"/>
    <n v="0"/>
    <n v="0"/>
    <n v="0"/>
    <n v="0"/>
    <n v="0"/>
    <n v="0"/>
    <n v="0"/>
    <n v="0"/>
    <n v="0"/>
    <n v="0"/>
    <n v="0"/>
    <s v="FED HOUSNG &amp; COMM DEV FND"/>
    <s v="FHCD CCS HOME ARISE C12"/>
    <s v="PROGRAM YEAR PROJECTS"/>
    <s v="Default"/>
  </r>
  <r>
    <x v="0"/>
    <s v="1111390"/>
    <s v="350047"/>
    <x v="111"/>
    <s v="5590000"/>
    <n v="2016"/>
    <x v="3"/>
    <x v="111"/>
    <s v="50000-PROGRAM EXPENDITURE BUDGET"/>
    <s v="53000-SERVICES-OTHER CHARGES"/>
    <m/>
    <n v="0"/>
    <n v="0"/>
    <n v="0"/>
    <n v="0"/>
    <n v="0"/>
    <s v="N/A"/>
    <n v="0"/>
    <n v="0"/>
    <n v="0"/>
    <n v="0"/>
    <n v="0"/>
    <n v="0"/>
    <n v="0"/>
    <n v="0"/>
    <n v="0"/>
    <n v="0"/>
    <n v="0"/>
    <n v="0"/>
    <n v="0"/>
    <s v="FED HOUSNG &amp; COMM DEV FND"/>
    <s v="FHCD CCS HOME ARISE C12"/>
    <s v="PROGRAM YEAR PROJECTS"/>
    <s v="HOUSING AND COMMUNITY DEVELOPMENT"/>
  </r>
  <r>
    <x v="0"/>
    <s v="1111390"/>
    <s v="350047"/>
    <x v="112"/>
    <s v="5590000"/>
    <n v="2016"/>
    <x v="3"/>
    <x v="112"/>
    <s v="50000-PROGRAM EXPENDITURE BUDGET"/>
    <s v="53000-SERVICES-OTHER CHARGES"/>
    <m/>
    <n v="0"/>
    <n v="0"/>
    <n v="0"/>
    <n v="0"/>
    <n v="0"/>
    <s v="N/A"/>
    <n v="0"/>
    <n v="0"/>
    <n v="0"/>
    <n v="0"/>
    <n v="0"/>
    <n v="0"/>
    <n v="0"/>
    <n v="0"/>
    <n v="0"/>
    <n v="0"/>
    <n v="0"/>
    <n v="0"/>
    <n v="0"/>
    <s v="FED HOUSNG &amp; COMM DEV FND"/>
    <s v="FHCD CCS HOME ARISE C12"/>
    <s v="PROGRAM YEAR PROJECTS"/>
    <s v="HOUSING AND COMMUNITY DEVELOPMENT"/>
  </r>
  <r>
    <x v="0"/>
    <s v="1111391"/>
    <s v="000000"/>
    <x v="6"/>
    <s v="0000000"/>
    <n v="2016"/>
    <x v="0"/>
    <x v="6"/>
    <s v="BS000-CURRENT ASSETS"/>
    <s v="B1150-ACCOUNTS RECEIVABLE"/>
    <m/>
    <n v="0"/>
    <n v="0"/>
    <n v="0"/>
    <n v="0"/>
    <n v="0"/>
    <s v="N/A"/>
    <n v="0"/>
    <n v="0"/>
    <n v="0"/>
    <n v="0"/>
    <n v="0"/>
    <n v="0"/>
    <n v="0"/>
    <n v="0"/>
    <n v="0"/>
    <n v="0"/>
    <n v="0"/>
    <n v="0"/>
    <n v="0"/>
    <s v="FED HOUSNG &amp; COMM DEV FND"/>
    <s v="FHCD N SHORWOOD STRUC REPL C12"/>
    <s v="DEFAULT"/>
    <s v="Default"/>
  </r>
  <r>
    <x v="0"/>
    <s v="1111391"/>
    <s v="000000"/>
    <x v="9"/>
    <s v="0000000"/>
    <n v="2016"/>
    <x v="0"/>
    <x v="9"/>
    <s v="BS000-CURRENT ASSETS"/>
    <s v="B1150-ACCOUNTS RECEIVABLE"/>
    <m/>
    <n v="0"/>
    <n v="0"/>
    <n v="0"/>
    <n v="0"/>
    <n v="0"/>
    <s v="N/A"/>
    <n v="0"/>
    <n v="0"/>
    <n v="0"/>
    <n v="0"/>
    <n v="0"/>
    <n v="0"/>
    <n v="0"/>
    <n v="0"/>
    <n v="0"/>
    <n v="0"/>
    <n v="0"/>
    <n v="0"/>
    <n v="0"/>
    <s v="FED HOUSNG &amp; COMM DEV FND"/>
    <s v="FHCD N SHORWOOD STRUC REPL C12"/>
    <s v="DEFAULT"/>
    <s v="Default"/>
  </r>
  <r>
    <x v="0"/>
    <s v="1111391"/>
    <s v="000000"/>
    <x v="29"/>
    <s v="0000000"/>
    <n v="2016"/>
    <x v="1"/>
    <x v="29"/>
    <s v="BS200-CURRENT LIABILITIES"/>
    <s v="B2220-DEFERRED REVENUES"/>
    <m/>
    <n v="0"/>
    <n v="0"/>
    <n v="0"/>
    <n v="0"/>
    <n v="0"/>
    <s v="N/A"/>
    <n v="0"/>
    <n v="0"/>
    <n v="0"/>
    <n v="0"/>
    <n v="0"/>
    <n v="0"/>
    <n v="0"/>
    <n v="0"/>
    <n v="0"/>
    <n v="0"/>
    <n v="0"/>
    <n v="0"/>
    <n v="0"/>
    <s v="FED HOUSNG &amp; COMM DEV FND"/>
    <s v="FHCD N SHORWOOD STRUC REPL C12"/>
    <s v="DEFAULT"/>
    <s v="Default"/>
  </r>
  <r>
    <x v="0"/>
    <s v="1111391"/>
    <s v="350047"/>
    <x v="55"/>
    <s v="0000000"/>
    <n v="2016"/>
    <x v="4"/>
    <x v="55"/>
    <s v="R3000-REVENUE"/>
    <s v="R3310-FEDERAL GRANTS DIRECT"/>
    <m/>
    <n v="0"/>
    <n v="0"/>
    <n v="0"/>
    <n v="0"/>
    <n v="0"/>
    <s v="N/A"/>
    <n v="0"/>
    <n v="0"/>
    <n v="0"/>
    <n v="0"/>
    <n v="0"/>
    <n v="0"/>
    <n v="0"/>
    <n v="0"/>
    <n v="0"/>
    <n v="0"/>
    <n v="0"/>
    <n v="0"/>
    <n v="0"/>
    <s v="FED HOUSNG &amp; COMM DEV FND"/>
    <s v="FHCD N SHORWOOD STRUC REPL C12"/>
    <s v="PROGRAM YEAR PROJECTS"/>
    <s v="Default"/>
  </r>
  <r>
    <x v="0"/>
    <s v="1111391"/>
    <s v="350047"/>
    <x v="40"/>
    <s v="5590000"/>
    <n v="2016"/>
    <x v="3"/>
    <x v="40"/>
    <s v="50000-PROGRAM EXPENDITURE BUDGET"/>
    <s v="51000-WAGES AND BENEFITS"/>
    <s v="51100-SALARIES/WAGES"/>
    <n v="0"/>
    <n v="0"/>
    <n v="0"/>
    <n v="0"/>
    <n v="0"/>
    <s v="N/A"/>
    <n v="0"/>
    <n v="0"/>
    <n v="0"/>
    <n v="0"/>
    <n v="0"/>
    <n v="0"/>
    <n v="0"/>
    <n v="0"/>
    <n v="0"/>
    <n v="0"/>
    <n v="0"/>
    <n v="0"/>
    <n v="0"/>
    <s v="FED HOUSNG &amp; COMM DEV FND"/>
    <s v="FHCD N SHORWOOD STRUC REPL C12"/>
    <s v="PROGRAM YEAR PROJECTS"/>
    <s v="HOUSING AND COMMUNITY DEVELOPMENT"/>
  </r>
  <r>
    <x v="0"/>
    <s v="1111391"/>
    <s v="350047"/>
    <x v="70"/>
    <s v="5590000"/>
    <n v="2016"/>
    <x v="3"/>
    <x v="70"/>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71"/>
    <s v="5590000"/>
    <n v="2016"/>
    <x v="3"/>
    <x v="71"/>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72"/>
    <s v="5590000"/>
    <n v="2016"/>
    <x v="3"/>
    <x v="72"/>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112"/>
    <s v="5590000"/>
    <n v="2016"/>
    <x v="3"/>
    <x v="112"/>
    <s v="50000-PROGRAM EXPENDITURE BUDGET"/>
    <s v="53000-SERVICES-OTHER CHARGES"/>
    <m/>
    <n v="0"/>
    <n v="0"/>
    <n v="0"/>
    <n v="0"/>
    <n v="0"/>
    <s v="N/A"/>
    <n v="0"/>
    <n v="0"/>
    <n v="0"/>
    <n v="0"/>
    <n v="0"/>
    <n v="0"/>
    <n v="0"/>
    <n v="0"/>
    <n v="0"/>
    <n v="0"/>
    <n v="0"/>
    <n v="0"/>
    <n v="0"/>
    <s v="FED HOUSNG &amp; COMM DEV FND"/>
    <s v="FHCD N SHORWOOD STRUC REPL C12"/>
    <s v="PROGRAM YEAR PROJECTS"/>
    <s v="HOUSING AND COMMUNITY DEVELOPMENT"/>
  </r>
  <r>
    <x v="0"/>
    <s v="1111391"/>
    <s v="350047"/>
    <x v="42"/>
    <s v="5590000"/>
    <n v="2016"/>
    <x v="3"/>
    <x v="42"/>
    <s v="50000-PROGRAM EXPENDITURE BUDGET"/>
    <s v="55000-INTRAGOVERNMENTAL SERVICES"/>
    <m/>
    <n v="0"/>
    <n v="0"/>
    <n v="0"/>
    <n v="0"/>
    <n v="0"/>
    <s v="N/A"/>
    <n v="0"/>
    <n v="0"/>
    <n v="0"/>
    <n v="0"/>
    <n v="0"/>
    <n v="0"/>
    <n v="0"/>
    <n v="0"/>
    <n v="0"/>
    <n v="0"/>
    <n v="0"/>
    <n v="0"/>
    <n v="0"/>
    <s v="FED HOUSNG &amp; COMM DEV FND"/>
    <s v="FHCD N SHORWOOD STRUC REPL C12"/>
    <s v="PROGRAM YEAR PROJECTS"/>
    <s v="HOUSING AND COMMUNITY DEVELOPMENT"/>
  </r>
  <r>
    <x v="0"/>
    <s v="1111391"/>
    <s v="350047"/>
    <x v="149"/>
    <s v="5590000"/>
    <n v="2016"/>
    <x v="3"/>
    <x v="149"/>
    <s v="50000-PROGRAM EXPENDITURE BUDGET"/>
    <s v="55000-INTRAGOVERNMENTAL SERVICES"/>
    <m/>
    <n v="0"/>
    <n v="0"/>
    <n v="0"/>
    <n v="0"/>
    <n v="0"/>
    <s v="N/A"/>
    <n v="0"/>
    <n v="0"/>
    <n v="0"/>
    <n v="0"/>
    <n v="0"/>
    <n v="0"/>
    <n v="0"/>
    <n v="0"/>
    <n v="0"/>
    <n v="0"/>
    <n v="0"/>
    <n v="0"/>
    <n v="0"/>
    <s v="FED HOUSNG &amp; COMM DEV FND"/>
    <s v="FHCD N SHORWOOD STRUC REPL C12"/>
    <s v="PROGRAM YEAR PROJECTS"/>
    <s v="HOUSING AND COMMUNITY DEVELOPMENT"/>
  </r>
  <r>
    <x v="0"/>
    <s v="1111391"/>
    <s v="350047"/>
    <x v="104"/>
    <s v="5590000"/>
    <n v="2016"/>
    <x v="3"/>
    <x v="104"/>
    <s v="50000-PROGRAM EXPENDITURE BUDGET"/>
    <s v="59900-CONTRA EXPENDITURES"/>
    <m/>
    <n v="0"/>
    <n v="0"/>
    <n v="0"/>
    <n v="0"/>
    <n v="0"/>
    <s v="N/A"/>
    <n v="0"/>
    <n v="0"/>
    <n v="0"/>
    <n v="0"/>
    <n v="0"/>
    <n v="0"/>
    <n v="0"/>
    <n v="0"/>
    <n v="0"/>
    <n v="0"/>
    <n v="0"/>
    <n v="0"/>
    <n v="0"/>
    <s v="FED HOUSNG &amp; COMM DEV FND"/>
    <s v="FHCD N SHORWOOD STRUC REPL C12"/>
    <s v="PROGRAM YEAR PROJECTS"/>
    <s v="HOUSING AND COMMUNITY DEVELOPMENT"/>
  </r>
  <r>
    <x v="0"/>
    <s v="1111391"/>
    <s v="350047"/>
    <x v="53"/>
    <s v="5590000"/>
    <n v="2016"/>
    <x v="3"/>
    <x v="53"/>
    <s v="50000-PROGRAM EXPENDITURE BUDGET"/>
    <s v="82000-APPLIED OVERHEAD"/>
    <m/>
    <n v="0"/>
    <n v="0"/>
    <n v="0"/>
    <n v="0"/>
    <n v="0"/>
    <s v="N/A"/>
    <n v="0"/>
    <n v="0"/>
    <n v="0"/>
    <n v="0"/>
    <n v="0"/>
    <n v="0"/>
    <n v="0"/>
    <n v="0"/>
    <n v="0"/>
    <n v="0"/>
    <n v="0"/>
    <n v="0"/>
    <n v="0"/>
    <s v="FED HOUSNG &amp; COMM DEV FND"/>
    <s v="FHCD N SHORWOOD STRUC REPL C12"/>
    <s v="PROGRAM YEAR PROJECTS"/>
    <s v="HOUSING AND COMMUNITY DEVELOPMENT"/>
  </r>
  <r>
    <x v="0"/>
    <s v="1111391"/>
    <s v="350047"/>
    <x v="54"/>
    <s v="5590000"/>
    <n v="2016"/>
    <x v="3"/>
    <x v="54"/>
    <s v="50000-PROGRAM EXPENDITURE BUDGET"/>
    <s v="82000-APPLIED OVERHEAD"/>
    <m/>
    <n v="0"/>
    <n v="0"/>
    <n v="0"/>
    <n v="0"/>
    <n v="0"/>
    <s v="N/A"/>
    <n v="0"/>
    <n v="0"/>
    <n v="0"/>
    <n v="0"/>
    <n v="0"/>
    <n v="0"/>
    <n v="0"/>
    <n v="0"/>
    <n v="0"/>
    <n v="0"/>
    <n v="0"/>
    <n v="0"/>
    <n v="0"/>
    <s v="FED HOUSNG &amp; COMM DEV FND"/>
    <s v="FHCD N SHORWOOD STRUC REPL C12"/>
    <s v="PROGRAM YEAR PROJECTS"/>
    <s v="HOUSING AND COMMUNITY DEVELOPMENT"/>
  </r>
  <r>
    <x v="0"/>
    <s v="1111392"/>
    <s v="000000"/>
    <x v="6"/>
    <s v="0000000"/>
    <n v="2016"/>
    <x v="0"/>
    <x v="6"/>
    <s v="BS000-CURRENT ASSETS"/>
    <s v="B1150-ACCOUNTS RECEIVABLE"/>
    <m/>
    <n v="0"/>
    <n v="0"/>
    <n v="0"/>
    <n v="0"/>
    <n v="0"/>
    <s v="N/A"/>
    <n v="0"/>
    <n v="0"/>
    <n v="0"/>
    <n v="0"/>
    <n v="0"/>
    <n v="0"/>
    <n v="0"/>
    <n v="0"/>
    <n v="0"/>
    <n v="0"/>
    <n v="0"/>
    <n v="0"/>
    <n v="0"/>
    <s v="FED HOUSNG &amp; COMM DEV FND"/>
    <s v="FHCD 2012 HSG REPAIR ADMIN C12"/>
    <s v="DEFAULT"/>
    <s v="Default"/>
  </r>
  <r>
    <x v="0"/>
    <s v="1111392"/>
    <s v="000000"/>
    <x v="9"/>
    <s v="0000000"/>
    <n v="2016"/>
    <x v="0"/>
    <x v="9"/>
    <s v="BS000-CURRENT ASSETS"/>
    <s v="B1150-ACCOUNTS RECEIVABLE"/>
    <m/>
    <n v="0"/>
    <n v="0"/>
    <n v="0"/>
    <n v="0"/>
    <n v="0"/>
    <s v="N/A"/>
    <n v="0"/>
    <n v="0"/>
    <n v="0"/>
    <n v="0"/>
    <n v="0"/>
    <n v="0"/>
    <n v="0"/>
    <n v="0"/>
    <n v="0"/>
    <n v="0"/>
    <n v="0"/>
    <n v="0"/>
    <n v="0"/>
    <s v="FED HOUSNG &amp; COMM DEV FND"/>
    <s v="FHCD 2012 HSG REPAIR ADMIN C12"/>
    <s v="DEFAULT"/>
    <s v="Default"/>
  </r>
  <r>
    <x v="0"/>
    <s v="1111392"/>
    <s v="000000"/>
    <x v="29"/>
    <s v="0000000"/>
    <n v="2016"/>
    <x v="1"/>
    <x v="29"/>
    <s v="BS200-CURRENT LIABILITIES"/>
    <s v="B2220-DEFERRED REVENUES"/>
    <m/>
    <n v="0"/>
    <n v="0"/>
    <n v="0"/>
    <n v="0"/>
    <n v="0"/>
    <s v="N/A"/>
    <n v="0"/>
    <n v="0"/>
    <n v="0"/>
    <n v="0"/>
    <n v="0"/>
    <n v="0"/>
    <n v="0"/>
    <n v="0"/>
    <n v="0"/>
    <n v="0"/>
    <n v="0"/>
    <n v="0"/>
    <n v="0"/>
    <s v="FED HOUSNG &amp; COMM DEV FND"/>
    <s v="FHCD 2012 HSG REPAIR ADMIN C12"/>
    <s v="DEFAULT"/>
    <s v="Default"/>
  </r>
  <r>
    <x v="0"/>
    <s v="1111392"/>
    <s v="350047"/>
    <x v="55"/>
    <s v="0000000"/>
    <n v="2016"/>
    <x v="4"/>
    <x v="55"/>
    <s v="R3000-REVENUE"/>
    <s v="R3310-FEDERAL GRANTS DIRECT"/>
    <m/>
    <n v="0"/>
    <n v="0"/>
    <n v="0"/>
    <n v="0"/>
    <n v="0"/>
    <s v="N/A"/>
    <n v="0"/>
    <n v="0"/>
    <n v="0"/>
    <n v="0"/>
    <n v="0"/>
    <n v="0"/>
    <n v="0"/>
    <n v="0"/>
    <n v="0"/>
    <n v="0"/>
    <n v="0"/>
    <n v="0"/>
    <n v="0"/>
    <s v="FED HOUSNG &amp; COMM DEV FND"/>
    <s v="FHCD 2012 HSG REPAIR ADMIN C12"/>
    <s v="PROGRAM YEAR PROJECTS"/>
    <s v="Default"/>
  </r>
  <r>
    <x v="0"/>
    <s v="1111392"/>
    <s v="350047"/>
    <x v="40"/>
    <s v="5590000"/>
    <n v="2016"/>
    <x v="3"/>
    <x v="40"/>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56"/>
    <s v="5590000"/>
    <n v="2016"/>
    <x v="3"/>
    <x v="56"/>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106"/>
    <s v="5590000"/>
    <n v="2016"/>
    <x v="3"/>
    <x v="106"/>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70"/>
    <s v="5590000"/>
    <n v="2016"/>
    <x v="3"/>
    <x v="70"/>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1"/>
    <s v="5590000"/>
    <n v="2016"/>
    <x v="3"/>
    <x v="71"/>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2"/>
    <s v="5590000"/>
    <n v="2016"/>
    <x v="3"/>
    <x v="72"/>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5"/>
    <s v="5590000"/>
    <n v="2016"/>
    <x v="3"/>
    <x v="75"/>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52"/>
    <s v="5590000"/>
    <n v="2016"/>
    <x v="3"/>
    <x v="151"/>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23"/>
    <s v="5590000"/>
    <n v="2016"/>
    <x v="3"/>
    <x v="123"/>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53"/>
    <s v="5590000"/>
    <n v="2016"/>
    <x v="3"/>
    <x v="152"/>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54"/>
    <s v="5590000"/>
    <n v="2016"/>
    <x v="3"/>
    <x v="153"/>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38"/>
    <s v="5590000"/>
    <n v="2016"/>
    <x v="3"/>
    <x v="3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6"/>
    <s v="5590000"/>
    <n v="2016"/>
    <x v="3"/>
    <x v="76"/>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41"/>
    <s v="5590000"/>
    <n v="2016"/>
    <x v="3"/>
    <x v="41"/>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39"/>
    <s v="5590000"/>
    <n v="2016"/>
    <x v="3"/>
    <x v="139"/>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51"/>
    <s v="5590000"/>
    <n v="2016"/>
    <x v="3"/>
    <x v="51"/>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13"/>
    <s v="5590000"/>
    <n v="2016"/>
    <x v="3"/>
    <x v="113"/>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44"/>
    <s v="5590000"/>
    <n v="2016"/>
    <x v="3"/>
    <x v="144"/>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28"/>
    <s v="5590000"/>
    <n v="2016"/>
    <x v="3"/>
    <x v="12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22"/>
    <s v="5590000"/>
    <n v="2016"/>
    <x v="3"/>
    <x v="122"/>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40"/>
    <s v="5590000"/>
    <n v="2016"/>
    <x v="3"/>
    <x v="140"/>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55"/>
    <s v="5590000"/>
    <n v="2016"/>
    <x v="3"/>
    <x v="154"/>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7"/>
    <s v="5590000"/>
    <n v="2016"/>
    <x v="3"/>
    <x v="77"/>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8"/>
    <s v="5590000"/>
    <n v="2016"/>
    <x v="3"/>
    <x v="7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42"/>
    <s v="5590000"/>
    <n v="2016"/>
    <x v="3"/>
    <x v="4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79"/>
    <s v="5590000"/>
    <n v="2016"/>
    <x v="3"/>
    <x v="7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29"/>
    <s v="5590000"/>
    <n v="2016"/>
    <x v="3"/>
    <x v="12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0"/>
    <s v="5590000"/>
    <n v="2016"/>
    <x v="3"/>
    <x v="8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30"/>
    <s v="5590000"/>
    <n v="2016"/>
    <x v="3"/>
    <x v="13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2"/>
    <s v="5590000"/>
    <n v="2016"/>
    <x v="3"/>
    <x v="8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52"/>
    <s v="5590000"/>
    <n v="2016"/>
    <x v="3"/>
    <x v="5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3"/>
    <s v="5590000"/>
    <n v="2016"/>
    <x v="3"/>
    <x v="83"/>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4"/>
    <s v="5590000"/>
    <n v="2016"/>
    <x v="3"/>
    <x v="84"/>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48"/>
    <s v="5590000"/>
    <n v="2016"/>
    <x v="3"/>
    <x v="148"/>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5"/>
    <s v="5590000"/>
    <n v="2016"/>
    <x v="3"/>
    <x v="8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6"/>
    <s v="5590000"/>
    <n v="2016"/>
    <x v="3"/>
    <x v="86"/>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7"/>
    <s v="5590000"/>
    <n v="2016"/>
    <x v="3"/>
    <x v="87"/>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8"/>
    <s v="5590000"/>
    <n v="2016"/>
    <x v="3"/>
    <x v="88"/>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9"/>
    <s v="5590000"/>
    <n v="2016"/>
    <x v="3"/>
    <x v="8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0"/>
    <s v="5590000"/>
    <n v="2016"/>
    <x v="3"/>
    <x v="9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31"/>
    <s v="5590000"/>
    <n v="2016"/>
    <x v="3"/>
    <x v="131"/>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1"/>
    <s v="5590000"/>
    <n v="2016"/>
    <x v="3"/>
    <x v="91"/>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4"/>
    <s v="5590000"/>
    <n v="2016"/>
    <x v="3"/>
    <x v="94"/>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5"/>
    <s v="5590000"/>
    <n v="2016"/>
    <x v="3"/>
    <x v="9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15"/>
    <s v="5590000"/>
    <n v="2016"/>
    <x v="3"/>
    <x v="11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49"/>
    <s v="5590000"/>
    <n v="2016"/>
    <x v="3"/>
    <x v="14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04"/>
    <s v="5590000"/>
    <n v="2016"/>
    <x v="3"/>
    <x v="104"/>
    <s v="50000-PROGRAM EXPENDITURE BUDGET"/>
    <s v="59900-CONTRA EXPENDITURES"/>
    <m/>
    <n v="0"/>
    <n v="0"/>
    <n v="0"/>
    <n v="0"/>
    <n v="0"/>
    <s v="N/A"/>
    <n v="0"/>
    <n v="0"/>
    <n v="0"/>
    <n v="0"/>
    <n v="0"/>
    <n v="0"/>
    <n v="0"/>
    <n v="0"/>
    <n v="0"/>
    <n v="0"/>
    <n v="0"/>
    <n v="0"/>
    <n v="0"/>
    <s v="FED HOUSNG &amp; COMM DEV FND"/>
    <s v="FHCD 2012 HSG REPAIR ADMIN C12"/>
    <s v="PROGRAM YEAR PROJECTS"/>
    <s v="HOUSING AND COMMUNITY DEVELOPMENT"/>
  </r>
  <r>
    <x v="0"/>
    <s v="1111392"/>
    <s v="350047"/>
    <x v="53"/>
    <s v="5590000"/>
    <n v="2016"/>
    <x v="3"/>
    <x v="53"/>
    <s v="50000-PROGRAM EXPENDITURE BUDGET"/>
    <s v="82000-APPLIED OVERHEAD"/>
    <m/>
    <n v="0"/>
    <n v="0"/>
    <n v="0"/>
    <n v="0"/>
    <n v="0"/>
    <s v="N/A"/>
    <n v="0"/>
    <n v="0"/>
    <n v="0"/>
    <n v="0"/>
    <n v="0"/>
    <n v="0"/>
    <n v="0"/>
    <n v="0"/>
    <n v="0"/>
    <n v="0"/>
    <n v="0"/>
    <n v="0"/>
    <n v="0"/>
    <s v="FED HOUSNG &amp; COMM DEV FND"/>
    <s v="FHCD 2012 HSG REPAIR ADMIN C12"/>
    <s v="PROGRAM YEAR PROJECTS"/>
    <s v="HOUSING AND COMMUNITY DEVELOPMENT"/>
  </r>
  <r>
    <x v="0"/>
    <s v="1111392"/>
    <s v="350047"/>
    <x v="54"/>
    <s v="5590000"/>
    <n v="2016"/>
    <x v="3"/>
    <x v="54"/>
    <s v="50000-PROGRAM EXPENDITURE BUDGET"/>
    <s v="82000-APPLIED OVERHEAD"/>
    <m/>
    <n v="0"/>
    <n v="0"/>
    <n v="0"/>
    <n v="0"/>
    <n v="0"/>
    <s v="N/A"/>
    <n v="0"/>
    <n v="0"/>
    <n v="0"/>
    <n v="0"/>
    <n v="0"/>
    <n v="0"/>
    <n v="0"/>
    <n v="0"/>
    <n v="0"/>
    <n v="0"/>
    <n v="0"/>
    <n v="0"/>
    <n v="0"/>
    <s v="FED HOUSNG &amp; COMM DEV FND"/>
    <s v="FHCD 2012 HSG REPAIR ADMIN C12"/>
    <s v="PROGRAM YEAR PROJECTS"/>
    <s v="HOUSING AND COMMUNITY DEVELOPMENT"/>
  </r>
  <r>
    <x v="0"/>
    <s v="1111393"/>
    <s v="000000"/>
    <x v="6"/>
    <s v="0000000"/>
    <n v="2016"/>
    <x v="0"/>
    <x v="6"/>
    <s v="BS000-CURRENT ASSETS"/>
    <s v="B1150-ACCOUNTS RECEIVABLE"/>
    <m/>
    <n v="0"/>
    <n v="0"/>
    <n v="0"/>
    <n v="0"/>
    <n v="0"/>
    <s v="N/A"/>
    <n v="0"/>
    <n v="0"/>
    <n v="0"/>
    <n v="0"/>
    <n v="0"/>
    <n v="0"/>
    <n v="0"/>
    <n v="0"/>
    <n v="0"/>
    <n v="0"/>
    <n v="0"/>
    <n v="0"/>
    <n v="0"/>
    <s v="FED HOUSNG &amp; COMM DEV FND"/>
    <s v="FHCD HOPELINK KENMORE C12"/>
    <s v="DEFAULT"/>
    <s v="Default"/>
  </r>
  <r>
    <x v="0"/>
    <s v="1111393"/>
    <s v="000000"/>
    <x v="9"/>
    <s v="0000000"/>
    <n v="2016"/>
    <x v="0"/>
    <x v="9"/>
    <s v="BS000-CURRENT ASSETS"/>
    <s v="B1150-ACCOUNTS RECEIVABLE"/>
    <m/>
    <n v="0"/>
    <n v="0"/>
    <n v="0"/>
    <n v="0"/>
    <n v="0"/>
    <s v="N/A"/>
    <n v="0"/>
    <n v="0"/>
    <n v="0"/>
    <n v="0"/>
    <n v="0"/>
    <n v="0"/>
    <n v="0"/>
    <n v="0"/>
    <n v="0"/>
    <n v="0"/>
    <n v="0"/>
    <n v="0"/>
    <n v="0"/>
    <s v="FED HOUSNG &amp; COMM DEV FND"/>
    <s v="FHCD HOPELINK KENMORE C12"/>
    <s v="DEFAULT"/>
    <s v="Default"/>
  </r>
  <r>
    <x v="0"/>
    <s v="1111393"/>
    <s v="000000"/>
    <x v="29"/>
    <s v="0000000"/>
    <n v="2016"/>
    <x v="1"/>
    <x v="29"/>
    <s v="BS200-CURRENT LIABILITIES"/>
    <s v="B2220-DEFERRED REVENUES"/>
    <m/>
    <n v="0"/>
    <n v="0"/>
    <n v="0"/>
    <n v="0"/>
    <n v="0"/>
    <s v="N/A"/>
    <n v="0"/>
    <n v="0"/>
    <n v="0"/>
    <n v="0"/>
    <n v="0"/>
    <n v="0"/>
    <n v="0"/>
    <n v="0"/>
    <n v="0"/>
    <n v="0"/>
    <n v="0"/>
    <n v="0"/>
    <n v="0"/>
    <s v="FED HOUSNG &amp; COMM DEV FND"/>
    <s v="FHCD HOPELINK KENMORE C12"/>
    <s v="DEFAULT"/>
    <s v="Default"/>
  </r>
  <r>
    <x v="0"/>
    <s v="1111393"/>
    <s v="350047"/>
    <x v="55"/>
    <s v="0000000"/>
    <n v="2016"/>
    <x v="4"/>
    <x v="55"/>
    <s v="R3000-REVENUE"/>
    <s v="R3310-FEDERAL GRANTS DIRECT"/>
    <m/>
    <n v="0"/>
    <n v="0"/>
    <n v="0"/>
    <n v="0"/>
    <n v="0"/>
    <s v="N/A"/>
    <n v="0"/>
    <n v="0"/>
    <n v="0"/>
    <n v="0"/>
    <n v="0"/>
    <n v="0"/>
    <n v="0"/>
    <n v="0"/>
    <n v="0"/>
    <n v="0"/>
    <n v="0"/>
    <n v="0"/>
    <n v="0"/>
    <s v="FED HOUSNG &amp; COMM DEV FND"/>
    <s v="FHCD HOPELINK KENMORE C12"/>
    <s v="PROGRAM YEAR PROJECTS"/>
    <s v="Default"/>
  </r>
  <r>
    <x v="0"/>
    <s v="1111393"/>
    <s v="350047"/>
    <x v="41"/>
    <s v="5590000"/>
    <n v="2016"/>
    <x v="3"/>
    <x v="41"/>
    <s v="50000-PROGRAM EXPENDITURE BUDGET"/>
    <s v="53000-SERVICES-OTHER CHARGES"/>
    <m/>
    <n v="0"/>
    <n v="0"/>
    <n v="0"/>
    <n v="0"/>
    <n v="0"/>
    <s v="N/A"/>
    <n v="0"/>
    <n v="0"/>
    <n v="0"/>
    <n v="0"/>
    <n v="0"/>
    <n v="0"/>
    <n v="0"/>
    <n v="0"/>
    <n v="0"/>
    <n v="0"/>
    <n v="0"/>
    <n v="0"/>
    <n v="0"/>
    <s v="FED HOUSNG &amp; COMM DEV FND"/>
    <s v="FHCD HOPELINK KENMORE C12"/>
    <s v="PROGRAM YEAR PROJECTS"/>
    <s v="HOUSING AND COMMUNITY DEVELOPMENT"/>
  </r>
  <r>
    <x v="0"/>
    <s v="1111393"/>
    <s v="350047"/>
    <x v="112"/>
    <s v="5590000"/>
    <n v="2016"/>
    <x v="3"/>
    <x v="112"/>
    <s v="50000-PROGRAM EXPENDITURE BUDGET"/>
    <s v="53000-SERVICES-OTHER CHARGES"/>
    <m/>
    <n v="0"/>
    <n v="0"/>
    <n v="0"/>
    <n v="0"/>
    <n v="0"/>
    <s v="N/A"/>
    <n v="0"/>
    <n v="0"/>
    <n v="0"/>
    <n v="0"/>
    <n v="0"/>
    <n v="0"/>
    <n v="0"/>
    <n v="0"/>
    <n v="0"/>
    <n v="0"/>
    <n v="0"/>
    <n v="0"/>
    <n v="0"/>
    <s v="FED HOUSNG &amp; COMM DEV FND"/>
    <s v="FHCD HOPELINK KENMORE C12"/>
    <s v="PROGRAM YEAR PROJECTS"/>
    <s v="HOUSING AND COMMUNITY DEVELOPMENT"/>
  </r>
  <r>
    <x v="0"/>
    <s v="1111395"/>
    <s v="000000"/>
    <x v="6"/>
    <s v="0000000"/>
    <n v="2016"/>
    <x v="0"/>
    <x v="6"/>
    <s v="BS000-CURRENT ASSETS"/>
    <s v="B1150-ACCOUNTS RECEIVABLE"/>
    <m/>
    <n v="0"/>
    <n v="0"/>
    <n v="0"/>
    <n v="0"/>
    <n v="0"/>
    <s v="N/A"/>
    <n v="0"/>
    <n v="0"/>
    <n v="0"/>
    <n v="0"/>
    <n v="0"/>
    <n v="0"/>
    <n v="0"/>
    <n v="0"/>
    <n v="0"/>
    <n v="0"/>
    <n v="0"/>
    <n v="0"/>
    <n v="0"/>
    <s v="FED HOUSNG &amp; COMM DEV FND"/>
    <s v="FHCD MV FOOD BANK C12"/>
    <s v="DEFAULT"/>
    <s v="Default"/>
  </r>
  <r>
    <x v="0"/>
    <s v="1111395"/>
    <s v="000000"/>
    <x v="9"/>
    <s v="0000000"/>
    <n v="2016"/>
    <x v="0"/>
    <x v="9"/>
    <s v="BS000-CURRENT ASSETS"/>
    <s v="B1150-ACCOUNTS RECEIVABLE"/>
    <m/>
    <n v="0"/>
    <n v="0"/>
    <n v="0"/>
    <n v="0"/>
    <n v="0"/>
    <s v="N/A"/>
    <n v="0"/>
    <n v="0"/>
    <n v="0"/>
    <n v="0"/>
    <n v="0"/>
    <n v="0"/>
    <n v="0"/>
    <n v="0"/>
    <n v="0"/>
    <n v="0"/>
    <n v="0"/>
    <n v="0"/>
    <n v="0"/>
    <s v="FED HOUSNG &amp; COMM DEV FND"/>
    <s v="FHCD MV FOOD BANK C12"/>
    <s v="DEFAULT"/>
    <s v="Default"/>
  </r>
  <r>
    <x v="0"/>
    <s v="1111395"/>
    <s v="000000"/>
    <x v="19"/>
    <s v="0000000"/>
    <n v="2016"/>
    <x v="1"/>
    <x v="19"/>
    <s v="BS200-CURRENT LIABILITIES"/>
    <s v="B2020-ACCOUNTS PAYABLE"/>
    <m/>
    <n v="0"/>
    <n v="0"/>
    <n v="0"/>
    <n v="0"/>
    <n v="0"/>
    <s v="N/A"/>
    <n v="0"/>
    <n v="0"/>
    <n v="0"/>
    <n v="0"/>
    <n v="0"/>
    <n v="0"/>
    <n v="0"/>
    <n v="0"/>
    <n v="0"/>
    <n v="0"/>
    <n v="0"/>
    <n v="0"/>
    <n v="0"/>
    <s v="FED HOUSNG &amp; COMM DEV FND"/>
    <s v="FHCD MV FOOD BANK C12"/>
    <s v="DEFAULT"/>
    <s v="Default"/>
  </r>
  <r>
    <x v="0"/>
    <s v="1111395"/>
    <s v="000000"/>
    <x v="29"/>
    <s v="0000000"/>
    <n v="2016"/>
    <x v="1"/>
    <x v="29"/>
    <s v="BS200-CURRENT LIABILITIES"/>
    <s v="B2220-DEFERRED REVENUES"/>
    <m/>
    <n v="0"/>
    <n v="0"/>
    <n v="0"/>
    <n v="0"/>
    <n v="0"/>
    <s v="N/A"/>
    <n v="0"/>
    <n v="0"/>
    <n v="0"/>
    <n v="0"/>
    <n v="0"/>
    <n v="0"/>
    <n v="0"/>
    <n v="0"/>
    <n v="0"/>
    <n v="0"/>
    <n v="0"/>
    <n v="0"/>
    <n v="0"/>
    <s v="FED HOUSNG &amp; COMM DEV FND"/>
    <s v="FHCD MV FOOD BANK C12"/>
    <s v="DEFAULT"/>
    <s v="Default"/>
  </r>
  <r>
    <x v="0"/>
    <s v="1111395"/>
    <s v="350047"/>
    <x v="55"/>
    <s v="0000000"/>
    <n v="2016"/>
    <x v="4"/>
    <x v="55"/>
    <s v="R3000-REVENUE"/>
    <s v="R3310-FEDERAL GRANTS DIRECT"/>
    <m/>
    <n v="0"/>
    <n v="0"/>
    <n v="0"/>
    <n v="0"/>
    <n v="0"/>
    <s v="N/A"/>
    <n v="0"/>
    <n v="0"/>
    <n v="0"/>
    <n v="0"/>
    <n v="0"/>
    <n v="0"/>
    <n v="0"/>
    <n v="0"/>
    <n v="0"/>
    <n v="0"/>
    <n v="0"/>
    <n v="0"/>
    <n v="0"/>
    <s v="FED HOUSNG &amp; COMM DEV FND"/>
    <s v="FHCD MV FOOD BANK C12"/>
    <s v="PROGRAM YEAR PROJECTS"/>
    <s v="Default"/>
  </r>
  <r>
    <x v="0"/>
    <s v="1111395"/>
    <s v="350047"/>
    <x v="39"/>
    <s v="0000000"/>
    <n v="2016"/>
    <x v="4"/>
    <x v="39"/>
    <s v="R3000-REVENUE"/>
    <s v="R3600-MISCELLANEOUS REVENUE"/>
    <m/>
    <n v="0"/>
    <n v="0"/>
    <n v="0"/>
    <n v="0"/>
    <n v="0"/>
    <s v="N/A"/>
    <n v="0"/>
    <n v="0"/>
    <n v="0"/>
    <n v="0"/>
    <n v="0"/>
    <n v="0"/>
    <n v="0"/>
    <n v="0"/>
    <n v="0"/>
    <n v="0"/>
    <n v="0"/>
    <n v="0"/>
    <n v="0"/>
    <s v="FED HOUSNG &amp; COMM DEV FND"/>
    <s v="FHCD MV FOOD BANK C12"/>
    <s v="PROGRAM YEAR PROJECTS"/>
    <s v="Default"/>
  </r>
  <r>
    <x v="0"/>
    <s v="1111395"/>
    <s v="350047"/>
    <x v="40"/>
    <s v="5590000"/>
    <n v="2016"/>
    <x v="3"/>
    <x v="40"/>
    <s v="50000-PROGRAM EXPENDITURE BUDGET"/>
    <s v="51000-WAGES AND BENEFITS"/>
    <s v="51100-SALARIES/WAGES"/>
    <n v="0"/>
    <n v="0"/>
    <n v="0"/>
    <n v="0"/>
    <n v="0"/>
    <s v="N/A"/>
    <n v="0"/>
    <n v="0"/>
    <n v="0"/>
    <n v="0"/>
    <n v="0"/>
    <n v="0"/>
    <n v="0"/>
    <n v="0"/>
    <n v="0"/>
    <n v="0"/>
    <n v="0"/>
    <n v="0"/>
    <n v="0"/>
    <s v="FED HOUSNG &amp; COMM DEV FND"/>
    <s v="FHCD MV FOOD BANK C12"/>
    <s v="PROGRAM YEAR PROJECTS"/>
    <s v="HOUSING AND COMMUNITY DEVELOPMENT"/>
  </r>
  <r>
    <x v="0"/>
    <s v="1111395"/>
    <s v="350047"/>
    <x v="70"/>
    <s v="5590000"/>
    <n v="2016"/>
    <x v="3"/>
    <x v="70"/>
    <s v="50000-PROGRAM EXPENDITURE BUDGET"/>
    <s v="51000-WAGES AND BENEFITS"/>
    <s v="51300-PERSONNEL BENEFITS"/>
    <n v="0"/>
    <n v="0"/>
    <n v="0"/>
    <n v="0"/>
    <n v="0"/>
    <s v="N/A"/>
    <n v="0"/>
    <n v="0"/>
    <n v="0"/>
    <n v="0"/>
    <n v="0"/>
    <n v="0"/>
    <n v="0"/>
    <n v="0"/>
    <n v="0"/>
    <n v="0"/>
    <n v="0"/>
    <n v="0"/>
    <n v="0"/>
    <s v="FED HOUSNG &amp; COMM DEV FND"/>
    <s v="FHCD MV FOOD BANK C12"/>
    <s v="PROGRAM YEAR PROJECTS"/>
    <s v="HOUSING AND COMMUNITY DEVELOPMENT"/>
  </r>
  <r>
    <x v="0"/>
    <s v="1111395"/>
    <s v="350047"/>
    <x v="41"/>
    <s v="5590000"/>
    <n v="2016"/>
    <x v="3"/>
    <x v="41"/>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11"/>
    <s v="5590000"/>
    <n v="2016"/>
    <x v="3"/>
    <x v="111"/>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12"/>
    <s v="5590000"/>
    <n v="2016"/>
    <x v="3"/>
    <x v="112"/>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04"/>
    <s v="5590000"/>
    <n v="2016"/>
    <x v="3"/>
    <x v="104"/>
    <s v="50000-PROGRAM EXPENDITURE BUDGET"/>
    <s v="59900-CONTRA EXPENDITURES"/>
    <m/>
    <n v="0"/>
    <n v="0"/>
    <n v="0"/>
    <n v="0"/>
    <n v="0"/>
    <s v="N/A"/>
    <n v="0"/>
    <n v="0"/>
    <n v="0"/>
    <n v="0"/>
    <n v="0"/>
    <n v="0"/>
    <n v="0"/>
    <n v="0"/>
    <n v="0"/>
    <n v="0"/>
    <n v="0"/>
    <n v="0"/>
    <n v="0"/>
    <s v="FED HOUSNG &amp; COMM DEV FND"/>
    <s v="FHCD MV FOOD BANK C12"/>
    <s v="PROGRAM YEAR PROJECTS"/>
    <s v="HOUSING AND COMMUNITY DEVELOPMENT"/>
  </r>
  <r>
    <x v="0"/>
    <s v="1111395"/>
    <s v="350047"/>
    <x v="53"/>
    <s v="5590000"/>
    <n v="2016"/>
    <x v="3"/>
    <x v="53"/>
    <s v="50000-PROGRAM EXPENDITURE BUDGET"/>
    <s v="82000-APPLIED OVERHEAD"/>
    <m/>
    <n v="0"/>
    <n v="0"/>
    <n v="0"/>
    <n v="0"/>
    <n v="0"/>
    <s v="N/A"/>
    <n v="0"/>
    <n v="0"/>
    <n v="0"/>
    <n v="0"/>
    <n v="0"/>
    <n v="0"/>
    <n v="0"/>
    <n v="0"/>
    <n v="0"/>
    <n v="0"/>
    <n v="0"/>
    <n v="0"/>
    <n v="0"/>
    <s v="FED HOUSNG &amp; COMM DEV FND"/>
    <s v="FHCD MV FOOD BANK C12"/>
    <s v="PROGRAM YEAR PROJECTS"/>
    <s v="HOUSING AND COMMUNITY DEVELOPMENT"/>
  </r>
  <r>
    <x v="0"/>
    <s v="1111395"/>
    <s v="350047"/>
    <x v="54"/>
    <s v="5590000"/>
    <n v="2016"/>
    <x v="3"/>
    <x v="54"/>
    <s v="50000-PROGRAM EXPENDITURE BUDGET"/>
    <s v="82000-APPLIED OVERHEAD"/>
    <m/>
    <n v="0"/>
    <n v="0"/>
    <n v="0"/>
    <n v="0"/>
    <n v="0"/>
    <s v="N/A"/>
    <n v="0"/>
    <n v="0"/>
    <n v="0"/>
    <n v="0"/>
    <n v="0"/>
    <n v="0"/>
    <n v="0"/>
    <n v="0"/>
    <n v="0"/>
    <n v="0"/>
    <n v="0"/>
    <n v="0"/>
    <n v="0"/>
    <s v="FED HOUSNG &amp; COMM DEV FND"/>
    <s v="FHCD MV FOOD BANK C12"/>
    <s v="PROGRAM YEAR PROJECTS"/>
    <s v="HOUSING AND COMMUNITY DEVELOPMENT"/>
  </r>
  <r>
    <x v="0"/>
    <s v="1111396"/>
    <s v="000000"/>
    <x v="6"/>
    <s v="0000000"/>
    <n v="2016"/>
    <x v="0"/>
    <x v="6"/>
    <s v="BS000-CURRENT ASSETS"/>
    <s v="B1150-ACCOUNTS RECEIVABLE"/>
    <m/>
    <n v="0"/>
    <n v="0"/>
    <n v="0"/>
    <n v="0"/>
    <n v="0"/>
    <s v="N/A"/>
    <n v="0"/>
    <n v="0"/>
    <n v="0"/>
    <n v="0"/>
    <n v="0"/>
    <n v="0"/>
    <n v="0"/>
    <n v="0"/>
    <n v="0"/>
    <n v="0"/>
    <n v="0"/>
    <n v="0"/>
    <n v="0"/>
    <s v="FED HOUSNG &amp; COMM DEV FND"/>
    <s v="FHCD FED WY START ZONE MCR C11"/>
    <s v="DEFAULT"/>
    <s v="Default"/>
  </r>
  <r>
    <x v="0"/>
    <s v="1111396"/>
    <s v="000000"/>
    <x v="9"/>
    <s v="0000000"/>
    <n v="2016"/>
    <x v="0"/>
    <x v="9"/>
    <s v="BS000-CURRENT ASSETS"/>
    <s v="B1150-ACCOUNTS RECEIVABLE"/>
    <m/>
    <n v="0"/>
    <n v="0"/>
    <n v="0"/>
    <n v="0"/>
    <n v="0"/>
    <s v="N/A"/>
    <n v="0"/>
    <n v="0"/>
    <n v="0"/>
    <n v="0"/>
    <n v="0"/>
    <n v="0"/>
    <n v="0"/>
    <n v="0"/>
    <n v="0"/>
    <n v="0"/>
    <n v="0"/>
    <n v="0"/>
    <n v="0"/>
    <s v="FED HOUSNG &amp; COMM DEV FND"/>
    <s v="FHCD FED WY START ZONE MCR C11"/>
    <s v="DEFAULT"/>
    <s v="Default"/>
  </r>
  <r>
    <x v="0"/>
    <s v="1111396"/>
    <s v="000000"/>
    <x v="29"/>
    <s v="0000000"/>
    <n v="2016"/>
    <x v="1"/>
    <x v="29"/>
    <s v="BS200-CURRENT LIABILITIES"/>
    <s v="B2220-DEFERRED REVENUES"/>
    <m/>
    <n v="0"/>
    <n v="0"/>
    <n v="0"/>
    <n v="0"/>
    <n v="0"/>
    <s v="N/A"/>
    <n v="0"/>
    <n v="0"/>
    <n v="0"/>
    <n v="0"/>
    <n v="0"/>
    <n v="0"/>
    <n v="0"/>
    <n v="0"/>
    <n v="0"/>
    <n v="0"/>
    <n v="0"/>
    <n v="0"/>
    <n v="0"/>
    <s v="FED HOUSNG &amp; COMM DEV FND"/>
    <s v="FHCD FED WY START ZONE MCR C11"/>
    <s v="DEFAULT"/>
    <s v="Default"/>
  </r>
  <r>
    <x v="0"/>
    <s v="1111396"/>
    <s v="350047"/>
    <x v="55"/>
    <s v="0000000"/>
    <n v="2016"/>
    <x v="4"/>
    <x v="55"/>
    <s v="R3000-REVENUE"/>
    <s v="R3310-FEDERAL GRANTS DIRECT"/>
    <m/>
    <n v="0"/>
    <n v="0"/>
    <n v="0"/>
    <n v="0"/>
    <n v="0"/>
    <s v="N/A"/>
    <n v="0"/>
    <n v="0"/>
    <n v="0"/>
    <n v="0"/>
    <n v="0"/>
    <n v="0"/>
    <n v="0"/>
    <n v="0"/>
    <n v="0"/>
    <n v="0"/>
    <n v="0"/>
    <n v="0"/>
    <n v="0"/>
    <s v="FED HOUSNG &amp; COMM DEV FND"/>
    <s v="FHCD FED WY START ZONE MCR C11"/>
    <s v="PROGRAM YEAR PROJECTS"/>
    <s v="Default"/>
  </r>
  <r>
    <x v="0"/>
    <s v="1111396"/>
    <s v="350047"/>
    <x v="156"/>
    <s v="5590000"/>
    <n v="2016"/>
    <x v="3"/>
    <x v="155"/>
    <s v="50000-PROGRAM EXPENDITURE BUDGET"/>
    <s v="53000-SERVICES-OTHER CHARGES"/>
    <m/>
    <n v="0"/>
    <n v="0"/>
    <n v="0"/>
    <n v="0"/>
    <n v="0"/>
    <s v="N/A"/>
    <n v="0"/>
    <n v="0"/>
    <n v="0"/>
    <n v="0"/>
    <n v="0"/>
    <n v="0"/>
    <n v="0"/>
    <n v="0"/>
    <n v="0"/>
    <n v="0"/>
    <n v="0"/>
    <n v="0"/>
    <n v="0"/>
    <s v="FED HOUSNG &amp; COMM DEV FND"/>
    <s v="FHCD FED WY START ZONE MCR C11"/>
    <s v="PROGRAM YEAR PROJECTS"/>
    <s v="HOUSING AND COMMUNITY DEVELOPMENT"/>
  </r>
  <r>
    <x v="0"/>
    <s v="1111397"/>
    <s v="000000"/>
    <x v="6"/>
    <s v="0000000"/>
    <n v="2016"/>
    <x v="0"/>
    <x v="6"/>
    <s v="BS000-CURRENT ASSETS"/>
    <s v="B1150-ACCOUNTS RECEIVABLE"/>
    <m/>
    <n v="0"/>
    <n v="0"/>
    <n v="0"/>
    <n v="0"/>
    <n v="0"/>
    <s v="N/A"/>
    <n v="0"/>
    <n v="0"/>
    <n v="0"/>
    <n v="0"/>
    <n v="0"/>
    <n v="0"/>
    <n v="0"/>
    <n v="0"/>
    <n v="0"/>
    <n v="0"/>
    <n v="0"/>
    <n v="0"/>
    <n v="0"/>
    <s v="FED HOUSNG &amp; COMM DEV FND"/>
    <s v="FHCD CARLA ERDTSIECK H11"/>
    <s v="DEFAULT"/>
    <s v="Default"/>
  </r>
  <r>
    <x v="0"/>
    <s v="1111397"/>
    <s v="000000"/>
    <x v="9"/>
    <s v="0000000"/>
    <n v="2016"/>
    <x v="0"/>
    <x v="9"/>
    <s v="BS000-CURRENT ASSETS"/>
    <s v="B1150-ACCOUNTS RECEIVABLE"/>
    <m/>
    <n v="0"/>
    <n v="0"/>
    <n v="0"/>
    <n v="0"/>
    <n v="0"/>
    <s v="N/A"/>
    <n v="0"/>
    <n v="0"/>
    <n v="0"/>
    <n v="0"/>
    <n v="0"/>
    <n v="0"/>
    <n v="0"/>
    <n v="0"/>
    <n v="0"/>
    <n v="0"/>
    <n v="0"/>
    <n v="0"/>
    <n v="0"/>
    <s v="FED HOUSNG &amp; COMM DEV FND"/>
    <s v="FHCD CARLA ERDTSIECK H11"/>
    <s v="DEFAULT"/>
    <s v="Default"/>
  </r>
  <r>
    <x v="0"/>
    <s v="1111397"/>
    <s v="000000"/>
    <x v="29"/>
    <s v="0000000"/>
    <n v="2016"/>
    <x v="1"/>
    <x v="29"/>
    <s v="BS200-CURRENT LIABILITIES"/>
    <s v="B2220-DEFERRED REVENUES"/>
    <m/>
    <n v="0"/>
    <n v="0"/>
    <n v="0"/>
    <n v="0"/>
    <n v="0"/>
    <s v="N/A"/>
    <n v="0"/>
    <n v="0"/>
    <n v="0"/>
    <n v="0"/>
    <n v="0"/>
    <n v="0"/>
    <n v="0"/>
    <n v="0"/>
    <n v="0"/>
    <n v="0"/>
    <n v="0"/>
    <n v="0"/>
    <n v="0"/>
    <s v="FED HOUSNG &amp; COMM DEV FND"/>
    <s v="FHCD CARLA ERDTSIECK H11"/>
    <s v="DEFAULT"/>
    <s v="Default"/>
  </r>
  <r>
    <x v="0"/>
    <s v="1111397"/>
    <s v="350002"/>
    <x v="39"/>
    <s v="0000000"/>
    <n v="2016"/>
    <x v="4"/>
    <x v="39"/>
    <s v="R3000-REVENUE"/>
    <s v="R3600-MISCELLANEOUS REVENUE"/>
    <m/>
    <n v="0"/>
    <n v="0"/>
    <n v="0"/>
    <n v="0"/>
    <n v="0"/>
    <s v="N/A"/>
    <n v="0"/>
    <n v="0"/>
    <n v="0"/>
    <n v="0"/>
    <n v="0"/>
    <n v="0"/>
    <n v="0"/>
    <n v="0"/>
    <n v="0"/>
    <n v="0"/>
    <n v="0"/>
    <n v="0"/>
    <n v="0"/>
    <s v="FED HOUSNG &amp; COMM DEV FND"/>
    <s v="FHCD CARLA ERDTSIECK H11"/>
    <s v="IDIS HOME OWNERS REHAB"/>
    <s v="Default"/>
  </r>
  <r>
    <x v="0"/>
    <s v="1111397"/>
    <s v="350002"/>
    <x v="38"/>
    <s v="5590000"/>
    <n v="2016"/>
    <x v="3"/>
    <x v="38"/>
    <s v="50000-PROGRAM EXPENDITURE BUDGET"/>
    <s v="53000-SERVICES-OTHER CHARGES"/>
    <m/>
    <n v="0"/>
    <n v="0"/>
    <n v="0"/>
    <n v="0"/>
    <n v="0"/>
    <s v="N/A"/>
    <n v="0"/>
    <n v="0"/>
    <n v="0"/>
    <n v="0"/>
    <n v="0"/>
    <n v="0"/>
    <n v="0"/>
    <n v="0"/>
    <n v="0"/>
    <n v="0"/>
    <n v="0"/>
    <n v="0"/>
    <n v="0"/>
    <s v="FED HOUSNG &amp; COMM DEV FND"/>
    <s v="FHCD CARLA ERDTSIECK H11"/>
    <s v="IDIS HOME OWNERS REHAB"/>
    <s v="HOUSING AND COMMUNITY DEVELOPMENT"/>
  </r>
  <r>
    <x v="0"/>
    <s v="1111398"/>
    <s v="000000"/>
    <x v="6"/>
    <s v="0000000"/>
    <n v="2016"/>
    <x v="0"/>
    <x v="6"/>
    <s v="BS000-CURRENT ASSETS"/>
    <s v="B1150-ACCOUNTS RECEIVABLE"/>
    <m/>
    <n v="0"/>
    <n v="0"/>
    <n v="0"/>
    <n v="0"/>
    <n v="0"/>
    <s v="N/A"/>
    <n v="0"/>
    <n v="0"/>
    <n v="0"/>
    <n v="0"/>
    <n v="0"/>
    <n v="0"/>
    <n v="0"/>
    <n v="0"/>
    <n v="0"/>
    <n v="0"/>
    <n v="0"/>
    <n v="0"/>
    <n v="0"/>
    <s v="FED HOUSNG &amp; COMM DEV FND"/>
    <s v="FHCD SNO VAL SR CENTER C12"/>
    <s v="DEFAULT"/>
    <s v="Default"/>
  </r>
  <r>
    <x v="0"/>
    <s v="1111398"/>
    <s v="000000"/>
    <x v="9"/>
    <s v="0000000"/>
    <n v="2016"/>
    <x v="0"/>
    <x v="9"/>
    <s v="BS000-CURRENT ASSETS"/>
    <s v="B1150-ACCOUNTS RECEIVABLE"/>
    <m/>
    <n v="0"/>
    <n v="0"/>
    <n v="29681.48"/>
    <n v="0"/>
    <n v="-29681.48"/>
    <s v="N/A"/>
    <n v="0"/>
    <n v="0"/>
    <n v="0"/>
    <n v="0"/>
    <n v="0"/>
    <n v="0"/>
    <n v="0"/>
    <n v="0"/>
    <n v="0"/>
    <n v="0"/>
    <n v="0"/>
    <n v="29681.48"/>
    <n v="0"/>
    <s v="FED HOUSNG &amp; COMM DEV FND"/>
    <s v="FHCD SNO VAL SR CENTER C12"/>
    <s v="DEFAULT"/>
    <s v="Default"/>
  </r>
  <r>
    <x v="0"/>
    <s v="1111398"/>
    <s v="000000"/>
    <x v="29"/>
    <s v="0000000"/>
    <n v="2016"/>
    <x v="1"/>
    <x v="29"/>
    <s v="BS200-CURRENT LIABILITIES"/>
    <s v="B2220-DEFERRED REVENUES"/>
    <m/>
    <n v="0"/>
    <n v="0"/>
    <n v="-32680.240000000002"/>
    <n v="0"/>
    <n v="32680.240000000002"/>
    <s v="N/A"/>
    <n v="0"/>
    <n v="0"/>
    <n v="0"/>
    <n v="0"/>
    <n v="0"/>
    <n v="0"/>
    <n v="0"/>
    <n v="0"/>
    <n v="0"/>
    <n v="0"/>
    <n v="0"/>
    <n v="-32680.240000000002"/>
    <n v="0"/>
    <s v="FED HOUSNG &amp; COMM DEV FND"/>
    <s v="FHCD SNO VAL SR CENTER C12"/>
    <s v="DEFAULT"/>
    <s v="Default"/>
  </r>
  <r>
    <x v="0"/>
    <s v="1111398"/>
    <s v="350047"/>
    <x v="55"/>
    <s v="0000000"/>
    <n v="2016"/>
    <x v="4"/>
    <x v="55"/>
    <s v="R3000-REVENUE"/>
    <s v="R3310-FEDERAL GRANTS DIRECT"/>
    <m/>
    <n v="0"/>
    <n v="0"/>
    <n v="0"/>
    <n v="0"/>
    <n v="0"/>
    <s v="N/A"/>
    <n v="0"/>
    <n v="0"/>
    <n v="0"/>
    <n v="0"/>
    <n v="0"/>
    <n v="0"/>
    <n v="0"/>
    <n v="0"/>
    <n v="0"/>
    <n v="0"/>
    <n v="0"/>
    <n v="0"/>
    <n v="0"/>
    <s v="FED HOUSNG &amp; COMM DEV FND"/>
    <s v="FHCD SNO VAL SR CENTER C12"/>
    <s v="PROGRAM YEAR PROJECTS"/>
    <s v="Default"/>
  </r>
  <r>
    <x v="0"/>
    <s v="1111398"/>
    <s v="350047"/>
    <x v="39"/>
    <s v="0000000"/>
    <n v="2016"/>
    <x v="4"/>
    <x v="39"/>
    <s v="R3000-REVENUE"/>
    <s v="R3600-MISCELLANEOUS REVENUE"/>
    <m/>
    <n v="0"/>
    <n v="0"/>
    <n v="0"/>
    <n v="0"/>
    <n v="0"/>
    <s v="N/A"/>
    <n v="0"/>
    <n v="0"/>
    <n v="0"/>
    <n v="0"/>
    <n v="0"/>
    <n v="0"/>
    <n v="0"/>
    <n v="0"/>
    <n v="0"/>
    <n v="0"/>
    <n v="0"/>
    <n v="0"/>
    <n v="0"/>
    <s v="FED HOUSNG &amp; COMM DEV FND"/>
    <s v="FHCD SNO VAL SR CENTER C12"/>
    <s v="PROGRAM YEAR PROJECTS"/>
    <s v="Default"/>
  </r>
  <r>
    <x v="0"/>
    <s v="1111398"/>
    <s v="350047"/>
    <x v="40"/>
    <s v="5590000"/>
    <n v="2016"/>
    <x v="3"/>
    <x v="40"/>
    <s v="50000-PROGRAM EXPENDITURE BUDGET"/>
    <s v="51000-WAGES AND BENEFITS"/>
    <s v="51100-SALARIES/WAGES"/>
    <n v="0"/>
    <n v="0"/>
    <n v="0"/>
    <n v="0"/>
    <n v="0"/>
    <s v="N/A"/>
    <n v="0"/>
    <n v="0"/>
    <n v="0"/>
    <n v="0"/>
    <n v="0"/>
    <n v="0"/>
    <n v="0"/>
    <n v="0"/>
    <n v="0"/>
    <n v="0"/>
    <n v="0"/>
    <n v="0"/>
    <n v="0"/>
    <s v="FED HOUSNG &amp; COMM DEV FND"/>
    <s v="FHCD SNO VAL SR CENTER C12"/>
    <s v="PROGRAM YEAR PROJECTS"/>
    <s v="HOUSING AND COMMUNITY DEVELOPMENT"/>
  </r>
  <r>
    <x v="0"/>
    <s v="1111398"/>
    <s v="350047"/>
    <x v="106"/>
    <s v="5590000"/>
    <n v="2016"/>
    <x v="3"/>
    <x v="106"/>
    <s v="50000-PROGRAM EXPENDITURE BUDGET"/>
    <s v="51000-WAGES AND BENEFITS"/>
    <s v="51100-SALARIES/WAGES"/>
    <n v="0"/>
    <n v="0"/>
    <n v="0"/>
    <n v="0"/>
    <n v="0"/>
    <s v="N/A"/>
    <n v="0"/>
    <n v="0"/>
    <n v="0"/>
    <n v="0"/>
    <n v="0"/>
    <n v="0"/>
    <n v="0"/>
    <n v="0"/>
    <n v="0"/>
    <n v="0"/>
    <n v="0"/>
    <n v="0"/>
    <n v="0"/>
    <s v="FED HOUSNG &amp; COMM DEV FND"/>
    <s v="FHCD SNO VAL SR CENTER C12"/>
    <s v="PROGRAM YEAR PROJECTS"/>
    <s v="HOUSING AND COMMUNITY DEVELOPMENT"/>
  </r>
  <r>
    <x v="0"/>
    <s v="1111398"/>
    <s v="350047"/>
    <x v="70"/>
    <s v="5590000"/>
    <n v="2016"/>
    <x v="3"/>
    <x v="70"/>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71"/>
    <s v="5590000"/>
    <n v="2016"/>
    <x v="3"/>
    <x v="71"/>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72"/>
    <s v="5590000"/>
    <n v="2016"/>
    <x v="3"/>
    <x v="72"/>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41"/>
    <s v="5590000"/>
    <n v="2016"/>
    <x v="3"/>
    <x v="41"/>
    <s v="50000-PROGRAM EXPENDITURE BUDGET"/>
    <s v="53000-SERVICES-OTHER CHARGES"/>
    <m/>
    <n v="0"/>
    <n v="0"/>
    <n v="0"/>
    <n v="0"/>
    <n v="0"/>
    <s v="N/A"/>
    <n v="0"/>
    <n v="0"/>
    <n v="0"/>
    <n v="0"/>
    <n v="0"/>
    <n v="0"/>
    <n v="0"/>
    <n v="0"/>
    <n v="0"/>
    <n v="0"/>
    <n v="0"/>
    <n v="0"/>
    <n v="0"/>
    <s v="FED HOUSNG &amp; COMM DEV FND"/>
    <s v="FHCD SNO VAL SR CENTER C12"/>
    <s v="PROGRAM YEAR PROJECTS"/>
    <s v="HOUSING AND COMMUNITY DEVELOPMENT"/>
  </r>
  <r>
    <x v="0"/>
    <s v="1111398"/>
    <s v="350047"/>
    <x v="112"/>
    <s v="5590000"/>
    <n v="2016"/>
    <x v="3"/>
    <x v="112"/>
    <s v="50000-PROGRAM EXPENDITURE BUDGET"/>
    <s v="53000-SERVICES-OTHER CHARGES"/>
    <m/>
    <n v="0"/>
    <n v="0"/>
    <n v="0"/>
    <n v="0"/>
    <n v="0"/>
    <s v="N/A"/>
    <n v="0"/>
    <n v="0"/>
    <n v="0"/>
    <n v="0"/>
    <n v="0"/>
    <n v="0"/>
    <n v="0"/>
    <n v="0"/>
    <n v="0"/>
    <n v="0"/>
    <n v="0"/>
    <n v="0"/>
    <n v="0"/>
    <s v="FED HOUSNG &amp; COMM DEV FND"/>
    <s v="FHCD SNO VAL SR CENTER C12"/>
    <s v="PROGRAM YEAR PROJECTS"/>
    <s v="HOUSING AND COMMUNITY DEVELOPMENT"/>
  </r>
  <r>
    <x v="0"/>
    <s v="1111398"/>
    <s v="350047"/>
    <x v="42"/>
    <s v="5590000"/>
    <n v="2016"/>
    <x v="3"/>
    <x v="42"/>
    <s v="50000-PROGRAM EXPENDITURE BUDGET"/>
    <s v="55000-INTRAGOVERNMENTAL SERVICES"/>
    <m/>
    <n v="0"/>
    <n v="0"/>
    <n v="0"/>
    <n v="0"/>
    <n v="0"/>
    <s v="N/A"/>
    <n v="0"/>
    <n v="0"/>
    <n v="0"/>
    <n v="0"/>
    <n v="0"/>
    <n v="0"/>
    <n v="0"/>
    <n v="0"/>
    <n v="0"/>
    <n v="0"/>
    <n v="0"/>
    <n v="0"/>
    <n v="0"/>
    <s v="FED HOUSNG &amp; COMM DEV FND"/>
    <s v="FHCD SNO VAL SR CENTER C12"/>
    <s v="PROGRAM YEAR PROJECTS"/>
    <s v="HOUSING AND COMMUNITY DEVELOPMENT"/>
  </r>
  <r>
    <x v="0"/>
    <s v="1111398"/>
    <s v="350047"/>
    <x v="104"/>
    <s v="5590000"/>
    <n v="2016"/>
    <x v="3"/>
    <x v="104"/>
    <s v="50000-PROGRAM EXPENDITURE BUDGET"/>
    <s v="59900-CONTRA EXPENDITURES"/>
    <m/>
    <n v="0"/>
    <n v="0"/>
    <n v="0"/>
    <n v="0"/>
    <n v="0"/>
    <s v="N/A"/>
    <n v="0"/>
    <n v="0"/>
    <n v="0"/>
    <n v="0"/>
    <n v="0"/>
    <n v="0"/>
    <n v="0"/>
    <n v="0"/>
    <n v="0"/>
    <n v="0"/>
    <n v="0"/>
    <n v="0"/>
    <n v="0"/>
    <s v="FED HOUSNG &amp; COMM DEV FND"/>
    <s v="FHCD SNO VAL SR CENTER C12"/>
    <s v="PROGRAM YEAR PROJECTS"/>
    <s v="HOUSING AND COMMUNITY DEVELOPMENT"/>
  </r>
  <r>
    <x v="0"/>
    <s v="1111398"/>
    <s v="350047"/>
    <x v="53"/>
    <s v="5590000"/>
    <n v="2016"/>
    <x v="3"/>
    <x v="53"/>
    <s v="50000-PROGRAM EXPENDITURE BUDGET"/>
    <s v="82000-APPLIED OVERHEAD"/>
    <m/>
    <n v="0"/>
    <n v="0"/>
    <n v="0"/>
    <n v="0"/>
    <n v="0"/>
    <s v="N/A"/>
    <n v="0"/>
    <n v="0"/>
    <n v="0"/>
    <n v="0"/>
    <n v="0"/>
    <n v="0"/>
    <n v="0"/>
    <n v="0"/>
    <n v="0"/>
    <n v="0"/>
    <n v="0"/>
    <n v="0"/>
    <n v="0"/>
    <s v="FED HOUSNG &amp; COMM DEV FND"/>
    <s v="FHCD SNO VAL SR CENTER C12"/>
    <s v="PROGRAM YEAR PROJECTS"/>
    <s v="HOUSING AND COMMUNITY DEVELOPMENT"/>
  </r>
  <r>
    <x v="0"/>
    <s v="1111398"/>
    <s v="350047"/>
    <x v="54"/>
    <s v="5590000"/>
    <n v="2016"/>
    <x v="3"/>
    <x v="54"/>
    <s v="50000-PROGRAM EXPENDITURE BUDGET"/>
    <s v="82000-APPLIED OVERHEAD"/>
    <m/>
    <n v="0"/>
    <n v="0"/>
    <n v="0"/>
    <n v="0"/>
    <n v="0"/>
    <s v="N/A"/>
    <n v="0"/>
    <n v="0"/>
    <n v="0"/>
    <n v="0"/>
    <n v="0"/>
    <n v="0"/>
    <n v="0"/>
    <n v="0"/>
    <n v="0"/>
    <n v="0"/>
    <n v="0"/>
    <n v="0"/>
    <n v="0"/>
    <s v="FED HOUSNG &amp; COMM DEV FND"/>
    <s v="FHCD SNO VAL SR CENTER C12"/>
    <s v="PROGRAM YEAR PROJECTS"/>
    <s v="HOUSING AND COMMUNITY DEVELOPMENT"/>
  </r>
  <r>
    <x v="0"/>
    <s v="1111399"/>
    <s v="000000"/>
    <x v="6"/>
    <s v="0000000"/>
    <n v="2016"/>
    <x v="0"/>
    <x v="6"/>
    <s v="BS000-CURRENT ASSETS"/>
    <s v="B1150-ACCOUNTS RECEIVABLE"/>
    <m/>
    <n v="0"/>
    <n v="0"/>
    <n v="0"/>
    <n v="0"/>
    <n v="0"/>
    <s v="N/A"/>
    <n v="0"/>
    <n v="0"/>
    <n v="0"/>
    <n v="0"/>
    <n v="0"/>
    <n v="0"/>
    <n v="0"/>
    <n v="0"/>
    <n v="0"/>
    <n v="0"/>
    <n v="0"/>
    <n v="0"/>
    <n v="0"/>
    <s v="FED HOUSNG &amp; COMM DEV FND"/>
    <s v="FHCD CCS REACH OUT C12"/>
    <s v="DEFAULT"/>
    <s v="Default"/>
  </r>
  <r>
    <x v="0"/>
    <s v="1111399"/>
    <s v="000000"/>
    <x v="9"/>
    <s v="0000000"/>
    <n v="2016"/>
    <x v="0"/>
    <x v="9"/>
    <s v="BS000-CURRENT ASSETS"/>
    <s v="B1150-ACCOUNTS RECEIVABLE"/>
    <m/>
    <n v="0"/>
    <n v="0"/>
    <n v="0"/>
    <n v="0"/>
    <n v="0"/>
    <s v="N/A"/>
    <n v="0"/>
    <n v="0"/>
    <n v="0"/>
    <n v="0"/>
    <n v="0"/>
    <n v="0"/>
    <n v="0"/>
    <n v="0"/>
    <n v="0"/>
    <n v="0"/>
    <n v="0"/>
    <n v="0"/>
    <n v="0"/>
    <s v="FED HOUSNG &amp; COMM DEV FND"/>
    <s v="FHCD CCS REACH OUT C12"/>
    <s v="DEFAULT"/>
    <s v="Default"/>
  </r>
  <r>
    <x v="0"/>
    <s v="1111399"/>
    <s v="000000"/>
    <x v="19"/>
    <s v="0000000"/>
    <n v="2016"/>
    <x v="1"/>
    <x v="19"/>
    <s v="BS200-CURRENT LIABILITIES"/>
    <s v="B2020-ACCOUNTS PAYABLE"/>
    <m/>
    <n v="0"/>
    <n v="0"/>
    <n v="0"/>
    <n v="0"/>
    <n v="0"/>
    <s v="N/A"/>
    <n v="0"/>
    <n v="0"/>
    <n v="0"/>
    <n v="0"/>
    <n v="0"/>
    <n v="0"/>
    <n v="0"/>
    <n v="0"/>
    <n v="0"/>
    <n v="0"/>
    <n v="0"/>
    <n v="0"/>
    <n v="0"/>
    <s v="FED HOUSNG &amp; COMM DEV FND"/>
    <s v="FHCD CCS REACH OUT C12"/>
    <s v="DEFAULT"/>
    <s v="Default"/>
  </r>
  <r>
    <x v="0"/>
    <s v="1111399"/>
    <s v="000000"/>
    <x v="29"/>
    <s v="0000000"/>
    <n v="2016"/>
    <x v="1"/>
    <x v="29"/>
    <s v="BS200-CURRENT LIABILITIES"/>
    <s v="B2220-DEFERRED REVENUES"/>
    <m/>
    <n v="0"/>
    <n v="0"/>
    <n v="0"/>
    <n v="0"/>
    <n v="0"/>
    <s v="N/A"/>
    <n v="0"/>
    <n v="0"/>
    <n v="0"/>
    <n v="0"/>
    <n v="0"/>
    <n v="0"/>
    <n v="0"/>
    <n v="0"/>
    <n v="0"/>
    <n v="0"/>
    <n v="0"/>
    <n v="0"/>
    <n v="0"/>
    <s v="FED HOUSNG &amp; COMM DEV FND"/>
    <s v="FHCD CCS REACH OUT C12"/>
    <s v="DEFAULT"/>
    <s v="Default"/>
  </r>
  <r>
    <x v="0"/>
    <s v="1111399"/>
    <s v="350047"/>
    <x v="55"/>
    <s v="0000000"/>
    <n v="2016"/>
    <x v="4"/>
    <x v="55"/>
    <s v="R3000-REVENUE"/>
    <s v="R3310-FEDERAL GRANTS DIRECT"/>
    <m/>
    <n v="0"/>
    <n v="0"/>
    <n v="0"/>
    <n v="0"/>
    <n v="0"/>
    <s v="N/A"/>
    <n v="0"/>
    <n v="0"/>
    <n v="0"/>
    <n v="0"/>
    <n v="0"/>
    <n v="0"/>
    <n v="0"/>
    <n v="0"/>
    <n v="0"/>
    <n v="0"/>
    <n v="0"/>
    <n v="0"/>
    <n v="0"/>
    <s v="FED HOUSNG &amp; COMM DEV FND"/>
    <s v="FHCD CCS REACH OUT C12"/>
    <s v="PROGRAM YEAR PROJECTS"/>
    <s v="Default"/>
  </r>
  <r>
    <x v="0"/>
    <s v="1111399"/>
    <s v="350047"/>
    <x v="39"/>
    <s v="0000000"/>
    <n v="2016"/>
    <x v="4"/>
    <x v="39"/>
    <s v="R3000-REVENUE"/>
    <s v="R3600-MISCELLANEOUS REVENUE"/>
    <m/>
    <n v="0"/>
    <n v="0"/>
    <n v="0"/>
    <n v="0"/>
    <n v="0"/>
    <s v="N/A"/>
    <n v="0"/>
    <n v="0"/>
    <n v="0"/>
    <n v="0"/>
    <n v="0"/>
    <n v="0"/>
    <n v="0"/>
    <n v="0"/>
    <n v="0"/>
    <n v="0"/>
    <n v="0"/>
    <n v="0"/>
    <n v="0"/>
    <s v="FED HOUSNG &amp; COMM DEV FND"/>
    <s v="FHCD CCS REACH OUT C12"/>
    <s v="PROGRAM YEAR PROJECTS"/>
    <s v="Default"/>
  </r>
  <r>
    <x v="0"/>
    <s v="1111399"/>
    <s v="350047"/>
    <x v="41"/>
    <s v="5590000"/>
    <n v="2016"/>
    <x v="3"/>
    <x v="41"/>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399"/>
    <s v="350047"/>
    <x v="111"/>
    <s v="5590000"/>
    <n v="2016"/>
    <x v="3"/>
    <x v="111"/>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399"/>
    <s v="350047"/>
    <x v="112"/>
    <s v="5590000"/>
    <n v="2016"/>
    <x v="3"/>
    <x v="112"/>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402"/>
    <s v="000000"/>
    <x v="6"/>
    <s v="0000000"/>
    <n v="2016"/>
    <x v="0"/>
    <x v="6"/>
    <s v="BS000-CURRENT ASSETS"/>
    <s v="B1150-ACCOUNTS RECEIVABLE"/>
    <m/>
    <n v="0"/>
    <n v="0"/>
    <n v="0"/>
    <n v="0"/>
    <n v="0"/>
    <s v="N/A"/>
    <n v="0"/>
    <n v="0"/>
    <n v="0"/>
    <n v="0"/>
    <n v="0"/>
    <n v="0"/>
    <n v="0"/>
    <n v="0"/>
    <n v="0"/>
    <n v="0"/>
    <n v="0"/>
    <n v="0"/>
    <n v="0"/>
    <s v="FED HOUSNG &amp; COMM DEV FND"/>
    <s v="FHCD BURIEN COMM CTR FACIL C12"/>
    <s v="DEFAULT"/>
    <s v="Default"/>
  </r>
  <r>
    <x v="0"/>
    <s v="1111402"/>
    <s v="000000"/>
    <x v="9"/>
    <s v="0000000"/>
    <n v="2016"/>
    <x v="0"/>
    <x v="9"/>
    <s v="BS000-CURRENT ASSETS"/>
    <s v="B1150-ACCOUNTS RECEIVABLE"/>
    <m/>
    <n v="0"/>
    <n v="0"/>
    <n v="0"/>
    <n v="0"/>
    <n v="0"/>
    <s v="N/A"/>
    <n v="0"/>
    <n v="0"/>
    <n v="0"/>
    <n v="0"/>
    <n v="0"/>
    <n v="0"/>
    <n v="0"/>
    <n v="0"/>
    <n v="0"/>
    <n v="0"/>
    <n v="0"/>
    <n v="0"/>
    <n v="0"/>
    <s v="FED HOUSNG &amp; COMM DEV FND"/>
    <s v="FHCD BURIEN COMM CTR FACIL C12"/>
    <s v="DEFAULT"/>
    <s v="Default"/>
  </r>
  <r>
    <x v="0"/>
    <s v="1111402"/>
    <s v="000000"/>
    <x v="29"/>
    <s v="0000000"/>
    <n v="2016"/>
    <x v="1"/>
    <x v="29"/>
    <s v="BS200-CURRENT LIABILITIES"/>
    <s v="B2220-DEFERRED REVENUES"/>
    <m/>
    <n v="0"/>
    <n v="0"/>
    <n v="0"/>
    <n v="0"/>
    <n v="0"/>
    <s v="N/A"/>
    <n v="0"/>
    <n v="0"/>
    <n v="0"/>
    <n v="0"/>
    <n v="0"/>
    <n v="0"/>
    <n v="0"/>
    <n v="0"/>
    <n v="0"/>
    <n v="0"/>
    <n v="0"/>
    <n v="0"/>
    <n v="0"/>
    <s v="FED HOUSNG &amp; COMM DEV FND"/>
    <s v="FHCD BURIEN COMM CTR FACIL C12"/>
    <s v="DEFAULT"/>
    <s v="Default"/>
  </r>
  <r>
    <x v="0"/>
    <s v="1111402"/>
    <s v="350047"/>
    <x v="55"/>
    <s v="0000000"/>
    <n v="2016"/>
    <x v="4"/>
    <x v="55"/>
    <s v="R3000-REVENUE"/>
    <s v="R3310-FEDERAL GRANTS DIRECT"/>
    <m/>
    <n v="0"/>
    <n v="0"/>
    <n v="0"/>
    <n v="0"/>
    <n v="0"/>
    <s v="N/A"/>
    <n v="0"/>
    <n v="0"/>
    <n v="0"/>
    <n v="0"/>
    <n v="0"/>
    <n v="0"/>
    <n v="0"/>
    <n v="0"/>
    <n v="0"/>
    <n v="0"/>
    <n v="0"/>
    <n v="0"/>
    <n v="0"/>
    <s v="FED HOUSNG &amp; COMM DEV FND"/>
    <s v="FHCD BURIEN COMM CTR FACIL C12"/>
    <s v="PROGRAM YEAR PROJECTS"/>
    <s v="Default"/>
  </r>
  <r>
    <x v="0"/>
    <s v="1111402"/>
    <s v="350047"/>
    <x v="40"/>
    <s v="5590000"/>
    <n v="2016"/>
    <x v="3"/>
    <x v="40"/>
    <s v="50000-PROGRAM EXPENDITURE BUDGET"/>
    <s v="51000-WAGES AND BENEFITS"/>
    <s v="51100-SALARIES/WAGES"/>
    <n v="0"/>
    <n v="0"/>
    <n v="0"/>
    <n v="0"/>
    <n v="0"/>
    <s v="N/A"/>
    <n v="0"/>
    <n v="0"/>
    <n v="0"/>
    <n v="0"/>
    <n v="0"/>
    <n v="0"/>
    <n v="0"/>
    <n v="0"/>
    <n v="0"/>
    <n v="0"/>
    <n v="0"/>
    <n v="0"/>
    <n v="0"/>
    <s v="FED HOUSNG &amp; COMM DEV FND"/>
    <s v="FHCD BURIEN COMM CTR FACIL C12"/>
    <s v="PROGRAM YEAR PROJECTS"/>
    <s v="HOUSING AND COMMUNITY DEVELOPMENT"/>
  </r>
  <r>
    <x v="0"/>
    <s v="1111402"/>
    <s v="350047"/>
    <x v="106"/>
    <s v="5590000"/>
    <n v="2016"/>
    <x v="3"/>
    <x v="106"/>
    <s v="50000-PROGRAM EXPENDITURE BUDGET"/>
    <s v="51000-WAGES AND BENEFITS"/>
    <s v="51100-SALARIES/WAGES"/>
    <n v="0"/>
    <n v="0"/>
    <n v="0"/>
    <n v="0"/>
    <n v="0"/>
    <s v="N/A"/>
    <n v="0"/>
    <n v="0"/>
    <n v="0"/>
    <n v="0"/>
    <n v="0"/>
    <n v="0"/>
    <n v="0"/>
    <n v="0"/>
    <n v="0"/>
    <n v="0"/>
    <n v="0"/>
    <n v="0"/>
    <n v="0"/>
    <s v="FED HOUSNG &amp; COMM DEV FND"/>
    <s v="FHCD BURIEN COMM CTR FACIL C12"/>
    <s v="PROGRAM YEAR PROJECTS"/>
    <s v="HOUSING AND COMMUNITY DEVELOPMENT"/>
  </r>
  <r>
    <x v="0"/>
    <s v="1111402"/>
    <s v="350047"/>
    <x v="70"/>
    <s v="5590000"/>
    <n v="2016"/>
    <x v="3"/>
    <x v="70"/>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71"/>
    <s v="5590000"/>
    <n v="2016"/>
    <x v="3"/>
    <x v="71"/>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72"/>
    <s v="5590000"/>
    <n v="2016"/>
    <x v="3"/>
    <x v="72"/>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112"/>
    <s v="5590000"/>
    <n v="2016"/>
    <x v="3"/>
    <x v="112"/>
    <s v="50000-PROGRAM EXPENDITURE BUDGET"/>
    <s v="53000-SERVICES-OTHER CHARGES"/>
    <m/>
    <n v="0"/>
    <n v="0"/>
    <n v="0"/>
    <n v="0"/>
    <n v="0"/>
    <s v="N/A"/>
    <n v="0"/>
    <n v="0"/>
    <n v="0"/>
    <n v="0"/>
    <n v="0"/>
    <n v="0"/>
    <n v="0"/>
    <n v="0"/>
    <n v="0"/>
    <n v="0"/>
    <n v="0"/>
    <n v="0"/>
    <n v="0"/>
    <s v="FED HOUSNG &amp; COMM DEV FND"/>
    <s v="FHCD BURIEN COMM CTR FACIL C12"/>
    <s v="PROGRAM YEAR PROJECTS"/>
    <s v="HOUSING AND COMMUNITY DEVELOPMENT"/>
  </r>
  <r>
    <x v="0"/>
    <s v="1111402"/>
    <s v="350047"/>
    <x v="42"/>
    <s v="5590000"/>
    <n v="2016"/>
    <x v="3"/>
    <x v="42"/>
    <s v="50000-PROGRAM EXPENDITURE BUDGET"/>
    <s v="55000-INTRAGOVERNMENTAL SERVICES"/>
    <m/>
    <n v="0"/>
    <n v="0"/>
    <n v="0"/>
    <n v="0"/>
    <n v="0"/>
    <s v="N/A"/>
    <n v="0"/>
    <n v="0"/>
    <n v="0"/>
    <n v="0"/>
    <n v="0"/>
    <n v="0"/>
    <n v="0"/>
    <n v="0"/>
    <n v="0"/>
    <n v="0"/>
    <n v="0"/>
    <n v="0"/>
    <n v="0"/>
    <s v="FED HOUSNG &amp; COMM DEV FND"/>
    <s v="FHCD BURIEN COMM CTR FACIL C12"/>
    <s v="PROGRAM YEAR PROJECTS"/>
    <s v="HOUSING AND COMMUNITY DEVELOPMENT"/>
  </r>
  <r>
    <x v="0"/>
    <s v="1111402"/>
    <s v="350047"/>
    <x v="104"/>
    <s v="5590000"/>
    <n v="2016"/>
    <x v="3"/>
    <x v="104"/>
    <s v="50000-PROGRAM EXPENDITURE BUDGET"/>
    <s v="59900-CONTRA EXPENDITURES"/>
    <m/>
    <n v="0"/>
    <n v="0"/>
    <n v="0"/>
    <n v="0"/>
    <n v="0"/>
    <s v="N/A"/>
    <n v="0"/>
    <n v="0"/>
    <n v="0"/>
    <n v="0"/>
    <n v="0"/>
    <n v="0"/>
    <n v="0"/>
    <n v="0"/>
    <n v="0"/>
    <n v="0"/>
    <n v="0"/>
    <n v="0"/>
    <n v="0"/>
    <s v="FED HOUSNG &amp; COMM DEV FND"/>
    <s v="FHCD BURIEN COMM CTR FACIL C12"/>
    <s v="PROGRAM YEAR PROJECTS"/>
    <s v="HOUSING AND COMMUNITY DEVELOPMENT"/>
  </r>
  <r>
    <x v="0"/>
    <s v="1111402"/>
    <s v="350047"/>
    <x v="53"/>
    <s v="5590000"/>
    <n v="2016"/>
    <x v="3"/>
    <x v="53"/>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2"/>
    <s v="350047"/>
    <x v="54"/>
    <s v="5590000"/>
    <n v="2016"/>
    <x v="3"/>
    <x v="54"/>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2"/>
    <s v="350047"/>
    <x v="126"/>
    <s v="5590000"/>
    <n v="2016"/>
    <x v="3"/>
    <x v="126"/>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3"/>
    <s v="000000"/>
    <x v="6"/>
    <s v="0000000"/>
    <n v="2016"/>
    <x v="0"/>
    <x v="6"/>
    <s v="BS000-CURRENT ASSETS"/>
    <s v="B1150-ACCOUNTS RECEIVABLE"/>
    <m/>
    <n v="0"/>
    <n v="0"/>
    <n v="0"/>
    <n v="0"/>
    <n v="0"/>
    <s v="N/A"/>
    <n v="0"/>
    <n v="0"/>
    <n v="0"/>
    <n v="0"/>
    <n v="0"/>
    <n v="0"/>
    <n v="0"/>
    <n v="0"/>
    <n v="0"/>
    <n v="0"/>
    <n v="0"/>
    <n v="0"/>
    <n v="0"/>
    <s v="FED HOUSNG &amp; COMM DEV FND"/>
    <s v="FHCD 2012 CDBG ADMIN C12"/>
    <s v="DEFAULT"/>
    <s v="Default"/>
  </r>
  <r>
    <x v="0"/>
    <s v="1111403"/>
    <s v="000000"/>
    <x v="9"/>
    <s v="0000000"/>
    <n v="2016"/>
    <x v="0"/>
    <x v="9"/>
    <s v="BS000-CURRENT ASSETS"/>
    <s v="B1150-ACCOUNTS RECEIVABLE"/>
    <m/>
    <n v="0"/>
    <n v="0"/>
    <n v="0"/>
    <n v="0"/>
    <n v="0"/>
    <s v="N/A"/>
    <n v="0"/>
    <n v="0"/>
    <n v="0"/>
    <n v="0"/>
    <n v="0"/>
    <n v="0"/>
    <n v="0"/>
    <n v="0"/>
    <n v="0"/>
    <n v="0"/>
    <n v="0"/>
    <n v="0"/>
    <n v="0"/>
    <s v="FED HOUSNG &amp; COMM DEV FND"/>
    <s v="FHCD 2012 CDBG ADMIN C12"/>
    <s v="DEFAULT"/>
    <s v="Default"/>
  </r>
  <r>
    <x v="0"/>
    <s v="1111403"/>
    <s v="000000"/>
    <x v="29"/>
    <s v="0000000"/>
    <n v="2016"/>
    <x v="1"/>
    <x v="29"/>
    <s v="BS200-CURRENT LIABILITIES"/>
    <s v="B2220-DEFERRED REVENUES"/>
    <m/>
    <n v="0"/>
    <n v="0"/>
    <n v="0"/>
    <n v="0"/>
    <n v="0"/>
    <s v="N/A"/>
    <n v="0"/>
    <n v="0"/>
    <n v="0"/>
    <n v="0"/>
    <n v="0"/>
    <n v="0"/>
    <n v="0"/>
    <n v="0"/>
    <n v="0"/>
    <n v="0"/>
    <n v="0"/>
    <n v="0"/>
    <n v="0"/>
    <s v="FED HOUSNG &amp; COMM DEV FND"/>
    <s v="FHCD 2012 CDBG ADMIN C12"/>
    <s v="DEFAULT"/>
    <s v="Default"/>
  </r>
  <r>
    <x v="0"/>
    <s v="1111403"/>
    <s v="350044"/>
    <x v="55"/>
    <s v="0000000"/>
    <n v="2016"/>
    <x v="4"/>
    <x v="55"/>
    <s v="R3000-REVENUE"/>
    <s v="R3310-FEDERAL GRANTS DIRECT"/>
    <m/>
    <n v="0"/>
    <n v="0"/>
    <n v="0"/>
    <n v="0"/>
    <n v="0"/>
    <s v="N/A"/>
    <n v="0"/>
    <n v="0"/>
    <n v="0"/>
    <n v="0"/>
    <n v="0"/>
    <n v="0"/>
    <n v="0"/>
    <n v="0"/>
    <n v="0"/>
    <n v="0"/>
    <n v="0"/>
    <n v="0"/>
    <n v="0"/>
    <s v="FED HOUSNG &amp; COMM DEV FND"/>
    <s v="FHCD 2012 CDBG ADMIN C12"/>
    <s v="CDBG ADMIN PLANNING"/>
    <s v="Default"/>
  </r>
  <r>
    <x v="0"/>
    <s v="1111403"/>
    <s v="350044"/>
    <x v="39"/>
    <s v="0000000"/>
    <n v="2016"/>
    <x v="4"/>
    <x v="39"/>
    <s v="R3000-REVENUE"/>
    <s v="R3600-MISCELLANEOUS REVENUE"/>
    <m/>
    <n v="0"/>
    <n v="0"/>
    <n v="0"/>
    <n v="0"/>
    <n v="0"/>
    <s v="N/A"/>
    <n v="0"/>
    <n v="0"/>
    <n v="0"/>
    <n v="0"/>
    <n v="0"/>
    <n v="0"/>
    <n v="0"/>
    <n v="0"/>
    <n v="0"/>
    <n v="0"/>
    <n v="0"/>
    <n v="0"/>
    <n v="0"/>
    <s v="FED HOUSNG &amp; COMM DEV FND"/>
    <s v="FHCD 2012 CDBG ADMIN C12"/>
    <s v="CDBG ADMIN PLANNING"/>
    <s v="Default"/>
  </r>
  <r>
    <x v="0"/>
    <s v="1111403"/>
    <s v="350044"/>
    <x v="40"/>
    <s v="5590000"/>
    <n v="2016"/>
    <x v="3"/>
    <x v="40"/>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56"/>
    <s v="5590000"/>
    <n v="2016"/>
    <x v="3"/>
    <x v="56"/>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106"/>
    <s v="5590000"/>
    <n v="2016"/>
    <x v="3"/>
    <x v="106"/>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108"/>
    <s v="5590000"/>
    <n v="2016"/>
    <x v="3"/>
    <x v="108"/>
    <s v="50000-PROGRAM EXPENDITURE BUDGET"/>
    <s v="51000-WAGES AND BENEFITS"/>
    <s v="51300-PERSONNEL BENEFITS"/>
    <n v="0"/>
    <n v="0"/>
    <n v="0"/>
    <n v="0"/>
    <n v="0"/>
    <s v="N/A"/>
    <n v="0"/>
    <n v="0"/>
    <n v="0"/>
    <n v="0"/>
    <n v="0"/>
    <n v="0"/>
    <n v="0"/>
    <n v="0"/>
    <n v="0"/>
    <n v="0"/>
    <n v="0"/>
    <n v="0"/>
    <n v="0"/>
    <s v="FED HOUSNG &amp; COMM DEV FND"/>
    <s v="FHCD 2012 CDBG ADMIN C12"/>
    <s v="CDBG ADMIN PLANNING"/>
    <s v="HOUSING AND COMMUNITY DEVELOPMENT"/>
  </r>
  <r>
    <x v="0"/>
    <s v="1111403"/>
    <s v="350044"/>
    <x v="75"/>
    <s v="5590000"/>
    <n v="2016"/>
    <x v="3"/>
    <x v="75"/>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23"/>
    <s v="5590000"/>
    <n v="2016"/>
    <x v="3"/>
    <x v="123"/>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57"/>
    <s v="5590000"/>
    <n v="2016"/>
    <x v="3"/>
    <x v="156"/>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10"/>
    <s v="5590000"/>
    <n v="2016"/>
    <x v="3"/>
    <x v="110"/>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56"/>
    <s v="5590000"/>
    <n v="2016"/>
    <x v="3"/>
    <x v="155"/>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38"/>
    <s v="5590000"/>
    <n v="2016"/>
    <x v="3"/>
    <x v="3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6"/>
    <s v="5590000"/>
    <n v="2016"/>
    <x v="3"/>
    <x v="76"/>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41"/>
    <s v="5590000"/>
    <n v="2016"/>
    <x v="3"/>
    <x v="41"/>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35"/>
    <s v="5590000"/>
    <n v="2016"/>
    <x v="3"/>
    <x v="135"/>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51"/>
    <s v="5590000"/>
    <n v="2016"/>
    <x v="3"/>
    <x v="51"/>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44"/>
    <s v="5590000"/>
    <n v="2016"/>
    <x v="3"/>
    <x v="144"/>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28"/>
    <s v="5590000"/>
    <n v="2016"/>
    <x v="3"/>
    <x v="12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22"/>
    <s v="5590000"/>
    <n v="2016"/>
    <x v="3"/>
    <x v="122"/>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40"/>
    <s v="5590000"/>
    <n v="2016"/>
    <x v="3"/>
    <x v="140"/>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58"/>
    <s v="5590000"/>
    <n v="2016"/>
    <x v="3"/>
    <x v="157"/>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59"/>
    <s v="5590000"/>
    <n v="2016"/>
    <x v="3"/>
    <x v="15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60"/>
    <s v="5590000"/>
    <n v="2016"/>
    <x v="3"/>
    <x v="159"/>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61"/>
    <s v="5590000"/>
    <n v="2016"/>
    <x v="3"/>
    <x v="160"/>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7"/>
    <s v="5590000"/>
    <n v="2016"/>
    <x v="3"/>
    <x v="77"/>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8"/>
    <s v="5590000"/>
    <n v="2016"/>
    <x v="3"/>
    <x v="7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42"/>
    <s v="5590000"/>
    <n v="2016"/>
    <x v="3"/>
    <x v="4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79"/>
    <s v="5590000"/>
    <n v="2016"/>
    <x v="3"/>
    <x v="7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29"/>
    <s v="5590000"/>
    <n v="2016"/>
    <x v="3"/>
    <x v="12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0"/>
    <s v="5590000"/>
    <n v="2016"/>
    <x v="3"/>
    <x v="8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30"/>
    <s v="5590000"/>
    <n v="2016"/>
    <x v="3"/>
    <x v="13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2"/>
    <s v="5590000"/>
    <n v="2016"/>
    <x v="3"/>
    <x v="8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3"/>
    <s v="5590000"/>
    <n v="2016"/>
    <x v="3"/>
    <x v="83"/>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62"/>
    <s v="5590000"/>
    <n v="2016"/>
    <x v="3"/>
    <x v="16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4"/>
    <s v="5590000"/>
    <n v="2016"/>
    <x v="3"/>
    <x v="84"/>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5"/>
    <s v="5590000"/>
    <n v="2016"/>
    <x v="3"/>
    <x v="8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6"/>
    <s v="5590000"/>
    <n v="2016"/>
    <x v="3"/>
    <x v="86"/>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7"/>
    <s v="5590000"/>
    <n v="2016"/>
    <x v="3"/>
    <x v="87"/>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42"/>
    <s v="5590000"/>
    <n v="2016"/>
    <x v="3"/>
    <x v="14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8"/>
    <s v="5590000"/>
    <n v="2016"/>
    <x v="3"/>
    <x v="88"/>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9"/>
    <s v="5590000"/>
    <n v="2016"/>
    <x v="3"/>
    <x v="8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0"/>
    <s v="5590000"/>
    <n v="2016"/>
    <x v="3"/>
    <x v="9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31"/>
    <s v="5590000"/>
    <n v="2016"/>
    <x v="3"/>
    <x v="13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1"/>
    <s v="5590000"/>
    <n v="2016"/>
    <x v="3"/>
    <x v="9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4"/>
    <s v="5590000"/>
    <n v="2016"/>
    <x v="3"/>
    <x v="94"/>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5"/>
    <s v="5590000"/>
    <n v="2016"/>
    <x v="3"/>
    <x v="9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15"/>
    <s v="5590000"/>
    <n v="2016"/>
    <x v="3"/>
    <x v="11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04"/>
    <s v="5590000"/>
    <n v="2016"/>
    <x v="3"/>
    <x v="104"/>
    <s v="50000-PROGRAM EXPENDITURE BUDGET"/>
    <s v="59900-CONTRA EXPENDITURES"/>
    <m/>
    <n v="0"/>
    <n v="0"/>
    <n v="0"/>
    <n v="0"/>
    <n v="0"/>
    <s v="N/A"/>
    <n v="0"/>
    <n v="0"/>
    <n v="0"/>
    <n v="0"/>
    <n v="0"/>
    <n v="0"/>
    <n v="0"/>
    <n v="0"/>
    <n v="0"/>
    <n v="0"/>
    <n v="0"/>
    <n v="0"/>
    <n v="0"/>
    <s v="FED HOUSNG &amp; COMM DEV FND"/>
    <s v="FHCD 2012 CDBG ADMIN C12"/>
    <s v="CDBG ADMIN PLANNING"/>
    <s v="HOUSING AND COMMUNITY DEVELOPMENT"/>
  </r>
  <r>
    <x v="0"/>
    <s v="1111403"/>
    <s v="350044"/>
    <x v="53"/>
    <s v="5590000"/>
    <n v="2016"/>
    <x v="3"/>
    <x v="53"/>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4"/>
    <x v="54"/>
    <s v="5590000"/>
    <n v="2016"/>
    <x v="3"/>
    <x v="54"/>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4"/>
    <x v="126"/>
    <s v="5590000"/>
    <n v="2016"/>
    <x v="3"/>
    <x v="126"/>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7"/>
    <x v="39"/>
    <s v="0000000"/>
    <n v="2016"/>
    <x v="4"/>
    <x v="39"/>
    <s v="R3000-REVENUE"/>
    <s v="R3600-MISCELLANEOUS REVENUE"/>
    <m/>
    <n v="0"/>
    <n v="0"/>
    <n v="0"/>
    <n v="0"/>
    <n v="0"/>
    <s v="N/A"/>
    <n v="0"/>
    <n v="0"/>
    <n v="0"/>
    <n v="0"/>
    <n v="0"/>
    <n v="0"/>
    <n v="0"/>
    <n v="0"/>
    <n v="0"/>
    <n v="0"/>
    <n v="0"/>
    <n v="0"/>
    <n v="0"/>
    <s v="FED HOUSNG &amp; COMM DEV FND"/>
    <s v="FHCD 2012 CDBG ADMIN C12"/>
    <s v="PROGRAM YEAR PROJECTS"/>
    <s v="Default"/>
  </r>
  <r>
    <x v="0"/>
    <s v="1111403"/>
    <s v="350047"/>
    <x v="40"/>
    <s v="5590000"/>
    <n v="2016"/>
    <x v="3"/>
    <x v="40"/>
    <s v="50000-PROGRAM EXPENDITURE BUDGET"/>
    <s v="51000-WAGES AND BENEFITS"/>
    <s v="51100-SALARIES/WAGES"/>
    <n v="0"/>
    <n v="0"/>
    <n v="0"/>
    <n v="0"/>
    <n v="0"/>
    <s v="N/A"/>
    <n v="0"/>
    <n v="0"/>
    <n v="0"/>
    <n v="0"/>
    <n v="0"/>
    <n v="0"/>
    <n v="0"/>
    <n v="0"/>
    <n v="0"/>
    <n v="0"/>
    <n v="0"/>
    <n v="0"/>
    <n v="0"/>
    <s v="FED HOUSNG &amp; COMM DEV FND"/>
    <s v="FHCD 2012 CDBG ADMIN C12"/>
    <s v="PROGRAM YEAR PROJECTS"/>
    <s v="HOUSING AND COMMUNITY DEVELOPMENT"/>
  </r>
  <r>
    <x v="0"/>
    <s v="1111403"/>
    <s v="350047"/>
    <x v="77"/>
    <s v="5590000"/>
    <n v="2016"/>
    <x v="3"/>
    <x v="77"/>
    <s v="50000-PROGRAM EXPENDITURE BUDGET"/>
    <s v="53000-SERVICES-OTHER CHARGES"/>
    <m/>
    <n v="0"/>
    <n v="0"/>
    <n v="0"/>
    <n v="0"/>
    <n v="0"/>
    <s v="N/A"/>
    <n v="0"/>
    <n v="0"/>
    <n v="0"/>
    <n v="0"/>
    <n v="0"/>
    <n v="0"/>
    <n v="0"/>
    <n v="0"/>
    <n v="0"/>
    <n v="0"/>
    <n v="0"/>
    <n v="0"/>
    <n v="0"/>
    <s v="FED HOUSNG &amp; COMM DEV FND"/>
    <s v="FHCD 2012 CDBG ADMIN C12"/>
    <s v="PROGRAM YEAR PROJECTS"/>
    <s v="HOUSING AND COMMUNITY DEVELOPMENT"/>
  </r>
  <r>
    <x v="0"/>
    <s v="1111403"/>
    <s v="350047"/>
    <x v="53"/>
    <s v="5590000"/>
    <n v="2016"/>
    <x v="3"/>
    <x v="53"/>
    <s v="50000-PROGRAM EXPENDITURE BUDGET"/>
    <s v="82000-APPLIED OVERHEAD"/>
    <m/>
    <n v="0"/>
    <n v="0"/>
    <n v="0"/>
    <n v="0"/>
    <n v="0"/>
    <s v="N/A"/>
    <n v="0"/>
    <n v="0"/>
    <n v="0"/>
    <n v="0"/>
    <n v="0"/>
    <n v="0"/>
    <n v="0"/>
    <n v="0"/>
    <n v="0"/>
    <n v="0"/>
    <n v="0"/>
    <n v="0"/>
    <n v="0"/>
    <s v="FED HOUSNG &amp; COMM DEV FND"/>
    <s v="FHCD 2012 CDBG ADMIN C12"/>
    <s v="PROGRAM YEAR PROJECTS"/>
    <s v="HOUSING AND COMMUNITY DEVELOPMENT"/>
  </r>
  <r>
    <x v="0"/>
    <s v="1111403"/>
    <s v="350047"/>
    <x v="54"/>
    <s v="5590000"/>
    <n v="2016"/>
    <x v="3"/>
    <x v="54"/>
    <s v="50000-PROGRAM EXPENDITURE BUDGET"/>
    <s v="82000-APPLIED OVERHEAD"/>
    <m/>
    <n v="0"/>
    <n v="0"/>
    <n v="0"/>
    <n v="0"/>
    <n v="0"/>
    <s v="N/A"/>
    <n v="0"/>
    <n v="0"/>
    <n v="0"/>
    <n v="0"/>
    <n v="0"/>
    <n v="0"/>
    <n v="0"/>
    <n v="0"/>
    <n v="0"/>
    <n v="0"/>
    <n v="0"/>
    <n v="0"/>
    <n v="0"/>
    <s v="FED HOUSNG &amp; COMM DEV FND"/>
    <s v="FHCD 2012 CDBG ADMIN C12"/>
    <s v="PROGRAM YEAR PROJECTS"/>
    <s v="HOUSING AND COMMUNITY DEVELOPMENT"/>
  </r>
  <r>
    <x v="0"/>
    <s v="1111404"/>
    <s v="000000"/>
    <x v="6"/>
    <s v="0000000"/>
    <n v="2016"/>
    <x v="0"/>
    <x v="6"/>
    <s v="BS000-CURRENT ASSETS"/>
    <s v="B1150-ACCOUNTS RECEIVABLE"/>
    <m/>
    <n v="0"/>
    <n v="0"/>
    <n v="0"/>
    <n v="0"/>
    <n v="0"/>
    <s v="N/A"/>
    <n v="0"/>
    <n v="0"/>
    <n v="0"/>
    <n v="0"/>
    <n v="0"/>
    <n v="0"/>
    <n v="0"/>
    <n v="0"/>
    <n v="0"/>
    <n v="0"/>
    <n v="0"/>
    <n v="0"/>
    <n v="0"/>
    <s v="FED HOUSNG &amp; COMM DEV FND"/>
    <s v="FHCD 2012 HOME ADMIN H12"/>
    <s v="DEFAULT"/>
    <s v="Default"/>
  </r>
  <r>
    <x v="0"/>
    <s v="1111404"/>
    <s v="000000"/>
    <x v="9"/>
    <s v="0000000"/>
    <n v="2016"/>
    <x v="0"/>
    <x v="9"/>
    <s v="BS000-CURRENT ASSETS"/>
    <s v="B1150-ACCOUNTS RECEIVABLE"/>
    <m/>
    <n v="0"/>
    <n v="0"/>
    <n v="0"/>
    <n v="0"/>
    <n v="0"/>
    <s v="N/A"/>
    <n v="0"/>
    <n v="0"/>
    <n v="0"/>
    <n v="0"/>
    <n v="0"/>
    <n v="0"/>
    <n v="0"/>
    <n v="0"/>
    <n v="0"/>
    <n v="0"/>
    <n v="0"/>
    <n v="0"/>
    <n v="0"/>
    <s v="FED HOUSNG &amp; COMM DEV FND"/>
    <s v="FHCD 2012 HOME ADMIN H12"/>
    <s v="DEFAULT"/>
    <s v="Default"/>
  </r>
  <r>
    <x v="0"/>
    <s v="1111404"/>
    <s v="000000"/>
    <x v="29"/>
    <s v="0000000"/>
    <n v="2016"/>
    <x v="1"/>
    <x v="29"/>
    <s v="BS200-CURRENT LIABILITIES"/>
    <s v="B2220-DEFERRED REVENUES"/>
    <m/>
    <n v="0"/>
    <n v="0"/>
    <n v="0"/>
    <n v="0"/>
    <n v="0"/>
    <s v="N/A"/>
    <n v="0"/>
    <n v="0"/>
    <n v="0"/>
    <n v="0"/>
    <n v="0"/>
    <n v="0"/>
    <n v="0"/>
    <n v="0"/>
    <n v="0"/>
    <n v="0"/>
    <n v="0"/>
    <n v="0"/>
    <n v="0"/>
    <s v="FED HOUSNG &amp; COMM DEV FND"/>
    <s v="FHCD 2012 HOME ADMIN H12"/>
    <s v="DEFAULT"/>
    <s v="Default"/>
  </r>
  <r>
    <x v="0"/>
    <s v="1111404"/>
    <s v="350002"/>
    <x v="43"/>
    <s v="0000000"/>
    <n v="2016"/>
    <x v="4"/>
    <x v="43"/>
    <s v="R3000-REVENUE"/>
    <s v="R3310-FEDERAL GRANTS DIRECT"/>
    <m/>
    <n v="0"/>
    <n v="0"/>
    <n v="0"/>
    <n v="0"/>
    <n v="0"/>
    <s v="N/A"/>
    <n v="0"/>
    <n v="0"/>
    <n v="0"/>
    <n v="0"/>
    <n v="0"/>
    <n v="0"/>
    <n v="0"/>
    <n v="0"/>
    <n v="0"/>
    <n v="0"/>
    <n v="0"/>
    <n v="0"/>
    <n v="0"/>
    <s v="FED HOUSNG &amp; COMM DEV FND"/>
    <s v="FHCD 2012 HOME ADMIN H12"/>
    <s v="IDIS HOME OWNERS REHAB"/>
    <s v="Default"/>
  </r>
  <r>
    <x v="0"/>
    <s v="1111404"/>
    <s v="350006"/>
    <x v="43"/>
    <s v="0000000"/>
    <n v="2016"/>
    <x v="4"/>
    <x v="43"/>
    <s v="R3000-REVENUE"/>
    <s v="R3310-FEDERAL GRANTS DIRECT"/>
    <m/>
    <n v="0"/>
    <n v="0"/>
    <n v="0"/>
    <n v="0"/>
    <n v="0"/>
    <s v="N/A"/>
    <n v="0"/>
    <n v="0"/>
    <n v="0"/>
    <n v="0"/>
    <n v="0"/>
    <n v="0"/>
    <n v="0"/>
    <n v="0"/>
    <n v="0"/>
    <n v="0"/>
    <n v="0"/>
    <n v="0"/>
    <n v="0"/>
    <s v="FED HOUSNG &amp; COMM DEV FND"/>
    <s v="FHCD 2012 HOME ADMIN H12"/>
    <s v="HOME ADMIN"/>
    <s v="Default"/>
  </r>
  <r>
    <x v="0"/>
    <s v="1111404"/>
    <s v="350006"/>
    <x v="39"/>
    <s v="0000000"/>
    <n v="2016"/>
    <x v="4"/>
    <x v="39"/>
    <s v="R3000-REVENUE"/>
    <s v="R3600-MISCELLANEOUS REVENUE"/>
    <m/>
    <n v="0"/>
    <n v="0"/>
    <n v="0"/>
    <n v="0"/>
    <n v="0"/>
    <s v="N/A"/>
    <n v="0"/>
    <n v="0"/>
    <n v="0"/>
    <n v="0"/>
    <n v="0"/>
    <n v="0"/>
    <n v="0"/>
    <n v="0"/>
    <n v="0"/>
    <n v="0"/>
    <n v="0"/>
    <n v="0"/>
    <n v="0"/>
    <s v="FED HOUSNG &amp; COMM DEV FND"/>
    <s v="FHCD 2012 HOME ADMIN H12"/>
    <s v="HOME ADMIN"/>
    <s v="Default"/>
  </r>
  <r>
    <x v="0"/>
    <s v="1111404"/>
    <s v="350006"/>
    <x v="40"/>
    <s v="5590000"/>
    <n v="2016"/>
    <x v="3"/>
    <x v="40"/>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56"/>
    <s v="5590000"/>
    <n v="2016"/>
    <x v="3"/>
    <x v="56"/>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106"/>
    <s v="5590000"/>
    <n v="2016"/>
    <x v="3"/>
    <x v="106"/>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70"/>
    <s v="5590000"/>
    <n v="2016"/>
    <x v="3"/>
    <x v="70"/>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1"/>
    <s v="5590000"/>
    <n v="2016"/>
    <x v="3"/>
    <x v="71"/>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2"/>
    <s v="5590000"/>
    <n v="2016"/>
    <x v="3"/>
    <x v="72"/>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5"/>
    <s v="5590000"/>
    <n v="2016"/>
    <x v="3"/>
    <x v="75"/>
    <s v="50000-PROGRAM EXPENDITURE BUDGET"/>
    <s v="52000-SUPPLIES"/>
    <m/>
    <n v="0"/>
    <n v="0"/>
    <n v="0"/>
    <n v="0"/>
    <n v="0"/>
    <s v="N/A"/>
    <n v="0"/>
    <n v="0"/>
    <n v="0"/>
    <n v="0"/>
    <n v="0"/>
    <n v="0"/>
    <n v="0"/>
    <n v="0"/>
    <n v="0"/>
    <n v="0"/>
    <n v="0"/>
    <n v="0"/>
    <n v="0"/>
    <s v="FED HOUSNG &amp; COMM DEV FND"/>
    <s v="FHCD 2012 HOME ADMIN H12"/>
    <s v="HOME ADMIN"/>
    <s v="HOUSING AND COMMUNITY DEVELOPMENT"/>
  </r>
  <r>
    <x v="0"/>
    <s v="1111404"/>
    <s v="350006"/>
    <x v="154"/>
    <s v="5590000"/>
    <n v="2016"/>
    <x v="3"/>
    <x v="153"/>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41"/>
    <s v="5590000"/>
    <n v="2016"/>
    <x v="3"/>
    <x v="41"/>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51"/>
    <s v="5590000"/>
    <n v="2016"/>
    <x v="3"/>
    <x v="51"/>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28"/>
    <s v="5590000"/>
    <n v="2016"/>
    <x v="3"/>
    <x v="128"/>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22"/>
    <s v="5590000"/>
    <n v="2016"/>
    <x v="3"/>
    <x v="122"/>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40"/>
    <s v="5590000"/>
    <n v="2016"/>
    <x v="3"/>
    <x v="140"/>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59"/>
    <s v="5590000"/>
    <n v="2016"/>
    <x v="3"/>
    <x v="158"/>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61"/>
    <s v="5590000"/>
    <n v="2016"/>
    <x v="3"/>
    <x v="160"/>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77"/>
    <s v="5590000"/>
    <n v="2016"/>
    <x v="3"/>
    <x v="77"/>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42"/>
    <s v="5590000"/>
    <n v="2016"/>
    <x v="3"/>
    <x v="42"/>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79"/>
    <s v="5590000"/>
    <n v="2016"/>
    <x v="3"/>
    <x v="7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29"/>
    <s v="5590000"/>
    <n v="2016"/>
    <x v="3"/>
    <x v="12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0"/>
    <s v="5590000"/>
    <n v="2016"/>
    <x v="3"/>
    <x v="8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30"/>
    <s v="5590000"/>
    <n v="2016"/>
    <x v="3"/>
    <x v="13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2"/>
    <s v="5590000"/>
    <n v="2016"/>
    <x v="3"/>
    <x v="82"/>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3"/>
    <s v="5590000"/>
    <n v="2016"/>
    <x v="3"/>
    <x v="83"/>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62"/>
    <s v="5590000"/>
    <n v="2016"/>
    <x v="3"/>
    <x v="16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62"/>
    <s v="5592000"/>
    <n v="2016"/>
    <x v="3"/>
    <x v="161"/>
    <s v="50000-PROGRAM EXPENDITURE BUDGET"/>
    <s v="55000-INTRAGOVERNMENTAL SERVICES"/>
    <m/>
    <n v="0"/>
    <n v="0"/>
    <n v="0"/>
    <n v="0"/>
    <n v="0"/>
    <s v="N/A"/>
    <n v="0"/>
    <n v="0"/>
    <n v="0"/>
    <n v="0"/>
    <n v="0"/>
    <n v="0"/>
    <n v="0"/>
    <n v="0"/>
    <n v="0"/>
    <n v="0"/>
    <n v="0"/>
    <n v="0"/>
    <n v="0"/>
    <s v="FED HOUSNG &amp; COMM DEV FND"/>
    <s v="FHCD 2012 HOME ADMIN H12"/>
    <s v="HOME ADMIN"/>
    <s v="HOUSING AND COMMUNITY SERVICES"/>
  </r>
  <r>
    <x v="0"/>
    <s v="1111404"/>
    <s v="350006"/>
    <x v="84"/>
    <s v="5590000"/>
    <n v="2016"/>
    <x v="3"/>
    <x v="84"/>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5"/>
    <s v="5590000"/>
    <n v="2016"/>
    <x v="3"/>
    <x v="8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6"/>
    <s v="5590000"/>
    <n v="2016"/>
    <x v="3"/>
    <x v="86"/>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7"/>
    <s v="5590000"/>
    <n v="2016"/>
    <x v="3"/>
    <x v="87"/>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8"/>
    <s v="5590000"/>
    <n v="2016"/>
    <x v="3"/>
    <x v="88"/>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9"/>
    <s v="5590000"/>
    <n v="2016"/>
    <x v="3"/>
    <x v="8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0"/>
    <s v="5590000"/>
    <n v="2016"/>
    <x v="3"/>
    <x v="9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31"/>
    <s v="5590000"/>
    <n v="2016"/>
    <x v="3"/>
    <x v="13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1"/>
    <s v="5590000"/>
    <n v="2016"/>
    <x v="3"/>
    <x v="9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4"/>
    <s v="5590000"/>
    <n v="2016"/>
    <x v="3"/>
    <x v="94"/>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5"/>
    <s v="5590000"/>
    <n v="2016"/>
    <x v="3"/>
    <x v="9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15"/>
    <s v="5590000"/>
    <n v="2016"/>
    <x v="3"/>
    <x v="11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17"/>
    <s v="5590000"/>
    <n v="2016"/>
    <x v="3"/>
    <x v="117"/>
    <s v="50000-PROGRAM EXPENDITURE BUDGET"/>
    <s v="59900-CONTRA EXPENDITURES"/>
    <m/>
    <n v="0"/>
    <n v="0"/>
    <n v="0"/>
    <n v="0"/>
    <n v="0"/>
    <s v="N/A"/>
    <n v="0"/>
    <n v="0"/>
    <n v="0"/>
    <n v="0"/>
    <n v="0"/>
    <n v="0"/>
    <n v="0"/>
    <n v="0"/>
    <n v="0"/>
    <n v="0"/>
    <n v="0"/>
    <n v="0"/>
    <n v="0"/>
    <s v="FED HOUSNG &amp; COMM DEV FND"/>
    <s v="FHCD 2012 HOME ADMIN H12"/>
    <s v="HOME ADMIN"/>
    <s v="HOUSING AND COMMUNITY DEVELOPMENT"/>
  </r>
  <r>
    <x v="0"/>
    <s v="1111404"/>
    <s v="350006"/>
    <x v="104"/>
    <s v="5590000"/>
    <n v="2016"/>
    <x v="3"/>
    <x v="104"/>
    <s v="50000-PROGRAM EXPENDITURE BUDGET"/>
    <s v="59900-CONTRA EXPENDITURES"/>
    <m/>
    <n v="0"/>
    <n v="0"/>
    <n v="0"/>
    <n v="0"/>
    <n v="0"/>
    <s v="N/A"/>
    <n v="0"/>
    <n v="0"/>
    <n v="0"/>
    <n v="0"/>
    <n v="0"/>
    <n v="0"/>
    <n v="0"/>
    <n v="0"/>
    <n v="0"/>
    <n v="0"/>
    <n v="0"/>
    <n v="0"/>
    <n v="0"/>
    <s v="FED HOUSNG &amp; COMM DEV FND"/>
    <s v="FHCD 2012 HOME ADMIN H12"/>
    <s v="HOME ADMIN"/>
    <s v="HOUSING AND COMMUNITY DEVELOPMENT"/>
  </r>
  <r>
    <x v="0"/>
    <s v="1111404"/>
    <s v="350006"/>
    <x v="53"/>
    <s v="5590000"/>
    <n v="2016"/>
    <x v="3"/>
    <x v="53"/>
    <s v="50000-PROGRAM EXPENDITURE BUDGET"/>
    <s v="82000-APPLIED OVERHEAD"/>
    <m/>
    <n v="0"/>
    <n v="0"/>
    <n v="0"/>
    <n v="0"/>
    <n v="0"/>
    <s v="N/A"/>
    <n v="0"/>
    <n v="0"/>
    <n v="0"/>
    <n v="0"/>
    <n v="0"/>
    <n v="0"/>
    <n v="0"/>
    <n v="0"/>
    <n v="0"/>
    <n v="0"/>
    <n v="0"/>
    <n v="0"/>
    <n v="0"/>
    <s v="FED HOUSNG &amp; COMM DEV FND"/>
    <s v="FHCD 2012 HOME ADMIN H12"/>
    <s v="HOME ADMIN"/>
    <s v="HOUSING AND COMMUNITY DEVELOPMENT"/>
  </r>
  <r>
    <x v="0"/>
    <s v="1111404"/>
    <s v="350006"/>
    <x v="54"/>
    <s v="5590000"/>
    <n v="2016"/>
    <x v="3"/>
    <x v="54"/>
    <s v="50000-PROGRAM EXPENDITURE BUDGET"/>
    <s v="82000-APPLIED OVERHEAD"/>
    <m/>
    <n v="0"/>
    <n v="0"/>
    <n v="0"/>
    <n v="0"/>
    <n v="0"/>
    <s v="N/A"/>
    <n v="0"/>
    <n v="0"/>
    <n v="0"/>
    <n v="0"/>
    <n v="0"/>
    <n v="0"/>
    <n v="0"/>
    <n v="0"/>
    <n v="0"/>
    <n v="0"/>
    <n v="0"/>
    <n v="0"/>
    <n v="0"/>
    <s v="FED HOUSNG &amp; COMM DEV FND"/>
    <s v="FHCD 2012 HOME ADMIN H12"/>
    <s v="HOME ADMIN"/>
    <s v="HOUSING AND COMMUNITY DEVELOPMENT"/>
  </r>
  <r>
    <x v="0"/>
    <s v="1111405"/>
    <s v="000000"/>
    <x v="6"/>
    <s v="0000000"/>
    <n v="2016"/>
    <x v="0"/>
    <x v="6"/>
    <s v="BS000-CURRENT ASSETS"/>
    <s v="B1150-ACCOUNTS RECEIVABLE"/>
    <m/>
    <n v="0"/>
    <n v="0"/>
    <n v="0"/>
    <n v="0"/>
    <n v="0"/>
    <s v="N/A"/>
    <n v="0"/>
    <n v="0"/>
    <n v="0"/>
    <n v="0"/>
    <n v="0"/>
    <n v="0"/>
    <n v="0"/>
    <n v="0"/>
    <n v="0"/>
    <n v="0"/>
    <n v="0"/>
    <n v="0"/>
    <n v="0"/>
    <s v="FED HOUSNG &amp; COMM DEV FND"/>
    <s v="FHCD MCKINNEY SAFE HARBOR M12"/>
    <s v="DEFAULT"/>
    <s v="Default"/>
  </r>
  <r>
    <x v="0"/>
    <s v="1111405"/>
    <s v="000000"/>
    <x v="9"/>
    <s v="0000000"/>
    <n v="2016"/>
    <x v="0"/>
    <x v="9"/>
    <s v="BS000-CURRENT ASSETS"/>
    <s v="B1150-ACCOUNTS RECEIVABLE"/>
    <m/>
    <n v="0"/>
    <n v="0"/>
    <n v="0"/>
    <n v="0"/>
    <n v="0"/>
    <s v="N/A"/>
    <n v="0"/>
    <n v="0"/>
    <n v="0"/>
    <n v="0"/>
    <n v="0"/>
    <n v="0"/>
    <n v="0"/>
    <n v="0"/>
    <n v="0"/>
    <n v="0"/>
    <n v="0"/>
    <n v="0"/>
    <n v="0"/>
    <s v="FED HOUSNG &amp; COMM DEV FND"/>
    <s v="FHCD MCKINNEY SAFE HARBOR M12"/>
    <s v="DEFAULT"/>
    <s v="Default"/>
  </r>
  <r>
    <x v="0"/>
    <s v="1111405"/>
    <s v="000000"/>
    <x v="19"/>
    <s v="0000000"/>
    <n v="2016"/>
    <x v="1"/>
    <x v="19"/>
    <s v="BS200-CURRENT LIABILITIES"/>
    <s v="B2020-ACCOUNTS PAYABLE"/>
    <m/>
    <n v="0"/>
    <n v="0"/>
    <n v="0"/>
    <n v="0"/>
    <n v="0"/>
    <s v="N/A"/>
    <n v="0"/>
    <n v="0"/>
    <n v="0"/>
    <n v="0"/>
    <n v="0"/>
    <n v="0"/>
    <n v="0"/>
    <n v="0"/>
    <n v="0"/>
    <n v="0"/>
    <n v="0"/>
    <n v="0"/>
    <n v="0"/>
    <s v="FED HOUSNG &amp; COMM DEV FND"/>
    <s v="FHCD MCKINNEY SAFE HARBOR M12"/>
    <s v="DEFAULT"/>
    <s v="Default"/>
  </r>
  <r>
    <x v="0"/>
    <s v="1111405"/>
    <s v="000000"/>
    <x v="29"/>
    <s v="0000000"/>
    <n v="2016"/>
    <x v="1"/>
    <x v="29"/>
    <s v="BS200-CURRENT LIABILITIES"/>
    <s v="B2220-DEFERRED REVENUES"/>
    <m/>
    <n v="0"/>
    <n v="0"/>
    <n v="0"/>
    <n v="0"/>
    <n v="0"/>
    <s v="N/A"/>
    <n v="0"/>
    <n v="0"/>
    <n v="0"/>
    <n v="0"/>
    <n v="0"/>
    <n v="0"/>
    <n v="0"/>
    <n v="0"/>
    <n v="0"/>
    <n v="0"/>
    <n v="0"/>
    <n v="0"/>
    <n v="0"/>
    <s v="FED HOUSNG &amp; COMM DEV FND"/>
    <s v="FHCD MCKINNEY SAFE HARBOR M12"/>
    <s v="DEFAULT"/>
    <s v="Default"/>
  </r>
  <r>
    <x v="0"/>
    <s v="1111405"/>
    <s v="350100"/>
    <x v="64"/>
    <s v="0000000"/>
    <n v="2016"/>
    <x v="4"/>
    <x v="64"/>
    <s v="R3000-REVENUE"/>
    <s v="R3310-FEDERAL GRANTS DIRECT"/>
    <m/>
    <n v="0"/>
    <n v="0"/>
    <n v="0"/>
    <n v="0"/>
    <n v="0"/>
    <s v="N/A"/>
    <n v="0"/>
    <n v="0"/>
    <n v="0"/>
    <n v="0"/>
    <n v="0"/>
    <n v="0"/>
    <n v="0"/>
    <n v="0"/>
    <n v="0"/>
    <n v="0"/>
    <n v="0"/>
    <n v="0"/>
    <n v="0"/>
    <s v="FED HOUSNG &amp; COMM DEV FND"/>
    <s v="FHCD MCKINNEY SAFE HARBOR M12"/>
    <s v="SAFE HARBORS   MCKINNEY"/>
    <s v="Default"/>
  </r>
  <r>
    <x v="0"/>
    <s v="1111405"/>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M12"/>
    <s v="SAFE HARBORS   MCKINNEY"/>
    <s v="HOUSING AND COMMUNITY DEVELOPMENT"/>
  </r>
  <r>
    <x v="0"/>
    <s v="1111405"/>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41"/>
    <s v="5590000"/>
    <n v="2016"/>
    <x v="3"/>
    <x v="41"/>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39"/>
    <s v="5590000"/>
    <n v="2016"/>
    <x v="3"/>
    <x v="139"/>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11"/>
    <s v="5590000"/>
    <n v="2016"/>
    <x v="3"/>
    <x v="111"/>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04"/>
    <s v="5590000"/>
    <n v="2016"/>
    <x v="3"/>
    <x v="104"/>
    <s v="50000-PROGRAM EXPENDITURE BUDGET"/>
    <s v="59900-CONTRA EXPENDITURES"/>
    <m/>
    <n v="0"/>
    <n v="0"/>
    <n v="0"/>
    <n v="0"/>
    <n v="0"/>
    <s v="N/A"/>
    <n v="0"/>
    <n v="0"/>
    <n v="0"/>
    <n v="0"/>
    <n v="0"/>
    <n v="0"/>
    <n v="0"/>
    <n v="0"/>
    <n v="0"/>
    <n v="0"/>
    <n v="0"/>
    <n v="0"/>
    <n v="0"/>
    <s v="FED HOUSNG &amp; COMM DEV FND"/>
    <s v="FHCD MCKINNEY SAFE HARBOR M12"/>
    <s v="SAFE HARBORS   MCKINNEY"/>
    <s v="HOUSING AND COMMUNITY DEVELOPMENT"/>
  </r>
  <r>
    <x v="0"/>
    <s v="1111405"/>
    <s v="350100"/>
    <x v="53"/>
    <s v="5590000"/>
    <n v="2016"/>
    <x v="3"/>
    <x v="53"/>
    <s v="50000-PROGRAM EXPENDITURE BUDGET"/>
    <s v="82000-APPLIED OVERHEAD"/>
    <m/>
    <n v="0"/>
    <n v="0"/>
    <n v="0"/>
    <n v="0"/>
    <n v="0"/>
    <s v="N/A"/>
    <n v="0"/>
    <n v="0"/>
    <n v="0"/>
    <n v="0"/>
    <n v="0"/>
    <n v="0"/>
    <n v="0"/>
    <n v="0"/>
    <n v="0"/>
    <n v="0"/>
    <n v="0"/>
    <n v="0"/>
    <n v="0"/>
    <s v="FED HOUSNG &amp; COMM DEV FND"/>
    <s v="FHCD MCKINNEY SAFE HARBOR M12"/>
    <s v="SAFE HARBORS   MCKINNEY"/>
    <s v="HOUSING AND COMMUNITY DEVELOPMENT"/>
  </r>
  <r>
    <x v="0"/>
    <s v="1111405"/>
    <s v="350100"/>
    <x v="54"/>
    <s v="5590000"/>
    <n v="2016"/>
    <x v="3"/>
    <x v="54"/>
    <s v="50000-PROGRAM EXPENDITURE BUDGET"/>
    <s v="82000-APPLIED OVERHEAD"/>
    <m/>
    <n v="0"/>
    <n v="0"/>
    <n v="0"/>
    <n v="0"/>
    <n v="0"/>
    <s v="N/A"/>
    <n v="0"/>
    <n v="0"/>
    <n v="0"/>
    <n v="0"/>
    <n v="0"/>
    <n v="0"/>
    <n v="0"/>
    <n v="0"/>
    <n v="0"/>
    <n v="0"/>
    <n v="0"/>
    <n v="0"/>
    <n v="0"/>
    <s v="FED HOUSNG &amp; COMM DEV FND"/>
    <s v="FHCD MCKINNEY SAFE HARBOR M12"/>
    <s v="SAFE HARBORS   MCKINNEY"/>
    <s v="HOUSING AND COMMUNITY DEVELOPMENT"/>
  </r>
  <r>
    <x v="0"/>
    <s v="1111406"/>
    <s v="000000"/>
    <x v="6"/>
    <s v="0000000"/>
    <n v="2016"/>
    <x v="0"/>
    <x v="6"/>
    <s v="BS000-CURRENT ASSETS"/>
    <s v="B1150-ACCOUNTS RECEIVABLE"/>
    <m/>
    <n v="0"/>
    <n v="0"/>
    <n v="0"/>
    <n v="0"/>
    <n v="0"/>
    <s v="N/A"/>
    <n v="0"/>
    <n v="0"/>
    <n v="0"/>
    <n v="0"/>
    <n v="0"/>
    <n v="0"/>
    <n v="0"/>
    <n v="0"/>
    <n v="0"/>
    <n v="0"/>
    <n v="0"/>
    <n v="0"/>
    <n v="0"/>
    <s v="FED HOUSNG &amp; COMM DEV FND"/>
    <s v="FHCD TUK SEATAC DM MN HMRP C12"/>
    <s v="DEFAULT"/>
    <s v="Default"/>
  </r>
  <r>
    <x v="0"/>
    <s v="1111406"/>
    <s v="000000"/>
    <x v="9"/>
    <s v="0000000"/>
    <n v="2016"/>
    <x v="0"/>
    <x v="9"/>
    <s v="BS000-CURRENT ASSETS"/>
    <s v="B1150-ACCOUNTS RECEIVABLE"/>
    <m/>
    <n v="0"/>
    <n v="0"/>
    <n v="0"/>
    <n v="0"/>
    <n v="0"/>
    <s v="N/A"/>
    <n v="0"/>
    <n v="0"/>
    <n v="0"/>
    <n v="0"/>
    <n v="0"/>
    <n v="0"/>
    <n v="0"/>
    <n v="0"/>
    <n v="0"/>
    <n v="0"/>
    <n v="0"/>
    <n v="0"/>
    <n v="0"/>
    <s v="FED HOUSNG &amp; COMM DEV FND"/>
    <s v="FHCD TUK SEATAC DM MN HMRP C12"/>
    <s v="DEFAULT"/>
    <s v="Default"/>
  </r>
  <r>
    <x v="0"/>
    <s v="1111406"/>
    <s v="000000"/>
    <x v="19"/>
    <s v="0000000"/>
    <n v="2016"/>
    <x v="1"/>
    <x v="19"/>
    <s v="BS200-CURRENT LIABILITIES"/>
    <s v="B2020-ACCOUNTS PAYABLE"/>
    <m/>
    <n v="0"/>
    <n v="0"/>
    <n v="0"/>
    <n v="0"/>
    <n v="0"/>
    <s v="N/A"/>
    <n v="0"/>
    <n v="0"/>
    <n v="0"/>
    <n v="0"/>
    <n v="0"/>
    <n v="0"/>
    <n v="0"/>
    <n v="0"/>
    <n v="0"/>
    <n v="0"/>
    <n v="0"/>
    <n v="0"/>
    <n v="0"/>
    <s v="FED HOUSNG &amp; COMM DEV FND"/>
    <s v="FHCD TUK SEATAC DM MN HMRP C12"/>
    <s v="DEFAULT"/>
    <s v="Default"/>
  </r>
  <r>
    <x v="0"/>
    <s v="1111406"/>
    <s v="000000"/>
    <x v="29"/>
    <s v="0000000"/>
    <n v="2016"/>
    <x v="1"/>
    <x v="29"/>
    <s v="BS200-CURRENT LIABILITIES"/>
    <s v="B2220-DEFERRED REVENUES"/>
    <m/>
    <n v="0"/>
    <n v="0"/>
    <n v="0"/>
    <n v="0"/>
    <n v="0"/>
    <s v="N/A"/>
    <n v="0"/>
    <n v="0"/>
    <n v="0"/>
    <n v="0"/>
    <n v="0"/>
    <n v="0"/>
    <n v="0"/>
    <n v="0"/>
    <n v="0"/>
    <n v="0"/>
    <n v="0"/>
    <n v="0"/>
    <n v="0"/>
    <s v="FED HOUSNG &amp; COMM DEV FND"/>
    <s v="FHCD TUK SEATAC DM MN HMRP C12"/>
    <s v="DEFAULT"/>
    <s v="Default"/>
  </r>
  <r>
    <x v="0"/>
    <s v="1111406"/>
    <s v="350047"/>
    <x v="55"/>
    <s v="0000000"/>
    <n v="2016"/>
    <x v="4"/>
    <x v="55"/>
    <s v="R3000-REVENUE"/>
    <s v="R3310-FEDERAL GRANTS DIRECT"/>
    <m/>
    <n v="0"/>
    <n v="0"/>
    <n v="0"/>
    <n v="0"/>
    <n v="0"/>
    <s v="N/A"/>
    <n v="0"/>
    <n v="0"/>
    <n v="0"/>
    <n v="0"/>
    <n v="0"/>
    <n v="0"/>
    <n v="0"/>
    <n v="0"/>
    <n v="0"/>
    <n v="0"/>
    <n v="0"/>
    <n v="0"/>
    <n v="0"/>
    <s v="FED HOUSNG &amp; COMM DEV FND"/>
    <s v="FHCD TUK SEATAC DM MN HMRP C12"/>
    <s v="PROGRAM YEAR PROJECTS"/>
    <s v="Default"/>
  </r>
  <r>
    <x v="0"/>
    <s v="1111406"/>
    <s v="350047"/>
    <x v="39"/>
    <s v="0000000"/>
    <n v="2016"/>
    <x v="4"/>
    <x v="39"/>
    <s v="R3000-REVENUE"/>
    <s v="R3600-MISCELLANEOUS REVENUE"/>
    <m/>
    <n v="0"/>
    <n v="0"/>
    <n v="0"/>
    <n v="0"/>
    <n v="0"/>
    <s v="N/A"/>
    <n v="0"/>
    <n v="0"/>
    <n v="0"/>
    <n v="0"/>
    <n v="0"/>
    <n v="0"/>
    <n v="0"/>
    <n v="0"/>
    <n v="0"/>
    <n v="0"/>
    <n v="0"/>
    <n v="0"/>
    <n v="0"/>
    <s v="FED HOUSNG &amp; COMM DEV FND"/>
    <s v="FHCD TUK SEATAC DM MN HMRP C12"/>
    <s v="PROGRAM YEAR PROJECTS"/>
    <s v="Default"/>
  </r>
  <r>
    <x v="0"/>
    <s v="1111406"/>
    <s v="350047"/>
    <x v="40"/>
    <s v="5590000"/>
    <n v="2016"/>
    <x v="3"/>
    <x v="40"/>
    <s v="50000-PROGRAM EXPENDITURE BUDGET"/>
    <s v="51000-WAGES AND BENEFITS"/>
    <s v="51100-SALARIES/WAGES"/>
    <n v="0"/>
    <n v="0"/>
    <n v="0"/>
    <n v="0"/>
    <n v="0"/>
    <s v="N/A"/>
    <n v="0"/>
    <n v="0"/>
    <n v="0"/>
    <n v="0"/>
    <n v="0"/>
    <n v="0"/>
    <n v="0"/>
    <n v="0"/>
    <n v="0"/>
    <n v="0"/>
    <n v="0"/>
    <n v="0"/>
    <n v="0"/>
    <s v="FED HOUSNG &amp; COMM DEV FND"/>
    <s v="FHCD TUK SEATAC DM MN HMRP C12"/>
    <s v="PROGRAM YEAR PROJECTS"/>
    <s v="HOUSING AND COMMUNITY DEVELOPMENT"/>
  </r>
  <r>
    <x v="0"/>
    <s v="1111406"/>
    <s v="350047"/>
    <x v="106"/>
    <s v="5590000"/>
    <n v="2016"/>
    <x v="3"/>
    <x v="106"/>
    <s v="50000-PROGRAM EXPENDITURE BUDGET"/>
    <s v="51000-WAGES AND BENEFITS"/>
    <s v="51100-SALARIES/WAGES"/>
    <n v="0"/>
    <n v="0"/>
    <n v="0"/>
    <n v="0"/>
    <n v="0"/>
    <s v="N/A"/>
    <n v="0"/>
    <n v="0"/>
    <n v="0"/>
    <n v="0"/>
    <n v="0"/>
    <n v="0"/>
    <n v="0"/>
    <n v="0"/>
    <n v="0"/>
    <n v="0"/>
    <n v="0"/>
    <n v="0"/>
    <n v="0"/>
    <s v="FED HOUSNG &amp; COMM DEV FND"/>
    <s v="FHCD TUK SEATAC DM MN HMRP C12"/>
    <s v="PROGRAM YEAR PROJECTS"/>
    <s v="HOUSING AND COMMUNITY DEVELOPMENT"/>
  </r>
  <r>
    <x v="0"/>
    <s v="1111406"/>
    <s v="350047"/>
    <x v="70"/>
    <s v="5590000"/>
    <n v="2016"/>
    <x v="3"/>
    <x v="70"/>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1"/>
    <s v="5590000"/>
    <n v="2016"/>
    <x v="3"/>
    <x v="71"/>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2"/>
    <s v="5590000"/>
    <n v="2016"/>
    <x v="3"/>
    <x v="72"/>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4"/>
    <s v="5590000"/>
    <n v="2016"/>
    <x v="3"/>
    <x v="74"/>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41"/>
    <s v="5590000"/>
    <n v="2016"/>
    <x v="3"/>
    <x v="41"/>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39"/>
    <s v="5590000"/>
    <n v="2016"/>
    <x v="3"/>
    <x v="139"/>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11"/>
    <s v="5590000"/>
    <n v="2016"/>
    <x v="3"/>
    <x v="111"/>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12"/>
    <s v="5590000"/>
    <n v="2016"/>
    <x v="3"/>
    <x v="112"/>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49"/>
    <s v="5590000"/>
    <n v="2016"/>
    <x v="3"/>
    <x v="149"/>
    <s v="50000-PROGRAM EXPENDITURE BUDGET"/>
    <s v="55000-INTRAGOVERNMENTAL SERVICES"/>
    <m/>
    <n v="0"/>
    <n v="0"/>
    <n v="0"/>
    <n v="0"/>
    <n v="0"/>
    <s v="N/A"/>
    <n v="0"/>
    <n v="0"/>
    <n v="0"/>
    <n v="0"/>
    <n v="0"/>
    <n v="0"/>
    <n v="0"/>
    <n v="0"/>
    <n v="0"/>
    <n v="0"/>
    <n v="0"/>
    <n v="0"/>
    <n v="0"/>
    <s v="FED HOUSNG &amp; COMM DEV FND"/>
    <s v="FHCD TUK SEATAC DM MN HMRP C12"/>
    <s v="PROGRAM YEAR PROJECTS"/>
    <s v="HOUSING AND COMMUNITY DEVELOPMENT"/>
  </r>
  <r>
    <x v="0"/>
    <s v="1111406"/>
    <s v="350047"/>
    <x v="104"/>
    <s v="5590000"/>
    <n v="2016"/>
    <x v="3"/>
    <x v="104"/>
    <s v="50000-PROGRAM EXPENDITURE BUDGET"/>
    <s v="59900-CONTRA EXPENDITURES"/>
    <m/>
    <n v="0"/>
    <n v="0"/>
    <n v="0"/>
    <n v="0"/>
    <n v="0"/>
    <s v="N/A"/>
    <n v="0"/>
    <n v="0"/>
    <n v="0"/>
    <n v="0"/>
    <n v="0"/>
    <n v="0"/>
    <n v="0"/>
    <n v="0"/>
    <n v="0"/>
    <n v="0"/>
    <n v="0"/>
    <n v="0"/>
    <n v="0"/>
    <s v="FED HOUSNG &amp; COMM DEV FND"/>
    <s v="FHCD TUK SEATAC DM MN HMRP C12"/>
    <s v="PROGRAM YEAR PROJECTS"/>
    <s v="HOUSING AND COMMUNITY DEVELOPMENT"/>
  </r>
  <r>
    <x v="0"/>
    <s v="1111406"/>
    <s v="350047"/>
    <x v="53"/>
    <s v="5590000"/>
    <n v="2016"/>
    <x v="3"/>
    <x v="53"/>
    <s v="50000-PROGRAM EXPENDITURE BUDGET"/>
    <s v="82000-APPLIED OVERHEAD"/>
    <m/>
    <n v="0"/>
    <n v="0"/>
    <n v="0"/>
    <n v="0"/>
    <n v="0"/>
    <s v="N/A"/>
    <n v="0"/>
    <n v="0"/>
    <n v="0"/>
    <n v="0"/>
    <n v="0"/>
    <n v="0"/>
    <n v="0"/>
    <n v="0"/>
    <n v="0"/>
    <n v="0"/>
    <n v="0"/>
    <n v="0"/>
    <n v="0"/>
    <s v="FED HOUSNG &amp; COMM DEV FND"/>
    <s v="FHCD TUK SEATAC DM MN HMRP C12"/>
    <s v="PROGRAM YEAR PROJECTS"/>
    <s v="HOUSING AND COMMUNITY DEVELOPMENT"/>
  </r>
  <r>
    <x v="0"/>
    <s v="1111406"/>
    <s v="350047"/>
    <x v="54"/>
    <s v="5590000"/>
    <n v="2016"/>
    <x v="3"/>
    <x v="54"/>
    <s v="50000-PROGRAM EXPENDITURE BUDGET"/>
    <s v="82000-APPLIED OVERHEAD"/>
    <m/>
    <n v="0"/>
    <n v="0"/>
    <n v="0"/>
    <n v="0"/>
    <n v="0"/>
    <s v="N/A"/>
    <n v="0"/>
    <n v="0"/>
    <n v="0"/>
    <n v="0"/>
    <n v="0"/>
    <n v="0"/>
    <n v="0"/>
    <n v="0"/>
    <n v="0"/>
    <n v="0"/>
    <n v="0"/>
    <n v="0"/>
    <n v="0"/>
    <s v="FED HOUSNG &amp; COMM DEV FND"/>
    <s v="FHCD TUK SEATAC DM MN HMRP C12"/>
    <s v="PROGRAM YEAR PROJECTS"/>
    <s v="HOUSING AND COMMUNITY DEVELOPMENT"/>
  </r>
  <r>
    <x v="0"/>
    <s v="1114219"/>
    <s v="000000"/>
    <x v="6"/>
    <s v="0000000"/>
    <n v="2016"/>
    <x v="0"/>
    <x v="6"/>
    <s v="BS000-CURRENT ASSETS"/>
    <s v="B1150-ACCOUNTS RECEIVABLE"/>
    <m/>
    <n v="0"/>
    <n v="0"/>
    <n v="0"/>
    <n v="0"/>
    <n v="0"/>
    <s v="N/A"/>
    <n v="0"/>
    <n v="0"/>
    <n v="0"/>
    <n v="0"/>
    <n v="0"/>
    <n v="0"/>
    <n v="0"/>
    <n v="0"/>
    <n v="0"/>
    <n v="0"/>
    <n v="0"/>
    <n v="0"/>
    <n v="0"/>
    <s v="FED HOUSNG &amp; COMM DEV FND"/>
    <s v="FHCD HECTOR GARCIA"/>
    <s v="DEFAULT"/>
    <s v="Default"/>
  </r>
  <r>
    <x v="0"/>
    <s v="1114219"/>
    <s v="000000"/>
    <x v="9"/>
    <s v="0000000"/>
    <n v="2016"/>
    <x v="0"/>
    <x v="9"/>
    <s v="BS000-CURRENT ASSETS"/>
    <s v="B1150-ACCOUNTS RECEIVABLE"/>
    <m/>
    <n v="0"/>
    <n v="0"/>
    <n v="0"/>
    <n v="0"/>
    <n v="0"/>
    <s v="N/A"/>
    <n v="0"/>
    <n v="0"/>
    <n v="0"/>
    <n v="0"/>
    <n v="0"/>
    <n v="0"/>
    <n v="0"/>
    <n v="0"/>
    <n v="0"/>
    <n v="0"/>
    <n v="0"/>
    <n v="0"/>
    <n v="0"/>
    <s v="FED HOUSNG &amp; COMM DEV FND"/>
    <s v="FHCD HECTOR GARCIA"/>
    <s v="DEFAULT"/>
    <s v="Default"/>
  </r>
  <r>
    <x v="0"/>
    <s v="1114219"/>
    <s v="000000"/>
    <x v="29"/>
    <s v="0000000"/>
    <n v="2016"/>
    <x v="1"/>
    <x v="29"/>
    <s v="BS200-CURRENT LIABILITIES"/>
    <s v="B2220-DEFERRED REVENUES"/>
    <m/>
    <n v="0"/>
    <n v="0"/>
    <n v="0"/>
    <n v="0"/>
    <n v="0"/>
    <s v="N/A"/>
    <n v="0"/>
    <n v="0"/>
    <n v="0"/>
    <n v="0"/>
    <n v="0"/>
    <n v="0"/>
    <n v="0"/>
    <n v="0"/>
    <n v="0"/>
    <n v="0"/>
    <n v="0"/>
    <n v="0"/>
    <n v="0"/>
    <s v="FED HOUSNG &amp; COMM DEV FND"/>
    <s v="FHCD HECTOR GARCIA"/>
    <s v="DEFAULT"/>
    <s v="Default"/>
  </r>
  <r>
    <x v="0"/>
    <s v="1114219"/>
    <s v="350002"/>
    <x v="43"/>
    <s v="0000000"/>
    <n v="2016"/>
    <x v="4"/>
    <x v="43"/>
    <s v="R3000-REVENUE"/>
    <s v="R3310-FEDERAL GRANTS DIRECT"/>
    <m/>
    <n v="0"/>
    <n v="0"/>
    <n v="0"/>
    <n v="0"/>
    <n v="0"/>
    <s v="N/A"/>
    <n v="0"/>
    <n v="0"/>
    <n v="0"/>
    <n v="0"/>
    <n v="0"/>
    <n v="0"/>
    <n v="0"/>
    <n v="0"/>
    <n v="0"/>
    <n v="0"/>
    <n v="0"/>
    <n v="0"/>
    <n v="0"/>
    <s v="FED HOUSNG &amp; COMM DEV FND"/>
    <s v="FHCD HECTOR GARCIA"/>
    <s v="IDIS HOME OWNERS REHAB"/>
    <s v="Default"/>
  </r>
  <r>
    <x v="0"/>
    <s v="1114219"/>
    <s v="350002"/>
    <x v="138"/>
    <s v="0000000"/>
    <n v="2016"/>
    <x v="3"/>
    <x v="138"/>
    <s v="50000-PROGRAM EXPENDITURE BUDGET"/>
    <s v="53000-SERVICES-OTHER CHARGES"/>
    <m/>
    <n v="0"/>
    <n v="0"/>
    <n v="0"/>
    <n v="0"/>
    <n v="0"/>
    <s v="N/A"/>
    <n v="0"/>
    <n v="0"/>
    <n v="0"/>
    <n v="0"/>
    <n v="0"/>
    <n v="0"/>
    <n v="0"/>
    <n v="0"/>
    <n v="0"/>
    <n v="0"/>
    <n v="0"/>
    <n v="0"/>
    <n v="0"/>
    <s v="FED HOUSNG &amp; COMM DEV FND"/>
    <s v="FHCD HECTOR GARCIA"/>
    <s v="IDIS HOME OWNERS REHAB"/>
    <s v="Default"/>
  </r>
  <r>
    <x v="0"/>
    <s v="1114219"/>
    <s v="350002"/>
    <x v="138"/>
    <s v="5590000"/>
    <n v="2016"/>
    <x v="3"/>
    <x v="138"/>
    <s v="50000-PROGRAM EXPENDITURE BUDGET"/>
    <s v="53000-SERVICES-OTHER CHARGES"/>
    <m/>
    <n v="0"/>
    <n v="0"/>
    <n v="0"/>
    <n v="0"/>
    <n v="0"/>
    <s v="N/A"/>
    <n v="0"/>
    <n v="0"/>
    <n v="0"/>
    <n v="0"/>
    <n v="0"/>
    <n v="0"/>
    <n v="0"/>
    <n v="0"/>
    <n v="0"/>
    <n v="0"/>
    <n v="0"/>
    <n v="0"/>
    <n v="0"/>
    <s v="FED HOUSNG &amp; COMM DEV FND"/>
    <s v="FHCD HECTOR GARCIA"/>
    <s v="IDIS HOME OWNERS REHAB"/>
    <s v="HOUSING AND COMMUNITY DEVELOPMENT"/>
  </r>
  <r>
    <x v="0"/>
    <s v="1114219"/>
    <s v="350002"/>
    <x v="138"/>
    <s v="5593000"/>
    <n v="2016"/>
    <x v="3"/>
    <x v="138"/>
    <s v="50000-PROGRAM EXPENDITURE BUDGET"/>
    <s v="53000-SERVICES-OTHER CHARGES"/>
    <m/>
    <n v="0"/>
    <n v="0"/>
    <n v="0"/>
    <n v="0"/>
    <n v="0"/>
    <s v="N/A"/>
    <n v="0"/>
    <n v="0"/>
    <n v="0"/>
    <n v="0"/>
    <n v="0"/>
    <n v="0"/>
    <n v="0"/>
    <n v="0"/>
    <n v="0"/>
    <n v="0"/>
    <n v="0"/>
    <n v="0"/>
    <n v="0"/>
    <s v="FED HOUSNG &amp; COMM DEV FND"/>
    <s v="FHCD HECTOR GARCIA"/>
    <s v="IDIS HOME OWNERS REHAB"/>
    <s v="COMMUNITY DEVELOPMENT SERVICES"/>
  </r>
  <r>
    <x v="0"/>
    <s v="1114219"/>
    <s v="350002"/>
    <x v="112"/>
    <s v="5590000"/>
    <n v="2016"/>
    <x v="3"/>
    <x v="112"/>
    <s v="50000-PROGRAM EXPENDITURE BUDGET"/>
    <s v="53000-SERVICES-OTHER CHARGES"/>
    <m/>
    <n v="0"/>
    <n v="0"/>
    <n v="0"/>
    <n v="0"/>
    <n v="0"/>
    <s v="N/A"/>
    <n v="0"/>
    <n v="0"/>
    <n v="0"/>
    <n v="0"/>
    <n v="0"/>
    <n v="0"/>
    <n v="0"/>
    <n v="0"/>
    <n v="0"/>
    <n v="0"/>
    <n v="0"/>
    <n v="0"/>
    <n v="0"/>
    <s v="FED HOUSNG &amp; COMM DEV FND"/>
    <s v="FHCD HECTOR GARCIA"/>
    <s v="IDIS HOME OWNERS REHAB"/>
    <s v="HOUSING AND COMMUNITY DEVELOPMENT"/>
  </r>
  <r>
    <x v="0"/>
    <s v="1114219"/>
    <s v="350007"/>
    <x v="43"/>
    <s v="0000000"/>
    <n v="2016"/>
    <x v="4"/>
    <x v="43"/>
    <s v="R3000-REVENUE"/>
    <s v="R3310-FEDERAL GRANTS DIRECT"/>
    <m/>
    <n v="0"/>
    <n v="0"/>
    <n v="0"/>
    <n v="0"/>
    <n v="0"/>
    <s v="N/A"/>
    <n v="0"/>
    <n v="0"/>
    <n v="0"/>
    <n v="0"/>
    <n v="0"/>
    <n v="0"/>
    <n v="0"/>
    <n v="0"/>
    <n v="0"/>
    <n v="0"/>
    <n v="0"/>
    <n v="0"/>
    <n v="0"/>
    <s v="FED HOUSNG &amp; COMM DEV FND"/>
    <s v="FHCD HECTOR GARCIA"/>
    <s v="HOME SBRCPNT UNALL"/>
    <s v="Default"/>
  </r>
  <r>
    <x v="0"/>
    <s v="1114234"/>
    <s v="000000"/>
    <x v="6"/>
    <s v="0000000"/>
    <n v="2016"/>
    <x v="0"/>
    <x v="6"/>
    <s v="BS000-CURRENT ASSETS"/>
    <s v="B1150-ACCOUNTS RECEIVABLE"/>
    <m/>
    <n v="0"/>
    <n v="0"/>
    <n v="0"/>
    <n v="0"/>
    <n v="0"/>
    <s v="N/A"/>
    <n v="0"/>
    <n v="0"/>
    <n v="0"/>
    <n v="0"/>
    <n v="0"/>
    <n v="0"/>
    <n v="0"/>
    <n v="0"/>
    <n v="0"/>
    <n v="0"/>
    <n v="0"/>
    <n v="0"/>
    <n v="0"/>
    <s v="FED HOUSNG &amp; COMM DEV FND"/>
    <s v="FHCD JEANETTE JOHNSON"/>
    <s v="DEFAULT"/>
    <s v="Default"/>
  </r>
  <r>
    <x v="0"/>
    <s v="1114234"/>
    <s v="000000"/>
    <x v="9"/>
    <s v="0000000"/>
    <n v="2016"/>
    <x v="0"/>
    <x v="9"/>
    <s v="BS000-CURRENT ASSETS"/>
    <s v="B1150-ACCOUNTS RECEIVABLE"/>
    <m/>
    <n v="0"/>
    <n v="0"/>
    <n v="0"/>
    <n v="0"/>
    <n v="0"/>
    <s v="N/A"/>
    <n v="0"/>
    <n v="0"/>
    <n v="0"/>
    <n v="0"/>
    <n v="0"/>
    <n v="0"/>
    <n v="0"/>
    <n v="0"/>
    <n v="0"/>
    <n v="0"/>
    <n v="0"/>
    <n v="0"/>
    <n v="0"/>
    <s v="FED HOUSNG &amp; COMM DEV FND"/>
    <s v="FHCD JEANETTE JOHNSON"/>
    <s v="DEFAULT"/>
    <s v="Default"/>
  </r>
  <r>
    <x v="0"/>
    <s v="1114234"/>
    <s v="000000"/>
    <x v="29"/>
    <s v="0000000"/>
    <n v="2016"/>
    <x v="1"/>
    <x v="29"/>
    <s v="BS200-CURRENT LIABILITIES"/>
    <s v="B2220-DEFERRED REVENUES"/>
    <m/>
    <n v="0"/>
    <n v="0"/>
    <n v="0"/>
    <n v="0"/>
    <n v="0"/>
    <s v="N/A"/>
    <n v="0"/>
    <n v="0"/>
    <n v="0"/>
    <n v="0"/>
    <n v="0"/>
    <n v="0"/>
    <n v="0"/>
    <n v="0"/>
    <n v="0"/>
    <n v="0"/>
    <n v="0"/>
    <n v="0"/>
    <n v="0"/>
    <s v="FED HOUSNG &amp; COMM DEV FND"/>
    <s v="FHCD JEANETTE JOHNSON"/>
    <s v="DEFAULT"/>
    <s v="Default"/>
  </r>
  <r>
    <x v="0"/>
    <s v="1114234"/>
    <s v="350002"/>
    <x v="43"/>
    <s v="0000000"/>
    <n v="2016"/>
    <x v="4"/>
    <x v="43"/>
    <s v="R3000-REVENUE"/>
    <s v="R3310-FEDERAL GRANTS DIRECT"/>
    <m/>
    <n v="0"/>
    <n v="0"/>
    <n v="0"/>
    <n v="0"/>
    <n v="0"/>
    <s v="N/A"/>
    <n v="0"/>
    <n v="0"/>
    <n v="0"/>
    <n v="0"/>
    <n v="0"/>
    <n v="0"/>
    <n v="0"/>
    <n v="0"/>
    <n v="0"/>
    <n v="0"/>
    <n v="0"/>
    <n v="0"/>
    <n v="0"/>
    <s v="FED HOUSNG &amp; COMM DEV FND"/>
    <s v="FHCD JEANETTE JOHNSON"/>
    <s v="IDIS HOME OWNERS REHAB"/>
    <s v="Default"/>
  </r>
  <r>
    <x v="0"/>
    <s v="1114234"/>
    <s v="350002"/>
    <x v="138"/>
    <s v="5590000"/>
    <n v="2016"/>
    <x v="3"/>
    <x v="138"/>
    <s v="50000-PROGRAM EXPENDITURE BUDGET"/>
    <s v="53000-SERVICES-OTHER CHARGES"/>
    <m/>
    <n v="0"/>
    <n v="0"/>
    <n v="0"/>
    <n v="0"/>
    <n v="0"/>
    <s v="N/A"/>
    <n v="0"/>
    <n v="0"/>
    <n v="0"/>
    <n v="0"/>
    <n v="0"/>
    <n v="0"/>
    <n v="0"/>
    <n v="0"/>
    <n v="0"/>
    <n v="0"/>
    <n v="0"/>
    <n v="0"/>
    <n v="0"/>
    <s v="FED HOUSNG &amp; COMM DEV FND"/>
    <s v="FHCD JEANETTE JOHNSON"/>
    <s v="IDIS HOME OWNERS REHAB"/>
    <s v="HOUSING AND COMMUNITY DEVELOPMENT"/>
  </r>
  <r>
    <x v="0"/>
    <s v="1114235"/>
    <s v="000000"/>
    <x v="6"/>
    <s v="0000000"/>
    <n v="2016"/>
    <x v="0"/>
    <x v="6"/>
    <s v="BS000-CURRENT ASSETS"/>
    <s v="B1150-ACCOUNTS RECEIVABLE"/>
    <m/>
    <n v="0"/>
    <n v="0"/>
    <n v="0"/>
    <n v="0"/>
    <n v="0"/>
    <s v="N/A"/>
    <n v="0"/>
    <n v="0"/>
    <n v="0"/>
    <n v="0"/>
    <n v="0"/>
    <n v="0"/>
    <n v="0"/>
    <n v="0"/>
    <n v="0"/>
    <n v="0"/>
    <n v="0"/>
    <n v="0"/>
    <n v="0"/>
    <s v="FED HOUSNG &amp; COMM DEV FND"/>
    <s v="FHCD JANET MATHEWS"/>
    <s v="DEFAULT"/>
    <s v="Default"/>
  </r>
  <r>
    <x v="0"/>
    <s v="1114235"/>
    <s v="000000"/>
    <x v="9"/>
    <s v="0000000"/>
    <n v="2016"/>
    <x v="0"/>
    <x v="9"/>
    <s v="BS000-CURRENT ASSETS"/>
    <s v="B1150-ACCOUNTS RECEIVABLE"/>
    <m/>
    <n v="0"/>
    <n v="0"/>
    <n v="0"/>
    <n v="0"/>
    <n v="0"/>
    <s v="N/A"/>
    <n v="0"/>
    <n v="0"/>
    <n v="0"/>
    <n v="0"/>
    <n v="0"/>
    <n v="0"/>
    <n v="0"/>
    <n v="0"/>
    <n v="0"/>
    <n v="0"/>
    <n v="0"/>
    <n v="0"/>
    <n v="0"/>
    <s v="FED HOUSNG &amp; COMM DEV FND"/>
    <s v="FHCD JANET MATHEWS"/>
    <s v="DEFAULT"/>
    <s v="Default"/>
  </r>
  <r>
    <x v="0"/>
    <s v="1114235"/>
    <s v="000000"/>
    <x v="29"/>
    <s v="0000000"/>
    <n v="2016"/>
    <x v="1"/>
    <x v="29"/>
    <s v="BS200-CURRENT LIABILITIES"/>
    <s v="B2220-DEFERRED REVENUES"/>
    <m/>
    <n v="0"/>
    <n v="0"/>
    <n v="0"/>
    <n v="0"/>
    <n v="0"/>
    <s v="N/A"/>
    <n v="0"/>
    <n v="0"/>
    <n v="0"/>
    <n v="0"/>
    <n v="0"/>
    <n v="0"/>
    <n v="0"/>
    <n v="0"/>
    <n v="0"/>
    <n v="0"/>
    <n v="0"/>
    <n v="0"/>
    <n v="0"/>
    <s v="FED HOUSNG &amp; COMM DEV FND"/>
    <s v="FHCD JANET MATHEWS"/>
    <s v="DEFAULT"/>
    <s v="Default"/>
  </r>
  <r>
    <x v="0"/>
    <s v="1114235"/>
    <s v="350002"/>
    <x v="43"/>
    <s v="0000000"/>
    <n v="2016"/>
    <x v="4"/>
    <x v="43"/>
    <s v="R3000-REVENUE"/>
    <s v="R3310-FEDERAL GRANTS DIRECT"/>
    <m/>
    <n v="0"/>
    <n v="0"/>
    <n v="0"/>
    <n v="0"/>
    <n v="0"/>
    <s v="N/A"/>
    <n v="0"/>
    <n v="0"/>
    <n v="0"/>
    <n v="0"/>
    <n v="0"/>
    <n v="0"/>
    <n v="0"/>
    <n v="0"/>
    <n v="0"/>
    <n v="0"/>
    <n v="0"/>
    <n v="0"/>
    <n v="0"/>
    <s v="FED HOUSNG &amp; COMM DEV FND"/>
    <s v="FHCD JANET MATHEWS"/>
    <s v="IDIS HOME OWNERS REHAB"/>
    <s v="Default"/>
  </r>
  <r>
    <x v="0"/>
    <s v="1114235"/>
    <s v="350002"/>
    <x v="38"/>
    <s v="5590000"/>
    <n v="2016"/>
    <x v="3"/>
    <x v="38"/>
    <s v="50000-PROGRAM EXPENDITURE BUDGET"/>
    <s v="53000-SERVICES-OTHER CHARGES"/>
    <m/>
    <n v="0"/>
    <n v="0"/>
    <n v="0"/>
    <n v="0"/>
    <n v="0"/>
    <s v="N/A"/>
    <n v="0"/>
    <n v="0"/>
    <n v="0"/>
    <n v="0"/>
    <n v="0"/>
    <n v="0"/>
    <n v="0"/>
    <n v="0"/>
    <n v="0"/>
    <n v="0"/>
    <n v="0"/>
    <n v="0"/>
    <n v="0"/>
    <s v="FED HOUSNG &amp; COMM DEV FND"/>
    <s v="FHCD JANET MATHEWS"/>
    <s v="IDIS HOME OWNERS REHAB"/>
    <s v="HOUSING AND COMMUNITY DEVELOPMENT"/>
  </r>
  <r>
    <x v="0"/>
    <s v="1114346"/>
    <s v="000000"/>
    <x v="6"/>
    <s v="0000000"/>
    <n v="2016"/>
    <x v="0"/>
    <x v="6"/>
    <s v="BS000-CURRENT ASSETS"/>
    <s v="B1150-ACCOUNTS RECEIVABLE"/>
    <m/>
    <n v="0"/>
    <n v="0"/>
    <n v="0"/>
    <n v="0"/>
    <n v="0"/>
    <s v="N/A"/>
    <n v="0"/>
    <n v="0"/>
    <n v="0"/>
    <n v="0"/>
    <n v="0"/>
    <n v="0"/>
    <n v="0"/>
    <n v="0"/>
    <n v="0"/>
    <n v="0"/>
    <n v="0"/>
    <n v="0"/>
    <n v="0"/>
    <s v="FED HOUSNG &amp; COMM DEV FND"/>
    <s v="FHCD JACQUELINE WYATT"/>
    <s v="DEFAULT"/>
    <s v="Default"/>
  </r>
  <r>
    <x v="0"/>
    <s v="1114346"/>
    <s v="000000"/>
    <x v="9"/>
    <s v="0000000"/>
    <n v="2016"/>
    <x v="0"/>
    <x v="9"/>
    <s v="BS000-CURRENT ASSETS"/>
    <s v="B1150-ACCOUNTS RECEIVABLE"/>
    <m/>
    <n v="0"/>
    <n v="0"/>
    <n v="0"/>
    <n v="0"/>
    <n v="0"/>
    <s v="N/A"/>
    <n v="0"/>
    <n v="0"/>
    <n v="0"/>
    <n v="0"/>
    <n v="0"/>
    <n v="0"/>
    <n v="0"/>
    <n v="0"/>
    <n v="0"/>
    <n v="0"/>
    <n v="0"/>
    <n v="0"/>
    <n v="0"/>
    <s v="FED HOUSNG &amp; COMM DEV FND"/>
    <s v="FHCD JACQUELINE WYATT"/>
    <s v="DEFAULT"/>
    <s v="Default"/>
  </r>
  <r>
    <x v="0"/>
    <s v="1114346"/>
    <s v="000000"/>
    <x v="29"/>
    <s v="0000000"/>
    <n v="2016"/>
    <x v="1"/>
    <x v="29"/>
    <s v="BS200-CURRENT LIABILITIES"/>
    <s v="B2220-DEFERRED REVENUES"/>
    <m/>
    <n v="0"/>
    <n v="0"/>
    <n v="0"/>
    <n v="0"/>
    <n v="0"/>
    <s v="N/A"/>
    <n v="0"/>
    <n v="0"/>
    <n v="0"/>
    <n v="0"/>
    <n v="0"/>
    <n v="0"/>
    <n v="0"/>
    <n v="0"/>
    <n v="0"/>
    <n v="0"/>
    <n v="0"/>
    <n v="0"/>
    <n v="0"/>
    <s v="FED HOUSNG &amp; COMM DEV FND"/>
    <s v="FHCD JACQUELINE WYATT"/>
    <s v="DEFAULT"/>
    <s v="Default"/>
  </r>
  <r>
    <x v="0"/>
    <s v="1114346"/>
    <s v="350002"/>
    <x v="43"/>
    <s v="0000000"/>
    <n v="2016"/>
    <x v="4"/>
    <x v="43"/>
    <s v="R3000-REVENUE"/>
    <s v="R3310-FEDERAL GRANTS DIRECT"/>
    <m/>
    <n v="0"/>
    <n v="0"/>
    <n v="0"/>
    <n v="0"/>
    <n v="0"/>
    <s v="N/A"/>
    <n v="0"/>
    <n v="0"/>
    <n v="0"/>
    <n v="0"/>
    <n v="0"/>
    <n v="0"/>
    <n v="0"/>
    <n v="0"/>
    <n v="0"/>
    <n v="0"/>
    <n v="0"/>
    <n v="0"/>
    <n v="0"/>
    <s v="FED HOUSNG &amp; COMM DEV FND"/>
    <s v="FHCD JACQUELINE WYATT"/>
    <s v="IDIS HOME OWNERS REHAB"/>
    <s v="Default"/>
  </r>
  <r>
    <x v="0"/>
    <s v="1114346"/>
    <s v="350002"/>
    <x v="138"/>
    <s v="5590000"/>
    <n v="2016"/>
    <x v="3"/>
    <x v="138"/>
    <s v="50000-PROGRAM EXPENDITURE BUDGET"/>
    <s v="53000-SERVICES-OTHER CHARGES"/>
    <m/>
    <n v="0"/>
    <n v="0"/>
    <n v="0"/>
    <n v="0"/>
    <n v="0"/>
    <s v="N/A"/>
    <n v="0"/>
    <n v="0"/>
    <n v="0"/>
    <n v="0"/>
    <n v="0"/>
    <n v="0"/>
    <n v="0"/>
    <n v="0"/>
    <n v="0"/>
    <n v="0"/>
    <n v="0"/>
    <n v="0"/>
    <n v="0"/>
    <s v="FED HOUSNG &amp; COMM DEV FND"/>
    <s v="FHCD JACQUELINE WYATT"/>
    <s v="IDIS HOME OWNERS REHAB"/>
    <s v="HOUSING AND COMMUNITY DEVELOPMENT"/>
  </r>
  <r>
    <x v="0"/>
    <s v="1114434"/>
    <s v="000000"/>
    <x v="6"/>
    <s v="0000000"/>
    <n v="2016"/>
    <x v="0"/>
    <x v="6"/>
    <s v="BS000-CURRENT ASSETS"/>
    <s v="B1150-ACCOUNTS RECEIVABLE"/>
    <m/>
    <n v="0"/>
    <n v="0"/>
    <n v="0"/>
    <n v="0"/>
    <n v="0"/>
    <s v="N/A"/>
    <n v="0"/>
    <n v="0"/>
    <n v="0"/>
    <n v="0"/>
    <n v="0"/>
    <n v="0"/>
    <n v="0"/>
    <n v="0"/>
    <n v="0"/>
    <n v="0"/>
    <n v="0"/>
    <n v="0"/>
    <n v="0"/>
    <s v="FED HOUSNG &amp; COMM DEV FND"/>
    <s v="FHCD 2013 HOME ADMIN"/>
    <s v="DEFAULT"/>
    <s v="Default"/>
  </r>
  <r>
    <x v="0"/>
    <s v="1114434"/>
    <s v="000000"/>
    <x v="9"/>
    <s v="0000000"/>
    <n v="2016"/>
    <x v="0"/>
    <x v="9"/>
    <s v="BS000-CURRENT ASSETS"/>
    <s v="B1150-ACCOUNTS RECEIVABLE"/>
    <m/>
    <n v="0"/>
    <n v="0"/>
    <n v="0"/>
    <n v="0"/>
    <n v="0"/>
    <s v="N/A"/>
    <n v="0"/>
    <n v="0"/>
    <n v="0"/>
    <n v="0"/>
    <n v="0"/>
    <n v="0"/>
    <n v="0"/>
    <n v="0"/>
    <n v="0"/>
    <n v="0"/>
    <n v="0"/>
    <n v="0"/>
    <n v="0"/>
    <s v="FED HOUSNG &amp; COMM DEV FND"/>
    <s v="FHCD 2013 HOME ADMIN"/>
    <s v="DEFAULT"/>
    <s v="Default"/>
  </r>
  <r>
    <x v="0"/>
    <s v="1114434"/>
    <s v="000000"/>
    <x v="19"/>
    <s v="0000000"/>
    <n v="2016"/>
    <x v="1"/>
    <x v="19"/>
    <s v="BS200-CURRENT LIABILITIES"/>
    <s v="B2020-ACCOUNTS PAYABLE"/>
    <m/>
    <n v="0"/>
    <n v="0"/>
    <n v="0"/>
    <n v="0"/>
    <n v="0"/>
    <s v="N/A"/>
    <n v="0"/>
    <n v="0"/>
    <n v="0"/>
    <n v="0"/>
    <n v="0"/>
    <n v="0"/>
    <n v="0"/>
    <n v="0"/>
    <n v="0"/>
    <n v="0"/>
    <n v="0"/>
    <n v="0"/>
    <n v="0"/>
    <s v="FED HOUSNG &amp; COMM DEV FND"/>
    <s v="FHCD 2013 HOME ADMIN"/>
    <s v="DEFAULT"/>
    <s v="Default"/>
  </r>
  <r>
    <x v="0"/>
    <s v="1114434"/>
    <s v="000000"/>
    <x v="29"/>
    <s v="0000000"/>
    <n v="2016"/>
    <x v="1"/>
    <x v="29"/>
    <s v="BS200-CURRENT LIABILITIES"/>
    <s v="B2220-DEFERRED REVENUES"/>
    <m/>
    <n v="0"/>
    <n v="0"/>
    <n v="0"/>
    <n v="0"/>
    <n v="0"/>
    <s v="N/A"/>
    <n v="0"/>
    <n v="0"/>
    <n v="0"/>
    <n v="0"/>
    <n v="0"/>
    <n v="0"/>
    <n v="0"/>
    <n v="0"/>
    <n v="0"/>
    <n v="0"/>
    <n v="0"/>
    <n v="0"/>
    <n v="0"/>
    <s v="FED HOUSNG &amp; COMM DEV FND"/>
    <s v="FHCD 2013 HOME ADMIN"/>
    <s v="DEFAULT"/>
    <s v="Default"/>
  </r>
  <r>
    <x v="0"/>
    <s v="1114434"/>
    <s v="350006"/>
    <x v="43"/>
    <s v="0000000"/>
    <n v="2016"/>
    <x v="4"/>
    <x v="43"/>
    <s v="R3000-REVENUE"/>
    <s v="R3310-FEDERAL GRANTS DIRECT"/>
    <m/>
    <n v="0"/>
    <n v="0"/>
    <n v="0"/>
    <n v="0"/>
    <n v="0"/>
    <s v="N/A"/>
    <n v="0"/>
    <n v="0"/>
    <n v="0"/>
    <n v="0"/>
    <n v="0"/>
    <n v="0"/>
    <n v="0"/>
    <n v="0"/>
    <n v="0"/>
    <n v="0"/>
    <n v="0"/>
    <n v="0"/>
    <n v="0"/>
    <s v="FED HOUSNG &amp; COMM DEV FND"/>
    <s v="FHCD 2013 HOME ADMIN"/>
    <s v="HOME ADMIN"/>
    <s v="Default"/>
  </r>
  <r>
    <x v="0"/>
    <s v="1114434"/>
    <s v="350006"/>
    <x v="39"/>
    <s v="0000000"/>
    <n v="2016"/>
    <x v="4"/>
    <x v="39"/>
    <s v="R3000-REVENUE"/>
    <s v="R3600-MISCELLANEOUS REVENUE"/>
    <m/>
    <n v="0"/>
    <n v="0"/>
    <n v="0"/>
    <n v="0"/>
    <n v="0"/>
    <s v="N/A"/>
    <n v="0"/>
    <n v="0"/>
    <n v="0"/>
    <n v="0"/>
    <n v="0"/>
    <n v="0"/>
    <n v="0"/>
    <n v="0"/>
    <n v="0"/>
    <n v="0"/>
    <n v="0"/>
    <n v="0"/>
    <n v="0"/>
    <s v="FED HOUSNG &amp; COMM DEV FND"/>
    <s v="FHCD 2013 HOME ADMIN"/>
    <s v="HOME ADMIN"/>
    <s v="Default"/>
  </r>
  <r>
    <x v="0"/>
    <s v="1114434"/>
    <s v="350006"/>
    <x v="40"/>
    <s v="5590000"/>
    <n v="2016"/>
    <x v="3"/>
    <x v="40"/>
    <s v="50000-PROGRAM EXPENDITURE BUDGET"/>
    <s v="51000-WAGES AND BENEFITS"/>
    <s v="51100-SALARIES/WAGES"/>
    <n v="0"/>
    <n v="0"/>
    <n v="0"/>
    <n v="0"/>
    <n v="0"/>
    <s v="N/A"/>
    <n v="0"/>
    <n v="0"/>
    <n v="0"/>
    <n v="0"/>
    <n v="0"/>
    <n v="0"/>
    <n v="0"/>
    <n v="0"/>
    <n v="0"/>
    <n v="0"/>
    <n v="0"/>
    <n v="0"/>
    <n v="0"/>
    <s v="FED HOUSNG &amp; COMM DEV FND"/>
    <s v="FHCD 2013 HOME ADMIN"/>
    <s v="HOME ADMIN"/>
    <s v="HOUSING AND COMMUNITY DEVELOPMENT"/>
  </r>
  <r>
    <x v="0"/>
    <s v="1114434"/>
    <s v="350006"/>
    <x v="106"/>
    <s v="5590000"/>
    <n v="2016"/>
    <x v="3"/>
    <x v="106"/>
    <s v="50000-PROGRAM EXPENDITURE BUDGET"/>
    <s v="51000-WAGES AND BENEFITS"/>
    <s v="51100-SALARIES/WAGES"/>
    <n v="0"/>
    <n v="0"/>
    <n v="0"/>
    <n v="0"/>
    <n v="0"/>
    <s v="N/A"/>
    <n v="0"/>
    <n v="0"/>
    <n v="0"/>
    <n v="0"/>
    <n v="0"/>
    <n v="0"/>
    <n v="0"/>
    <n v="0"/>
    <n v="0"/>
    <n v="0"/>
    <n v="0"/>
    <n v="0"/>
    <n v="0"/>
    <s v="FED HOUSNG &amp; COMM DEV FND"/>
    <s v="FHCD 2013 HOME ADMIN"/>
    <s v="HOME ADMIN"/>
    <s v="HOUSING AND COMMUNITY DEVELOPMENT"/>
  </r>
  <r>
    <x v="0"/>
    <s v="1114434"/>
    <s v="350006"/>
    <x v="70"/>
    <s v="5590000"/>
    <n v="2016"/>
    <x v="3"/>
    <x v="70"/>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1"/>
    <s v="5590000"/>
    <n v="2016"/>
    <x v="3"/>
    <x v="71"/>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2"/>
    <s v="5590000"/>
    <n v="2016"/>
    <x v="3"/>
    <x v="72"/>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5"/>
    <s v="5590000"/>
    <n v="2016"/>
    <x v="3"/>
    <x v="75"/>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63"/>
    <s v="5590000"/>
    <n v="2016"/>
    <x v="3"/>
    <x v="162"/>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23"/>
    <s v="5590000"/>
    <n v="2016"/>
    <x v="3"/>
    <x v="123"/>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56"/>
    <s v="5590000"/>
    <n v="2016"/>
    <x v="3"/>
    <x v="155"/>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38"/>
    <s v="5590000"/>
    <n v="2016"/>
    <x v="3"/>
    <x v="38"/>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41"/>
    <s v="5590000"/>
    <n v="2016"/>
    <x v="3"/>
    <x v="41"/>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39"/>
    <s v="5590000"/>
    <n v="2016"/>
    <x v="3"/>
    <x v="139"/>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64"/>
    <s v="5590000"/>
    <n v="2016"/>
    <x v="3"/>
    <x v="163"/>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28"/>
    <s v="5590000"/>
    <n v="2016"/>
    <x v="3"/>
    <x v="128"/>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22"/>
    <s v="5590000"/>
    <n v="2016"/>
    <x v="3"/>
    <x v="122"/>
    <s v="50000-PROGRAM EXPENDITURE BUDGET"/>
    <s v="53000-SERVICES-OTHER CHARGES"/>
    <m/>
    <n v="0"/>
    <n v="0"/>
    <n v="0"/>
    <n v="0"/>
    <n v="0"/>
    <s v="N/A"/>
    <n v="4.7"/>
    <n v="0"/>
    <n v="0"/>
    <n v="0"/>
    <n v="0"/>
    <n v="0"/>
    <n v="0"/>
    <n v="0"/>
    <n v="0"/>
    <n v="0"/>
    <n v="0"/>
    <n v="-4.7"/>
    <n v="0"/>
    <s v="FED HOUSNG &amp; COMM DEV FND"/>
    <s v="FHCD 2013 HOME ADMIN"/>
    <s v="HOME ADMIN"/>
    <s v="HOUSING AND COMMUNITY DEVELOPMENT"/>
  </r>
  <r>
    <x v="0"/>
    <s v="1114434"/>
    <s v="350006"/>
    <x v="140"/>
    <s v="5590000"/>
    <n v="2016"/>
    <x v="3"/>
    <x v="140"/>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14"/>
    <s v="5590000"/>
    <n v="2016"/>
    <x v="3"/>
    <x v="114"/>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61"/>
    <s v="5590000"/>
    <n v="2016"/>
    <x v="3"/>
    <x v="160"/>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77"/>
    <s v="5590000"/>
    <n v="2016"/>
    <x v="3"/>
    <x v="77"/>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42"/>
    <s v="5590000"/>
    <n v="2016"/>
    <x v="3"/>
    <x v="42"/>
    <s v="50000-PROGRAM EXPENDITURE BUDGET"/>
    <s v="55000-INTRAGOVERNMENTAL SERVICES"/>
    <m/>
    <n v="0"/>
    <n v="0"/>
    <n v="0"/>
    <n v="0"/>
    <n v="0"/>
    <s v="N/A"/>
    <n v="0"/>
    <n v="0"/>
    <n v="0"/>
    <n v="0"/>
    <n v="0"/>
    <n v="0"/>
    <n v="0"/>
    <n v="0"/>
    <n v="0"/>
    <n v="0"/>
    <n v="0"/>
    <n v="0"/>
    <n v="0"/>
    <s v="FED HOUSNG &amp; COMM DEV FND"/>
    <s v="FHCD 2013 HOME ADMIN"/>
    <s v="HOME ADMIN"/>
    <s v="HOUSING AND COMMUNITY DEVELOPMENT"/>
  </r>
  <r>
    <x v="0"/>
    <s v="1114434"/>
    <s v="350006"/>
    <x v="117"/>
    <s v="5590000"/>
    <n v="2016"/>
    <x v="3"/>
    <x v="117"/>
    <s v="50000-PROGRAM EXPENDITURE BUDGET"/>
    <s v="59900-CONTRA EXPENDITURES"/>
    <m/>
    <n v="0"/>
    <n v="0"/>
    <n v="0"/>
    <n v="0"/>
    <n v="0"/>
    <s v="N/A"/>
    <n v="0"/>
    <n v="0"/>
    <n v="0"/>
    <n v="0"/>
    <n v="0"/>
    <n v="0"/>
    <n v="0"/>
    <n v="0"/>
    <n v="0"/>
    <n v="0"/>
    <n v="0"/>
    <n v="0"/>
    <n v="0"/>
    <s v="FED HOUSNG &amp; COMM DEV FND"/>
    <s v="FHCD 2013 HOME ADMIN"/>
    <s v="HOME ADMIN"/>
    <s v="HOUSING AND COMMUNITY DEVELOPMENT"/>
  </r>
  <r>
    <x v="0"/>
    <s v="1114434"/>
    <s v="350006"/>
    <x v="104"/>
    <s v="5590000"/>
    <n v="2016"/>
    <x v="3"/>
    <x v="104"/>
    <s v="50000-PROGRAM EXPENDITURE BUDGET"/>
    <s v="59900-CONTRA EXPENDITURES"/>
    <m/>
    <n v="0"/>
    <n v="0"/>
    <n v="0"/>
    <n v="0"/>
    <n v="0"/>
    <s v="N/A"/>
    <n v="0"/>
    <n v="0"/>
    <n v="0"/>
    <n v="0"/>
    <n v="0"/>
    <n v="0"/>
    <n v="0"/>
    <n v="0"/>
    <n v="0"/>
    <n v="0"/>
    <n v="0"/>
    <n v="0"/>
    <n v="0"/>
    <s v="FED HOUSNG &amp; COMM DEV FND"/>
    <s v="FHCD 2013 HOME ADMIN"/>
    <s v="HOME ADMIN"/>
    <s v="HOUSING AND COMMUNITY DEVELOPMENT"/>
  </r>
  <r>
    <x v="0"/>
    <s v="1114434"/>
    <s v="350006"/>
    <x v="53"/>
    <s v="5590000"/>
    <n v="2016"/>
    <x v="3"/>
    <x v="53"/>
    <s v="50000-PROGRAM EXPENDITURE BUDGET"/>
    <s v="82000-APPLIED OVERHEAD"/>
    <m/>
    <n v="0"/>
    <n v="0"/>
    <n v="0"/>
    <n v="0"/>
    <n v="0"/>
    <s v="N/A"/>
    <n v="0"/>
    <n v="0"/>
    <n v="0"/>
    <n v="0"/>
    <n v="0"/>
    <n v="0"/>
    <n v="0"/>
    <n v="0"/>
    <n v="0"/>
    <n v="0"/>
    <n v="0"/>
    <n v="0"/>
    <n v="0"/>
    <s v="FED HOUSNG &amp; COMM DEV FND"/>
    <s v="FHCD 2013 HOME ADMIN"/>
    <s v="HOME ADMIN"/>
    <s v="HOUSING AND COMMUNITY DEVELOPMENT"/>
  </r>
  <r>
    <x v="0"/>
    <s v="1114434"/>
    <s v="350006"/>
    <x v="54"/>
    <s v="5590000"/>
    <n v="2016"/>
    <x v="3"/>
    <x v="54"/>
    <s v="50000-PROGRAM EXPENDITURE BUDGET"/>
    <s v="82000-APPLIED OVERHEAD"/>
    <m/>
    <n v="0"/>
    <n v="0"/>
    <n v="0"/>
    <n v="0"/>
    <n v="0"/>
    <s v="N/A"/>
    <n v="0"/>
    <n v="0"/>
    <n v="0"/>
    <n v="0"/>
    <n v="0"/>
    <n v="0"/>
    <n v="0"/>
    <n v="0"/>
    <n v="0"/>
    <n v="0"/>
    <n v="0"/>
    <n v="0"/>
    <n v="0"/>
    <s v="FED HOUSNG &amp; COMM DEV FND"/>
    <s v="FHCD 2013 HOME ADMIN"/>
    <s v="HOME ADMIN"/>
    <s v="HOUSING AND COMMUNITY DEVELOPMENT"/>
  </r>
  <r>
    <x v="0"/>
    <s v="1114822"/>
    <s v="000000"/>
    <x v="6"/>
    <s v="0000000"/>
    <n v="2016"/>
    <x v="0"/>
    <x v="6"/>
    <s v="BS000-CURRENT ASSETS"/>
    <s v="B1150-ACCOUNTS RECEIVABLE"/>
    <m/>
    <n v="0"/>
    <n v="0"/>
    <n v="0"/>
    <n v="0"/>
    <n v="0"/>
    <s v="N/A"/>
    <n v="0"/>
    <n v="0"/>
    <n v="0"/>
    <n v="0"/>
    <n v="0"/>
    <n v="0"/>
    <n v="0"/>
    <n v="0"/>
    <n v="0"/>
    <n v="0"/>
    <n v="0"/>
    <n v="0"/>
    <n v="0"/>
    <s v="FED HOUSNG &amp; COMM DEV FND"/>
    <s v="FHCD JAYNE WISSEL H11"/>
    <s v="DEFAULT"/>
    <s v="Default"/>
  </r>
  <r>
    <x v="0"/>
    <s v="1114822"/>
    <s v="000000"/>
    <x v="9"/>
    <s v="0000000"/>
    <n v="2016"/>
    <x v="0"/>
    <x v="9"/>
    <s v="BS000-CURRENT ASSETS"/>
    <s v="B1150-ACCOUNTS RECEIVABLE"/>
    <m/>
    <n v="0"/>
    <n v="0"/>
    <n v="0"/>
    <n v="0"/>
    <n v="0"/>
    <s v="N/A"/>
    <n v="0"/>
    <n v="0"/>
    <n v="0"/>
    <n v="0"/>
    <n v="0"/>
    <n v="0"/>
    <n v="0"/>
    <n v="0"/>
    <n v="0"/>
    <n v="0"/>
    <n v="0"/>
    <n v="0"/>
    <n v="0"/>
    <s v="FED HOUSNG &amp; COMM DEV FND"/>
    <s v="FHCD JAYNE WISSEL H11"/>
    <s v="DEFAULT"/>
    <s v="Default"/>
  </r>
  <r>
    <x v="0"/>
    <s v="1114822"/>
    <s v="000000"/>
    <x v="29"/>
    <s v="0000000"/>
    <n v="2016"/>
    <x v="1"/>
    <x v="29"/>
    <s v="BS200-CURRENT LIABILITIES"/>
    <s v="B2220-DEFERRED REVENUES"/>
    <m/>
    <n v="0"/>
    <n v="0"/>
    <n v="0"/>
    <n v="0"/>
    <n v="0"/>
    <s v="N/A"/>
    <n v="0"/>
    <n v="0"/>
    <n v="0"/>
    <n v="0"/>
    <n v="0"/>
    <n v="0"/>
    <n v="0"/>
    <n v="0"/>
    <n v="0"/>
    <n v="0"/>
    <n v="0"/>
    <n v="0"/>
    <n v="0"/>
    <s v="FED HOUSNG &amp; COMM DEV FND"/>
    <s v="FHCD JAYNE WISSEL H11"/>
    <s v="DEFAULT"/>
    <s v="Default"/>
  </r>
  <r>
    <x v="0"/>
    <s v="1114822"/>
    <s v="350002"/>
    <x v="43"/>
    <s v="0000000"/>
    <n v="2016"/>
    <x v="4"/>
    <x v="43"/>
    <s v="R3000-REVENUE"/>
    <s v="R3310-FEDERAL GRANTS DIRECT"/>
    <m/>
    <n v="0"/>
    <n v="0"/>
    <n v="0"/>
    <n v="0"/>
    <n v="0"/>
    <s v="N/A"/>
    <n v="0"/>
    <n v="0"/>
    <n v="0"/>
    <n v="0"/>
    <n v="0"/>
    <n v="0"/>
    <n v="0"/>
    <n v="0"/>
    <n v="0"/>
    <n v="0"/>
    <n v="0"/>
    <n v="0"/>
    <n v="0"/>
    <s v="FED HOUSNG &amp; COMM DEV FND"/>
    <s v="FHCD JAYNE WISSEL H11"/>
    <s v="IDIS HOME OWNERS REHAB"/>
    <s v="Default"/>
  </r>
  <r>
    <x v="0"/>
    <s v="1114822"/>
    <s v="350002"/>
    <x v="39"/>
    <s v="0000000"/>
    <n v="2016"/>
    <x v="4"/>
    <x v="39"/>
    <s v="R3000-REVENUE"/>
    <s v="R3600-MISCELLANEOUS REVENUE"/>
    <m/>
    <n v="0"/>
    <n v="0"/>
    <n v="0"/>
    <n v="0"/>
    <n v="0"/>
    <s v="N/A"/>
    <n v="0"/>
    <n v="0"/>
    <n v="0"/>
    <n v="0"/>
    <n v="0"/>
    <n v="0"/>
    <n v="0"/>
    <n v="0"/>
    <n v="0"/>
    <n v="0"/>
    <n v="0"/>
    <n v="0"/>
    <n v="0"/>
    <s v="FED HOUSNG &amp; COMM DEV FND"/>
    <s v="FHCD JAYNE WISSEL H11"/>
    <s v="IDIS HOME OWNERS REHAB"/>
    <s v="Default"/>
  </r>
  <r>
    <x v="0"/>
    <s v="1114822"/>
    <s v="350002"/>
    <x v="38"/>
    <s v="5590000"/>
    <n v="2016"/>
    <x v="3"/>
    <x v="38"/>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4822"/>
    <s v="350002"/>
    <x v="165"/>
    <s v="5590000"/>
    <n v="2016"/>
    <x v="3"/>
    <x v="164"/>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4822"/>
    <s v="350002"/>
    <x v="112"/>
    <s v="5590000"/>
    <n v="2016"/>
    <x v="3"/>
    <x v="112"/>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5040"/>
    <s v="000000"/>
    <x v="6"/>
    <s v="0000000"/>
    <n v="2016"/>
    <x v="0"/>
    <x v="6"/>
    <s v="BS000-CURRENT ASSETS"/>
    <s v="B1150-ACCOUNTS RECEIVABLE"/>
    <m/>
    <n v="0"/>
    <n v="0"/>
    <n v="0"/>
    <n v="0"/>
    <n v="0"/>
    <s v="N/A"/>
    <n v="0"/>
    <n v="0"/>
    <n v="0"/>
    <n v="0"/>
    <n v="0"/>
    <n v="0"/>
    <n v="0"/>
    <n v="0"/>
    <n v="0"/>
    <n v="0"/>
    <n v="0"/>
    <n v="0"/>
    <n v="0"/>
    <s v="FED HOUSNG &amp; COMM DEV FND"/>
    <s v="FHCD HPL AVONDALE PRK ESSH E12"/>
    <s v="DEFAULT"/>
    <s v="Default"/>
  </r>
  <r>
    <x v="0"/>
    <s v="1115040"/>
    <s v="000000"/>
    <x v="9"/>
    <s v="0000000"/>
    <n v="2016"/>
    <x v="0"/>
    <x v="9"/>
    <s v="BS000-CURRENT ASSETS"/>
    <s v="B1150-ACCOUNTS RECEIVABLE"/>
    <m/>
    <n v="0"/>
    <n v="0"/>
    <n v="0"/>
    <n v="0"/>
    <n v="0"/>
    <s v="N/A"/>
    <n v="0"/>
    <n v="0"/>
    <n v="0"/>
    <n v="0"/>
    <n v="0"/>
    <n v="0"/>
    <n v="0"/>
    <n v="0"/>
    <n v="0"/>
    <n v="0"/>
    <n v="0"/>
    <n v="0"/>
    <n v="0"/>
    <s v="FED HOUSNG &amp; COMM DEV FND"/>
    <s v="FHCD HPL AVONDALE PRK ESSH E12"/>
    <s v="DEFAULT"/>
    <s v="Default"/>
  </r>
  <r>
    <x v="0"/>
    <s v="1115040"/>
    <s v="000000"/>
    <x v="29"/>
    <s v="0000000"/>
    <n v="2016"/>
    <x v="1"/>
    <x v="29"/>
    <s v="BS200-CURRENT LIABILITIES"/>
    <s v="B2220-DEFERRED REVENUES"/>
    <m/>
    <n v="0"/>
    <n v="0"/>
    <n v="0"/>
    <n v="0"/>
    <n v="0"/>
    <s v="N/A"/>
    <n v="0"/>
    <n v="0"/>
    <n v="0"/>
    <n v="0"/>
    <n v="0"/>
    <n v="0"/>
    <n v="0"/>
    <n v="0"/>
    <n v="0"/>
    <n v="0"/>
    <n v="0"/>
    <n v="0"/>
    <n v="0"/>
    <s v="FED HOUSNG &amp; COMM DEV FND"/>
    <s v="FHCD HPL AVONDALE PRK ESSH E12"/>
    <s v="DEFAULT"/>
    <s v="Default"/>
  </r>
  <r>
    <x v="0"/>
    <s v="1115040"/>
    <s v="350206"/>
    <x v="62"/>
    <s v="0000000"/>
    <n v="2016"/>
    <x v="4"/>
    <x v="62"/>
    <s v="R3000-REVENUE"/>
    <s v="R3310-FEDERAL GRANTS DIRECT"/>
    <m/>
    <n v="0"/>
    <n v="0"/>
    <n v="0"/>
    <n v="0"/>
    <n v="0"/>
    <s v="N/A"/>
    <n v="0"/>
    <n v="0"/>
    <n v="0"/>
    <n v="0"/>
    <n v="0"/>
    <n v="0"/>
    <n v="0"/>
    <n v="0"/>
    <n v="0"/>
    <n v="0"/>
    <n v="0"/>
    <n v="0"/>
    <n v="0"/>
    <s v="FED HOUSNG &amp; COMM DEV FND"/>
    <s v="FHCD HPL AVONDALE PRK ESSH E12"/>
    <s v="ESG PROGRAM"/>
    <s v="Default"/>
  </r>
  <r>
    <x v="0"/>
    <s v="1115040"/>
    <s v="350206"/>
    <x v="46"/>
    <s v="0000000"/>
    <n v="2016"/>
    <x v="4"/>
    <x v="46"/>
    <s v="R3000-REVENUE"/>
    <s v="R3600-MISCELLANEOUS REVENUE"/>
    <m/>
    <n v="0"/>
    <n v="0"/>
    <n v="0"/>
    <n v="0"/>
    <n v="0"/>
    <s v="N/A"/>
    <n v="0"/>
    <n v="0"/>
    <n v="0"/>
    <n v="0"/>
    <n v="0"/>
    <n v="0"/>
    <n v="0"/>
    <n v="0"/>
    <n v="0"/>
    <n v="0"/>
    <n v="0"/>
    <n v="0"/>
    <n v="0"/>
    <s v="FED HOUSNG &amp; COMM DEV FND"/>
    <s v="FHCD HPL AVONDALE PRK ESSH E12"/>
    <s v="ESG PROGRAM"/>
    <s v="Default"/>
  </r>
  <r>
    <x v="0"/>
    <s v="1115040"/>
    <s v="350206"/>
    <x v="41"/>
    <s v="5590000"/>
    <n v="2016"/>
    <x v="3"/>
    <x v="41"/>
    <s v="50000-PROGRAM EXPENDITURE BUDGET"/>
    <s v="53000-SERVICES-OTHER CHARGES"/>
    <m/>
    <n v="0"/>
    <n v="0"/>
    <n v="0"/>
    <n v="0"/>
    <n v="0"/>
    <s v="N/A"/>
    <n v="0"/>
    <n v="0"/>
    <n v="0"/>
    <n v="0"/>
    <n v="0"/>
    <n v="0"/>
    <n v="0"/>
    <n v="0"/>
    <n v="0"/>
    <n v="0"/>
    <n v="0"/>
    <n v="0"/>
    <n v="0"/>
    <s v="FED HOUSNG &amp; COMM DEV FND"/>
    <s v="FHCD HPL AVONDALE PRK ESSH E12"/>
    <s v="ESG PROGRAM"/>
    <s v="HOUSING AND COMMUNITY DEVELOPMENT"/>
  </r>
  <r>
    <x v="0"/>
    <s v="1115040"/>
    <s v="350206"/>
    <x v="112"/>
    <s v="5590000"/>
    <n v="2016"/>
    <x v="3"/>
    <x v="112"/>
    <s v="50000-PROGRAM EXPENDITURE BUDGET"/>
    <s v="53000-SERVICES-OTHER CHARGES"/>
    <m/>
    <n v="0"/>
    <n v="0"/>
    <n v="0"/>
    <n v="0"/>
    <n v="0"/>
    <s v="N/A"/>
    <n v="0"/>
    <n v="0"/>
    <n v="0"/>
    <n v="0"/>
    <n v="0"/>
    <n v="0"/>
    <n v="0"/>
    <n v="0"/>
    <n v="0"/>
    <n v="0"/>
    <n v="0"/>
    <n v="0"/>
    <n v="0"/>
    <s v="FED HOUSNG &amp; COMM DEV FND"/>
    <s v="FHCD HPL AVONDALE PRK ESSH E12"/>
    <s v="ESG PROGRAM"/>
    <s v="HOUSING AND COMMUNITY DEVELOPMENT"/>
  </r>
  <r>
    <x v="0"/>
    <s v="1115041"/>
    <s v="000000"/>
    <x v="6"/>
    <s v="0000000"/>
    <n v="2016"/>
    <x v="0"/>
    <x v="6"/>
    <s v="BS000-CURRENT ASSETS"/>
    <s v="B1150-ACCOUNTS RECEIVABLE"/>
    <m/>
    <n v="0"/>
    <n v="0"/>
    <n v="0"/>
    <n v="0"/>
    <n v="0"/>
    <s v="N/A"/>
    <n v="0"/>
    <n v="0"/>
    <n v="0"/>
    <n v="0"/>
    <n v="0"/>
    <n v="0"/>
    <n v="0"/>
    <n v="0"/>
    <n v="0"/>
    <n v="0"/>
    <n v="0"/>
    <n v="0"/>
    <n v="0"/>
    <s v="FED HOUSNG &amp; COMM DEV FND"/>
    <s v="FHCD HPL KENMORE FAMI ESSH E12"/>
    <s v="DEFAULT"/>
    <s v="Default"/>
  </r>
  <r>
    <x v="0"/>
    <s v="1115041"/>
    <s v="000000"/>
    <x v="9"/>
    <s v="0000000"/>
    <n v="2016"/>
    <x v="0"/>
    <x v="9"/>
    <s v="BS000-CURRENT ASSETS"/>
    <s v="B1150-ACCOUNTS RECEIVABLE"/>
    <m/>
    <n v="0"/>
    <n v="0"/>
    <n v="0"/>
    <n v="0"/>
    <n v="0"/>
    <s v="N/A"/>
    <n v="0"/>
    <n v="0"/>
    <n v="0"/>
    <n v="0"/>
    <n v="0"/>
    <n v="0"/>
    <n v="0"/>
    <n v="0"/>
    <n v="0"/>
    <n v="0"/>
    <n v="0"/>
    <n v="0"/>
    <n v="0"/>
    <s v="FED HOUSNG &amp; COMM DEV FND"/>
    <s v="FHCD HPL KENMORE FAMI ESSH E12"/>
    <s v="DEFAULT"/>
    <s v="Default"/>
  </r>
  <r>
    <x v="0"/>
    <s v="1115041"/>
    <s v="000000"/>
    <x v="19"/>
    <s v="0000000"/>
    <n v="2016"/>
    <x v="1"/>
    <x v="19"/>
    <s v="BS200-CURRENT LIABILITIES"/>
    <s v="B2020-ACCOUNTS PAYABLE"/>
    <m/>
    <n v="0"/>
    <n v="0"/>
    <n v="0"/>
    <n v="0"/>
    <n v="0"/>
    <s v="N/A"/>
    <n v="0"/>
    <n v="0"/>
    <n v="0"/>
    <n v="0"/>
    <n v="0"/>
    <n v="0"/>
    <n v="0"/>
    <n v="0"/>
    <n v="0"/>
    <n v="0"/>
    <n v="0"/>
    <n v="0"/>
    <n v="0"/>
    <s v="FED HOUSNG &amp; COMM DEV FND"/>
    <s v="FHCD HPL KENMORE FAMI ESSH E12"/>
    <s v="DEFAULT"/>
    <s v="Default"/>
  </r>
  <r>
    <x v="0"/>
    <s v="1115041"/>
    <s v="000000"/>
    <x v="29"/>
    <s v="0000000"/>
    <n v="2016"/>
    <x v="1"/>
    <x v="29"/>
    <s v="BS200-CURRENT LIABILITIES"/>
    <s v="B2220-DEFERRED REVENUES"/>
    <m/>
    <n v="0"/>
    <n v="0"/>
    <n v="0"/>
    <n v="0"/>
    <n v="0"/>
    <s v="N/A"/>
    <n v="0"/>
    <n v="0"/>
    <n v="0"/>
    <n v="0"/>
    <n v="0"/>
    <n v="0"/>
    <n v="0"/>
    <n v="0"/>
    <n v="0"/>
    <n v="0"/>
    <n v="0"/>
    <n v="0"/>
    <n v="0"/>
    <s v="FED HOUSNG &amp; COMM DEV FND"/>
    <s v="FHCD HPL KENMORE FAMI ESSH E12"/>
    <s v="DEFAULT"/>
    <s v="Default"/>
  </r>
  <r>
    <x v="0"/>
    <s v="1115041"/>
    <s v="350206"/>
    <x v="62"/>
    <s v="0000000"/>
    <n v="2016"/>
    <x v="4"/>
    <x v="62"/>
    <s v="R3000-REVENUE"/>
    <s v="R3310-FEDERAL GRANTS DIRECT"/>
    <m/>
    <n v="0"/>
    <n v="0"/>
    <n v="0"/>
    <n v="0"/>
    <n v="0"/>
    <s v="N/A"/>
    <n v="0"/>
    <n v="0"/>
    <n v="0"/>
    <n v="0"/>
    <n v="0"/>
    <n v="0"/>
    <n v="0"/>
    <n v="0"/>
    <n v="0"/>
    <n v="0"/>
    <n v="0"/>
    <n v="0"/>
    <n v="0"/>
    <s v="FED HOUSNG &amp; COMM DEV FND"/>
    <s v="FHCD HPL KENMORE FAMI ESSH E12"/>
    <s v="ESG PROGRAM"/>
    <s v="Default"/>
  </r>
  <r>
    <x v="0"/>
    <s v="1115041"/>
    <s v="350206"/>
    <x v="46"/>
    <s v="0000000"/>
    <n v="2016"/>
    <x v="4"/>
    <x v="46"/>
    <s v="R3000-REVENUE"/>
    <s v="R3600-MISCELLANEOUS REVENUE"/>
    <m/>
    <n v="0"/>
    <n v="0"/>
    <n v="0"/>
    <n v="0"/>
    <n v="0"/>
    <s v="N/A"/>
    <n v="0"/>
    <n v="0"/>
    <n v="0"/>
    <n v="0"/>
    <n v="0"/>
    <n v="0"/>
    <n v="0"/>
    <n v="0"/>
    <n v="0"/>
    <n v="0"/>
    <n v="0"/>
    <n v="0"/>
    <n v="0"/>
    <s v="FED HOUSNG &amp; COMM DEV FND"/>
    <s v="FHCD HPL KENMORE FAMI ESSH E12"/>
    <s v="ESG PROGRAM"/>
    <s v="Default"/>
  </r>
  <r>
    <x v="0"/>
    <s v="1115041"/>
    <s v="350206"/>
    <x v="41"/>
    <s v="5590000"/>
    <n v="2016"/>
    <x v="3"/>
    <x v="41"/>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1"/>
    <s v="350206"/>
    <x v="111"/>
    <s v="5590000"/>
    <n v="2016"/>
    <x v="3"/>
    <x v="111"/>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1"/>
    <s v="350206"/>
    <x v="112"/>
    <s v="5590000"/>
    <n v="2016"/>
    <x v="3"/>
    <x v="112"/>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2"/>
    <s v="000000"/>
    <x v="6"/>
    <s v="0000000"/>
    <n v="2016"/>
    <x v="0"/>
    <x v="6"/>
    <s v="BS000-CURRENT ASSETS"/>
    <s v="B1150-ACCOUNTS RECEIVABLE"/>
    <m/>
    <n v="0"/>
    <n v="0"/>
    <n v="0"/>
    <n v="0"/>
    <n v="0"/>
    <s v="N/A"/>
    <n v="0"/>
    <n v="0"/>
    <n v="0"/>
    <n v="0"/>
    <n v="0"/>
    <n v="0"/>
    <n v="0"/>
    <n v="0"/>
    <n v="0"/>
    <n v="0"/>
    <n v="0"/>
    <n v="0"/>
    <n v="0"/>
    <s v="FED HOUSNG &amp; COMM DEV FND"/>
    <s v="FHCD MSC FAMILY SHLTR ESSH E12"/>
    <s v="DEFAULT"/>
    <s v="Default"/>
  </r>
  <r>
    <x v="0"/>
    <s v="1115042"/>
    <s v="000000"/>
    <x v="9"/>
    <s v="0000000"/>
    <n v="2016"/>
    <x v="0"/>
    <x v="9"/>
    <s v="BS000-CURRENT ASSETS"/>
    <s v="B1150-ACCOUNTS RECEIVABLE"/>
    <m/>
    <n v="0"/>
    <n v="0"/>
    <n v="0"/>
    <n v="0"/>
    <n v="0"/>
    <s v="N/A"/>
    <n v="0"/>
    <n v="0"/>
    <n v="0"/>
    <n v="0"/>
    <n v="0"/>
    <n v="0"/>
    <n v="0"/>
    <n v="0"/>
    <n v="0"/>
    <n v="0"/>
    <n v="0"/>
    <n v="0"/>
    <n v="0"/>
    <s v="FED HOUSNG &amp; COMM DEV FND"/>
    <s v="FHCD MSC FAMILY SHLTR ESSH E12"/>
    <s v="DEFAULT"/>
    <s v="Default"/>
  </r>
  <r>
    <x v="0"/>
    <s v="1115042"/>
    <s v="000000"/>
    <x v="19"/>
    <s v="0000000"/>
    <n v="2016"/>
    <x v="1"/>
    <x v="19"/>
    <s v="BS200-CURRENT LIABILITIES"/>
    <s v="B2020-ACCOUNTS PAYABLE"/>
    <m/>
    <n v="0"/>
    <n v="0"/>
    <n v="0"/>
    <n v="0"/>
    <n v="0"/>
    <s v="N/A"/>
    <n v="0"/>
    <n v="0"/>
    <n v="0"/>
    <n v="0"/>
    <n v="0"/>
    <n v="0"/>
    <n v="0"/>
    <n v="0"/>
    <n v="0"/>
    <n v="0"/>
    <n v="0"/>
    <n v="0"/>
    <n v="0"/>
    <s v="FED HOUSNG &amp; COMM DEV FND"/>
    <s v="FHCD MSC FAMILY SHLTR ESSH E12"/>
    <s v="DEFAULT"/>
    <s v="Default"/>
  </r>
  <r>
    <x v="0"/>
    <s v="1115042"/>
    <s v="000000"/>
    <x v="29"/>
    <s v="0000000"/>
    <n v="2016"/>
    <x v="1"/>
    <x v="29"/>
    <s v="BS200-CURRENT LIABILITIES"/>
    <s v="B2220-DEFERRED REVENUES"/>
    <m/>
    <n v="0"/>
    <n v="0"/>
    <n v="0"/>
    <n v="0"/>
    <n v="0"/>
    <s v="N/A"/>
    <n v="0"/>
    <n v="0"/>
    <n v="0"/>
    <n v="0"/>
    <n v="0"/>
    <n v="0"/>
    <n v="0"/>
    <n v="0"/>
    <n v="0"/>
    <n v="0"/>
    <n v="0"/>
    <n v="0"/>
    <n v="0"/>
    <s v="FED HOUSNG &amp; COMM DEV FND"/>
    <s v="FHCD MSC FAMILY SHLTR ESSH E12"/>
    <s v="DEFAULT"/>
    <s v="Default"/>
  </r>
  <r>
    <x v="0"/>
    <s v="1115042"/>
    <s v="350206"/>
    <x v="62"/>
    <s v="0000000"/>
    <n v="2016"/>
    <x v="4"/>
    <x v="62"/>
    <s v="R3000-REVENUE"/>
    <s v="R3310-FEDERAL GRANTS DIRECT"/>
    <m/>
    <n v="0"/>
    <n v="0"/>
    <n v="0"/>
    <n v="0"/>
    <n v="0"/>
    <s v="N/A"/>
    <n v="0"/>
    <n v="0"/>
    <n v="0"/>
    <n v="0"/>
    <n v="0"/>
    <n v="0"/>
    <n v="0"/>
    <n v="0"/>
    <n v="0"/>
    <n v="0"/>
    <n v="0"/>
    <n v="0"/>
    <n v="0"/>
    <s v="FED HOUSNG &amp; COMM DEV FND"/>
    <s v="FHCD MSC FAMILY SHLTR ESSH E12"/>
    <s v="ESG PROGRAM"/>
    <s v="Default"/>
  </r>
  <r>
    <x v="0"/>
    <s v="1115042"/>
    <s v="350206"/>
    <x v="46"/>
    <s v="0000000"/>
    <n v="2016"/>
    <x v="4"/>
    <x v="46"/>
    <s v="R3000-REVENUE"/>
    <s v="R3600-MISCELLANEOUS REVENUE"/>
    <m/>
    <n v="0"/>
    <n v="0"/>
    <n v="0"/>
    <n v="0"/>
    <n v="0"/>
    <s v="N/A"/>
    <n v="0"/>
    <n v="0"/>
    <n v="0"/>
    <n v="0"/>
    <n v="0"/>
    <n v="0"/>
    <n v="0"/>
    <n v="0"/>
    <n v="0"/>
    <n v="0"/>
    <n v="0"/>
    <n v="0"/>
    <n v="0"/>
    <s v="FED HOUSNG &amp; COMM DEV FND"/>
    <s v="FHCD MSC FAMILY SHLTR ESSH E12"/>
    <s v="ESG PROGRAM"/>
    <s v="Default"/>
  </r>
  <r>
    <x v="0"/>
    <s v="1115042"/>
    <s v="350206"/>
    <x v="41"/>
    <s v="5590000"/>
    <n v="2016"/>
    <x v="3"/>
    <x v="41"/>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2"/>
    <s v="350206"/>
    <x v="111"/>
    <s v="5590000"/>
    <n v="2016"/>
    <x v="3"/>
    <x v="111"/>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2"/>
    <s v="350206"/>
    <x v="112"/>
    <s v="5590000"/>
    <n v="2016"/>
    <x v="3"/>
    <x v="112"/>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3"/>
    <s v="000000"/>
    <x v="6"/>
    <s v="0000000"/>
    <n v="2016"/>
    <x v="0"/>
    <x v="6"/>
    <s v="BS000-CURRENT ASSETS"/>
    <s v="B1150-ACCOUNTS RECEIVABLE"/>
    <m/>
    <n v="0"/>
    <n v="0"/>
    <n v="0"/>
    <n v="0"/>
    <n v="0"/>
    <s v="N/A"/>
    <n v="0"/>
    <n v="0"/>
    <n v="0"/>
    <n v="0"/>
    <n v="0"/>
    <n v="0"/>
    <n v="0"/>
    <n v="0"/>
    <n v="0"/>
    <n v="0"/>
    <n v="0"/>
    <n v="0"/>
    <n v="0"/>
    <s v="FED HOUSNG &amp; COMM DEV FND"/>
    <s v="FHCD YWC SKC FAM SHLT ESSH E12"/>
    <s v="DEFAULT"/>
    <s v="Default"/>
  </r>
  <r>
    <x v="0"/>
    <s v="1115043"/>
    <s v="000000"/>
    <x v="9"/>
    <s v="0000000"/>
    <n v="2016"/>
    <x v="0"/>
    <x v="9"/>
    <s v="BS000-CURRENT ASSETS"/>
    <s v="B1150-ACCOUNTS RECEIVABLE"/>
    <m/>
    <n v="0"/>
    <n v="0"/>
    <n v="0"/>
    <n v="0"/>
    <n v="0"/>
    <s v="N/A"/>
    <n v="0"/>
    <n v="0"/>
    <n v="0"/>
    <n v="0"/>
    <n v="0"/>
    <n v="0"/>
    <n v="0"/>
    <n v="0"/>
    <n v="0"/>
    <n v="0"/>
    <n v="0"/>
    <n v="0"/>
    <n v="0"/>
    <s v="FED HOUSNG &amp; COMM DEV FND"/>
    <s v="FHCD YWC SKC FAM SHLT ESSH E12"/>
    <s v="DEFAULT"/>
    <s v="Default"/>
  </r>
  <r>
    <x v="0"/>
    <s v="1115043"/>
    <s v="000000"/>
    <x v="29"/>
    <s v="0000000"/>
    <n v="2016"/>
    <x v="1"/>
    <x v="29"/>
    <s v="BS200-CURRENT LIABILITIES"/>
    <s v="B2220-DEFERRED REVENUES"/>
    <m/>
    <n v="0"/>
    <n v="0"/>
    <n v="0"/>
    <n v="0"/>
    <n v="0"/>
    <s v="N/A"/>
    <n v="0"/>
    <n v="0"/>
    <n v="0"/>
    <n v="0"/>
    <n v="0"/>
    <n v="0"/>
    <n v="0"/>
    <n v="0"/>
    <n v="0"/>
    <n v="0"/>
    <n v="0"/>
    <n v="0"/>
    <n v="0"/>
    <s v="FED HOUSNG &amp; COMM DEV FND"/>
    <s v="FHCD YWC SKC FAM SHLT ESSH E12"/>
    <s v="DEFAULT"/>
    <s v="Default"/>
  </r>
  <r>
    <x v="0"/>
    <s v="1115043"/>
    <s v="350206"/>
    <x v="62"/>
    <s v="0000000"/>
    <n v="2016"/>
    <x v="4"/>
    <x v="62"/>
    <s v="R3000-REVENUE"/>
    <s v="R3310-FEDERAL GRANTS DIRECT"/>
    <m/>
    <n v="0"/>
    <n v="0"/>
    <n v="0"/>
    <n v="0"/>
    <n v="0"/>
    <s v="N/A"/>
    <n v="0"/>
    <n v="0"/>
    <n v="0"/>
    <n v="0"/>
    <n v="0"/>
    <n v="0"/>
    <n v="0"/>
    <n v="0"/>
    <n v="0"/>
    <n v="0"/>
    <n v="0"/>
    <n v="0"/>
    <n v="0"/>
    <s v="FED HOUSNG &amp; COMM DEV FND"/>
    <s v="FHCD YWC SKC FAM SHLT ESSH E12"/>
    <s v="ESG PROGRAM"/>
    <s v="Default"/>
  </r>
  <r>
    <x v="0"/>
    <s v="1115043"/>
    <s v="350206"/>
    <x v="46"/>
    <s v="0000000"/>
    <n v="2016"/>
    <x v="4"/>
    <x v="46"/>
    <s v="R3000-REVENUE"/>
    <s v="R3600-MISCELLANEOUS REVENUE"/>
    <m/>
    <n v="0"/>
    <n v="0"/>
    <n v="0"/>
    <n v="0"/>
    <n v="0"/>
    <s v="N/A"/>
    <n v="0"/>
    <n v="0"/>
    <n v="0"/>
    <n v="0"/>
    <n v="0"/>
    <n v="0"/>
    <n v="0"/>
    <n v="0"/>
    <n v="0"/>
    <n v="0"/>
    <n v="0"/>
    <n v="0"/>
    <n v="0"/>
    <s v="FED HOUSNG &amp; COMM DEV FND"/>
    <s v="FHCD YWC SKC FAM SHLT ESSH E12"/>
    <s v="ESG PROGRAM"/>
    <s v="Default"/>
  </r>
  <r>
    <x v="0"/>
    <s v="1115043"/>
    <s v="350206"/>
    <x v="41"/>
    <s v="5590000"/>
    <n v="2016"/>
    <x v="3"/>
    <x v="41"/>
    <s v="50000-PROGRAM EXPENDITURE BUDGET"/>
    <s v="53000-SERVICES-OTHER CHARGES"/>
    <m/>
    <n v="0"/>
    <n v="0"/>
    <n v="0"/>
    <n v="0"/>
    <n v="0"/>
    <s v="N/A"/>
    <n v="0"/>
    <n v="0"/>
    <n v="0"/>
    <n v="0"/>
    <n v="0"/>
    <n v="0"/>
    <n v="0"/>
    <n v="0"/>
    <n v="0"/>
    <n v="0"/>
    <n v="0"/>
    <n v="0"/>
    <n v="0"/>
    <s v="FED HOUSNG &amp; COMM DEV FND"/>
    <s v="FHCD YWC SKC FAM SHLT ESSH E12"/>
    <s v="ESG PROGRAM"/>
    <s v="HOUSING AND COMMUNITY DEVELOPMENT"/>
  </r>
  <r>
    <x v="0"/>
    <s v="1115043"/>
    <s v="350206"/>
    <x v="112"/>
    <s v="5590000"/>
    <n v="2016"/>
    <x v="3"/>
    <x v="112"/>
    <s v="50000-PROGRAM EXPENDITURE BUDGET"/>
    <s v="53000-SERVICES-OTHER CHARGES"/>
    <m/>
    <n v="0"/>
    <n v="0"/>
    <n v="0"/>
    <n v="0"/>
    <n v="0"/>
    <s v="N/A"/>
    <n v="0"/>
    <n v="0"/>
    <n v="0"/>
    <n v="0"/>
    <n v="0"/>
    <n v="0"/>
    <n v="0"/>
    <n v="0"/>
    <n v="0"/>
    <n v="0"/>
    <n v="0"/>
    <n v="0"/>
    <n v="0"/>
    <s v="FED HOUSNG &amp; COMM DEV FND"/>
    <s v="FHCD YWC SKC FAM SHLT ESSH E12"/>
    <s v="ESG PROGRAM"/>
    <s v="HOUSING AND COMMUNITY DEVELOPMENT"/>
  </r>
  <r>
    <x v="0"/>
    <s v="1115102"/>
    <s v="000000"/>
    <x v="6"/>
    <s v="0000000"/>
    <n v="2016"/>
    <x v="0"/>
    <x v="6"/>
    <s v="BS000-CURRENT ASSETS"/>
    <s v="B1150-ACCOUNTS RECEIVABLE"/>
    <m/>
    <n v="0"/>
    <n v="0"/>
    <n v="0"/>
    <n v="0"/>
    <n v="0"/>
    <s v="N/A"/>
    <n v="0"/>
    <n v="0"/>
    <n v="0"/>
    <n v="0"/>
    <n v="0"/>
    <n v="0"/>
    <n v="0"/>
    <n v="0"/>
    <n v="0"/>
    <n v="0"/>
    <n v="0"/>
    <n v="0"/>
    <n v="0"/>
    <s v="FED HOUSNG &amp; COMM DEV FND"/>
    <s v="FHCD REDMOND ES WNTR SHLTR C12"/>
    <s v="DEFAULT"/>
    <s v="Default"/>
  </r>
  <r>
    <x v="0"/>
    <s v="1115102"/>
    <s v="000000"/>
    <x v="9"/>
    <s v="0000000"/>
    <n v="2016"/>
    <x v="0"/>
    <x v="9"/>
    <s v="BS000-CURRENT ASSETS"/>
    <s v="B1150-ACCOUNTS RECEIVABLE"/>
    <m/>
    <n v="0"/>
    <n v="0"/>
    <n v="0"/>
    <n v="0"/>
    <n v="0"/>
    <s v="N/A"/>
    <n v="0"/>
    <n v="0"/>
    <n v="0"/>
    <n v="0"/>
    <n v="0"/>
    <n v="0"/>
    <n v="0"/>
    <n v="0"/>
    <n v="0"/>
    <n v="0"/>
    <n v="0"/>
    <n v="0"/>
    <n v="0"/>
    <s v="FED HOUSNG &amp; COMM DEV FND"/>
    <s v="FHCD REDMOND ES WNTR SHLTR C12"/>
    <s v="DEFAULT"/>
    <s v="Default"/>
  </r>
  <r>
    <x v="0"/>
    <s v="1115102"/>
    <s v="000000"/>
    <x v="19"/>
    <s v="0000000"/>
    <n v="2016"/>
    <x v="1"/>
    <x v="19"/>
    <s v="BS200-CURRENT LIABILITIES"/>
    <s v="B2020-ACCOUNTS PAYABLE"/>
    <m/>
    <n v="0"/>
    <n v="0"/>
    <n v="0"/>
    <n v="0"/>
    <n v="0"/>
    <s v="N/A"/>
    <n v="0"/>
    <n v="0"/>
    <n v="0"/>
    <n v="0"/>
    <n v="0"/>
    <n v="0"/>
    <n v="0"/>
    <n v="0"/>
    <n v="0"/>
    <n v="0"/>
    <n v="0"/>
    <n v="0"/>
    <n v="0"/>
    <s v="FED HOUSNG &amp; COMM DEV FND"/>
    <s v="FHCD REDMOND ES WNTR SHLTR C12"/>
    <s v="DEFAULT"/>
    <s v="Default"/>
  </r>
  <r>
    <x v="0"/>
    <s v="1115102"/>
    <s v="000000"/>
    <x v="29"/>
    <s v="0000000"/>
    <n v="2016"/>
    <x v="1"/>
    <x v="29"/>
    <s v="BS200-CURRENT LIABILITIES"/>
    <s v="B2220-DEFERRED REVENUES"/>
    <m/>
    <n v="0"/>
    <n v="0"/>
    <n v="0"/>
    <n v="0"/>
    <n v="0"/>
    <s v="N/A"/>
    <n v="0"/>
    <n v="0"/>
    <n v="0"/>
    <n v="0"/>
    <n v="0"/>
    <n v="0"/>
    <n v="0"/>
    <n v="0"/>
    <n v="0"/>
    <n v="0"/>
    <n v="0"/>
    <n v="0"/>
    <n v="0"/>
    <s v="FED HOUSNG &amp; COMM DEV FND"/>
    <s v="FHCD REDMOND ES WNTR SHLTR C12"/>
    <s v="DEFAULT"/>
    <s v="Default"/>
  </r>
  <r>
    <x v="0"/>
    <s v="1115102"/>
    <s v="350047"/>
    <x v="55"/>
    <s v="0000000"/>
    <n v="2016"/>
    <x v="4"/>
    <x v="55"/>
    <s v="R3000-REVENUE"/>
    <s v="R3310-FEDERAL GRANTS DIRECT"/>
    <m/>
    <n v="0"/>
    <n v="0"/>
    <n v="0"/>
    <n v="0"/>
    <n v="0"/>
    <s v="N/A"/>
    <n v="0"/>
    <n v="0"/>
    <n v="0"/>
    <n v="0"/>
    <n v="0"/>
    <n v="0"/>
    <n v="0"/>
    <n v="0"/>
    <n v="0"/>
    <n v="0"/>
    <n v="0"/>
    <n v="0"/>
    <n v="0"/>
    <s v="FED HOUSNG &amp; COMM DEV FND"/>
    <s v="FHCD REDMOND ES WNTR SHLTR C12"/>
    <s v="PROGRAM YEAR PROJECTS"/>
    <s v="Default"/>
  </r>
  <r>
    <x v="0"/>
    <s v="1115102"/>
    <s v="350047"/>
    <x v="41"/>
    <s v="5590000"/>
    <n v="2016"/>
    <x v="3"/>
    <x v="41"/>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39"/>
    <s v="5590000"/>
    <n v="2016"/>
    <x v="3"/>
    <x v="139"/>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11"/>
    <s v="5590000"/>
    <n v="2016"/>
    <x v="3"/>
    <x v="111"/>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12"/>
    <s v="5590000"/>
    <n v="2016"/>
    <x v="3"/>
    <x v="112"/>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354"/>
    <s v="000000"/>
    <x v="6"/>
    <s v="0000000"/>
    <n v="2016"/>
    <x v="0"/>
    <x v="6"/>
    <s v="BS000-CURRENT ASSETS"/>
    <s v="B1150-ACCOUNTS RECEIVABLE"/>
    <m/>
    <n v="0"/>
    <n v="0"/>
    <n v="0"/>
    <n v="0"/>
    <n v="0"/>
    <s v="N/A"/>
    <n v="0"/>
    <n v="0"/>
    <n v="0"/>
    <n v="0"/>
    <n v="0"/>
    <n v="0"/>
    <n v="0"/>
    <n v="0"/>
    <n v="0"/>
    <n v="0"/>
    <n v="0"/>
    <n v="0"/>
    <n v="0"/>
    <s v="FED HOUSNG &amp; COMM DEV FND"/>
    <s v="FHCD FAIRWIND APTS H12"/>
    <s v="DEFAULT"/>
    <s v="Default"/>
  </r>
  <r>
    <x v="0"/>
    <s v="1115354"/>
    <s v="000000"/>
    <x v="9"/>
    <s v="0000000"/>
    <n v="2016"/>
    <x v="0"/>
    <x v="9"/>
    <s v="BS000-CURRENT ASSETS"/>
    <s v="B1150-ACCOUNTS RECEIVABLE"/>
    <m/>
    <n v="0"/>
    <n v="0"/>
    <n v="0"/>
    <n v="0"/>
    <n v="0"/>
    <s v="N/A"/>
    <n v="0"/>
    <n v="0"/>
    <n v="0"/>
    <n v="0"/>
    <n v="0"/>
    <n v="0"/>
    <n v="0"/>
    <n v="0"/>
    <n v="0"/>
    <n v="0"/>
    <n v="0"/>
    <n v="0"/>
    <n v="0"/>
    <s v="FED HOUSNG &amp; COMM DEV FND"/>
    <s v="FHCD FAIRWIND APTS H12"/>
    <s v="DEFAULT"/>
    <s v="Default"/>
  </r>
  <r>
    <x v="0"/>
    <s v="1115354"/>
    <s v="000000"/>
    <x v="29"/>
    <s v="0000000"/>
    <n v="2016"/>
    <x v="1"/>
    <x v="29"/>
    <s v="BS200-CURRENT LIABILITIES"/>
    <s v="B2220-DEFERRED REVENUES"/>
    <m/>
    <n v="0"/>
    <n v="0"/>
    <n v="0"/>
    <n v="0"/>
    <n v="0"/>
    <s v="N/A"/>
    <n v="0"/>
    <n v="0"/>
    <n v="0"/>
    <n v="0"/>
    <n v="0"/>
    <n v="0"/>
    <n v="0"/>
    <n v="0"/>
    <n v="0"/>
    <n v="0"/>
    <n v="0"/>
    <n v="0"/>
    <n v="0"/>
    <s v="FED HOUSNG &amp; COMM DEV FND"/>
    <s v="FHCD FAIRWIND APTS H12"/>
    <s v="DEFAULT"/>
    <s v="Default"/>
  </r>
  <r>
    <x v="0"/>
    <s v="1115354"/>
    <s v="350007"/>
    <x v="43"/>
    <s v="0000000"/>
    <n v="2016"/>
    <x v="4"/>
    <x v="43"/>
    <s v="R3000-REVENUE"/>
    <s v="R3310-FEDERAL GRANTS DIRECT"/>
    <m/>
    <n v="0"/>
    <n v="0"/>
    <n v="0"/>
    <n v="0"/>
    <n v="0"/>
    <s v="N/A"/>
    <n v="0"/>
    <n v="0"/>
    <n v="0"/>
    <n v="0"/>
    <n v="0"/>
    <n v="0"/>
    <n v="0"/>
    <n v="0"/>
    <n v="0"/>
    <n v="0"/>
    <n v="0"/>
    <n v="0"/>
    <n v="0"/>
    <s v="FED HOUSNG &amp; COMM DEV FND"/>
    <s v="FHCD FAIRWIND APTS H12"/>
    <s v="HOME SBRCPNT UNALL"/>
    <s v="Default"/>
  </r>
  <r>
    <x v="0"/>
    <s v="1115354"/>
    <s v="350007"/>
    <x v="41"/>
    <s v="5590000"/>
    <n v="2016"/>
    <x v="3"/>
    <x v="41"/>
    <s v="50000-PROGRAM EXPENDITURE BUDGET"/>
    <s v="53000-SERVICES-OTHER CHARGES"/>
    <m/>
    <n v="0"/>
    <n v="0"/>
    <n v="0"/>
    <n v="0"/>
    <n v="0"/>
    <s v="N/A"/>
    <n v="0"/>
    <n v="0"/>
    <n v="0"/>
    <n v="0"/>
    <n v="0"/>
    <n v="0"/>
    <n v="0"/>
    <n v="0"/>
    <n v="0"/>
    <n v="0"/>
    <n v="0"/>
    <n v="0"/>
    <n v="0"/>
    <s v="FED HOUSNG &amp; COMM DEV FND"/>
    <s v="FHCD FAIRWIND APTS H12"/>
    <s v="HOME SBRCPNT UNALL"/>
    <s v="HOUSING AND COMMUNITY DEVELOPMENT"/>
  </r>
  <r>
    <x v="0"/>
    <s v="1115354"/>
    <s v="350007"/>
    <x v="112"/>
    <s v="5590000"/>
    <n v="2016"/>
    <x v="3"/>
    <x v="112"/>
    <s v="50000-PROGRAM EXPENDITURE BUDGET"/>
    <s v="53000-SERVICES-OTHER CHARGES"/>
    <m/>
    <n v="0"/>
    <n v="0"/>
    <n v="0"/>
    <n v="0"/>
    <n v="0"/>
    <s v="N/A"/>
    <n v="0"/>
    <n v="0"/>
    <n v="0"/>
    <n v="0"/>
    <n v="0"/>
    <n v="0"/>
    <n v="0"/>
    <n v="0"/>
    <n v="0"/>
    <n v="0"/>
    <n v="0"/>
    <n v="0"/>
    <n v="0"/>
    <s v="FED HOUSNG &amp; COMM DEV FND"/>
    <s v="FHCD FAIRWIND APTS H12"/>
    <s v="HOME SBRCPNT UNALL"/>
    <s v="HOUSING AND COMMUNITY DEVELOPMENT"/>
  </r>
  <r>
    <x v="0"/>
    <s v="1115733"/>
    <s v="000000"/>
    <x v="6"/>
    <s v="0000000"/>
    <n v="2016"/>
    <x v="0"/>
    <x v="6"/>
    <s v="BS000-CURRENT ASSETS"/>
    <s v="B1150-ACCOUNTS RECEIVABLE"/>
    <m/>
    <n v="0"/>
    <n v="0"/>
    <n v="0"/>
    <n v="0"/>
    <n v="0"/>
    <s v="N/A"/>
    <n v="0"/>
    <n v="0"/>
    <n v="0"/>
    <n v="0"/>
    <n v="0"/>
    <n v="0"/>
    <n v="0"/>
    <n v="0"/>
    <n v="0"/>
    <n v="0"/>
    <n v="0"/>
    <n v="0"/>
    <n v="0"/>
    <s v="FED HOUSNG &amp; COMM DEV FND"/>
    <s v="FHCD COM HM 7th ADLT FMLYH C12"/>
    <s v="DEFAULT"/>
    <s v="Default"/>
  </r>
  <r>
    <x v="0"/>
    <s v="1115733"/>
    <s v="000000"/>
    <x v="9"/>
    <s v="0000000"/>
    <n v="2016"/>
    <x v="0"/>
    <x v="9"/>
    <s v="BS000-CURRENT ASSETS"/>
    <s v="B1150-ACCOUNTS RECEIVABLE"/>
    <m/>
    <n v="0"/>
    <n v="0"/>
    <n v="0"/>
    <n v="0"/>
    <n v="0"/>
    <s v="N/A"/>
    <n v="0"/>
    <n v="0"/>
    <n v="0"/>
    <n v="0"/>
    <n v="0"/>
    <n v="0"/>
    <n v="0"/>
    <n v="0"/>
    <n v="0"/>
    <n v="0"/>
    <n v="0"/>
    <n v="0"/>
    <n v="0"/>
    <s v="FED HOUSNG &amp; COMM DEV FND"/>
    <s v="FHCD COM HM 7th ADLT FMLYH C12"/>
    <s v="DEFAULT"/>
    <s v="Default"/>
  </r>
  <r>
    <x v="0"/>
    <s v="1115733"/>
    <s v="000000"/>
    <x v="29"/>
    <s v="0000000"/>
    <n v="2016"/>
    <x v="1"/>
    <x v="29"/>
    <s v="BS200-CURRENT LIABILITIES"/>
    <s v="B2220-DEFERRED REVENUES"/>
    <m/>
    <n v="0"/>
    <n v="0"/>
    <n v="0"/>
    <n v="0"/>
    <n v="0"/>
    <s v="N/A"/>
    <n v="0"/>
    <n v="0"/>
    <n v="0"/>
    <n v="0"/>
    <n v="0"/>
    <n v="0"/>
    <n v="0"/>
    <n v="0"/>
    <n v="0"/>
    <n v="0"/>
    <n v="0"/>
    <n v="0"/>
    <n v="0"/>
    <s v="FED HOUSNG &amp; COMM DEV FND"/>
    <s v="FHCD COM HM 7th ADLT FMLYH C12"/>
    <s v="DEFAULT"/>
    <s v="Default"/>
  </r>
  <r>
    <x v="0"/>
    <s v="1115733"/>
    <s v="350047"/>
    <x v="55"/>
    <s v="0000000"/>
    <n v="2016"/>
    <x v="4"/>
    <x v="55"/>
    <s v="R3000-REVENUE"/>
    <s v="R3310-FEDERAL GRANTS DIRECT"/>
    <m/>
    <n v="0"/>
    <n v="0"/>
    <n v="0"/>
    <n v="0"/>
    <n v="0"/>
    <s v="N/A"/>
    <n v="0"/>
    <n v="0"/>
    <n v="0"/>
    <n v="0"/>
    <n v="0"/>
    <n v="0"/>
    <n v="0"/>
    <n v="0"/>
    <n v="0"/>
    <n v="0"/>
    <n v="0"/>
    <n v="0"/>
    <n v="0"/>
    <s v="FED HOUSNG &amp; COMM DEV FND"/>
    <s v="FHCD COM HM 7th ADLT FMLYH C12"/>
    <s v="PROGRAM YEAR PROJECTS"/>
    <s v="Default"/>
  </r>
  <r>
    <x v="0"/>
    <s v="1115733"/>
    <s v="350047"/>
    <x v="41"/>
    <s v="5590000"/>
    <n v="2016"/>
    <x v="3"/>
    <x v="41"/>
    <s v="50000-PROGRAM EXPENDITURE BUDGET"/>
    <s v="53000-SERVICES-OTHER CHARGES"/>
    <m/>
    <n v="0"/>
    <n v="0"/>
    <n v="0"/>
    <n v="0"/>
    <n v="0"/>
    <s v="N/A"/>
    <n v="0"/>
    <n v="0"/>
    <n v="0"/>
    <n v="0"/>
    <n v="0"/>
    <n v="0"/>
    <n v="0"/>
    <n v="0"/>
    <n v="0"/>
    <n v="0"/>
    <n v="0"/>
    <n v="0"/>
    <n v="0"/>
    <s v="FED HOUSNG &amp; COMM DEV FND"/>
    <s v="FHCD COM HM 7th ADLT FMLYH C12"/>
    <s v="PROGRAM YEAR PROJECTS"/>
    <s v="HOUSING AND COMMUNITY DEVELOPMENT"/>
  </r>
  <r>
    <x v="0"/>
    <s v="1115733"/>
    <s v="350047"/>
    <x v="112"/>
    <s v="5590000"/>
    <n v="2016"/>
    <x v="3"/>
    <x v="112"/>
    <s v="50000-PROGRAM EXPENDITURE BUDGET"/>
    <s v="53000-SERVICES-OTHER CHARGES"/>
    <m/>
    <n v="0"/>
    <n v="0"/>
    <n v="0"/>
    <n v="0"/>
    <n v="0"/>
    <s v="N/A"/>
    <n v="0"/>
    <n v="0"/>
    <n v="0"/>
    <n v="0"/>
    <n v="0"/>
    <n v="0"/>
    <n v="0"/>
    <n v="0"/>
    <n v="0"/>
    <n v="0"/>
    <n v="0"/>
    <n v="0"/>
    <n v="0"/>
    <s v="FED HOUSNG &amp; COMM DEV FND"/>
    <s v="FHCD COM HM 7th ADLT FMLYH C12"/>
    <s v="PROGRAM YEAR PROJECTS"/>
    <s v="HOUSING AND COMMUNITY DEVELOPMENT"/>
  </r>
  <r>
    <x v="0"/>
    <s v="1115734"/>
    <s v="000000"/>
    <x v="6"/>
    <s v="0000000"/>
    <n v="2016"/>
    <x v="0"/>
    <x v="6"/>
    <s v="BS000-CURRENT ASSETS"/>
    <s v="B1150-ACCOUNTS RECEIVABLE"/>
    <m/>
    <n v="0"/>
    <n v="0"/>
    <n v="0"/>
    <n v="0"/>
    <n v="0"/>
    <s v="N/A"/>
    <n v="0"/>
    <n v="0"/>
    <n v="0"/>
    <n v="0"/>
    <n v="0"/>
    <n v="0"/>
    <n v="0"/>
    <n v="0"/>
    <n v="0"/>
    <n v="0"/>
    <n v="0"/>
    <n v="0"/>
    <n v="0"/>
    <s v="FED HOUSNG &amp; COMM DEV FND"/>
    <s v="FHCD FOY YOUTH HAVEN RSDNC C12"/>
    <s v="DEFAULT"/>
    <s v="Default"/>
  </r>
  <r>
    <x v="0"/>
    <s v="1115734"/>
    <s v="000000"/>
    <x v="9"/>
    <s v="0000000"/>
    <n v="2016"/>
    <x v="0"/>
    <x v="9"/>
    <s v="BS000-CURRENT ASSETS"/>
    <s v="B1150-ACCOUNTS RECEIVABLE"/>
    <m/>
    <n v="0"/>
    <n v="0"/>
    <n v="0"/>
    <n v="0"/>
    <n v="0"/>
    <s v="N/A"/>
    <n v="0"/>
    <n v="0"/>
    <n v="0"/>
    <n v="0"/>
    <n v="0"/>
    <n v="0"/>
    <n v="0"/>
    <n v="0"/>
    <n v="0"/>
    <n v="0"/>
    <n v="0"/>
    <n v="0"/>
    <n v="0"/>
    <s v="FED HOUSNG &amp; COMM DEV FND"/>
    <s v="FHCD FOY YOUTH HAVEN RSDNC C12"/>
    <s v="DEFAULT"/>
    <s v="Default"/>
  </r>
  <r>
    <x v="0"/>
    <s v="1115734"/>
    <s v="000000"/>
    <x v="29"/>
    <s v="0000000"/>
    <n v="2016"/>
    <x v="1"/>
    <x v="29"/>
    <s v="BS200-CURRENT LIABILITIES"/>
    <s v="B2220-DEFERRED REVENUES"/>
    <m/>
    <n v="0"/>
    <n v="0"/>
    <n v="0"/>
    <n v="0"/>
    <n v="0"/>
    <s v="N/A"/>
    <n v="0"/>
    <n v="0"/>
    <n v="0"/>
    <n v="0"/>
    <n v="0"/>
    <n v="0"/>
    <n v="0"/>
    <n v="0"/>
    <n v="0"/>
    <n v="0"/>
    <n v="0"/>
    <n v="0"/>
    <n v="0"/>
    <s v="FED HOUSNG &amp; COMM DEV FND"/>
    <s v="FHCD FOY YOUTH HAVEN RSDNC C12"/>
    <s v="DEFAULT"/>
    <s v="Default"/>
  </r>
  <r>
    <x v="0"/>
    <s v="1115734"/>
    <s v="350047"/>
    <x v="55"/>
    <s v="0000000"/>
    <n v="2016"/>
    <x v="4"/>
    <x v="55"/>
    <s v="R3000-REVENUE"/>
    <s v="R3310-FEDERAL GRANTS DIRECT"/>
    <m/>
    <n v="0"/>
    <n v="0"/>
    <n v="0"/>
    <n v="0"/>
    <n v="0"/>
    <s v="N/A"/>
    <n v="0"/>
    <n v="0"/>
    <n v="0"/>
    <n v="0"/>
    <n v="0"/>
    <n v="0"/>
    <n v="0"/>
    <n v="0"/>
    <n v="0"/>
    <n v="0"/>
    <n v="0"/>
    <n v="0"/>
    <n v="0"/>
    <s v="FED HOUSNG &amp; COMM DEV FND"/>
    <s v="FHCD FOY YOUTH HAVEN RSDNC C12"/>
    <s v="PROGRAM YEAR PROJECTS"/>
    <s v="Default"/>
  </r>
  <r>
    <x v="0"/>
    <s v="1115734"/>
    <s v="350047"/>
    <x v="39"/>
    <s v="0000000"/>
    <n v="2016"/>
    <x v="4"/>
    <x v="39"/>
    <s v="R3000-REVENUE"/>
    <s v="R3600-MISCELLANEOUS REVENUE"/>
    <m/>
    <n v="0"/>
    <n v="0"/>
    <n v="0"/>
    <n v="0"/>
    <n v="0"/>
    <s v="N/A"/>
    <n v="0"/>
    <n v="0"/>
    <n v="0"/>
    <n v="0"/>
    <n v="0"/>
    <n v="0"/>
    <n v="0"/>
    <n v="0"/>
    <n v="0"/>
    <n v="0"/>
    <n v="0"/>
    <n v="0"/>
    <n v="0"/>
    <s v="FED HOUSNG &amp; COMM DEV FND"/>
    <s v="FHCD FOY YOUTH HAVEN RSDNC C12"/>
    <s v="PROGRAM YEAR PROJECTS"/>
    <s v="Default"/>
  </r>
  <r>
    <x v="0"/>
    <s v="1115734"/>
    <s v="350047"/>
    <x v="40"/>
    <s v="5590000"/>
    <n v="2016"/>
    <x v="3"/>
    <x v="40"/>
    <s v="50000-PROGRAM EXPENDITURE BUDGET"/>
    <s v="51000-WAGES AND BENEFITS"/>
    <s v="51100-SALARIES/WAGES"/>
    <n v="0"/>
    <n v="0"/>
    <n v="0"/>
    <n v="0"/>
    <n v="0"/>
    <s v="N/A"/>
    <n v="0"/>
    <n v="0"/>
    <n v="0"/>
    <n v="0"/>
    <n v="0"/>
    <n v="0"/>
    <n v="0"/>
    <n v="0"/>
    <n v="0"/>
    <n v="0"/>
    <n v="0"/>
    <n v="0"/>
    <n v="0"/>
    <s v="FED HOUSNG &amp; COMM DEV FND"/>
    <s v="FHCD FOY YOUTH HAVEN RSDNC C12"/>
    <s v="PROGRAM YEAR PROJECTS"/>
    <s v="HOUSING AND COMMUNITY DEVELOPMENT"/>
  </r>
  <r>
    <x v="0"/>
    <s v="1115734"/>
    <s v="350047"/>
    <x v="41"/>
    <s v="5590000"/>
    <n v="2016"/>
    <x v="3"/>
    <x v="41"/>
    <s v="50000-PROGRAM EXPENDITURE BUDGET"/>
    <s v="53000-SERVICES-OTHER CHARGES"/>
    <m/>
    <n v="0"/>
    <n v="0"/>
    <n v="0"/>
    <n v="0"/>
    <n v="0"/>
    <s v="N/A"/>
    <n v="0"/>
    <n v="0"/>
    <n v="0"/>
    <n v="0"/>
    <n v="0"/>
    <n v="0"/>
    <n v="0"/>
    <n v="0"/>
    <n v="0"/>
    <n v="0"/>
    <n v="0"/>
    <n v="0"/>
    <n v="0"/>
    <s v="FED HOUSNG &amp; COMM DEV FND"/>
    <s v="FHCD FOY YOUTH HAVEN RSDNC C12"/>
    <s v="PROGRAM YEAR PROJECTS"/>
    <s v="HOUSING AND COMMUNITY DEVELOPMENT"/>
  </r>
  <r>
    <x v="0"/>
    <s v="1115734"/>
    <s v="350047"/>
    <x v="112"/>
    <s v="5590000"/>
    <n v="2016"/>
    <x v="3"/>
    <x v="112"/>
    <s v="50000-PROGRAM EXPENDITURE BUDGET"/>
    <s v="53000-SERVICES-OTHER CHARGES"/>
    <m/>
    <n v="0"/>
    <n v="0"/>
    <n v="0"/>
    <n v="0"/>
    <n v="0"/>
    <s v="N/A"/>
    <n v="0"/>
    <n v="0"/>
    <n v="0"/>
    <n v="0"/>
    <n v="0"/>
    <n v="0"/>
    <n v="0"/>
    <n v="0"/>
    <n v="0"/>
    <n v="0"/>
    <n v="0"/>
    <n v="0"/>
    <n v="0"/>
    <s v="FED HOUSNG &amp; COMM DEV FND"/>
    <s v="FHCD FOY YOUTH HAVEN RSDNC C12"/>
    <s v="PROGRAM YEAR PROJECTS"/>
    <s v="HOUSING AND COMMUNITY DEVELOPMENT"/>
  </r>
  <r>
    <x v="0"/>
    <s v="1115817"/>
    <s v="000000"/>
    <x v="6"/>
    <s v="0000000"/>
    <n v="2016"/>
    <x v="0"/>
    <x v="6"/>
    <s v="BS000-CURRENT ASSETS"/>
    <s v="B1150-ACCOUNTS RECEIVABLE"/>
    <m/>
    <n v="0"/>
    <n v="0"/>
    <n v="0"/>
    <n v="0"/>
    <n v="0"/>
    <s v="N/A"/>
    <n v="0"/>
    <n v="0"/>
    <n v="0"/>
    <n v="0"/>
    <n v="0"/>
    <n v="0"/>
    <n v="0"/>
    <n v="0"/>
    <n v="0"/>
    <n v="0"/>
    <n v="0"/>
    <n v="0"/>
    <n v="0"/>
    <s v="FED HOUSNG &amp; COMM DEV FND"/>
    <s v="FHCD FERNANDO PARAISO H11"/>
    <s v="DEFAULT"/>
    <s v="Default"/>
  </r>
  <r>
    <x v="0"/>
    <s v="1115817"/>
    <s v="000000"/>
    <x v="9"/>
    <s v="0000000"/>
    <n v="2016"/>
    <x v="0"/>
    <x v="9"/>
    <s v="BS000-CURRENT ASSETS"/>
    <s v="B1150-ACCOUNTS RECEIVABLE"/>
    <m/>
    <n v="0"/>
    <n v="0"/>
    <n v="0"/>
    <n v="0"/>
    <n v="0"/>
    <s v="N/A"/>
    <n v="0"/>
    <n v="0"/>
    <n v="0"/>
    <n v="0"/>
    <n v="0"/>
    <n v="0"/>
    <n v="0"/>
    <n v="0"/>
    <n v="0"/>
    <n v="0"/>
    <n v="0"/>
    <n v="0"/>
    <n v="0"/>
    <s v="FED HOUSNG &amp; COMM DEV FND"/>
    <s v="FHCD FERNANDO PARAISO H11"/>
    <s v="DEFAULT"/>
    <s v="Default"/>
  </r>
  <r>
    <x v="0"/>
    <s v="1115817"/>
    <s v="000000"/>
    <x v="29"/>
    <s v="0000000"/>
    <n v="2016"/>
    <x v="1"/>
    <x v="29"/>
    <s v="BS200-CURRENT LIABILITIES"/>
    <s v="B2220-DEFERRED REVENUES"/>
    <m/>
    <n v="0"/>
    <n v="0"/>
    <n v="0"/>
    <n v="0"/>
    <n v="0"/>
    <s v="N/A"/>
    <n v="0"/>
    <n v="0"/>
    <n v="0"/>
    <n v="0"/>
    <n v="0"/>
    <n v="0"/>
    <n v="0"/>
    <n v="0"/>
    <n v="0"/>
    <n v="0"/>
    <n v="0"/>
    <n v="0"/>
    <n v="0"/>
    <s v="FED HOUSNG &amp; COMM DEV FND"/>
    <s v="FHCD FERNANDO PARAISO H11"/>
    <s v="DEFAULT"/>
    <s v="Default"/>
  </r>
  <r>
    <x v="0"/>
    <s v="1115817"/>
    <s v="350002"/>
    <x v="43"/>
    <s v="0000000"/>
    <n v="2016"/>
    <x v="4"/>
    <x v="43"/>
    <s v="R3000-REVENUE"/>
    <s v="R3310-FEDERAL GRANTS DIRECT"/>
    <m/>
    <n v="0"/>
    <n v="0"/>
    <n v="0"/>
    <n v="0"/>
    <n v="0"/>
    <s v="N/A"/>
    <n v="0"/>
    <n v="0"/>
    <n v="0"/>
    <n v="0"/>
    <n v="0"/>
    <n v="0"/>
    <n v="0"/>
    <n v="0"/>
    <n v="0"/>
    <n v="0"/>
    <n v="0"/>
    <n v="0"/>
    <n v="0"/>
    <s v="FED HOUSNG &amp; COMM DEV FND"/>
    <s v="FHCD FERNANDO PARAISO H11"/>
    <s v="IDIS HOME OWNERS REHAB"/>
    <s v="Default"/>
  </r>
  <r>
    <x v="0"/>
    <s v="1115817"/>
    <s v="350002"/>
    <x v="38"/>
    <s v="5590000"/>
    <n v="2016"/>
    <x v="3"/>
    <x v="38"/>
    <s v="50000-PROGRAM EXPENDITURE BUDGET"/>
    <s v="53000-SERVICES-OTHER CHARGES"/>
    <m/>
    <n v="0"/>
    <n v="0"/>
    <n v="0"/>
    <n v="0"/>
    <n v="0"/>
    <s v="N/A"/>
    <n v="0"/>
    <n v="0"/>
    <n v="0"/>
    <n v="0"/>
    <n v="0"/>
    <n v="0"/>
    <n v="0"/>
    <n v="0"/>
    <n v="0"/>
    <n v="0"/>
    <n v="0"/>
    <n v="0"/>
    <n v="0"/>
    <s v="FED HOUSNG &amp; COMM DEV FND"/>
    <s v="FHCD FERNANDO PARAISO H11"/>
    <s v="IDIS HOME OWNERS REHAB"/>
    <s v="HOUSING AND COMMUNITY DEVELOPMENT"/>
  </r>
  <r>
    <x v="0"/>
    <s v="1115846"/>
    <s v="000000"/>
    <x v="6"/>
    <s v="0000000"/>
    <n v="2016"/>
    <x v="0"/>
    <x v="6"/>
    <s v="BS000-CURRENT ASSETS"/>
    <s v="B1150-ACCOUNTS RECEIVABLE"/>
    <m/>
    <n v="0"/>
    <n v="0"/>
    <n v="0"/>
    <n v="0"/>
    <n v="0"/>
    <s v="N/A"/>
    <n v="0"/>
    <n v="0"/>
    <n v="0"/>
    <n v="0"/>
    <n v="0"/>
    <n v="0"/>
    <n v="0"/>
    <n v="0"/>
    <n v="0"/>
    <n v="0"/>
    <n v="0"/>
    <n v="0"/>
    <n v="0"/>
    <s v="FED HOUSNG &amp; COMM DEV FND"/>
    <s v="FHCD SPC TRA-CH C12944"/>
    <s v="DEFAULT"/>
    <s v="Default"/>
  </r>
  <r>
    <x v="0"/>
    <s v="1115846"/>
    <s v="000000"/>
    <x v="9"/>
    <s v="0000000"/>
    <n v="2016"/>
    <x v="0"/>
    <x v="9"/>
    <s v="BS000-CURRENT ASSETS"/>
    <s v="B1150-ACCOUNTS RECEIVABLE"/>
    <m/>
    <n v="0"/>
    <n v="0"/>
    <n v="-33528.410000000003"/>
    <n v="0"/>
    <n v="33528.410000000003"/>
    <s v="N/A"/>
    <n v="0"/>
    <n v="0"/>
    <n v="0"/>
    <n v="0"/>
    <n v="0"/>
    <n v="0"/>
    <n v="0"/>
    <n v="0"/>
    <n v="0"/>
    <n v="0"/>
    <n v="0"/>
    <n v="-33528.410000000003"/>
    <n v="0"/>
    <s v="FED HOUSNG &amp; COMM DEV FND"/>
    <s v="FHCD SPC TRA-CH C12944"/>
    <s v="DEFAULT"/>
    <s v="Default"/>
  </r>
  <r>
    <x v="0"/>
    <s v="1115846"/>
    <s v="000000"/>
    <x v="29"/>
    <s v="0000000"/>
    <n v="2016"/>
    <x v="1"/>
    <x v="29"/>
    <s v="BS200-CURRENT LIABILITIES"/>
    <s v="B2220-DEFERRED REVENUES"/>
    <m/>
    <n v="0"/>
    <n v="0"/>
    <n v="0"/>
    <n v="0"/>
    <n v="0"/>
    <s v="N/A"/>
    <n v="0"/>
    <n v="0"/>
    <n v="0"/>
    <n v="0"/>
    <n v="0"/>
    <n v="0"/>
    <n v="0"/>
    <n v="0"/>
    <n v="0"/>
    <n v="0"/>
    <n v="0"/>
    <n v="0"/>
    <n v="0"/>
    <s v="FED HOUSNG &amp; COMM DEV FND"/>
    <s v="FHCD SPC TRA-CH C12944"/>
    <s v="DEFAULT"/>
    <s v="Default"/>
  </r>
  <r>
    <x v="0"/>
    <s v="1115846"/>
    <s v="350080"/>
    <x v="63"/>
    <s v="0000000"/>
    <n v="2016"/>
    <x v="4"/>
    <x v="63"/>
    <s v="R3000-REVENUE"/>
    <s v="R3310-FEDERAL GRANTS DIRECT"/>
    <m/>
    <n v="0"/>
    <n v="0"/>
    <n v="33528.410000000003"/>
    <n v="0"/>
    <n v="-33528.410000000003"/>
    <s v="N/A"/>
    <n v="0"/>
    <n v="0"/>
    <n v="0"/>
    <n v="0"/>
    <n v="0"/>
    <n v="0"/>
    <n v="0"/>
    <n v="0"/>
    <n v="0"/>
    <n v="0"/>
    <n v="0"/>
    <n v="33528.410000000003"/>
    <n v="0"/>
    <s v="FED HOUSNG &amp; COMM DEV FND"/>
    <s v="FHCD SPC TRA-CH C12944"/>
    <s v="SPC GRANT #2"/>
    <s v="Default"/>
  </r>
  <r>
    <x v="0"/>
    <s v="1115846"/>
    <s v="350080"/>
    <x v="41"/>
    <s v="5590000"/>
    <n v="2016"/>
    <x v="3"/>
    <x v="41"/>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39"/>
    <s v="5590000"/>
    <n v="2016"/>
    <x v="3"/>
    <x v="139"/>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11"/>
    <s v="5590000"/>
    <n v="2016"/>
    <x v="3"/>
    <x v="111"/>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12"/>
    <s v="5590000"/>
    <n v="2016"/>
    <x v="3"/>
    <x v="112"/>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7"/>
    <s v="000000"/>
    <x v="6"/>
    <s v="0000000"/>
    <n v="2016"/>
    <x v="0"/>
    <x v="6"/>
    <s v="BS000-CURRENT ASSETS"/>
    <s v="B1150-ACCOUNTS RECEIVABLE"/>
    <m/>
    <n v="0"/>
    <n v="0"/>
    <n v="0"/>
    <n v="0"/>
    <n v="0"/>
    <s v="N/A"/>
    <n v="0"/>
    <n v="0"/>
    <n v="0"/>
    <n v="0"/>
    <n v="0"/>
    <n v="0"/>
    <n v="0"/>
    <n v="0"/>
    <n v="0"/>
    <n v="0"/>
    <n v="0"/>
    <n v="0"/>
    <n v="0"/>
    <s v="FED HOUSNG &amp; COMM DEV FND"/>
    <s v="FHCD SPC TRA C12973"/>
    <s v="DEFAULT"/>
    <s v="Default"/>
  </r>
  <r>
    <x v="0"/>
    <s v="1115847"/>
    <s v="000000"/>
    <x v="9"/>
    <s v="0000000"/>
    <n v="2016"/>
    <x v="0"/>
    <x v="9"/>
    <s v="BS000-CURRENT ASSETS"/>
    <s v="B1150-ACCOUNTS RECEIVABLE"/>
    <m/>
    <n v="0"/>
    <n v="0"/>
    <n v="-441935.7"/>
    <n v="0"/>
    <n v="441935.7"/>
    <s v="N/A"/>
    <n v="0"/>
    <n v="0"/>
    <n v="0"/>
    <n v="0"/>
    <n v="0"/>
    <n v="0"/>
    <n v="0"/>
    <n v="0"/>
    <n v="0"/>
    <n v="0"/>
    <n v="0"/>
    <n v="-441935.7"/>
    <n v="0"/>
    <s v="FED HOUSNG &amp; COMM DEV FND"/>
    <s v="FHCD SPC TRA C12973"/>
    <s v="DEFAULT"/>
    <s v="Default"/>
  </r>
  <r>
    <x v="0"/>
    <s v="1115847"/>
    <s v="000000"/>
    <x v="29"/>
    <s v="0000000"/>
    <n v="2016"/>
    <x v="1"/>
    <x v="29"/>
    <s v="BS200-CURRENT LIABILITIES"/>
    <s v="B2220-DEFERRED REVENUES"/>
    <m/>
    <n v="0"/>
    <n v="0"/>
    <n v="-0.01"/>
    <n v="0"/>
    <n v="0.01"/>
    <s v="N/A"/>
    <n v="0"/>
    <n v="0"/>
    <n v="0"/>
    <n v="0"/>
    <n v="0"/>
    <n v="0"/>
    <n v="0"/>
    <n v="0"/>
    <n v="0"/>
    <n v="0"/>
    <n v="0"/>
    <n v="-0.01"/>
    <n v="0"/>
    <s v="FED HOUSNG &amp; COMM DEV FND"/>
    <s v="FHCD SPC TRA C12973"/>
    <s v="DEFAULT"/>
    <s v="Default"/>
  </r>
  <r>
    <x v="0"/>
    <s v="1115847"/>
    <s v="350080"/>
    <x v="63"/>
    <s v="0000000"/>
    <n v="2016"/>
    <x v="4"/>
    <x v="63"/>
    <s v="R3000-REVENUE"/>
    <s v="R3310-FEDERAL GRANTS DIRECT"/>
    <m/>
    <n v="0"/>
    <n v="0"/>
    <n v="441935.71"/>
    <n v="0"/>
    <n v="-441935.71"/>
    <s v="N/A"/>
    <n v="0"/>
    <n v="0"/>
    <n v="0"/>
    <n v="0"/>
    <n v="0"/>
    <n v="0"/>
    <n v="0"/>
    <n v="0"/>
    <n v="0"/>
    <n v="0"/>
    <n v="0"/>
    <n v="441935.71"/>
    <n v="0"/>
    <s v="FED HOUSNG &amp; COMM DEV FND"/>
    <s v="FHCD SPC TRA C12973"/>
    <s v="SPC GRANT #2"/>
    <s v="Default"/>
  </r>
  <r>
    <x v="0"/>
    <s v="1115847"/>
    <s v="350080"/>
    <x v="41"/>
    <s v="5590000"/>
    <n v="2016"/>
    <x v="3"/>
    <x v="41"/>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39"/>
    <s v="5590000"/>
    <n v="2016"/>
    <x v="3"/>
    <x v="139"/>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11"/>
    <s v="5590000"/>
    <n v="2016"/>
    <x v="3"/>
    <x v="111"/>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12"/>
    <s v="5590000"/>
    <n v="2016"/>
    <x v="3"/>
    <x v="112"/>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6041"/>
    <s v="000000"/>
    <x v="6"/>
    <s v="0000000"/>
    <n v="2016"/>
    <x v="0"/>
    <x v="6"/>
    <s v="BS000-CURRENT ASSETS"/>
    <s v="B1150-ACCOUNTS RECEIVABLE"/>
    <m/>
    <n v="0"/>
    <n v="0"/>
    <n v="0"/>
    <n v="0"/>
    <n v="0"/>
    <s v="N/A"/>
    <n v="0"/>
    <n v="0"/>
    <n v="0"/>
    <n v="0"/>
    <n v="0"/>
    <n v="0"/>
    <n v="0"/>
    <n v="0"/>
    <n v="0"/>
    <n v="0"/>
    <n v="0"/>
    <n v="0"/>
    <n v="0"/>
    <s v="FED HOUSNG &amp; COMM DEV FND"/>
    <s v="FHCD SPC SRA C12972"/>
    <s v="DEFAULT"/>
    <s v="Default"/>
  </r>
  <r>
    <x v="0"/>
    <s v="1116041"/>
    <s v="000000"/>
    <x v="9"/>
    <s v="0000000"/>
    <n v="2016"/>
    <x v="0"/>
    <x v="9"/>
    <s v="BS000-CURRENT ASSETS"/>
    <s v="B1150-ACCOUNTS RECEIVABLE"/>
    <m/>
    <n v="0"/>
    <n v="0"/>
    <n v="0"/>
    <n v="0"/>
    <n v="0"/>
    <s v="N/A"/>
    <n v="0"/>
    <n v="0"/>
    <n v="0"/>
    <n v="0"/>
    <n v="0"/>
    <n v="0"/>
    <n v="0"/>
    <n v="0"/>
    <n v="0"/>
    <n v="0"/>
    <n v="0"/>
    <n v="0"/>
    <n v="0"/>
    <s v="FED HOUSNG &amp; COMM DEV FND"/>
    <s v="FHCD SPC SRA C12972"/>
    <s v="DEFAULT"/>
    <s v="Default"/>
  </r>
  <r>
    <x v="0"/>
    <s v="1116041"/>
    <s v="000000"/>
    <x v="29"/>
    <s v="0000000"/>
    <n v="2016"/>
    <x v="1"/>
    <x v="29"/>
    <s v="BS200-CURRENT LIABILITIES"/>
    <s v="B2220-DEFERRED REVENUES"/>
    <m/>
    <n v="0"/>
    <n v="0"/>
    <n v="0"/>
    <n v="0"/>
    <n v="0"/>
    <s v="N/A"/>
    <n v="0"/>
    <n v="0"/>
    <n v="0"/>
    <n v="0"/>
    <n v="0"/>
    <n v="0"/>
    <n v="0"/>
    <n v="0"/>
    <n v="0"/>
    <n v="0"/>
    <n v="0"/>
    <n v="0"/>
    <n v="0"/>
    <s v="FED HOUSNG &amp; COMM DEV FND"/>
    <s v="FHCD SPC SRA C12972"/>
    <s v="DEFAULT"/>
    <s v="Default"/>
  </r>
  <r>
    <x v="0"/>
    <s v="1116041"/>
    <s v="350080"/>
    <x v="63"/>
    <s v="0000000"/>
    <n v="2016"/>
    <x v="4"/>
    <x v="63"/>
    <s v="R3000-REVENUE"/>
    <s v="R3310-FEDERAL GRANTS DIRECT"/>
    <m/>
    <n v="0"/>
    <n v="0"/>
    <n v="0"/>
    <n v="0"/>
    <n v="0"/>
    <s v="N/A"/>
    <n v="0"/>
    <n v="0"/>
    <n v="0"/>
    <n v="0"/>
    <n v="0"/>
    <n v="0"/>
    <n v="0"/>
    <n v="0"/>
    <n v="0"/>
    <n v="0"/>
    <n v="0"/>
    <n v="0"/>
    <n v="0"/>
    <s v="FED HOUSNG &amp; COMM DEV FND"/>
    <s v="FHCD SPC SRA C12972"/>
    <s v="SPC GRANT #2"/>
    <s v="Default"/>
  </r>
  <r>
    <x v="0"/>
    <s v="1116041"/>
    <s v="350080"/>
    <x v="41"/>
    <s v="5590000"/>
    <n v="2016"/>
    <x v="3"/>
    <x v="41"/>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39"/>
    <s v="5590000"/>
    <n v="2016"/>
    <x v="3"/>
    <x v="139"/>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11"/>
    <s v="5590000"/>
    <n v="2016"/>
    <x v="3"/>
    <x v="111"/>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12"/>
    <s v="5590000"/>
    <n v="2016"/>
    <x v="3"/>
    <x v="112"/>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174"/>
    <s v="000000"/>
    <x v="6"/>
    <s v="0000000"/>
    <n v="2016"/>
    <x v="0"/>
    <x v="6"/>
    <s v="BS000-CURRENT ASSETS"/>
    <s v="B1150-ACCOUNTS RECEIVABLE"/>
    <m/>
    <n v="0"/>
    <n v="0"/>
    <n v="0"/>
    <n v="0"/>
    <n v="0"/>
    <s v="N/A"/>
    <n v="0"/>
    <n v="0"/>
    <n v="0"/>
    <n v="0"/>
    <n v="0"/>
    <n v="0"/>
    <n v="0"/>
    <n v="0"/>
    <n v="0"/>
    <n v="0"/>
    <n v="0"/>
    <n v="0"/>
    <n v="0"/>
    <s v="FED HOUSNG &amp; COMM DEV FND"/>
    <s v="FHCD RENTON CDBG PRO ADMIN C12"/>
    <s v="DEFAULT"/>
    <s v="Default"/>
  </r>
  <r>
    <x v="0"/>
    <s v="1116174"/>
    <s v="000000"/>
    <x v="9"/>
    <s v="0000000"/>
    <n v="2016"/>
    <x v="0"/>
    <x v="9"/>
    <s v="BS000-CURRENT ASSETS"/>
    <s v="B1150-ACCOUNTS RECEIVABLE"/>
    <m/>
    <n v="0"/>
    <n v="0"/>
    <n v="0"/>
    <n v="0"/>
    <n v="0"/>
    <s v="N/A"/>
    <n v="0"/>
    <n v="0"/>
    <n v="0"/>
    <n v="0"/>
    <n v="0"/>
    <n v="0"/>
    <n v="0"/>
    <n v="0"/>
    <n v="0"/>
    <n v="0"/>
    <n v="0"/>
    <n v="0"/>
    <n v="0"/>
    <s v="FED HOUSNG &amp; COMM DEV FND"/>
    <s v="FHCD RENTON CDBG PRO ADMIN C12"/>
    <s v="DEFAULT"/>
    <s v="Default"/>
  </r>
  <r>
    <x v="0"/>
    <s v="1116174"/>
    <s v="000000"/>
    <x v="19"/>
    <s v="0000000"/>
    <n v="2016"/>
    <x v="1"/>
    <x v="19"/>
    <s v="BS200-CURRENT LIABILITIES"/>
    <s v="B2020-ACCOUNTS PAYABLE"/>
    <m/>
    <n v="0"/>
    <n v="0"/>
    <n v="0"/>
    <n v="0"/>
    <n v="0"/>
    <s v="N/A"/>
    <n v="0"/>
    <n v="0"/>
    <n v="0"/>
    <n v="0"/>
    <n v="0"/>
    <n v="0"/>
    <n v="0"/>
    <n v="0"/>
    <n v="0"/>
    <n v="0"/>
    <n v="0"/>
    <n v="0"/>
    <n v="0"/>
    <s v="FED HOUSNG &amp; COMM DEV FND"/>
    <s v="FHCD RENTON CDBG PRO ADMIN C12"/>
    <s v="DEFAULT"/>
    <s v="Default"/>
  </r>
  <r>
    <x v="0"/>
    <s v="1116174"/>
    <s v="000000"/>
    <x v="29"/>
    <s v="0000000"/>
    <n v="2016"/>
    <x v="1"/>
    <x v="29"/>
    <s v="BS200-CURRENT LIABILITIES"/>
    <s v="B2220-DEFERRED REVENUES"/>
    <m/>
    <n v="0"/>
    <n v="0"/>
    <n v="0"/>
    <n v="0"/>
    <n v="0"/>
    <s v="N/A"/>
    <n v="0"/>
    <n v="0"/>
    <n v="0"/>
    <n v="0"/>
    <n v="0"/>
    <n v="0"/>
    <n v="0"/>
    <n v="0"/>
    <n v="0"/>
    <n v="0"/>
    <n v="0"/>
    <n v="0"/>
    <n v="0"/>
    <s v="FED HOUSNG &amp; COMM DEV FND"/>
    <s v="FHCD RENTON CDBG PRO ADMIN C12"/>
    <s v="DEFAULT"/>
    <s v="Default"/>
  </r>
  <r>
    <x v="0"/>
    <s v="1116174"/>
    <s v="350047"/>
    <x v="55"/>
    <s v="0000000"/>
    <n v="2016"/>
    <x v="4"/>
    <x v="55"/>
    <s v="R3000-REVENUE"/>
    <s v="R3310-FEDERAL GRANTS DIRECT"/>
    <m/>
    <n v="0"/>
    <n v="0"/>
    <n v="0"/>
    <n v="0"/>
    <n v="0"/>
    <s v="N/A"/>
    <n v="0"/>
    <n v="0"/>
    <n v="0"/>
    <n v="0"/>
    <n v="0"/>
    <n v="0"/>
    <n v="0"/>
    <n v="0"/>
    <n v="0"/>
    <n v="0"/>
    <n v="0"/>
    <n v="0"/>
    <n v="0"/>
    <s v="FED HOUSNG &amp; COMM DEV FND"/>
    <s v="FHCD RENTON CDBG PRO ADMIN C12"/>
    <s v="PROGRAM YEAR PROJECTS"/>
    <s v="Default"/>
  </r>
  <r>
    <x v="0"/>
    <s v="1116174"/>
    <s v="350047"/>
    <x v="41"/>
    <s v="5590000"/>
    <n v="2016"/>
    <x v="3"/>
    <x v="41"/>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174"/>
    <s v="350047"/>
    <x v="111"/>
    <s v="5590000"/>
    <n v="2016"/>
    <x v="3"/>
    <x v="111"/>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174"/>
    <s v="350047"/>
    <x v="112"/>
    <s v="5590000"/>
    <n v="2016"/>
    <x v="3"/>
    <x v="112"/>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510"/>
    <s v="000000"/>
    <x v="6"/>
    <s v="0000000"/>
    <n v="2016"/>
    <x v="0"/>
    <x v="6"/>
    <s v="BS000-CURRENT ASSETS"/>
    <s v="B1150-ACCOUNTS RECEIVABLE"/>
    <m/>
    <n v="0"/>
    <n v="0"/>
    <n v="0"/>
    <n v="0"/>
    <n v="0"/>
    <s v="N/A"/>
    <n v="0"/>
    <n v="0"/>
    <n v="0"/>
    <n v="0"/>
    <n v="0"/>
    <n v="0"/>
    <n v="0"/>
    <n v="0"/>
    <n v="0"/>
    <n v="0"/>
    <n v="0"/>
    <n v="0"/>
    <n v="0"/>
    <s v="FED HOUSNG &amp; COMM DEV FND"/>
    <s v="FHCD KC RELOCAT ACTIVITIES C12"/>
    <s v="DEFAULT"/>
    <s v="Default"/>
  </r>
  <r>
    <x v="0"/>
    <s v="1116510"/>
    <s v="000000"/>
    <x v="9"/>
    <s v="0000000"/>
    <n v="2016"/>
    <x v="0"/>
    <x v="9"/>
    <s v="BS000-CURRENT ASSETS"/>
    <s v="B1150-ACCOUNTS RECEIVABLE"/>
    <m/>
    <n v="0"/>
    <n v="0"/>
    <n v="0"/>
    <n v="0"/>
    <n v="0"/>
    <s v="N/A"/>
    <n v="0"/>
    <n v="0"/>
    <n v="0"/>
    <n v="0"/>
    <n v="0"/>
    <n v="0"/>
    <n v="0"/>
    <n v="0"/>
    <n v="0"/>
    <n v="0"/>
    <n v="0"/>
    <n v="0"/>
    <n v="0"/>
    <s v="FED HOUSNG &amp; COMM DEV FND"/>
    <s v="FHCD KC RELOCAT ACTIVITIES C12"/>
    <s v="DEFAULT"/>
    <s v="Default"/>
  </r>
  <r>
    <x v="0"/>
    <s v="1116510"/>
    <s v="000000"/>
    <x v="29"/>
    <s v="0000000"/>
    <n v="2016"/>
    <x v="1"/>
    <x v="29"/>
    <s v="BS200-CURRENT LIABILITIES"/>
    <s v="B2220-DEFERRED REVENUES"/>
    <m/>
    <n v="0"/>
    <n v="0"/>
    <n v="0"/>
    <n v="0"/>
    <n v="0"/>
    <s v="N/A"/>
    <n v="0"/>
    <n v="0"/>
    <n v="0"/>
    <n v="0"/>
    <n v="0"/>
    <n v="0"/>
    <n v="0"/>
    <n v="0"/>
    <n v="0"/>
    <n v="0"/>
    <n v="0"/>
    <n v="0"/>
    <n v="0"/>
    <s v="FED HOUSNG &amp; COMM DEV FND"/>
    <s v="FHCD KC RELOCAT ACTIVITIES C12"/>
    <s v="DEFAULT"/>
    <s v="Default"/>
  </r>
  <r>
    <x v="0"/>
    <s v="1116510"/>
    <s v="350047"/>
    <x v="55"/>
    <s v="0000000"/>
    <n v="2016"/>
    <x v="4"/>
    <x v="55"/>
    <s v="R3000-REVENUE"/>
    <s v="R3310-FEDERAL GRANTS DIRECT"/>
    <m/>
    <n v="0"/>
    <n v="0"/>
    <n v="0"/>
    <n v="0"/>
    <n v="0"/>
    <s v="N/A"/>
    <n v="0"/>
    <n v="0"/>
    <n v="0"/>
    <n v="0"/>
    <n v="0"/>
    <n v="0"/>
    <n v="0"/>
    <n v="0"/>
    <n v="0"/>
    <n v="0"/>
    <n v="0"/>
    <n v="0"/>
    <n v="0"/>
    <s v="FED HOUSNG &amp; COMM DEV FND"/>
    <s v="FHCD KC RELOCAT ACTIVITIES C12"/>
    <s v="PROGRAM YEAR PROJECTS"/>
    <s v="Default"/>
  </r>
  <r>
    <x v="0"/>
    <s v="1116510"/>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2"/>
    <s v="PROGRAM YEAR PROJECTS"/>
    <s v="HOUSING AND COMMUNITY DEVELOPMENT"/>
  </r>
  <r>
    <x v="0"/>
    <s v="1116510"/>
    <s v="350047"/>
    <x v="104"/>
    <s v="5590000"/>
    <n v="2016"/>
    <x v="3"/>
    <x v="104"/>
    <s v="50000-PROGRAM EXPENDITURE BUDGET"/>
    <s v="59900-CONTRA EXPENDITURES"/>
    <m/>
    <n v="0"/>
    <n v="0"/>
    <n v="0"/>
    <n v="0"/>
    <n v="0"/>
    <s v="N/A"/>
    <n v="0"/>
    <n v="0"/>
    <n v="0"/>
    <n v="0"/>
    <n v="0"/>
    <n v="0"/>
    <n v="0"/>
    <n v="0"/>
    <n v="0"/>
    <n v="0"/>
    <n v="0"/>
    <n v="0"/>
    <n v="0"/>
    <s v="FED HOUSNG &amp; COMM DEV FND"/>
    <s v="FHCD KC RELOCAT ACTIVITIES C12"/>
    <s v="PROGRAM YEAR PROJECTS"/>
    <s v="HOUSING AND COMMUNITY DEVELOPMENT"/>
  </r>
  <r>
    <x v="0"/>
    <s v="1116510"/>
    <s v="350047"/>
    <x v="53"/>
    <s v="5590000"/>
    <n v="2016"/>
    <x v="3"/>
    <x v="53"/>
    <s v="50000-PROGRAM EXPENDITURE BUDGET"/>
    <s v="82000-APPLIED OVERHEAD"/>
    <m/>
    <n v="0"/>
    <n v="0"/>
    <n v="0"/>
    <n v="0"/>
    <n v="0"/>
    <s v="N/A"/>
    <n v="0"/>
    <n v="0"/>
    <n v="0"/>
    <n v="0"/>
    <n v="0"/>
    <n v="0"/>
    <n v="0"/>
    <n v="0"/>
    <n v="0"/>
    <n v="0"/>
    <n v="0"/>
    <n v="0"/>
    <n v="0"/>
    <s v="FED HOUSNG &amp; COMM DEV FND"/>
    <s v="FHCD KC RELOCAT ACTIVITIES C12"/>
    <s v="PROGRAM YEAR PROJECTS"/>
    <s v="HOUSING AND COMMUNITY DEVELOPMENT"/>
  </r>
  <r>
    <x v="0"/>
    <s v="1116510"/>
    <s v="350047"/>
    <x v="54"/>
    <s v="5590000"/>
    <n v="2016"/>
    <x v="3"/>
    <x v="54"/>
    <s v="50000-PROGRAM EXPENDITURE BUDGET"/>
    <s v="82000-APPLIED OVERHEAD"/>
    <m/>
    <n v="0"/>
    <n v="0"/>
    <n v="0"/>
    <n v="0"/>
    <n v="0"/>
    <s v="N/A"/>
    <n v="0"/>
    <n v="0"/>
    <n v="0"/>
    <n v="0"/>
    <n v="0"/>
    <n v="0"/>
    <n v="0"/>
    <n v="0"/>
    <n v="0"/>
    <n v="0"/>
    <n v="0"/>
    <n v="0"/>
    <n v="0"/>
    <s v="FED HOUSNG &amp; COMM DEV FND"/>
    <s v="FHCD KC RELOCAT ACTIVITIES C12"/>
    <s v="PROGRAM YEAR PROJECTS"/>
    <s v="HOUSING AND COMMUNITY DEVELOPMENT"/>
  </r>
  <r>
    <x v="0"/>
    <s v="1117066"/>
    <s v="000000"/>
    <x v="6"/>
    <s v="0000000"/>
    <n v="2016"/>
    <x v="0"/>
    <x v="6"/>
    <s v="BS000-CURRENT ASSETS"/>
    <s v="B1150-ACCOUNTS RECEIVABLE"/>
    <m/>
    <n v="0"/>
    <n v="0"/>
    <n v="0"/>
    <n v="0"/>
    <n v="0"/>
    <s v="N/A"/>
    <n v="0"/>
    <n v="0"/>
    <n v="0"/>
    <n v="0"/>
    <n v="0"/>
    <n v="0"/>
    <n v="0"/>
    <n v="0"/>
    <n v="0"/>
    <n v="0"/>
    <n v="0"/>
    <n v="0"/>
    <n v="0"/>
    <s v="FED HOUSNG &amp; COMM DEV FND"/>
    <s v="FHCD LIFEWIRE FRIENDS PL M12"/>
    <s v="DEFAULT"/>
    <s v="Default"/>
  </r>
  <r>
    <x v="0"/>
    <s v="1117066"/>
    <s v="000000"/>
    <x v="9"/>
    <s v="0000000"/>
    <n v="2016"/>
    <x v="0"/>
    <x v="9"/>
    <s v="BS000-CURRENT ASSETS"/>
    <s v="B1150-ACCOUNTS RECEIVABLE"/>
    <m/>
    <n v="0"/>
    <n v="0"/>
    <n v="0"/>
    <n v="0"/>
    <n v="0"/>
    <s v="N/A"/>
    <n v="0"/>
    <n v="0"/>
    <n v="0"/>
    <n v="0"/>
    <n v="0"/>
    <n v="0"/>
    <n v="0"/>
    <n v="0"/>
    <n v="0"/>
    <n v="0"/>
    <n v="0"/>
    <n v="0"/>
    <n v="0"/>
    <s v="FED HOUSNG &amp; COMM DEV FND"/>
    <s v="FHCD LIFEWIRE FRIENDS PL M12"/>
    <s v="DEFAULT"/>
    <s v="Default"/>
  </r>
  <r>
    <x v="0"/>
    <s v="1117066"/>
    <s v="000000"/>
    <x v="19"/>
    <s v="0000000"/>
    <n v="2016"/>
    <x v="1"/>
    <x v="19"/>
    <s v="BS200-CURRENT LIABILITIES"/>
    <s v="B2020-ACCOUNTS PAYABLE"/>
    <m/>
    <n v="0"/>
    <n v="0"/>
    <n v="0"/>
    <n v="0"/>
    <n v="0"/>
    <s v="N/A"/>
    <n v="0"/>
    <n v="0"/>
    <n v="0"/>
    <n v="0"/>
    <n v="0"/>
    <n v="0"/>
    <n v="0"/>
    <n v="0"/>
    <n v="0"/>
    <n v="0"/>
    <n v="0"/>
    <n v="0"/>
    <n v="0"/>
    <s v="FED HOUSNG &amp; COMM DEV FND"/>
    <s v="FHCD LIFEWIRE FRIENDS PL M12"/>
    <s v="DEFAULT"/>
    <s v="Default"/>
  </r>
  <r>
    <x v="0"/>
    <s v="1117066"/>
    <s v="000000"/>
    <x v="29"/>
    <s v="0000000"/>
    <n v="2016"/>
    <x v="1"/>
    <x v="29"/>
    <s v="BS200-CURRENT LIABILITIES"/>
    <s v="B2220-DEFERRED REVENUES"/>
    <m/>
    <n v="0"/>
    <n v="0"/>
    <n v="0"/>
    <n v="0"/>
    <n v="0"/>
    <s v="N/A"/>
    <n v="0"/>
    <n v="0"/>
    <n v="0"/>
    <n v="0"/>
    <n v="0"/>
    <n v="0"/>
    <n v="0"/>
    <n v="0"/>
    <n v="0"/>
    <n v="0"/>
    <n v="0"/>
    <n v="0"/>
    <n v="0"/>
    <s v="FED HOUSNG &amp; COMM DEV FND"/>
    <s v="FHCD LIFEWIRE FRIENDS PL M12"/>
    <s v="DEFAULT"/>
    <s v="Default"/>
  </r>
  <r>
    <x v="0"/>
    <s v="1117066"/>
    <s v="350104"/>
    <x v="64"/>
    <s v="0000000"/>
    <n v="2016"/>
    <x v="4"/>
    <x v="64"/>
    <s v="R3000-REVENUE"/>
    <s v="R3310-FEDERAL GRANTS DIRECT"/>
    <m/>
    <n v="0"/>
    <n v="0"/>
    <n v="0"/>
    <n v="0"/>
    <n v="0"/>
    <s v="N/A"/>
    <n v="0"/>
    <n v="0"/>
    <n v="0"/>
    <n v="0"/>
    <n v="0"/>
    <n v="0"/>
    <n v="0"/>
    <n v="0"/>
    <n v="0"/>
    <n v="0"/>
    <n v="0"/>
    <n v="0"/>
    <n v="0"/>
    <s v="FED HOUSNG &amp; COMM DEV FND"/>
    <s v="FHCD LIFEWIRE FRIENDS PL M12"/>
    <s v="EASTSIDE DOMESTIC VIOL PG"/>
    <s v="Default"/>
  </r>
  <r>
    <x v="0"/>
    <s v="1117066"/>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2"/>
    <s v="EASTSIDE DOMESTIC VIOL PG"/>
    <s v="HOUSING AND COMMUNITY DEVELOPMENT"/>
  </r>
  <r>
    <x v="0"/>
    <s v="1117066"/>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41"/>
    <s v="5590000"/>
    <n v="2016"/>
    <x v="3"/>
    <x v="41"/>
    <s v="50000-PROGRAM EXPENDITURE BUDGET"/>
    <s v="53000-SERVICES-OTHER CHARGES"/>
    <m/>
    <n v="0"/>
    <n v="0"/>
    <n v="0"/>
    <n v="0"/>
    <n v="0"/>
    <s v="N/A"/>
    <n v="0"/>
    <n v="0"/>
    <n v="0"/>
    <n v="0"/>
    <n v="0"/>
    <n v="0"/>
    <n v="0"/>
    <n v="0"/>
    <n v="0"/>
    <n v="0"/>
    <n v="0"/>
    <n v="0"/>
    <n v="0"/>
    <s v="FED HOUSNG &amp; COMM DEV FND"/>
    <s v="FHCD LIFEWIRE FRIENDS PL M12"/>
    <s v="EASTSIDE DOMESTIC VIOL PG"/>
    <s v="HOUSING AND COMMUNITY DEVELOPMENT"/>
  </r>
  <r>
    <x v="0"/>
    <s v="1117066"/>
    <s v="350104"/>
    <x v="139"/>
    <s v="5590000"/>
    <n v="2016"/>
    <x v="3"/>
    <x v="139"/>
    <s v="50000-PROGRAM EXPENDITURE BUDGET"/>
    <s v="53000-SERVICES-OTHER CHARGES"/>
    <m/>
    <n v="0"/>
    <n v="0"/>
    <n v="0"/>
    <n v="0"/>
    <n v="0"/>
    <s v="N/A"/>
    <n v="0"/>
    <n v="0"/>
    <n v="0"/>
    <n v="0"/>
    <n v="0"/>
    <n v="0"/>
    <n v="0"/>
    <n v="0"/>
    <n v="0"/>
    <n v="0"/>
    <n v="0"/>
    <n v="0"/>
    <n v="0"/>
    <s v="FED HOUSNG &amp; COMM DEV FND"/>
    <s v="FHCD LIFEWIRE FRIENDS PL M12"/>
    <s v="EASTSIDE DOMESTIC VIOL PG"/>
    <s v="HOUSING AND COMMUNITY DEVELOPMENT"/>
  </r>
  <r>
    <x v="0"/>
    <s v="1117066"/>
    <s v="350104"/>
    <x v="104"/>
    <s v="5590000"/>
    <n v="2016"/>
    <x v="3"/>
    <x v="104"/>
    <s v="50000-PROGRAM EXPENDITURE BUDGET"/>
    <s v="59900-CONTRA EXPENDITURES"/>
    <m/>
    <n v="0"/>
    <n v="0"/>
    <n v="0"/>
    <n v="0"/>
    <n v="0"/>
    <s v="N/A"/>
    <n v="0"/>
    <n v="0"/>
    <n v="0"/>
    <n v="0"/>
    <n v="0"/>
    <n v="0"/>
    <n v="0"/>
    <n v="0"/>
    <n v="0"/>
    <n v="0"/>
    <n v="0"/>
    <n v="0"/>
    <n v="0"/>
    <s v="FED HOUSNG &amp; COMM DEV FND"/>
    <s v="FHCD LIFEWIRE FRIENDS PL M12"/>
    <s v="EASTSIDE DOMESTIC VIOL PG"/>
    <s v="HOUSING AND COMMUNITY DEVELOPMENT"/>
  </r>
  <r>
    <x v="0"/>
    <s v="1117066"/>
    <s v="350104"/>
    <x v="53"/>
    <s v="5590000"/>
    <n v="2016"/>
    <x v="3"/>
    <x v="53"/>
    <s v="50000-PROGRAM EXPENDITURE BUDGET"/>
    <s v="82000-APPLIED OVERHEAD"/>
    <m/>
    <n v="0"/>
    <n v="0"/>
    <n v="0"/>
    <n v="0"/>
    <n v="0"/>
    <s v="N/A"/>
    <n v="0"/>
    <n v="0"/>
    <n v="0"/>
    <n v="0"/>
    <n v="0"/>
    <n v="0"/>
    <n v="0"/>
    <n v="0"/>
    <n v="0"/>
    <n v="0"/>
    <n v="0"/>
    <n v="0"/>
    <n v="0"/>
    <s v="FED HOUSNG &amp; COMM DEV FND"/>
    <s v="FHCD LIFEWIRE FRIENDS PL M12"/>
    <s v="EASTSIDE DOMESTIC VIOL PG"/>
    <s v="HOUSING AND COMMUNITY DEVELOPMENT"/>
  </r>
  <r>
    <x v="0"/>
    <s v="1117066"/>
    <s v="350104"/>
    <x v="54"/>
    <s v="5590000"/>
    <n v="2016"/>
    <x v="3"/>
    <x v="54"/>
    <s v="50000-PROGRAM EXPENDITURE BUDGET"/>
    <s v="82000-APPLIED OVERHEAD"/>
    <m/>
    <n v="0"/>
    <n v="0"/>
    <n v="0"/>
    <n v="0"/>
    <n v="0"/>
    <s v="N/A"/>
    <n v="0"/>
    <n v="0"/>
    <n v="0"/>
    <n v="0"/>
    <n v="0"/>
    <n v="0"/>
    <n v="0"/>
    <n v="0"/>
    <n v="0"/>
    <n v="0"/>
    <n v="0"/>
    <n v="0"/>
    <n v="0"/>
    <s v="FED HOUSNG &amp; COMM DEV FND"/>
    <s v="FHCD LIFEWIRE FRIENDS PL M12"/>
    <s v="EASTSIDE DOMESTIC VIOL PG"/>
    <s v="HOUSING AND COMMUNITY DEVELOPMENT"/>
  </r>
  <r>
    <x v="0"/>
    <s v="1117070"/>
    <s v="000000"/>
    <x v="6"/>
    <s v="0000000"/>
    <n v="2016"/>
    <x v="0"/>
    <x v="6"/>
    <s v="BS000-CURRENT ASSETS"/>
    <s v="B1150-ACCOUNTS RECEIVABLE"/>
    <m/>
    <n v="0"/>
    <n v="0"/>
    <n v="0"/>
    <n v="0"/>
    <n v="0"/>
    <s v="N/A"/>
    <n v="0"/>
    <n v="0"/>
    <n v="0"/>
    <n v="0"/>
    <n v="0"/>
    <n v="0"/>
    <n v="0"/>
    <n v="0"/>
    <n v="0"/>
    <n v="0"/>
    <n v="0"/>
    <n v="0"/>
    <n v="0"/>
    <s v="FED HOUSNG &amp; COMM DEV FND"/>
    <s v="FHCD HOPELINK PL C12771 M12"/>
    <s v="DEFAULT"/>
    <s v="Default"/>
  </r>
  <r>
    <x v="0"/>
    <s v="1117070"/>
    <s v="000000"/>
    <x v="9"/>
    <s v="0000000"/>
    <n v="2016"/>
    <x v="0"/>
    <x v="9"/>
    <s v="BS000-CURRENT ASSETS"/>
    <s v="B1150-ACCOUNTS RECEIVABLE"/>
    <m/>
    <n v="0"/>
    <n v="0"/>
    <n v="0"/>
    <n v="0"/>
    <n v="0"/>
    <s v="N/A"/>
    <n v="0"/>
    <n v="0"/>
    <n v="0"/>
    <n v="0"/>
    <n v="0"/>
    <n v="0"/>
    <n v="0"/>
    <n v="0"/>
    <n v="0"/>
    <n v="0"/>
    <n v="0"/>
    <n v="0"/>
    <n v="0"/>
    <s v="FED HOUSNG &amp; COMM DEV FND"/>
    <s v="FHCD HOPELINK PL C12771 M12"/>
    <s v="DEFAULT"/>
    <s v="Default"/>
  </r>
  <r>
    <x v="0"/>
    <s v="1117070"/>
    <s v="000000"/>
    <x v="19"/>
    <s v="0000000"/>
    <n v="2016"/>
    <x v="1"/>
    <x v="19"/>
    <s v="BS200-CURRENT LIABILITIES"/>
    <s v="B2020-ACCOUNTS PAYABLE"/>
    <m/>
    <n v="0"/>
    <n v="0"/>
    <n v="0"/>
    <n v="0"/>
    <n v="0"/>
    <s v="N/A"/>
    <n v="0"/>
    <n v="0"/>
    <n v="0"/>
    <n v="0"/>
    <n v="0"/>
    <n v="0"/>
    <n v="0"/>
    <n v="0"/>
    <n v="0"/>
    <n v="0"/>
    <n v="0"/>
    <n v="0"/>
    <n v="0"/>
    <s v="FED HOUSNG &amp; COMM DEV FND"/>
    <s v="FHCD HOPELINK PL C12771 M12"/>
    <s v="DEFAULT"/>
    <s v="Default"/>
  </r>
  <r>
    <x v="0"/>
    <s v="1117070"/>
    <s v="000000"/>
    <x v="29"/>
    <s v="0000000"/>
    <n v="2016"/>
    <x v="1"/>
    <x v="29"/>
    <s v="BS200-CURRENT LIABILITIES"/>
    <s v="B2220-DEFERRED REVENUES"/>
    <m/>
    <n v="0"/>
    <n v="0"/>
    <n v="0"/>
    <n v="0"/>
    <n v="0"/>
    <s v="N/A"/>
    <n v="0"/>
    <n v="0"/>
    <n v="0"/>
    <n v="0"/>
    <n v="0"/>
    <n v="0"/>
    <n v="0"/>
    <n v="0"/>
    <n v="0"/>
    <n v="0"/>
    <n v="0"/>
    <n v="0"/>
    <n v="0"/>
    <s v="FED HOUSNG &amp; COMM DEV FND"/>
    <s v="FHCD HOPELINK PL C12771 M12"/>
    <s v="DEFAULT"/>
    <s v="Default"/>
  </r>
  <r>
    <x v="0"/>
    <s v="1117070"/>
    <s v="350102"/>
    <x v="64"/>
    <s v="0000000"/>
    <n v="2016"/>
    <x v="4"/>
    <x v="64"/>
    <s v="R3000-REVENUE"/>
    <s v="R3310-FEDERAL GRANTS DIRECT"/>
    <m/>
    <n v="0"/>
    <n v="0"/>
    <n v="0"/>
    <n v="0"/>
    <n v="0"/>
    <s v="N/A"/>
    <n v="0"/>
    <n v="0"/>
    <n v="0"/>
    <n v="0"/>
    <n v="0"/>
    <n v="0"/>
    <n v="0"/>
    <n v="0"/>
    <n v="0"/>
    <n v="0"/>
    <n v="0"/>
    <n v="0"/>
    <n v="0"/>
    <s v="FED HOUSNG &amp; COMM DEV FND"/>
    <s v="FHCD HOPELINK PL C12771 M12"/>
    <s v="MULTISVRC CTRS N E KNG CO"/>
    <s v="Default"/>
  </r>
  <r>
    <x v="0"/>
    <s v="1117070"/>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2771 M12"/>
    <s v="MULTISVRC CTRS N E KNG CO"/>
    <s v="HOUSING AND COMMUNITY DEVELOPMENT"/>
  </r>
  <r>
    <x v="0"/>
    <s v="1117070"/>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41"/>
    <s v="5590000"/>
    <n v="2016"/>
    <x v="3"/>
    <x v="41"/>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39"/>
    <s v="5590000"/>
    <n v="2016"/>
    <x v="3"/>
    <x v="139"/>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11"/>
    <s v="5590000"/>
    <n v="2016"/>
    <x v="3"/>
    <x v="111"/>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04"/>
    <s v="5590000"/>
    <n v="2016"/>
    <x v="3"/>
    <x v="104"/>
    <s v="50000-PROGRAM EXPENDITURE BUDGET"/>
    <s v="59900-CONTRA EXPENDITURES"/>
    <m/>
    <n v="0"/>
    <n v="0"/>
    <n v="0"/>
    <n v="0"/>
    <n v="0"/>
    <s v="N/A"/>
    <n v="0"/>
    <n v="0"/>
    <n v="0"/>
    <n v="0"/>
    <n v="0"/>
    <n v="0"/>
    <n v="0"/>
    <n v="0"/>
    <n v="0"/>
    <n v="0"/>
    <n v="0"/>
    <n v="0"/>
    <n v="0"/>
    <s v="FED HOUSNG &amp; COMM DEV FND"/>
    <s v="FHCD HOPELINK PL C12771 M12"/>
    <s v="MULTISVRC CTRS N E KNG CO"/>
    <s v="HOUSING AND COMMUNITY DEVELOPMENT"/>
  </r>
  <r>
    <x v="0"/>
    <s v="1117070"/>
    <s v="350102"/>
    <x v="53"/>
    <s v="5590000"/>
    <n v="2016"/>
    <x v="3"/>
    <x v="53"/>
    <s v="50000-PROGRAM EXPENDITURE BUDGET"/>
    <s v="82000-APPLIED OVERHEAD"/>
    <m/>
    <n v="0"/>
    <n v="0"/>
    <n v="0"/>
    <n v="0"/>
    <n v="0"/>
    <s v="N/A"/>
    <n v="0"/>
    <n v="0"/>
    <n v="0"/>
    <n v="0"/>
    <n v="0"/>
    <n v="0"/>
    <n v="0"/>
    <n v="0"/>
    <n v="0"/>
    <n v="0"/>
    <n v="0"/>
    <n v="0"/>
    <n v="0"/>
    <s v="FED HOUSNG &amp; COMM DEV FND"/>
    <s v="FHCD HOPELINK PL C12771 M12"/>
    <s v="MULTISVRC CTRS N E KNG CO"/>
    <s v="HOUSING AND COMMUNITY DEVELOPMENT"/>
  </r>
  <r>
    <x v="0"/>
    <s v="1117070"/>
    <s v="350102"/>
    <x v="54"/>
    <s v="5590000"/>
    <n v="2016"/>
    <x v="3"/>
    <x v="54"/>
    <s v="50000-PROGRAM EXPENDITURE BUDGET"/>
    <s v="82000-APPLIED OVERHEAD"/>
    <m/>
    <n v="0"/>
    <n v="0"/>
    <n v="0"/>
    <n v="0"/>
    <n v="0"/>
    <s v="N/A"/>
    <n v="0"/>
    <n v="0"/>
    <n v="0"/>
    <n v="0"/>
    <n v="0"/>
    <n v="0"/>
    <n v="0"/>
    <n v="0"/>
    <n v="0"/>
    <n v="0"/>
    <n v="0"/>
    <n v="0"/>
    <n v="0"/>
    <s v="FED HOUSNG &amp; COMM DEV FND"/>
    <s v="FHCD HOPELINK PL C12771 M12"/>
    <s v="MULTISVRC CTRS N E KNG CO"/>
    <s v="HOUSING AND COMMUNITY DEVELOPMENT"/>
  </r>
  <r>
    <x v="0"/>
    <s v="1117438"/>
    <s v="000000"/>
    <x v="6"/>
    <s v="0000000"/>
    <n v="2016"/>
    <x v="0"/>
    <x v="6"/>
    <s v="BS000-CURRENT ASSETS"/>
    <s v="B1150-ACCOUNTS RECEIVABLE"/>
    <m/>
    <n v="0"/>
    <n v="0"/>
    <n v="0"/>
    <n v="0"/>
    <n v="0"/>
    <s v="N/A"/>
    <n v="0"/>
    <n v="0"/>
    <n v="0"/>
    <n v="0"/>
    <n v="0"/>
    <n v="0"/>
    <n v="0"/>
    <n v="0"/>
    <n v="0"/>
    <n v="0"/>
    <n v="0"/>
    <n v="0"/>
    <n v="0"/>
    <s v="FED HOUSNG &amp; COMM DEV FND"/>
    <s v="FHCD PATRICIA SHERMAN"/>
    <s v="DEFAULT"/>
    <s v="Default"/>
  </r>
  <r>
    <x v="0"/>
    <s v="1117438"/>
    <s v="000000"/>
    <x v="9"/>
    <s v="0000000"/>
    <n v="2016"/>
    <x v="0"/>
    <x v="9"/>
    <s v="BS000-CURRENT ASSETS"/>
    <s v="B1150-ACCOUNTS RECEIVABLE"/>
    <m/>
    <n v="0"/>
    <n v="0"/>
    <n v="0"/>
    <n v="0"/>
    <n v="0"/>
    <s v="N/A"/>
    <n v="0"/>
    <n v="0"/>
    <n v="0"/>
    <n v="0"/>
    <n v="0"/>
    <n v="0"/>
    <n v="0"/>
    <n v="0"/>
    <n v="0"/>
    <n v="0"/>
    <n v="0"/>
    <n v="0"/>
    <n v="0"/>
    <s v="FED HOUSNG &amp; COMM DEV FND"/>
    <s v="FHCD PATRICIA SHERMAN"/>
    <s v="DEFAULT"/>
    <s v="Default"/>
  </r>
  <r>
    <x v="0"/>
    <s v="1117438"/>
    <s v="000000"/>
    <x v="29"/>
    <s v="0000000"/>
    <n v="2016"/>
    <x v="1"/>
    <x v="29"/>
    <s v="BS200-CURRENT LIABILITIES"/>
    <s v="B2220-DEFERRED REVENUES"/>
    <m/>
    <n v="0"/>
    <n v="0"/>
    <n v="0"/>
    <n v="0"/>
    <n v="0"/>
    <s v="N/A"/>
    <n v="0"/>
    <n v="0"/>
    <n v="0"/>
    <n v="0"/>
    <n v="0"/>
    <n v="0"/>
    <n v="0"/>
    <n v="0"/>
    <n v="0"/>
    <n v="0"/>
    <n v="0"/>
    <n v="0"/>
    <n v="0"/>
    <s v="FED HOUSNG &amp; COMM DEV FND"/>
    <s v="FHCD PATRICIA SHERMAN"/>
    <s v="DEFAULT"/>
    <s v="Default"/>
  </r>
  <r>
    <x v="0"/>
    <s v="1117438"/>
    <s v="350002"/>
    <x v="43"/>
    <s v="0000000"/>
    <n v="2016"/>
    <x v="4"/>
    <x v="43"/>
    <s v="R3000-REVENUE"/>
    <s v="R3310-FEDERAL GRANTS DIRECT"/>
    <m/>
    <n v="0"/>
    <n v="0"/>
    <n v="0"/>
    <n v="0"/>
    <n v="0"/>
    <s v="N/A"/>
    <n v="0"/>
    <n v="0"/>
    <n v="0"/>
    <n v="0"/>
    <n v="0"/>
    <n v="0"/>
    <n v="0"/>
    <n v="0"/>
    <n v="0"/>
    <n v="0"/>
    <n v="0"/>
    <n v="0"/>
    <n v="0"/>
    <s v="FED HOUSNG &amp; COMM DEV FND"/>
    <s v="FHCD PATRICIA SHERMAN"/>
    <s v="IDIS HOME OWNERS REHAB"/>
    <s v="Default"/>
  </r>
  <r>
    <x v="0"/>
    <s v="1117438"/>
    <s v="350002"/>
    <x v="39"/>
    <s v="0000000"/>
    <n v="2016"/>
    <x v="4"/>
    <x v="39"/>
    <s v="R3000-REVENUE"/>
    <s v="R3600-MISCELLANEOUS REVENUE"/>
    <m/>
    <n v="0"/>
    <n v="0"/>
    <n v="0"/>
    <n v="0"/>
    <n v="0"/>
    <s v="N/A"/>
    <n v="0"/>
    <n v="0"/>
    <n v="0"/>
    <n v="0"/>
    <n v="0"/>
    <n v="0"/>
    <n v="0"/>
    <n v="0"/>
    <n v="0"/>
    <n v="0"/>
    <n v="0"/>
    <n v="0"/>
    <n v="0"/>
    <s v="FED HOUSNG &amp; COMM DEV FND"/>
    <s v="FHCD PATRICIA SHERMAN"/>
    <s v="IDIS HOME OWNERS REHAB"/>
    <s v="Default"/>
  </r>
  <r>
    <x v="0"/>
    <s v="1117438"/>
    <s v="350002"/>
    <x v="38"/>
    <s v="5590000"/>
    <n v="2016"/>
    <x v="3"/>
    <x v="38"/>
    <s v="50000-PROGRAM EXPENDITURE BUDGET"/>
    <s v="53000-SERVICES-OTHER CHARGES"/>
    <m/>
    <n v="0"/>
    <n v="0"/>
    <n v="0"/>
    <n v="0"/>
    <n v="0"/>
    <s v="N/A"/>
    <n v="0"/>
    <n v="0"/>
    <n v="0"/>
    <n v="0"/>
    <n v="0"/>
    <n v="0"/>
    <n v="0"/>
    <n v="0"/>
    <n v="0"/>
    <n v="0"/>
    <n v="0"/>
    <n v="0"/>
    <n v="0"/>
    <s v="FED HOUSNG &amp; COMM DEV FND"/>
    <s v="FHCD PATRICIA SHERMAN"/>
    <s v="IDIS HOME OWNERS REHAB"/>
    <s v="HOUSING AND COMMUNITY DEVELOPMENT"/>
  </r>
  <r>
    <x v="0"/>
    <s v="1117447"/>
    <s v="000000"/>
    <x v="6"/>
    <s v="0000000"/>
    <n v="2016"/>
    <x v="0"/>
    <x v="6"/>
    <s v="BS000-CURRENT ASSETS"/>
    <s v="B1150-ACCOUNTS RECEIVABLE"/>
    <m/>
    <n v="0"/>
    <n v="0"/>
    <n v="0"/>
    <n v="0"/>
    <n v="0"/>
    <s v="N/A"/>
    <n v="0"/>
    <n v="0"/>
    <n v="0"/>
    <n v="0"/>
    <n v="0"/>
    <n v="0"/>
    <n v="0"/>
    <n v="0"/>
    <n v="0"/>
    <n v="0"/>
    <n v="0"/>
    <n v="0"/>
    <n v="0"/>
    <s v="FED HOUSNG &amp; COMM DEV FND"/>
    <s v="FHCD GERALD NEUMANN"/>
    <s v="DEFAULT"/>
    <s v="Default"/>
  </r>
  <r>
    <x v="0"/>
    <s v="1117447"/>
    <s v="000000"/>
    <x v="9"/>
    <s v="0000000"/>
    <n v="2016"/>
    <x v="0"/>
    <x v="9"/>
    <s v="BS000-CURRENT ASSETS"/>
    <s v="B1150-ACCOUNTS RECEIVABLE"/>
    <m/>
    <n v="0"/>
    <n v="0"/>
    <n v="0"/>
    <n v="0"/>
    <n v="0"/>
    <s v="N/A"/>
    <n v="0"/>
    <n v="0"/>
    <n v="0"/>
    <n v="0"/>
    <n v="0"/>
    <n v="0"/>
    <n v="0"/>
    <n v="0"/>
    <n v="0"/>
    <n v="0"/>
    <n v="0"/>
    <n v="0"/>
    <n v="0"/>
    <s v="FED HOUSNG &amp; COMM DEV FND"/>
    <s v="FHCD GERALD NEUMANN"/>
    <s v="DEFAULT"/>
    <s v="Default"/>
  </r>
  <r>
    <x v="0"/>
    <s v="1117447"/>
    <s v="000000"/>
    <x v="29"/>
    <s v="0000000"/>
    <n v="2016"/>
    <x v="1"/>
    <x v="29"/>
    <s v="BS200-CURRENT LIABILITIES"/>
    <s v="B2220-DEFERRED REVENUES"/>
    <m/>
    <n v="0"/>
    <n v="0"/>
    <n v="0"/>
    <n v="0"/>
    <n v="0"/>
    <s v="N/A"/>
    <n v="0"/>
    <n v="0"/>
    <n v="0"/>
    <n v="0"/>
    <n v="0"/>
    <n v="0"/>
    <n v="0"/>
    <n v="0"/>
    <n v="0"/>
    <n v="0"/>
    <n v="0"/>
    <n v="0"/>
    <n v="0"/>
    <s v="FED HOUSNG &amp; COMM DEV FND"/>
    <s v="FHCD GERALD NEUMANN"/>
    <s v="DEFAULT"/>
    <s v="Default"/>
  </r>
  <r>
    <x v="0"/>
    <s v="1117447"/>
    <s v="350002"/>
    <x v="43"/>
    <s v="0000000"/>
    <n v="2016"/>
    <x v="4"/>
    <x v="43"/>
    <s v="R3000-REVENUE"/>
    <s v="R3310-FEDERAL GRANTS DIRECT"/>
    <m/>
    <n v="0"/>
    <n v="0"/>
    <n v="0"/>
    <n v="0"/>
    <n v="0"/>
    <s v="N/A"/>
    <n v="0"/>
    <n v="0"/>
    <n v="0"/>
    <n v="0"/>
    <n v="0"/>
    <n v="0"/>
    <n v="0"/>
    <n v="0"/>
    <n v="0"/>
    <n v="0"/>
    <n v="0"/>
    <n v="0"/>
    <n v="0"/>
    <s v="FED HOUSNG &amp; COMM DEV FND"/>
    <s v="FHCD GERALD NEUMANN"/>
    <s v="IDIS HOME OWNERS REHAB"/>
    <s v="Default"/>
  </r>
  <r>
    <x v="0"/>
    <s v="1117447"/>
    <s v="350002"/>
    <x v="39"/>
    <s v="0000000"/>
    <n v="2016"/>
    <x v="4"/>
    <x v="39"/>
    <s v="R3000-REVENUE"/>
    <s v="R3600-MISCELLANEOUS REVENUE"/>
    <m/>
    <n v="0"/>
    <n v="0"/>
    <n v="0"/>
    <n v="0"/>
    <n v="0"/>
    <s v="N/A"/>
    <n v="0"/>
    <n v="0"/>
    <n v="0"/>
    <n v="0"/>
    <n v="0"/>
    <n v="0"/>
    <n v="0"/>
    <n v="0"/>
    <n v="0"/>
    <n v="0"/>
    <n v="0"/>
    <n v="0"/>
    <n v="0"/>
    <s v="FED HOUSNG &amp; COMM DEV FND"/>
    <s v="FHCD GERALD NEUMANN"/>
    <s v="IDIS HOME OWNERS REHAB"/>
    <s v="Default"/>
  </r>
  <r>
    <x v="0"/>
    <s v="1117447"/>
    <s v="350002"/>
    <x v="38"/>
    <s v="5590000"/>
    <n v="2016"/>
    <x v="3"/>
    <x v="38"/>
    <s v="50000-PROGRAM EXPENDITURE BUDGET"/>
    <s v="53000-SERVICES-OTHER CHARGES"/>
    <m/>
    <n v="0"/>
    <n v="0"/>
    <n v="0"/>
    <n v="0"/>
    <n v="0"/>
    <s v="N/A"/>
    <n v="0"/>
    <n v="0"/>
    <n v="0"/>
    <n v="0"/>
    <n v="0"/>
    <n v="0"/>
    <n v="0"/>
    <n v="0"/>
    <n v="0"/>
    <n v="0"/>
    <n v="0"/>
    <n v="0"/>
    <n v="0"/>
    <s v="FED HOUSNG &amp; COMM DEV FND"/>
    <s v="FHCD GERALD NEUMANN"/>
    <s v="IDIS HOME OWNERS REHAB"/>
    <s v="HOUSING AND COMMUNITY DEVELOPMENT"/>
  </r>
  <r>
    <x v="0"/>
    <s v="1117447"/>
    <s v="350002"/>
    <x v="138"/>
    <s v="5590000"/>
    <n v="2016"/>
    <x v="3"/>
    <x v="138"/>
    <s v="50000-PROGRAM EXPENDITURE BUDGET"/>
    <s v="53000-SERVICES-OTHER CHARGES"/>
    <m/>
    <n v="0"/>
    <n v="0"/>
    <n v="0"/>
    <n v="0"/>
    <n v="0"/>
    <s v="N/A"/>
    <n v="0"/>
    <n v="0"/>
    <n v="0"/>
    <n v="0"/>
    <n v="0"/>
    <n v="0"/>
    <n v="0"/>
    <n v="0"/>
    <n v="0"/>
    <n v="0"/>
    <n v="0"/>
    <n v="0"/>
    <n v="0"/>
    <s v="FED HOUSNG &amp; COMM DEV FND"/>
    <s v="FHCD GERALD NEUMANN"/>
    <s v="IDIS HOME OWNERS REHAB"/>
    <s v="HOUSING AND COMMUNITY DEVELOPMENT"/>
  </r>
  <r>
    <x v="0"/>
    <s v="1117609"/>
    <s v="000000"/>
    <x v="6"/>
    <s v="0000000"/>
    <n v="2016"/>
    <x v="0"/>
    <x v="6"/>
    <s v="BS000-CURRENT ASSETS"/>
    <s v="B1150-ACCOUNTS RECEIVABLE"/>
    <m/>
    <n v="0"/>
    <n v="0"/>
    <n v="0"/>
    <n v="0"/>
    <n v="0"/>
    <s v="N/A"/>
    <n v="0"/>
    <n v="0"/>
    <n v="0"/>
    <n v="0"/>
    <n v="0"/>
    <n v="0"/>
    <n v="0"/>
    <n v="0"/>
    <n v="0"/>
    <n v="0"/>
    <n v="0"/>
    <n v="0"/>
    <n v="0"/>
    <s v="FED HOUSNG &amp; COMM DEV FND"/>
    <s v="FHCD VALLEY CITIES SHP M12"/>
    <s v="DEFAULT"/>
    <s v="Default"/>
  </r>
  <r>
    <x v="0"/>
    <s v="1117609"/>
    <s v="000000"/>
    <x v="9"/>
    <s v="0000000"/>
    <n v="2016"/>
    <x v="0"/>
    <x v="9"/>
    <s v="BS000-CURRENT ASSETS"/>
    <s v="B1150-ACCOUNTS RECEIVABLE"/>
    <m/>
    <n v="0"/>
    <n v="0"/>
    <n v="0"/>
    <n v="0"/>
    <n v="0"/>
    <s v="N/A"/>
    <n v="0"/>
    <n v="0"/>
    <n v="0"/>
    <n v="0"/>
    <n v="0"/>
    <n v="0"/>
    <n v="0"/>
    <n v="0"/>
    <n v="0"/>
    <n v="0"/>
    <n v="0"/>
    <n v="0"/>
    <n v="0"/>
    <s v="FED HOUSNG &amp; COMM DEV FND"/>
    <s v="FHCD VALLEY CITIES SHP M12"/>
    <s v="DEFAULT"/>
    <s v="Default"/>
  </r>
  <r>
    <x v="0"/>
    <s v="1117609"/>
    <s v="000000"/>
    <x v="19"/>
    <s v="0000000"/>
    <n v="2016"/>
    <x v="1"/>
    <x v="19"/>
    <s v="BS200-CURRENT LIABILITIES"/>
    <s v="B2020-ACCOUNTS PAYABLE"/>
    <m/>
    <n v="0"/>
    <n v="0"/>
    <n v="0"/>
    <n v="0"/>
    <n v="0"/>
    <s v="N/A"/>
    <n v="0"/>
    <n v="0"/>
    <n v="0"/>
    <n v="0"/>
    <n v="0"/>
    <n v="0"/>
    <n v="0"/>
    <n v="0"/>
    <n v="0"/>
    <n v="0"/>
    <n v="0"/>
    <n v="0"/>
    <n v="0"/>
    <s v="FED HOUSNG &amp; COMM DEV FND"/>
    <s v="FHCD VALLEY CITIES SHP M12"/>
    <s v="DEFAULT"/>
    <s v="Default"/>
  </r>
  <r>
    <x v="0"/>
    <s v="1117609"/>
    <s v="000000"/>
    <x v="29"/>
    <s v="0000000"/>
    <n v="2016"/>
    <x v="1"/>
    <x v="29"/>
    <s v="BS200-CURRENT LIABILITIES"/>
    <s v="B2220-DEFERRED REVENUES"/>
    <m/>
    <n v="0"/>
    <n v="0"/>
    <n v="0"/>
    <n v="0"/>
    <n v="0"/>
    <s v="N/A"/>
    <n v="0"/>
    <n v="0"/>
    <n v="0"/>
    <n v="0"/>
    <n v="0"/>
    <n v="0"/>
    <n v="0"/>
    <n v="0"/>
    <n v="0"/>
    <n v="0"/>
    <n v="0"/>
    <n v="0"/>
    <n v="0"/>
    <s v="FED HOUSNG &amp; COMM DEV FND"/>
    <s v="FHCD VALLEY CITIES SHP M12"/>
    <s v="DEFAULT"/>
    <s v="Default"/>
  </r>
  <r>
    <x v="0"/>
    <s v="1117609"/>
    <s v="350104"/>
    <x v="64"/>
    <s v="0000000"/>
    <n v="2016"/>
    <x v="4"/>
    <x v="64"/>
    <s v="R3000-REVENUE"/>
    <s v="R3310-FEDERAL GRANTS DIRECT"/>
    <m/>
    <n v="0"/>
    <n v="0"/>
    <n v="0"/>
    <n v="0"/>
    <n v="0"/>
    <s v="N/A"/>
    <n v="0"/>
    <n v="0"/>
    <n v="0"/>
    <n v="0"/>
    <n v="0"/>
    <n v="0"/>
    <n v="0"/>
    <n v="0"/>
    <n v="0"/>
    <n v="0"/>
    <n v="0"/>
    <n v="0"/>
    <n v="0"/>
    <s v="FED HOUSNG &amp; COMM DEV FND"/>
    <s v="FHCD VALLEY CITIES SHP M12"/>
    <s v="EASTSIDE DOMESTIC VIOL PG"/>
    <s v="Default"/>
  </r>
  <r>
    <x v="0"/>
    <s v="1117609"/>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2"/>
    <s v="EASTSIDE DOMESTIC VIOL PG"/>
    <s v="HOUSING AND COMMUNITY DEVELOPMENT"/>
  </r>
  <r>
    <x v="0"/>
    <s v="1117609"/>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41"/>
    <s v="5590000"/>
    <n v="2016"/>
    <x v="3"/>
    <x v="41"/>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11"/>
    <s v="5590000"/>
    <n v="2016"/>
    <x v="3"/>
    <x v="111"/>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12"/>
    <s v="5590000"/>
    <n v="2016"/>
    <x v="3"/>
    <x v="112"/>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04"/>
    <s v="5590000"/>
    <n v="2016"/>
    <x v="3"/>
    <x v="104"/>
    <s v="50000-PROGRAM EXPENDITURE BUDGET"/>
    <s v="59900-CONTRA EXPENDITURES"/>
    <m/>
    <n v="0"/>
    <n v="0"/>
    <n v="0"/>
    <n v="0"/>
    <n v="0"/>
    <s v="N/A"/>
    <n v="0"/>
    <n v="0"/>
    <n v="0"/>
    <n v="0"/>
    <n v="0"/>
    <n v="0"/>
    <n v="0"/>
    <n v="0"/>
    <n v="0"/>
    <n v="0"/>
    <n v="0"/>
    <n v="0"/>
    <n v="0"/>
    <s v="FED HOUSNG &amp; COMM DEV FND"/>
    <s v="FHCD VALLEY CITIES SHP M12"/>
    <s v="EASTSIDE DOMESTIC VIOL PG"/>
    <s v="HOUSING AND COMMUNITY DEVELOPMENT"/>
  </r>
  <r>
    <x v="0"/>
    <s v="1117609"/>
    <s v="350104"/>
    <x v="53"/>
    <s v="5590000"/>
    <n v="2016"/>
    <x v="3"/>
    <x v="53"/>
    <s v="50000-PROGRAM EXPENDITURE BUDGET"/>
    <s v="82000-APPLIED OVERHEAD"/>
    <m/>
    <n v="0"/>
    <n v="0"/>
    <n v="0"/>
    <n v="0"/>
    <n v="0"/>
    <s v="N/A"/>
    <n v="0"/>
    <n v="0"/>
    <n v="0"/>
    <n v="0"/>
    <n v="0"/>
    <n v="0"/>
    <n v="0"/>
    <n v="0"/>
    <n v="0"/>
    <n v="0"/>
    <n v="0"/>
    <n v="0"/>
    <n v="0"/>
    <s v="FED HOUSNG &amp; COMM DEV FND"/>
    <s v="FHCD VALLEY CITIES SHP M12"/>
    <s v="EASTSIDE DOMESTIC VIOL PG"/>
    <s v="HOUSING AND COMMUNITY DEVELOPMENT"/>
  </r>
  <r>
    <x v="0"/>
    <s v="1117609"/>
    <s v="350104"/>
    <x v="54"/>
    <s v="5590000"/>
    <n v="2016"/>
    <x v="3"/>
    <x v="54"/>
    <s v="50000-PROGRAM EXPENDITURE BUDGET"/>
    <s v="82000-APPLIED OVERHEAD"/>
    <m/>
    <n v="0"/>
    <n v="0"/>
    <n v="0"/>
    <n v="0"/>
    <n v="0"/>
    <s v="N/A"/>
    <n v="0"/>
    <n v="0"/>
    <n v="0"/>
    <n v="0"/>
    <n v="0"/>
    <n v="0"/>
    <n v="0"/>
    <n v="0"/>
    <n v="0"/>
    <n v="0"/>
    <n v="0"/>
    <n v="0"/>
    <n v="0"/>
    <s v="FED HOUSNG &amp; COMM DEV FND"/>
    <s v="FHCD VALLEY CITIES SHP M12"/>
    <s v="EASTSIDE DOMESTIC VIOL PG"/>
    <s v="HOUSING AND COMMUNITY DEVELOPMENT"/>
  </r>
  <r>
    <x v="0"/>
    <s v="1117691"/>
    <s v="000000"/>
    <x v="6"/>
    <s v="0000000"/>
    <n v="2016"/>
    <x v="0"/>
    <x v="6"/>
    <s v="BS000-CURRENT ASSETS"/>
    <s v="B1150-ACCOUNTS RECEIVABLE"/>
    <m/>
    <n v="0"/>
    <n v="0"/>
    <n v="0"/>
    <n v="0"/>
    <n v="0"/>
    <s v="N/A"/>
    <n v="0"/>
    <n v="0"/>
    <n v="0"/>
    <n v="0"/>
    <n v="0"/>
    <n v="0"/>
    <n v="0"/>
    <n v="0"/>
    <n v="0"/>
    <n v="0"/>
    <n v="0"/>
    <n v="0"/>
    <n v="0"/>
    <s v="FED HOUSNG &amp; COMM DEV FND"/>
    <s v="FHCD PHYLLIS JOHNSON"/>
    <s v="DEFAULT"/>
    <s v="Default"/>
  </r>
  <r>
    <x v="0"/>
    <s v="1117691"/>
    <s v="000000"/>
    <x v="9"/>
    <s v="0000000"/>
    <n v="2016"/>
    <x v="0"/>
    <x v="9"/>
    <s v="BS000-CURRENT ASSETS"/>
    <s v="B1150-ACCOUNTS RECEIVABLE"/>
    <m/>
    <n v="0"/>
    <n v="0"/>
    <n v="0"/>
    <n v="0"/>
    <n v="0"/>
    <s v="N/A"/>
    <n v="0"/>
    <n v="0"/>
    <n v="0"/>
    <n v="0"/>
    <n v="0"/>
    <n v="0"/>
    <n v="0"/>
    <n v="0"/>
    <n v="0"/>
    <n v="0"/>
    <n v="0"/>
    <n v="0"/>
    <n v="0"/>
    <s v="FED HOUSNG &amp; COMM DEV FND"/>
    <s v="FHCD PHYLLIS JOHNSON"/>
    <s v="DEFAULT"/>
    <s v="Default"/>
  </r>
  <r>
    <x v="0"/>
    <s v="1117691"/>
    <s v="000000"/>
    <x v="29"/>
    <s v="0000000"/>
    <n v="2016"/>
    <x v="1"/>
    <x v="29"/>
    <s v="BS200-CURRENT LIABILITIES"/>
    <s v="B2220-DEFERRED REVENUES"/>
    <m/>
    <n v="0"/>
    <n v="0"/>
    <n v="0"/>
    <n v="0"/>
    <n v="0"/>
    <s v="N/A"/>
    <n v="0"/>
    <n v="0"/>
    <n v="0"/>
    <n v="0"/>
    <n v="0"/>
    <n v="0"/>
    <n v="0"/>
    <n v="0"/>
    <n v="0"/>
    <n v="0"/>
    <n v="0"/>
    <n v="0"/>
    <n v="0"/>
    <s v="FED HOUSNG &amp; COMM DEV FND"/>
    <s v="FHCD PHYLLIS JOHNSON"/>
    <s v="DEFAULT"/>
    <s v="Default"/>
  </r>
  <r>
    <x v="0"/>
    <s v="1117691"/>
    <s v="350002"/>
    <x v="43"/>
    <s v="0000000"/>
    <n v="2016"/>
    <x v="4"/>
    <x v="43"/>
    <s v="R3000-REVENUE"/>
    <s v="R3310-FEDERAL GRANTS DIRECT"/>
    <m/>
    <n v="0"/>
    <n v="0"/>
    <n v="0"/>
    <n v="0"/>
    <n v="0"/>
    <s v="N/A"/>
    <n v="0"/>
    <n v="0"/>
    <n v="0"/>
    <n v="0"/>
    <n v="0"/>
    <n v="0"/>
    <n v="0"/>
    <n v="0"/>
    <n v="0"/>
    <n v="0"/>
    <n v="0"/>
    <n v="0"/>
    <n v="0"/>
    <s v="FED HOUSNG &amp; COMM DEV FND"/>
    <s v="FHCD PHYLLIS JOHNSON"/>
    <s v="IDIS HOME OWNERS REHAB"/>
    <s v="Default"/>
  </r>
  <r>
    <x v="0"/>
    <s v="1117691"/>
    <s v="350002"/>
    <x v="39"/>
    <s v="0000000"/>
    <n v="2016"/>
    <x v="4"/>
    <x v="39"/>
    <s v="R3000-REVENUE"/>
    <s v="R3600-MISCELLANEOUS REVENUE"/>
    <m/>
    <n v="0"/>
    <n v="0"/>
    <n v="0"/>
    <n v="0"/>
    <n v="0"/>
    <s v="N/A"/>
    <n v="0"/>
    <n v="0"/>
    <n v="0"/>
    <n v="0"/>
    <n v="0"/>
    <n v="0"/>
    <n v="0"/>
    <n v="0"/>
    <n v="0"/>
    <n v="0"/>
    <n v="0"/>
    <n v="0"/>
    <n v="0"/>
    <s v="FED HOUSNG &amp; COMM DEV FND"/>
    <s v="FHCD PHYLLIS JOHNSON"/>
    <s v="IDIS HOME OWNERS REHAB"/>
    <s v="Default"/>
  </r>
  <r>
    <x v="0"/>
    <s v="1117691"/>
    <s v="350002"/>
    <x v="38"/>
    <s v="5590000"/>
    <n v="2016"/>
    <x v="3"/>
    <x v="38"/>
    <s v="50000-PROGRAM EXPENDITURE BUDGET"/>
    <s v="53000-SERVICES-OTHER CHARGES"/>
    <m/>
    <n v="0"/>
    <n v="0"/>
    <n v="0"/>
    <n v="0"/>
    <n v="0"/>
    <s v="N/A"/>
    <n v="0"/>
    <n v="0"/>
    <n v="0"/>
    <n v="0"/>
    <n v="0"/>
    <n v="0"/>
    <n v="0"/>
    <n v="0"/>
    <n v="0"/>
    <n v="0"/>
    <n v="0"/>
    <n v="0"/>
    <n v="0"/>
    <s v="FED HOUSNG &amp; COMM DEV FND"/>
    <s v="FHCD PHYLLIS JOHNSON"/>
    <s v="IDIS HOME OWNERS REHAB"/>
    <s v="HOUSING AND COMMUNITY DEVELOPMENT"/>
  </r>
  <r>
    <x v="0"/>
    <s v="1117691"/>
    <s v="350002"/>
    <x v="138"/>
    <s v="5590000"/>
    <n v="2016"/>
    <x v="3"/>
    <x v="138"/>
    <s v="50000-PROGRAM EXPENDITURE BUDGET"/>
    <s v="53000-SERVICES-OTHER CHARGES"/>
    <m/>
    <n v="0"/>
    <n v="0"/>
    <n v="0"/>
    <n v="0"/>
    <n v="0"/>
    <s v="N/A"/>
    <n v="0"/>
    <n v="0"/>
    <n v="0"/>
    <n v="0"/>
    <n v="0"/>
    <n v="0"/>
    <n v="0"/>
    <n v="0"/>
    <n v="0"/>
    <n v="0"/>
    <n v="0"/>
    <n v="0"/>
    <n v="0"/>
    <s v="FED HOUSNG &amp; COMM DEV FND"/>
    <s v="FHCD PHYLLIS JOHNSON"/>
    <s v="IDIS HOME OWNERS REHAB"/>
    <s v="HOUSING AND COMMUNITY DEVELOPMENT"/>
  </r>
  <r>
    <x v="0"/>
    <s v="1117755"/>
    <s v="000000"/>
    <x v="6"/>
    <s v="0000000"/>
    <n v="2016"/>
    <x v="0"/>
    <x v="6"/>
    <s v="BS000-CURRENT ASSETS"/>
    <s v="B1150-ACCOUNTS RECEIVABLE"/>
    <m/>
    <n v="0"/>
    <n v="0"/>
    <n v="0"/>
    <n v="0"/>
    <n v="0"/>
    <s v="N/A"/>
    <n v="0"/>
    <n v="0"/>
    <n v="0"/>
    <n v="0"/>
    <n v="0"/>
    <n v="0"/>
    <n v="0"/>
    <n v="0"/>
    <n v="0"/>
    <n v="0"/>
    <n v="0"/>
    <n v="0"/>
    <n v="0"/>
    <s v="FED HOUSNG &amp; COMM DEV FND"/>
    <s v="FHCD SHRLN KCHA W MNSTR ELVTR"/>
    <s v="DEFAULT"/>
    <s v="Default"/>
  </r>
  <r>
    <x v="0"/>
    <s v="1117755"/>
    <s v="000000"/>
    <x v="9"/>
    <s v="0000000"/>
    <n v="2016"/>
    <x v="0"/>
    <x v="9"/>
    <s v="BS000-CURRENT ASSETS"/>
    <s v="B1150-ACCOUNTS RECEIVABLE"/>
    <m/>
    <n v="0"/>
    <n v="0"/>
    <n v="0"/>
    <n v="0"/>
    <n v="0"/>
    <s v="N/A"/>
    <n v="0"/>
    <n v="0"/>
    <n v="0"/>
    <n v="0"/>
    <n v="0"/>
    <n v="0"/>
    <n v="0"/>
    <n v="0"/>
    <n v="0"/>
    <n v="0"/>
    <n v="0"/>
    <n v="0"/>
    <n v="0"/>
    <s v="FED HOUSNG &amp; COMM DEV FND"/>
    <s v="FHCD SHRLN KCHA W MNSTR ELVTR"/>
    <s v="DEFAULT"/>
    <s v="Default"/>
  </r>
  <r>
    <x v="0"/>
    <s v="1117755"/>
    <s v="000000"/>
    <x v="29"/>
    <s v="0000000"/>
    <n v="2016"/>
    <x v="1"/>
    <x v="29"/>
    <s v="BS200-CURRENT LIABILITIES"/>
    <s v="B2220-DEFERRED REVENUES"/>
    <m/>
    <n v="0"/>
    <n v="0"/>
    <n v="0"/>
    <n v="0"/>
    <n v="0"/>
    <s v="N/A"/>
    <n v="0"/>
    <n v="0"/>
    <n v="0"/>
    <n v="0"/>
    <n v="0"/>
    <n v="0"/>
    <n v="0"/>
    <n v="0"/>
    <n v="0"/>
    <n v="0"/>
    <n v="0"/>
    <n v="0"/>
    <n v="0"/>
    <s v="FED HOUSNG &amp; COMM DEV FND"/>
    <s v="FHCD SHRLN KCHA W MNSTR ELVTR"/>
    <s v="DEFAULT"/>
    <s v="Default"/>
  </r>
  <r>
    <x v="0"/>
    <s v="1117755"/>
    <s v="350047"/>
    <x v="55"/>
    <s v="0000000"/>
    <n v="2016"/>
    <x v="4"/>
    <x v="55"/>
    <s v="R3000-REVENUE"/>
    <s v="R3310-FEDERAL GRANTS DIRECT"/>
    <m/>
    <n v="0"/>
    <n v="0"/>
    <n v="0"/>
    <n v="0"/>
    <n v="0"/>
    <s v="N/A"/>
    <n v="0"/>
    <n v="0"/>
    <n v="0"/>
    <n v="0"/>
    <n v="0"/>
    <n v="0"/>
    <n v="0"/>
    <n v="0"/>
    <n v="0"/>
    <n v="0"/>
    <n v="0"/>
    <n v="0"/>
    <n v="0"/>
    <s v="FED HOUSNG &amp; COMM DEV FND"/>
    <s v="FHCD SHRLN KCHA W MNSTR ELVTR"/>
    <s v="PROGRAM YEAR PROJECTS"/>
    <s v="Default"/>
  </r>
  <r>
    <x v="0"/>
    <s v="1117755"/>
    <s v="350047"/>
    <x v="41"/>
    <s v="5590000"/>
    <n v="2016"/>
    <x v="3"/>
    <x v="41"/>
    <s v="50000-PROGRAM EXPENDITURE BUDGET"/>
    <s v="53000-SERVICES-OTHER CHARGES"/>
    <m/>
    <n v="0"/>
    <n v="0"/>
    <n v="0"/>
    <n v="0"/>
    <n v="0"/>
    <s v="N/A"/>
    <n v="0"/>
    <n v="0"/>
    <n v="0"/>
    <n v="0"/>
    <n v="0"/>
    <n v="0"/>
    <n v="0"/>
    <n v="0"/>
    <n v="0"/>
    <n v="0"/>
    <n v="0"/>
    <n v="0"/>
    <n v="0"/>
    <s v="FED HOUSNG &amp; COMM DEV FND"/>
    <s v="FHCD SHRLN KCHA W MNSTR ELVTR"/>
    <s v="PROGRAM YEAR PROJECTS"/>
    <s v="HOUSING AND COMMUNITY DEVELOPMENT"/>
  </r>
  <r>
    <x v="0"/>
    <s v="1117755"/>
    <s v="350047"/>
    <x v="112"/>
    <s v="5590000"/>
    <n v="2016"/>
    <x v="3"/>
    <x v="112"/>
    <s v="50000-PROGRAM EXPENDITURE BUDGET"/>
    <s v="53000-SERVICES-OTHER CHARGES"/>
    <m/>
    <n v="0"/>
    <n v="0"/>
    <n v="0"/>
    <n v="0"/>
    <n v="0"/>
    <s v="N/A"/>
    <n v="0"/>
    <n v="0"/>
    <n v="0"/>
    <n v="0"/>
    <n v="0"/>
    <n v="0"/>
    <n v="0"/>
    <n v="0"/>
    <n v="0"/>
    <n v="0"/>
    <n v="0"/>
    <n v="0"/>
    <n v="0"/>
    <s v="FED HOUSNG &amp; COMM DEV FND"/>
    <s v="FHCD SHRLN KCHA W MNSTR ELVTR"/>
    <s v="PROGRAM YEAR PROJECTS"/>
    <s v="HOUSING AND COMMUNITY DEVELOPMENT"/>
  </r>
  <r>
    <x v="0"/>
    <s v="1117933"/>
    <s v="000000"/>
    <x v="6"/>
    <s v="0000000"/>
    <n v="2016"/>
    <x v="0"/>
    <x v="6"/>
    <s v="BS000-CURRENT ASSETS"/>
    <s v="B1150-ACCOUNTS RECEIVABLE"/>
    <m/>
    <n v="0"/>
    <n v="0"/>
    <n v="0"/>
    <n v="0"/>
    <n v="0"/>
    <s v="N/A"/>
    <n v="0"/>
    <n v="0"/>
    <n v="0"/>
    <n v="0"/>
    <n v="0"/>
    <n v="0"/>
    <n v="0"/>
    <n v="0"/>
    <n v="0"/>
    <n v="0"/>
    <n v="0"/>
    <n v="0"/>
    <n v="0"/>
    <s v="FED HOUSNG &amp; COMM DEV FND"/>
    <s v="FHCD MCKINNEY SAFE HARBOR HMS3"/>
    <s v="DEFAULT"/>
    <s v="Default"/>
  </r>
  <r>
    <x v="0"/>
    <s v="1117933"/>
    <s v="000000"/>
    <x v="9"/>
    <s v="0000000"/>
    <n v="2016"/>
    <x v="0"/>
    <x v="9"/>
    <s v="BS000-CURRENT ASSETS"/>
    <s v="B1150-ACCOUNTS RECEIVABLE"/>
    <m/>
    <n v="0"/>
    <n v="0"/>
    <n v="0"/>
    <n v="0"/>
    <n v="0"/>
    <s v="N/A"/>
    <n v="0"/>
    <n v="0"/>
    <n v="0"/>
    <n v="0"/>
    <n v="0"/>
    <n v="0"/>
    <n v="0"/>
    <n v="0"/>
    <n v="0"/>
    <n v="0"/>
    <n v="0"/>
    <n v="0"/>
    <n v="0"/>
    <s v="FED HOUSNG &amp; COMM DEV FND"/>
    <s v="FHCD MCKINNEY SAFE HARBOR HMS3"/>
    <s v="DEFAULT"/>
    <s v="Default"/>
  </r>
  <r>
    <x v="0"/>
    <s v="1117933"/>
    <s v="000000"/>
    <x v="19"/>
    <s v="0000000"/>
    <n v="2016"/>
    <x v="1"/>
    <x v="19"/>
    <s v="BS200-CURRENT LIABILITIES"/>
    <s v="B2020-ACCOUNTS PAYABLE"/>
    <m/>
    <n v="0"/>
    <n v="0"/>
    <n v="0"/>
    <n v="0"/>
    <n v="0"/>
    <s v="N/A"/>
    <n v="0"/>
    <n v="0"/>
    <n v="0"/>
    <n v="0"/>
    <n v="0"/>
    <n v="0"/>
    <n v="0"/>
    <n v="0"/>
    <n v="0"/>
    <n v="0"/>
    <n v="0"/>
    <n v="0"/>
    <n v="0"/>
    <s v="FED HOUSNG &amp; COMM DEV FND"/>
    <s v="FHCD MCKINNEY SAFE HARBOR HMS3"/>
    <s v="DEFAULT"/>
    <s v="Default"/>
  </r>
  <r>
    <x v="0"/>
    <s v="1117933"/>
    <s v="000000"/>
    <x v="29"/>
    <s v="0000000"/>
    <n v="2016"/>
    <x v="1"/>
    <x v="29"/>
    <s v="BS200-CURRENT LIABILITIES"/>
    <s v="B2220-DEFERRED REVENUES"/>
    <m/>
    <n v="0"/>
    <n v="0"/>
    <n v="0"/>
    <n v="0"/>
    <n v="0"/>
    <s v="N/A"/>
    <n v="0"/>
    <n v="0"/>
    <n v="0"/>
    <n v="0"/>
    <n v="0"/>
    <n v="0"/>
    <n v="0"/>
    <n v="0"/>
    <n v="0"/>
    <n v="0"/>
    <n v="0"/>
    <n v="0"/>
    <n v="0"/>
    <s v="FED HOUSNG &amp; COMM DEV FND"/>
    <s v="FHCD MCKINNEY SAFE HARBOR HMS3"/>
    <s v="DEFAULT"/>
    <s v="Default"/>
  </r>
  <r>
    <x v="0"/>
    <s v="1117933"/>
    <s v="350100"/>
    <x v="64"/>
    <s v="0000000"/>
    <n v="2016"/>
    <x v="4"/>
    <x v="64"/>
    <s v="R3000-REVENUE"/>
    <s v="R3310-FEDERAL GRANTS DIRECT"/>
    <m/>
    <n v="0"/>
    <n v="0"/>
    <n v="0"/>
    <n v="0"/>
    <n v="0"/>
    <s v="N/A"/>
    <n v="0"/>
    <n v="0"/>
    <n v="0"/>
    <n v="0"/>
    <n v="0"/>
    <n v="0"/>
    <n v="0"/>
    <n v="0"/>
    <n v="0"/>
    <n v="0"/>
    <n v="0"/>
    <n v="0"/>
    <n v="0"/>
    <s v="FED HOUSNG &amp; COMM DEV FND"/>
    <s v="FHCD MCKINNEY SAFE HARBOR HMS3"/>
    <s v="SAFE HARBORS   MCKINNEY"/>
    <s v="Default"/>
  </r>
  <r>
    <x v="0"/>
    <s v="1117933"/>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HMS3"/>
    <s v="SAFE HARBORS   MCKINNEY"/>
    <s v="HOUSING AND COMMUNITY DEVELOPMENT"/>
  </r>
  <r>
    <x v="0"/>
    <s v="1117933"/>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41"/>
    <s v="5590000"/>
    <n v="2016"/>
    <x v="3"/>
    <x v="41"/>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39"/>
    <s v="5590000"/>
    <n v="2016"/>
    <x v="3"/>
    <x v="139"/>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11"/>
    <s v="5590000"/>
    <n v="2016"/>
    <x v="3"/>
    <x v="111"/>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04"/>
    <s v="5590000"/>
    <n v="2016"/>
    <x v="3"/>
    <x v="104"/>
    <s v="50000-PROGRAM EXPENDITURE BUDGET"/>
    <s v="59900-CONTRA EXPENDITURES"/>
    <m/>
    <n v="0"/>
    <n v="0"/>
    <n v="0"/>
    <n v="0"/>
    <n v="0"/>
    <s v="N/A"/>
    <n v="0"/>
    <n v="0"/>
    <n v="0"/>
    <n v="0"/>
    <n v="0"/>
    <n v="0"/>
    <n v="0"/>
    <n v="0"/>
    <n v="0"/>
    <n v="0"/>
    <n v="0"/>
    <n v="0"/>
    <n v="0"/>
    <s v="FED HOUSNG &amp; COMM DEV FND"/>
    <s v="FHCD MCKINNEY SAFE HARBOR HMS3"/>
    <s v="SAFE HARBORS   MCKINNEY"/>
    <s v="HOUSING AND COMMUNITY DEVELOPMENT"/>
  </r>
  <r>
    <x v="0"/>
    <s v="1117933"/>
    <s v="350100"/>
    <x v="53"/>
    <s v="5590000"/>
    <n v="2016"/>
    <x v="3"/>
    <x v="53"/>
    <s v="50000-PROGRAM EXPENDITURE BUDGET"/>
    <s v="82000-APPLIED OVERHEAD"/>
    <m/>
    <n v="0"/>
    <n v="0"/>
    <n v="0"/>
    <n v="0"/>
    <n v="0"/>
    <s v="N/A"/>
    <n v="0"/>
    <n v="0"/>
    <n v="0"/>
    <n v="0"/>
    <n v="0"/>
    <n v="0"/>
    <n v="0"/>
    <n v="0"/>
    <n v="0"/>
    <n v="0"/>
    <n v="0"/>
    <n v="0"/>
    <n v="0"/>
    <s v="FED HOUSNG &amp; COMM DEV FND"/>
    <s v="FHCD MCKINNEY SAFE HARBOR HMS3"/>
    <s v="SAFE HARBORS   MCKINNEY"/>
    <s v="HOUSING AND COMMUNITY DEVELOPMENT"/>
  </r>
  <r>
    <x v="0"/>
    <s v="1117933"/>
    <s v="350100"/>
    <x v="54"/>
    <s v="5590000"/>
    <n v="2016"/>
    <x v="3"/>
    <x v="54"/>
    <s v="50000-PROGRAM EXPENDITURE BUDGET"/>
    <s v="82000-APPLIED OVERHEAD"/>
    <m/>
    <n v="0"/>
    <n v="0"/>
    <n v="0"/>
    <n v="0"/>
    <n v="0"/>
    <s v="N/A"/>
    <n v="0"/>
    <n v="0"/>
    <n v="0"/>
    <n v="0"/>
    <n v="0"/>
    <n v="0"/>
    <n v="0"/>
    <n v="0"/>
    <n v="0"/>
    <n v="0"/>
    <n v="0"/>
    <n v="0"/>
    <n v="0"/>
    <s v="FED HOUSNG &amp; COMM DEV FND"/>
    <s v="FHCD MCKINNEY SAFE HARBOR HMS3"/>
    <s v="SAFE HARBORS   MCKINNEY"/>
    <s v="HOUSING AND COMMUNITY DEVELOPMENT"/>
  </r>
  <r>
    <x v="0"/>
    <s v="1117934"/>
    <s v="000000"/>
    <x v="6"/>
    <s v="0000000"/>
    <n v="2016"/>
    <x v="0"/>
    <x v="6"/>
    <s v="BS000-CURRENT ASSETS"/>
    <s v="B1150-ACCOUNTS RECEIVABLE"/>
    <m/>
    <n v="0"/>
    <n v="0"/>
    <n v="0"/>
    <n v="0"/>
    <n v="0"/>
    <s v="N/A"/>
    <n v="0"/>
    <n v="0"/>
    <n v="0"/>
    <n v="0"/>
    <n v="0"/>
    <n v="0"/>
    <n v="0"/>
    <n v="0"/>
    <n v="0"/>
    <n v="0"/>
    <n v="0"/>
    <n v="0"/>
    <n v="0"/>
    <s v="FED HOUSNG &amp; COMM DEV FND"/>
    <s v="FHCD ESG HMLESS PRV SER E12"/>
    <s v="DEFAULT"/>
    <s v="Default"/>
  </r>
  <r>
    <x v="0"/>
    <s v="1117934"/>
    <s v="000000"/>
    <x v="9"/>
    <s v="0000000"/>
    <n v="2016"/>
    <x v="0"/>
    <x v="9"/>
    <s v="BS000-CURRENT ASSETS"/>
    <s v="B1150-ACCOUNTS RECEIVABLE"/>
    <m/>
    <n v="0"/>
    <n v="0"/>
    <n v="0"/>
    <n v="0"/>
    <n v="0"/>
    <s v="N/A"/>
    <n v="0"/>
    <n v="0"/>
    <n v="0"/>
    <n v="0"/>
    <n v="0"/>
    <n v="0"/>
    <n v="0"/>
    <n v="0"/>
    <n v="0"/>
    <n v="0"/>
    <n v="0"/>
    <n v="0"/>
    <n v="0"/>
    <s v="FED HOUSNG &amp; COMM DEV FND"/>
    <s v="FHCD ESG HMLESS PRV SER E12"/>
    <s v="DEFAULT"/>
    <s v="Default"/>
  </r>
  <r>
    <x v="0"/>
    <s v="1117934"/>
    <s v="000000"/>
    <x v="19"/>
    <s v="0000000"/>
    <n v="2016"/>
    <x v="1"/>
    <x v="19"/>
    <s v="BS200-CURRENT LIABILITIES"/>
    <s v="B2020-ACCOUNTS PAYABLE"/>
    <m/>
    <n v="0"/>
    <n v="0"/>
    <n v="0"/>
    <n v="0"/>
    <n v="0"/>
    <s v="N/A"/>
    <n v="0"/>
    <n v="0"/>
    <n v="0"/>
    <n v="0"/>
    <n v="0"/>
    <n v="0"/>
    <n v="0"/>
    <n v="0"/>
    <n v="0"/>
    <n v="0"/>
    <n v="0"/>
    <n v="0"/>
    <n v="0"/>
    <s v="FED HOUSNG &amp; COMM DEV FND"/>
    <s v="FHCD ESG HMLESS PRV SER E12"/>
    <s v="DEFAULT"/>
    <s v="Default"/>
  </r>
  <r>
    <x v="0"/>
    <s v="1117934"/>
    <s v="000000"/>
    <x v="29"/>
    <s v="0000000"/>
    <n v="2016"/>
    <x v="1"/>
    <x v="29"/>
    <s v="BS200-CURRENT LIABILITIES"/>
    <s v="B2220-DEFERRED REVENUES"/>
    <m/>
    <n v="0"/>
    <n v="0"/>
    <n v="0"/>
    <n v="0"/>
    <n v="0"/>
    <s v="N/A"/>
    <n v="0"/>
    <n v="0"/>
    <n v="0"/>
    <n v="0"/>
    <n v="0"/>
    <n v="0"/>
    <n v="0"/>
    <n v="0"/>
    <n v="0"/>
    <n v="0"/>
    <n v="0"/>
    <n v="0"/>
    <n v="0"/>
    <s v="FED HOUSNG &amp; COMM DEV FND"/>
    <s v="FHCD ESG HMLESS PRV SER E12"/>
    <s v="DEFAULT"/>
    <s v="Default"/>
  </r>
  <r>
    <x v="0"/>
    <s v="1117934"/>
    <s v="350206"/>
    <x v="62"/>
    <s v="0000000"/>
    <n v="2016"/>
    <x v="4"/>
    <x v="62"/>
    <s v="R3000-REVENUE"/>
    <s v="R3310-FEDERAL GRANTS DIRECT"/>
    <m/>
    <n v="0"/>
    <n v="0"/>
    <n v="0"/>
    <n v="0"/>
    <n v="0"/>
    <s v="N/A"/>
    <n v="0"/>
    <n v="0"/>
    <n v="0"/>
    <n v="0"/>
    <n v="0"/>
    <n v="0"/>
    <n v="0"/>
    <n v="0"/>
    <n v="0"/>
    <n v="0"/>
    <n v="0"/>
    <n v="0"/>
    <n v="0"/>
    <s v="FED HOUSNG &amp; COMM DEV FND"/>
    <s v="FHCD ESG HMLESS PRV SER E12"/>
    <s v="ESG PROGRAM"/>
    <s v="Default"/>
  </r>
  <r>
    <x v="0"/>
    <s v="1117934"/>
    <s v="350206"/>
    <x v="41"/>
    <s v="5590000"/>
    <n v="2016"/>
    <x v="3"/>
    <x v="41"/>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4"/>
    <s v="350206"/>
    <x v="111"/>
    <s v="5590000"/>
    <n v="2016"/>
    <x v="3"/>
    <x v="111"/>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4"/>
    <s v="350206"/>
    <x v="112"/>
    <s v="5590000"/>
    <n v="2016"/>
    <x v="3"/>
    <x v="112"/>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5"/>
    <s v="000000"/>
    <x v="6"/>
    <s v="0000000"/>
    <n v="2016"/>
    <x v="0"/>
    <x v="6"/>
    <s v="BS000-CURRENT ASSETS"/>
    <s v="B1150-ACCOUNTS RECEIVABLE"/>
    <m/>
    <n v="0"/>
    <n v="0"/>
    <n v="0"/>
    <n v="0"/>
    <n v="0"/>
    <s v="N/A"/>
    <n v="0"/>
    <n v="0"/>
    <n v="0"/>
    <n v="0"/>
    <n v="0"/>
    <n v="0"/>
    <n v="0"/>
    <n v="0"/>
    <n v="0"/>
    <n v="0"/>
    <n v="0"/>
    <n v="0"/>
    <n v="0"/>
    <s v="FED HOUSNG &amp; COMM DEV FND"/>
    <s v="FHCD ESG RAPID RE -HSG SER 12"/>
    <s v="DEFAULT"/>
    <s v="Default"/>
  </r>
  <r>
    <x v="0"/>
    <s v="1117935"/>
    <s v="000000"/>
    <x v="9"/>
    <s v="0000000"/>
    <n v="2016"/>
    <x v="0"/>
    <x v="9"/>
    <s v="BS000-CURRENT ASSETS"/>
    <s v="B1150-ACCOUNTS RECEIVABLE"/>
    <m/>
    <n v="0"/>
    <n v="0"/>
    <n v="0"/>
    <n v="0"/>
    <n v="0"/>
    <s v="N/A"/>
    <n v="0"/>
    <n v="0"/>
    <n v="0"/>
    <n v="0"/>
    <n v="0"/>
    <n v="0"/>
    <n v="0"/>
    <n v="0"/>
    <n v="0"/>
    <n v="0"/>
    <n v="0"/>
    <n v="0"/>
    <n v="0"/>
    <s v="FED HOUSNG &amp; COMM DEV FND"/>
    <s v="FHCD ESG RAPID RE -HSG SER 12"/>
    <s v="DEFAULT"/>
    <s v="Default"/>
  </r>
  <r>
    <x v="0"/>
    <s v="1117935"/>
    <s v="000000"/>
    <x v="19"/>
    <s v="0000000"/>
    <n v="2016"/>
    <x v="1"/>
    <x v="19"/>
    <s v="BS200-CURRENT LIABILITIES"/>
    <s v="B2020-ACCOUNTS PAYABLE"/>
    <m/>
    <n v="0"/>
    <n v="0"/>
    <n v="0"/>
    <n v="0"/>
    <n v="0"/>
    <s v="N/A"/>
    <n v="0"/>
    <n v="0"/>
    <n v="0"/>
    <n v="0"/>
    <n v="0"/>
    <n v="0"/>
    <n v="0"/>
    <n v="0"/>
    <n v="0"/>
    <n v="0"/>
    <n v="0"/>
    <n v="0"/>
    <n v="0"/>
    <s v="FED HOUSNG &amp; COMM DEV FND"/>
    <s v="FHCD ESG RAPID RE -HSG SER 12"/>
    <s v="DEFAULT"/>
    <s v="Default"/>
  </r>
  <r>
    <x v="0"/>
    <s v="1117935"/>
    <s v="000000"/>
    <x v="29"/>
    <s v="0000000"/>
    <n v="2016"/>
    <x v="1"/>
    <x v="29"/>
    <s v="BS200-CURRENT LIABILITIES"/>
    <s v="B2220-DEFERRED REVENUES"/>
    <m/>
    <n v="0"/>
    <n v="0"/>
    <n v="0"/>
    <n v="0"/>
    <n v="0"/>
    <s v="N/A"/>
    <n v="0"/>
    <n v="0"/>
    <n v="0"/>
    <n v="0"/>
    <n v="0"/>
    <n v="0"/>
    <n v="0"/>
    <n v="0"/>
    <n v="0"/>
    <n v="0"/>
    <n v="0"/>
    <n v="0"/>
    <n v="0"/>
    <s v="FED HOUSNG &amp; COMM DEV FND"/>
    <s v="FHCD ESG RAPID RE -HSG SER 12"/>
    <s v="DEFAULT"/>
    <s v="Default"/>
  </r>
  <r>
    <x v="0"/>
    <s v="1117935"/>
    <s v="350206"/>
    <x v="62"/>
    <s v="0000000"/>
    <n v="2016"/>
    <x v="4"/>
    <x v="62"/>
    <s v="R3000-REVENUE"/>
    <s v="R3310-FEDERAL GRANTS DIRECT"/>
    <m/>
    <n v="0"/>
    <n v="0"/>
    <n v="0"/>
    <n v="0"/>
    <n v="0"/>
    <s v="N/A"/>
    <n v="0"/>
    <n v="0"/>
    <n v="0"/>
    <n v="0"/>
    <n v="0"/>
    <n v="0"/>
    <n v="0"/>
    <n v="0"/>
    <n v="0"/>
    <n v="0"/>
    <n v="0"/>
    <n v="0"/>
    <n v="0"/>
    <s v="FED HOUSNG &amp; COMM DEV FND"/>
    <s v="FHCD ESG RAPID RE -HSG SER 12"/>
    <s v="ESG PROGRAM"/>
    <s v="Default"/>
  </r>
  <r>
    <x v="0"/>
    <s v="1117935"/>
    <s v="350206"/>
    <x v="41"/>
    <s v="5590000"/>
    <n v="2016"/>
    <x v="3"/>
    <x v="41"/>
    <s v="50000-PROGRAM EXPENDITURE BUDGET"/>
    <s v="53000-SERVICES-OTHER CHARGES"/>
    <m/>
    <n v="0"/>
    <n v="0"/>
    <n v="0"/>
    <n v="0"/>
    <n v="0"/>
    <s v="N/A"/>
    <n v="0"/>
    <n v="0"/>
    <n v="0"/>
    <n v="0"/>
    <n v="0"/>
    <n v="0"/>
    <n v="0"/>
    <n v="0"/>
    <n v="0"/>
    <n v="0"/>
    <n v="0"/>
    <n v="0"/>
    <n v="0"/>
    <s v="FED HOUSNG &amp; COMM DEV FND"/>
    <s v="FHCD ESG RAPID RE -HSG SER 12"/>
    <s v="ESG PROGRAM"/>
    <s v="HOUSING AND COMMUNITY DEVELOPMENT"/>
  </r>
  <r>
    <x v="0"/>
    <s v="1117935"/>
    <s v="350206"/>
    <x v="112"/>
    <s v="5590000"/>
    <n v="2016"/>
    <x v="3"/>
    <x v="112"/>
    <s v="50000-PROGRAM EXPENDITURE BUDGET"/>
    <s v="53000-SERVICES-OTHER CHARGES"/>
    <m/>
    <n v="0"/>
    <n v="0"/>
    <n v="0"/>
    <n v="0"/>
    <n v="0"/>
    <s v="N/A"/>
    <n v="0"/>
    <n v="0"/>
    <n v="0"/>
    <n v="0"/>
    <n v="0"/>
    <n v="0"/>
    <n v="0"/>
    <n v="0"/>
    <n v="0"/>
    <n v="0"/>
    <n v="0"/>
    <n v="0"/>
    <n v="0"/>
    <s v="FED HOUSNG &amp; COMM DEV FND"/>
    <s v="FHCD ESG RAPID RE -HSG SER 12"/>
    <s v="ESG PROGRAM"/>
    <s v="HOUSING AND COMMUNITY DEVELOPMENT"/>
  </r>
  <r>
    <x v="0"/>
    <s v="1117971"/>
    <s v="000000"/>
    <x v="6"/>
    <s v="0000000"/>
    <n v="2016"/>
    <x v="0"/>
    <x v="6"/>
    <s v="BS000-CURRENT ASSETS"/>
    <s v="B1150-ACCOUNTS RECEIVABLE"/>
    <m/>
    <n v="0"/>
    <n v="0"/>
    <n v="0"/>
    <n v="0"/>
    <n v="0"/>
    <s v="N/A"/>
    <n v="0"/>
    <n v="0"/>
    <n v="0"/>
    <n v="0"/>
    <n v="0"/>
    <n v="0"/>
    <n v="0"/>
    <n v="0"/>
    <n v="0"/>
    <n v="0"/>
    <n v="0"/>
    <n v="0"/>
    <n v="0"/>
    <s v="FED HOUSNG &amp; COMM DEV FND"/>
    <s v="FHCD ESG CCS - HOME/ARISE EMG"/>
    <s v="DEFAULT"/>
    <s v="Default"/>
  </r>
  <r>
    <x v="0"/>
    <s v="1117971"/>
    <s v="000000"/>
    <x v="9"/>
    <s v="0000000"/>
    <n v="2016"/>
    <x v="0"/>
    <x v="9"/>
    <s v="BS000-CURRENT ASSETS"/>
    <s v="B1150-ACCOUNTS RECEIVABLE"/>
    <m/>
    <n v="0"/>
    <n v="0"/>
    <n v="0"/>
    <n v="0"/>
    <n v="0"/>
    <s v="N/A"/>
    <n v="0"/>
    <n v="0"/>
    <n v="0"/>
    <n v="0"/>
    <n v="0"/>
    <n v="0"/>
    <n v="0"/>
    <n v="0"/>
    <n v="0"/>
    <n v="0"/>
    <n v="0"/>
    <n v="0"/>
    <n v="0"/>
    <s v="FED HOUSNG &amp; COMM DEV FND"/>
    <s v="FHCD ESG CCS - HOME/ARISE EMG"/>
    <s v="DEFAULT"/>
    <s v="Default"/>
  </r>
  <r>
    <x v="0"/>
    <s v="1117971"/>
    <s v="000000"/>
    <x v="19"/>
    <s v="0000000"/>
    <n v="2016"/>
    <x v="1"/>
    <x v="19"/>
    <s v="BS200-CURRENT LIABILITIES"/>
    <s v="B2020-ACCOUNTS PAYABLE"/>
    <m/>
    <n v="0"/>
    <n v="0"/>
    <n v="0"/>
    <n v="0"/>
    <n v="0"/>
    <s v="N/A"/>
    <n v="0"/>
    <n v="0"/>
    <n v="0"/>
    <n v="0"/>
    <n v="0"/>
    <n v="0"/>
    <n v="0"/>
    <n v="0"/>
    <n v="0"/>
    <n v="0"/>
    <n v="0"/>
    <n v="0"/>
    <n v="0"/>
    <s v="FED HOUSNG &amp; COMM DEV FND"/>
    <s v="FHCD ESG CCS - HOME/ARISE EMG"/>
    <s v="DEFAULT"/>
    <s v="Default"/>
  </r>
  <r>
    <x v="0"/>
    <s v="1117971"/>
    <s v="000000"/>
    <x v="29"/>
    <s v="0000000"/>
    <n v="2016"/>
    <x v="1"/>
    <x v="29"/>
    <s v="BS200-CURRENT LIABILITIES"/>
    <s v="B2220-DEFERRED REVENUES"/>
    <m/>
    <n v="0"/>
    <n v="0"/>
    <n v="0"/>
    <n v="0"/>
    <n v="0"/>
    <s v="N/A"/>
    <n v="0"/>
    <n v="0"/>
    <n v="0"/>
    <n v="0"/>
    <n v="0"/>
    <n v="0"/>
    <n v="0"/>
    <n v="0"/>
    <n v="0"/>
    <n v="0"/>
    <n v="0"/>
    <n v="0"/>
    <n v="0"/>
    <s v="FED HOUSNG &amp; COMM DEV FND"/>
    <s v="FHCD ESG CCS - HOME/ARISE EMG"/>
    <s v="DEFAULT"/>
    <s v="Default"/>
  </r>
  <r>
    <x v="0"/>
    <s v="1117971"/>
    <s v="350206"/>
    <x v="62"/>
    <s v="0000000"/>
    <n v="2016"/>
    <x v="4"/>
    <x v="62"/>
    <s v="R3000-REVENUE"/>
    <s v="R3310-FEDERAL GRANTS DIRECT"/>
    <m/>
    <n v="0"/>
    <n v="0"/>
    <n v="0"/>
    <n v="0"/>
    <n v="0"/>
    <s v="N/A"/>
    <n v="0"/>
    <n v="0"/>
    <n v="0"/>
    <n v="0"/>
    <n v="0"/>
    <n v="0"/>
    <n v="0"/>
    <n v="0"/>
    <n v="0"/>
    <n v="0"/>
    <n v="0"/>
    <n v="0"/>
    <n v="0"/>
    <s v="FED HOUSNG &amp; COMM DEV FND"/>
    <s v="FHCD ESG CCS - HOME/ARISE EMG"/>
    <s v="ESG PROGRAM"/>
    <s v="Default"/>
  </r>
  <r>
    <x v="0"/>
    <s v="1117971"/>
    <s v="350206"/>
    <x v="41"/>
    <s v="5590000"/>
    <n v="2016"/>
    <x v="3"/>
    <x v="41"/>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1"/>
    <s v="350206"/>
    <x v="111"/>
    <s v="5590000"/>
    <n v="2016"/>
    <x v="3"/>
    <x v="111"/>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1"/>
    <s v="350206"/>
    <x v="112"/>
    <s v="5590000"/>
    <n v="2016"/>
    <x v="3"/>
    <x v="112"/>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2"/>
    <s v="000000"/>
    <x v="6"/>
    <s v="0000000"/>
    <n v="2016"/>
    <x v="0"/>
    <x v="6"/>
    <s v="BS000-CURRENT ASSETS"/>
    <s v="B1150-ACCOUNTS RECEIVABLE"/>
    <m/>
    <n v="0"/>
    <n v="0"/>
    <n v="0"/>
    <n v="0"/>
    <n v="0"/>
    <s v="N/A"/>
    <n v="0"/>
    <n v="0"/>
    <n v="0"/>
    <n v="0"/>
    <n v="0"/>
    <n v="0"/>
    <n v="0"/>
    <n v="0"/>
    <n v="0"/>
    <n v="0"/>
    <n v="0"/>
    <n v="0"/>
    <n v="0"/>
    <s v="FED HOUSNG &amp; COMM DEV FND"/>
    <s v="FHCD ESG HOP HS-WOMEN EMEG SHL"/>
    <s v="DEFAULT"/>
    <s v="Default"/>
  </r>
  <r>
    <x v="0"/>
    <s v="1117972"/>
    <s v="000000"/>
    <x v="9"/>
    <s v="0000000"/>
    <n v="2016"/>
    <x v="0"/>
    <x v="9"/>
    <s v="BS000-CURRENT ASSETS"/>
    <s v="B1150-ACCOUNTS RECEIVABLE"/>
    <m/>
    <n v="0"/>
    <n v="0"/>
    <n v="0"/>
    <n v="0"/>
    <n v="0"/>
    <s v="N/A"/>
    <n v="0"/>
    <n v="0"/>
    <n v="0"/>
    <n v="0"/>
    <n v="0"/>
    <n v="0"/>
    <n v="0"/>
    <n v="0"/>
    <n v="0"/>
    <n v="0"/>
    <n v="0"/>
    <n v="0"/>
    <n v="0"/>
    <s v="FED HOUSNG &amp; COMM DEV FND"/>
    <s v="FHCD ESG HOP HS-WOMEN EMEG SHL"/>
    <s v="DEFAULT"/>
    <s v="Default"/>
  </r>
  <r>
    <x v="0"/>
    <s v="1117972"/>
    <s v="000000"/>
    <x v="29"/>
    <s v="0000000"/>
    <n v="2016"/>
    <x v="1"/>
    <x v="29"/>
    <s v="BS200-CURRENT LIABILITIES"/>
    <s v="B2220-DEFERRED REVENUES"/>
    <m/>
    <n v="0"/>
    <n v="0"/>
    <n v="0"/>
    <n v="0"/>
    <n v="0"/>
    <s v="N/A"/>
    <n v="0"/>
    <n v="0"/>
    <n v="0"/>
    <n v="0"/>
    <n v="0"/>
    <n v="0"/>
    <n v="0"/>
    <n v="0"/>
    <n v="0"/>
    <n v="0"/>
    <n v="0"/>
    <n v="0"/>
    <n v="0"/>
    <s v="FED HOUSNG &amp; COMM DEV FND"/>
    <s v="FHCD ESG HOP HS-WOMEN EMEG SHL"/>
    <s v="DEFAULT"/>
    <s v="Default"/>
  </r>
  <r>
    <x v="0"/>
    <s v="1117972"/>
    <s v="350206"/>
    <x v="62"/>
    <s v="0000000"/>
    <n v="2016"/>
    <x v="4"/>
    <x v="62"/>
    <s v="R3000-REVENUE"/>
    <s v="R3310-FEDERAL GRANTS DIRECT"/>
    <m/>
    <n v="0"/>
    <n v="0"/>
    <n v="0"/>
    <n v="0"/>
    <n v="0"/>
    <s v="N/A"/>
    <n v="0"/>
    <n v="0"/>
    <n v="0"/>
    <n v="0"/>
    <n v="0"/>
    <n v="0"/>
    <n v="0"/>
    <n v="0"/>
    <n v="0"/>
    <n v="0"/>
    <n v="0"/>
    <n v="0"/>
    <n v="0"/>
    <s v="FED HOUSNG &amp; COMM DEV FND"/>
    <s v="FHCD ESG HOP HS-WOMEN EMEG SHL"/>
    <s v="ESG PROGRAM"/>
    <s v="Default"/>
  </r>
  <r>
    <x v="0"/>
    <s v="1117972"/>
    <s v="350206"/>
    <x v="41"/>
    <s v="5590000"/>
    <n v="2016"/>
    <x v="3"/>
    <x v="41"/>
    <s v="50000-PROGRAM EXPENDITURE BUDGET"/>
    <s v="53000-SERVICES-OTHER CHARGES"/>
    <m/>
    <n v="0"/>
    <n v="0"/>
    <n v="0"/>
    <n v="0"/>
    <n v="0"/>
    <s v="N/A"/>
    <n v="0"/>
    <n v="0"/>
    <n v="0"/>
    <n v="0"/>
    <n v="0"/>
    <n v="0"/>
    <n v="0"/>
    <n v="0"/>
    <n v="0"/>
    <n v="0"/>
    <n v="0"/>
    <n v="0"/>
    <n v="0"/>
    <s v="FED HOUSNG &amp; COMM DEV FND"/>
    <s v="FHCD ESG HOP HS-WOMEN EMEG SHL"/>
    <s v="ESG PROGRAM"/>
    <s v="HOUSING AND COMMUNITY DEVELOPMENT"/>
  </r>
  <r>
    <x v="0"/>
    <s v="1117972"/>
    <s v="350206"/>
    <x v="112"/>
    <s v="5590000"/>
    <n v="2016"/>
    <x v="3"/>
    <x v="112"/>
    <s v="50000-PROGRAM EXPENDITURE BUDGET"/>
    <s v="53000-SERVICES-OTHER CHARGES"/>
    <m/>
    <n v="0"/>
    <n v="0"/>
    <n v="0"/>
    <n v="0"/>
    <n v="0"/>
    <s v="N/A"/>
    <n v="0"/>
    <n v="0"/>
    <n v="0"/>
    <n v="0"/>
    <n v="0"/>
    <n v="0"/>
    <n v="0"/>
    <n v="0"/>
    <n v="0"/>
    <n v="0"/>
    <n v="0"/>
    <n v="0"/>
    <n v="0"/>
    <s v="FED HOUSNG &amp; COMM DEV FND"/>
    <s v="FHCD ESG HOP HS-WOMEN EMEG SHL"/>
    <s v="ESG PROGRAM"/>
    <s v="HOUSING AND COMMUNITY DEVELOPMENT"/>
  </r>
  <r>
    <x v="0"/>
    <s v="1117973"/>
    <s v="000000"/>
    <x v="6"/>
    <s v="0000000"/>
    <n v="2016"/>
    <x v="0"/>
    <x v="6"/>
    <s v="BS000-CURRENT ASSETS"/>
    <s v="B1150-ACCOUNTS RECEIVABLE"/>
    <m/>
    <n v="0"/>
    <n v="0"/>
    <n v="0"/>
    <n v="0"/>
    <n v="0"/>
    <s v="N/A"/>
    <n v="0"/>
    <n v="0"/>
    <n v="0"/>
    <n v="0"/>
    <n v="0"/>
    <n v="0"/>
    <n v="0"/>
    <n v="0"/>
    <n v="0"/>
    <n v="0"/>
    <n v="0"/>
    <n v="0"/>
    <n v="0"/>
    <s v="FED HOUSNG &amp; COMM DEV FND"/>
    <s v="FHCD ESG MULTI SERV CEN - FAM"/>
    <s v="DEFAULT"/>
    <s v="Default"/>
  </r>
  <r>
    <x v="0"/>
    <s v="1117973"/>
    <s v="000000"/>
    <x v="9"/>
    <s v="0000000"/>
    <n v="2016"/>
    <x v="0"/>
    <x v="9"/>
    <s v="BS000-CURRENT ASSETS"/>
    <s v="B1150-ACCOUNTS RECEIVABLE"/>
    <m/>
    <n v="0"/>
    <n v="0"/>
    <n v="0"/>
    <n v="0"/>
    <n v="0"/>
    <s v="N/A"/>
    <n v="0"/>
    <n v="0"/>
    <n v="0"/>
    <n v="0"/>
    <n v="0"/>
    <n v="0"/>
    <n v="0"/>
    <n v="0"/>
    <n v="0"/>
    <n v="0"/>
    <n v="0"/>
    <n v="0"/>
    <n v="0"/>
    <s v="FED HOUSNG &amp; COMM DEV FND"/>
    <s v="FHCD ESG MULTI SERV CEN - FAM"/>
    <s v="DEFAULT"/>
    <s v="Default"/>
  </r>
  <r>
    <x v="0"/>
    <s v="1117973"/>
    <s v="000000"/>
    <x v="29"/>
    <s v="0000000"/>
    <n v="2016"/>
    <x v="1"/>
    <x v="29"/>
    <s v="BS200-CURRENT LIABILITIES"/>
    <s v="B2220-DEFERRED REVENUES"/>
    <m/>
    <n v="0"/>
    <n v="0"/>
    <n v="0"/>
    <n v="0"/>
    <n v="0"/>
    <s v="N/A"/>
    <n v="0"/>
    <n v="0"/>
    <n v="0"/>
    <n v="0"/>
    <n v="0"/>
    <n v="0"/>
    <n v="0"/>
    <n v="0"/>
    <n v="0"/>
    <n v="0"/>
    <n v="0"/>
    <n v="0"/>
    <n v="0"/>
    <s v="FED HOUSNG &amp; COMM DEV FND"/>
    <s v="FHCD ESG MULTI SERV CEN - FAM"/>
    <s v="DEFAULT"/>
    <s v="Default"/>
  </r>
  <r>
    <x v="0"/>
    <s v="1117973"/>
    <s v="350206"/>
    <x v="62"/>
    <s v="0000000"/>
    <n v="2016"/>
    <x v="4"/>
    <x v="62"/>
    <s v="R3000-REVENUE"/>
    <s v="R3310-FEDERAL GRANTS DIRECT"/>
    <m/>
    <n v="0"/>
    <n v="0"/>
    <n v="0"/>
    <n v="0"/>
    <n v="0"/>
    <s v="N/A"/>
    <n v="0"/>
    <n v="0"/>
    <n v="0"/>
    <n v="0"/>
    <n v="0"/>
    <n v="0"/>
    <n v="0"/>
    <n v="0"/>
    <n v="0"/>
    <n v="0"/>
    <n v="0"/>
    <n v="0"/>
    <n v="0"/>
    <s v="FED HOUSNG &amp; COMM DEV FND"/>
    <s v="FHCD ESG MULTI SERV CEN - FAM"/>
    <s v="ESG PROGRAM"/>
    <s v="Default"/>
  </r>
  <r>
    <x v="0"/>
    <s v="1117973"/>
    <s v="350206"/>
    <x v="41"/>
    <s v="5590000"/>
    <n v="2016"/>
    <x v="3"/>
    <x v="41"/>
    <s v="50000-PROGRAM EXPENDITURE BUDGET"/>
    <s v="53000-SERVICES-OTHER CHARGES"/>
    <m/>
    <n v="0"/>
    <n v="0"/>
    <n v="0"/>
    <n v="0"/>
    <n v="0"/>
    <s v="N/A"/>
    <n v="0"/>
    <n v="0"/>
    <n v="0"/>
    <n v="0"/>
    <n v="0"/>
    <n v="0"/>
    <n v="0"/>
    <n v="0"/>
    <n v="0"/>
    <n v="0"/>
    <n v="0"/>
    <n v="0"/>
    <n v="0"/>
    <s v="FED HOUSNG &amp; COMM DEV FND"/>
    <s v="FHCD ESG MULTI SERV CEN - FAM"/>
    <s v="ESG PROGRAM"/>
    <s v="HOUSING AND COMMUNITY DEVELOPMENT"/>
  </r>
  <r>
    <x v="0"/>
    <s v="1117973"/>
    <s v="350206"/>
    <x v="112"/>
    <s v="5590000"/>
    <n v="2016"/>
    <x v="3"/>
    <x v="112"/>
    <s v="50000-PROGRAM EXPENDITURE BUDGET"/>
    <s v="53000-SERVICES-OTHER CHARGES"/>
    <m/>
    <n v="0"/>
    <n v="0"/>
    <n v="0"/>
    <n v="0"/>
    <n v="0"/>
    <s v="N/A"/>
    <n v="0"/>
    <n v="0"/>
    <n v="0"/>
    <n v="0"/>
    <n v="0"/>
    <n v="0"/>
    <n v="0"/>
    <n v="0"/>
    <n v="0"/>
    <n v="0"/>
    <n v="0"/>
    <n v="0"/>
    <n v="0"/>
    <s v="FED HOUSNG &amp; COMM DEV FND"/>
    <s v="FHCD ESG MULTI SERV CEN - FAM"/>
    <s v="ESG PROGRAM"/>
    <s v="HOUSING AND COMMUNITY DEVELOPMENT"/>
  </r>
  <r>
    <x v="0"/>
    <s v="1117974"/>
    <s v="000000"/>
    <x v="6"/>
    <s v="0000000"/>
    <n v="2016"/>
    <x v="0"/>
    <x v="6"/>
    <s v="BS000-CURRENT ASSETS"/>
    <s v="B1150-ACCOUNTS RECEIVABLE"/>
    <m/>
    <n v="0"/>
    <n v="0"/>
    <n v="0"/>
    <n v="0"/>
    <n v="0"/>
    <s v="N/A"/>
    <n v="0"/>
    <n v="0"/>
    <n v="0"/>
    <n v="0"/>
    <n v="0"/>
    <n v="0"/>
    <n v="0"/>
    <n v="0"/>
    <n v="0"/>
    <n v="0"/>
    <n v="0"/>
    <n v="0"/>
    <n v="0"/>
    <s v="FED HOUSNG &amp; COMM DEV FND"/>
    <s v="FHCD ESG YWAC - EMERG SHLT"/>
    <s v="DEFAULT"/>
    <s v="Default"/>
  </r>
  <r>
    <x v="0"/>
    <s v="1117974"/>
    <s v="000000"/>
    <x v="9"/>
    <s v="0000000"/>
    <n v="2016"/>
    <x v="0"/>
    <x v="9"/>
    <s v="BS000-CURRENT ASSETS"/>
    <s v="B1150-ACCOUNTS RECEIVABLE"/>
    <m/>
    <n v="0"/>
    <n v="0"/>
    <n v="0"/>
    <n v="0"/>
    <n v="0"/>
    <s v="N/A"/>
    <n v="0"/>
    <n v="0"/>
    <n v="0"/>
    <n v="0"/>
    <n v="0"/>
    <n v="0"/>
    <n v="0"/>
    <n v="0"/>
    <n v="0"/>
    <n v="0"/>
    <n v="0"/>
    <n v="0"/>
    <n v="0"/>
    <s v="FED HOUSNG &amp; COMM DEV FND"/>
    <s v="FHCD ESG YWAC - EMERG SHLT"/>
    <s v="DEFAULT"/>
    <s v="Default"/>
  </r>
  <r>
    <x v="0"/>
    <s v="1117974"/>
    <s v="000000"/>
    <x v="29"/>
    <s v="0000000"/>
    <n v="2016"/>
    <x v="1"/>
    <x v="29"/>
    <s v="BS200-CURRENT LIABILITIES"/>
    <s v="B2220-DEFERRED REVENUES"/>
    <m/>
    <n v="0"/>
    <n v="0"/>
    <n v="0"/>
    <n v="0"/>
    <n v="0"/>
    <s v="N/A"/>
    <n v="0"/>
    <n v="0"/>
    <n v="0"/>
    <n v="0"/>
    <n v="0"/>
    <n v="0"/>
    <n v="0"/>
    <n v="0"/>
    <n v="0"/>
    <n v="0"/>
    <n v="0"/>
    <n v="0"/>
    <n v="0"/>
    <s v="FED HOUSNG &amp; COMM DEV FND"/>
    <s v="FHCD ESG YWAC - EMERG SHLT"/>
    <s v="DEFAULT"/>
    <s v="Default"/>
  </r>
  <r>
    <x v="0"/>
    <s v="1117974"/>
    <s v="350206"/>
    <x v="62"/>
    <s v="0000000"/>
    <n v="2016"/>
    <x v="4"/>
    <x v="62"/>
    <s v="R3000-REVENUE"/>
    <s v="R3310-FEDERAL GRANTS DIRECT"/>
    <m/>
    <n v="0"/>
    <n v="0"/>
    <n v="0"/>
    <n v="0"/>
    <n v="0"/>
    <s v="N/A"/>
    <n v="0"/>
    <n v="0"/>
    <n v="0"/>
    <n v="0"/>
    <n v="0"/>
    <n v="0"/>
    <n v="0"/>
    <n v="0"/>
    <n v="0"/>
    <n v="0"/>
    <n v="0"/>
    <n v="0"/>
    <n v="0"/>
    <s v="FED HOUSNG &amp; COMM DEV FND"/>
    <s v="FHCD ESG YWAC - EMERG SHLT"/>
    <s v="ESG PROGRAM"/>
    <s v="Default"/>
  </r>
  <r>
    <x v="0"/>
    <s v="1117974"/>
    <s v="350206"/>
    <x v="41"/>
    <s v="5590000"/>
    <n v="2016"/>
    <x v="3"/>
    <x v="41"/>
    <s v="50000-PROGRAM EXPENDITURE BUDGET"/>
    <s v="53000-SERVICES-OTHER CHARGES"/>
    <m/>
    <n v="0"/>
    <n v="0"/>
    <n v="0"/>
    <n v="0"/>
    <n v="0"/>
    <s v="N/A"/>
    <n v="0"/>
    <n v="0"/>
    <n v="0"/>
    <n v="0"/>
    <n v="0"/>
    <n v="0"/>
    <n v="0"/>
    <n v="0"/>
    <n v="0"/>
    <n v="0"/>
    <n v="0"/>
    <n v="0"/>
    <n v="0"/>
    <s v="FED HOUSNG &amp; COMM DEV FND"/>
    <s v="FHCD ESG YWAC - EMERG SHLT"/>
    <s v="ESG PROGRAM"/>
    <s v="HOUSING AND COMMUNITY DEVELOPMENT"/>
  </r>
  <r>
    <x v="0"/>
    <s v="1117974"/>
    <s v="350206"/>
    <x v="112"/>
    <s v="5590000"/>
    <n v="2016"/>
    <x v="3"/>
    <x v="112"/>
    <s v="50000-PROGRAM EXPENDITURE BUDGET"/>
    <s v="53000-SERVICES-OTHER CHARGES"/>
    <m/>
    <n v="0"/>
    <n v="0"/>
    <n v="0"/>
    <n v="0"/>
    <n v="0"/>
    <s v="N/A"/>
    <n v="0"/>
    <n v="0"/>
    <n v="0"/>
    <n v="0"/>
    <n v="0"/>
    <n v="0"/>
    <n v="0"/>
    <n v="0"/>
    <n v="0"/>
    <n v="0"/>
    <n v="0"/>
    <n v="0"/>
    <n v="0"/>
    <s v="FED HOUSNG &amp; COMM DEV FND"/>
    <s v="FHCD ESG YWAC - EMERG SHLT"/>
    <s v="ESG PROGRAM"/>
    <s v="HOUSING AND COMMUNITY DEVELOPMENT"/>
  </r>
  <r>
    <x v="0"/>
    <s v="1117975"/>
    <s v="000000"/>
    <x v="6"/>
    <s v="0000000"/>
    <n v="2016"/>
    <x v="0"/>
    <x v="6"/>
    <s v="BS000-CURRENT ASSETS"/>
    <s v="B1150-ACCOUNTS RECEIVABLE"/>
    <m/>
    <n v="0"/>
    <n v="0"/>
    <n v="0"/>
    <n v="0"/>
    <n v="0"/>
    <s v="N/A"/>
    <n v="0"/>
    <n v="0"/>
    <n v="0"/>
    <n v="0"/>
    <n v="0"/>
    <n v="0"/>
    <n v="0"/>
    <n v="0"/>
    <n v="0"/>
    <n v="0"/>
    <n v="0"/>
    <n v="0"/>
    <n v="0"/>
    <s v="FED HOUSNG &amp; COMM DEV FND"/>
    <s v="FHCD ESG FRIENDS OF YOUTH"/>
    <s v="DEFAULT"/>
    <s v="Default"/>
  </r>
  <r>
    <x v="0"/>
    <s v="1117975"/>
    <s v="000000"/>
    <x v="9"/>
    <s v="0000000"/>
    <n v="2016"/>
    <x v="0"/>
    <x v="9"/>
    <s v="BS000-CURRENT ASSETS"/>
    <s v="B1150-ACCOUNTS RECEIVABLE"/>
    <m/>
    <n v="0"/>
    <n v="0"/>
    <n v="0"/>
    <n v="0"/>
    <n v="0"/>
    <s v="N/A"/>
    <n v="0"/>
    <n v="0"/>
    <n v="0"/>
    <n v="0"/>
    <n v="0"/>
    <n v="0"/>
    <n v="0"/>
    <n v="0"/>
    <n v="0"/>
    <n v="0"/>
    <n v="0"/>
    <n v="0"/>
    <n v="0"/>
    <s v="FED HOUSNG &amp; COMM DEV FND"/>
    <s v="FHCD ESG FRIENDS OF YOUTH"/>
    <s v="DEFAULT"/>
    <s v="Default"/>
  </r>
  <r>
    <x v="0"/>
    <s v="1117975"/>
    <s v="000000"/>
    <x v="29"/>
    <s v="0000000"/>
    <n v="2016"/>
    <x v="1"/>
    <x v="29"/>
    <s v="BS200-CURRENT LIABILITIES"/>
    <s v="B2220-DEFERRED REVENUES"/>
    <m/>
    <n v="0"/>
    <n v="0"/>
    <n v="0"/>
    <n v="0"/>
    <n v="0"/>
    <s v="N/A"/>
    <n v="0"/>
    <n v="0"/>
    <n v="0"/>
    <n v="0"/>
    <n v="0"/>
    <n v="0"/>
    <n v="0"/>
    <n v="0"/>
    <n v="0"/>
    <n v="0"/>
    <n v="0"/>
    <n v="0"/>
    <n v="0"/>
    <s v="FED HOUSNG &amp; COMM DEV FND"/>
    <s v="FHCD ESG FRIENDS OF YOUTH"/>
    <s v="DEFAULT"/>
    <s v="Default"/>
  </r>
  <r>
    <x v="0"/>
    <s v="1117975"/>
    <s v="350206"/>
    <x v="62"/>
    <s v="0000000"/>
    <n v="2016"/>
    <x v="4"/>
    <x v="62"/>
    <s v="R3000-REVENUE"/>
    <s v="R3310-FEDERAL GRANTS DIRECT"/>
    <m/>
    <n v="0"/>
    <n v="0"/>
    <n v="0"/>
    <n v="0"/>
    <n v="0"/>
    <s v="N/A"/>
    <n v="0"/>
    <n v="0"/>
    <n v="0"/>
    <n v="0"/>
    <n v="0"/>
    <n v="0"/>
    <n v="0"/>
    <n v="0"/>
    <n v="0"/>
    <n v="0"/>
    <n v="0"/>
    <n v="0"/>
    <n v="0"/>
    <s v="FED HOUSNG &amp; COMM DEV FND"/>
    <s v="FHCD ESG FRIENDS OF YOUTH"/>
    <s v="ESG PROGRAM"/>
    <s v="Default"/>
  </r>
  <r>
    <x v="0"/>
    <s v="1117975"/>
    <s v="350206"/>
    <x v="41"/>
    <s v="5590000"/>
    <n v="2016"/>
    <x v="3"/>
    <x v="41"/>
    <s v="50000-PROGRAM EXPENDITURE BUDGET"/>
    <s v="53000-SERVICES-OTHER CHARGES"/>
    <m/>
    <n v="0"/>
    <n v="0"/>
    <n v="0"/>
    <n v="0"/>
    <n v="0"/>
    <s v="N/A"/>
    <n v="0"/>
    <n v="0"/>
    <n v="0"/>
    <n v="0"/>
    <n v="0"/>
    <n v="0"/>
    <n v="0"/>
    <n v="0"/>
    <n v="0"/>
    <n v="0"/>
    <n v="0"/>
    <n v="0"/>
    <n v="0"/>
    <s v="FED HOUSNG &amp; COMM DEV FND"/>
    <s v="FHCD ESG FRIENDS OF YOUTH"/>
    <s v="ESG PROGRAM"/>
    <s v="HOUSING AND COMMUNITY DEVELOPMENT"/>
  </r>
  <r>
    <x v="0"/>
    <s v="1117975"/>
    <s v="350206"/>
    <x v="112"/>
    <s v="5590000"/>
    <n v="2016"/>
    <x v="3"/>
    <x v="112"/>
    <s v="50000-PROGRAM EXPENDITURE BUDGET"/>
    <s v="53000-SERVICES-OTHER CHARGES"/>
    <m/>
    <n v="0"/>
    <n v="0"/>
    <n v="0"/>
    <n v="0"/>
    <n v="0"/>
    <s v="N/A"/>
    <n v="0"/>
    <n v="0"/>
    <n v="0"/>
    <n v="0"/>
    <n v="0"/>
    <n v="0"/>
    <n v="0"/>
    <n v="0"/>
    <n v="0"/>
    <n v="0"/>
    <n v="0"/>
    <n v="0"/>
    <n v="0"/>
    <s v="FED HOUSNG &amp; COMM DEV FND"/>
    <s v="FHCD ESG FRIENDS OF YOUTH"/>
    <s v="ESG PROGRAM"/>
    <s v="HOUSING AND COMMUNITY DEVELOPMENT"/>
  </r>
  <r>
    <x v="0"/>
    <s v="1117976"/>
    <s v="000000"/>
    <x v="6"/>
    <s v="0000000"/>
    <n v="2016"/>
    <x v="0"/>
    <x v="6"/>
    <s v="BS000-CURRENT ASSETS"/>
    <s v="B1150-ACCOUNTS RECEIVABLE"/>
    <m/>
    <n v="0"/>
    <n v="0"/>
    <n v="0"/>
    <n v="0"/>
    <n v="0"/>
    <s v="N/A"/>
    <n v="0"/>
    <n v="0"/>
    <n v="0"/>
    <n v="0"/>
    <n v="0"/>
    <n v="0"/>
    <n v="0"/>
    <n v="0"/>
    <n v="0"/>
    <n v="0"/>
    <n v="0"/>
    <n v="0"/>
    <n v="0"/>
    <s v="FED HOUSNG &amp; COMM DEV FND"/>
    <s v="FHCD ESG HOPELINK - AVONDALE"/>
    <s v="DEFAULT"/>
    <s v="Default"/>
  </r>
  <r>
    <x v="0"/>
    <s v="1117976"/>
    <s v="000000"/>
    <x v="9"/>
    <s v="0000000"/>
    <n v="2016"/>
    <x v="0"/>
    <x v="9"/>
    <s v="BS000-CURRENT ASSETS"/>
    <s v="B1150-ACCOUNTS RECEIVABLE"/>
    <m/>
    <n v="0"/>
    <n v="0"/>
    <n v="0"/>
    <n v="0"/>
    <n v="0"/>
    <s v="N/A"/>
    <n v="0"/>
    <n v="0"/>
    <n v="0"/>
    <n v="0"/>
    <n v="0"/>
    <n v="0"/>
    <n v="0"/>
    <n v="0"/>
    <n v="0"/>
    <n v="0"/>
    <n v="0"/>
    <n v="0"/>
    <n v="0"/>
    <s v="FED HOUSNG &amp; COMM DEV FND"/>
    <s v="FHCD ESG HOPELINK - AVONDALE"/>
    <s v="DEFAULT"/>
    <s v="Default"/>
  </r>
  <r>
    <x v="0"/>
    <s v="1117976"/>
    <s v="000000"/>
    <x v="29"/>
    <s v="0000000"/>
    <n v="2016"/>
    <x v="1"/>
    <x v="29"/>
    <s v="BS200-CURRENT LIABILITIES"/>
    <s v="B2220-DEFERRED REVENUES"/>
    <m/>
    <n v="0"/>
    <n v="0"/>
    <n v="0"/>
    <n v="0"/>
    <n v="0"/>
    <s v="N/A"/>
    <n v="0"/>
    <n v="0"/>
    <n v="0"/>
    <n v="0"/>
    <n v="0"/>
    <n v="0"/>
    <n v="0"/>
    <n v="0"/>
    <n v="0"/>
    <n v="0"/>
    <n v="0"/>
    <n v="0"/>
    <n v="0"/>
    <s v="FED HOUSNG &amp; COMM DEV FND"/>
    <s v="FHCD ESG HOPELINK - AVONDALE"/>
    <s v="DEFAULT"/>
    <s v="Default"/>
  </r>
  <r>
    <x v="0"/>
    <s v="1117976"/>
    <s v="350206"/>
    <x v="62"/>
    <s v="0000000"/>
    <n v="2016"/>
    <x v="4"/>
    <x v="62"/>
    <s v="R3000-REVENUE"/>
    <s v="R3310-FEDERAL GRANTS DIRECT"/>
    <m/>
    <n v="0"/>
    <n v="0"/>
    <n v="0"/>
    <n v="0"/>
    <n v="0"/>
    <s v="N/A"/>
    <n v="0"/>
    <n v="0"/>
    <n v="0"/>
    <n v="0"/>
    <n v="0"/>
    <n v="0"/>
    <n v="0"/>
    <n v="0"/>
    <n v="0"/>
    <n v="0"/>
    <n v="0"/>
    <n v="0"/>
    <n v="0"/>
    <s v="FED HOUSNG &amp; COMM DEV FND"/>
    <s v="FHCD ESG HOPELINK - AVONDALE"/>
    <s v="ESG PROGRAM"/>
    <s v="Default"/>
  </r>
  <r>
    <x v="0"/>
    <s v="1117976"/>
    <s v="350206"/>
    <x v="41"/>
    <s v="5590000"/>
    <n v="2016"/>
    <x v="3"/>
    <x v="41"/>
    <s v="50000-PROGRAM EXPENDITURE BUDGET"/>
    <s v="53000-SERVICES-OTHER CHARGES"/>
    <m/>
    <n v="0"/>
    <n v="0"/>
    <n v="0"/>
    <n v="0"/>
    <n v="0"/>
    <s v="N/A"/>
    <n v="0"/>
    <n v="0"/>
    <n v="0"/>
    <n v="0"/>
    <n v="0"/>
    <n v="0"/>
    <n v="0"/>
    <n v="0"/>
    <n v="0"/>
    <n v="0"/>
    <n v="0"/>
    <n v="0"/>
    <n v="0"/>
    <s v="FED HOUSNG &amp; COMM DEV FND"/>
    <s v="FHCD ESG HOPELINK - AVONDALE"/>
    <s v="ESG PROGRAM"/>
    <s v="HOUSING AND COMMUNITY DEVELOPMENT"/>
  </r>
  <r>
    <x v="0"/>
    <s v="1117976"/>
    <s v="350206"/>
    <x v="112"/>
    <s v="5590000"/>
    <n v="2016"/>
    <x v="3"/>
    <x v="112"/>
    <s v="50000-PROGRAM EXPENDITURE BUDGET"/>
    <s v="53000-SERVICES-OTHER CHARGES"/>
    <m/>
    <n v="0"/>
    <n v="0"/>
    <n v="0"/>
    <n v="0"/>
    <n v="0"/>
    <s v="N/A"/>
    <n v="0"/>
    <n v="0"/>
    <n v="0"/>
    <n v="0"/>
    <n v="0"/>
    <n v="0"/>
    <n v="0"/>
    <n v="0"/>
    <n v="0"/>
    <n v="0"/>
    <n v="0"/>
    <n v="0"/>
    <n v="0"/>
    <s v="FED HOUSNG &amp; COMM DEV FND"/>
    <s v="FHCD ESG HOPELINK - AVONDALE"/>
    <s v="ESG PROGRAM"/>
    <s v="HOUSING AND COMMUNITY DEVELOPMENT"/>
  </r>
  <r>
    <x v="0"/>
    <s v="1117977"/>
    <s v="000000"/>
    <x v="6"/>
    <s v="0000000"/>
    <n v="2016"/>
    <x v="0"/>
    <x v="6"/>
    <s v="BS000-CURRENT ASSETS"/>
    <s v="B1150-ACCOUNTS RECEIVABLE"/>
    <m/>
    <n v="0"/>
    <n v="0"/>
    <n v="0"/>
    <n v="0"/>
    <n v="0"/>
    <s v="N/A"/>
    <n v="0"/>
    <n v="0"/>
    <n v="0"/>
    <n v="0"/>
    <n v="0"/>
    <n v="0"/>
    <n v="0"/>
    <n v="0"/>
    <n v="0"/>
    <n v="0"/>
    <n v="0"/>
    <n v="0"/>
    <n v="0"/>
    <s v="FED HOUSNG &amp; COMM DEV FND"/>
    <s v="FHCD ESG HOPELINK-KENMORE FA"/>
    <s v="DEFAULT"/>
    <s v="Default"/>
  </r>
  <r>
    <x v="0"/>
    <s v="1117977"/>
    <s v="000000"/>
    <x v="9"/>
    <s v="0000000"/>
    <n v="2016"/>
    <x v="0"/>
    <x v="9"/>
    <s v="BS000-CURRENT ASSETS"/>
    <s v="B1150-ACCOUNTS RECEIVABLE"/>
    <m/>
    <n v="0"/>
    <n v="0"/>
    <n v="0"/>
    <n v="0"/>
    <n v="0"/>
    <s v="N/A"/>
    <n v="0"/>
    <n v="0"/>
    <n v="0"/>
    <n v="0"/>
    <n v="0"/>
    <n v="0"/>
    <n v="0"/>
    <n v="0"/>
    <n v="0"/>
    <n v="0"/>
    <n v="0"/>
    <n v="0"/>
    <n v="0"/>
    <s v="FED HOUSNG &amp; COMM DEV FND"/>
    <s v="FHCD ESG HOPELINK-KENMORE FA"/>
    <s v="DEFAULT"/>
    <s v="Default"/>
  </r>
  <r>
    <x v="0"/>
    <s v="1117977"/>
    <s v="000000"/>
    <x v="29"/>
    <s v="0000000"/>
    <n v="2016"/>
    <x v="1"/>
    <x v="29"/>
    <s v="BS200-CURRENT LIABILITIES"/>
    <s v="B2220-DEFERRED REVENUES"/>
    <m/>
    <n v="0"/>
    <n v="0"/>
    <n v="0"/>
    <n v="0"/>
    <n v="0"/>
    <s v="N/A"/>
    <n v="0"/>
    <n v="0"/>
    <n v="0"/>
    <n v="0"/>
    <n v="0"/>
    <n v="0"/>
    <n v="0"/>
    <n v="0"/>
    <n v="0"/>
    <n v="0"/>
    <n v="0"/>
    <n v="0"/>
    <n v="0"/>
    <s v="FED HOUSNG &amp; COMM DEV FND"/>
    <s v="FHCD ESG HOPELINK-KENMORE FA"/>
    <s v="DEFAULT"/>
    <s v="Default"/>
  </r>
  <r>
    <x v="0"/>
    <s v="1117977"/>
    <s v="350206"/>
    <x v="62"/>
    <s v="0000000"/>
    <n v="2016"/>
    <x v="4"/>
    <x v="62"/>
    <s v="R3000-REVENUE"/>
    <s v="R3310-FEDERAL GRANTS DIRECT"/>
    <m/>
    <n v="0"/>
    <n v="0"/>
    <n v="0"/>
    <n v="0"/>
    <n v="0"/>
    <s v="N/A"/>
    <n v="0"/>
    <n v="0"/>
    <n v="0"/>
    <n v="0"/>
    <n v="0"/>
    <n v="0"/>
    <n v="0"/>
    <n v="0"/>
    <n v="0"/>
    <n v="0"/>
    <n v="0"/>
    <n v="0"/>
    <n v="0"/>
    <s v="FED HOUSNG &amp; COMM DEV FND"/>
    <s v="FHCD ESG HOPELINK-KENMORE FA"/>
    <s v="ESG PROGRAM"/>
    <s v="Default"/>
  </r>
  <r>
    <x v="0"/>
    <s v="1117977"/>
    <s v="350206"/>
    <x v="41"/>
    <s v="5590000"/>
    <n v="2016"/>
    <x v="3"/>
    <x v="41"/>
    <s v="50000-PROGRAM EXPENDITURE BUDGET"/>
    <s v="53000-SERVICES-OTHER CHARGES"/>
    <m/>
    <n v="0"/>
    <n v="0"/>
    <n v="0"/>
    <n v="0"/>
    <n v="0"/>
    <s v="N/A"/>
    <n v="0"/>
    <n v="0"/>
    <n v="0"/>
    <n v="0"/>
    <n v="0"/>
    <n v="0"/>
    <n v="0"/>
    <n v="0"/>
    <n v="0"/>
    <n v="0"/>
    <n v="0"/>
    <n v="0"/>
    <n v="0"/>
    <s v="FED HOUSNG &amp; COMM DEV FND"/>
    <s v="FHCD ESG HOPELINK-KENMORE FA"/>
    <s v="ESG PROGRAM"/>
    <s v="HOUSING AND COMMUNITY DEVELOPMENT"/>
  </r>
  <r>
    <x v="0"/>
    <s v="1117977"/>
    <s v="350206"/>
    <x v="112"/>
    <s v="5590000"/>
    <n v="2016"/>
    <x v="3"/>
    <x v="112"/>
    <s v="50000-PROGRAM EXPENDITURE BUDGET"/>
    <s v="53000-SERVICES-OTHER CHARGES"/>
    <m/>
    <n v="0"/>
    <n v="0"/>
    <n v="0"/>
    <n v="0"/>
    <n v="0"/>
    <s v="N/A"/>
    <n v="0"/>
    <n v="0"/>
    <n v="0"/>
    <n v="0"/>
    <n v="0"/>
    <n v="0"/>
    <n v="0"/>
    <n v="0"/>
    <n v="0"/>
    <n v="0"/>
    <n v="0"/>
    <n v="0"/>
    <n v="0"/>
    <s v="FED HOUSNG &amp; COMM DEV FND"/>
    <s v="FHCD ESG HOPELINK-KENMORE FA"/>
    <s v="ESG PROGRAM"/>
    <s v="HOUSING AND COMMUNITY DEVELOPMENT"/>
  </r>
  <r>
    <x v="0"/>
    <s v="1117979"/>
    <s v="000000"/>
    <x v="6"/>
    <s v="0000000"/>
    <n v="2016"/>
    <x v="0"/>
    <x v="6"/>
    <s v="BS000-CURRENT ASSETS"/>
    <s v="B1150-ACCOUNTS RECEIVABLE"/>
    <m/>
    <n v="0"/>
    <n v="0"/>
    <n v="0"/>
    <n v="0"/>
    <n v="0"/>
    <s v="N/A"/>
    <n v="0"/>
    <n v="0"/>
    <n v="0"/>
    <n v="0"/>
    <n v="0"/>
    <n v="0"/>
    <n v="0"/>
    <n v="0"/>
    <n v="0"/>
    <n v="0"/>
    <n v="0"/>
    <n v="0"/>
    <n v="0"/>
    <s v="FED HOUSNG &amp; COMM DEV FND"/>
    <s v="FHCD ESG CCS - REACH OUT WINT"/>
    <s v="DEFAULT"/>
    <s v="Default"/>
  </r>
  <r>
    <x v="0"/>
    <s v="1117979"/>
    <s v="000000"/>
    <x v="9"/>
    <s v="0000000"/>
    <n v="2016"/>
    <x v="0"/>
    <x v="9"/>
    <s v="BS000-CURRENT ASSETS"/>
    <s v="B1150-ACCOUNTS RECEIVABLE"/>
    <m/>
    <n v="0"/>
    <n v="0"/>
    <n v="0"/>
    <n v="0"/>
    <n v="0"/>
    <s v="N/A"/>
    <n v="0"/>
    <n v="0"/>
    <n v="0"/>
    <n v="0"/>
    <n v="0"/>
    <n v="0"/>
    <n v="0"/>
    <n v="0"/>
    <n v="0"/>
    <n v="0"/>
    <n v="0"/>
    <n v="0"/>
    <n v="0"/>
    <s v="FED HOUSNG &amp; COMM DEV FND"/>
    <s v="FHCD ESG CCS - REACH OUT WINT"/>
    <s v="DEFAULT"/>
    <s v="Default"/>
  </r>
  <r>
    <x v="0"/>
    <s v="1117979"/>
    <s v="000000"/>
    <x v="29"/>
    <s v="0000000"/>
    <n v="2016"/>
    <x v="1"/>
    <x v="29"/>
    <s v="BS200-CURRENT LIABILITIES"/>
    <s v="B2220-DEFERRED REVENUES"/>
    <m/>
    <n v="0"/>
    <n v="0"/>
    <n v="0"/>
    <n v="0"/>
    <n v="0"/>
    <s v="N/A"/>
    <n v="0"/>
    <n v="0"/>
    <n v="0"/>
    <n v="0"/>
    <n v="0"/>
    <n v="0"/>
    <n v="0"/>
    <n v="0"/>
    <n v="0"/>
    <n v="0"/>
    <n v="0"/>
    <n v="0"/>
    <n v="0"/>
    <s v="FED HOUSNG &amp; COMM DEV FND"/>
    <s v="FHCD ESG CCS - REACH OUT WINT"/>
    <s v="DEFAULT"/>
    <s v="Default"/>
  </r>
  <r>
    <x v="0"/>
    <s v="1117979"/>
    <s v="350206"/>
    <x v="62"/>
    <s v="0000000"/>
    <n v="2016"/>
    <x v="4"/>
    <x v="62"/>
    <s v="R3000-REVENUE"/>
    <s v="R3310-FEDERAL GRANTS DIRECT"/>
    <m/>
    <n v="0"/>
    <n v="0"/>
    <n v="0"/>
    <n v="0"/>
    <n v="0"/>
    <s v="N/A"/>
    <n v="0"/>
    <n v="0"/>
    <n v="0"/>
    <n v="0"/>
    <n v="0"/>
    <n v="0"/>
    <n v="0"/>
    <n v="0"/>
    <n v="0"/>
    <n v="0"/>
    <n v="0"/>
    <n v="0"/>
    <n v="0"/>
    <s v="FED HOUSNG &amp; COMM DEV FND"/>
    <s v="FHCD ESG CCS - REACH OUT WINT"/>
    <s v="ESG PROGRAM"/>
    <s v="Default"/>
  </r>
  <r>
    <x v="0"/>
    <s v="1117979"/>
    <s v="350206"/>
    <x v="41"/>
    <s v="5590000"/>
    <n v="2016"/>
    <x v="3"/>
    <x v="41"/>
    <s v="50000-PROGRAM EXPENDITURE BUDGET"/>
    <s v="53000-SERVICES-OTHER CHARGES"/>
    <m/>
    <n v="0"/>
    <n v="0"/>
    <n v="0"/>
    <n v="0"/>
    <n v="0"/>
    <s v="N/A"/>
    <n v="0"/>
    <n v="0"/>
    <n v="0"/>
    <n v="0"/>
    <n v="0"/>
    <n v="0"/>
    <n v="0"/>
    <n v="0"/>
    <n v="0"/>
    <n v="0"/>
    <n v="0"/>
    <n v="0"/>
    <n v="0"/>
    <s v="FED HOUSNG &amp; COMM DEV FND"/>
    <s v="FHCD ESG CCS - REACH OUT WINT"/>
    <s v="ESG PROGRAM"/>
    <s v="HOUSING AND COMMUNITY DEVELOPMENT"/>
  </r>
  <r>
    <x v="0"/>
    <s v="1117979"/>
    <s v="350206"/>
    <x v="112"/>
    <s v="5590000"/>
    <n v="2016"/>
    <x v="3"/>
    <x v="112"/>
    <s v="50000-PROGRAM EXPENDITURE BUDGET"/>
    <s v="53000-SERVICES-OTHER CHARGES"/>
    <m/>
    <n v="0"/>
    <n v="0"/>
    <n v="0"/>
    <n v="0"/>
    <n v="0"/>
    <s v="N/A"/>
    <n v="0"/>
    <n v="0"/>
    <n v="0"/>
    <n v="0"/>
    <n v="0"/>
    <n v="0"/>
    <n v="0"/>
    <n v="0"/>
    <n v="0"/>
    <n v="0"/>
    <n v="0"/>
    <n v="0"/>
    <n v="0"/>
    <s v="FED HOUSNG &amp; COMM DEV FND"/>
    <s v="FHCD ESG CCS - REACH OUT WINT"/>
    <s v="ESG PROGRAM"/>
    <s v="HOUSING AND COMMUNITY DEVELOPMENT"/>
  </r>
  <r>
    <x v="0"/>
    <s v="1117980"/>
    <s v="000000"/>
    <x v="6"/>
    <s v="0000000"/>
    <n v="2016"/>
    <x v="0"/>
    <x v="6"/>
    <s v="BS000-CURRENT ASSETS"/>
    <s v="B1150-ACCOUNTS RECEIVABLE"/>
    <m/>
    <n v="0"/>
    <n v="0"/>
    <n v="0"/>
    <n v="0"/>
    <n v="0"/>
    <s v="N/A"/>
    <n v="0"/>
    <n v="0"/>
    <n v="0"/>
    <n v="0"/>
    <n v="0"/>
    <n v="0"/>
    <n v="0"/>
    <n v="0"/>
    <n v="0"/>
    <n v="0"/>
    <n v="0"/>
    <n v="0"/>
    <n v="0"/>
    <s v="FED HOUSNG &amp; COMM DEV FND"/>
    <s v="FHCD ESG E. INTERFAITH SOC"/>
    <s v="DEFAULT"/>
    <s v="Default"/>
  </r>
  <r>
    <x v="0"/>
    <s v="1117980"/>
    <s v="000000"/>
    <x v="9"/>
    <s v="0000000"/>
    <n v="2016"/>
    <x v="0"/>
    <x v="9"/>
    <s v="BS000-CURRENT ASSETS"/>
    <s v="B1150-ACCOUNTS RECEIVABLE"/>
    <m/>
    <n v="0"/>
    <n v="0"/>
    <n v="0"/>
    <n v="0"/>
    <n v="0"/>
    <s v="N/A"/>
    <n v="0"/>
    <n v="0"/>
    <n v="0"/>
    <n v="0"/>
    <n v="0"/>
    <n v="0"/>
    <n v="0"/>
    <n v="0"/>
    <n v="0"/>
    <n v="0"/>
    <n v="0"/>
    <n v="0"/>
    <n v="0"/>
    <s v="FED HOUSNG &amp; COMM DEV FND"/>
    <s v="FHCD ESG E. INTERFAITH SOC"/>
    <s v="DEFAULT"/>
    <s v="Default"/>
  </r>
  <r>
    <x v="0"/>
    <s v="1117980"/>
    <s v="000000"/>
    <x v="19"/>
    <s v="0000000"/>
    <n v="2016"/>
    <x v="1"/>
    <x v="19"/>
    <s v="BS200-CURRENT LIABILITIES"/>
    <s v="B2020-ACCOUNTS PAYABLE"/>
    <m/>
    <n v="0"/>
    <n v="0"/>
    <n v="0"/>
    <n v="0"/>
    <n v="0"/>
    <s v="N/A"/>
    <n v="0"/>
    <n v="0"/>
    <n v="0"/>
    <n v="0"/>
    <n v="0"/>
    <n v="0"/>
    <n v="0"/>
    <n v="0"/>
    <n v="0"/>
    <n v="0"/>
    <n v="0"/>
    <n v="0"/>
    <n v="0"/>
    <s v="FED HOUSNG &amp; COMM DEV FND"/>
    <s v="FHCD ESG E. INTERFAITH SOC"/>
    <s v="DEFAULT"/>
    <s v="Default"/>
  </r>
  <r>
    <x v="0"/>
    <s v="1117980"/>
    <s v="000000"/>
    <x v="29"/>
    <s v="0000000"/>
    <n v="2016"/>
    <x v="1"/>
    <x v="29"/>
    <s v="BS200-CURRENT LIABILITIES"/>
    <s v="B2220-DEFERRED REVENUES"/>
    <m/>
    <n v="0"/>
    <n v="0"/>
    <n v="0"/>
    <n v="0"/>
    <n v="0"/>
    <s v="N/A"/>
    <n v="0"/>
    <n v="0"/>
    <n v="0"/>
    <n v="0"/>
    <n v="0"/>
    <n v="0"/>
    <n v="0"/>
    <n v="0"/>
    <n v="0"/>
    <n v="0"/>
    <n v="0"/>
    <n v="0"/>
    <n v="0"/>
    <s v="FED HOUSNG &amp; COMM DEV FND"/>
    <s v="FHCD ESG E. INTERFAITH SOC"/>
    <s v="DEFAULT"/>
    <s v="Default"/>
  </r>
  <r>
    <x v="0"/>
    <s v="1117980"/>
    <s v="350047"/>
    <x v="112"/>
    <s v="0000000"/>
    <n v="2016"/>
    <x v="3"/>
    <x v="112"/>
    <s v="50000-PROGRAM EXPENDITURE BUDGET"/>
    <s v="53000-SERVICES-OTHER CHARGES"/>
    <m/>
    <n v="0"/>
    <n v="0"/>
    <n v="0"/>
    <n v="0"/>
    <n v="0"/>
    <s v="N/A"/>
    <n v="0"/>
    <n v="0"/>
    <n v="0"/>
    <n v="0"/>
    <n v="0"/>
    <n v="0"/>
    <n v="0"/>
    <n v="0"/>
    <n v="0"/>
    <n v="0"/>
    <n v="0"/>
    <n v="0"/>
    <n v="0"/>
    <s v="FED HOUSNG &amp; COMM DEV FND"/>
    <s v="FHCD ESG E. INTERFAITH SOC"/>
    <s v="PROGRAM YEAR PROJECTS"/>
    <s v="Default"/>
  </r>
  <r>
    <x v="0"/>
    <s v="1117980"/>
    <s v="350047"/>
    <x v="112"/>
    <s v="5590000"/>
    <n v="2016"/>
    <x v="3"/>
    <x v="112"/>
    <s v="50000-PROGRAM EXPENDITURE BUDGET"/>
    <s v="53000-SERVICES-OTHER CHARGES"/>
    <m/>
    <n v="0"/>
    <n v="0"/>
    <n v="0"/>
    <n v="0"/>
    <n v="0"/>
    <s v="N/A"/>
    <n v="0"/>
    <n v="0"/>
    <n v="0"/>
    <n v="0"/>
    <n v="0"/>
    <n v="0"/>
    <n v="0"/>
    <n v="0"/>
    <n v="0"/>
    <n v="0"/>
    <n v="0"/>
    <n v="0"/>
    <n v="0"/>
    <s v="FED HOUSNG &amp; COMM DEV FND"/>
    <s v="FHCD ESG E. INTERFAITH SOC"/>
    <s v="PROGRAM YEAR PROJECTS"/>
    <s v="HOUSING AND COMMUNITY DEVELOPMENT"/>
  </r>
  <r>
    <x v="0"/>
    <s v="1117980"/>
    <s v="350206"/>
    <x v="62"/>
    <s v="0000000"/>
    <n v="2016"/>
    <x v="4"/>
    <x v="62"/>
    <s v="R3000-REVENUE"/>
    <s v="R3310-FEDERAL GRANTS DIRECT"/>
    <m/>
    <n v="0"/>
    <n v="0"/>
    <n v="0"/>
    <n v="0"/>
    <n v="0"/>
    <s v="N/A"/>
    <n v="0"/>
    <n v="0"/>
    <n v="0"/>
    <n v="0"/>
    <n v="0"/>
    <n v="0"/>
    <n v="0"/>
    <n v="0"/>
    <n v="0"/>
    <n v="0"/>
    <n v="0"/>
    <n v="0"/>
    <n v="0"/>
    <s v="FED HOUSNG &amp; COMM DEV FND"/>
    <s v="FHCD ESG E. INTERFAITH SOC"/>
    <s v="ESG PROGRAM"/>
    <s v="Default"/>
  </r>
  <r>
    <x v="0"/>
    <s v="1117980"/>
    <s v="350206"/>
    <x v="41"/>
    <s v="5590000"/>
    <n v="2016"/>
    <x v="3"/>
    <x v="41"/>
    <s v="50000-PROGRAM EXPENDITURE BUDGET"/>
    <s v="53000-SERVICES-OTHER CHARGES"/>
    <m/>
    <n v="0"/>
    <n v="0"/>
    <n v="0"/>
    <n v="0"/>
    <n v="0"/>
    <s v="N/A"/>
    <n v="0"/>
    <n v="0"/>
    <n v="0"/>
    <n v="0"/>
    <n v="0"/>
    <n v="0"/>
    <n v="0"/>
    <n v="0"/>
    <n v="0"/>
    <n v="0"/>
    <n v="0"/>
    <n v="0"/>
    <n v="0"/>
    <s v="FED HOUSNG &amp; COMM DEV FND"/>
    <s v="FHCD ESG E. INTERFAITH SOC"/>
    <s v="ESG PROGRAM"/>
    <s v="HOUSING AND COMMUNITY DEVELOPMENT"/>
  </r>
  <r>
    <x v="0"/>
    <s v="1117980"/>
    <s v="350206"/>
    <x v="112"/>
    <s v="0000000"/>
    <n v="2016"/>
    <x v="3"/>
    <x v="112"/>
    <s v="50000-PROGRAM EXPENDITURE BUDGET"/>
    <s v="53000-SERVICES-OTHER CHARGES"/>
    <m/>
    <n v="0"/>
    <n v="0"/>
    <n v="0"/>
    <n v="0"/>
    <n v="0"/>
    <s v="N/A"/>
    <n v="0"/>
    <n v="0"/>
    <n v="0"/>
    <n v="0"/>
    <n v="0"/>
    <n v="0"/>
    <n v="0"/>
    <n v="0"/>
    <n v="0"/>
    <n v="0"/>
    <n v="0"/>
    <n v="0"/>
    <n v="0"/>
    <s v="FED HOUSNG &amp; COMM DEV FND"/>
    <s v="FHCD ESG E. INTERFAITH SOC"/>
    <s v="ESG PROGRAM"/>
    <s v="Default"/>
  </r>
  <r>
    <x v="0"/>
    <s v="1117980"/>
    <s v="350206"/>
    <x v="112"/>
    <s v="5590000"/>
    <n v="2016"/>
    <x v="3"/>
    <x v="112"/>
    <s v="50000-PROGRAM EXPENDITURE BUDGET"/>
    <s v="53000-SERVICES-OTHER CHARGES"/>
    <m/>
    <n v="0"/>
    <n v="0"/>
    <n v="0"/>
    <n v="0"/>
    <n v="0"/>
    <s v="N/A"/>
    <n v="0"/>
    <n v="0"/>
    <n v="0"/>
    <n v="0"/>
    <n v="0"/>
    <n v="0"/>
    <n v="0"/>
    <n v="0"/>
    <n v="0"/>
    <n v="0"/>
    <n v="0"/>
    <n v="0"/>
    <n v="0"/>
    <s v="FED HOUSNG &amp; COMM DEV FND"/>
    <s v="FHCD ESG E. INTERFAITH SOC"/>
    <s v="ESG PROGRAM"/>
    <s v="HOUSING AND COMMUNITY DEVELOPMENT"/>
  </r>
  <r>
    <x v="0"/>
    <s v="1117981"/>
    <s v="000000"/>
    <x v="6"/>
    <s v="0000000"/>
    <n v="2016"/>
    <x v="0"/>
    <x v="6"/>
    <s v="BS000-CURRENT ASSETS"/>
    <s v="B1150-ACCOUNTS RECEIVABLE"/>
    <m/>
    <n v="0"/>
    <n v="0"/>
    <n v="0"/>
    <n v="0"/>
    <n v="0"/>
    <s v="N/A"/>
    <n v="0"/>
    <n v="0"/>
    <n v="0"/>
    <n v="0"/>
    <n v="0"/>
    <n v="0"/>
    <n v="0"/>
    <n v="0"/>
    <n v="0"/>
    <n v="0"/>
    <n v="0"/>
    <n v="0"/>
    <n v="0"/>
    <s v="FED HOUSNG &amp; COMM DEV FND"/>
    <s v="FHCD ESG AUBURN FOOD BANK"/>
    <s v="DEFAULT"/>
    <s v="Default"/>
  </r>
  <r>
    <x v="0"/>
    <s v="1117981"/>
    <s v="000000"/>
    <x v="9"/>
    <s v="0000000"/>
    <n v="2016"/>
    <x v="0"/>
    <x v="9"/>
    <s v="BS000-CURRENT ASSETS"/>
    <s v="B1150-ACCOUNTS RECEIVABLE"/>
    <m/>
    <n v="0"/>
    <n v="0"/>
    <n v="0"/>
    <n v="0"/>
    <n v="0"/>
    <s v="N/A"/>
    <n v="0"/>
    <n v="0"/>
    <n v="0"/>
    <n v="0"/>
    <n v="0"/>
    <n v="0"/>
    <n v="0"/>
    <n v="0"/>
    <n v="0"/>
    <n v="0"/>
    <n v="0"/>
    <n v="0"/>
    <n v="0"/>
    <s v="FED HOUSNG &amp; COMM DEV FND"/>
    <s v="FHCD ESG AUBURN FOOD BANK"/>
    <s v="DEFAULT"/>
    <s v="Default"/>
  </r>
  <r>
    <x v="0"/>
    <s v="1117981"/>
    <s v="000000"/>
    <x v="29"/>
    <s v="0000000"/>
    <n v="2016"/>
    <x v="1"/>
    <x v="29"/>
    <s v="BS200-CURRENT LIABILITIES"/>
    <s v="B2220-DEFERRED REVENUES"/>
    <m/>
    <n v="0"/>
    <n v="0"/>
    <n v="0"/>
    <n v="0"/>
    <n v="0"/>
    <s v="N/A"/>
    <n v="0"/>
    <n v="0"/>
    <n v="0"/>
    <n v="0"/>
    <n v="0"/>
    <n v="0"/>
    <n v="0"/>
    <n v="0"/>
    <n v="0"/>
    <n v="0"/>
    <n v="0"/>
    <n v="0"/>
    <n v="0"/>
    <s v="FED HOUSNG &amp; COMM DEV FND"/>
    <s v="FHCD ESG AUBURN FOOD BANK"/>
    <s v="DEFAULT"/>
    <s v="Default"/>
  </r>
  <r>
    <x v="0"/>
    <s v="1117981"/>
    <s v="350206"/>
    <x v="62"/>
    <s v="0000000"/>
    <n v="2016"/>
    <x v="4"/>
    <x v="62"/>
    <s v="R3000-REVENUE"/>
    <s v="R3310-FEDERAL GRANTS DIRECT"/>
    <m/>
    <n v="0"/>
    <n v="0"/>
    <n v="0"/>
    <n v="0"/>
    <n v="0"/>
    <s v="N/A"/>
    <n v="0"/>
    <n v="0"/>
    <n v="0"/>
    <n v="0"/>
    <n v="0"/>
    <n v="0"/>
    <n v="0"/>
    <n v="0"/>
    <n v="0"/>
    <n v="0"/>
    <n v="0"/>
    <n v="0"/>
    <n v="0"/>
    <s v="FED HOUSNG &amp; COMM DEV FND"/>
    <s v="FHCD ESG AUBURN FOOD BANK"/>
    <s v="ESG PROGRAM"/>
    <s v="Default"/>
  </r>
  <r>
    <x v="0"/>
    <s v="1117981"/>
    <s v="350206"/>
    <x v="41"/>
    <s v="5590000"/>
    <n v="2016"/>
    <x v="3"/>
    <x v="41"/>
    <s v="50000-PROGRAM EXPENDITURE BUDGET"/>
    <s v="53000-SERVICES-OTHER CHARGES"/>
    <m/>
    <n v="0"/>
    <n v="0"/>
    <n v="0"/>
    <n v="0"/>
    <n v="0"/>
    <s v="N/A"/>
    <n v="0"/>
    <n v="0"/>
    <n v="0"/>
    <n v="0"/>
    <n v="0"/>
    <n v="0"/>
    <n v="0"/>
    <n v="0"/>
    <n v="0"/>
    <n v="0"/>
    <n v="0"/>
    <n v="0"/>
    <n v="0"/>
    <s v="FED HOUSNG &amp; COMM DEV FND"/>
    <s v="FHCD ESG AUBURN FOOD BANK"/>
    <s v="ESG PROGRAM"/>
    <s v="HOUSING AND COMMUNITY DEVELOPMENT"/>
  </r>
  <r>
    <x v="0"/>
    <s v="1117981"/>
    <s v="350206"/>
    <x v="112"/>
    <s v="5590000"/>
    <n v="2016"/>
    <x v="3"/>
    <x v="112"/>
    <s v="50000-PROGRAM EXPENDITURE BUDGET"/>
    <s v="53000-SERVICES-OTHER CHARGES"/>
    <m/>
    <n v="0"/>
    <n v="0"/>
    <n v="0"/>
    <n v="0"/>
    <n v="0"/>
    <s v="N/A"/>
    <n v="0"/>
    <n v="0"/>
    <n v="0"/>
    <n v="0"/>
    <n v="0"/>
    <n v="0"/>
    <n v="0"/>
    <n v="0"/>
    <n v="0"/>
    <n v="0"/>
    <n v="0"/>
    <n v="0"/>
    <n v="0"/>
    <s v="FED HOUSNG &amp; COMM DEV FND"/>
    <s v="FHCD ESG AUBURN FOOD BANK"/>
    <s v="ESG PROGRAM"/>
    <s v="HOUSING AND COMMUNITY DEVELOPMENT"/>
  </r>
  <r>
    <x v="0"/>
    <s v="1118606"/>
    <s v="000000"/>
    <x v="6"/>
    <s v="0000000"/>
    <n v="2016"/>
    <x v="0"/>
    <x v="6"/>
    <s v="BS000-CURRENT ASSETS"/>
    <s v="B1150-ACCOUNTS RECEIVABLE"/>
    <m/>
    <n v="0"/>
    <n v="0"/>
    <n v="0"/>
    <n v="0"/>
    <n v="0"/>
    <s v="N/A"/>
    <n v="0"/>
    <n v="0"/>
    <n v="0"/>
    <n v="0"/>
    <n v="0"/>
    <n v="0"/>
    <n v="0"/>
    <n v="0"/>
    <n v="0"/>
    <n v="0"/>
    <n v="0"/>
    <n v="0"/>
    <n v="0"/>
    <s v="FED HOUSNG &amp; COMM DEV FND"/>
    <s v="FHCD DARYL SEYMOUR H11"/>
    <s v="DEFAULT"/>
    <s v="Default"/>
  </r>
  <r>
    <x v="0"/>
    <s v="1118606"/>
    <s v="000000"/>
    <x v="9"/>
    <s v="0000000"/>
    <n v="2016"/>
    <x v="0"/>
    <x v="9"/>
    <s v="BS000-CURRENT ASSETS"/>
    <s v="B1150-ACCOUNTS RECEIVABLE"/>
    <m/>
    <n v="0"/>
    <n v="0"/>
    <n v="0"/>
    <n v="0"/>
    <n v="0"/>
    <s v="N/A"/>
    <n v="0"/>
    <n v="0"/>
    <n v="0"/>
    <n v="0"/>
    <n v="0"/>
    <n v="0"/>
    <n v="0"/>
    <n v="0"/>
    <n v="0"/>
    <n v="0"/>
    <n v="0"/>
    <n v="0"/>
    <n v="0"/>
    <s v="FED HOUSNG &amp; COMM DEV FND"/>
    <s v="FHCD DARYL SEYMOUR H11"/>
    <s v="DEFAULT"/>
    <s v="Default"/>
  </r>
  <r>
    <x v="0"/>
    <s v="1118606"/>
    <s v="000000"/>
    <x v="29"/>
    <s v="0000000"/>
    <n v="2016"/>
    <x v="1"/>
    <x v="29"/>
    <s v="BS200-CURRENT LIABILITIES"/>
    <s v="B2220-DEFERRED REVENUES"/>
    <m/>
    <n v="0"/>
    <n v="0"/>
    <n v="0"/>
    <n v="0"/>
    <n v="0"/>
    <s v="N/A"/>
    <n v="0"/>
    <n v="0"/>
    <n v="0"/>
    <n v="0"/>
    <n v="0"/>
    <n v="0"/>
    <n v="0"/>
    <n v="0"/>
    <n v="0"/>
    <n v="0"/>
    <n v="0"/>
    <n v="0"/>
    <n v="0"/>
    <s v="FED HOUSNG &amp; COMM DEV FND"/>
    <s v="FHCD DARYL SEYMOUR H11"/>
    <s v="DEFAULT"/>
    <s v="Default"/>
  </r>
  <r>
    <x v="0"/>
    <s v="1118606"/>
    <s v="350002"/>
    <x v="43"/>
    <s v="0000000"/>
    <n v="2016"/>
    <x v="4"/>
    <x v="43"/>
    <s v="R3000-REVENUE"/>
    <s v="R3310-FEDERAL GRANTS DIRECT"/>
    <m/>
    <n v="0"/>
    <n v="0"/>
    <n v="0"/>
    <n v="0"/>
    <n v="0"/>
    <s v="N/A"/>
    <n v="0"/>
    <n v="0"/>
    <n v="0"/>
    <n v="0"/>
    <n v="0"/>
    <n v="0"/>
    <n v="0"/>
    <n v="0"/>
    <n v="0"/>
    <n v="0"/>
    <n v="0"/>
    <n v="0"/>
    <n v="0"/>
    <s v="FED HOUSNG &amp; COMM DEV FND"/>
    <s v="FHCD DARYL SEYMOUR H11"/>
    <s v="IDIS HOME OWNERS REHAB"/>
    <s v="Default"/>
  </r>
  <r>
    <x v="0"/>
    <s v="1118606"/>
    <s v="350002"/>
    <x v="138"/>
    <s v="5590000"/>
    <n v="2016"/>
    <x v="3"/>
    <x v="138"/>
    <s v="50000-PROGRAM EXPENDITURE BUDGET"/>
    <s v="53000-SERVICES-OTHER CHARGES"/>
    <m/>
    <n v="0"/>
    <n v="0"/>
    <n v="0"/>
    <n v="0"/>
    <n v="0"/>
    <s v="N/A"/>
    <n v="0"/>
    <n v="0"/>
    <n v="0"/>
    <n v="0"/>
    <n v="0"/>
    <n v="0"/>
    <n v="0"/>
    <n v="0"/>
    <n v="0"/>
    <n v="0"/>
    <n v="0"/>
    <n v="0"/>
    <n v="0"/>
    <s v="FED HOUSNG &amp; COMM DEV FND"/>
    <s v="FHCD DARYL SEYMOUR H11"/>
    <s v="IDIS HOME OWNERS REHAB"/>
    <s v="HOUSING AND COMMUNITY DEVELOPMENT"/>
  </r>
  <r>
    <x v="0"/>
    <s v="1118685"/>
    <s v="000000"/>
    <x v="6"/>
    <s v="0000000"/>
    <n v="2016"/>
    <x v="0"/>
    <x v="6"/>
    <s v="BS000-CURRENT ASSETS"/>
    <s v="B1150-ACCOUNTS RECEIVABLE"/>
    <m/>
    <n v="0"/>
    <n v="0"/>
    <n v="0"/>
    <n v="0"/>
    <n v="0"/>
    <s v="N/A"/>
    <n v="0"/>
    <n v="0"/>
    <n v="0"/>
    <n v="0"/>
    <n v="0"/>
    <n v="0"/>
    <n v="0"/>
    <n v="0"/>
    <n v="0"/>
    <n v="0"/>
    <n v="0"/>
    <n v="0"/>
    <n v="0"/>
    <s v="FED HOUSNG &amp; COMM DEV FND"/>
    <s v="FHCD HELEN HOLTZ"/>
    <s v="DEFAULT"/>
    <s v="Default"/>
  </r>
  <r>
    <x v="0"/>
    <s v="1118685"/>
    <s v="000000"/>
    <x v="9"/>
    <s v="0000000"/>
    <n v="2016"/>
    <x v="0"/>
    <x v="9"/>
    <s v="BS000-CURRENT ASSETS"/>
    <s v="B1150-ACCOUNTS RECEIVABLE"/>
    <m/>
    <n v="0"/>
    <n v="0"/>
    <n v="0"/>
    <n v="0"/>
    <n v="0"/>
    <s v="N/A"/>
    <n v="0"/>
    <n v="0"/>
    <n v="0"/>
    <n v="0"/>
    <n v="0"/>
    <n v="0"/>
    <n v="0"/>
    <n v="0"/>
    <n v="0"/>
    <n v="0"/>
    <n v="0"/>
    <n v="0"/>
    <n v="0"/>
    <s v="FED HOUSNG &amp; COMM DEV FND"/>
    <s v="FHCD HELEN HOLTZ"/>
    <s v="DEFAULT"/>
    <s v="Default"/>
  </r>
  <r>
    <x v="0"/>
    <s v="1118685"/>
    <s v="000000"/>
    <x v="29"/>
    <s v="0000000"/>
    <n v="2016"/>
    <x v="1"/>
    <x v="29"/>
    <s v="BS200-CURRENT LIABILITIES"/>
    <s v="B2220-DEFERRED REVENUES"/>
    <m/>
    <n v="0"/>
    <n v="0"/>
    <n v="0"/>
    <n v="0"/>
    <n v="0"/>
    <s v="N/A"/>
    <n v="0"/>
    <n v="0"/>
    <n v="0"/>
    <n v="0"/>
    <n v="0"/>
    <n v="0"/>
    <n v="0"/>
    <n v="0"/>
    <n v="0"/>
    <n v="0"/>
    <n v="0"/>
    <n v="0"/>
    <n v="0"/>
    <s v="FED HOUSNG &amp; COMM DEV FND"/>
    <s v="FHCD HELEN HOLTZ"/>
    <s v="DEFAULT"/>
    <s v="Default"/>
  </r>
  <r>
    <x v="0"/>
    <s v="1118685"/>
    <s v="350002"/>
    <x v="43"/>
    <s v="0000000"/>
    <n v="2016"/>
    <x v="4"/>
    <x v="43"/>
    <s v="R3000-REVENUE"/>
    <s v="R3310-FEDERAL GRANTS DIRECT"/>
    <m/>
    <n v="0"/>
    <n v="0"/>
    <n v="0"/>
    <n v="0"/>
    <n v="0"/>
    <s v="N/A"/>
    <n v="0"/>
    <n v="0"/>
    <n v="0"/>
    <n v="0"/>
    <n v="0"/>
    <n v="0"/>
    <n v="0"/>
    <n v="0"/>
    <n v="0"/>
    <n v="0"/>
    <n v="0"/>
    <n v="0"/>
    <n v="0"/>
    <s v="FED HOUSNG &amp; COMM DEV FND"/>
    <s v="FHCD HELEN HOLTZ"/>
    <s v="IDIS HOME OWNERS REHAB"/>
    <s v="Default"/>
  </r>
  <r>
    <x v="0"/>
    <s v="1118685"/>
    <s v="350002"/>
    <x v="39"/>
    <s v="0000000"/>
    <n v="2016"/>
    <x v="4"/>
    <x v="39"/>
    <s v="R3000-REVENUE"/>
    <s v="R3600-MISCELLANEOUS REVENUE"/>
    <m/>
    <n v="0"/>
    <n v="0"/>
    <n v="0"/>
    <n v="0"/>
    <n v="0"/>
    <s v="N/A"/>
    <n v="0"/>
    <n v="0"/>
    <n v="0"/>
    <n v="0"/>
    <n v="0"/>
    <n v="0"/>
    <n v="0"/>
    <n v="0"/>
    <n v="0"/>
    <n v="0"/>
    <n v="0"/>
    <n v="0"/>
    <n v="0"/>
    <s v="FED HOUSNG &amp; COMM DEV FND"/>
    <s v="FHCD HELEN HOLTZ"/>
    <s v="IDIS HOME OWNERS REHAB"/>
    <s v="Default"/>
  </r>
  <r>
    <x v="0"/>
    <s v="1118685"/>
    <s v="350002"/>
    <x v="138"/>
    <s v="5590000"/>
    <n v="2016"/>
    <x v="3"/>
    <x v="138"/>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2"/>
    <x v="111"/>
    <s v="5590000"/>
    <n v="2016"/>
    <x v="3"/>
    <x v="111"/>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2"/>
    <x v="112"/>
    <s v="5590000"/>
    <n v="2016"/>
    <x v="3"/>
    <x v="112"/>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7"/>
    <x v="43"/>
    <s v="0000000"/>
    <n v="2016"/>
    <x v="4"/>
    <x v="43"/>
    <s v="R3000-REVENUE"/>
    <s v="R3310-FEDERAL GRANTS DIRECT"/>
    <m/>
    <n v="0"/>
    <n v="0"/>
    <n v="0"/>
    <n v="0"/>
    <n v="0"/>
    <s v="N/A"/>
    <n v="0"/>
    <n v="0"/>
    <n v="0"/>
    <n v="0"/>
    <n v="0"/>
    <n v="0"/>
    <n v="0"/>
    <n v="0"/>
    <n v="0"/>
    <n v="0"/>
    <n v="0"/>
    <n v="0"/>
    <n v="0"/>
    <s v="FED HOUSNG &amp; COMM DEV FND"/>
    <s v="FHCD HELEN HOLTZ"/>
    <s v="HOME SBRCPNT UNALL"/>
    <s v="Default"/>
  </r>
  <r>
    <x v="0"/>
    <s v="1118738"/>
    <s v="000000"/>
    <x v="6"/>
    <s v="0000000"/>
    <n v="2016"/>
    <x v="0"/>
    <x v="6"/>
    <s v="BS000-CURRENT ASSETS"/>
    <s v="B1150-ACCOUNTS RECEIVABLE"/>
    <m/>
    <n v="0"/>
    <n v="0"/>
    <n v="-146"/>
    <n v="0"/>
    <n v="146"/>
    <s v="N/A"/>
    <n v="-146"/>
    <n v="0"/>
    <n v="0"/>
    <n v="0"/>
    <n v="0"/>
    <n v="0"/>
    <n v="0"/>
    <n v="0"/>
    <n v="0"/>
    <n v="0"/>
    <n v="0"/>
    <n v="0"/>
    <n v="0"/>
    <s v="FED HOUSNG &amp; COMM DEV FND"/>
    <s v="FHCD DUVALL TYLR PK RTNNG WALL"/>
    <s v="DEFAULT"/>
    <s v="Default"/>
  </r>
  <r>
    <x v="0"/>
    <s v="1118738"/>
    <s v="000000"/>
    <x v="9"/>
    <s v="0000000"/>
    <n v="2016"/>
    <x v="0"/>
    <x v="9"/>
    <s v="BS000-CURRENT ASSETS"/>
    <s v="B1150-ACCOUNTS RECEIVABLE"/>
    <m/>
    <n v="0"/>
    <n v="0"/>
    <n v="0"/>
    <n v="0"/>
    <n v="0"/>
    <s v="N/A"/>
    <n v="0"/>
    <n v="0"/>
    <n v="0"/>
    <n v="0"/>
    <n v="0"/>
    <n v="0"/>
    <n v="0"/>
    <n v="0"/>
    <n v="0"/>
    <n v="0"/>
    <n v="0"/>
    <n v="0"/>
    <n v="0"/>
    <s v="FED HOUSNG &amp; COMM DEV FND"/>
    <s v="FHCD DUVALL TYLR PK RTNNG WALL"/>
    <s v="DEFAULT"/>
    <s v="Default"/>
  </r>
  <r>
    <x v="0"/>
    <s v="1118738"/>
    <s v="000000"/>
    <x v="29"/>
    <s v="0000000"/>
    <n v="2016"/>
    <x v="1"/>
    <x v="29"/>
    <s v="BS200-CURRENT LIABILITIES"/>
    <s v="B2220-DEFERRED REVENUES"/>
    <m/>
    <n v="0"/>
    <n v="0"/>
    <n v="0"/>
    <n v="0"/>
    <n v="0"/>
    <s v="N/A"/>
    <n v="0"/>
    <n v="0"/>
    <n v="0"/>
    <n v="0"/>
    <n v="0"/>
    <n v="0"/>
    <n v="0"/>
    <n v="0"/>
    <n v="0"/>
    <n v="0"/>
    <n v="0"/>
    <n v="0"/>
    <n v="0"/>
    <s v="FED HOUSNG &amp; COMM DEV FND"/>
    <s v="FHCD DUVALL TYLR PK RTNNG WALL"/>
    <s v="DEFAULT"/>
    <s v="Default"/>
  </r>
  <r>
    <x v="0"/>
    <s v="1118738"/>
    <s v="350047"/>
    <x v="55"/>
    <s v="0000000"/>
    <n v="2016"/>
    <x v="4"/>
    <x v="55"/>
    <s v="R3000-REVENUE"/>
    <s v="R3310-FEDERAL GRANTS DIRECT"/>
    <m/>
    <n v="0"/>
    <n v="0"/>
    <n v="0"/>
    <n v="0"/>
    <n v="0"/>
    <s v="N/A"/>
    <n v="0"/>
    <n v="0"/>
    <n v="0"/>
    <n v="0"/>
    <n v="0"/>
    <n v="0"/>
    <n v="0"/>
    <n v="0"/>
    <n v="0"/>
    <n v="0"/>
    <n v="0"/>
    <n v="0"/>
    <n v="0"/>
    <s v="FED HOUSNG &amp; COMM DEV FND"/>
    <s v="FHCD DUVALL TYLR PK RTNNG WALL"/>
    <s v="PROGRAM YEAR PROJECTS"/>
    <s v="Default"/>
  </r>
  <r>
    <x v="0"/>
    <s v="1118738"/>
    <s v="350047"/>
    <x v="40"/>
    <s v="5590000"/>
    <n v="2016"/>
    <x v="3"/>
    <x v="40"/>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DEVELOPMENT"/>
  </r>
  <r>
    <x v="0"/>
    <s v="1118738"/>
    <s v="350047"/>
    <x v="40"/>
    <s v="5592000"/>
    <n v="2016"/>
    <x v="3"/>
    <x v="40"/>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SERVICES"/>
  </r>
  <r>
    <x v="0"/>
    <s v="1118738"/>
    <s v="350047"/>
    <x v="106"/>
    <s v="5590000"/>
    <n v="2016"/>
    <x v="3"/>
    <x v="106"/>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DEVELOPMENT"/>
  </r>
  <r>
    <x v="0"/>
    <s v="1118738"/>
    <s v="350047"/>
    <x v="70"/>
    <s v="5590000"/>
    <n v="2016"/>
    <x v="3"/>
    <x v="70"/>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0"/>
    <s v="5592000"/>
    <n v="2016"/>
    <x v="3"/>
    <x v="70"/>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71"/>
    <s v="5590000"/>
    <n v="2016"/>
    <x v="3"/>
    <x v="71"/>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1"/>
    <s v="5592000"/>
    <n v="2016"/>
    <x v="3"/>
    <x v="71"/>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72"/>
    <s v="5590000"/>
    <n v="2016"/>
    <x v="3"/>
    <x v="72"/>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2"/>
    <s v="5592000"/>
    <n v="2016"/>
    <x v="3"/>
    <x v="72"/>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41"/>
    <s v="5590000"/>
    <n v="2016"/>
    <x v="3"/>
    <x v="41"/>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1"/>
    <s v="5590000"/>
    <n v="2016"/>
    <x v="3"/>
    <x v="111"/>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2"/>
    <s v="5590000"/>
    <n v="2016"/>
    <x v="3"/>
    <x v="112"/>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2"/>
    <s v="5592000"/>
    <n v="2016"/>
    <x v="3"/>
    <x v="112"/>
    <s v="50000-PROGRAM EXPENDITURE BUDGET"/>
    <s v="53000-SERVICES-OTHER CHARGES"/>
    <m/>
    <n v="0"/>
    <n v="0"/>
    <n v="0"/>
    <n v="0"/>
    <n v="0"/>
    <s v="N/A"/>
    <n v="0"/>
    <n v="0"/>
    <n v="0"/>
    <n v="0"/>
    <n v="0"/>
    <n v="0"/>
    <n v="0"/>
    <n v="0"/>
    <n v="0"/>
    <n v="0"/>
    <n v="0"/>
    <n v="0"/>
    <n v="0"/>
    <s v="FED HOUSNG &amp; COMM DEV FND"/>
    <s v="FHCD DUVALL TYLR PK RTNNG WALL"/>
    <s v="PROGRAM YEAR PROJECTS"/>
    <s v="HOUSING AND COMMUNITY SERVICES"/>
  </r>
  <r>
    <x v="0"/>
    <s v="1118738"/>
    <s v="350047"/>
    <x v="42"/>
    <s v="5590000"/>
    <n v="2016"/>
    <x v="3"/>
    <x v="42"/>
    <s v="50000-PROGRAM EXPENDITURE BUDGET"/>
    <s v="55000-INTRAGOVERNMENTAL SERVICES"/>
    <m/>
    <n v="0"/>
    <n v="0"/>
    <n v="0"/>
    <n v="0"/>
    <n v="0"/>
    <s v="N/A"/>
    <n v="0"/>
    <n v="0"/>
    <n v="0"/>
    <n v="0"/>
    <n v="0"/>
    <n v="0"/>
    <n v="0"/>
    <n v="0"/>
    <n v="0"/>
    <n v="0"/>
    <n v="0"/>
    <n v="0"/>
    <n v="0"/>
    <s v="FED HOUSNG &amp; COMM DEV FND"/>
    <s v="FHCD DUVALL TYLR PK RTNNG WALL"/>
    <s v="PROGRAM YEAR PROJECTS"/>
    <s v="HOUSING AND COMMUNITY DEVELOPMENT"/>
  </r>
  <r>
    <x v="0"/>
    <s v="1118738"/>
    <s v="350047"/>
    <x v="42"/>
    <s v="5592000"/>
    <n v="2016"/>
    <x v="3"/>
    <x v="42"/>
    <s v="50000-PROGRAM EXPENDITURE BUDGET"/>
    <s v="55000-INTRAGOVERNMENTAL SERVICES"/>
    <m/>
    <n v="0"/>
    <n v="0"/>
    <n v="0"/>
    <n v="0"/>
    <n v="0"/>
    <s v="N/A"/>
    <n v="0"/>
    <n v="0"/>
    <n v="0"/>
    <n v="0"/>
    <n v="0"/>
    <n v="0"/>
    <n v="0"/>
    <n v="0"/>
    <n v="0"/>
    <n v="0"/>
    <n v="0"/>
    <n v="0"/>
    <n v="0"/>
    <s v="FED HOUSNG &amp; COMM DEV FND"/>
    <s v="FHCD DUVALL TYLR PK RTNNG WALL"/>
    <s v="PROGRAM YEAR PROJECTS"/>
    <s v="HOUSING AND COMMUNITY SERVICES"/>
  </r>
  <r>
    <x v="0"/>
    <s v="1118738"/>
    <s v="350047"/>
    <x v="104"/>
    <s v="5590000"/>
    <n v="2016"/>
    <x v="3"/>
    <x v="104"/>
    <s v="50000-PROGRAM EXPENDITURE BUDGET"/>
    <s v="59900-CONTRA EXPENDITURES"/>
    <m/>
    <n v="0"/>
    <n v="0"/>
    <n v="0"/>
    <n v="0"/>
    <n v="0"/>
    <s v="N/A"/>
    <n v="0"/>
    <n v="0"/>
    <n v="0"/>
    <n v="0"/>
    <n v="0"/>
    <n v="0"/>
    <n v="0"/>
    <n v="0"/>
    <n v="0"/>
    <n v="0"/>
    <n v="0"/>
    <n v="0"/>
    <n v="0"/>
    <s v="FED HOUSNG &amp; COMM DEV FND"/>
    <s v="FHCD DUVALL TYLR PK RTNNG WALL"/>
    <s v="PROGRAM YEAR PROJECTS"/>
    <s v="HOUSING AND COMMUNITY DEVELOPMENT"/>
  </r>
  <r>
    <x v="0"/>
    <s v="1118738"/>
    <s v="350047"/>
    <x v="53"/>
    <s v="5590000"/>
    <n v="2016"/>
    <x v="3"/>
    <x v="53"/>
    <s v="50000-PROGRAM EXPENDITURE BUDGET"/>
    <s v="82000-APPLIED OVERHEAD"/>
    <m/>
    <n v="0"/>
    <n v="0"/>
    <n v="0"/>
    <n v="0"/>
    <n v="0"/>
    <s v="N/A"/>
    <n v="0"/>
    <n v="0"/>
    <n v="0"/>
    <n v="0"/>
    <n v="0"/>
    <n v="0"/>
    <n v="0"/>
    <n v="0"/>
    <n v="0"/>
    <n v="0"/>
    <n v="0"/>
    <n v="0"/>
    <n v="0"/>
    <s v="FED HOUSNG &amp; COMM DEV FND"/>
    <s v="FHCD DUVALL TYLR PK RTNNG WALL"/>
    <s v="PROGRAM YEAR PROJECTS"/>
    <s v="HOUSING AND COMMUNITY DEVELOPMENT"/>
  </r>
  <r>
    <x v="0"/>
    <s v="1118738"/>
    <s v="350047"/>
    <x v="54"/>
    <s v="5590000"/>
    <n v="2016"/>
    <x v="3"/>
    <x v="54"/>
    <s v="50000-PROGRAM EXPENDITURE BUDGET"/>
    <s v="82000-APPLIED OVERHEAD"/>
    <m/>
    <n v="0"/>
    <n v="0"/>
    <n v="0"/>
    <n v="0"/>
    <n v="0"/>
    <s v="N/A"/>
    <n v="0"/>
    <n v="0"/>
    <n v="0"/>
    <n v="0"/>
    <n v="0"/>
    <n v="0"/>
    <n v="0"/>
    <n v="0"/>
    <n v="0"/>
    <n v="0"/>
    <n v="0"/>
    <n v="0"/>
    <n v="0"/>
    <s v="FED HOUSNG &amp; COMM DEV FND"/>
    <s v="FHCD DUVALL TYLR PK RTNNG WALL"/>
    <s v="PROGRAM YEAR PROJECTS"/>
    <s v="HOUSING AND COMMUNITY DEVELOPMENT"/>
  </r>
  <r>
    <x v="0"/>
    <s v="1118739"/>
    <s v="000000"/>
    <x v="6"/>
    <s v="0000000"/>
    <n v="2016"/>
    <x v="0"/>
    <x v="6"/>
    <s v="BS000-CURRENT ASSETS"/>
    <s v="B1150-ACCOUNTS RECEIVABLE"/>
    <m/>
    <n v="0"/>
    <n v="0"/>
    <n v="0"/>
    <n v="0"/>
    <n v="0"/>
    <s v="N/A"/>
    <n v="0"/>
    <n v="0"/>
    <n v="0"/>
    <n v="0"/>
    <n v="0"/>
    <n v="0"/>
    <n v="0"/>
    <n v="0"/>
    <n v="0"/>
    <n v="0"/>
    <n v="0"/>
    <n v="0"/>
    <n v="0"/>
    <s v="FED HOUSNG &amp; COMM DEV FND"/>
    <s v="FHCD DYNMC PRTNR BRN THRPY CTR"/>
    <s v="DEFAULT"/>
    <s v="Default"/>
  </r>
  <r>
    <x v="0"/>
    <s v="1118739"/>
    <s v="000000"/>
    <x v="9"/>
    <s v="0000000"/>
    <n v="2016"/>
    <x v="0"/>
    <x v="9"/>
    <s v="BS000-CURRENT ASSETS"/>
    <s v="B1150-ACCOUNTS RECEIVABLE"/>
    <m/>
    <n v="0"/>
    <n v="0"/>
    <n v="0"/>
    <n v="0"/>
    <n v="0"/>
    <s v="N/A"/>
    <n v="0"/>
    <n v="0"/>
    <n v="0"/>
    <n v="0"/>
    <n v="0"/>
    <n v="0"/>
    <n v="0"/>
    <n v="0"/>
    <n v="0"/>
    <n v="0"/>
    <n v="0"/>
    <n v="0"/>
    <n v="0"/>
    <s v="FED HOUSNG &amp; COMM DEV FND"/>
    <s v="FHCD DYNMC PRTNR BRN THRPY CTR"/>
    <s v="DEFAULT"/>
    <s v="Default"/>
  </r>
  <r>
    <x v="0"/>
    <s v="1118739"/>
    <s v="000000"/>
    <x v="29"/>
    <s v="0000000"/>
    <n v="2016"/>
    <x v="1"/>
    <x v="29"/>
    <s v="BS200-CURRENT LIABILITIES"/>
    <s v="B2220-DEFERRED REVENUES"/>
    <m/>
    <n v="0"/>
    <n v="0"/>
    <n v="0"/>
    <n v="0"/>
    <n v="0"/>
    <s v="N/A"/>
    <n v="0"/>
    <n v="0"/>
    <n v="0"/>
    <n v="0"/>
    <n v="0"/>
    <n v="0"/>
    <n v="0"/>
    <n v="0"/>
    <n v="0"/>
    <n v="0"/>
    <n v="0"/>
    <n v="0"/>
    <n v="0"/>
    <s v="FED HOUSNG &amp; COMM DEV FND"/>
    <s v="FHCD DYNMC PRTNR BRN THRPY CTR"/>
    <s v="DEFAULT"/>
    <s v="Default"/>
  </r>
  <r>
    <x v="0"/>
    <s v="1118739"/>
    <s v="350047"/>
    <x v="55"/>
    <s v="0000000"/>
    <n v="2016"/>
    <x v="4"/>
    <x v="55"/>
    <s v="R3000-REVENUE"/>
    <s v="R3310-FEDERAL GRANTS DIRECT"/>
    <m/>
    <n v="0"/>
    <n v="0"/>
    <n v="0"/>
    <n v="0"/>
    <n v="0"/>
    <s v="N/A"/>
    <n v="0"/>
    <n v="0"/>
    <n v="0"/>
    <n v="0"/>
    <n v="0"/>
    <n v="0"/>
    <n v="0"/>
    <n v="0"/>
    <n v="0"/>
    <n v="0"/>
    <n v="0"/>
    <n v="0"/>
    <n v="0"/>
    <s v="FED HOUSNG &amp; COMM DEV FND"/>
    <s v="FHCD DYNMC PRTNR BRN THRPY CTR"/>
    <s v="PROGRAM YEAR PROJECTS"/>
    <s v="Default"/>
  </r>
  <r>
    <x v="0"/>
    <s v="1118739"/>
    <s v="350047"/>
    <x v="40"/>
    <s v="5590000"/>
    <n v="2016"/>
    <x v="3"/>
    <x v="40"/>
    <s v="50000-PROGRAM EXPENDITURE BUDGET"/>
    <s v="51000-WAGES AND BENEFITS"/>
    <s v="51100-SALARIES/WAGES"/>
    <n v="0"/>
    <n v="0"/>
    <n v="0"/>
    <n v="0"/>
    <n v="0"/>
    <s v="N/A"/>
    <n v="0"/>
    <n v="0"/>
    <n v="0"/>
    <n v="0"/>
    <n v="0"/>
    <n v="0"/>
    <n v="0"/>
    <n v="0"/>
    <n v="0"/>
    <n v="0"/>
    <n v="0"/>
    <n v="0"/>
    <n v="0"/>
    <s v="FED HOUSNG &amp; COMM DEV FND"/>
    <s v="FHCD DYNMC PRTNR BRN THRPY CTR"/>
    <s v="PROGRAM YEAR PROJECTS"/>
    <s v="HOUSING AND COMMUNITY DEVELOPMENT"/>
  </r>
  <r>
    <x v="0"/>
    <s v="1118739"/>
    <s v="350047"/>
    <x v="70"/>
    <s v="5590000"/>
    <n v="2016"/>
    <x v="3"/>
    <x v="70"/>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71"/>
    <s v="5590000"/>
    <n v="2016"/>
    <x v="3"/>
    <x v="71"/>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72"/>
    <s v="5590000"/>
    <n v="2016"/>
    <x v="3"/>
    <x v="72"/>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41"/>
    <s v="5590000"/>
    <n v="2016"/>
    <x v="3"/>
    <x v="41"/>
    <s v="50000-PROGRAM EXPENDITURE BUDGET"/>
    <s v="53000-SERVICES-OTHER CHARGES"/>
    <m/>
    <n v="0"/>
    <n v="0"/>
    <n v="0"/>
    <n v="0"/>
    <n v="0"/>
    <s v="N/A"/>
    <n v="0"/>
    <n v="0"/>
    <n v="0"/>
    <n v="0"/>
    <n v="0"/>
    <n v="0"/>
    <n v="0"/>
    <n v="0"/>
    <n v="0"/>
    <n v="0"/>
    <n v="0"/>
    <n v="0"/>
    <n v="0"/>
    <s v="FED HOUSNG &amp; COMM DEV FND"/>
    <s v="FHCD DYNMC PRTNR BRN THRPY CTR"/>
    <s v="PROGRAM YEAR PROJECTS"/>
    <s v="HOUSING AND COMMUNITY DEVELOPMENT"/>
  </r>
  <r>
    <x v="0"/>
    <s v="1118739"/>
    <s v="350047"/>
    <x v="112"/>
    <s v="5590000"/>
    <n v="2016"/>
    <x v="3"/>
    <x v="112"/>
    <s v="50000-PROGRAM EXPENDITURE BUDGET"/>
    <s v="53000-SERVICES-OTHER CHARGES"/>
    <m/>
    <n v="0"/>
    <n v="0"/>
    <n v="0"/>
    <n v="0"/>
    <n v="0"/>
    <s v="N/A"/>
    <n v="0"/>
    <n v="0"/>
    <n v="0"/>
    <n v="0"/>
    <n v="0"/>
    <n v="0"/>
    <n v="0"/>
    <n v="0"/>
    <n v="0"/>
    <n v="0"/>
    <n v="0"/>
    <n v="0"/>
    <n v="0"/>
    <s v="FED HOUSNG &amp; COMM DEV FND"/>
    <s v="FHCD DYNMC PRTNR BRN THRPY CTR"/>
    <s v="PROGRAM YEAR PROJECTS"/>
    <s v="HOUSING AND COMMUNITY DEVELOPMENT"/>
  </r>
  <r>
    <x v="0"/>
    <s v="1118739"/>
    <s v="350047"/>
    <x v="104"/>
    <s v="5590000"/>
    <n v="2016"/>
    <x v="3"/>
    <x v="104"/>
    <s v="50000-PROGRAM EXPENDITURE BUDGET"/>
    <s v="59900-CONTRA EXPENDITURES"/>
    <m/>
    <n v="0"/>
    <n v="0"/>
    <n v="0"/>
    <n v="0"/>
    <n v="0"/>
    <s v="N/A"/>
    <n v="0"/>
    <n v="0"/>
    <n v="0"/>
    <n v="0"/>
    <n v="0"/>
    <n v="0"/>
    <n v="0"/>
    <n v="0"/>
    <n v="0"/>
    <n v="0"/>
    <n v="0"/>
    <n v="0"/>
    <n v="0"/>
    <s v="FED HOUSNG &amp; COMM DEV FND"/>
    <s v="FHCD DYNMC PRTNR BRN THRPY CTR"/>
    <s v="PROGRAM YEAR PROJECTS"/>
    <s v="HOUSING AND COMMUNITY DEVELOPMENT"/>
  </r>
  <r>
    <x v="0"/>
    <s v="1118739"/>
    <s v="350047"/>
    <x v="53"/>
    <s v="5590000"/>
    <n v="2016"/>
    <x v="3"/>
    <x v="53"/>
    <s v="50000-PROGRAM EXPENDITURE BUDGET"/>
    <s v="82000-APPLIED OVERHEAD"/>
    <m/>
    <n v="0"/>
    <n v="0"/>
    <n v="0"/>
    <n v="0"/>
    <n v="0"/>
    <s v="N/A"/>
    <n v="0"/>
    <n v="0"/>
    <n v="0"/>
    <n v="0"/>
    <n v="0"/>
    <n v="0"/>
    <n v="0"/>
    <n v="0"/>
    <n v="0"/>
    <n v="0"/>
    <n v="0"/>
    <n v="0"/>
    <n v="0"/>
    <s v="FED HOUSNG &amp; COMM DEV FND"/>
    <s v="FHCD DYNMC PRTNR BRN THRPY CTR"/>
    <s v="PROGRAM YEAR PROJECTS"/>
    <s v="HOUSING AND COMMUNITY DEVELOPMENT"/>
  </r>
  <r>
    <x v="0"/>
    <s v="1118739"/>
    <s v="350047"/>
    <x v="54"/>
    <s v="5590000"/>
    <n v="2016"/>
    <x v="3"/>
    <x v="54"/>
    <s v="50000-PROGRAM EXPENDITURE BUDGET"/>
    <s v="82000-APPLIED OVERHEAD"/>
    <m/>
    <n v="0"/>
    <n v="0"/>
    <n v="0"/>
    <n v="0"/>
    <n v="0"/>
    <s v="N/A"/>
    <n v="0"/>
    <n v="0"/>
    <n v="0"/>
    <n v="0"/>
    <n v="0"/>
    <n v="0"/>
    <n v="0"/>
    <n v="0"/>
    <n v="0"/>
    <n v="0"/>
    <n v="0"/>
    <n v="0"/>
    <n v="0"/>
    <s v="FED HOUSNG &amp; COMM DEV FND"/>
    <s v="FHCD DYNMC PRTNR BRN THRPY CTR"/>
    <s v="PROGRAM YEAR PROJECTS"/>
    <s v="HOUSING AND COMMUNITY DEVELOPMENT"/>
  </r>
  <r>
    <x v="0"/>
    <s v="1118740"/>
    <s v="000000"/>
    <x v="6"/>
    <s v="0000000"/>
    <n v="2016"/>
    <x v="0"/>
    <x v="6"/>
    <s v="BS000-CURRENT ASSETS"/>
    <s v="B1150-ACCOUNTS RECEIVABLE"/>
    <m/>
    <n v="0"/>
    <n v="0"/>
    <n v="0"/>
    <n v="0"/>
    <n v="0"/>
    <s v="N/A"/>
    <n v="0"/>
    <n v="0"/>
    <n v="0"/>
    <n v="0"/>
    <n v="0"/>
    <n v="0"/>
    <n v="0"/>
    <n v="0"/>
    <n v="0"/>
    <n v="0"/>
    <n v="0"/>
    <n v="0"/>
    <n v="0"/>
    <s v="FED HOUSNG &amp; COMM DEV FND"/>
    <s v="FHCD ENUMCLAW SENIOR CTR REHAB"/>
    <s v="DEFAULT"/>
    <s v="Default"/>
  </r>
  <r>
    <x v="0"/>
    <s v="1118740"/>
    <s v="000000"/>
    <x v="9"/>
    <s v="0000000"/>
    <n v="2016"/>
    <x v="0"/>
    <x v="9"/>
    <s v="BS000-CURRENT ASSETS"/>
    <s v="B1150-ACCOUNTS RECEIVABLE"/>
    <m/>
    <n v="0"/>
    <n v="0"/>
    <n v="0"/>
    <n v="0"/>
    <n v="0"/>
    <s v="N/A"/>
    <n v="0"/>
    <n v="0"/>
    <n v="0"/>
    <n v="0"/>
    <n v="0"/>
    <n v="0"/>
    <n v="0"/>
    <n v="0"/>
    <n v="0"/>
    <n v="0"/>
    <n v="0"/>
    <n v="0"/>
    <n v="0"/>
    <s v="FED HOUSNG &amp; COMM DEV FND"/>
    <s v="FHCD ENUMCLAW SENIOR CTR REHAB"/>
    <s v="DEFAULT"/>
    <s v="Default"/>
  </r>
  <r>
    <x v="0"/>
    <s v="1118740"/>
    <s v="000000"/>
    <x v="29"/>
    <s v="0000000"/>
    <n v="2016"/>
    <x v="1"/>
    <x v="29"/>
    <s v="BS200-CURRENT LIABILITIES"/>
    <s v="B2220-DEFERRED REVENUES"/>
    <m/>
    <n v="0"/>
    <n v="0"/>
    <n v="0"/>
    <n v="0"/>
    <n v="0"/>
    <s v="N/A"/>
    <n v="0"/>
    <n v="0"/>
    <n v="0"/>
    <n v="0"/>
    <n v="0"/>
    <n v="0"/>
    <n v="0"/>
    <n v="0"/>
    <n v="0"/>
    <n v="0"/>
    <n v="0"/>
    <n v="0"/>
    <n v="0"/>
    <s v="FED HOUSNG &amp; COMM DEV FND"/>
    <s v="FHCD ENUMCLAW SENIOR CTR REHAB"/>
    <s v="DEFAULT"/>
    <s v="Default"/>
  </r>
  <r>
    <x v="0"/>
    <s v="1118740"/>
    <s v="350047"/>
    <x v="55"/>
    <s v="0000000"/>
    <n v="2016"/>
    <x v="4"/>
    <x v="55"/>
    <s v="R3000-REVENUE"/>
    <s v="R3310-FEDERAL GRANTS DIRECT"/>
    <m/>
    <n v="0"/>
    <n v="0"/>
    <n v="0"/>
    <n v="0"/>
    <n v="0"/>
    <s v="N/A"/>
    <n v="0"/>
    <n v="0"/>
    <n v="0"/>
    <n v="0"/>
    <n v="0"/>
    <n v="0"/>
    <n v="0"/>
    <n v="0"/>
    <n v="0"/>
    <n v="0"/>
    <n v="0"/>
    <n v="0"/>
    <n v="0"/>
    <s v="FED HOUSNG &amp; COMM DEV FND"/>
    <s v="FHCD ENUMCLAW SENIOR CTR REHAB"/>
    <s v="PROGRAM YEAR PROJECTS"/>
    <s v="Default"/>
  </r>
  <r>
    <x v="0"/>
    <s v="1118740"/>
    <s v="350047"/>
    <x v="39"/>
    <s v="0000000"/>
    <n v="2016"/>
    <x v="4"/>
    <x v="39"/>
    <s v="R3000-REVENUE"/>
    <s v="R3600-MISCELLANEOUS REVENUE"/>
    <m/>
    <n v="0"/>
    <n v="0"/>
    <n v="0"/>
    <n v="0"/>
    <n v="0"/>
    <s v="N/A"/>
    <n v="0"/>
    <n v="0"/>
    <n v="0"/>
    <n v="0"/>
    <n v="0"/>
    <n v="0"/>
    <n v="0"/>
    <n v="0"/>
    <n v="0"/>
    <n v="0"/>
    <n v="0"/>
    <n v="0"/>
    <n v="0"/>
    <s v="FED HOUSNG &amp; COMM DEV FND"/>
    <s v="FHCD ENUMCLAW SENIOR CTR REHAB"/>
    <s v="PROGRAM YEAR PROJECTS"/>
    <s v="Default"/>
  </r>
  <r>
    <x v="0"/>
    <s v="1118740"/>
    <s v="350047"/>
    <x v="40"/>
    <s v="5590000"/>
    <n v="2016"/>
    <x v="3"/>
    <x v="40"/>
    <s v="50000-PROGRAM EXPENDITURE BUDGET"/>
    <s v="51000-WAGES AND BENEFITS"/>
    <s v="51100-SALARIES/WAGES"/>
    <n v="0"/>
    <n v="0"/>
    <n v="0"/>
    <n v="0"/>
    <n v="0"/>
    <s v="N/A"/>
    <n v="0"/>
    <n v="0"/>
    <n v="0"/>
    <n v="0"/>
    <n v="0"/>
    <n v="0"/>
    <n v="0"/>
    <n v="0"/>
    <n v="0"/>
    <n v="0"/>
    <n v="0"/>
    <n v="0"/>
    <n v="0"/>
    <s v="FED HOUSNG &amp; COMM DEV FND"/>
    <s v="FHCD ENUMCLAW SENIOR CTR REHAB"/>
    <s v="PROGRAM YEAR PROJECTS"/>
    <s v="HOUSING AND COMMUNITY DEVELOPMENT"/>
  </r>
  <r>
    <x v="0"/>
    <s v="1118740"/>
    <s v="350047"/>
    <x v="106"/>
    <s v="5590000"/>
    <n v="2016"/>
    <x v="3"/>
    <x v="106"/>
    <s v="50000-PROGRAM EXPENDITURE BUDGET"/>
    <s v="51000-WAGES AND BENEFITS"/>
    <s v="51100-SALARIES/WAGES"/>
    <n v="0"/>
    <n v="0"/>
    <n v="0"/>
    <n v="0"/>
    <n v="0"/>
    <s v="N/A"/>
    <n v="0"/>
    <n v="0"/>
    <n v="0"/>
    <n v="0"/>
    <n v="0"/>
    <n v="0"/>
    <n v="0"/>
    <n v="0"/>
    <n v="0"/>
    <n v="0"/>
    <n v="0"/>
    <n v="0"/>
    <n v="0"/>
    <s v="FED HOUSNG &amp; COMM DEV FND"/>
    <s v="FHCD ENUMCLAW SENIOR CTR REHAB"/>
    <s v="PROGRAM YEAR PROJECTS"/>
    <s v="HOUSING AND COMMUNITY DEVELOPMENT"/>
  </r>
  <r>
    <x v="0"/>
    <s v="1118740"/>
    <s v="350047"/>
    <x v="70"/>
    <s v="5590000"/>
    <n v="2016"/>
    <x v="3"/>
    <x v="70"/>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71"/>
    <s v="5590000"/>
    <n v="2016"/>
    <x v="3"/>
    <x v="71"/>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72"/>
    <s v="5590000"/>
    <n v="2016"/>
    <x v="3"/>
    <x v="72"/>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41"/>
    <s v="5590000"/>
    <n v="2016"/>
    <x v="3"/>
    <x v="41"/>
    <s v="50000-PROGRAM EXPENDITURE BUDGET"/>
    <s v="53000-SERVICES-OTHER CHARGES"/>
    <m/>
    <n v="0"/>
    <n v="0"/>
    <n v="0"/>
    <n v="0"/>
    <n v="0"/>
    <s v="N/A"/>
    <n v="0"/>
    <n v="0"/>
    <n v="0"/>
    <n v="0"/>
    <n v="0"/>
    <n v="0"/>
    <n v="0"/>
    <n v="0"/>
    <n v="0"/>
    <n v="0"/>
    <n v="0"/>
    <n v="0"/>
    <n v="0"/>
    <s v="FED HOUSNG &amp; COMM DEV FND"/>
    <s v="FHCD ENUMCLAW SENIOR CTR REHAB"/>
    <s v="PROGRAM YEAR PROJECTS"/>
    <s v="HOUSING AND COMMUNITY DEVELOPMENT"/>
  </r>
  <r>
    <x v="0"/>
    <s v="1118740"/>
    <s v="350047"/>
    <x v="112"/>
    <s v="5590000"/>
    <n v="2016"/>
    <x v="3"/>
    <x v="112"/>
    <s v="50000-PROGRAM EXPENDITURE BUDGET"/>
    <s v="53000-SERVICES-OTHER CHARGES"/>
    <m/>
    <n v="0"/>
    <n v="0"/>
    <n v="0"/>
    <n v="-43548.6"/>
    <n v="43548.6"/>
    <s v="N/A"/>
    <n v="0"/>
    <n v="0"/>
    <n v="0"/>
    <n v="0"/>
    <n v="0"/>
    <n v="0"/>
    <n v="0"/>
    <n v="0"/>
    <n v="0"/>
    <n v="0"/>
    <n v="0"/>
    <n v="0"/>
    <n v="0"/>
    <s v="FED HOUSNG &amp; COMM DEV FND"/>
    <s v="FHCD ENUMCLAW SENIOR CTR REHAB"/>
    <s v="PROGRAM YEAR PROJECTS"/>
    <s v="HOUSING AND COMMUNITY DEVELOPMENT"/>
  </r>
  <r>
    <x v="0"/>
    <s v="1118740"/>
    <s v="350047"/>
    <x v="42"/>
    <s v="5590000"/>
    <n v="2016"/>
    <x v="3"/>
    <x v="42"/>
    <s v="50000-PROGRAM EXPENDITURE BUDGET"/>
    <s v="55000-INTRAGOVERNMENTAL SERVICES"/>
    <m/>
    <n v="0"/>
    <n v="0"/>
    <n v="0"/>
    <n v="0"/>
    <n v="0"/>
    <s v="N/A"/>
    <n v="0"/>
    <n v="0"/>
    <n v="0"/>
    <n v="0"/>
    <n v="0"/>
    <n v="0"/>
    <n v="0"/>
    <n v="0"/>
    <n v="0"/>
    <n v="0"/>
    <n v="0"/>
    <n v="0"/>
    <n v="0"/>
    <s v="FED HOUSNG &amp; COMM DEV FND"/>
    <s v="FHCD ENUMCLAW SENIOR CTR REHAB"/>
    <s v="PROGRAM YEAR PROJECTS"/>
    <s v="HOUSING AND COMMUNITY DEVELOPMENT"/>
  </r>
  <r>
    <x v="0"/>
    <s v="1118740"/>
    <s v="350047"/>
    <x v="149"/>
    <s v="5590000"/>
    <n v="2016"/>
    <x v="3"/>
    <x v="149"/>
    <s v="50000-PROGRAM EXPENDITURE BUDGET"/>
    <s v="55000-INTRAGOVERNMENTAL SERVICES"/>
    <m/>
    <n v="0"/>
    <n v="0"/>
    <n v="0"/>
    <n v="0"/>
    <n v="0"/>
    <s v="N/A"/>
    <n v="0"/>
    <n v="0"/>
    <n v="0"/>
    <n v="0"/>
    <n v="0"/>
    <n v="0"/>
    <n v="0"/>
    <n v="0"/>
    <n v="0"/>
    <n v="0"/>
    <n v="0"/>
    <n v="0"/>
    <n v="0"/>
    <s v="FED HOUSNG &amp; COMM DEV FND"/>
    <s v="FHCD ENUMCLAW SENIOR CTR REHAB"/>
    <s v="PROGRAM YEAR PROJECTS"/>
    <s v="HOUSING AND COMMUNITY DEVELOPMENT"/>
  </r>
  <r>
    <x v="0"/>
    <s v="1118740"/>
    <s v="350047"/>
    <x v="104"/>
    <s v="5590000"/>
    <n v="2016"/>
    <x v="3"/>
    <x v="104"/>
    <s v="50000-PROGRAM EXPENDITURE BUDGET"/>
    <s v="59900-CONTRA EXPENDITURES"/>
    <m/>
    <n v="0"/>
    <n v="0"/>
    <n v="0"/>
    <n v="0"/>
    <n v="0"/>
    <s v="N/A"/>
    <n v="0"/>
    <n v="0"/>
    <n v="0"/>
    <n v="0"/>
    <n v="0"/>
    <n v="0"/>
    <n v="0"/>
    <n v="0"/>
    <n v="0"/>
    <n v="0"/>
    <n v="0"/>
    <n v="0"/>
    <n v="0"/>
    <s v="FED HOUSNG &amp; COMM DEV FND"/>
    <s v="FHCD ENUMCLAW SENIOR CTR REHAB"/>
    <s v="PROGRAM YEAR PROJECTS"/>
    <s v="HOUSING AND COMMUNITY DEVELOPMENT"/>
  </r>
  <r>
    <x v="0"/>
    <s v="1118740"/>
    <s v="350047"/>
    <x v="53"/>
    <s v="5590000"/>
    <n v="2016"/>
    <x v="3"/>
    <x v="53"/>
    <s v="50000-PROGRAM EXPENDITURE BUDGET"/>
    <s v="82000-APPLIED OVERHEAD"/>
    <m/>
    <n v="0"/>
    <n v="0"/>
    <n v="0"/>
    <n v="0"/>
    <n v="0"/>
    <s v="N/A"/>
    <n v="0"/>
    <n v="0"/>
    <n v="0"/>
    <n v="0"/>
    <n v="0"/>
    <n v="0"/>
    <n v="0"/>
    <n v="0"/>
    <n v="0"/>
    <n v="0"/>
    <n v="0"/>
    <n v="0"/>
    <n v="0"/>
    <s v="FED HOUSNG &amp; COMM DEV FND"/>
    <s v="FHCD ENUMCLAW SENIOR CTR REHAB"/>
    <s v="PROGRAM YEAR PROJECTS"/>
    <s v="HOUSING AND COMMUNITY DEVELOPMENT"/>
  </r>
  <r>
    <x v="0"/>
    <s v="1118740"/>
    <s v="350047"/>
    <x v="54"/>
    <s v="5590000"/>
    <n v="2016"/>
    <x v="3"/>
    <x v="54"/>
    <s v="50000-PROGRAM EXPENDITURE BUDGET"/>
    <s v="82000-APPLIED OVERHEAD"/>
    <m/>
    <n v="0"/>
    <n v="0"/>
    <n v="0"/>
    <n v="0"/>
    <n v="0"/>
    <s v="N/A"/>
    <n v="0"/>
    <n v="0"/>
    <n v="0"/>
    <n v="0"/>
    <n v="0"/>
    <n v="0"/>
    <n v="0"/>
    <n v="0"/>
    <n v="0"/>
    <n v="0"/>
    <n v="0"/>
    <n v="0"/>
    <n v="0"/>
    <s v="FED HOUSNG &amp; COMM DEV FND"/>
    <s v="FHCD ENUMCLAW SENIOR CTR REHAB"/>
    <s v="PROGRAM YEAR PROJECTS"/>
    <s v="HOUSING AND COMMUNITY DEVELOPMENT"/>
  </r>
  <r>
    <x v="0"/>
    <s v="1118741"/>
    <s v="000000"/>
    <x v="6"/>
    <s v="0000000"/>
    <n v="2016"/>
    <x v="0"/>
    <x v="6"/>
    <s v="BS000-CURRENT ASSETS"/>
    <s v="B1150-ACCOUNTS RECEIVABLE"/>
    <m/>
    <n v="0"/>
    <n v="0"/>
    <n v="0"/>
    <n v="0"/>
    <n v="0"/>
    <s v="N/A"/>
    <n v="0"/>
    <n v="0"/>
    <n v="0"/>
    <n v="0"/>
    <n v="0"/>
    <n v="0"/>
    <n v="0"/>
    <n v="0"/>
    <n v="0"/>
    <n v="0"/>
    <n v="0"/>
    <n v="0"/>
    <n v="0"/>
    <s v="FED HOUSNG &amp; COMM DEV FND"/>
    <s v="FHCD FAYE BRUCE"/>
    <s v="DEFAULT"/>
    <s v="Default"/>
  </r>
  <r>
    <x v="0"/>
    <s v="1118741"/>
    <s v="000000"/>
    <x v="9"/>
    <s v="0000000"/>
    <n v="2016"/>
    <x v="0"/>
    <x v="9"/>
    <s v="BS000-CURRENT ASSETS"/>
    <s v="B1150-ACCOUNTS RECEIVABLE"/>
    <m/>
    <n v="0"/>
    <n v="0"/>
    <n v="-18832.36"/>
    <n v="0"/>
    <n v="18832.36"/>
    <s v="N/A"/>
    <n v="0"/>
    <n v="0"/>
    <n v="0"/>
    <n v="0"/>
    <n v="0"/>
    <n v="0"/>
    <n v="0"/>
    <n v="0"/>
    <n v="0"/>
    <n v="0"/>
    <n v="0"/>
    <n v="-18832.36"/>
    <n v="0"/>
    <s v="FED HOUSNG &amp; COMM DEV FND"/>
    <s v="FHCD FAYE BRUCE"/>
    <s v="DEFAULT"/>
    <s v="Default"/>
  </r>
  <r>
    <x v="0"/>
    <s v="1118741"/>
    <s v="000000"/>
    <x v="29"/>
    <s v="0000000"/>
    <n v="2016"/>
    <x v="1"/>
    <x v="29"/>
    <s v="BS200-CURRENT LIABILITIES"/>
    <s v="B2220-DEFERRED REVENUES"/>
    <m/>
    <n v="0"/>
    <n v="0"/>
    <n v="13466.86"/>
    <n v="0"/>
    <n v="-13466.86"/>
    <s v="N/A"/>
    <n v="0"/>
    <n v="0"/>
    <n v="0"/>
    <n v="0"/>
    <n v="0"/>
    <n v="0"/>
    <n v="0"/>
    <n v="0"/>
    <n v="0"/>
    <n v="0"/>
    <n v="0"/>
    <n v="13466.86"/>
    <n v="0"/>
    <s v="FED HOUSNG &amp; COMM DEV FND"/>
    <s v="FHCD FAYE BRUCE"/>
    <s v="DEFAULT"/>
    <s v="Default"/>
  </r>
  <r>
    <x v="0"/>
    <s v="1118741"/>
    <s v="350002"/>
    <x v="43"/>
    <s v="0000000"/>
    <n v="2016"/>
    <x v="4"/>
    <x v="43"/>
    <s v="R3000-REVENUE"/>
    <s v="R3310-FEDERAL GRANTS DIRECT"/>
    <m/>
    <n v="0"/>
    <n v="0"/>
    <n v="0"/>
    <n v="0"/>
    <n v="0"/>
    <s v="N/A"/>
    <n v="0"/>
    <n v="0"/>
    <n v="0"/>
    <n v="0"/>
    <n v="0"/>
    <n v="0"/>
    <n v="0"/>
    <n v="0"/>
    <n v="0"/>
    <n v="0"/>
    <n v="0"/>
    <n v="0"/>
    <n v="0"/>
    <s v="FED HOUSNG &amp; COMM DEV FND"/>
    <s v="FHCD FAYE BRUCE"/>
    <s v="IDIS HOME OWNERS REHAB"/>
    <s v="Default"/>
  </r>
  <r>
    <x v="0"/>
    <s v="1118741"/>
    <s v="350002"/>
    <x v="38"/>
    <s v="5590000"/>
    <n v="2016"/>
    <x v="3"/>
    <x v="38"/>
    <s v="50000-PROGRAM EXPENDITURE BUDGET"/>
    <s v="53000-SERVICES-OTHER CHARGES"/>
    <m/>
    <n v="0"/>
    <n v="0"/>
    <n v="0"/>
    <n v="0"/>
    <n v="0"/>
    <s v="N/A"/>
    <n v="0"/>
    <n v="0"/>
    <n v="0"/>
    <n v="0"/>
    <n v="0"/>
    <n v="0"/>
    <n v="0"/>
    <n v="0"/>
    <n v="0"/>
    <n v="0"/>
    <n v="0"/>
    <n v="0"/>
    <n v="0"/>
    <s v="FED HOUSNG &amp; COMM DEV FND"/>
    <s v="FHCD FAYE BRUCE"/>
    <s v="IDIS HOME OWNERS REHAB"/>
    <s v="HOUSING AND COMMUNITY DEVELOPMENT"/>
  </r>
  <r>
    <x v="0"/>
    <s v="1118741"/>
    <s v="350002"/>
    <x v="112"/>
    <s v="5590000"/>
    <n v="2016"/>
    <x v="3"/>
    <x v="112"/>
    <s v="50000-PROGRAM EXPENDITURE BUDGET"/>
    <s v="53000-SERVICES-OTHER CHARGES"/>
    <m/>
    <n v="0"/>
    <n v="0"/>
    <n v="0"/>
    <n v="0"/>
    <n v="0"/>
    <s v="N/A"/>
    <n v="0"/>
    <n v="0"/>
    <n v="0"/>
    <n v="0"/>
    <n v="0"/>
    <n v="0"/>
    <n v="0"/>
    <n v="0"/>
    <n v="0"/>
    <n v="0"/>
    <n v="0"/>
    <n v="0"/>
    <n v="0"/>
    <s v="FED HOUSNG &amp; COMM DEV FND"/>
    <s v="FHCD FAYE BRUCE"/>
    <s v="IDIS HOME OWNERS REHAB"/>
    <s v="HOUSING AND COMMUNITY DEVELOPMENT"/>
  </r>
  <r>
    <x v="0"/>
    <s v="1118846"/>
    <s v="000000"/>
    <x v="6"/>
    <s v="0000000"/>
    <n v="2016"/>
    <x v="0"/>
    <x v="6"/>
    <s v="BS000-CURRENT ASSETS"/>
    <s v="B1150-ACCOUNTS RECEIVABLE"/>
    <m/>
    <n v="0"/>
    <n v="0"/>
    <n v="0"/>
    <n v="0"/>
    <n v="0"/>
    <s v="N/A"/>
    <n v="0"/>
    <n v="0"/>
    <n v="0"/>
    <n v="0"/>
    <n v="0"/>
    <n v="0"/>
    <n v="0"/>
    <n v="0"/>
    <n v="0"/>
    <n v="0"/>
    <n v="0"/>
    <n v="0"/>
    <n v="0"/>
    <s v="FED HOUSNG &amp; COMM DEV FND"/>
    <s v="FHCD CONSEJO MI CASA M12"/>
    <s v="DEFAULT"/>
    <s v="Default"/>
  </r>
  <r>
    <x v="0"/>
    <s v="1118846"/>
    <s v="000000"/>
    <x v="9"/>
    <s v="0000000"/>
    <n v="2016"/>
    <x v="0"/>
    <x v="9"/>
    <s v="BS000-CURRENT ASSETS"/>
    <s v="B1150-ACCOUNTS RECEIVABLE"/>
    <m/>
    <n v="0"/>
    <n v="0"/>
    <n v="0"/>
    <n v="0"/>
    <n v="0"/>
    <s v="N/A"/>
    <n v="0"/>
    <n v="0"/>
    <n v="0"/>
    <n v="0"/>
    <n v="0"/>
    <n v="0"/>
    <n v="0"/>
    <n v="0"/>
    <n v="0"/>
    <n v="0"/>
    <n v="0"/>
    <n v="0"/>
    <n v="0"/>
    <s v="FED HOUSNG &amp; COMM DEV FND"/>
    <s v="FHCD CONSEJO MI CASA M12"/>
    <s v="DEFAULT"/>
    <s v="Default"/>
  </r>
  <r>
    <x v="0"/>
    <s v="1118846"/>
    <s v="000000"/>
    <x v="29"/>
    <s v="0000000"/>
    <n v="2016"/>
    <x v="1"/>
    <x v="29"/>
    <s v="BS200-CURRENT LIABILITIES"/>
    <s v="B2220-DEFERRED REVENUES"/>
    <m/>
    <n v="0"/>
    <n v="0"/>
    <n v="0"/>
    <n v="0"/>
    <n v="0"/>
    <s v="N/A"/>
    <n v="0"/>
    <n v="0"/>
    <n v="0"/>
    <n v="0"/>
    <n v="0"/>
    <n v="0"/>
    <n v="0"/>
    <n v="0"/>
    <n v="0"/>
    <n v="0"/>
    <n v="0"/>
    <n v="0"/>
    <n v="0"/>
    <s v="FED HOUSNG &amp; COMM DEV FND"/>
    <s v="FHCD CONSEJO MI CASA M12"/>
    <s v="DEFAULT"/>
    <s v="Default"/>
  </r>
  <r>
    <x v="0"/>
    <s v="1118846"/>
    <s v="350102"/>
    <x v="64"/>
    <s v="0000000"/>
    <n v="2016"/>
    <x v="4"/>
    <x v="64"/>
    <s v="R3000-REVENUE"/>
    <s v="R3310-FEDERAL GRANTS DIRECT"/>
    <m/>
    <n v="0"/>
    <n v="0"/>
    <n v="0"/>
    <n v="0"/>
    <n v="0"/>
    <s v="N/A"/>
    <n v="0"/>
    <n v="0"/>
    <n v="0"/>
    <n v="0"/>
    <n v="0"/>
    <n v="0"/>
    <n v="0"/>
    <n v="0"/>
    <n v="0"/>
    <n v="0"/>
    <n v="0"/>
    <n v="0"/>
    <n v="0"/>
    <s v="FED HOUSNG &amp; COMM DEV FND"/>
    <s v="FHCD CONSEJO MI CASA M12"/>
    <s v="MULTISVRC CTRS N E KNG CO"/>
    <s v="Default"/>
  </r>
  <r>
    <x v="0"/>
    <s v="1118846"/>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2"/>
    <s v="MULTISVRC CTRS N E KNG CO"/>
    <s v="HOUSING AND COMMUNITY DEVELOPMENT"/>
  </r>
  <r>
    <x v="0"/>
    <s v="1118846"/>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41"/>
    <s v="5590000"/>
    <n v="2016"/>
    <x v="3"/>
    <x v="41"/>
    <s v="50000-PROGRAM EXPENDITURE BUDGET"/>
    <s v="53000-SERVICES-OTHER CHARGES"/>
    <m/>
    <n v="0"/>
    <n v="0"/>
    <n v="0"/>
    <n v="0"/>
    <n v="0"/>
    <s v="N/A"/>
    <n v="0"/>
    <n v="0"/>
    <n v="0"/>
    <n v="0"/>
    <n v="0"/>
    <n v="0"/>
    <n v="0"/>
    <n v="0"/>
    <n v="0"/>
    <n v="0"/>
    <n v="0"/>
    <n v="0"/>
    <n v="0"/>
    <s v="FED HOUSNG &amp; COMM DEV FND"/>
    <s v="FHCD CONSEJO MI CASA M12"/>
    <s v="MULTISVRC CTRS N E KNG CO"/>
    <s v="HOUSING AND COMMUNITY DEVELOPMENT"/>
  </r>
  <r>
    <x v="0"/>
    <s v="1118846"/>
    <s v="350102"/>
    <x v="112"/>
    <s v="5590000"/>
    <n v="2016"/>
    <x v="3"/>
    <x v="112"/>
    <s v="50000-PROGRAM EXPENDITURE BUDGET"/>
    <s v="53000-SERVICES-OTHER CHARGES"/>
    <m/>
    <n v="0"/>
    <n v="0"/>
    <n v="0"/>
    <n v="0"/>
    <n v="0"/>
    <s v="N/A"/>
    <n v="0"/>
    <n v="0"/>
    <n v="0"/>
    <n v="0"/>
    <n v="0"/>
    <n v="0"/>
    <n v="0"/>
    <n v="0"/>
    <n v="0"/>
    <n v="0"/>
    <n v="0"/>
    <n v="0"/>
    <n v="0"/>
    <s v="FED HOUSNG &amp; COMM DEV FND"/>
    <s v="FHCD CONSEJO MI CASA M12"/>
    <s v="MULTISVRC CTRS N E KNG CO"/>
    <s v="HOUSING AND COMMUNITY DEVELOPMENT"/>
  </r>
  <r>
    <x v="0"/>
    <s v="1118846"/>
    <s v="350102"/>
    <x v="53"/>
    <s v="5590000"/>
    <n v="2016"/>
    <x v="3"/>
    <x v="53"/>
    <s v="50000-PROGRAM EXPENDITURE BUDGET"/>
    <s v="82000-APPLIED OVERHEAD"/>
    <m/>
    <n v="0"/>
    <n v="0"/>
    <n v="0"/>
    <n v="0"/>
    <n v="0"/>
    <s v="N/A"/>
    <n v="0"/>
    <n v="0"/>
    <n v="0"/>
    <n v="0"/>
    <n v="0"/>
    <n v="0"/>
    <n v="0"/>
    <n v="0"/>
    <n v="0"/>
    <n v="0"/>
    <n v="0"/>
    <n v="0"/>
    <n v="0"/>
    <s v="FED HOUSNG &amp; COMM DEV FND"/>
    <s v="FHCD CONSEJO MI CASA M12"/>
    <s v="MULTISVRC CTRS N E KNG CO"/>
    <s v="HOUSING AND COMMUNITY DEVELOPMENT"/>
  </r>
  <r>
    <x v="0"/>
    <s v="1118846"/>
    <s v="350102"/>
    <x v="54"/>
    <s v="5590000"/>
    <n v="2016"/>
    <x v="3"/>
    <x v="54"/>
    <s v="50000-PROGRAM EXPENDITURE BUDGET"/>
    <s v="82000-APPLIED OVERHEAD"/>
    <m/>
    <n v="0"/>
    <n v="0"/>
    <n v="0"/>
    <n v="0"/>
    <n v="0"/>
    <s v="N/A"/>
    <n v="0"/>
    <n v="0"/>
    <n v="0"/>
    <n v="0"/>
    <n v="0"/>
    <n v="0"/>
    <n v="0"/>
    <n v="0"/>
    <n v="0"/>
    <n v="0"/>
    <n v="0"/>
    <n v="0"/>
    <n v="0"/>
    <s v="FED HOUSNG &amp; COMM DEV FND"/>
    <s v="FHCD CONSEJO MI CASA M12"/>
    <s v="MULTISVRC CTRS N E KNG CO"/>
    <s v="HOUSING AND COMMUNITY DEVELOPMENT"/>
  </r>
  <r>
    <x v="0"/>
    <s v="1118849"/>
    <s v="000000"/>
    <x v="6"/>
    <s v="0000000"/>
    <n v="2016"/>
    <x v="0"/>
    <x v="6"/>
    <s v="BS000-CURRENT ASSETS"/>
    <s v="B1150-ACCOUNTS RECEIVABLE"/>
    <m/>
    <n v="0"/>
    <n v="0"/>
    <n v="0"/>
    <n v="0"/>
    <n v="0"/>
    <s v="N/A"/>
    <n v="0"/>
    <n v="0"/>
    <n v="0"/>
    <n v="0"/>
    <n v="0"/>
    <n v="0"/>
    <n v="0"/>
    <n v="0"/>
    <n v="0"/>
    <n v="0"/>
    <n v="0"/>
    <n v="0"/>
    <n v="0"/>
    <s v="FED HOUSNG &amp; COMM DEV FND"/>
    <s v="FHCD VVLP M13"/>
    <s v="DEFAULT"/>
    <s v="Default"/>
  </r>
  <r>
    <x v="0"/>
    <s v="1118849"/>
    <s v="000000"/>
    <x v="9"/>
    <s v="0000000"/>
    <n v="2016"/>
    <x v="0"/>
    <x v="9"/>
    <s v="BS000-CURRENT ASSETS"/>
    <s v="B1150-ACCOUNTS RECEIVABLE"/>
    <m/>
    <n v="0"/>
    <n v="0"/>
    <n v="0"/>
    <n v="0"/>
    <n v="0"/>
    <s v="N/A"/>
    <n v="0"/>
    <n v="0"/>
    <n v="0"/>
    <n v="0"/>
    <n v="0"/>
    <n v="0"/>
    <n v="0"/>
    <n v="0"/>
    <n v="0"/>
    <n v="0"/>
    <n v="0"/>
    <n v="0"/>
    <n v="0"/>
    <s v="FED HOUSNG &amp; COMM DEV FND"/>
    <s v="FHCD VVLP M13"/>
    <s v="DEFAULT"/>
    <s v="Default"/>
  </r>
  <r>
    <x v="0"/>
    <s v="1118849"/>
    <s v="000000"/>
    <x v="29"/>
    <s v="0000000"/>
    <n v="2016"/>
    <x v="1"/>
    <x v="29"/>
    <s v="BS200-CURRENT LIABILITIES"/>
    <s v="B2220-DEFERRED REVENUES"/>
    <m/>
    <n v="0"/>
    <n v="0"/>
    <n v="0"/>
    <n v="0"/>
    <n v="0"/>
    <s v="N/A"/>
    <n v="0"/>
    <n v="0"/>
    <n v="0"/>
    <n v="0"/>
    <n v="0"/>
    <n v="0"/>
    <n v="0"/>
    <n v="0"/>
    <n v="0"/>
    <n v="0"/>
    <n v="0"/>
    <n v="0"/>
    <n v="0"/>
    <s v="FED HOUSNG &amp; COMM DEV FND"/>
    <s v="FHCD VVLP M13"/>
    <s v="DEFAULT"/>
    <s v="Default"/>
  </r>
  <r>
    <x v="0"/>
    <s v="1118849"/>
    <s v="350105"/>
    <x v="64"/>
    <s v="0000000"/>
    <n v="2016"/>
    <x v="4"/>
    <x v="64"/>
    <s v="R3000-REVENUE"/>
    <s v="R3310-FEDERAL GRANTS DIRECT"/>
    <m/>
    <n v="0"/>
    <n v="0"/>
    <n v="0"/>
    <n v="0"/>
    <n v="0"/>
    <s v="N/A"/>
    <n v="0"/>
    <n v="0"/>
    <n v="0"/>
    <n v="0"/>
    <n v="0"/>
    <n v="0"/>
    <n v="0"/>
    <n v="0"/>
    <n v="0"/>
    <n v="0"/>
    <n v="0"/>
    <n v="0"/>
    <n v="0"/>
    <s v="FED HOUSNG &amp; COMM DEV FND"/>
    <s v="FHCD VVLP M13"/>
    <s v="VIETNAM VETERANS TRANSTL"/>
    <s v="Default"/>
  </r>
  <r>
    <x v="0"/>
    <s v="1118849"/>
    <s v="350105"/>
    <x v="40"/>
    <s v="5590000"/>
    <n v="2016"/>
    <x v="3"/>
    <x v="40"/>
    <s v="50000-PROGRAM EXPENDITURE BUDGET"/>
    <s v="51000-WAGES AND BENEFITS"/>
    <s v="51100-SALARIES/WAGES"/>
    <n v="0"/>
    <n v="0"/>
    <n v="0"/>
    <n v="0"/>
    <n v="0"/>
    <s v="N/A"/>
    <n v="0"/>
    <n v="0"/>
    <n v="0"/>
    <n v="0"/>
    <n v="0"/>
    <n v="0"/>
    <n v="0"/>
    <n v="0"/>
    <n v="0"/>
    <n v="0"/>
    <n v="0"/>
    <n v="0"/>
    <n v="0"/>
    <s v="FED HOUSNG &amp; COMM DEV FND"/>
    <s v="FHCD VVLP M13"/>
    <s v="VIETNAM VETERANS TRANSTL"/>
    <s v="HOUSING AND COMMUNITY DEVELOPMENT"/>
  </r>
  <r>
    <x v="0"/>
    <s v="1118849"/>
    <s v="350105"/>
    <x v="70"/>
    <s v="5590000"/>
    <n v="2016"/>
    <x v="3"/>
    <x v="70"/>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71"/>
    <s v="5590000"/>
    <n v="2016"/>
    <x v="3"/>
    <x v="71"/>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72"/>
    <s v="5590000"/>
    <n v="2016"/>
    <x v="3"/>
    <x v="72"/>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41"/>
    <s v="5590000"/>
    <n v="2016"/>
    <x v="3"/>
    <x v="41"/>
    <s v="50000-PROGRAM EXPENDITURE BUDGET"/>
    <s v="53000-SERVICES-OTHER CHARGES"/>
    <m/>
    <n v="0"/>
    <n v="0"/>
    <n v="0"/>
    <n v="0"/>
    <n v="0"/>
    <s v="N/A"/>
    <n v="5570.2"/>
    <n v="0"/>
    <n v="0"/>
    <n v="0"/>
    <n v="0"/>
    <n v="-5570.2"/>
    <n v="0"/>
    <n v="0"/>
    <n v="0"/>
    <n v="0"/>
    <n v="0"/>
    <n v="0"/>
    <n v="0"/>
    <s v="FED HOUSNG &amp; COMM DEV FND"/>
    <s v="FHCD VVLP M13"/>
    <s v="VIETNAM VETERANS TRANSTL"/>
    <s v="HOUSING AND COMMUNITY DEVELOPMENT"/>
  </r>
  <r>
    <x v="0"/>
    <s v="1118849"/>
    <s v="350105"/>
    <x v="139"/>
    <s v="5590000"/>
    <n v="2016"/>
    <x v="3"/>
    <x v="139"/>
    <s v="50000-PROGRAM EXPENDITURE BUDGET"/>
    <s v="53000-SERVICES-OTHER CHARGES"/>
    <m/>
    <n v="0"/>
    <n v="0"/>
    <n v="0"/>
    <n v="0"/>
    <n v="0"/>
    <s v="N/A"/>
    <n v="0"/>
    <n v="0"/>
    <n v="0"/>
    <n v="0"/>
    <n v="0"/>
    <n v="0"/>
    <n v="0"/>
    <n v="0"/>
    <n v="0"/>
    <n v="0"/>
    <n v="0"/>
    <n v="0"/>
    <n v="0"/>
    <s v="FED HOUSNG &amp; COMM DEV FND"/>
    <s v="FHCD VVLP M13"/>
    <s v="VIETNAM VETERANS TRANSTL"/>
    <s v="HOUSING AND COMMUNITY DEVELOPMENT"/>
  </r>
  <r>
    <x v="0"/>
    <s v="1118849"/>
    <s v="350105"/>
    <x v="112"/>
    <s v="5590000"/>
    <n v="2016"/>
    <x v="3"/>
    <x v="112"/>
    <s v="50000-PROGRAM EXPENDITURE BUDGET"/>
    <s v="53000-SERVICES-OTHER CHARGES"/>
    <m/>
    <n v="0"/>
    <n v="0"/>
    <n v="0"/>
    <n v="-4271.49"/>
    <n v="4271.49"/>
    <s v="N/A"/>
    <n v="0"/>
    <n v="0"/>
    <n v="0"/>
    <n v="0"/>
    <n v="0"/>
    <n v="0"/>
    <n v="0"/>
    <n v="0"/>
    <n v="0"/>
    <n v="0"/>
    <n v="0"/>
    <n v="0"/>
    <n v="0"/>
    <s v="FED HOUSNG &amp; COMM DEV FND"/>
    <s v="FHCD VVLP M13"/>
    <s v="VIETNAM VETERANS TRANSTL"/>
    <s v="HOUSING AND COMMUNITY DEVELOPMENT"/>
  </r>
  <r>
    <x v="0"/>
    <s v="1118849"/>
    <s v="350105"/>
    <x v="53"/>
    <s v="5590000"/>
    <n v="2016"/>
    <x v="3"/>
    <x v="53"/>
    <s v="50000-PROGRAM EXPENDITURE BUDGET"/>
    <s v="82000-APPLIED OVERHEAD"/>
    <m/>
    <n v="0"/>
    <n v="0"/>
    <n v="0"/>
    <n v="0"/>
    <n v="0"/>
    <s v="N/A"/>
    <n v="0"/>
    <n v="0"/>
    <n v="0"/>
    <n v="0"/>
    <n v="0"/>
    <n v="0"/>
    <n v="0"/>
    <n v="0"/>
    <n v="0"/>
    <n v="0"/>
    <n v="0"/>
    <n v="0"/>
    <n v="0"/>
    <s v="FED HOUSNG &amp; COMM DEV FND"/>
    <s v="FHCD VVLP M13"/>
    <s v="VIETNAM VETERANS TRANSTL"/>
    <s v="HOUSING AND COMMUNITY DEVELOPMENT"/>
  </r>
  <r>
    <x v="0"/>
    <s v="1118849"/>
    <s v="350105"/>
    <x v="54"/>
    <s v="5590000"/>
    <n v="2016"/>
    <x v="3"/>
    <x v="54"/>
    <s v="50000-PROGRAM EXPENDITURE BUDGET"/>
    <s v="82000-APPLIED OVERHEAD"/>
    <m/>
    <n v="0"/>
    <n v="0"/>
    <n v="0"/>
    <n v="0"/>
    <n v="0"/>
    <s v="N/A"/>
    <n v="0"/>
    <n v="0"/>
    <n v="0"/>
    <n v="0"/>
    <n v="0"/>
    <n v="0"/>
    <n v="0"/>
    <n v="0"/>
    <n v="0"/>
    <n v="0"/>
    <n v="0"/>
    <n v="0"/>
    <n v="0"/>
    <s v="FED HOUSNG &amp; COMM DEV FND"/>
    <s v="FHCD VVLP M13"/>
    <s v="VIETNAM VETERANS TRANSTL"/>
    <s v="HOUSING AND COMMUNITY DEVELOPMENT"/>
  </r>
  <r>
    <x v="0"/>
    <s v="1118849"/>
    <s v="350209"/>
    <x v="139"/>
    <s v="0000000"/>
    <n v="2016"/>
    <x v="3"/>
    <x v="139"/>
    <s v="50000-PROGRAM EXPENDITURE BUDGET"/>
    <s v="53000-SERVICES-OTHER CHARGES"/>
    <m/>
    <n v="0"/>
    <n v="0"/>
    <n v="0"/>
    <n v="0"/>
    <n v="0"/>
    <s v="N/A"/>
    <n v="0"/>
    <n v="0"/>
    <n v="0"/>
    <n v="0"/>
    <n v="0"/>
    <n v="0"/>
    <n v="0"/>
    <n v="0"/>
    <n v="0"/>
    <n v="0"/>
    <n v="0"/>
    <n v="0"/>
    <n v="0"/>
    <s v="FED HOUSNG &amp; COMM DEV FND"/>
    <s v="FHCD VVLP M13"/>
    <s v="DEFAULT PROJECT"/>
    <s v="Default"/>
  </r>
  <r>
    <x v="0"/>
    <s v="1118863"/>
    <s v="000000"/>
    <x v="6"/>
    <s v="0000000"/>
    <n v="2016"/>
    <x v="0"/>
    <x v="6"/>
    <s v="BS000-CURRENT ASSETS"/>
    <s v="B1150-ACCOUNTS RECEIVABLE"/>
    <m/>
    <n v="0"/>
    <n v="0"/>
    <n v="0"/>
    <n v="0"/>
    <n v="0"/>
    <s v="N/A"/>
    <n v="0"/>
    <n v="0"/>
    <n v="0"/>
    <n v="0"/>
    <n v="0"/>
    <n v="0"/>
    <n v="0"/>
    <n v="0"/>
    <n v="0"/>
    <n v="0"/>
    <n v="0"/>
    <n v="0"/>
    <n v="0"/>
    <s v="FED HOUSNG &amp; COMM DEV FND"/>
    <s v="FHCD MCKINNEY SAFE HARBOR M13"/>
    <s v="DEFAULT"/>
    <s v="Default"/>
  </r>
  <r>
    <x v="0"/>
    <s v="1118863"/>
    <s v="000000"/>
    <x v="9"/>
    <s v="0000000"/>
    <n v="2016"/>
    <x v="0"/>
    <x v="9"/>
    <s v="BS000-CURRENT ASSETS"/>
    <s v="B1150-ACCOUNTS RECEIVABLE"/>
    <m/>
    <n v="0"/>
    <n v="0"/>
    <n v="0"/>
    <n v="0"/>
    <n v="0"/>
    <s v="N/A"/>
    <n v="0"/>
    <n v="0"/>
    <n v="0"/>
    <n v="0"/>
    <n v="0"/>
    <n v="0"/>
    <n v="0"/>
    <n v="0"/>
    <n v="0"/>
    <n v="0"/>
    <n v="0"/>
    <n v="0"/>
    <n v="0"/>
    <s v="FED HOUSNG &amp; COMM DEV FND"/>
    <s v="FHCD MCKINNEY SAFE HARBOR M13"/>
    <s v="DEFAULT"/>
    <s v="Default"/>
  </r>
  <r>
    <x v="0"/>
    <s v="1118863"/>
    <s v="000000"/>
    <x v="29"/>
    <s v="0000000"/>
    <n v="2016"/>
    <x v="1"/>
    <x v="29"/>
    <s v="BS200-CURRENT LIABILITIES"/>
    <s v="B2220-DEFERRED REVENUES"/>
    <m/>
    <n v="0"/>
    <n v="0"/>
    <n v="0"/>
    <n v="0"/>
    <n v="0"/>
    <s v="N/A"/>
    <n v="0"/>
    <n v="0"/>
    <n v="0"/>
    <n v="0"/>
    <n v="0"/>
    <n v="0"/>
    <n v="0"/>
    <n v="0"/>
    <n v="0"/>
    <n v="0"/>
    <n v="0"/>
    <n v="0"/>
    <n v="0"/>
    <s v="FED HOUSNG &amp; COMM DEV FND"/>
    <s v="FHCD MCKINNEY SAFE HARBOR M13"/>
    <s v="DEFAULT"/>
    <s v="Default"/>
  </r>
  <r>
    <x v="0"/>
    <s v="1118863"/>
    <s v="350100"/>
    <x v="64"/>
    <s v="0000000"/>
    <n v="2016"/>
    <x v="4"/>
    <x v="64"/>
    <s v="R3000-REVENUE"/>
    <s v="R3310-FEDERAL GRANTS DIRECT"/>
    <m/>
    <n v="0"/>
    <n v="0"/>
    <n v="0"/>
    <n v="0"/>
    <n v="0"/>
    <s v="N/A"/>
    <n v="0"/>
    <n v="0"/>
    <n v="0"/>
    <n v="0"/>
    <n v="0"/>
    <n v="0"/>
    <n v="0"/>
    <n v="0"/>
    <n v="0"/>
    <n v="0"/>
    <n v="0"/>
    <n v="0"/>
    <n v="0"/>
    <s v="FED HOUSNG &amp; COMM DEV FND"/>
    <s v="FHCD MCKINNEY SAFE HARBOR M13"/>
    <s v="SAFE HARBORS   MCKINNEY"/>
    <s v="Default"/>
  </r>
  <r>
    <x v="0"/>
    <s v="1118863"/>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M13"/>
    <s v="SAFE HARBORS   MCKINNEY"/>
    <s v="HOUSING AND COMMUNITY DEVELOPMENT"/>
  </r>
  <r>
    <x v="0"/>
    <s v="1118863"/>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0"/>
    <s v="5592000"/>
    <n v="2016"/>
    <x v="3"/>
    <x v="70"/>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1"/>
    <s v="5592000"/>
    <n v="2016"/>
    <x v="3"/>
    <x v="71"/>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2"/>
    <s v="5592000"/>
    <n v="2016"/>
    <x v="3"/>
    <x v="72"/>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41"/>
    <s v="5590000"/>
    <n v="2016"/>
    <x v="3"/>
    <x v="41"/>
    <s v="50000-PROGRAM EXPENDITURE BUDGET"/>
    <s v="53000-SERVICES-OTHER CHARGES"/>
    <m/>
    <n v="0"/>
    <n v="0"/>
    <n v="0"/>
    <n v="0"/>
    <n v="0"/>
    <s v="N/A"/>
    <n v="0"/>
    <n v="0"/>
    <n v="0"/>
    <n v="0"/>
    <n v="0"/>
    <n v="0"/>
    <n v="0"/>
    <n v="0"/>
    <n v="0"/>
    <n v="0"/>
    <n v="0"/>
    <n v="0"/>
    <n v="0"/>
    <s v="FED HOUSNG &amp; COMM DEV FND"/>
    <s v="FHCD MCKINNEY SAFE HARBOR M13"/>
    <s v="SAFE HARBORS   MCKINNEY"/>
    <s v="HOUSING AND COMMUNITY DEVELOPMENT"/>
  </r>
  <r>
    <x v="0"/>
    <s v="1118863"/>
    <s v="350100"/>
    <x v="139"/>
    <s v="5590000"/>
    <n v="2016"/>
    <x v="3"/>
    <x v="139"/>
    <s v="50000-PROGRAM EXPENDITURE BUDGET"/>
    <s v="53000-SERVICES-OTHER CHARGES"/>
    <m/>
    <n v="0"/>
    <n v="0"/>
    <n v="0"/>
    <n v="0"/>
    <n v="0"/>
    <s v="N/A"/>
    <n v="0"/>
    <n v="0"/>
    <n v="0"/>
    <n v="0"/>
    <n v="0"/>
    <n v="0"/>
    <n v="0"/>
    <n v="0"/>
    <n v="0"/>
    <n v="0"/>
    <n v="0"/>
    <n v="0"/>
    <n v="0"/>
    <s v="FED HOUSNG &amp; COMM DEV FND"/>
    <s v="FHCD MCKINNEY SAFE HARBOR M13"/>
    <s v="SAFE HARBORS   MCKINNEY"/>
    <s v="HOUSING AND COMMUNITY DEVELOPMENT"/>
  </r>
  <r>
    <x v="0"/>
    <s v="1118863"/>
    <s v="350100"/>
    <x v="112"/>
    <s v="5590000"/>
    <n v="2016"/>
    <x v="3"/>
    <x v="112"/>
    <s v="50000-PROGRAM EXPENDITURE BUDGET"/>
    <s v="53000-SERVICES-OTHER CHARGES"/>
    <m/>
    <n v="0"/>
    <n v="0"/>
    <n v="0"/>
    <n v="-52134.080000000002"/>
    <n v="52134.080000000002"/>
    <s v="N/A"/>
    <n v="0"/>
    <n v="0"/>
    <n v="0"/>
    <n v="0"/>
    <n v="0"/>
    <n v="0"/>
    <n v="0"/>
    <n v="0"/>
    <n v="0"/>
    <n v="0"/>
    <n v="0"/>
    <n v="0"/>
    <n v="0"/>
    <s v="FED HOUSNG &amp; COMM DEV FND"/>
    <s v="FHCD MCKINNEY SAFE HARBOR M13"/>
    <s v="SAFE HARBORS   MCKINNEY"/>
    <s v="HOUSING AND COMMUNITY DEVELOPMENT"/>
  </r>
  <r>
    <x v="0"/>
    <s v="1118863"/>
    <s v="350100"/>
    <x v="53"/>
    <s v="5590000"/>
    <n v="2016"/>
    <x v="3"/>
    <x v="53"/>
    <s v="50000-PROGRAM EXPENDITURE BUDGET"/>
    <s v="82000-APPLIED OVERHEAD"/>
    <m/>
    <n v="0"/>
    <n v="0"/>
    <n v="0"/>
    <n v="0"/>
    <n v="0"/>
    <s v="N/A"/>
    <n v="0"/>
    <n v="0"/>
    <n v="0"/>
    <n v="0"/>
    <n v="0"/>
    <n v="0"/>
    <n v="0"/>
    <n v="0"/>
    <n v="0"/>
    <n v="0"/>
    <n v="0"/>
    <n v="0"/>
    <n v="0"/>
    <s v="FED HOUSNG &amp; COMM DEV FND"/>
    <s v="FHCD MCKINNEY SAFE HARBOR M13"/>
    <s v="SAFE HARBORS   MCKINNEY"/>
    <s v="HOUSING AND COMMUNITY DEVELOPMENT"/>
  </r>
  <r>
    <x v="0"/>
    <s v="1118863"/>
    <s v="350100"/>
    <x v="54"/>
    <s v="5590000"/>
    <n v="2016"/>
    <x v="3"/>
    <x v="54"/>
    <s v="50000-PROGRAM EXPENDITURE BUDGET"/>
    <s v="82000-APPLIED OVERHEAD"/>
    <m/>
    <n v="0"/>
    <n v="0"/>
    <n v="0"/>
    <n v="0"/>
    <n v="0"/>
    <s v="N/A"/>
    <n v="0"/>
    <n v="0"/>
    <n v="0"/>
    <n v="0"/>
    <n v="0"/>
    <n v="0"/>
    <n v="0"/>
    <n v="0"/>
    <n v="0"/>
    <n v="0"/>
    <n v="0"/>
    <n v="0"/>
    <n v="0"/>
    <s v="FED HOUSNG &amp; COMM DEV FND"/>
    <s v="FHCD MCKINNEY SAFE HARBOR M13"/>
    <s v="SAFE HARBORS   MCKINNEY"/>
    <s v="HOUSING AND COMMUNITY DEVELOPMENT"/>
  </r>
  <r>
    <x v="0"/>
    <s v="1118863"/>
    <s v="350209"/>
    <x v="139"/>
    <s v="0000000"/>
    <n v="2016"/>
    <x v="3"/>
    <x v="139"/>
    <s v="50000-PROGRAM EXPENDITURE BUDGET"/>
    <s v="53000-SERVICES-OTHER CHARGES"/>
    <m/>
    <n v="0"/>
    <n v="0"/>
    <n v="0"/>
    <n v="0"/>
    <n v="0"/>
    <s v="N/A"/>
    <n v="0"/>
    <n v="0"/>
    <n v="0"/>
    <n v="0"/>
    <n v="0"/>
    <n v="0"/>
    <n v="0"/>
    <n v="0"/>
    <n v="0"/>
    <n v="0"/>
    <n v="0"/>
    <n v="0"/>
    <n v="0"/>
    <s v="FED HOUSNG &amp; COMM DEV FND"/>
    <s v="FHCD MCKINNEY SAFE HARBOR M13"/>
    <s v="DEFAULT PROJECT"/>
    <s v="Default"/>
  </r>
  <r>
    <x v="0"/>
    <s v="1119215"/>
    <s v="000000"/>
    <x v="6"/>
    <s v="0000000"/>
    <n v="2016"/>
    <x v="0"/>
    <x v="6"/>
    <s v="BS000-CURRENT ASSETS"/>
    <s v="B1150-ACCOUNTS RECEIVABLE"/>
    <m/>
    <n v="0"/>
    <n v="0"/>
    <n v="0"/>
    <n v="0"/>
    <n v="0"/>
    <s v="N/A"/>
    <n v="0"/>
    <n v="0"/>
    <n v="0"/>
    <n v="0"/>
    <n v="0"/>
    <n v="0"/>
    <n v="0"/>
    <n v="0"/>
    <n v="0"/>
    <n v="0"/>
    <n v="0"/>
    <n v="0"/>
    <n v="0"/>
    <s v="FED HOUSNG &amp; COMM DEV FND"/>
    <s v="FHCD ELIZABETH BISSETT"/>
    <s v="DEFAULT"/>
    <s v="Default"/>
  </r>
  <r>
    <x v="0"/>
    <s v="1119215"/>
    <s v="000000"/>
    <x v="9"/>
    <s v="0000000"/>
    <n v="2016"/>
    <x v="0"/>
    <x v="9"/>
    <s v="BS000-CURRENT ASSETS"/>
    <s v="B1150-ACCOUNTS RECEIVABLE"/>
    <m/>
    <n v="0"/>
    <n v="0"/>
    <n v="0"/>
    <n v="0"/>
    <n v="0"/>
    <s v="N/A"/>
    <n v="0"/>
    <n v="0"/>
    <n v="0"/>
    <n v="0"/>
    <n v="0"/>
    <n v="0"/>
    <n v="0"/>
    <n v="0"/>
    <n v="0"/>
    <n v="0"/>
    <n v="0"/>
    <n v="0"/>
    <n v="0"/>
    <s v="FED HOUSNG &amp; COMM DEV FND"/>
    <s v="FHCD ELIZABETH BISSETT"/>
    <s v="DEFAULT"/>
    <s v="Default"/>
  </r>
  <r>
    <x v="0"/>
    <s v="1119215"/>
    <s v="000000"/>
    <x v="29"/>
    <s v="0000000"/>
    <n v="2016"/>
    <x v="1"/>
    <x v="29"/>
    <s v="BS200-CURRENT LIABILITIES"/>
    <s v="B2220-DEFERRED REVENUES"/>
    <m/>
    <n v="0"/>
    <n v="0"/>
    <n v="0"/>
    <n v="0"/>
    <n v="0"/>
    <s v="N/A"/>
    <n v="0"/>
    <n v="0"/>
    <n v="0"/>
    <n v="0"/>
    <n v="0"/>
    <n v="0"/>
    <n v="0"/>
    <n v="0"/>
    <n v="0"/>
    <n v="0"/>
    <n v="0"/>
    <n v="0"/>
    <n v="0"/>
    <s v="FED HOUSNG &amp; COMM DEV FND"/>
    <s v="FHCD ELIZABETH BISSETT"/>
    <s v="DEFAULT"/>
    <s v="Default"/>
  </r>
  <r>
    <x v="0"/>
    <s v="1119215"/>
    <s v="350002"/>
    <x v="43"/>
    <s v="0000000"/>
    <n v="2016"/>
    <x v="4"/>
    <x v="43"/>
    <s v="R3000-REVENUE"/>
    <s v="R3310-FEDERAL GRANTS DIRECT"/>
    <m/>
    <n v="0"/>
    <n v="0"/>
    <n v="0"/>
    <n v="0"/>
    <n v="0"/>
    <s v="N/A"/>
    <n v="0"/>
    <n v="0"/>
    <n v="0"/>
    <n v="0"/>
    <n v="0"/>
    <n v="0"/>
    <n v="0"/>
    <n v="0"/>
    <n v="0"/>
    <n v="0"/>
    <n v="0"/>
    <n v="0"/>
    <n v="0"/>
    <s v="FED HOUSNG &amp; COMM DEV FND"/>
    <s v="FHCD ELIZABETH BISSETT"/>
    <s v="IDIS HOME OWNERS REHAB"/>
    <s v="Default"/>
  </r>
  <r>
    <x v="0"/>
    <s v="1119215"/>
    <s v="350002"/>
    <x v="138"/>
    <s v="5590000"/>
    <n v="2016"/>
    <x v="3"/>
    <x v="138"/>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15"/>
    <s v="350002"/>
    <x v="111"/>
    <s v="5590000"/>
    <n v="2016"/>
    <x v="3"/>
    <x v="111"/>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15"/>
    <s v="350002"/>
    <x v="112"/>
    <s v="5590000"/>
    <n v="2016"/>
    <x v="3"/>
    <x v="112"/>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73"/>
    <s v="000000"/>
    <x v="6"/>
    <s v="0000000"/>
    <n v="2016"/>
    <x v="0"/>
    <x v="6"/>
    <s v="BS000-CURRENT ASSETS"/>
    <s v="B1150-ACCOUNTS RECEIVABLE"/>
    <m/>
    <n v="0"/>
    <n v="0"/>
    <n v="0"/>
    <n v="0"/>
    <n v="0"/>
    <s v="N/A"/>
    <n v="0"/>
    <n v="0"/>
    <n v="0"/>
    <n v="0"/>
    <n v="0"/>
    <n v="0"/>
    <n v="0"/>
    <n v="0"/>
    <n v="0"/>
    <n v="0"/>
    <n v="0"/>
    <n v="0"/>
    <n v="0"/>
    <s v="FED HOUSNG &amp; COMM DEV FND"/>
    <s v="FHCD FRANCES MACVEY"/>
    <s v="DEFAULT"/>
    <s v="Default"/>
  </r>
  <r>
    <x v="0"/>
    <s v="1119273"/>
    <s v="000000"/>
    <x v="9"/>
    <s v="0000000"/>
    <n v="2016"/>
    <x v="0"/>
    <x v="9"/>
    <s v="BS000-CURRENT ASSETS"/>
    <s v="B1150-ACCOUNTS RECEIVABLE"/>
    <m/>
    <n v="0"/>
    <n v="0"/>
    <n v="0"/>
    <n v="0"/>
    <n v="0"/>
    <s v="N/A"/>
    <n v="0"/>
    <n v="0"/>
    <n v="0"/>
    <n v="0"/>
    <n v="0"/>
    <n v="0"/>
    <n v="0"/>
    <n v="0"/>
    <n v="0"/>
    <n v="0"/>
    <n v="0"/>
    <n v="0"/>
    <n v="0"/>
    <s v="FED HOUSNG &amp; COMM DEV FND"/>
    <s v="FHCD FRANCES MACVEY"/>
    <s v="DEFAULT"/>
    <s v="Default"/>
  </r>
  <r>
    <x v="0"/>
    <s v="1119273"/>
    <s v="000000"/>
    <x v="29"/>
    <s v="0000000"/>
    <n v="2016"/>
    <x v="1"/>
    <x v="29"/>
    <s v="BS200-CURRENT LIABILITIES"/>
    <s v="B2220-DEFERRED REVENUES"/>
    <m/>
    <n v="0"/>
    <n v="0"/>
    <n v="0"/>
    <n v="0"/>
    <n v="0"/>
    <s v="N/A"/>
    <n v="0"/>
    <n v="0"/>
    <n v="0"/>
    <n v="0"/>
    <n v="0"/>
    <n v="0"/>
    <n v="0"/>
    <n v="0"/>
    <n v="0"/>
    <n v="0"/>
    <n v="0"/>
    <n v="0"/>
    <n v="0"/>
    <s v="FED HOUSNG &amp; COMM DEV FND"/>
    <s v="FHCD FRANCES MACVEY"/>
    <s v="DEFAULT"/>
    <s v="Default"/>
  </r>
  <r>
    <x v="0"/>
    <s v="1119273"/>
    <s v="350002"/>
    <x v="43"/>
    <s v="0000000"/>
    <n v="2016"/>
    <x v="4"/>
    <x v="43"/>
    <s v="R3000-REVENUE"/>
    <s v="R3310-FEDERAL GRANTS DIRECT"/>
    <m/>
    <n v="0"/>
    <n v="0"/>
    <n v="0"/>
    <n v="0"/>
    <n v="0"/>
    <s v="N/A"/>
    <n v="0"/>
    <n v="0"/>
    <n v="0"/>
    <n v="0"/>
    <n v="0"/>
    <n v="0"/>
    <n v="0"/>
    <n v="0"/>
    <n v="0"/>
    <n v="0"/>
    <n v="0"/>
    <n v="0"/>
    <n v="0"/>
    <s v="FED HOUSNG &amp; COMM DEV FND"/>
    <s v="FHCD FRANCES MACVEY"/>
    <s v="IDIS HOME OWNERS REHAB"/>
    <s v="Default"/>
  </r>
  <r>
    <x v="0"/>
    <s v="1119273"/>
    <s v="350002"/>
    <x v="39"/>
    <s v="0000000"/>
    <n v="2016"/>
    <x v="4"/>
    <x v="39"/>
    <s v="R3000-REVENUE"/>
    <s v="R3600-MISCELLANEOUS REVENUE"/>
    <m/>
    <n v="0"/>
    <n v="0"/>
    <n v="0"/>
    <n v="0"/>
    <n v="0"/>
    <s v="N/A"/>
    <n v="0"/>
    <n v="0"/>
    <n v="0"/>
    <n v="0"/>
    <n v="0"/>
    <n v="0"/>
    <n v="0"/>
    <n v="0"/>
    <n v="0"/>
    <n v="0"/>
    <n v="0"/>
    <n v="0"/>
    <n v="0"/>
    <s v="FED HOUSNG &amp; COMM DEV FND"/>
    <s v="FHCD FRANCES MACVEY"/>
    <s v="IDIS HOME OWNERS REHAB"/>
    <s v="Default"/>
  </r>
  <r>
    <x v="0"/>
    <s v="1119273"/>
    <s v="350002"/>
    <x v="38"/>
    <s v="0000000"/>
    <n v="2016"/>
    <x v="3"/>
    <x v="38"/>
    <s v="50000-PROGRAM EXPENDITURE BUDGET"/>
    <s v="53000-SERVICES-OTHER CHARGES"/>
    <m/>
    <n v="0"/>
    <n v="0"/>
    <n v="0"/>
    <n v="0"/>
    <n v="0"/>
    <s v="N/A"/>
    <n v="0"/>
    <n v="0"/>
    <n v="0"/>
    <n v="0"/>
    <n v="0"/>
    <n v="0"/>
    <n v="0"/>
    <n v="0"/>
    <n v="0"/>
    <n v="0"/>
    <n v="0"/>
    <n v="0"/>
    <n v="0"/>
    <s v="FED HOUSNG &amp; COMM DEV FND"/>
    <s v="FHCD FRANCES MACVEY"/>
    <s v="IDIS HOME OWNERS REHAB"/>
    <s v="Default"/>
  </r>
  <r>
    <x v="0"/>
    <s v="1119273"/>
    <s v="350002"/>
    <x v="38"/>
    <s v="5590000"/>
    <n v="2016"/>
    <x v="3"/>
    <x v="38"/>
    <s v="50000-PROGRAM EXPENDITURE BUDGET"/>
    <s v="53000-SERVICES-OTHER CHARGES"/>
    <m/>
    <n v="0"/>
    <n v="0"/>
    <n v="0"/>
    <n v="0"/>
    <n v="0"/>
    <s v="N/A"/>
    <n v="0"/>
    <n v="0"/>
    <n v="0"/>
    <n v="0"/>
    <n v="0"/>
    <n v="0"/>
    <n v="0"/>
    <n v="0"/>
    <n v="0"/>
    <n v="0"/>
    <n v="0"/>
    <n v="0"/>
    <n v="0"/>
    <s v="FED HOUSNG &amp; COMM DEV FND"/>
    <s v="FHCD FRANCES MACVEY"/>
    <s v="IDIS HOME OWNERS REHAB"/>
    <s v="HOUSING AND COMMUNITY DEVELOPMENT"/>
  </r>
  <r>
    <x v="0"/>
    <s v="1119273"/>
    <s v="350002"/>
    <x v="112"/>
    <s v="5590000"/>
    <n v="2016"/>
    <x v="3"/>
    <x v="112"/>
    <s v="50000-PROGRAM EXPENDITURE BUDGET"/>
    <s v="53000-SERVICES-OTHER CHARGES"/>
    <m/>
    <n v="0"/>
    <n v="0"/>
    <n v="0"/>
    <n v="0"/>
    <n v="0"/>
    <s v="N/A"/>
    <n v="0"/>
    <n v="0"/>
    <n v="0"/>
    <n v="0"/>
    <n v="0"/>
    <n v="0"/>
    <n v="0"/>
    <n v="0"/>
    <n v="0"/>
    <n v="0"/>
    <n v="0"/>
    <n v="0"/>
    <n v="0"/>
    <s v="FED HOUSNG &amp; COMM DEV FND"/>
    <s v="FHCD FRANCES MACVEY"/>
    <s v="IDIS HOME OWNERS REHAB"/>
    <s v="HOUSING AND COMMUNITY DEVELOPMENT"/>
  </r>
  <r>
    <x v="0"/>
    <s v="1119273"/>
    <s v="350004"/>
    <x v="39"/>
    <s v="0000000"/>
    <n v="2016"/>
    <x v="4"/>
    <x v="39"/>
    <s v="R3000-REVENUE"/>
    <s v="R3600-MISCELLANEOUS REVENUE"/>
    <m/>
    <n v="0"/>
    <n v="0"/>
    <n v="0"/>
    <n v="0"/>
    <n v="0"/>
    <s v="N/A"/>
    <n v="0"/>
    <n v="0"/>
    <n v="0"/>
    <n v="0"/>
    <n v="0"/>
    <n v="0"/>
    <n v="0"/>
    <n v="0"/>
    <n v="0"/>
    <n v="0"/>
    <n v="0"/>
    <n v="0"/>
    <n v="0"/>
    <s v="FED HOUSNG &amp; COMM DEV FND"/>
    <s v="FHCD FRANCES MACVEY"/>
    <s v="HOME PROGRAM INCOME"/>
    <s v="Default"/>
  </r>
  <r>
    <x v="0"/>
    <s v="1119283"/>
    <s v="000000"/>
    <x v="6"/>
    <s v="0000000"/>
    <n v="2016"/>
    <x v="0"/>
    <x v="6"/>
    <s v="BS000-CURRENT ASSETS"/>
    <s v="B1150-ACCOUNTS RECEIVABLE"/>
    <m/>
    <n v="0"/>
    <n v="0"/>
    <n v="0"/>
    <n v="0"/>
    <n v="0"/>
    <s v="N/A"/>
    <n v="0"/>
    <n v="0"/>
    <n v="0"/>
    <n v="0"/>
    <n v="0"/>
    <n v="0"/>
    <n v="0"/>
    <n v="0"/>
    <n v="0"/>
    <n v="0"/>
    <n v="0"/>
    <n v="0"/>
    <n v="0"/>
    <s v="FED HOUSNG &amp; COMM DEV FND"/>
    <s v="FHCD 2013 CDBG ADMIN C13"/>
    <s v="DEFAULT"/>
    <s v="Default"/>
  </r>
  <r>
    <x v="0"/>
    <s v="1119283"/>
    <s v="000000"/>
    <x v="9"/>
    <s v="0000000"/>
    <n v="2016"/>
    <x v="0"/>
    <x v="9"/>
    <s v="BS000-CURRENT ASSETS"/>
    <s v="B1150-ACCOUNTS RECEIVABLE"/>
    <m/>
    <n v="0"/>
    <n v="0"/>
    <n v="0"/>
    <n v="0"/>
    <n v="0"/>
    <s v="N/A"/>
    <n v="0"/>
    <n v="0"/>
    <n v="0"/>
    <n v="0"/>
    <n v="0"/>
    <n v="0"/>
    <n v="0"/>
    <n v="0"/>
    <n v="0"/>
    <n v="0"/>
    <n v="0"/>
    <n v="0"/>
    <n v="0"/>
    <s v="FED HOUSNG &amp; COMM DEV FND"/>
    <s v="FHCD 2013 CDBG ADMIN C13"/>
    <s v="DEFAULT"/>
    <s v="Default"/>
  </r>
  <r>
    <x v="0"/>
    <s v="1119283"/>
    <s v="000000"/>
    <x v="29"/>
    <s v="0000000"/>
    <n v="2016"/>
    <x v="1"/>
    <x v="29"/>
    <s v="BS200-CURRENT LIABILITIES"/>
    <s v="B2220-DEFERRED REVENUES"/>
    <m/>
    <n v="0"/>
    <n v="0"/>
    <n v="0"/>
    <n v="0"/>
    <n v="0"/>
    <s v="N/A"/>
    <n v="0"/>
    <n v="0"/>
    <n v="0"/>
    <n v="0"/>
    <n v="0"/>
    <n v="0"/>
    <n v="0"/>
    <n v="0"/>
    <n v="0"/>
    <n v="0"/>
    <n v="0"/>
    <n v="0"/>
    <n v="0"/>
    <s v="FED HOUSNG &amp; COMM DEV FND"/>
    <s v="FHCD 2013 CDBG ADMIN C13"/>
    <s v="DEFAULT"/>
    <s v="Default"/>
  </r>
  <r>
    <x v="0"/>
    <s v="1119283"/>
    <s v="350044"/>
    <x v="55"/>
    <s v="0000000"/>
    <n v="2016"/>
    <x v="4"/>
    <x v="55"/>
    <s v="R3000-REVENUE"/>
    <s v="R3310-FEDERAL GRANTS DIRECT"/>
    <m/>
    <n v="0"/>
    <n v="0"/>
    <n v="0"/>
    <n v="0"/>
    <n v="0"/>
    <s v="N/A"/>
    <n v="0"/>
    <n v="0"/>
    <n v="0"/>
    <n v="0"/>
    <n v="0"/>
    <n v="0"/>
    <n v="0"/>
    <n v="0"/>
    <n v="0"/>
    <n v="0"/>
    <n v="0"/>
    <n v="0"/>
    <n v="0"/>
    <s v="FED HOUSNG &amp; COMM DEV FND"/>
    <s v="FHCD 2013 CDBG ADMIN C13"/>
    <s v="CDBG ADMIN PLANNING"/>
    <s v="Default"/>
  </r>
  <r>
    <x v="0"/>
    <s v="1119283"/>
    <s v="350044"/>
    <x v="55"/>
    <s v="5590000"/>
    <n v="2016"/>
    <x v="4"/>
    <x v="55"/>
    <s v="R3000-REVENUE"/>
    <s v="R3310-FEDERAL GRANTS DIRECT"/>
    <m/>
    <n v="0"/>
    <n v="0"/>
    <n v="0"/>
    <n v="0"/>
    <n v="0"/>
    <s v="N/A"/>
    <n v="0"/>
    <n v="0"/>
    <n v="0"/>
    <n v="0"/>
    <n v="0"/>
    <n v="0"/>
    <n v="0"/>
    <n v="0"/>
    <n v="0"/>
    <n v="0"/>
    <n v="0"/>
    <n v="0"/>
    <n v="0"/>
    <s v="FED HOUSNG &amp; COMM DEV FND"/>
    <s v="FHCD 2013 CDBG ADMIN C13"/>
    <s v="CDBG ADMIN PLANNING"/>
    <s v="HOUSING AND COMMUNITY DEVELOPMENT"/>
  </r>
  <r>
    <x v="0"/>
    <s v="1119283"/>
    <s v="350044"/>
    <x v="40"/>
    <s v="5590000"/>
    <n v="2016"/>
    <x v="3"/>
    <x v="40"/>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56"/>
    <s v="5590000"/>
    <n v="2016"/>
    <x v="3"/>
    <x v="56"/>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106"/>
    <s v="5590000"/>
    <n v="2016"/>
    <x v="3"/>
    <x v="106"/>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70"/>
    <s v="5590000"/>
    <n v="2016"/>
    <x v="3"/>
    <x v="70"/>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1"/>
    <s v="5590000"/>
    <n v="2016"/>
    <x v="3"/>
    <x v="71"/>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2"/>
    <s v="5590000"/>
    <n v="2016"/>
    <x v="3"/>
    <x v="72"/>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5"/>
    <s v="5590000"/>
    <n v="2016"/>
    <x v="3"/>
    <x v="75"/>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63"/>
    <s v="5590000"/>
    <n v="2016"/>
    <x v="3"/>
    <x v="162"/>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25"/>
    <s v="5590000"/>
    <n v="2016"/>
    <x v="3"/>
    <x v="125"/>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56"/>
    <s v="5590000"/>
    <n v="2016"/>
    <x v="3"/>
    <x v="155"/>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54"/>
    <s v="5590000"/>
    <n v="2016"/>
    <x v="3"/>
    <x v="153"/>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38"/>
    <s v="5590000"/>
    <n v="2016"/>
    <x v="3"/>
    <x v="38"/>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41"/>
    <s v="5590000"/>
    <n v="2016"/>
    <x v="3"/>
    <x v="41"/>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39"/>
    <s v="5590000"/>
    <n v="2016"/>
    <x v="3"/>
    <x v="139"/>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4"/>
    <s v="5590000"/>
    <n v="2016"/>
    <x v="3"/>
    <x v="144"/>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4"/>
    <s v="5590000"/>
    <n v="2016"/>
    <x v="3"/>
    <x v="163"/>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28"/>
    <s v="5590000"/>
    <n v="2016"/>
    <x v="3"/>
    <x v="128"/>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22"/>
    <s v="5590000"/>
    <n v="2016"/>
    <x v="3"/>
    <x v="122"/>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0"/>
    <s v="5590000"/>
    <n v="2016"/>
    <x v="3"/>
    <x v="140"/>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58"/>
    <s v="5590000"/>
    <n v="2016"/>
    <x v="3"/>
    <x v="15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14"/>
    <s v="5590000"/>
    <n v="2016"/>
    <x v="3"/>
    <x v="114"/>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0"/>
    <s v="5590000"/>
    <n v="2016"/>
    <x v="3"/>
    <x v="159"/>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1"/>
    <s v="5590000"/>
    <n v="2016"/>
    <x v="3"/>
    <x v="160"/>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77"/>
    <s v="5590000"/>
    <n v="2016"/>
    <x v="3"/>
    <x v="7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7"/>
    <s v="5590000"/>
    <n v="2016"/>
    <x v="3"/>
    <x v="14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42"/>
    <s v="5590000"/>
    <n v="2016"/>
    <x v="3"/>
    <x v="42"/>
    <s v="50000-PROGRAM EXPENDITURE BUDGET"/>
    <s v="55000-INTRAGOVERNMENTAL SERVICES"/>
    <m/>
    <n v="0"/>
    <n v="0"/>
    <n v="0"/>
    <n v="0"/>
    <n v="0"/>
    <s v="N/A"/>
    <n v="0"/>
    <n v="0"/>
    <n v="0"/>
    <n v="0"/>
    <n v="0"/>
    <n v="0"/>
    <n v="0"/>
    <n v="0"/>
    <n v="0"/>
    <n v="0"/>
    <n v="0"/>
    <n v="0"/>
    <n v="0"/>
    <s v="FED HOUSNG &amp; COMM DEV FND"/>
    <s v="FHCD 2013 CDBG ADMIN C13"/>
    <s v="CDBG ADMIN PLANNING"/>
    <s v="HOUSING AND COMMUNITY DEVELOPMENT"/>
  </r>
  <r>
    <x v="0"/>
    <s v="1119283"/>
    <s v="350044"/>
    <x v="166"/>
    <s v="5590000"/>
    <n v="2016"/>
    <x v="3"/>
    <x v="165"/>
    <s v="50000-PROGRAM EXPENDITURE BUDGET"/>
    <s v="55000-INTRAGOVERNMENTAL SERVICES"/>
    <m/>
    <n v="0"/>
    <n v="0"/>
    <n v="0"/>
    <n v="0"/>
    <n v="0"/>
    <s v="N/A"/>
    <n v="0"/>
    <n v="0"/>
    <n v="0"/>
    <n v="0"/>
    <n v="0"/>
    <n v="0"/>
    <n v="0"/>
    <n v="0"/>
    <n v="0"/>
    <n v="0"/>
    <n v="0"/>
    <n v="0"/>
    <n v="0"/>
    <s v="FED HOUSNG &amp; COMM DEV FND"/>
    <s v="FHCD 2013 CDBG ADMIN C13"/>
    <s v="CDBG ADMIN PLANNING"/>
    <s v="HOUSING AND COMMUNITY DEVELOPMENT"/>
  </r>
  <r>
    <x v="0"/>
    <s v="1119283"/>
    <s v="350044"/>
    <x v="117"/>
    <s v="5590000"/>
    <n v="2016"/>
    <x v="3"/>
    <x v="117"/>
    <s v="50000-PROGRAM EXPENDITURE BUDGET"/>
    <s v="59900-CONTRA EXPENDITURES"/>
    <m/>
    <n v="0"/>
    <n v="0"/>
    <n v="0"/>
    <n v="0"/>
    <n v="0"/>
    <s v="N/A"/>
    <n v="0"/>
    <n v="0"/>
    <n v="0"/>
    <n v="0"/>
    <n v="0"/>
    <n v="0"/>
    <n v="0"/>
    <n v="0"/>
    <n v="0"/>
    <n v="0"/>
    <n v="0"/>
    <n v="0"/>
    <n v="0"/>
    <s v="FED HOUSNG &amp; COMM DEV FND"/>
    <s v="FHCD 2013 CDBG ADMIN C13"/>
    <s v="CDBG ADMIN PLANNING"/>
    <s v="HOUSING AND COMMUNITY DEVELOPMENT"/>
  </r>
  <r>
    <x v="0"/>
    <s v="1119283"/>
    <s v="350044"/>
    <x v="104"/>
    <s v="5590000"/>
    <n v="2016"/>
    <x v="3"/>
    <x v="104"/>
    <s v="50000-PROGRAM EXPENDITURE BUDGET"/>
    <s v="59900-CONTRA EXPENDITURES"/>
    <m/>
    <n v="0"/>
    <n v="0"/>
    <n v="0"/>
    <n v="0"/>
    <n v="0"/>
    <s v="N/A"/>
    <n v="0"/>
    <n v="0"/>
    <n v="0"/>
    <n v="0"/>
    <n v="0"/>
    <n v="0"/>
    <n v="0"/>
    <n v="0"/>
    <n v="0"/>
    <n v="0"/>
    <n v="0"/>
    <n v="0"/>
    <n v="0"/>
    <s v="FED HOUSNG &amp; COMM DEV FND"/>
    <s v="FHCD 2013 CDBG ADMIN C13"/>
    <s v="CDBG ADMIN PLANNING"/>
    <s v="HOUSING AND COMMUNITY DEVELOPMENT"/>
  </r>
  <r>
    <x v="0"/>
    <s v="1119283"/>
    <s v="350044"/>
    <x v="53"/>
    <s v="5590000"/>
    <n v="2016"/>
    <x v="3"/>
    <x v="53"/>
    <s v="50000-PROGRAM EXPENDITURE BUDGET"/>
    <s v="82000-APPLIED OVERHEAD"/>
    <m/>
    <n v="0"/>
    <n v="0"/>
    <n v="0"/>
    <n v="0"/>
    <n v="0"/>
    <s v="N/A"/>
    <n v="0"/>
    <n v="0"/>
    <n v="0"/>
    <n v="0"/>
    <n v="0"/>
    <n v="0"/>
    <n v="0"/>
    <n v="0"/>
    <n v="0"/>
    <n v="0"/>
    <n v="0"/>
    <n v="0"/>
    <n v="0"/>
    <s v="FED HOUSNG &amp; COMM DEV FND"/>
    <s v="FHCD 2013 CDBG ADMIN C13"/>
    <s v="CDBG ADMIN PLANNING"/>
    <s v="HOUSING AND COMMUNITY DEVELOPMENT"/>
  </r>
  <r>
    <x v="0"/>
    <s v="1119283"/>
    <s v="350044"/>
    <x v="54"/>
    <s v="5590000"/>
    <n v="2016"/>
    <x v="3"/>
    <x v="54"/>
    <s v="50000-PROGRAM EXPENDITURE BUDGET"/>
    <s v="82000-APPLIED OVERHEAD"/>
    <m/>
    <n v="0"/>
    <n v="0"/>
    <n v="0"/>
    <n v="0"/>
    <n v="0"/>
    <s v="N/A"/>
    <n v="0"/>
    <n v="0"/>
    <n v="0"/>
    <n v="0"/>
    <n v="0"/>
    <n v="0"/>
    <n v="0"/>
    <n v="0"/>
    <n v="0"/>
    <n v="0"/>
    <n v="0"/>
    <n v="0"/>
    <n v="0"/>
    <s v="FED HOUSNG &amp; COMM DEV FND"/>
    <s v="FHCD 2013 CDBG ADMIN C13"/>
    <s v="CDBG ADMIN PLANNING"/>
    <s v="HOUSING AND COMMUNITY DEVELOPMENT"/>
  </r>
  <r>
    <x v="0"/>
    <s v="1119283"/>
    <s v="350047"/>
    <x v="55"/>
    <s v="0000000"/>
    <n v="2016"/>
    <x v="4"/>
    <x v="55"/>
    <s v="R3000-REVENUE"/>
    <s v="R3310-FEDERAL GRANTS DIRECT"/>
    <m/>
    <n v="0"/>
    <n v="0"/>
    <n v="0"/>
    <n v="0"/>
    <n v="0"/>
    <s v="N/A"/>
    <n v="0"/>
    <n v="0"/>
    <n v="0"/>
    <n v="0"/>
    <n v="0"/>
    <n v="0"/>
    <n v="0"/>
    <n v="0"/>
    <n v="0"/>
    <n v="0"/>
    <n v="0"/>
    <n v="0"/>
    <n v="0"/>
    <s v="FED HOUSNG &amp; COMM DEV FND"/>
    <s v="FHCD 2013 CDBG ADMIN C13"/>
    <s v="PROGRAM YEAR PROJECTS"/>
    <s v="Default"/>
  </r>
  <r>
    <x v="0"/>
    <s v="1119284"/>
    <s v="000000"/>
    <x v="6"/>
    <s v="0000000"/>
    <n v="2016"/>
    <x v="0"/>
    <x v="6"/>
    <s v="BS000-CURRENT ASSETS"/>
    <s v="B1150-ACCOUNTS RECEIVABLE"/>
    <m/>
    <n v="0"/>
    <n v="0"/>
    <n v="0"/>
    <n v="0"/>
    <n v="0"/>
    <s v="N/A"/>
    <n v="0"/>
    <n v="0"/>
    <n v="0"/>
    <n v="0"/>
    <n v="0"/>
    <n v="0"/>
    <n v="0"/>
    <n v="0"/>
    <n v="0"/>
    <n v="0"/>
    <n v="0"/>
    <n v="0"/>
    <n v="0"/>
    <s v="FED HOUSNG &amp; COMM DEV FND"/>
    <s v="FHCD 2013 HSG REPAIR ADMIN C13"/>
    <s v="DEFAULT"/>
    <s v="Default"/>
  </r>
  <r>
    <x v="0"/>
    <s v="1119284"/>
    <s v="000000"/>
    <x v="9"/>
    <s v="0000000"/>
    <n v="2016"/>
    <x v="0"/>
    <x v="9"/>
    <s v="BS000-CURRENT ASSETS"/>
    <s v="B1150-ACCOUNTS RECEIVABLE"/>
    <m/>
    <n v="0"/>
    <n v="0"/>
    <n v="0"/>
    <n v="0"/>
    <n v="0"/>
    <s v="N/A"/>
    <n v="0"/>
    <n v="0"/>
    <n v="0"/>
    <n v="0"/>
    <n v="0"/>
    <n v="0"/>
    <n v="0"/>
    <n v="0"/>
    <n v="0"/>
    <n v="0"/>
    <n v="0"/>
    <n v="0"/>
    <n v="0"/>
    <s v="FED HOUSNG &amp; COMM DEV FND"/>
    <s v="FHCD 2013 HSG REPAIR ADMIN C13"/>
    <s v="DEFAULT"/>
    <s v="Default"/>
  </r>
  <r>
    <x v="0"/>
    <s v="1119284"/>
    <s v="000000"/>
    <x v="29"/>
    <s v="0000000"/>
    <n v="2016"/>
    <x v="1"/>
    <x v="29"/>
    <s v="BS200-CURRENT LIABILITIES"/>
    <s v="B2220-DEFERRED REVENUES"/>
    <m/>
    <n v="0"/>
    <n v="0"/>
    <n v="0"/>
    <n v="0"/>
    <n v="0"/>
    <s v="N/A"/>
    <n v="0"/>
    <n v="0"/>
    <n v="0"/>
    <n v="0"/>
    <n v="0"/>
    <n v="0"/>
    <n v="0"/>
    <n v="0"/>
    <n v="0"/>
    <n v="0"/>
    <n v="0"/>
    <n v="0"/>
    <n v="0"/>
    <s v="FED HOUSNG &amp; COMM DEV FND"/>
    <s v="FHCD 2013 HSG REPAIR ADMIN C13"/>
    <s v="DEFAULT"/>
    <s v="Default"/>
  </r>
  <r>
    <x v="0"/>
    <s v="1119284"/>
    <s v="350047"/>
    <x v="55"/>
    <s v="0000000"/>
    <n v="2016"/>
    <x v="4"/>
    <x v="55"/>
    <s v="R3000-REVENUE"/>
    <s v="R3310-FEDERAL GRANTS DIRECT"/>
    <m/>
    <n v="0"/>
    <n v="0"/>
    <n v="0"/>
    <n v="0"/>
    <n v="0"/>
    <s v="N/A"/>
    <n v="0"/>
    <n v="0"/>
    <n v="0"/>
    <n v="0"/>
    <n v="0"/>
    <n v="0"/>
    <n v="0"/>
    <n v="0"/>
    <n v="0"/>
    <n v="0"/>
    <n v="0"/>
    <n v="0"/>
    <n v="0"/>
    <s v="FED HOUSNG &amp; COMM DEV FND"/>
    <s v="FHCD 2013 HSG REPAIR ADMIN C13"/>
    <s v="PROGRAM YEAR PROJECTS"/>
    <s v="Default"/>
  </r>
  <r>
    <x v="0"/>
    <s v="1119284"/>
    <s v="350047"/>
    <x v="40"/>
    <s v="5590000"/>
    <n v="2016"/>
    <x v="3"/>
    <x v="40"/>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56"/>
    <s v="5590000"/>
    <n v="2016"/>
    <x v="3"/>
    <x v="56"/>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106"/>
    <s v="5590000"/>
    <n v="2016"/>
    <x v="3"/>
    <x v="106"/>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70"/>
    <s v="5590000"/>
    <n v="2016"/>
    <x v="3"/>
    <x v="70"/>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1"/>
    <s v="5590000"/>
    <n v="2016"/>
    <x v="3"/>
    <x v="71"/>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2"/>
    <s v="5590000"/>
    <n v="2016"/>
    <x v="3"/>
    <x v="72"/>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4"/>
    <s v="5590000"/>
    <n v="2016"/>
    <x v="3"/>
    <x v="74"/>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5"/>
    <s v="5590000"/>
    <n v="2016"/>
    <x v="3"/>
    <x v="75"/>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63"/>
    <s v="5590000"/>
    <n v="2016"/>
    <x v="3"/>
    <x v="162"/>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23"/>
    <s v="5590000"/>
    <n v="2016"/>
    <x v="3"/>
    <x v="123"/>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25"/>
    <s v="5590000"/>
    <n v="2016"/>
    <x v="3"/>
    <x v="125"/>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38"/>
    <s v="5590000"/>
    <n v="2016"/>
    <x v="3"/>
    <x v="38"/>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41"/>
    <s v="5590000"/>
    <n v="2016"/>
    <x v="3"/>
    <x v="41"/>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39"/>
    <s v="5590000"/>
    <n v="2016"/>
    <x v="3"/>
    <x v="139"/>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2"/>
    <s v="5590000"/>
    <n v="2016"/>
    <x v="3"/>
    <x v="112"/>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3"/>
    <s v="5590000"/>
    <n v="2016"/>
    <x v="3"/>
    <x v="113"/>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44"/>
    <s v="5590000"/>
    <n v="2016"/>
    <x v="3"/>
    <x v="144"/>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40"/>
    <s v="5590000"/>
    <n v="2016"/>
    <x v="3"/>
    <x v="140"/>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58"/>
    <s v="5590000"/>
    <n v="2016"/>
    <x v="3"/>
    <x v="157"/>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4"/>
    <s v="5590000"/>
    <n v="2016"/>
    <x v="3"/>
    <x v="114"/>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60"/>
    <s v="5590000"/>
    <n v="2016"/>
    <x v="3"/>
    <x v="159"/>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67"/>
    <s v="5590000"/>
    <n v="2016"/>
    <x v="3"/>
    <x v="166"/>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77"/>
    <s v="5590000"/>
    <n v="2016"/>
    <x v="3"/>
    <x v="77"/>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78"/>
    <s v="5590000"/>
    <n v="2016"/>
    <x v="3"/>
    <x v="78"/>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42"/>
    <s v="5590000"/>
    <n v="2016"/>
    <x v="3"/>
    <x v="42"/>
    <s v="50000-PROGRAM EXPENDITURE BUDGET"/>
    <s v="55000-INTRAGOVERNMENTAL SERVICES"/>
    <m/>
    <n v="0"/>
    <n v="0"/>
    <n v="0"/>
    <n v="0"/>
    <n v="0"/>
    <s v="N/A"/>
    <n v="0"/>
    <n v="0"/>
    <n v="0"/>
    <n v="0"/>
    <n v="0"/>
    <n v="0"/>
    <n v="0"/>
    <n v="0"/>
    <n v="0"/>
    <n v="0"/>
    <n v="0"/>
    <n v="0"/>
    <n v="0"/>
    <s v="FED HOUSNG &amp; COMM DEV FND"/>
    <s v="FHCD 2013 HSG REPAIR ADMIN C13"/>
    <s v="PROGRAM YEAR PROJECTS"/>
    <s v="HOUSING AND COMMUNITY DEVELOPMENT"/>
  </r>
  <r>
    <x v="0"/>
    <s v="1119284"/>
    <s v="350047"/>
    <x v="148"/>
    <s v="5590000"/>
    <n v="2016"/>
    <x v="3"/>
    <x v="148"/>
    <s v="50000-PROGRAM EXPENDITURE BUDGET"/>
    <s v="55000-INTRAGOVERNMENTAL SERVICES"/>
    <m/>
    <n v="0"/>
    <n v="0"/>
    <n v="0"/>
    <n v="0"/>
    <n v="0"/>
    <s v="N/A"/>
    <n v="0"/>
    <n v="0"/>
    <n v="0"/>
    <n v="0"/>
    <n v="0"/>
    <n v="0"/>
    <n v="0"/>
    <n v="0"/>
    <n v="0"/>
    <n v="0"/>
    <n v="0"/>
    <n v="0"/>
    <n v="0"/>
    <s v="FED HOUSNG &amp; COMM DEV FND"/>
    <s v="FHCD 2013 HSG REPAIR ADMIN C13"/>
    <s v="PROGRAM YEAR PROJECTS"/>
    <s v="HOUSING AND COMMUNITY DEVELOPMENT"/>
  </r>
  <r>
    <x v="0"/>
    <s v="1119284"/>
    <s v="350047"/>
    <x v="117"/>
    <s v="5590000"/>
    <n v="2016"/>
    <x v="3"/>
    <x v="117"/>
    <s v="50000-PROGRAM EXPENDITURE BUDGET"/>
    <s v="59900-CONTRA EXPENDITURES"/>
    <m/>
    <n v="0"/>
    <n v="0"/>
    <n v="0"/>
    <n v="0"/>
    <n v="0"/>
    <s v="N/A"/>
    <n v="0"/>
    <n v="0"/>
    <n v="0"/>
    <n v="0"/>
    <n v="0"/>
    <n v="0"/>
    <n v="0"/>
    <n v="0"/>
    <n v="0"/>
    <n v="0"/>
    <n v="0"/>
    <n v="0"/>
    <n v="0"/>
    <s v="FED HOUSNG &amp; COMM DEV FND"/>
    <s v="FHCD 2013 HSG REPAIR ADMIN C13"/>
    <s v="PROGRAM YEAR PROJECTS"/>
    <s v="HOUSING AND COMMUNITY DEVELOPMENT"/>
  </r>
  <r>
    <x v="0"/>
    <s v="1119284"/>
    <s v="350047"/>
    <x v="53"/>
    <s v="5590000"/>
    <n v="2016"/>
    <x v="3"/>
    <x v="53"/>
    <s v="50000-PROGRAM EXPENDITURE BUDGET"/>
    <s v="82000-APPLIED OVERHEAD"/>
    <m/>
    <n v="0"/>
    <n v="0"/>
    <n v="0"/>
    <n v="0"/>
    <n v="0"/>
    <s v="N/A"/>
    <n v="0"/>
    <n v="0"/>
    <n v="0"/>
    <n v="0"/>
    <n v="0"/>
    <n v="0"/>
    <n v="0"/>
    <n v="0"/>
    <n v="0"/>
    <n v="0"/>
    <n v="0"/>
    <n v="0"/>
    <n v="0"/>
    <s v="FED HOUSNG &amp; COMM DEV FND"/>
    <s v="FHCD 2013 HSG REPAIR ADMIN C13"/>
    <s v="PROGRAM YEAR PROJECTS"/>
    <s v="HOUSING AND COMMUNITY DEVELOPMENT"/>
  </r>
  <r>
    <x v="0"/>
    <s v="1119284"/>
    <s v="350047"/>
    <x v="54"/>
    <s v="5590000"/>
    <n v="2016"/>
    <x v="3"/>
    <x v="54"/>
    <s v="50000-PROGRAM EXPENDITURE BUDGET"/>
    <s v="82000-APPLIED OVERHEAD"/>
    <m/>
    <n v="0"/>
    <n v="0"/>
    <n v="0"/>
    <n v="0"/>
    <n v="0"/>
    <s v="N/A"/>
    <n v="0"/>
    <n v="0"/>
    <n v="0"/>
    <n v="0"/>
    <n v="0"/>
    <n v="0"/>
    <n v="0"/>
    <n v="0"/>
    <n v="0"/>
    <n v="0"/>
    <n v="0"/>
    <n v="0"/>
    <n v="0"/>
    <s v="FED HOUSNG &amp; COMM DEV FND"/>
    <s v="FHCD 2013 HSG REPAIR ADMIN C13"/>
    <s v="PROGRAM YEAR PROJECTS"/>
    <s v="HOUSING AND COMMUNITY DEVELOPMENT"/>
  </r>
  <r>
    <x v="0"/>
    <s v="1119304"/>
    <s v="000000"/>
    <x v="6"/>
    <s v="0000000"/>
    <n v="2016"/>
    <x v="0"/>
    <x v="6"/>
    <s v="BS000-CURRENT ASSETS"/>
    <s v="B1150-ACCOUNTS RECEIVABLE"/>
    <m/>
    <n v="0"/>
    <n v="0"/>
    <n v="0"/>
    <n v="0"/>
    <n v="0"/>
    <s v="N/A"/>
    <n v="0"/>
    <n v="0"/>
    <n v="0"/>
    <n v="0"/>
    <n v="0"/>
    <n v="0"/>
    <n v="0"/>
    <n v="0"/>
    <n v="0"/>
    <n v="0"/>
    <n v="0"/>
    <n v="0"/>
    <n v="0"/>
    <s v="FED HOUSNG &amp; COMM DEV FND"/>
    <s v="FHCD 2013 ESG ADMIN E13"/>
    <s v="DEFAULT"/>
    <s v="Default"/>
  </r>
  <r>
    <x v="0"/>
    <s v="1119304"/>
    <s v="000000"/>
    <x v="9"/>
    <s v="0000000"/>
    <n v="2016"/>
    <x v="0"/>
    <x v="9"/>
    <s v="BS000-CURRENT ASSETS"/>
    <s v="B1150-ACCOUNTS RECEIVABLE"/>
    <m/>
    <n v="0"/>
    <n v="0"/>
    <n v="0"/>
    <n v="0"/>
    <n v="0"/>
    <s v="N/A"/>
    <n v="0"/>
    <n v="0"/>
    <n v="0"/>
    <n v="0"/>
    <n v="0"/>
    <n v="0"/>
    <n v="0"/>
    <n v="0"/>
    <n v="0"/>
    <n v="0"/>
    <n v="0"/>
    <n v="0"/>
    <n v="0"/>
    <s v="FED HOUSNG &amp; COMM DEV FND"/>
    <s v="FHCD 2013 ESG ADMIN E13"/>
    <s v="DEFAULT"/>
    <s v="Default"/>
  </r>
  <r>
    <x v="0"/>
    <s v="1119304"/>
    <s v="000000"/>
    <x v="29"/>
    <s v="0000000"/>
    <n v="2016"/>
    <x v="1"/>
    <x v="29"/>
    <s v="BS200-CURRENT LIABILITIES"/>
    <s v="B2220-DEFERRED REVENUES"/>
    <m/>
    <n v="0"/>
    <n v="0"/>
    <n v="0"/>
    <n v="0"/>
    <n v="0"/>
    <s v="N/A"/>
    <n v="0"/>
    <n v="0"/>
    <n v="0"/>
    <n v="0"/>
    <n v="0"/>
    <n v="0"/>
    <n v="0"/>
    <n v="0"/>
    <n v="0"/>
    <n v="0"/>
    <n v="0"/>
    <n v="0"/>
    <n v="0"/>
    <s v="FED HOUSNG &amp; COMM DEV FND"/>
    <s v="FHCD 2013 ESG ADMIN E13"/>
    <s v="DEFAULT"/>
    <s v="Default"/>
  </r>
  <r>
    <x v="0"/>
    <s v="1119304"/>
    <s v="350206"/>
    <x v="62"/>
    <s v="0000000"/>
    <n v="2016"/>
    <x v="4"/>
    <x v="62"/>
    <s v="R3000-REVENUE"/>
    <s v="R3310-FEDERAL GRANTS DIRECT"/>
    <m/>
    <n v="0"/>
    <n v="0"/>
    <n v="0"/>
    <n v="0"/>
    <n v="0"/>
    <s v="N/A"/>
    <n v="0"/>
    <n v="0"/>
    <n v="0"/>
    <n v="0"/>
    <n v="0"/>
    <n v="0"/>
    <n v="0"/>
    <n v="0"/>
    <n v="0"/>
    <n v="0"/>
    <n v="0"/>
    <n v="0"/>
    <n v="0"/>
    <s v="FED HOUSNG &amp; COMM DEV FND"/>
    <s v="FHCD 2013 ESG ADMIN E13"/>
    <s v="ESG PROGRAM"/>
    <s v="Default"/>
  </r>
  <r>
    <x v="0"/>
    <s v="1119304"/>
    <s v="350206"/>
    <x v="40"/>
    <s v="5590000"/>
    <n v="2016"/>
    <x v="3"/>
    <x v="40"/>
    <s v="50000-PROGRAM EXPENDITURE BUDGET"/>
    <s v="51000-WAGES AND BENEFITS"/>
    <s v="51100-SALARIES/WAGES"/>
    <n v="0"/>
    <n v="0"/>
    <n v="0"/>
    <n v="0"/>
    <n v="0"/>
    <s v="N/A"/>
    <n v="0"/>
    <n v="0"/>
    <n v="0"/>
    <n v="0"/>
    <n v="0"/>
    <n v="0"/>
    <n v="0"/>
    <n v="0"/>
    <n v="0"/>
    <n v="0"/>
    <n v="0"/>
    <n v="0"/>
    <n v="0"/>
    <s v="FED HOUSNG &amp; COMM DEV FND"/>
    <s v="FHCD 2013 ESG ADMIN E13"/>
    <s v="ESG PROGRAM"/>
    <s v="HOUSING AND COMMUNITY DEVELOPMENT"/>
  </r>
  <r>
    <x v="0"/>
    <s v="1119304"/>
    <s v="350206"/>
    <x v="40"/>
    <s v="5592000"/>
    <n v="2016"/>
    <x v="3"/>
    <x v="40"/>
    <s v="50000-PROGRAM EXPENDITURE BUDGET"/>
    <s v="51000-WAGES AND BENEFITS"/>
    <s v="51100-SALARIES/WAGES"/>
    <n v="0"/>
    <n v="0"/>
    <n v="0"/>
    <n v="0"/>
    <n v="0"/>
    <s v="N/A"/>
    <n v="0"/>
    <n v="0"/>
    <n v="0"/>
    <n v="0"/>
    <n v="0"/>
    <n v="0"/>
    <n v="0"/>
    <n v="0"/>
    <n v="0"/>
    <n v="0"/>
    <n v="0"/>
    <n v="0"/>
    <n v="0"/>
    <s v="FED HOUSNG &amp; COMM DEV FND"/>
    <s v="FHCD 2013 ESG ADMIN E13"/>
    <s v="ESG PROGRAM"/>
    <s v="HOUSING AND COMMUNITY SERVICES"/>
  </r>
  <r>
    <x v="0"/>
    <s v="1119304"/>
    <s v="350206"/>
    <x v="106"/>
    <s v="5592000"/>
    <n v="2016"/>
    <x v="3"/>
    <x v="106"/>
    <s v="50000-PROGRAM EXPENDITURE BUDGET"/>
    <s v="51000-WAGES AND BENEFITS"/>
    <s v="51100-SALARIES/WAGES"/>
    <n v="0"/>
    <n v="0"/>
    <n v="0"/>
    <n v="0"/>
    <n v="0"/>
    <s v="N/A"/>
    <n v="0"/>
    <n v="0"/>
    <n v="0"/>
    <n v="0"/>
    <n v="0"/>
    <n v="0"/>
    <n v="0"/>
    <n v="0"/>
    <n v="0"/>
    <n v="0"/>
    <n v="0"/>
    <n v="0"/>
    <n v="0"/>
    <s v="FED HOUSNG &amp; COMM DEV FND"/>
    <s v="FHCD 2013 ESG ADMIN E13"/>
    <s v="ESG PROGRAM"/>
    <s v="HOUSING AND COMMUNITY SERVICES"/>
  </r>
  <r>
    <x v="0"/>
    <s v="1119304"/>
    <s v="350206"/>
    <x v="70"/>
    <s v="5590000"/>
    <n v="2016"/>
    <x v="3"/>
    <x v="70"/>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0"/>
    <s v="5592000"/>
    <n v="2016"/>
    <x v="3"/>
    <x v="70"/>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71"/>
    <s v="5590000"/>
    <n v="2016"/>
    <x v="3"/>
    <x v="71"/>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1"/>
    <s v="5592000"/>
    <n v="2016"/>
    <x v="3"/>
    <x v="71"/>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72"/>
    <s v="5590000"/>
    <n v="2016"/>
    <x v="3"/>
    <x v="72"/>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2"/>
    <s v="5592000"/>
    <n v="2016"/>
    <x v="3"/>
    <x v="72"/>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114"/>
    <s v="5592000"/>
    <n v="2016"/>
    <x v="3"/>
    <x v="114"/>
    <s v="50000-PROGRAM EXPENDITURE BUDGET"/>
    <s v="53000-SERVICES-OTHER CHARGES"/>
    <m/>
    <n v="0"/>
    <n v="0"/>
    <n v="0"/>
    <n v="0"/>
    <n v="0"/>
    <s v="N/A"/>
    <n v="0"/>
    <n v="0"/>
    <n v="0"/>
    <n v="0"/>
    <n v="0"/>
    <n v="0"/>
    <n v="0"/>
    <n v="0"/>
    <n v="0"/>
    <n v="0"/>
    <n v="0"/>
    <n v="0"/>
    <n v="0"/>
    <s v="FED HOUSNG &amp; COMM DEV FND"/>
    <s v="FHCD 2013 ESG ADMIN E13"/>
    <s v="ESG PROGRAM"/>
    <s v="HOUSING AND COMMUNITY SERVICES"/>
  </r>
  <r>
    <x v="0"/>
    <s v="1119304"/>
    <s v="350206"/>
    <x v="83"/>
    <s v="5592000"/>
    <n v="2016"/>
    <x v="3"/>
    <x v="83"/>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5"/>
    <s v="5592000"/>
    <n v="2016"/>
    <x v="3"/>
    <x v="85"/>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6"/>
    <s v="5592000"/>
    <n v="2016"/>
    <x v="3"/>
    <x v="86"/>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7"/>
    <s v="5592000"/>
    <n v="2016"/>
    <x v="3"/>
    <x v="87"/>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8"/>
    <s v="5592000"/>
    <n v="2016"/>
    <x v="3"/>
    <x v="88"/>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9"/>
    <s v="5592000"/>
    <n v="2016"/>
    <x v="3"/>
    <x v="89"/>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0"/>
    <s v="5592000"/>
    <n v="2016"/>
    <x v="3"/>
    <x v="90"/>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1"/>
    <s v="5592000"/>
    <n v="2016"/>
    <x v="3"/>
    <x v="91"/>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3"/>
    <s v="5592000"/>
    <n v="2016"/>
    <x v="3"/>
    <x v="93"/>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7"/>
    <s v="5592000"/>
    <n v="2016"/>
    <x v="3"/>
    <x v="47"/>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8"/>
    <s v="5592000"/>
    <n v="2016"/>
    <x v="3"/>
    <x v="48"/>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9"/>
    <s v="5592000"/>
    <n v="2016"/>
    <x v="3"/>
    <x v="49"/>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50"/>
    <s v="5592000"/>
    <n v="2016"/>
    <x v="3"/>
    <x v="50"/>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4"/>
    <s v="5592000"/>
    <n v="2016"/>
    <x v="3"/>
    <x v="94"/>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115"/>
    <s v="5592000"/>
    <n v="2016"/>
    <x v="3"/>
    <x v="115"/>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101"/>
    <s v="5592000"/>
    <n v="2016"/>
    <x v="3"/>
    <x v="101"/>
    <s v="50000-PROGRAM EXPENDITURE BUDGET"/>
    <s v="58000-INTRAGOVERNMENTAL CONTRIBUTIONS"/>
    <m/>
    <n v="0"/>
    <n v="0"/>
    <n v="0"/>
    <n v="0"/>
    <n v="0"/>
    <s v="N/A"/>
    <n v="0"/>
    <n v="0"/>
    <n v="0"/>
    <n v="0"/>
    <n v="0"/>
    <n v="0"/>
    <n v="0"/>
    <n v="0"/>
    <n v="0"/>
    <n v="0"/>
    <n v="0"/>
    <n v="0"/>
    <n v="0"/>
    <s v="FED HOUSNG &amp; COMM DEV FND"/>
    <s v="FHCD 2013 ESG ADMIN E13"/>
    <s v="ESG PROGRAM"/>
    <s v="HOUSING AND COMMUNITY SERVICES"/>
  </r>
  <r>
    <x v="0"/>
    <s v="1119304"/>
    <s v="350206"/>
    <x v="53"/>
    <s v="5590000"/>
    <n v="2016"/>
    <x v="3"/>
    <x v="53"/>
    <s v="50000-PROGRAM EXPENDITURE BUDGET"/>
    <s v="82000-APPLIED OVERHEAD"/>
    <m/>
    <n v="0"/>
    <n v="0"/>
    <n v="0"/>
    <n v="0"/>
    <n v="0"/>
    <s v="N/A"/>
    <n v="0"/>
    <n v="0"/>
    <n v="0"/>
    <n v="0"/>
    <n v="0"/>
    <n v="0"/>
    <n v="0"/>
    <n v="0"/>
    <n v="0"/>
    <n v="0"/>
    <n v="0"/>
    <n v="0"/>
    <n v="0"/>
    <s v="FED HOUSNG &amp; COMM DEV FND"/>
    <s v="FHCD 2013 ESG ADMIN E13"/>
    <s v="ESG PROGRAM"/>
    <s v="HOUSING AND COMMUNITY DEVELOPMENT"/>
  </r>
  <r>
    <x v="0"/>
    <s v="1119304"/>
    <s v="350206"/>
    <x v="54"/>
    <s v="5590000"/>
    <n v="2016"/>
    <x v="3"/>
    <x v="54"/>
    <s v="50000-PROGRAM EXPENDITURE BUDGET"/>
    <s v="82000-APPLIED OVERHEAD"/>
    <m/>
    <n v="0"/>
    <n v="0"/>
    <n v="0"/>
    <n v="0"/>
    <n v="0"/>
    <s v="N/A"/>
    <n v="0"/>
    <n v="0"/>
    <n v="0"/>
    <n v="0"/>
    <n v="0"/>
    <n v="0"/>
    <n v="0"/>
    <n v="0"/>
    <n v="0"/>
    <n v="0"/>
    <n v="0"/>
    <n v="0"/>
    <n v="0"/>
    <s v="FED HOUSNG &amp; COMM DEV FND"/>
    <s v="FHCD 2013 ESG ADMIN E13"/>
    <s v="ESG PROGRAM"/>
    <s v="HOUSING AND COMMUNITY DEVELOPMENT"/>
  </r>
  <r>
    <x v="0"/>
    <s v="1120104"/>
    <s v="000000"/>
    <x v="6"/>
    <s v="0000000"/>
    <n v="2016"/>
    <x v="0"/>
    <x v="6"/>
    <s v="BS000-CURRENT ASSETS"/>
    <s v="B1150-ACCOUNTS RECEIVABLE"/>
    <m/>
    <n v="0"/>
    <n v="0"/>
    <n v="-6037.07"/>
    <n v="0"/>
    <n v="6037.07"/>
    <s v="N/A"/>
    <n v="0"/>
    <n v="-6037.07"/>
    <n v="0"/>
    <n v="0"/>
    <n v="0"/>
    <n v="0"/>
    <n v="0"/>
    <n v="0"/>
    <n v="0"/>
    <n v="0"/>
    <n v="0"/>
    <n v="0"/>
    <n v="0"/>
    <s v="FED HOUSNG &amp; COMM DEV FND"/>
    <s v="FHCD BURIEN DOTTIE HRPR PK C13"/>
    <s v="DEFAULT"/>
    <s v="Default"/>
  </r>
  <r>
    <x v="0"/>
    <s v="1120104"/>
    <s v="000000"/>
    <x v="9"/>
    <s v="0000000"/>
    <n v="2016"/>
    <x v="0"/>
    <x v="9"/>
    <s v="BS000-CURRENT ASSETS"/>
    <s v="B1150-ACCOUNTS RECEIVABLE"/>
    <m/>
    <n v="0"/>
    <n v="0"/>
    <n v="0"/>
    <n v="0"/>
    <n v="0"/>
    <s v="N/A"/>
    <n v="0"/>
    <n v="0"/>
    <n v="0"/>
    <n v="0"/>
    <n v="0"/>
    <n v="0"/>
    <n v="0"/>
    <n v="0"/>
    <n v="0"/>
    <n v="0"/>
    <n v="0"/>
    <n v="0"/>
    <n v="0"/>
    <s v="FED HOUSNG &amp; COMM DEV FND"/>
    <s v="FHCD BURIEN DOTTIE HRPR PK C13"/>
    <s v="DEFAULT"/>
    <s v="Default"/>
  </r>
  <r>
    <x v="0"/>
    <s v="1120104"/>
    <s v="000000"/>
    <x v="29"/>
    <s v="0000000"/>
    <n v="2016"/>
    <x v="1"/>
    <x v="29"/>
    <s v="BS200-CURRENT LIABILITIES"/>
    <s v="B2220-DEFERRED REVENUES"/>
    <m/>
    <n v="0"/>
    <n v="0"/>
    <n v="0"/>
    <n v="0"/>
    <n v="0"/>
    <s v="N/A"/>
    <n v="0"/>
    <n v="0"/>
    <n v="0"/>
    <n v="0"/>
    <n v="0"/>
    <n v="0"/>
    <n v="0"/>
    <n v="0"/>
    <n v="0"/>
    <n v="0"/>
    <n v="0"/>
    <n v="0"/>
    <n v="0"/>
    <s v="FED HOUSNG &amp; COMM DEV FND"/>
    <s v="FHCD BURIEN DOTTIE HRPR PK C13"/>
    <s v="DEFAULT"/>
    <s v="Default"/>
  </r>
  <r>
    <x v="0"/>
    <s v="1120104"/>
    <s v="350047"/>
    <x v="55"/>
    <s v="0000000"/>
    <n v="2016"/>
    <x v="4"/>
    <x v="55"/>
    <s v="R3000-REVENUE"/>
    <s v="R3310-FEDERAL GRANTS DIRECT"/>
    <m/>
    <n v="0"/>
    <n v="0"/>
    <n v="0"/>
    <n v="0"/>
    <n v="0"/>
    <s v="N/A"/>
    <n v="0"/>
    <n v="0"/>
    <n v="0"/>
    <n v="0"/>
    <n v="0"/>
    <n v="0"/>
    <n v="0"/>
    <n v="0"/>
    <n v="0"/>
    <n v="0"/>
    <n v="0"/>
    <n v="0"/>
    <n v="0"/>
    <s v="FED HOUSNG &amp; COMM DEV FND"/>
    <s v="FHCD BURIEN DOTTIE HRPR PK C13"/>
    <s v="PROGRAM YEAR PROJECTS"/>
    <s v="Default"/>
  </r>
  <r>
    <x v="0"/>
    <s v="1120104"/>
    <s v="350047"/>
    <x v="40"/>
    <s v="5590000"/>
    <n v="2016"/>
    <x v="3"/>
    <x v="40"/>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DEVELOPMENT"/>
  </r>
  <r>
    <x v="0"/>
    <s v="1120104"/>
    <s v="350047"/>
    <x v="40"/>
    <s v="5592000"/>
    <n v="2016"/>
    <x v="3"/>
    <x v="40"/>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SERVICES"/>
  </r>
  <r>
    <x v="0"/>
    <s v="1120104"/>
    <s v="350047"/>
    <x v="106"/>
    <s v="5592000"/>
    <n v="2016"/>
    <x v="3"/>
    <x v="106"/>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SERVICES"/>
  </r>
  <r>
    <x v="0"/>
    <s v="1120104"/>
    <s v="350047"/>
    <x v="70"/>
    <s v="5590000"/>
    <n v="2016"/>
    <x v="3"/>
    <x v="70"/>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0"/>
    <s v="5592000"/>
    <n v="2016"/>
    <x v="3"/>
    <x v="70"/>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71"/>
    <s v="5590000"/>
    <n v="2016"/>
    <x v="3"/>
    <x v="71"/>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1"/>
    <s v="5592000"/>
    <n v="2016"/>
    <x v="3"/>
    <x v="71"/>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72"/>
    <s v="5590000"/>
    <n v="2016"/>
    <x v="3"/>
    <x v="72"/>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2"/>
    <s v="5592000"/>
    <n v="2016"/>
    <x v="3"/>
    <x v="72"/>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38"/>
    <s v="5590000"/>
    <n v="2016"/>
    <x v="3"/>
    <x v="38"/>
    <s v="50000-PROGRAM EXPENDITURE BUDGET"/>
    <s v="53000-SERVICES-OTHER CHARGES"/>
    <m/>
    <n v="0"/>
    <n v="0"/>
    <n v="0"/>
    <n v="0"/>
    <n v="0"/>
    <s v="N/A"/>
    <n v="0"/>
    <n v="0"/>
    <n v="0"/>
    <n v="0"/>
    <n v="0"/>
    <n v="0"/>
    <n v="0"/>
    <n v="0"/>
    <n v="0"/>
    <n v="0"/>
    <n v="0"/>
    <n v="0"/>
    <n v="0"/>
    <s v="FED HOUSNG &amp; COMM DEV FND"/>
    <s v="FHCD BURIEN DOTTIE HRPR PK C13"/>
    <s v="PROGRAM YEAR PROJECTS"/>
    <s v="HOUSING AND COMMUNITY DEVELOPMENT"/>
  </r>
  <r>
    <x v="0"/>
    <s v="1120104"/>
    <s v="350047"/>
    <x v="112"/>
    <s v="5590000"/>
    <n v="2016"/>
    <x v="3"/>
    <x v="112"/>
    <s v="50000-PROGRAM EXPENDITURE BUDGET"/>
    <s v="53000-SERVICES-OTHER CHARGES"/>
    <m/>
    <n v="0"/>
    <n v="0"/>
    <n v="0"/>
    <n v="0"/>
    <n v="0"/>
    <s v="N/A"/>
    <n v="0"/>
    <n v="0"/>
    <n v="0"/>
    <n v="0"/>
    <n v="0"/>
    <n v="0"/>
    <n v="0"/>
    <n v="0"/>
    <n v="0"/>
    <n v="0"/>
    <n v="0"/>
    <n v="0"/>
    <n v="0"/>
    <s v="FED HOUSNG &amp; COMM DEV FND"/>
    <s v="FHCD BURIEN DOTTIE HRPR PK C13"/>
    <s v="PROGRAM YEAR PROJECTS"/>
    <s v="HOUSING AND COMMUNITY DEVELOPMENT"/>
  </r>
  <r>
    <x v="0"/>
    <s v="1120104"/>
    <s v="350047"/>
    <x v="112"/>
    <s v="5592000"/>
    <n v="2016"/>
    <x v="3"/>
    <x v="112"/>
    <s v="50000-PROGRAM EXPENDITURE BUDGET"/>
    <s v="53000-SERVICES-OTHER CHARGES"/>
    <m/>
    <n v="0"/>
    <n v="0"/>
    <n v="0"/>
    <n v="0"/>
    <n v="0"/>
    <s v="N/A"/>
    <n v="0"/>
    <n v="0"/>
    <n v="0"/>
    <n v="0"/>
    <n v="0"/>
    <n v="0"/>
    <n v="0"/>
    <n v="0"/>
    <n v="0"/>
    <n v="0"/>
    <n v="0"/>
    <n v="0"/>
    <n v="0"/>
    <s v="FED HOUSNG &amp; COMM DEV FND"/>
    <s v="FHCD BURIEN DOTTIE HRPR PK C13"/>
    <s v="PROGRAM YEAR PROJECTS"/>
    <s v="HOUSING AND COMMUNITY SERVICES"/>
  </r>
  <r>
    <x v="0"/>
    <s v="1120104"/>
    <s v="350047"/>
    <x v="42"/>
    <s v="5590000"/>
    <n v="2016"/>
    <x v="3"/>
    <x v="42"/>
    <s v="50000-PROGRAM EXPENDITURE BUDGET"/>
    <s v="55000-INTRAGOVERNMENTAL SERVICES"/>
    <m/>
    <n v="0"/>
    <n v="0"/>
    <n v="0"/>
    <n v="0"/>
    <n v="0"/>
    <s v="N/A"/>
    <n v="0"/>
    <n v="0"/>
    <n v="0"/>
    <n v="0"/>
    <n v="0"/>
    <n v="0"/>
    <n v="0"/>
    <n v="0"/>
    <n v="0"/>
    <n v="0"/>
    <n v="0"/>
    <n v="0"/>
    <n v="0"/>
    <s v="FED HOUSNG &amp; COMM DEV FND"/>
    <s v="FHCD BURIEN DOTTIE HRPR PK C13"/>
    <s v="PROGRAM YEAR PROJECTS"/>
    <s v="HOUSING AND COMMUNITY DEVELOPMENT"/>
  </r>
  <r>
    <x v="0"/>
    <s v="1120104"/>
    <s v="350047"/>
    <x v="42"/>
    <s v="5592000"/>
    <n v="2016"/>
    <x v="3"/>
    <x v="42"/>
    <s v="50000-PROGRAM EXPENDITURE BUDGET"/>
    <s v="55000-INTRAGOVERNMENTAL SERVICES"/>
    <m/>
    <n v="0"/>
    <n v="0"/>
    <n v="0"/>
    <n v="0"/>
    <n v="0"/>
    <s v="N/A"/>
    <n v="0"/>
    <n v="0"/>
    <n v="0"/>
    <n v="0"/>
    <n v="0"/>
    <n v="0"/>
    <n v="0"/>
    <n v="0"/>
    <n v="0"/>
    <n v="0"/>
    <n v="0"/>
    <n v="0"/>
    <n v="0"/>
    <s v="FED HOUSNG &amp; COMM DEV FND"/>
    <s v="FHCD BURIEN DOTTIE HRPR PK C13"/>
    <s v="PROGRAM YEAR PROJECTS"/>
    <s v="HOUSING AND COMMUNITY SERVICES"/>
  </r>
  <r>
    <x v="0"/>
    <s v="1120104"/>
    <s v="350047"/>
    <x v="53"/>
    <s v="5590000"/>
    <n v="2016"/>
    <x v="3"/>
    <x v="53"/>
    <s v="50000-PROGRAM EXPENDITURE BUDGET"/>
    <s v="82000-APPLIED OVERHEAD"/>
    <m/>
    <n v="0"/>
    <n v="0"/>
    <n v="0"/>
    <n v="0"/>
    <n v="0"/>
    <s v="N/A"/>
    <n v="0"/>
    <n v="0"/>
    <n v="0"/>
    <n v="0"/>
    <n v="0"/>
    <n v="0"/>
    <n v="0"/>
    <n v="0"/>
    <n v="0"/>
    <n v="0"/>
    <n v="0"/>
    <n v="0"/>
    <n v="0"/>
    <s v="FED HOUSNG &amp; COMM DEV FND"/>
    <s v="FHCD BURIEN DOTTIE HRPR PK C13"/>
    <s v="PROGRAM YEAR PROJECTS"/>
    <s v="HOUSING AND COMMUNITY DEVELOPMENT"/>
  </r>
  <r>
    <x v="0"/>
    <s v="1120104"/>
    <s v="350047"/>
    <x v="54"/>
    <s v="5590000"/>
    <n v="2016"/>
    <x v="3"/>
    <x v="54"/>
    <s v="50000-PROGRAM EXPENDITURE BUDGET"/>
    <s v="82000-APPLIED OVERHEAD"/>
    <m/>
    <n v="0"/>
    <n v="0"/>
    <n v="0"/>
    <n v="0"/>
    <n v="0"/>
    <s v="N/A"/>
    <n v="0"/>
    <n v="0"/>
    <n v="0"/>
    <n v="0"/>
    <n v="0"/>
    <n v="0"/>
    <n v="0"/>
    <n v="0"/>
    <n v="0"/>
    <n v="0"/>
    <n v="0"/>
    <n v="0"/>
    <n v="0"/>
    <s v="FED HOUSNG &amp; COMM DEV FND"/>
    <s v="FHCD BURIEN DOTTIE HRPR PK C13"/>
    <s v="PROGRAM YEAR PROJECTS"/>
    <s v="HOUSING AND COMMUNITY DEVELOPMENT"/>
  </r>
  <r>
    <x v="0"/>
    <s v="1120105"/>
    <s v="000000"/>
    <x v="6"/>
    <s v="0000000"/>
    <n v="2016"/>
    <x v="0"/>
    <x v="6"/>
    <s v="BS000-CURRENT ASSETS"/>
    <s v="B1150-ACCOUNTS RECEIVABLE"/>
    <m/>
    <n v="0"/>
    <n v="0"/>
    <n v="-1053.22"/>
    <n v="0"/>
    <n v="1053.22"/>
    <s v="N/A"/>
    <n v="27403.31"/>
    <n v="-28456.53"/>
    <n v="0"/>
    <n v="0"/>
    <n v="0"/>
    <n v="0"/>
    <n v="0"/>
    <n v="0"/>
    <n v="0"/>
    <n v="0"/>
    <n v="0"/>
    <n v="0"/>
    <n v="0"/>
    <s v="FED HOUSNG &amp; COMM DEV FND"/>
    <s v="FHCD SEATAC VAL RIDGE COM C13"/>
    <s v="DEFAULT"/>
    <s v="Default"/>
  </r>
  <r>
    <x v="0"/>
    <s v="1120105"/>
    <s v="000000"/>
    <x v="9"/>
    <s v="0000000"/>
    <n v="2016"/>
    <x v="0"/>
    <x v="9"/>
    <s v="BS000-CURRENT ASSETS"/>
    <s v="B1150-ACCOUNTS RECEIVABLE"/>
    <m/>
    <n v="0"/>
    <n v="0"/>
    <n v="-28546.53"/>
    <n v="0"/>
    <n v="28546.53"/>
    <s v="N/A"/>
    <n v="90"/>
    <n v="-28636.53"/>
    <n v="0"/>
    <n v="0"/>
    <n v="0"/>
    <n v="0"/>
    <n v="0"/>
    <n v="0"/>
    <n v="0"/>
    <n v="0"/>
    <n v="0"/>
    <n v="0"/>
    <n v="0"/>
    <s v="FED HOUSNG &amp; COMM DEV FND"/>
    <s v="FHCD SEATAC VAL RIDGE COM C13"/>
    <s v="DEFAULT"/>
    <s v="Default"/>
  </r>
  <r>
    <x v="0"/>
    <s v="1120105"/>
    <s v="000000"/>
    <x v="29"/>
    <s v="0000000"/>
    <n v="2016"/>
    <x v="1"/>
    <x v="29"/>
    <s v="BS200-CURRENT LIABILITIES"/>
    <s v="B2220-DEFERRED REVENUES"/>
    <m/>
    <n v="0"/>
    <n v="0"/>
    <n v="-44104.25"/>
    <n v="0"/>
    <n v="44104.25"/>
    <s v="N/A"/>
    <n v="0"/>
    <n v="0"/>
    <n v="0"/>
    <n v="0"/>
    <n v="0"/>
    <n v="0"/>
    <n v="0"/>
    <n v="0"/>
    <n v="0"/>
    <n v="0"/>
    <n v="0"/>
    <n v="-44104.25"/>
    <n v="0"/>
    <s v="FED HOUSNG &amp; COMM DEV FND"/>
    <s v="FHCD SEATAC VAL RIDGE COM C13"/>
    <s v="DEFAULT"/>
    <s v="Default"/>
  </r>
  <r>
    <x v="0"/>
    <s v="1120105"/>
    <s v="350047"/>
    <x v="55"/>
    <s v="0000000"/>
    <n v="2016"/>
    <x v="4"/>
    <x v="55"/>
    <s v="R3000-REVENUE"/>
    <s v="R3310-FEDERAL GRANTS DIRECT"/>
    <m/>
    <n v="0"/>
    <n v="0"/>
    <n v="0"/>
    <n v="0"/>
    <n v="0"/>
    <s v="N/A"/>
    <n v="-28546.53"/>
    <n v="28546.53"/>
    <n v="0"/>
    <n v="0"/>
    <n v="0"/>
    <n v="0"/>
    <n v="0"/>
    <n v="0"/>
    <n v="0"/>
    <n v="0"/>
    <n v="0"/>
    <n v="0"/>
    <n v="0"/>
    <s v="FED HOUSNG &amp; COMM DEV FND"/>
    <s v="FHCD SEATAC VAL RIDGE COM C13"/>
    <s v="PROGRAM YEAR PROJECTS"/>
    <s v="Default"/>
  </r>
  <r>
    <x v="0"/>
    <s v="1120105"/>
    <s v="350047"/>
    <x v="39"/>
    <s v="0000000"/>
    <n v="2016"/>
    <x v="4"/>
    <x v="39"/>
    <s v="R3000-REVENUE"/>
    <s v="R3600-MISCELLANEOUS REVENUE"/>
    <m/>
    <n v="0"/>
    <n v="0"/>
    <n v="0"/>
    <n v="0"/>
    <n v="0"/>
    <s v="N/A"/>
    <n v="0"/>
    <n v="0"/>
    <n v="0"/>
    <n v="0"/>
    <n v="0"/>
    <n v="0"/>
    <n v="0"/>
    <n v="0"/>
    <n v="0"/>
    <n v="0"/>
    <n v="0"/>
    <n v="0"/>
    <n v="0"/>
    <s v="FED HOUSNG &amp; COMM DEV FND"/>
    <s v="FHCD SEATAC VAL RIDGE COM C13"/>
    <s v="PROGRAM YEAR PROJECTS"/>
    <s v="Default"/>
  </r>
  <r>
    <x v="0"/>
    <s v="1120105"/>
    <s v="350047"/>
    <x v="40"/>
    <s v="5590000"/>
    <n v="2016"/>
    <x v="3"/>
    <x v="40"/>
    <s v="50000-PROGRAM EXPENDITURE BUDGET"/>
    <s v="51000-WAGES AND BENEFITS"/>
    <s v="51100-SALARIES/WAGES"/>
    <n v="0"/>
    <n v="0"/>
    <n v="0"/>
    <n v="0"/>
    <n v="0"/>
    <s v="N/A"/>
    <n v="0"/>
    <n v="0"/>
    <n v="0"/>
    <n v="0"/>
    <n v="0"/>
    <n v="0"/>
    <n v="0"/>
    <n v="0"/>
    <n v="0"/>
    <n v="0"/>
    <n v="0"/>
    <n v="0"/>
    <n v="0"/>
    <s v="FED HOUSNG &amp; COMM DEV FND"/>
    <s v="FHCD SEATAC VAL RIDGE COM C13"/>
    <s v="PROGRAM YEAR PROJECTS"/>
    <s v="HOUSING AND COMMUNITY DEVELOPMENT"/>
  </r>
  <r>
    <x v="0"/>
    <s v="1120105"/>
    <s v="350047"/>
    <x v="40"/>
    <s v="5592000"/>
    <n v="2016"/>
    <x v="3"/>
    <x v="40"/>
    <s v="50000-PROGRAM EXPENDITURE BUDGET"/>
    <s v="51000-WAGES AND BENEFITS"/>
    <s v="51100-SALARIES/WAGES"/>
    <n v="0"/>
    <n v="0"/>
    <n v="0"/>
    <n v="0"/>
    <n v="0"/>
    <s v="N/A"/>
    <n v="85.12"/>
    <n v="0"/>
    <n v="-85.12"/>
    <n v="0"/>
    <n v="0"/>
    <n v="0"/>
    <n v="0"/>
    <n v="0"/>
    <n v="0"/>
    <n v="0"/>
    <n v="0"/>
    <n v="0"/>
    <n v="0"/>
    <s v="FED HOUSNG &amp; COMM DEV FND"/>
    <s v="FHCD SEATAC VAL RIDGE COM C13"/>
    <s v="PROGRAM YEAR PROJECTS"/>
    <s v="HOUSING AND COMMUNITY SERVICES"/>
  </r>
  <r>
    <x v="0"/>
    <s v="1120105"/>
    <s v="350047"/>
    <x v="106"/>
    <s v="5590000"/>
    <n v="2016"/>
    <x v="3"/>
    <x v="106"/>
    <s v="50000-PROGRAM EXPENDITURE BUDGET"/>
    <s v="51000-WAGES AND BENEFITS"/>
    <s v="51100-SALARIES/WAGES"/>
    <n v="0"/>
    <n v="0"/>
    <n v="0"/>
    <n v="0"/>
    <n v="0"/>
    <s v="N/A"/>
    <n v="0"/>
    <n v="0"/>
    <n v="0"/>
    <n v="0"/>
    <n v="0"/>
    <n v="0"/>
    <n v="0"/>
    <n v="0"/>
    <n v="0"/>
    <n v="0"/>
    <n v="0"/>
    <n v="0"/>
    <n v="0"/>
    <s v="FED HOUSNG &amp; COMM DEV FND"/>
    <s v="FHCD SEATAC VAL RIDGE COM C13"/>
    <s v="PROGRAM YEAR PROJECTS"/>
    <s v="HOUSING AND COMMUNITY DEVELOPMENT"/>
  </r>
  <r>
    <x v="0"/>
    <s v="1120105"/>
    <s v="350047"/>
    <x v="70"/>
    <s v="5590000"/>
    <n v="2016"/>
    <x v="3"/>
    <x v="70"/>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0"/>
    <s v="5592000"/>
    <n v="2016"/>
    <x v="3"/>
    <x v="70"/>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1"/>
    <s v="5590000"/>
    <n v="2016"/>
    <x v="3"/>
    <x v="71"/>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1"/>
    <s v="5592000"/>
    <n v="2016"/>
    <x v="3"/>
    <x v="71"/>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2"/>
    <s v="5590000"/>
    <n v="2016"/>
    <x v="3"/>
    <x v="72"/>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2"/>
    <s v="5592000"/>
    <n v="2016"/>
    <x v="3"/>
    <x v="72"/>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4"/>
    <s v="5590000"/>
    <n v="2016"/>
    <x v="3"/>
    <x v="74"/>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38"/>
    <s v="5590000"/>
    <n v="2016"/>
    <x v="3"/>
    <x v="38"/>
    <s v="50000-PROGRAM EXPENDITURE BUDGET"/>
    <s v="53000-SERVICES-OTHER CHARGES"/>
    <m/>
    <n v="0"/>
    <n v="0"/>
    <n v="0"/>
    <n v="0"/>
    <n v="0"/>
    <s v="N/A"/>
    <n v="0"/>
    <n v="0"/>
    <n v="0"/>
    <n v="0"/>
    <n v="0"/>
    <n v="0"/>
    <n v="0"/>
    <n v="0"/>
    <n v="0"/>
    <n v="0"/>
    <n v="0"/>
    <n v="0"/>
    <n v="0"/>
    <s v="FED HOUSNG &amp; COMM DEV FND"/>
    <s v="FHCD SEATAC VAL RIDGE COM C13"/>
    <s v="PROGRAM YEAR PROJECTS"/>
    <s v="HOUSING AND COMMUNITY DEVELOPMENT"/>
  </r>
  <r>
    <x v="0"/>
    <s v="1120105"/>
    <s v="350047"/>
    <x v="112"/>
    <s v="5590000"/>
    <n v="2016"/>
    <x v="3"/>
    <x v="112"/>
    <s v="50000-PROGRAM EXPENDITURE BUDGET"/>
    <s v="53000-SERVICES-OTHER CHARGES"/>
    <m/>
    <n v="0"/>
    <n v="0"/>
    <n v="0"/>
    <n v="0"/>
    <n v="0"/>
    <s v="N/A"/>
    <n v="0"/>
    <n v="0"/>
    <n v="0"/>
    <n v="0"/>
    <n v="0"/>
    <n v="0"/>
    <n v="0"/>
    <n v="0"/>
    <n v="0"/>
    <n v="0"/>
    <n v="0"/>
    <n v="0"/>
    <n v="0"/>
    <s v="FED HOUSNG &amp; COMM DEV FND"/>
    <s v="FHCD SEATAC VAL RIDGE COM C13"/>
    <s v="PROGRAM YEAR PROJECTS"/>
    <s v="HOUSING AND COMMUNITY DEVELOPMENT"/>
  </r>
  <r>
    <x v="0"/>
    <s v="1120105"/>
    <s v="350047"/>
    <x v="112"/>
    <s v="5592000"/>
    <n v="2016"/>
    <x v="3"/>
    <x v="112"/>
    <s v="50000-PROGRAM EXPENDITURE BUDGET"/>
    <s v="53000-SERVICES-OTHER CHARGES"/>
    <m/>
    <n v="0"/>
    <n v="0"/>
    <n v="0"/>
    <n v="0"/>
    <n v="0"/>
    <s v="N/A"/>
    <n v="0"/>
    <n v="0"/>
    <n v="0"/>
    <n v="0"/>
    <n v="0"/>
    <n v="0"/>
    <n v="0"/>
    <n v="0"/>
    <n v="0"/>
    <n v="0"/>
    <n v="0"/>
    <n v="0"/>
    <n v="0"/>
    <s v="FED HOUSNG &amp; COMM DEV FND"/>
    <s v="FHCD SEATAC VAL RIDGE COM C13"/>
    <s v="PROGRAM YEAR PROJECTS"/>
    <s v="HOUSING AND COMMUNITY SERVICES"/>
  </r>
  <r>
    <x v="0"/>
    <s v="1120105"/>
    <s v="350047"/>
    <x v="42"/>
    <s v="5590000"/>
    <n v="2016"/>
    <x v="3"/>
    <x v="42"/>
    <s v="50000-PROGRAM EXPENDITURE BUDGET"/>
    <s v="55000-INTRAGOVERNMENTAL SERVICES"/>
    <m/>
    <n v="0"/>
    <n v="0"/>
    <n v="0"/>
    <n v="0"/>
    <n v="0"/>
    <s v="N/A"/>
    <n v="0"/>
    <n v="0"/>
    <n v="0"/>
    <n v="0"/>
    <n v="0"/>
    <n v="0"/>
    <n v="0"/>
    <n v="0"/>
    <n v="0"/>
    <n v="0"/>
    <n v="0"/>
    <n v="0"/>
    <n v="0"/>
    <s v="FED HOUSNG &amp; COMM DEV FND"/>
    <s v="FHCD SEATAC VAL RIDGE COM C13"/>
    <s v="PROGRAM YEAR PROJECTS"/>
    <s v="HOUSING AND COMMUNITY DEVELOPMENT"/>
  </r>
  <r>
    <x v="0"/>
    <s v="1120105"/>
    <s v="350047"/>
    <x v="42"/>
    <s v="5592000"/>
    <n v="2016"/>
    <x v="3"/>
    <x v="42"/>
    <s v="50000-PROGRAM EXPENDITURE BUDGET"/>
    <s v="55000-INTRAGOVERNMENTAL SERVICES"/>
    <m/>
    <n v="0"/>
    <n v="0"/>
    <n v="0"/>
    <n v="0"/>
    <n v="0"/>
    <s v="N/A"/>
    <n v="0"/>
    <n v="0"/>
    <n v="0"/>
    <n v="0"/>
    <n v="0"/>
    <n v="0"/>
    <n v="0"/>
    <n v="0"/>
    <n v="0"/>
    <n v="0"/>
    <n v="0"/>
    <n v="0"/>
    <n v="0"/>
    <s v="FED HOUSNG &amp; COMM DEV FND"/>
    <s v="FHCD SEATAC VAL RIDGE COM C13"/>
    <s v="PROGRAM YEAR PROJECTS"/>
    <s v="HOUSING AND COMMUNITY SERVICES"/>
  </r>
  <r>
    <x v="0"/>
    <s v="1120105"/>
    <s v="350047"/>
    <x v="53"/>
    <s v="5590000"/>
    <n v="2016"/>
    <x v="3"/>
    <x v="53"/>
    <s v="50000-PROGRAM EXPENDITURE BUDGET"/>
    <s v="82000-APPLIED OVERHEAD"/>
    <m/>
    <n v="0"/>
    <n v="0"/>
    <n v="0"/>
    <n v="0"/>
    <n v="0"/>
    <s v="N/A"/>
    <n v="0"/>
    <n v="0"/>
    <n v="0"/>
    <n v="0"/>
    <n v="0"/>
    <n v="0"/>
    <n v="0"/>
    <n v="0"/>
    <n v="0"/>
    <n v="0"/>
    <n v="0"/>
    <n v="0"/>
    <n v="0"/>
    <s v="FED HOUSNG &amp; COMM DEV FND"/>
    <s v="FHCD SEATAC VAL RIDGE COM C13"/>
    <s v="PROGRAM YEAR PROJECTS"/>
    <s v="HOUSING AND COMMUNITY DEVELOPMENT"/>
  </r>
  <r>
    <x v="0"/>
    <s v="1120105"/>
    <s v="350047"/>
    <x v="54"/>
    <s v="5590000"/>
    <n v="2016"/>
    <x v="3"/>
    <x v="54"/>
    <s v="50000-PROGRAM EXPENDITURE BUDGET"/>
    <s v="82000-APPLIED OVERHEAD"/>
    <m/>
    <n v="0"/>
    <n v="0"/>
    <n v="0"/>
    <n v="0"/>
    <n v="0"/>
    <s v="N/A"/>
    <n v="0"/>
    <n v="0"/>
    <n v="0"/>
    <n v="0"/>
    <n v="0"/>
    <n v="0"/>
    <n v="0"/>
    <n v="0"/>
    <n v="0"/>
    <n v="0"/>
    <n v="0"/>
    <n v="0"/>
    <n v="0"/>
    <s v="FED HOUSNG &amp; COMM DEV FND"/>
    <s v="FHCD SEATAC VAL RIDGE COM C13"/>
    <s v="PROGRAM YEAR PROJECTS"/>
    <s v="HOUSING AND COMMUNITY DEVELOPMENT"/>
  </r>
  <r>
    <x v="0"/>
    <s v="1120106"/>
    <s v="000000"/>
    <x v="6"/>
    <s v="0000000"/>
    <n v="2016"/>
    <x v="0"/>
    <x v="6"/>
    <s v="BS000-CURRENT ASSETS"/>
    <s v="B1150-ACCOUNTS RECEIVABLE"/>
    <m/>
    <n v="0"/>
    <n v="0"/>
    <n v="0"/>
    <n v="0"/>
    <n v="0"/>
    <s v="N/A"/>
    <n v="0"/>
    <n v="0"/>
    <n v="0"/>
    <n v="0"/>
    <n v="0"/>
    <n v="0"/>
    <n v="0"/>
    <n v="0"/>
    <n v="0"/>
    <n v="0"/>
    <n v="0"/>
    <n v="0"/>
    <n v="0"/>
    <s v="FED HOUSNG &amp; COMM DEV FND"/>
    <s v="FHCD SKYKMSH PDSTRN &amp; DRNG C13"/>
    <s v="DEFAULT"/>
    <s v="Default"/>
  </r>
  <r>
    <x v="0"/>
    <s v="1120106"/>
    <s v="000000"/>
    <x v="9"/>
    <s v="0000000"/>
    <n v="2016"/>
    <x v="0"/>
    <x v="9"/>
    <s v="BS000-CURRENT ASSETS"/>
    <s v="B1150-ACCOUNTS RECEIVABLE"/>
    <m/>
    <n v="0"/>
    <n v="0"/>
    <n v="0"/>
    <n v="0"/>
    <n v="0"/>
    <s v="N/A"/>
    <n v="0"/>
    <n v="0"/>
    <n v="0"/>
    <n v="0"/>
    <n v="0"/>
    <n v="0"/>
    <n v="0"/>
    <n v="0"/>
    <n v="0"/>
    <n v="0"/>
    <n v="0"/>
    <n v="0"/>
    <n v="0"/>
    <s v="FED HOUSNG &amp; COMM DEV FND"/>
    <s v="FHCD SKYKMSH PDSTRN &amp; DRNG C13"/>
    <s v="DEFAULT"/>
    <s v="Default"/>
  </r>
  <r>
    <x v="0"/>
    <s v="1120106"/>
    <s v="000000"/>
    <x v="29"/>
    <s v="0000000"/>
    <n v="2016"/>
    <x v="1"/>
    <x v="29"/>
    <s v="BS200-CURRENT LIABILITIES"/>
    <s v="B2220-DEFERRED REVENUES"/>
    <m/>
    <n v="0"/>
    <n v="0"/>
    <n v="0"/>
    <n v="0"/>
    <n v="0"/>
    <s v="N/A"/>
    <n v="0"/>
    <n v="0"/>
    <n v="0"/>
    <n v="0"/>
    <n v="0"/>
    <n v="0"/>
    <n v="0"/>
    <n v="0"/>
    <n v="0"/>
    <n v="0"/>
    <n v="0"/>
    <n v="0"/>
    <n v="0"/>
    <s v="FED HOUSNG &amp; COMM DEV FND"/>
    <s v="FHCD SKYKMSH PDSTRN &amp; DRNG C13"/>
    <s v="DEFAULT"/>
    <s v="Default"/>
  </r>
  <r>
    <x v="0"/>
    <s v="1120106"/>
    <s v="350047"/>
    <x v="55"/>
    <s v="0000000"/>
    <n v="2016"/>
    <x v="4"/>
    <x v="55"/>
    <s v="R3000-REVENUE"/>
    <s v="R3310-FEDERAL GRANTS DIRECT"/>
    <m/>
    <n v="0"/>
    <n v="0"/>
    <n v="0"/>
    <n v="0"/>
    <n v="0"/>
    <s v="N/A"/>
    <n v="0"/>
    <n v="0"/>
    <n v="0"/>
    <n v="0"/>
    <n v="0"/>
    <n v="0"/>
    <n v="0"/>
    <n v="0"/>
    <n v="0"/>
    <n v="0"/>
    <n v="0"/>
    <n v="0"/>
    <n v="0"/>
    <s v="FED HOUSNG &amp; COMM DEV FND"/>
    <s v="FHCD SKYKMSH PDSTRN &amp; DRNG C13"/>
    <s v="PROGRAM YEAR PROJECTS"/>
    <s v="Default"/>
  </r>
  <r>
    <x v="0"/>
    <s v="1120106"/>
    <s v="350047"/>
    <x v="40"/>
    <s v="5590000"/>
    <n v="2016"/>
    <x v="3"/>
    <x v="40"/>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DEVELOPMENT"/>
  </r>
  <r>
    <x v="0"/>
    <s v="1120106"/>
    <s v="350047"/>
    <x v="40"/>
    <s v="5592000"/>
    <n v="2016"/>
    <x v="3"/>
    <x v="40"/>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SERVICES"/>
  </r>
  <r>
    <x v="0"/>
    <s v="1120106"/>
    <s v="350047"/>
    <x v="106"/>
    <s v="5590000"/>
    <n v="2016"/>
    <x v="3"/>
    <x v="106"/>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DEVELOPMENT"/>
  </r>
  <r>
    <x v="0"/>
    <s v="1120106"/>
    <s v="350047"/>
    <x v="70"/>
    <s v="5590000"/>
    <n v="2016"/>
    <x v="3"/>
    <x v="70"/>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0"/>
    <s v="5592000"/>
    <n v="2016"/>
    <x v="3"/>
    <x v="70"/>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1"/>
    <s v="5590000"/>
    <n v="2016"/>
    <x v="3"/>
    <x v="71"/>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1"/>
    <s v="5592000"/>
    <n v="2016"/>
    <x v="3"/>
    <x v="71"/>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2"/>
    <s v="5590000"/>
    <n v="2016"/>
    <x v="3"/>
    <x v="72"/>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2"/>
    <s v="5592000"/>
    <n v="2016"/>
    <x v="3"/>
    <x v="72"/>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4"/>
    <s v="5590000"/>
    <n v="2016"/>
    <x v="3"/>
    <x v="74"/>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153"/>
    <s v="5590000"/>
    <n v="2016"/>
    <x v="3"/>
    <x v="15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38"/>
    <s v="5590000"/>
    <n v="2016"/>
    <x v="3"/>
    <x v="38"/>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112"/>
    <s v="5590000"/>
    <n v="2016"/>
    <x v="3"/>
    <x v="11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112"/>
    <s v="5592000"/>
    <n v="2016"/>
    <x v="3"/>
    <x v="11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SERVICES"/>
  </r>
  <r>
    <x v="0"/>
    <s v="1120106"/>
    <s v="350047"/>
    <x v="42"/>
    <s v="5590000"/>
    <n v="2016"/>
    <x v="3"/>
    <x v="42"/>
    <s v="50000-PROGRAM EXPENDITURE BUDGET"/>
    <s v="55000-INTRAGOVERNMENTAL SERVICES"/>
    <m/>
    <n v="0"/>
    <n v="0"/>
    <n v="0"/>
    <n v="0"/>
    <n v="0"/>
    <s v="N/A"/>
    <n v="0"/>
    <n v="0"/>
    <n v="0"/>
    <n v="0"/>
    <n v="0"/>
    <n v="0"/>
    <n v="0"/>
    <n v="0"/>
    <n v="0"/>
    <n v="0"/>
    <n v="0"/>
    <n v="0"/>
    <n v="0"/>
    <s v="FED HOUSNG &amp; COMM DEV FND"/>
    <s v="FHCD SKYKMSH PDSTRN &amp; DRNG C13"/>
    <s v="PROGRAM YEAR PROJECTS"/>
    <s v="HOUSING AND COMMUNITY DEVELOPMENT"/>
  </r>
  <r>
    <x v="0"/>
    <s v="1120106"/>
    <s v="350047"/>
    <x v="42"/>
    <s v="5592000"/>
    <n v="2016"/>
    <x v="3"/>
    <x v="42"/>
    <s v="50000-PROGRAM EXPENDITURE BUDGET"/>
    <s v="55000-INTRAGOVERNMENTAL SERVICES"/>
    <m/>
    <n v="0"/>
    <n v="0"/>
    <n v="0"/>
    <n v="0"/>
    <n v="0"/>
    <s v="N/A"/>
    <n v="0"/>
    <n v="0"/>
    <n v="0"/>
    <n v="0"/>
    <n v="0"/>
    <n v="0"/>
    <n v="0"/>
    <n v="0"/>
    <n v="0"/>
    <n v="0"/>
    <n v="0"/>
    <n v="0"/>
    <n v="0"/>
    <s v="FED HOUSNG &amp; COMM DEV FND"/>
    <s v="FHCD SKYKMSH PDSTRN &amp; DRNG C13"/>
    <s v="PROGRAM YEAR PROJECTS"/>
    <s v="HOUSING AND COMMUNITY SERVICES"/>
  </r>
  <r>
    <x v="0"/>
    <s v="1120106"/>
    <s v="350047"/>
    <x v="53"/>
    <s v="5590000"/>
    <n v="2016"/>
    <x v="3"/>
    <x v="53"/>
    <s v="50000-PROGRAM EXPENDITURE BUDGET"/>
    <s v="82000-APPLIED OVERHEAD"/>
    <m/>
    <n v="0"/>
    <n v="0"/>
    <n v="0"/>
    <n v="0"/>
    <n v="0"/>
    <s v="N/A"/>
    <n v="0"/>
    <n v="0"/>
    <n v="0"/>
    <n v="0"/>
    <n v="0"/>
    <n v="0"/>
    <n v="0"/>
    <n v="0"/>
    <n v="0"/>
    <n v="0"/>
    <n v="0"/>
    <n v="0"/>
    <n v="0"/>
    <s v="FED HOUSNG &amp; COMM DEV FND"/>
    <s v="FHCD SKYKMSH PDSTRN &amp; DRNG C13"/>
    <s v="PROGRAM YEAR PROJECTS"/>
    <s v="HOUSING AND COMMUNITY DEVELOPMENT"/>
  </r>
  <r>
    <x v="0"/>
    <s v="1120106"/>
    <s v="350047"/>
    <x v="54"/>
    <s v="5590000"/>
    <n v="2016"/>
    <x v="3"/>
    <x v="54"/>
    <s v="50000-PROGRAM EXPENDITURE BUDGET"/>
    <s v="82000-APPLIED OVERHEAD"/>
    <m/>
    <n v="0"/>
    <n v="0"/>
    <n v="0"/>
    <n v="0"/>
    <n v="0"/>
    <s v="N/A"/>
    <n v="0"/>
    <n v="0"/>
    <n v="0"/>
    <n v="0"/>
    <n v="0"/>
    <n v="0"/>
    <n v="0"/>
    <n v="0"/>
    <n v="0"/>
    <n v="0"/>
    <n v="0"/>
    <n v="0"/>
    <n v="0"/>
    <s v="FED HOUSNG &amp; COMM DEV FND"/>
    <s v="FHCD SKYKMSH PDSTRN &amp; DRNG C13"/>
    <s v="PROGRAM YEAR PROJECTS"/>
    <s v="HOUSING AND COMMUNITY DEVELOPMENT"/>
  </r>
  <r>
    <x v="0"/>
    <s v="1120107"/>
    <s v="000000"/>
    <x v="6"/>
    <s v="0000000"/>
    <n v="2016"/>
    <x v="0"/>
    <x v="6"/>
    <s v="BS000-CURRENT ASSETS"/>
    <s v="B1150-ACCOUNTS RECEIVABLE"/>
    <m/>
    <n v="0"/>
    <n v="0"/>
    <n v="-14"/>
    <n v="0"/>
    <n v="14"/>
    <s v="N/A"/>
    <n v="-14"/>
    <n v="0"/>
    <n v="0"/>
    <n v="0"/>
    <n v="0"/>
    <n v="0"/>
    <n v="0"/>
    <n v="0"/>
    <n v="0"/>
    <n v="0"/>
    <n v="0"/>
    <n v="0"/>
    <n v="0"/>
    <s v="FED HOUSNG &amp; COMM DEV FND"/>
    <s v="FHCD SNO-VAL SR CTR REHAB C13"/>
    <s v="DEFAULT"/>
    <s v="Default"/>
  </r>
  <r>
    <x v="0"/>
    <s v="1120107"/>
    <s v="000000"/>
    <x v="9"/>
    <s v="0000000"/>
    <n v="2016"/>
    <x v="0"/>
    <x v="9"/>
    <s v="BS000-CURRENT ASSETS"/>
    <s v="B1150-ACCOUNTS RECEIVABLE"/>
    <m/>
    <n v="0"/>
    <n v="0"/>
    <n v="0"/>
    <n v="0"/>
    <n v="0"/>
    <s v="N/A"/>
    <n v="0"/>
    <n v="0"/>
    <n v="0"/>
    <n v="0"/>
    <n v="0"/>
    <n v="0"/>
    <n v="0"/>
    <n v="0"/>
    <n v="0"/>
    <n v="0"/>
    <n v="0"/>
    <n v="0"/>
    <n v="0"/>
    <s v="FED HOUSNG &amp; COMM DEV FND"/>
    <s v="FHCD SNO-VAL SR CTR REHAB C13"/>
    <s v="DEFAULT"/>
    <s v="Default"/>
  </r>
  <r>
    <x v="0"/>
    <s v="1120107"/>
    <s v="000000"/>
    <x v="29"/>
    <s v="0000000"/>
    <n v="2016"/>
    <x v="1"/>
    <x v="29"/>
    <s v="BS200-CURRENT LIABILITIES"/>
    <s v="B2220-DEFERRED REVENUES"/>
    <m/>
    <n v="0"/>
    <n v="0"/>
    <n v="0"/>
    <n v="0"/>
    <n v="0"/>
    <s v="N/A"/>
    <n v="0"/>
    <n v="0"/>
    <n v="0"/>
    <n v="0"/>
    <n v="0"/>
    <n v="0"/>
    <n v="0"/>
    <n v="0"/>
    <n v="0"/>
    <n v="0"/>
    <n v="0"/>
    <n v="0"/>
    <n v="0"/>
    <s v="FED HOUSNG &amp; COMM DEV FND"/>
    <s v="FHCD SNO-VAL SR CTR REHAB C13"/>
    <s v="DEFAULT"/>
    <s v="Default"/>
  </r>
  <r>
    <x v="0"/>
    <s v="1120107"/>
    <s v="350047"/>
    <x v="55"/>
    <s v="0000000"/>
    <n v="2016"/>
    <x v="4"/>
    <x v="55"/>
    <s v="R3000-REVENUE"/>
    <s v="R3310-FEDERAL GRANTS DIRECT"/>
    <m/>
    <n v="0"/>
    <n v="0"/>
    <n v="0"/>
    <n v="0"/>
    <n v="0"/>
    <s v="N/A"/>
    <n v="0"/>
    <n v="0"/>
    <n v="0"/>
    <n v="0"/>
    <n v="0"/>
    <n v="0"/>
    <n v="0"/>
    <n v="0"/>
    <n v="0"/>
    <n v="0"/>
    <n v="0"/>
    <n v="0"/>
    <n v="0"/>
    <s v="FED HOUSNG &amp; COMM DEV FND"/>
    <s v="FHCD SNO-VAL SR CTR REHAB C13"/>
    <s v="PROGRAM YEAR PROJECTS"/>
    <s v="Default"/>
  </r>
  <r>
    <x v="0"/>
    <s v="1120107"/>
    <s v="350047"/>
    <x v="55"/>
    <s v="5590000"/>
    <n v="2016"/>
    <x v="4"/>
    <x v="55"/>
    <s v="R3000-REVENUE"/>
    <s v="R3310-FEDERAL GRANTS DIRECT"/>
    <m/>
    <n v="0"/>
    <n v="0"/>
    <n v="0"/>
    <n v="0"/>
    <n v="0"/>
    <s v="N/A"/>
    <n v="0"/>
    <n v="0"/>
    <n v="0"/>
    <n v="0"/>
    <n v="0"/>
    <n v="0"/>
    <n v="0"/>
    <n v="0"/>
    <n v="0"/>
    <n v="0"/>
    <n v="0"/>
    <n v="0"/>
    <n v="0"/>
    <s v="FED HOUSNG &amp; COMM DEV FND"/>
    <s v="FHCD SNO-VAL SR CTR REHAB C13"/>
    <s v="PROGRAM YEAR PROJECTS"/>
    <s v="HOUSING AND COMMUNITY DEVELOPMENT"/>
  </r>
  <r>
    <x v="0"/>
    <s v="1120107"/>
    <s v="350047"/>
    <x v="40"/>
    <s v="5590000"/>
    <n v="2016"/>
    <x v="3"/>
    <x v="40"/>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DEVELOPMENT"/>
  </r>
  <r>
    <x v="0"/>
    <s v="1120107"/>
    <s v="350047"/>
    <x v="40"/>
    <s v="5592000"/>
    <n v="2016"/>
    <x v="3"/>
    <x v="40"/>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SERVICES"/>
  </r>
  <r>
    <x v="0"/>
    <s v="1120107"/>
    <s v="350047"/>
    <x v="106"/>
    <s v="5590000"/>
    <n v="2016"/>
    <x v="3"/>
    <x v="106"/>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DEVELOPMENT"/>
  </r>
  <r>
    <x v="0"/>
    <s v="1120107"/>
    <s v="350047"/>
    <x v="70"/>
    <s v="5590000"/>
    <n v="2016"/>
    <x v="3"/>
    <x v="70"/>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0"/>
    <s v="5592000"/>
    <n v="2016"/>
    <x v="3"/>
    <x v="70"/>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71"/>
    <s v="5590000"/>
    <n v="2016"/>
    <x v="3"/>
    <x v="71"/>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1"/>
    <s v="5592000"/>
    <n v="2016"/>
    <x v="3"/>
    <x v="71"/>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72"/>
    <s v="5590000"/>
    <n v="2016"/>
    <x v="3"/>
    <x v="72"/>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2"/>
    <s v="5592000"/>
    <n v="2016"/>
    <x v="3"/>
    <x v="72"/>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112"/>
    <s v="5590000"/>
    <n v="2016"/>
    <x v="3"/>
    <x v="112"/>
    <s v="50000-PROGRAM EXPENDITURE BUDGET"/>
    <s v="53000-SERVICES-OTHER CHARGES"/>
    <m/>
    <n v="0"/>
    <n v="0"/>
    <n v="0"/>
    <n v="0"/>
    <n v="0"/>
    <s v="N/A"/>
    <n v="0"/>
    <n v="0"/>
    <n v="0"/>
    <n v="0"/>
    <n v="0"/>
    <n v="0"/>
    <n v="0"/>
    <n v="0"/>
    <n v="0"/>
    <n v="0"/>
    <n v="0"/>
    <n v="0"/>
    <n v="0"/>
    <s v="FED HOUSNG &amp; COMM DEV FND"/>
    <s v="FHCD SNO-VAL SR CTR REHAB C13"/>
    <s v="PROGRAM YEAR PROJECTS"/>
    <s v="HOUSING AND COMMUNITY DEVELOPMENT"/>
  </r>
  <r>
    <x v="0"/>
    <s v="1120107"/>
    <s v="350047"/>
    <x v="112"/>
    <s v="5592000"/>
    <n v="2016"/>
    <x v="3"/>
    <x v="112"/>
    <s v="50000-PROGRAM EXPENDITURE BUDGET"/>
    <s v="53000-SERVICES-OTHER CHARGES"/>
    <m/>
    <n v="0"/>
    <n v="0"/>
    <n v="0"/>
    <n v="0"/>
    <n v="0"/>
    <s v="N/A"/>
    <n v="0"/>
    <n v="0"/>
    <n v="0"/>
    <n v="0"/>
    <n v="0"/>
    <n v="0"/>
    <n v="0"/>
    <n v="0"/>
    <n v="0"/>
    <n v="0"/>
    <n v="0"/>
    <n v="0"/>
    <n v="0"/>
    <s v="FED HOUSNG &amp; COMM DEV FND"/>
    <s v="FHCD SNO-VAL SR CTR REHAB C13"/>
    <s v="PROGRAM YEAR PROJECTS"/>
    <s v="HOUSING AND COMMUNITY SERVICES"/>
  </r>
  <r>
    <x v="0"/>
    <s v="1120107"/>
    <s v="350047"/>
    <x v="155"/>
    <s v="5592000"/>
    <n v="2016"/>
    <x v="3"/>
    <x v="154"/>
    <s v="50000-PROGRAM EXPENDITURE BUDGET"/>
    <s v="53000-SERVICES-OTHER CHARGES"/>
    <m/>
    <n v="0"/>
    <n v="0"/>
    <n v="0"/>
    <n v="0"/>
    <n v="0"/>
    <s v="N/A"/>
    <n v="0"/>
    <n v="0"/>
    <n v="0"/>
    <n v="0"/>
    <n v="0"/>
    <n v="0"/>
    <n v="0"/>
    <n v="0"/>
    <n v="0"/>
    <n v="0"/>
    <n v="0"/>
    <n v="0"/>
    <n v="0"/>
    <s v="FED HOUSNG &amp; COMM DEV FND"/>
    <s v="FHCD SNO-VAL SR CTR REHAB C13"/>
    <s v="PROGRAM YEAR PROJECTS"/>
    <s v="HOUSING AND COMMUNITY SERVICES"/>
  </r>
  <r>
    <x v="0"/>
    <s v="1120107"/>
    <s v="350047"/>
    <x v="42"/>
    <s v="5590000"/>
    <n v="2016"/>
    <x v="3"/>
    <x v="42"/>
    <s v="50000-PROGRAM EXPENDITURE BUDGET"/>
    <s v="55000-INTRAGOVERNMENTAL SERVICES"/>
    <m/>
    <n v="0"/>
    <n v="0"/>
    <n v="0"/>
    <n v="0"/>
    <n v="0"/>
    <s v="N/A"/>
    <n v="0"/>
    <n v="0"/>
    <n v="0"/>
    <n v="0"/>
    <n v="0"/>
    <n v="0"/>
    <n v="0"/>
    <n v="0"/>
    <n v="0"/>
    <n v="0"/>
    <n v="0"/>
    <n v="0"/>
    <n v="0"/>
    <s v="FED HOUSNG &amp; COMM DEV FND"/>
    <s v="FHCD SNO-VAL SR CTR REHAB C13"/>
    <s v="PROGRAM YEAR PROJECTS"/>
    <s v="HOUSING AND COMMUNITY DEVELOPMENT"/>
  </r>
  <r>
    <x v="0"/>
    <s v="1120107"/>
    <s v="350047"/>
    <x v="42"/>
    <s v="5592000"/>
    <n v="2016"/>
    <x v="3"/>
    <x v="42"/>
    <s v="50000-PROGRAM EXPENDITURE BUDGET"/>
    <s v="55000-INTRAGOVERNMENTAL SERVICES"/>
    <m/>
    <n v="0"/>
    <n v="0"/>
    <n v="0"/>
    <n v="0"/>
    <n v="0"/>
    <s v="N/A"/>
    <n v="0"/>
    <n v="0"/>
    <n v="0"/>
    <n v="0"/>
    <n v="0"/>
    <n v="0"/>
    <n v="0"/>
    <n v="0"/>
    <n v="0"/>
    <n v="0"/>
    <n v="0"/>
    <n v="0"/>
    <n v="0"/>
    <s v="FED HOUSNG &amp; COMM DEV FND"/>
    <s v="FHCD SNO-VAL SR CTR REHAB C13"/>
    <s v="PROGRAM YEAR PROJECTS"/>
    <s v="HOUSING AND COMMUNITY SERVICES"/>
  </r>
  <r>
    <x v="0"/>
    <s v="1120107"/>
    <s v="350047"/>
    <x v="53"/>
    <s v="5590000"/>
    <n v="2016"/>
    <x v="3"/>
    <x v="53"/>
    <s v="50000-PROGRAM EXPENDITURE BUDGET"/>
    <s v="82000-APPLIED OVERHEAD"/>
    <m/>
    <n v="0"/>
    <n v="0"/>
    <n v="0"/>
    <n v="0"/>
    <n v="0"/>
    <s v="N/A"/>
    <n v="0"/>
    <n v="0"/>
    <n v="0"/>
    <n v="0"/>
    <n v="0"/>
    <n v="0"/>
    <n v="0"/>
    <n v="0"/>
    <n v="0"/>
    <n v="0"/>
    <n v="0"/>
    <n v="0"/>
    <n v="0"/>
    <s v="FED HOUSNG &amp; COMM DEV FND"/>
    <s v="FHCD SNO-VAL SR CTR REHAB C13"/>
    <s v="PROGRAM YEAR PROJECTS"/>
    <s v="HOUSING AND COMMUNITY DEVELOPMENT"/>
  </r>
  <r>
    <x v="0"/>
    <s v="1120107"/>
    <s v="350047"/>
    <x v="54"/>
    <s v="5590000"/>
    <n v="2016"/>
    <x v="3"/>
    <x v="54"/>
    <s v="50000-PROGRAM EXPENDITURE BUDGET"/>
    <s v="82000-APPLIED OVERHEAD"/>
    <m/>
    <n v="0"/>
    <n v="0"/>
    <n v="0"/>
    <n v="0"/>
    <n v="0"/>
    <s v="N/A"/>
    <n v="0"/>
    <n v="0"/>
    <n v="0"/>
    <n v="0"/>
    <n v="0"/>
    <n v="0"/>
    <n v="0"/>
    <n v="0"/>
    <n v="0"/>
    <n v="0"/>
    <n v="0"/>
    <n v="0"/>
    <n v="0"/>
    <s v="FED HOUSNG &amp; COMM DEV FND"/>
    <s v="FHCD SNO-VAL SR CTR REHAB C13"/>
    <s v="PROGRAM YEAR PROJECTS"/>
    <s v="HOUSING AND COMMUNITY DEVELOPMENT"/>
  </r>
  <r>
    <x v="0"/>
    <s v="1120108"/>
    <s v="000000"/>
    <x v="6"/>
    <s v="0000000"/>
    <n v="2016"/>
    <x v="0"/>
    <x v="6"/>
    <s v="BS000-CURRENT ASSETS"/>
    <s v="B1150-ACCOUNTS RECEIVABLE"/>
    <m/>
    <n v="0"/>
    <n v="0"/>
    <n v="0"/>
    <n v="0"/>
    <n v="0"/>
    <s v="N/A"/>
    <n v="0"/>
    <n v="0"/>
    <n v="0"/>
    <n v="0"/>
    <n v="0"/>
    <n v="0"/>
    <n v="0"/>
    <n v="0"/>
    <n v="0"/>
    <n v="0"/>
    <n v="0"/>
    <n v="0"/>
    <n v="0"/>
    <s v="FED HOUSNG &amp; COMM DEV FND"/>
    <s v="FHCD VLLY VIEW 10TH ST SWR C13"/>
    <s v="DEFAULT"/>
    <s v="Default"/>
  </r>
  <r>
    <x v="0"/>
    <s v="1120108"/>
    <s v="000000"/>
    <x v="9"/>
    <s v="0000000"/>
    <n v="2016"/>
    <x v="0"/>
    <x v="9"/>
    <s v="BS000-CURRENT ASSETS"/>
    <s v="B1150-ACCOUNTS RECEIVABLE"/>
    <m/>
    <n v="0"/>
    <n v="0"/>
    <n v="0"/>
    <n v="0"/>
    <n v="0"/>
    <s v="N/A"/>
    <n v="0"/>
    <n v="0"/>
    <n v="0"/>
    <n v="0"/>
    <n v="0"/>
    <n v="0"/>
    <n v="0"/>
    <n v="0"/>
    <n v="0"/>
    <n v="0"/>
    <n v="0"/>
    <n v="0"/>
    <n v="0"/>
    <s v="FED HOUSNG &amp; COMM DEV FND"/>
    <s v="FHCD VLLY VIEW 10TH ST SWR C13"/>
    <s v="DEFAULT"/>
    <s v="Default"/>
  </r>
  <r>
    <x v="0"/>
    <s v="1120108"/>
    <s v="000000"/>
    <x v="29"/>
    <s v="0000000"/>
    <n v="2016"/>
    <x v="1"/>
    <x v="29"/>
    <s v="BS200-CURRENT LIABILITIES"/>
    <s v="B2220-DEFERRED REVENUES"/>
    <m/>
    <n v="0"/>
    <n v="0"/>
    <n v="0"/>
    <n v="0"/>
    <n v="0"/>
    <s v="N/A"/>
    <n v="0"/>
    <n v="0"/>
    <n v="0"/>
    <n v="0"/>
    <n v="0"/>
    <n v="0"/>
    <n v="0"/>
    <n v="0"/>
    <n v="0"/>
    <n v="0"/>
    <n v="0"/>
    <n v="0"/>
    <n v="0"/>
    <s v="FED HOUSNG &amp; COMM DEV FND"/>
    <s v="FHCD VLLY VIEW 10TH ST SWR C13"/>
    <s v="DEFAULT"/>
    <s v="Default"/>
  </r>
  <r>
    <x v="0"/>
    <s v="1120108"/>
    <s v="350047"/>
    <x v="55"/>
    <s v="0000000"/>
    <n v="2016"/>
    <x v="4"/>
    <x v="55"/>
    <s v="R3000-REVENUE"/>
    <s v="R3310-FEDERAL GRANTS DIRECT"/>
    <m/>
    <n v="0"/>
    <n v="0"/>
    <n v="0"/>
    <n v="0"/>
    <n v="0"/>
    <s v="N/A"/>
    <n v="0"/>
    <n v="0"/>
    <n v="0"/>
    <n v="0"/>
    <n v="0"/>
    <n v="0"/>
    <n v="0"/>
    <n v="0"/>
    <n v="0"/>
    <n v="0"/>
    <n v="0"/>
    <n v="0"/>
    <n v="0"/>
    <s v="FED HOUSNG &amp; COMM DEV FND"/>
    <s v="FHCD VLLY VIEW 10TH ST SWR C13"/>
    <s v="PROGRAM YEAR PROJECTS"/>
    <s v="Default"/>
  </r>
  <r>
    <x v="0"/>
    <s v="1120108"/>
    <s v="350047"/>
    <x v="40"/>
    <s v="5590000"/>
    <n v="2016"/>
    <x v="3"/>
    <x v="40"/>
    <s v="50000-PROGRAM EXPENDITURE BUDGET"/>
    <s v="51000-WAGES AND BENEFITS"/>
    <s v="51100-SALARIES/WAGES"/>
    <n v="0"/>
    <n v="0"/>
    <n v="0"/>
    <n v="0"/>
    <n v="0"/>
    <s v="N/A"/>
    <n v="0"/>
    <n v="0"/>
    <n v="0"/>
    <n v="0"/>
    <n v="0"/>
    <n v="0"/>
    <n v="0"/>
    <n v="0"/>
    <n v="0"/>
    <n v="0"/>
    <n v="0"/>
    <n v="0"/>
    <n v="0"/>
    <s v="FED HOUSNG &amp; COMM DEV FND"/>
    <s v="FHCD VLLY VIEW 10TH ST SWR C13"/>
    <s v="PROGRAM YEAR PROJECTS"/>
    <s v="HOUSING AND COMMUNITY DEVELOPMENT"/>
  </r>
  <r>
    <x v="0"/>
    <s v="1120108"/>
    <s v="350047"/>
    <x v="40"/>
    <s v="5592000"/>
    <n v="2016"/>
    <x v="3"/>
    <x v="40"/>
    <s v="50000-PROGRAM EXPENDITURE BUDGET"/>
    <s v="51000-WAGES AND BENEFITS"/>
    <s v="51100-SALARIES/WAGES"/>
    <n v="0"/>
    <n v="0"/>
    <n v="0"/>
    <n v="0"/>
    <n v="0"/>
    <s v="N/A"/>
    <n v="0"/>
    <n v="0"/>
    <n v="0"/>
    <n v="0"/>
    <n v="0"/>
    <n v="0"/>
    <n v="0"/>
    <n v="0"/>
    <n v="0"/>
    <n v="0"/>
    <n v="0"/>
    <n v="0"/>
    <n v="0"/>
    <s v="FED HOUSNG &amp; COMM DEV FND"/>
    <s v="FHCD VLLY VIEW 10TH ST SWR C13"/>
    <s v="PROGRAM YEAR PROJECTS"/>
    <s v="HOUSING AND COMMUNITY SERVICES"/>
  </r>
  <r>
    <x v="0"/>
    <s v="1120108"/>
    <s v="350047"/>
    <x v="70"/>
    <s v="5590000"/>
    <n v="2016"/>
    <x v="3"/>
    <x v="70"/>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0"/>
    <s v="5592000"/>
    <n v="2016"/>
    <x v="3"/>
    <x v="70"/>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71"/>
    <s v="5590000"/>
    <n v="2016"/>
    <x v="3"/>
    <x v="71"/>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1"/>
    <s v="5592000"/>
    <n v="2016"/>
    <x v="3"/>
    <x v="71"/>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72"/>
    <s v="5590000"/>
    <n v="2016"/>
    <x v="3"/>
    <x v="72"/>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2"/>
    <s v="5592000"/>
    <n v="2016"/>
    <x v="3"/>
    <x v="72"/>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111"/>
    <s v="5590000"/>
    <n v="2016"/>
    <x v="3"/>
    <x v="111"/>
    <s v="50000-PROGRAM EXPENDITURE BUDGET"/>
    <s v="53000-SERVICES-OTHER CHARGES"/>
    <m/>
    <n v="0"/>
    <n v="0"/>
    <n v="0"/>
    <n v="0"/>
    <n v="0"/>
    <s v="N/A"/>
    <n v="0"/>
    <n v="0"/>
    <n v="0"/>
    <n v="0"/>
    <n v="0"/>
    <n v="0"/>
    <n v="0"/>
    <n v="0"/>
    <n v="0"/>
    <n v="0"/>
    <n v="0"/>
    <n v="0"/>
    <n v="0"/>
    <s v="FED HOUSNG &amp; COMM DEV FND"/>
    <s v="FHCD VLLY VIEW 10TH ST SWR C13"/>
    <s v="PROGRAM YEAR PROJECTS"/>
    <s v="HOUSING AND COMMUNITY DEVELOPMENT"/>
  </r>
  <r>
    <x v="0"/>
    <s v="1120108"/>
    <s v="350047"/>
    <x v="111"/>
    <s v="5592000"/>
    <n v="2016"/>
    <x v="3"/>
    <x v="111"/>
    <s v="50000-PROGRAM EXPENDITURE BUDGET"/>
    <s v="53000-SERVICES-OTHER CHARGES"/>
    <m/>
    <n v="0"/>
    <n v="0"/>
    <n v="0"/>
    <n v="0"/>
    <n v="0"/>
    <s v="N/A"/>
    <n v="0"/>
    <n v="0"/>
    <n v="0"/>
    <n v="0"/>
    <n v="0"/>
    <n v="0"/>
    <n v="0"/>
    <n v="0"/>
    <n v="0"/>
    <n v="0"/>
    <n v="0"/>
    <n v="0"/>
    <n v="0"/>
    <s v="FED HOUSNG &amp; COMM DEV FND"/>
    <s v="FHCD VLLY VIEW 10TH ST SWR C13"/>
    <s v="PROGRAM YEAR PROJECTS"/>
    <s v="HOUSING AND COMMUNITY SERVICES"/>
  </r>
  <r>
    <x v="0"/>
    <s v="1120108"/>
    <s v="350047"/>
    <x v="112"/>
    <s v="5590000"/>
    <n v="2016"/>
    <x v="3"/>
    <x v="112"/>
    <s v="50000-PROGRAM EXPENDITURE BUDGET"/>
    <s v="53000-SERVICES-OTHER CHARGES"/>
    <m/>
    <n v="0"/>
    <n v="0"/>
    <n v="0"/>
    <n v="0"/>
    <n v="0"/>
    <s v="N/A"/>
    <n v="0"/>
    <n v="0"/>
    <n v="0"/>
    <n v="0"/>
    <n v="0"/>
    <n v="0"/>
    <n v="0"/>
    <n v="0"/>
    <n v="0"/>
    <n v="0"/>
    <n v="0"/>
    <n v="0"/>
    <n v="0"/>
    <s v="FED HOUSNG &amp; COMM DEV FND"/>
    <s v="FHCD VLLY VIEW 10TH ST SWR C13"/>
    <s v="PROGRAM YEAR PROJECTS"/>
    <s v="HOUSING AND COMMUNITY DEVELOPMENT"/>
  </r>
  <r>
    <x v="0"/>
    <s v="1120108"/>
    <s v="350047"/>
    <x v="112"/>
    <s v="5592000"/>
    <n v="2016"/>
    <x v="3"/>
    <x v="112"/>
    <s v="50000-PROGRAM EXPENDITURE BUDGET"/>
    <s v="53000-SERVICES-OTHER CHARGES"/>
    <m/>
    <n v="0"/>
    <n v="0"/>
    <n v="0"/>
    <n v="0"/>
    <n v="0"/>
    <s v="N/A"/>
    <n v="0"/>
    <n v="0"/>
    <n v="0"/>
    <n v="0"/>
    <n v="0"/>
    <n v="0"/>
    <n v="0"/>
    <n v="0"/>
    <n v="0"/>
    <n v="0"/>
    <n v="0"/>
    <n v="0"/>
    <n v="0"/>
    <s v="FED HOUSNG &amp; COMM DEV FND"/>
    <s v="FHCD VLLY VIEW 10TH ST SWR C13"/>
    <s v="PROGRAM YEAR PROJECTS"/>
    <s v="HOUSING AND COMMUNITY SERVICES"/>
  </r>
  <r>
    <x v="0"/>
    <s v="1120108"/>
    <s v="350047"/>
    <x v="42"/>
    <s v="5590000"/>
    <n v="2016"/>
    <x v="3"/>
    <x v="42"/>
    <s v="50000-PROGRAM EXPENDITURE BUDGET"/>
    <s v="55000-INTRAGOVERNMENTAL SERVICES"/>
    <m/>
    <n v="0"/>
    <n v="0"/>
    <n v="0"/>
    <n v="0"/>
    <n v="0"/>
    <s v="N/A"/>
    <n v="0"/>
    <n v="0"/>
    <n v="0"/>
    <n v="0"/>
    <n v="0"/>
    <n v="0"/>
    <n v="0"/>
    <n v="0"/>
    <n v="0"/>
    <n v="0"/>
    <n v="0"/>
    <n v="0"/>
    <n v="0"/>
    <s v="FED HOUSNG &amp; COMM DEV FND"/>
    <s v="FHCD VLLY VIEW 10TH ST SWR C13"/>
    <s v="PROGRAM YEAR PROJECTS"/>
    <s v="HOUSING AND COMMUNITY DEVELOPMENT"/>
  </r>
  <r>
    <x v="0"/>
    <s v="1120108"/>
    <s v="350047"/>
    <x v="53"/>
    <s v="5590000"/>
    <n v="2016"/>
    <x v="3"/>
    <x v="53"/>
    <s v="50000-PROGRAM EXPENDITURE BUDGET"/>
    <s v="82000-APPLIED OVERHEAD"/>
    <m/>
    <n v="0"/>
    <n v="0"/>
    <n v="0"/>
    <n v="0"/>
    <n v="0"/>
    <s v="N/A"/>
    <n v="0"/>
    <n v="0"/>
    <n v="0"/>
    <n v="0"/>
    <n v="0"/>
    <n v="0"/>
    <n v="0"/>
    <n v="0"/>
    <n v="0"/>
    <n v="0"/>
    <n v="0"/>
    <n v="0"/>
    <n v="0"/>
    <s v="FED HOUSNG &amp; COMM DEV FND"/>
    <s v="FHCD VLLY VIEW 10TH ST SWR C13"/>
    <s v="PROGRAM YEAR PROJECTS"/>
    <s v="HOUSING AND COMMUNITY DEVELOPMENT"/>
  </r>
  <r>
    <x v="0"/>
    <s v="1120108"/>
    <s v="350047"/>
    <x v="54"/>
    <s v="5590000"/>
    <n v="2016"/>
    <x v="3"/>
    <x v="54"/>
    <s v="50000-PROGRAM EXPENDITURE BUDGET"/>
    <s v="82000-APPLIED OVERHEAD"/>
    <m/>
    <n v="0"/>
    <n v="0"/>
    <n v="0"/>
    <n v="0"/>
    <n v="0"/>
    <s v="N/A"/>
    <n v="0"/>
    <n v="0"/>
    <n v="0"/>
    <n v="0"/>
    <n v="0"/>
    <n v="0"/>
    <n v="0"/>
    <n v="0"/>
    <n v="0"/>
    <n v="0"/>
    <n v="0"/>
    <n v="0"/>
    <n v="0"/>
    <s v="FED HOUSNG &amp; COMM DEV FND"/>
    <s v="FHCD VLLY VIEW 10TH ST SWR C13"/>
    <s v="PROGRAM YEAR PROJECTS"/>
    <s v="HOUSING AND COMMUNITY DEVELOPMENT"/>
  </r>
  <r>
    <x v="0"/>
    <s v="1120109"/>
    <s v="000000"/>
    <x v="6"/>
    <s v="0000000"/>
    <n v="2016"/>
    <x v="0"/>
    <x v="6"/>
    <s v="BS000-CURRENT ASSETS"/>
    <s v="B1150-ACCOUNTS RECEIVABLE"/>
    <m/>
    <n v="0"/>
    <n v="0"/>
    <n v="0"/>
    <n v="0"/>
    <n v="0"/>
    <s v="N/A"/>
    <n v="0"/>
    <n v="0"/>
    <n v="0"/>
    <n v="0"/>
    <n v="0"/>
    <n v="0"/>
    <n v="0"/>
    <n v="0"/>
    <n v="0"/>
    <n v="0"/>
    <n v="0"/>
    <n v="0"/>
    <n v="0"/>
    <s v="FED HOUSNG &amp; COMM DEV FND"/>
    <s v="FHCD MINH QUANG TRINH"/>
    <s v="DEFAULT"/>
    <s v="Default"/>
  </r>
  <r>
    <x v="0"/>
    <s v="1120109"/>
    <s v="000000"/>
    <x v="9"/>
    <s v="0000000"/>
    <n v="2016"/>
    <x v="0"/>
    <x v="9"/>
    <s v="BS000-CURRENT ASSETS"/>
    <s v="B1150-ACCOUNTS RECEIVABLE"/>
    <m/>
    <n v="0"/>
    <n v="0"/>
    <n v="0"/>
    <n v="0"/>
    <n v="0"/>
    <s v="N/A"/>
    <n v="0"/>
    <n v="0"/>
    <n v="0"/>
    <n v="0"/>
    <n v="0"/>
    <n v="0"/>
    <n v="0"/>
    <n v="0"/>
    <n v="0"/>
    <n v="0"/>
    <n v="0"/>
    <n v="0"/>
    <n v="0"/>
    <s v="FED HOUSNG &amp; COMM DEV FND"/>
    <s v="FHCD MINH QUANG TRINH"/>
    <s v="DEFAULT"/>
    <s v="Default"/>
  </r>
  <r>
    <x v="0"/>
    <s v="1120109"/>
    <s v="000000"/>
    <x v="29"/>
    <s v="0000000"/>
    <n v="2016"/>
    <x v="1"/>
    <x v="29"/>
    <s v="BS200-CURRENT LIABILITIES"/>
    <s v="B2220-DEFERRED REVENUES"/>
    <m/>
    <n v="0"/>
    <n v="0"/>
    <n v="-7032.32"/>
    <n v="0"/>
    <n v="7032.32"/>
    <s v="N/A"/>
    <n v="0"/>
    <n v="0"/>
    <n v="0"/>
    <n v="0"/>
    <n v="0"/>
    <n v="0"/>
    <n v="0"/>
    <n v="0"/>
    <n v="0"/>
    <n v="0"/>
    <n v="0"/>
    <n v="-7032.32"/>
    <n v="0"/>
    <s v="FED HOUSNG &amp; COMM DEV FND"/>
    <s v="FHCD MINH QUANG TRINH"/>
    <s v="DEFAULT"/>
    <s v="Default"/>
  </r>
  <r>
    <x v="0"/>
    <s v="1120109"/>
    <s v="350002"/>
    <x v="43"/>
    <s v="0000000"/>
    <n v="2016"/>
    <x v="4"/>
    <x v="43"/>
    <s v="R3000-REVENUE"/>
    <s v="R3310-FEDERAL GRANTS DIRECT"/>
    <m/>
    <n v="0"/>
    <n v="0"/>
    <n v="0"/>
    <n v="0"/>
    <n v="0"/>
    <s v="N/A"/>
    <n v="0"/>
    <n v="0"/>
    <n v="0"/>
    <n v="0"/>
    <n v="0"/>
    <n v="0"/>
    <n v="0"/>
    <n v="0"/>
    <n v="0"/>
    <n v="0"/>
    <n v="0"/>
    <n v="0"/>
    <n v="0"/>
    <s v="FED HOUSNG &amp; COMM DEV FND"/>
    <s v="FHCD MINH QUANG TRINH"/>
    <s v="IDIS HOME OWNERS REHAB"/>
    <s v="Default"/>
  </r>
  <r>
    <x v="0"/>
    <s v="1120109"/>
    <s v="350002"/>
    <x v="39"/>
    <s v="0000000"/>
    <n v="2016"/>
    <x v="4"/>
    <x v="39"/>
    <s v="R3000-REVENUE"/>
    <s v="R3600-MISCELLANEOUS REVENUE"/>
    <m/>
    <n v="0"/>
    <n v="0"/>
    <n v="0"/>
    <n v="0"/>
    <n v="0"/>
    <s v="N/A"/>
    <n v="0"/>
    <n v="0"/>
    <n v="0"/>
    <n v="0"/>
    <n v="0"/>
    <n v="0"/>
    <n v="0"/>
    <n v="0"/>
    <n v="0"/>
    <n v="0"/>
    <n v="0"/>
    <n v="0"/>
    <n v="0"/>
    <s v="FED HOUSNG &amp; COMM DEV FND"/>
    <s v="FHCD MINH QUANG TRINH"/>
    <s v="IDIS HOME OWNERS REHAB"/>
    <s v="Default"/>
  </r>
  <r>
    <x v="0"/>
    <s v="1120109"/>
    <s v="350002"/>
    <x v="38"/>
    <s v="5590000"/>
    <n v="2016"/>
    <x v="3"/>
    <x v="38"/>
    <s v="50000-PROGRAM EXPENDITURE BUDGET"/>
    <s v="53000-SERVICES-OTHER CHARGES"/>
    <m/>
    <n v="0"/>
    <n v="0"/>
    <n v="0"/>
    <n v="0"/>
    <n v="0"/>
    <s v="N/A"/>
    <n v="0"/>
    <n v="0"/>
    <n v="0"/>
    <n v="0"/>
    <n v="0"/>
    <n v="0"/>
    <n v="0"/>
    <n v="0"/>
    <n v="0"/>
    <n v="0"/>
    <n v="0"/>
    <n v="0"/>
    <n v="0"/>
    <s v="FED HOUSNG &amp; COMM DEV FND"/>
    <s v="FHCD MINH QUANG TRINH"/>
    <s v="IDIS HOME OWNERS REHAB"/>
    <s v="HOUSING AND COMMUNITY DEVELOPMENT"/>
  </r>
  <r>
    <x v="0"/>
    <s v="1120109"/>
    <s v="350002"/>
    <x v="112"/>
    <s v="5590000"/>
    <n v="2016"/>
    <x v="3"/>
    <x v="112"/>
    <s v="50000-PROGRAM EXPENDITURE BUDGET"/>
    <s v="53000-SERVICES-OTHER CHARGES"/>
    <m/>
    <n v="0"/>
    <n v="0"/>
    <n v="0"/>
    <n v="0"/>
    <n v="0"/>
    <s v="N/A"/>
    <n v="0"/>
    <n v="0"/>
    <n v="0"/>
    <n v="0"/>
    <n v="0"/>
    <n v="0"/>
    <n v="0"/>
    <n v="0"/>
    <n v="0"/>
    <n v="0"/>
    <n v="0"/>
    <n v="0"/>
    <n v="0"/>
    <s v="FED HOUSNG &amp; COMM DEV FND"/>
    <s v="FHCD MINH QUANG TRINH"/>
    <s v="IDIS HOME OWNERS REHAB"/>
    <s v="HOUSING AND COMMUNITY DEVELOPMENT"/>
  </r>
  <r>
    <x v="0"/>
    <s v="1120296"/>
    <s v="000000"/>
    <x v="6"/>
    <s v="0000000"/>
    <n v="2016"/>
    <x v="0"/>
    <x v="6"/>
    <s v="BS000-CURRENT ASSETS"/>
    <s v="B1150-ACCOUNTS RECEIVABLE"/>
    <m/>
    <n v="0"/>
    <n v="0"/>
    <n v="0"/>
    <n v="0"/>
    <n v="0"/>
    <s v="N/A"/>
    <n v="0"/>
    <n v="0"/>
    <n v="0"/>
    <n v="0"/>
    <n v="0"/>
    <n v="0"/>
    <n v="0"/>
    <n v="0"/>
    <n v="0"/>
    <n v="0"/>
    <n v="0"/>
    <n v="0"/>
    <n v="0"/>
    <s v="FED HOUSNG &amp; COMM DEV FND"/>
    <s v="FHCD VIRGINIA CROSMAN"/>
    <s v="DEFAULT"/>
    <s v="Default"/>
  </r>
  <r>
    <x v="0"/>
    <s v="1120296"/>
    <s v="000000"/>
    <x v="9"/>
    <s v="0000000"/>
    <n v="2016"/>
    <x v="0"/>
    <x v="9"/>
    <s v="BS000-CURRENT ASSETS"/>
    <s v="B1150-ACCOUNTS RECEIVABLE"/>
    <m/>
    <n v="0"/>
    <n v="0"/>
    <n v="0"/>
    <n v="0"/>
    <n v="0"/>
    <s v="N/A"/>
    <n v="0"/>
    <n v="0"/>
    <n v="0"/>
    <n v="0"/>
    <n v="0"/>
    <n v="0"/>
    <n v="0"/>
    <n v="0"/>
    <n v="0"/>
    <n v="0"/>
    <n v="0"/>
    <n v="0"/>
    <n v="0"/>
    <s v="FED HOUSNG &amp; COMM DEV FND"/>
    <s v="FHCD VIRGINIA CROSMAN"/>
    <s v="DEFAULT"/>
    <s v="Default"/>
  </r>
  <r>
    <x v="0"/>
    <s v="1120296"/>
    <s v="000000"/>
    <x v="29"/>
    <s v="0000000"/>
    <n v="2016"/>
    <x v="1"/>
    <x v="29"/>
    <s v="BS200-CURRENT LIABILITIES"/>
    <s v="B2220-DEFERRED REVENUES"/>
    <m/>
    <n v="0"/>
    <n v="0"/>
    <n v="0"/>
    <n v="0"/>
    <n v="0"/>
    <s v="N/A"/>
    <n v="0"/>
    <n v="0"/>
    <n v="0"/>
    <n v="0"/>
    <n v="0"/>
    <n v="0"/>
    <n v="0"/>
    <n v="0"/>
    <n v="0"/>
    <n v="0"/>
    <n v="0"/>
    <n v="0"/>
    <n v="0"/>
    <s v="FED HOUSNG &amp; COMM DEV FND"/>
    <s v="FHCD VIRGINIA CROSMAN"/>
    <s v="DEFAULT"/>
    <s v="Default"/>
  </r>
  <r>
    <x v="0"/>
    <s v="1120296"/>
    <s v="350002"/>
    <x v="43"/>
    <s v="0000000"/>
    <n v="2016"/>
    <x v="4"/>
    <x v="43"/>
    <s v="R3000-REVENUE"/>
    <s v="R3310-FEDERAL GRANTS DIRECT"/>
    <m/>
    <n v="0"/>
    <n v="0"/>
    <n v="0"/>
    <n v="0"/>
    <n v="0"/>
    <s v="N/A"/>
    <n v="0"/>
    <n v="0"/>
    <n v="0"/>
    <n v="0"/>
    <n v="0"/>
    <n v="0"/>
    <n v="0"/>
    <n v="0"/>
    <n v="0"/>
    <n v="0"/>
    <n v="0"/>
    <n v="0"/>
    <n v="0"/>
    <s v="FED HOUSNG &amp; COMM DEV FND"/>
    <s v="FHCD VIRGINIA CROSMAN"/>
    <s v="IDIS HOME OWNERS REHAB"/>
    <s v="Default"/>
  </r>
  <r>
    <x v="0"/>
    <s v="1120296"/>
    <s v="350002"/>
    <x v="38"/>
    <s v="5590000"/>
    <n v="2016"/>
    <x v="3"/>
    <x v="38"/>
    <s v="50000-PROGRAM EXPENDITURE BUDGET"/>
    <s v="53000-SERVICES-OTHER CHARGES"/>
    <m/>
    <n v="0"/>
    <n v="0"/>
    <n v="0"/>
    <n v="0"/>
    <n v="0"/>
    <s v="N/A"/>
    <n v="0"/>
    <n v="0"/>
    <n v="0"/>
    <n v="0"/>
    <n v="0"/>
    <n v="0"/>
    <n v="0"/>
    <n v="0"/>
    <n v="0"/>
    <n v="0"/>
    <n v="0"/>
    <n v="0"/>
    <n v="0"/>
    <s v="FED HOUSNG &amp; COMM DEV FND"/>
    <s v="FHCD VIRGINIA CROSMAN"/>
    <s v="IDIS HOME OWNERS REHAB"/>
    <s v="HOUSING AND COMMUNITY DEVELOPMENT"/>
  </r>
  <r>
    <x v="0"/>
    <s v="1120296"/>
    <s v="350002"/>
    <x v="112"/>
    <s v="5590000"/>
    <n v="2016"/>
    <x v="3"/>
    <x v="112"/>
    <s v="50000-PROGRAM EXPENDITURE BUDGET"/>
    <s v="53000-SERVICES-OTHER CHARGES"/>
    <m/>
    <n v="0"/>
    <n v="0"/>
    <n v="0"/>
    <n v="0"/>
    <n v="0"/>
    <s v="N/A"/>
    <n v="0"/>
    <n v="0"/>
    <n v="0"/>
    <n v="0"/>
    <n v="0"/>
    <n v="0"/>
    <n v="0"/>
    <n v="0"/>
    <n v="0"/>
    <n v="0"/>
    <n v="0"/>
    <n v="0"/>
    <n v="0"/>
    <s v="FED HOUSNG &amp; COMM DEV FND"/>
    <s v="FHCD VIRGINIA CROSMAN"/>
    <s v="IDIS HOME OWNERS REHAB"/>
    <s v="HOUSING AND COMMUNITY DEVELOPMENT"/>
  </r>
  <r>
    <x v="0"/>
    <s v="1120299"/>
    <s v="000000"/>
    <x v="6"/>
    <s v="0000000"/>
    <n v="2016"/>
    <x v="0"/>
    <x v="6"/>
    <s v="BS000-CURRENT ASSETS"/>
    <s v="B1150-ACCOUNTS RECEIVABLE"/>
    <m/>
    <n v="0"/>
    <n v="0"/>
    <n v="0"/>
    <n v="0"/>
    <n v="0"/>
    <s v="N/A"/>
    <n v="0"/>
    <n v="0"/>
    <n v="0"/>
    <n v="0"/>
    <n v="0"/>
    <n v="0"/>
    <n v="0"/>
    <n v="0"/>
    <n v="0"/>
    <n v="0"/>
    <n v="0"/>
    <n v="0"/>
    <n v="0"/>
    <s v="FED HOUSNG &amp; COMM DEV FND"/>
    <s v="FHCD THOMAS MCDANIEL"/>
    <s v="DEFAULT"/>
    <s v="Default"/>
  </r>
  <r>
    <x v="0"/>
    <s v="1120299"/>
    <s v="000000"/>
    <x v="9"/>
    <s v="0000000"/>
    <n v="2016"/>
    <x v="0"/>
    <x v="9"/>
    <s v="BS000-CURRENT ASSETS"/>
    <s v="B1150-ACCOUNTS RECEIVABLE"/>
    <m/>
    <n v="0"/>
    <n v="0"/>
    <n v="0"/>
    <n v="0"/>
    <n v="0"/>
    <s v="N/A"/>
    <n v="0"/>
    <n v="0"/>
    <n v="0"/>
    <n v="0"/>
    <n v="0"/>
    <n v="0"/>
    <n v="0"/>
    <n v="0"/>
    <n v="0"/>
    <n v="0"/>
    <n v="0"/>
    <n v="0"/>
    <n v="0"/>
    <s v="FED HOUSNG &amp; COMM DEV FND"/>
    <s v="FHCD THOMAS MCDANIEL"/>
    <s v="DEFAULT"/>
    <s v="Default"/>
  </r>
  <r>
    <x v="0"/>
    <s v="1120299"/>
    <s v="000000"/>
    <x v="29"/>
    <s v="0000000"/>
    <n v="2016"/>
    <x v="1"/>
    <x v="29"/>
    <s v="BS200-CURRENT LIABILITIES"/>
    <s v="B2220-DEFERRED REVENUES"/>
    <m/>
    <n v="0"/>
    <n v="0"/>
    <n v="0"/>
    <n v="0"/>
    <n v="0"/>
    <s v="N/A"/>
    <n v="0"/>
    <n v="0"/>
    <n v="0"/>
    <n v="0"/>
    <n v="0"/>
    <n v="0"/>
    <n v="0"/>
    <n v="0"/>
    <n v="0"/>
    <n v="0"/>
    <n v="0"/>
    <n v="0"/>
    <n v="0"/>
    <s v="FED HOUSNG &amp; COMM DEV FND"/>
    <s v="FHCD THOMAS MCDANIEL"/>
    <s v="DEFAULT"/>
    <s v="Default"/>
  </r>
  <r>
    <x v="0"/>
    <s v="1120299"/>
    <s v="350002"/>
    <x v="43"/>
    <s v="0000000"/>
    <n v="2016"/>
    <x v="4"/>
    <x v="43"/>
    <s v="R3000-REVENUE"/>
    <s v="R3310-FEDERAL GRANTS DIRECT"/>
    <m/>
    <n v="0"/>
    <n v="0"/>
    <n v="0"/>
    <n v="0"/>
    <n v="0"/>
    <s v="N/A"/>
    <n v="0"/>
    <n v="0"/>
    <n v="0"/>
    <n v="0"/>
    <n v="0"/>
    <n v="0"/>
    <n v="0"/>
    <n v="0"/>
    <n v="0"/>
    <n v="0"/>
    <n v="0"/>
    <n v="0"/>
    <n v="0"/>
    <s v="FED HOUSNG &amp; COMM DEV FND"/>
    <s v="FHCD THOMAS MCDANIEL"/>
    <s v="IDIS HOME OWNERS REHAB"/>
    <s v="Default"/>
  </r>
  <r>
    <x v="0"/>
    <s v="1120299"/>
    <s v="350002"/>
    <x v="39"/>
    <s v="0000000"/>
    <n v="2016"/>
    <x v="4"/>
    <x v="39"/>
    <s v="R3000-REVENUE"/>
    <s v="R3600-MISCELLANEOUS REVENUE"/>
    <m/>
    <n v="0"/>
    <n v="0"/>
    <n v="0"/>
    <n v="0"/>
    <n v="0"/>
    <s v="N/A"/>
    <n v="0"/>
    <n v="0"/>
    <n v="0"/>
    <n v="0"/>
    <n v="0"/>
    <n v="0"/>
    <n v="0"/>
    <n v="0"/>
    <n v="0"/>
    <n v="0"/>
    <n v="0"/>
    <n v="0"/>
    <n v="0"/>
    <s v="FED HOUSNG &amp; COMM DEV FND"/>
    <s v="FHCD THOMAS MCDANIEL"/>
    <s v="IDIS HOME OWNERS REHAB"/>
    <s v="Default"/>
  </r>
  <r>
    <x v="0"/>
    <s v="1120299"/>
    <s v="350002"/>
    <x v="38"/>
    <s v="5590000"/>
    <n v="2016"/>
    <x v="3"/>
    <x v="38"/>
    <s v="50000-PROGRAM EXPENDITURE BUDGET"/>
    <s v="53000-SERVICES-OTHER CHARGES"/>
    <m/>
    <n v="0"/>
    <n v="0"/>
    <n v="0"/>
    <n v="0"/>
    <n v="0"/>
    <s v="N/A"/>
    <n v="0"/>
    <n v="0"/>
    <n v="0"/>
    <n v="0"/>
    <n v="0"/>
    <n v="0"/>
    <n v="0"/>
    <n v="0"/>
    <n v="0"/>
    <n v="0"/>
    <n v="0"/>
    <n v="0"/>
    <n v="0"/>
    <s v="FED HOUSNG &amp; COMM DEV FND"/>
    <s v="FHCD THOMAS MCDANIEL"/>
    <s v="IDIS HOME OWNERS REHAB"/>
    <s v="HOUSING AND COMMUNITY DEVELOPMENT"/>
  </r>
  <r>
    <x v="0"/>
    <s v="1120299"/>
    <s v="350002"/>
    <x v="112"/>
    <s v="5590000"/>
    <n v="2016"/>
    <x v="3"/>
    <x v="112"/>
    <s v="50000-PROGRAM EXPENDITURE BUDGET"/>
    <s v="53000-SERVICES-OTHER CHARGES"/>
    <m/>
    <n v="0"/>
    <n v="0"/>
    <n v="0"/>
    <n v="0"/>
    <n v="0"/>
    <s v="N/A"/>
    <n v="0"/>
    <n v="0"/>
    <n v="0"/>
    <n v="0"/>
    <n v="0"/>
    <n v="0"/>
    <n v="0"/>
    <n v="0"/>
    <n v="0"/>
    <n v="0"/>
    <n v="0"/>
    <n v="0"/>
    <n v="0"/>
    <s v="FED HOUSNG &amp; COMM DEV FND"/>
    <s v="FHCD THOMAS MCDANIEL"/>
    <s v="IDIS HOME OWNERS REHAB"/>
    <s v="HOUSING AND COMMUNITY DEVELOPMENT"/>
  </r>
  <r>
    <x v="0"/>
    <s v="1120324"/>
    <s v="000000"/>
    <x v="6"/>
    <s v="0000000"/>
    <n v="2016"/>
    <x v="0"/>
    <x v="6"/>
    <s v="BS000-CURRENT ASSETS"/>
    <s v="B1150-ACCOUNTS RECEIVABLE"/>
    <m/>
    <n v="0"/>
    <n v="0"/>
    <n v="0"/>
    <n v="0"/>
    <n v="0"/>
    <s v="N/A"/>
    <n v="0"/>
    <n v="0"/>
    <n v="0"/>
    <n v="0"/>
    <n v="0"/>
    <n v="0"/>
    <n v="0"/>
    <n v="0"/>
    <n v="0"/>
    <n v="0"/>
    <n v="0"/>
    <n v="0"/>
    <n v="0"/>
    <s v="FED HOUSNG &amp; COMM DEV FND"/>
    <s v="FHCD 2013 HSG REPAIR PROG C13"/>
    <s v="DEFAULT"/>
    <s v="Default"/>
  </r>
  <r>
    <x v="0"/>
    <s v="1120324"/>
    <s v="000000"/>
    <x v="9"/>
    <s v="0000000"/>
    <n v="2016"/>
    <x v="0"/>
    <x v="9"/>
    <s v="BS000-CURRENT ASSETS"/>
    <s v="B1150-ACCOUNTS RECEIVABLE"/>
    <m/>
    <n v="0"/>
    <n v="0"/>
    <n v="0"/>
    <n v="0"/>
    <n v="0"/>
    <s v="N/A"/>
    <n v="0"/>
    <n v="0"/>
    <n v="0"/>
    <n v="0"/>
    <n v="0"/>
    <n v="0"/>
    <n v="0"/>
    <n v="0"/>
    <n v="0"/>
    <n v="0"/>
    <n v="0"/>
    <n v="0"/>
    <n v="0"/>
    <s v="FED HOUSNG &amp; COMM DEV FND"/>
    <s v="FHCD 2013 HSG REPAIR PROG C13"/>
    <s v="DEFAULT"/>
    <s v="Default"/>
  </r>
  <r>
    <x v="0"/>
    <s v="1120324"/>
    <s v="000000"/>
    <x v="17"/>
    <s v="5590000"/>
    <n v="2016"/>
    <x v="1"/>
    <x v="17"/>
    <s v="BS200-CURRENT LIABILITIES"/>
    <s v="B2020-ACCOUNTS PAYABLE"/>
    <m/>
    <n v="0"/>
    <n v="0"/>
    <n v="0"/>
    <n v="0"/>
    <n v="0"/>
    <s v="N/A"/>
    <n v="0"/>
    <n v="0"/>
    <n v="0"/>
    <n v="0"/>
    <n v="0"/>
    <n v="0"/>
    <n v="0"/>
    <n v="0"/>
    <n v="0"/>
    <n v="0"/>
    <n v="0"/>
    <n v="0"/>
    <n v="0"/>
    <s v="FED HOUSNG &amp; COMM DEV FND"/>
    <s v="FHCD 2013 HSG REPAIR PROG C13"/>
    <s v="DEFAULT"/>
    <s v="HOUSING AND COMMUNITY DEVELOPMENT"/>
  </r>
  <r>
    <x v="0"/>
    <s v="1120324"/>
    <s v="000000"/>
    <x v="29"/>
    <s v="0000000"/>
    <n v="2016"/>
    <x v="1"/>
    <x v="29"/>
    <s v="BS200-CURRENT LIABILITIES"/>
    <s v="B2220-DEFERRED REVENUES"/>
    <m/>
    <n v="0"/>
    <n v="0"/>
    <n v="0"/>
    <n v="0"/>
    <n v="0"/>
    <s v="N/A"/>
    <n v="0"/>
    <n v="0"/>
    <n v="0"/>
    <n v="0"/>
    <n v="0"/>
    <n v="0"/>
    <n v="0"/>
    <n v="0"/>
    <n v="0"/>
    <n v="0"/>
    <n v="0"/>
    <n v="0"/>
    <n v="0"/>
    <s v="FED HOUSNG &amp; COMM DEV FND"/>
    <s v="FHCD 2013 HSG REPAIR PROG C13"/>
    <s v="DEFAULT"/>
    <s v="Default"/>
  </r>
  <r>
    <x v="0"/>
    <s v="1120324"/>
    <s v="350047"/>
    <x v="55"/>
    <s v="0000000"/>
    <n v="2016"/>
    <x v="4"/>
    <x v="55"/>
    <s v="R3000-REVENUE"/>
    <s v="R3310-FEDERAL GRANTS DIRECT"/>
    <m/>
    <n v="0"/>
    <n v="0"/>
    <n v="0"/>
    <n v="0"/>
    <n v="0"/>
    <s v="N/A"/>
    <n v="0"/>
    <n v="0"/>
    <n v="0"/>
    <n v="0"/>
    <n v="0"/>
    <n v="0"/>
    <n v="0"/>
    <n v="0"/>
    <n v="0"/>
    <n v="0"/>
    <n v="0"/>
    <n v="0"/>
    <n v="0"/>
    <s v="FED HOUSNG &amp; COMM DEV FND"/>
    <s v="FHCD 2013 HSG REPAIR PROG C13"/>
    <s v="PROGRAM YEAR PROJECTS"/>
    <s v="Default"/>
  </r>
  <r>
    <x v="0"/>
    <s v="1120324"/>
    <s v="350047"/>
    <x v="39"/>
    <s v="0000000"/>
    <n v="2016"/>
    <x v="4"/>
    <x v="39"/>
    <s v="R3000-REVENUE"/>
    <s v="R3600-MISCELLANEOUS REVENUE"/>
    <m/>
    <n v="0"/>
    <n v="0"/>
    <n v="0"/>
    <n v="0"/>
    <n v="0"/>
    <s v="N/A"/>
    <n v="0"/>
    <n v="0"/>
    <n v="0"/>
    <n v="0"/>
    <n v="0"/>
    <n v="0"/>
    <n v="0"/>
    <n v="0"/>
    <n v="0"/>
    <n v="0"/>
    <n v="0"/>
    <n v="0"/>
    <n v="0"/>
    <s v="FED HOUSNG &amp; COMM DEV FND"/>
    <s v="FHCD 2013 HSG REPAIR PROG C13"/>
    <s v="PROGRAM YEAR PROJECTS"/>
    <s v="Default"/>
  </r>
  <r>
    <x v="0"/>
    <s v="1120324"/>
    <s v="350047"/>
    <x v="38"/>
    <s v="5590000"/>
    <n v="2016"/>
    <x v="3"/>
    <x v="38"/>
    <s v="50000-PROGRAM EXPENDITURE BUDGET"/>
    <s v="53000-SERVICES-OTHER CHARGES"/>
    <m/>
    <n v="0"/>
    <n v="0"/>
    <n v="0"/>
    <n v="0"/>
    <n v="0"/>
    <s v="N/A"/>
    <n v="0"/>
    <n v="0"/>
    <n v="0"/>
    <n v="0"/>
    <n v="0"/>
    <n v="0"/>
    <n v="0"/>
    <n v="0"/>
    <n v="0"/>
    <n v="0"/>
    <n v="0"/>
    <n v="0"/>
    <n v="0"/>
    <s v="FED HOUSNG &amp; COMM DEV FND"/>
    <s v="FHCD 2013 HSG REPAIR PROG C13"/>
    <s v="PROGRAM YEAR PROJECTS"/>
    <s v="HOUSING AND COMMUNITY DEVELOPMENT"/>
  </r>
  <r>
    <x v="0"/>
    <s v="1120324"/>
    <s v="350047"/>
    <x v="41"/>
    <s v="5590000"/>
    <n v="2016"/>
    <x v="3"/>
    <x v="41"/>
    <s v="50000-PROGRAM EXPENDITURE BUDGET"/>
    <s v="53000-SERVICES-OTHER CHARGES"/>
    <m/>
    <n v="0"/>
    <n v="0"/>
    <n v="0"/>
    <n v="0"/>
    <n v="0"/>
    <s v="N/A"/>
    <n v="0"/>
    <n v="0"/>
    <n v="0"/>
    <n v="0"/>
    <n v="0"/>
    <n v="0"/>
    <n v="0"/>
    <n v="0"/>
    <n v="0"/>
    <n v="0"/>
    <n v="0"/>
    <n v="0"/>
    <n v="0"/>
    <s v="FED HOUSNG &amp; COMM DEV FND"/>
    <s v="FHCD 2013 HSG REPAIR PROG C13"/>
    <s v="PROGRAM YEAR PROJECTS"/>
    <s v="HOUSING AND COMMUNITY DEVELOPMENT"/>
  </r>
  <r>
    <x v="0"/>
    <s v="1120324"/>
    <s v="350047"/>
    <x v="112"/>
    <s v="5590000"/>
    <n v="2016"/>
    <x v="3"/>
    <x v="112"/>
    <s v="50000-PROGRAM EXPENDITURE BUDGET"/>
    <s v="53000-SERVICES-OTHER CHARGES"/>
    <m/>
    <n v="0"/>
    <n v="0"/>
    <n v="0"/>
    <n v="-820.85"/>
    <n v="820.85"/>
    <s v="N/A"/>
    <n v="0"/>
    <n v="0"/>
    <n v="0"/>
    <n v="0"/>
    <n v="0"/>
    <n v="0"/>
    <n v="0"/>
    <n v="0"/>
    <n v="0"/>
    <n v="0"/>
    <n v="0"/>
    <n v="0"/>
    <n v="0"/>
    <s v="FED HOUSNG &amp; COMM DEV FND"/>
    <s v="FHCD 2013 HSG REPAIR PROG C13"/>
    <s v="PROGRAM YEAR PROJECTS"/>
    <s v="HOUSING AND COMMUNITY DEVELOPMENT"/>
  </r>
  <r>
    <x v="0"/>
    <s v="1120324"/>
    <s v="350047"/>
    <x v="112"/>
    <s v="5592000"/>
    <n v="2016"/>
    <x v="3"/>
    <x v="112"/>
    <s v="50000-PROGRAM EXPENDITURE BUDGET"/>
    <s v="53000-SERVICES-OTHER CHARGES"/>
    <m/>
    <n v="0"/>
    <n v="0"/>
    <n v="0"/>
    <n v="0"/>
    <n v="0"/>
    <s v="N/A"/>
    <n v="0"/>
    <n v="0"/>
    <n v="0"/>
    <n v="0"/>
    <n v="0"/>
    <n v="0"/>
    <n v="0"/>
    <n v="0"/>
    <n v="0"/>
    <n v="0"/>
    <n v="0"/>
    <n v="0"/>
    <n v="0"/>
    <s v="FED HOUSNG &amp; COMM DEV FND"/>
    <s v="FHCD 2013 HSG REPAIR PROG C13"/>
    <s v="PROGRAM YEAR PROJECTS"/>
    <s v="HOUSING AND COMMUNITY SERVICES"/>
  </r>
  <r>
    <x v="0"/>
    <s v="1120555"/>
    <s v="000000"/>
    <x v="6"/>
    <s v="0000000"/>
    <n v="2016"/>
    <x v="0"/>
    <x v="6"/>
    <s v="BS000-CURRENT ASSETS"/>
    <s v="B1150-ACCOUNTS RECEIVABLE"/>
    <m/>
    <n v="0"/>
    <n v="0"/>
    <n v="0"/>
    <n v="0"/>
    <n v="0"/>
    <s v="N/A"/>
    <n v="0"/>
    <n v="0"/>
    <n v="0"/>
    <n v="0"/>
    <n v="0"/>
    <n v="0"/>
    <n v="0"/>
    <n v="0"/>
    <n v="0"/>
    <n v="0"/>
    <n v="0"/>
    <n v="0"/>
    <n v="0"/>
    <s v="FED HOUSNG &amp; COMM DEV FND"/>
    <s v="FHCD JOAN COSTELLO"/>
    <s v="DEFAULT"/>
    <s v="Default"/>
  </r>
  <r>
    <x v="0"/>
    <s v="1120555"/>
    <s v="000000"/>
    <x v="9"/>
    <s v="0000000"/>
    <n v="2016"/>
    <x v="0"/>
    <x v="9"/>
    <s v="BS000-CURRENT ASSETS"/>
    <s v="B1150-ACCOUNTS RECEIVABLE"/>
    <m/>
    <n v="0"/>
    <n v="0"/>
    <n v="0"/>
    <n v="0"/>
    <n v="0"/>
    <s v="N/A"/>
    <n v="0"/>
    <n v="0"/>
    <n v="0"/>
    <n v="0"/>
    <n v="0"/>
    <n v="0"/>
    <n v="0"/>
    <n v="0"/>
    <n v="0"/>
    <n v="0"/>
    <n v="0"/>
    <n v="0"/>
    <n v="0"/>
    <s v="FED HOUSNG &amp; COMM DEV FND"/>
    <s v="FHCD JOAN COSTELLO"/>
    <s v="DEFAULT"/>
    <s v="Default"/>
  </r>
  <r>
    <x v="0"/>
    <s v="1120555"/>
    <s v="000000"/>
    <x v="29"/>
    <s v="0000000"/>
    <n v="2016"/>
    <x v="1"/>
    <x v="29"/>
    <s v="BS200-CURRENT LIABILITIES"/>
    <s v="B2220-DEFERRED REVENUES"/>
    <m/>
    <n v="0"/>
    <n v="0"/>
    <n v="0"/>
    <n v="0"/>
    <n v="0"/>
    <s v="N/A"/>
    <n v="0"/>
    <n v="0"/>
    <n v="0"/>
    <n v="0"/>
    <n v="0"/>
    <n v="0"/>
    <n v="0"/>
    <n v="0"/>
    <n v="0"/>
    <n v="0"/>
    <n v="0"/>
    <n v="0"/>
    <n v="0"/>
    <s v="FED HOUSNG &amp; COMM DEV FND"/>
    <s v="FHCD JOAN COSTELLO"/>
    <s v="DEFAULT"/>
    <s v="Default"/>
  </r>
  <r>
    <x v="0"/>
    <s v="1120555"/>
    <s v="350002"/>
    <x v="43"/>
    <s v="0000000"/>
    <n v="2016"/>
    <x v="4"/>
    <x v="43"/>
    <s v="R3000-REVENUE"/>
    <s v="R3310-FEDERAL GRANTS DIRECT"/>
    <m/>
    <n v="0"/>
    <n v="0"/>
    <n v="0"/>
    <n v="0"/>
    <n v="0"/>
    <s v="N/A"/>
    <n v="0"/>
    <n v="0"/>
    <n v="0"/>
    <n v="0"/>
    <n v="0"/>
    <n v="0"/>
    <n v="0"/>
    <n v="0"/>
    <n v="0"/>
    <n v="0"/>
    <n v="0"/>
    <n v="0"/>
    <n v="0"/>
    <s v="FED HOUSNG &amp; COMM DEV FND"/>
    <s v="FHCD JOAN COSTELLO"/>
    <s v="IDIS HOME OWNERS REHAB"/>
    <s v="Default"/>
  </r>
  <r>
    <x v="0"/>
    <s v="1120555"/>
    <s v="350002"/>
    <x v="38"/>
    <s v="5590000"/>
    <n v="2016"/>
    <x v="3"/>
    <x v="38"/>
    <s v="50000-PROGRAM EXPENDITURE BUDGET"/>
    <s v="53000-SERVICES-OTHER CHARGES"/>
    <m/>
    <n v="0"/>
    <n v="0"/>
    <n v="0"/>
    <n v="0"/>
    <n v="0"/>
    <s v="N/A"/>
    <n v="0"/>
    <n v="0"/>
    <n v="0"/>
    <n v="0"/>
    <n v="0"/>
    <n v="0"/>
    <n v="0"/>
    <n v="0"/>
    <n v="0"/>
    <n v="0"/>
    <n v="0"/>
    <n v="0"/>
    <n v="0"/>
    <s v="FED HOUSNG &amp; COMM DEV FND"/>
    <s v="FHCD JOAN COSTELLO"/>
    <s v="IDIS HOME OWNERS REHAB"/>
    <s v="HOUSING AND COMMUNITY DEVELOPMENT"/>
  </r>
  <r>
    <x v="0"/>
    <s v="1120555"/>
    <s v="350002"/>
    <x v="112"/>
    <s v="5590000"/>
    <n v="2016"/>
    <x v="3"/>
    <x v="112"/>
    <s v="50000-PROGRAM EXPENDITURE BUDGET"/>
    <s v="53000-SERVICES-OTHER CHARGES"/>
    <m/>
    <n v="0"/>
    <n v="0"/>
    <n v="0"/>
    <n v="0"/>
    <n v="0"/>
    <s v="N/A"/>
    <n v="0"/>
    <n v="0"/>
    <n v="0"/>
    <n v="0"/>
    <n v="0"/>
    <n v="0"/>
    <n v="0"/>
    <n v="0"/>
    <n v="0"/>
    <n v="0"/>
    <n v="0"/>
    <n v="0"/>
    <n v="0"/>
    <s v="FED HOUSNG &amp; COMM DEV FND"/>
    <s v="FHCD JOAN COSTELLO"/>
    <s v="IDIS HOME OWNERS REHAB"/>
    <s v="HOUSING AND COMMUNITY DEVELOPMENT"/>
  </r>
  <r>
    <x v="0"/>
    <s v="1120556"/>
    <s v="000000"/>
    <x v="6"/>
    <s v="0000000"/>
    <n v="2016"/>
    <x v="0"/>
    <x v="6"/>
    <s v="BS000-CURRENT ASSETS"/>
    <s v="B1150-ACCOUNTS RECEIVABLE"/>
    <m/>
    <n v="0"/>
    <n v="0"/>
    <n v="0"/>
    <n v="0"/>
    <n v="0"/>
    <s v="N/A"/>
    <n v="0"/>
    <n v="0"/>
    <n v="0"/>
    <n v="0"/>
    <n v="0"/>
    <n v="0"/>
    <n v="0"/>
    <n v="0"/>
    <n v="0"/>
    <n v="0"/>
    <n v="0"/>
    <n v="0"/>
    <n v="0"/>
    <s v="FED HOUSNG &amp; COMM DEV FND"/>
    <s v="FHCD ANTHONY SIMMONS"/>
    <s v="DEFAULT"/>
    <s v="Default"/>
  </r>
  <r>
    <x v="0"/>
    <s v="1120556"/>
    <s v="000000"/>
    <x v="9"/>
    <s v="0000000"/>
    <n v="2016"/>
    <x v="0"/>
    <x v="9"/>
    <s v="BS000-CURRENT ASSETS"/>
    <s v="B1150-ACCOUNTS RECEIVABLE"/>
    <m/>
    <n v="0"/>
    <n v="0"/>
    <n v="0"/>
    <n v="0"/>
    <n v="0"/>
    <s v="N/A"/>
    <n v="0"/>
    <n v="0"/>
    <n v="0"/>
    <n v="0"/>
    <n v="0"/>
    <n v="0"/>
    <n v="0"/>
    <n v="0"/>
    <n v="0"/>
    <n v="0"/>
    <n v="0"/>
    <n v="0"/>
    <n v="0"/>
    <s v="FED HOUSNG &amp; COMM DEV FND"/>
    <s v="FHCD ANTHONY SIMMONS"/>
    <s v="DEFAULT"/>
    <s v="Default"/>
  </r>
  <r>
    <x v="0"/>
    <s v="1120556"/>
    <s v="000000"/>
    <x v="29"/>
    <s v="0000000"/>
    <n v="2016"/>
    <x v="1"/>
    <x v="29"/>
    <s v="BS200-CURRENT LIABILITIES"/>
    <s v="B2220-DEFERRED REVENUES"/>
    <m/>
    <n v="0"/>
    <n v="0"/>
    <n v="0"/>
    <n v="0"/>
    <n v="0"/>
    <s v="N/A"/>
    <n v="0"/>
    <n v="0"/>
    <n v="0"/>
    <n v="0"/>
    <n v="0"/>
    <n v="0"/>
    <n v="0"/>
    <n v="0"/>
    <n v="0"/>
    <n v="0"/>
    <n v="0"/>
    <n v="0"/>
    <n v="0"/>
    <s v="FED HOUSNG &amp; COMM DEV FND"/>
    <s v="FHCD ANTHONY SIMMONS"/>
    <s v="DEFAULT"/>
    <s v="Default"/>
  </r>
  <r>
    <x v="0"/>
    <s v="1120556"/>
    <s v="350002"/>
    <x v="43"/>
    <s v="0000000"/>
    <n v="2016"/>
    <x v="4"/>
    <x v="43"/>
    <s v="R3000-REVENUE"/>
    <s v="R3310-FEDERAL GRANTS DIRECT"/>
    <m/>
    <n v="0"/>
    <n v="0"/>
    <n v="0"/>
    <n v="0"/>
    <n v="0"/>
    <s v="N/A"/>
    <n v="0"/>
    <n v="0"/>
    <n v="0"/>
    <n v="0"/>
    <n v="0"/>
    <n v="0"/>
    <n v="0"/>
    <n v="0"/>
    <n v="0"/>
    <n v="0"/>
    <n v="0"/>
    <n v="0"/>
    <n v="0"/>
    <s v="FED HOUSNG &amp; COMM DEV FND"/>
    <s v="FHCD ANTHONY SIMMONS"/>
    <s v="IDIS HOME OWNERS REHAB"/>
    <s v="Default"/>
  </r>
  <r>
    <x v="0"/>
    <s v="1120556"/>
    <s v="350002"/>
    <x v="38"/>
    <s v="5590000"/>
    <n v="2016"/>
    <x v="3"/>
    <x v="38"/>
    <s v="50000-PROGRAM EXPENDITURE BUDGET"/>
    <s v="53000-SERVICES-OTHER CHARGES"/>
    <m/>
    <n v="0"/>
    <n v="0"/>
    <n v="0"/>
    <n v="0"/>
    <n v="0"/>
    <s v="N/A"/>
    <n v="0"/>
    <n v="0"/>
    <n v="0"/>
    <n v="0"/>
    <n v="0"/>
    <n v="0"/>
    <n v="0"/>
    <n v="0"/>
    <n v="0"/>
    <n v="0"/>
    <n v="0"/>
    <n v="0"/>
    <n v="0"/>
    <s v="FED HOUSNG &amp; COMM DEV FND"/>
    <s v="FHCD ANTHONY SIMMONS"/>
    <s v="IDIS HOME OWNERS REHAB"/>
    <s v="HOUSING AND COMMUNITY DEVELOPMENT"/>
  </r>
  <r>
    <x v="0"/>
    <s v="1120556"/>
    <s v="350002"/>
    <x v="112"/>
    <s v="5590000"/>
    <n v="2016"/>
    <x v="3"/>
    <x v="112"/>
    <s v="50000-PROGRAM EXPENDITURE BUDGET"/>
    <s v="53000-SERVICES-OTHER CHARGES"/>
    <m/>
    <n v="0"/>
    <n v="0"/>
    <n v="0"/>
    <n v="0"/>
    <n v="0"/>
    <s v="N/A"/>
    <n v="0"/>
    <n v="0"/>
    <n v="0"/>
    <n v="0"/>
    <n v="0"/>
    <n v="0"/>
    <n v="0"/>
    <n v="0"/>
    <n v="0"/>
    <n v="0"/>
    <n v="0"/>
    <n v="0"/>
    <n v="0"/>
    <s v="FED HOUSNG &amp; COMM DEV FND"/>
    <s v="FHCD ANTHONY SIMMONS"/>
    <s v="IDIS HOME OWNERS REHAB"/>
    <s v="HOUSING AND COMMUNITY DEVELOPMENT"/>
  </r>
  <r>
    <x v="0"/>
    <s v="1120721"/>
    <s v="000000"/>
    <x v="6"/>
    <s v="0000000"/>
    <n v="2016"/>
    <x v="0"/>
    <x v="6"/>
    <s v="BS000-CURRENT ASSETS"/>
    <s v="B1150-ACCOUNTS RECEIVABLE"/>
    <m/>
    <n v="0"/>
    <n v="0"/>
    <n v="0"/>
    <n v="0"/>
    <n v="0"/>
    <s v="N/A"/>
    <n v="0"/>
    <n v="0"/>
    <n v="0"/>
    <n v="0"/>
    <n v="0"/>
    <n v="0"/>
    <n v="0"/>
    <n v="0"/>
    <n v="0"/>
    <n v="0"/>
    <n v="0"/>
    <n v="0"/>
    <n v="0"/>
    <s v="FED HOUSNG &amp; COMM DEV FND"/>
    <s v="FHCD RHA KIRKLAND TOWNHOME H13"/>
    <s v="DEFAULT"/>
    <s v="Default"/>
  </r>
  <r>
    <x v="0"/>
    <s v="1120721"/>
    <s v="000000"/>
    <x v="9"/>
    <s v="0000000"/>
    <n v="2016"/>
    <x v="0"/>
    <x v="9"/>
    <s v="BS000-CURRENT ASSETS"/>
    <s v="B1150-ACCOUNTS RECEIVABLE"/>
    <m/>
    <n v="0"/>
    <n v="0"/>
    <n v="0"/>
    <n v="0"/>
    <n v="0"/>
    <s v="N/A"/>
    <n v="0"/>
    <n v="0"/>
    <n v="0"/>
    <n v="0"/>
    <n v="0"/>
    <n v="0"/>
    <n v="0"/>
    <n v="0"/>
    <n v="0"/>
    <n v="0"/>
    <n v="0"/>
    <n v="0"/>
    <n v="0"/>
    <s v="FED HOUSNG &amp; COMM DEV FND"/>
    <s v="FHCD RHA KIRKLAND TOWNHOME H13"/>
    <s v="DEFAULT"/>
    <s v="Default"/>
  </r>
  <r>
    <x v="0"/>
    <s v="1120721"/>
    <s v="000000"/>
    <x v="29"/>
    <s v="0000000"/>
    <n v="2016"/>
    <x v="1"/>
    <x v="29"/>
    <s v="BS200-CURRENT LIABILITIES"/>
    <s v="B2220-DEFERRED REVENUES"/>
    <m/>
    <n v="0"/>
    <n v="0"/>
    <n v="-57254.15"/>
    <n v="0"/>
    <n v="57254.15"/>
    <s v="N/A"/>
    <n v="0"/>
    <n v="0"/>
    <n v="0"/>
    <n v="0"/>
    <n v="0"/>
    <n v="0"/>
    <n v="0"/>
    <n v="0"/>
    <n v="0"/>
    <n v="0"/>
    <n v="0"/>
    <n v="-57254.15"/>
    <n v="0"/>
    <s v="FED HOUSNG &amp; COMM DEV FND"/>
    <s v="FHCD RHA KIRKLAND TOWNHOME H13"/>
    <s v="DEFAULT"/>
    <s v="Default"/>
  </r>
  <r>
    <x v="0"/>
    <s v="1120721"/>
    <s v="350007"/>
    <x v="43"/>
    <s v="0000000"/>
    <n v="2016"/>
    <x v="4"/>
    <x v="43"/>
    <s v="R3000-REVENUE"/>
    <s v="R3310-FEDERAL GRANTS DIRECT"/>
    <m/>
    <n v="0"/>
    <n v="0"/>
    <n v="0"/>
    <n v="0"/>
    <n v="0"/>
    <s v="N/A"/>
    <n v="0"/>
    <n v="0"/>
    <n v="0"/>
    <n v="0"/>
    <n v="0"/>
    <n v="0"/>
    <n v="0"/>
    <n v="0"/>
    <n v="0"/>
    <n v="0"/>
    <n v="0"/>
    <n v="0"/>
    <n v="0"/>
    <s v="FED HOUSNG &amp; COMM DEV FND"/>
    <s v="FHCD RHA KIRKLAND TOWNHOME H13"/>
    <s v="HOME SBRCPNT UNALL"/>
    <s v="Default"/>
  </r>
  <r>
    <x v="0"/>
    <s v="1120721"/>
    <s v="350007"/>
    <x v="39"/>
    <s v="0000000"/>
    <n v="2016"/>
    <x v="4"/>
    <x v="39"/>
    <s v="R3000-REVENUE"/>
    <s v="R3600-MISCELLANEOUS REVENUE"/>
    <m/>
    <n v="0"/>
    <n v="0"/>
    <n v="0"/>
    <n v="0"/>
    <n v="0"/>
    <s v="N/A"/>
    <n v="0"/>
    <n v="0"/>
    <n v="0"/>
    <n v="0"/>
    <n v="0"/>
    <n v="0"/>
    <n v="0"/>
    <n v="0"/>
    <n v="0"/>
    <n v="0"/>
    <n v="0"/>
    <n v="0"/>
    <n v="0"/>
    <s v="FED HOUSNG &amp; COMM DEV FND"/>
    <s v="FHCD RHA KIRKLAND TOWNHOME H13"/>
    <s v="HOME SBRCPNT UNALL"/>
    <s v="Default"/>
  </r>
  <r>
    <x v="0"/>
    <s v="1120721"/>
    <s v="350007"/>
    <x v="41"/>
    <s v="5590000"/>
    <n v="2016"/>
    <x v="3"/>
    <x v="41"/>
    <s v="50000-PROGRAM EXPENDITURE BUDGET"/>
    <s v="53000-SERVICES-OTHER CHARGES"/>
    <m/>
    <n v="0"/>
    <n v="0"/>
    <n v="0"/>
    <n v="-800000"/>
    <n v="800000"/>
    <s v="N/A"/>
    <n v="0"/>
    <n v="0"/>
    <n v="0"/>
    <n v="0"/>
    <n v="0"/>
    <n v="0"/>
    <n v="0"/>
    <n v="0"/>
    <n v="0"/>
    <n v="0"/>
    <n v="0"/>
    <n v="0"/>
    <n v="0"/>
    <s v="FED HOUSNG &amp; COMM DEV FND"/>
    <s v="FHCD RHA KIRKLAND TOWNHOME H13"/>
    <s v="HOME SBRCPNT UNALL"/>
    <s v="HOUSING AND COMMUNITY DEVELOPMENT"/>
  </r>
  <r>
    <x v="0"/>
    <s v="1120721"/>
    <s v="350007"/>
    <x v="111"/>
    <s v="5590000"/>
    <n v="2016"/>
    <x v="3"/>
    <x v="111"/>
    <s v="50000-PROGRAM EXPENDITURE BUDGET"/>
    <s v="53000-SERVICES-OTHER CHARGES"/>
    <m/>
    <n v="0"/>
    <n v="0"/>
    <n v="0"/>
    <n v="0"/>
    <n v="0"/>
    <s v="N/A"/>
    <n v="0"/>
    <n v="0"/>
    <n v="0"/>
    <n v="0"/>
    <n v="0"/>
    <n v="0"/>
    <n v="0"/>
    <n v="0"/>
    <n v="0"/>
    <n v="0"/>
    <n v="0"/>
    <n v="0"/>
    <n v="0"/>
    <s v="FED HOUSNG &amp; COMM DEV FND"/>
    <s v="FHCD RHA KIRKLAND TOWNHOME H13"/>
    <s v="HOME SBRCPNT UNALL"/>
    <s v="HOUSING AND COMMUNITY DEVELOPMENT"/>
  </r>
  <r>
    <x v="0"/>
    <s v="1120721"/>
    <s v="350007"/>
    <x v="112"/>
    <s v="5590000"/>
    <n v="2016"/>
    <x v="3"/>
    <x v="112"/>
    <s v="50000-PROGRAM EXPENDITURE BUDGET"/>
    <s v="53000-SERVICES-OTHER CHARGES"/>
    <m/>
    <n v="0"/>
    <n v="0"/>
    <n v="0"/>
    <n v="0"/>
    <n v="0"/>
    <s v="N/A"/>
    <n v="0"/>
    <n v="0"/>
    <n v="0"/>
    <n v="0"/>
    <n v="0"/>
    <n v="0"/>
    <n v="0"/>
    <n v="0"/>
    <n v="0"/>
    <n v="0"/>
    <n v="0"/>
    <n v="0"/>
    <n v="0"/>
    <s v="FED HOUSNG &amp; COMM DEV FND"/>
    <s v="FHCD RHA KIRKLAND TOWNHOME H13"/>
    <s v="HOME SBRCPNT UNALL"/>
    <s v="HOUSING AND COMMUNITY DEVELOPMENT"/>
  </r>
  <r>
    <x v="0"/>
    <s v="1120723"/>
    <s v="000000"/>
    <x v="6"/>
    <s v="0000000"/>
    <n v="2016"/>
    <x v="0"/>
    <x v="6"/>
    <s v="BS000-CURRENT ASSETS"/>
    <s v="B1150-ACCOUNTS RECEIVABLE"/>
    <m/>
    <n v="0"/>
    <n v="0"/>
    <n v="0"/>
    <n v="0"/>
    <n v="0"/>
    <s v="N/A"/>
    <n v="0"/>
    <n v="0"/>
    <n v="0"/>
    <n v="0"/>
    <n v="0"/>
    <n v="0"/>
    <n v="0"/>
    <n v="0"/>
    <n v="0"/>
    <n v="0"/>
    <n v="0"/>
    <n v="0"/>
    <n v="0"/>
    <s v="FED HOUSNG &amp; COMM DEV FND"/>
    <s v="FHCD LIHI BELLEVUE APTS - H13"/>
    <s v="DEFAULT"/>
    <s v="Default"/>
  </r>
  <r>
    <x v="0"/>
    <s v="1120723"/>
    <s v="000000"/>
    <x v="9"/>
    <s v="0000000"/>
    <n v="2016"/>
    <x v="0"/>
    <x v="9"/>
    <s v="BS000-CURRENT ASSETS"/>
    <s v="B1150-ACCOUNTS RECEIVABLE"/>
    <m/>
    <n v="0"/>
    <n v="0"/>
    <n v="0"/>
    <n v="0"/>
    <n v="0"/>
    <s v="N/A"/>
    <n v="0"/>
    <n v="0"/>
    <n v="0"/>
    <n v="0"/>
    <n v="0"/>
    <n v="0"/>
    <n v="0"/>
    <n v="0"/>
    <n v="0"/>
    <n v="0"/>
    <n v="0"/>
    <n v="0"/>
    <n v="0"/>
    <s v="FED HOUSNG &amp; COMM DEV FND"/>
    <s v="FHCD LIHI BELLEVUE APTS - H13"/>
    <s v="DEFAULT"/>
    <s v="Default"/>
  </r>
  <r>
    <x v="0"/>
    <s v="1120723"/>
    <s v="000000"/>
    <x v="29"/>
    <s v="0000000"/>
    <n v="2016"/>
    <x v="1"/>
    <x v="29"/>
    <s v="BS200-CURRENT LIABILITIES"/>
    <s v="B2220-DEFERRED REVENUES"/>
    <m/>
    <n v="0"/>
    <n v="0"/>
    <n v="0"/>
    <n v="0"/>
    <n v="0"/>
    <s v="N/A"/>
    <n v="0"/>
    <n v="0"/>
    <n v="0"/>
    <n v="0"/>
    <n v="0"/>
    <n v="0"/>
    <n v="0"/>
    <n v="0"/>
    <n v="0"/>
    <n v="0"/>
    <n v="0"/>
    <n v="0"/>
    <n v="0"/>
    <s v="FED HOUSNG &amp; COMM DEV FND"/>
    <s v="FHCD LIHI BELLEVUE APTS - H13"/>
    <s v="DEFAULT"/>
    <s v="Default"/>
  </r>
  <r>
    <x v="0"/>
    <s v="1120723"/>
    <s v="350002"/>
    <x v="43"/>
    <s v="0000000"/>
    <n v="2016"/>
    <x v="4"/>
    <x v="43"/>
    <s v="R3000-REVENUE"/>
    <s v="R3310-FEDERAL GRANTS DIRECT"/>
    <m/>
    <n v="0"/>
    <n v="0"/>
    <n v="0"/>
    <n v="0"/>
    <n v="0"/>
    <s v="N/A"/>
    <n v="0"/>
    <n v="0"/>
    <n v="0"/>
    <n v="0"/>
    <n v="0"/>
    <n v="0"/>
    <n v="0"/>
    <n v="0"/>
    <n v="0"/>
    <n v="0"/>
    <n v="0"/>
    <n v="0"/>
    <n v="0"/>
    <s v="FED HOUSNG &amp; COMM DEV FND"/>
    <s v="FHCD LIHI BELLEVUE APTS - H13"/>
    <s v="IDIS HOME OWNERS REHAB"/>
    <s v="Default"/>
  </r>
  <r>
    <x v="0"/>
    <s v="1120723"/>
    <s v="350002"/>
    <x v="43"/>
    <s v="5592000"/>
    <n v="2016"/>
    <x v="4"/>
    <x v="43"/>
    <s v="R3000-REVENUE"/>
    <s v="R3310-FEDERAL GRANTS DIRECT"/>
    <m/>
    <n v="0"/>
    <n v="0"/>
    <n v="0"/>
    <n v="0"/>
    <n v="0"/>
    <s v="N/A"/>
    <n v="0"/>
    <n v="0"/>
    <n v="0"/>
    <n v="0"/>
    <n v="0"/>
    <n v="0"/>
    <n v="0"/>
    <n v="0"/>
    <n v="0"/>
    <n v="0"/>
    <n v="0"/>
    <n v="0"/>
    <n v="0"/>
    <s v="FED HOUSNG &amp; COMM DEV FND"/>
    <s v="FHCD LIHI BELLEVUE APTS - H13"/>
    <s v="IDIS HOME OWNERS REHAB"/>
    <s v="HOUSING AND COMMUNITY SERVICES"/>
  </r>
  <r>
    <x v="0"/>
    <s v="1120723"/>
    <s v="350007"/>
    <x v="55"/>
    <s v="0000000"/>
    <n v="2016"/>
    <x v="4"/>
    <x v="55"/>
    <s v="R3000-REVENUE"/>
    <s v="R3310-FEDERAL GRANTS DIRECT"/>
    <m/>
    <n v="0"/>
    <n v="0"/>
    <n v="0"/>
    <n v="0"/>
    <n v="0"/>
    <s v="N/A"/>
    <n v="0"/>
    <n v="0"/>
    <n v="0"/>
    <n v="0"/>
    <n v="0"/>
    <n v="0"/>
    <n v="0"/>
    <n v="0"/>
    <n v="0"/>
    <n v="0"/>
    <n v="0"/>
    <n v="0"/>
    <n v="0"/>
    <s v="FED HOUSNG &amp; COMM DEV FND"/>
    <s v="FHCD LIHI BELLEVUE APTS - H13"/>
    <s v="HOME SBRCPNT UNALL"/>
    <s v="Default"/>
  </r>
  <r>
    <x v="0"/>
    <s v="1120723"/>
    <s v="350007"/>
    <x v="43"/>
    <s v="0000000"/>
    <n v="2016"/>
    <x v="4"/>
    <x v="43"/>
    <s v="R3000-REVENUE"/>
    <s v="R3310-FEDERAL GRANTS DIRECT"/>
    <m/>
    <n v="0"/>
    <n v="0"/>
    <n v="0"/>
    <n v="0"/>
    <n v="0"/>
    <s v="N/A"/>
    <n v="0"/>
    <n v="0"/>
    <n v="0"/>
    <n v="0"/>
    <n v="0"/>
    <n v="0"/>
    <n v="0"/>
    <n v="0"/>
    <n v="0"/>
    <n v="0"/>
    <n v="0"/>
    <n v="0"/>
    <n v="0"/>
    <s v="FED HOUSNG &amp; COMM DEV FND"/>
    <s v="FHCD LIHI BELLEVUE APTS - H13"/>
    <s v="HOME SBRCPNT UNALL"/>
    <s v="Default"/>
  </r>
  <r>
    <x v="0"/>
    <s v="1120723"/>
    <s v="350007"/>
    <x v="43"/>
    <s v="5592000"/>
    <n v="2016"/>
    <x v="4"/>
    <x v="43"/>
    <s v="R3000-REVENUE"/>
    <s v="R3310-FEDERAL GRANTS DIRECT"/>
    <m/>
    <n v="0"/>
    <n v="0"/>
    <n v="0"/>
    <n v="0"/>
    <n v="0"/>
    <s v="N/A"/>
    <n v="0"/>
    <n v="0"/>
    <n v="0"/>
    <n v="0"/>
    <n v="0"/>
    <n v="0"/>
    <n v="0"/>
    <n v="0"/>
    <n v="0"/>
    <n v="0"/>
    <n v="0"/>
    <n v="0"/>
    <n v="0"/>
    <s v="FED HOUSNG &amp; COMM DEV FND"/>
    <s v="FHCD LIHI BELLEVUE APTS - H13"/>
    <s v="HOME SBRCPNT UNALL"/>
    <s v="HOUSING AND COMMUNITY SERVICES"/>
  </r>
  <r>
    <x v="0"/>
    <s v="1120723"/>
    <s v="350007"/>
    <x v="39"/>
    <s v="0000000"/>
    <n v="2016"/>
    <x v="4"/>
    <x v="39"/>
    <s v="R3000-REVENUE"/>
    <s v="R3600-MISCELLANEOUS REVENUE"/>
    <m/>
    <n v="0"/>
    <n v="0"/>
    <n v="0"/>
    <n v="0"/>
    <n v="0"/>
    <s v="N/A"/>
    <n v="0"/>
    <n v="0"/>
    <n v="0"/>
    <n v="0"/>
    <n v="0"/>
    <n v="0"/>
    <n v="0"/>
    <n v="0"/>
    <n v="0"/>
    <n v="0"/>
    <n v="0"/>
    <n v="0"/>
    <n v="0"/>
    <s v="FED HOUSNG &amp; COMM DEV FND"/>
    <s v="FHCD LIHI BELLEVUE APTS - H13"/>
    <s v="HOME SBRCPNT UNALL"/>
    <s v="Default"/>
  </r>
  <r>
    <x v="0"/>
    <s v="1120723"/>
    <s v="350007"/>
    <x v="40"/>
    <s v="5590000"/>
    <n v="2016"/>
    <x v="3"/>
    <x v="40"/>
    <s v="50000-PROGRAM EXPENDITURE BUDGET"/>
    <s v="51000-WAGES AND BENEFITS"/>
    <s v="51100-SALARIES/WAGES"/>
    <n v="0"/>
    <n v="0"/>
    <n v="0"/>
    <n v="0"/>
    <n v="0"/>
    <s v="N/A"/>
    <n v="0"/>
    <n v="0"/>
    <n v="0"/>
    <n v="0"/>
    <n v="0"/>
    <n v="0"/>
    <n v="0"/>
    <n v="0"/>
    <n v="0"/>
    <n v="0"/>
    <n v="0"/>
    <n v="0"/>
    <n v="0"/>
    <s v="FED HOUSNG &amp; COMM DEV FND"/>
    <s v="FHCD LIHI BELLEVUE APTS - H13"/>
    <s v="HOME SBRCPNT UNALL"/>
    <s v="HOUSING AND COMMUNITY DEVELOPMENT"/>
  </r>
  <r>
    <x v="0"/>
    <s v="1120723"/>
    <s v="350007"/>
    <x v="40"/>
    <s v="5592000"/>
    <n v="2016"/>
    <x v="3"/>
    <x v="40"/>
    <s v="50000-PROGRAM EXPENDITURE BUDGET"/>
    <s v="51000-WAGES AND BENEFITS"/>
    <s v="51100-SALARIES/WAGES"/>
    <n v="0"/>
    <n v="0"/>
    <n v="0"/>
    <n v="0"/>
    <n v="0"/>
    <s v="N/A"/>
    <n v="0"/>
    <n v="0"/>
    <n v="0"/>
    <n v="0"/>
    <n v="0"/>
    <n v="0"/>
    <n v="0"/>
    <n v="0"/>
    <n v="0"/>
    <n v="0"/>
    <n v="0"/>
    <n v="0"/>
    <n v="0"/>
    <s v="FED HOUSNG &amp; COMM DEV FND"/>
    <s v="FHCD LIHI BELLEVUE APTS - H13"/>
    <s v="HOME SBRCPNT UNALL"/>
    <s v="HOUSING AND COMMUNITY SERVICES"/>
  </r>
  <r>
    <x v="0"/>
    <s v="1120723"/>
    <s v="350007"/>
    <x v="70"/>
    <s v="5590000"/>
    <n v="2016"/>
    <x v="3"/>
    <x v="70"/>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0"/>
    <s v="5592000"/>
    <n v="2016"/>
    <x v="3"/>
    <x v="70"/>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71"/>
    <s v="5590000"/>
    <n v="2016"/>
    <x v="3"/>
    <x v="71"/>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1"/>
    <s v="5592000"/>
    <n v="2016"/>
    <x v="3"/>
    <x v="71"/>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72"/>
    <s v="5590000"/>
    <n v="2016"/>
    <x v="3"/>
    <x v="72"/>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2"/>
    <s v="5592000"/>
    <n v="2016"/>
    <x v="3"/>
    <x v="72"/>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111"/>
    <s v="5590000"/>
    <n v="2016"/>
    <x v="3"/>
    <x v="111"/>
    <s v="50000-PROGRAM EXPENDITURE BUDGET"/>
    <s v="53000-SERVICES-OTHER CHARGES"/>
    <m/>
    <n v="0"/>
    <n v="0"/>
    <n v="0"/>
    <n v="0"/>
    <n v="0"/>
    <s v="N/A"/>
    <n v="0"/>
    <n v="0"/>
    <n v="0"/>
    <n v="0"/>
    <n v="0"/>
    <n v="0"/>
    <n v="0"/>
    <n v="0"/>
    <n v="0"/>
    <n v="0"/>
    <n v="0"/>
    <n v="0"/>
    <n v="0"/>
    <s v="FED HOUSNG &amp; COMM DEV FND"/>
    <s v="FHCD LIHI BELLEVUE APTS - H13"/>
    <s v="HOME SBRCPNT UNALL"/>
    <s v="HOUSING AND COMMUNITY DEVELOPMENT"/>
  </r>
  <r>
    <x v="0"/>
    <s v="1120723"/>
    <s v="350007"/>
    <x v="112"/>
    <s v="5590000"/>
    <n v="2016"/>
    <x v="3"/>
    <x v="112"/>
    <s v="50000-PROGRAM EXPENDITURE BUDGET"/>
    <s v="53000-SERVICES-OTHER CHARGES"/>
    <m/>
    <n v="0"/>
    <n v="0"/>
    <n v="0"/>
    <n v="-26018"/>
    <n v="26018"/>
    <s v="N/A"/>
    <n v="0"/>
    <n v="0"/>
    <n v="0"/>
    <n v="0"/>
    <n v="0"/>
    <n v="0"/>
    <n v="0"/>
    <n v="0"/>
    <n v="0"/>
    <n v="0"/>
    <n v="0"/>
    <n v="0"/>
    <n v="0"/>
    <s v="FED HOUSNG &amp; COMM DEV FND"/>
    <s v="FHCD LIHI BELLEVUE APTS - H13"/>
    <s v="HOME SBRCPNT UNALL"/>
    <s v="HOUSING AND COMMUNITY DEVELOPMENT"/>
  </r>
  <r>
    <x v="0"/>
    <s v="1120723"/>
    <s v="350007"/>
    <x v="112"/>
    <s v="5592000"/>
    <n v="2016"/>
    <x v="3"/>
    <x v="112"/>
    <s v="50000-PROGRAM EXPENDITURE BUDGET"/>
    <s v="53000-SERVICES-OTHER CHARGES"/>
    <m/>
    <n v="0"/>
    <n v="0"/>
    <n v="0"/>
    <n v="0"/>
    <n v="0"/>
    <s v="N/A"/>
    <n v="0"/>
    <n v="0"/>
    <n v="0"/>
    <n v="0"/>
    <n v="0"/>
    <n v="0"/>
    <n v="0"/>
    <n v="0"/>
    <n v="0"/>
    <n v="0"/>
    <n v="0"/>
    <n v="0"/>
    <n v="0"/>
    <s v="FED HOUSNG &amp; COMM DEV FND"/>
    <s v="FHCD LIHI BELLEVUE APTS - H13"/>
    <s v="HOME SBRCPNT UNALL"/>
    <s v="HOUSING AND COMMUNITY SERVICES"/>
  </r>
  <r>
    <x v="0"/>
    <s v="1120723"/>
    <s v="350007"/>
    <x v="168"/>
    <s v="5590000"/>
    <n v="2016"/>
    <x v="3"/>
    <x v="167"/>
    <s v="50000-PROGRAM EXPENDITURE BUDGET"/>
    <s v="53000-SERVICES-OTHER CHARGES"/>
    <m/>
    <n v="0"/>
    <n v="0"/>
    <n v="0"/>
    <n v="-26018"/>
    <n v="26018"/>
    <s v="N/A"/>
    <n v="0"/>
    <n v="0"/>
    <n v="0"/>
    <n v="0"/>
    <n v="0"/>
    <n v="0"/>
    <n v="0"/>
    <n v="0"/>
    <n v="0"/>
    <n v="0"/>
    <n v="0"/>
    <n v="0"/>
    <n v="0"/>
    <s v="FED HOUSNG &amp; COMM DEV FND"/>
    <s v="FHCD LIHI BELLEVUE APTS - H13"/>
    <s v="HOME SBRCPNT UNALL"/>
    <s v="HOUSING AND COMMUNITY DEVELOPMENT"/>
  </r>
  <r>
    <x v="0"/>
    <s v="1120723"/>
    <s v="350047"/>
    <x v="55"/>
    <s v="0000000"/>
    <n v="2016"/>
    <x v="4"/>
    <x v="55"/>
    <s v="R3000-REVENUE"/>
    <s v="R3310-FEDERAL GRANTS DIRECT"/>
    <m/>
    <n v="0"/>
    <n v="0"/>
    <n v="0"/>
    <n v="0"/>
    <n v="0"/>
    <s v="N/A"/>
    <n v="0"/>
    <n v="0"/>
    <n v="0"/>
    <n v="0"/>
    <n v="0"/>
    <n v="0"/>
    <n v="0"/>
    <n v="0"/>
    <n v="0"/>
    <n v="0"/>
    <n v="0"/>
    <n v="0"/>
    <n v="0"/>
    <s v="FED HOUSNG &amp; COMM DEV FND"/>
    <s v="FHCD LIHI BELLEVUE APTS - H13"/>
    <s v="PROGRAM YEAR PROJECTS"/>
    <s v="Default"/>
  </r>
  <r>
    <x v="0"/>
    <s v="1120747"/>
    <s v="000000"/>
    <x v="6"/>
    <s v="0000000"/>
    <n v="2016"/>
    <x v="0"/>
    <x v="6"/>
    <s v="BS000-CURRENT ASSETS"/>
    <s v="B1150-ACCOUNTS RECEIVABLE"/>
    <m/>
    <n v="0"/>
    <n v="0"/>
    <n v="0"/>
    <n v="0"/>
    <n v="0"/>
    <s v="N/A"/>
    <n v="0"/>
    <n v="0"/>
    <n v="0"/>
    <n v="0"/>
    <n v="0"/>
    <n v="0"/>
    <n v="0"/>
    <n v="0"/>
    <n v="0"/>
    <n v="0"/>
    <n v="0"/>
    <n v="0"/>
    <n v="0"/>
    <s v="FED HOUSNG &amp; COMM DEV FND"/>
    <s v="FHCD Rapid Re-HSG FOR FMLS E13"/>
    <s v="DEFAULT"/>
    <s v="Default"/>
  </r>
  <r>
    <x v="0"/>
    <s v="1120747"/>
    <s v="000000"/>
    <x v="9"/>
    <s v="0000000"/>
    <n v="2016"/>
    <x v="0"/>
    <x v="9"/>
    <s v="BS000-CURRENT ASSETS"/>
    <s v="B1150-ACCOUNTS RECEIVABLE"/>
    <m/>
    <n v="0"/>
    <n v="0"/>
    <n v="0"/>
    <n v="0"/>
    <n v="0"/>
    <s v="N/A"/>
    <n v="0"/>
    <n v="0"/>
    <n v="0"/>
    <n v="0"/>
    <n v="0"/>
    <n v="0"/>
    <n v="0"/>
    <n v="0"/>
    <n v="0"/>
    <n v="0"/>
    <n v="0"/>
    <n v="0"/>
    <n v="0"/>
    <s v="FED HOUSNG &amp; COMM DEV FND"/>
    <s v="FHCD Rapid Re-HSG FOR FMLS E13"/>
    <s v="DEFAULT"/>
    <s v="Default"/>
  </r>
  <r>
    <x v="0"/>
    <s v="1120747"/>
    <s v="000000"/>
    <x v="29"/>
    <s v="0000000"/>
    <n v="2016"/>
    <x v="1"/>
    <x v="29"/>
    <s v="BS200-CURRENT LIABILITIES"/>
    <s v="B2220-DEFERRED REVENUES"/>
    <m/>
    <n v="0"/>
    <n v="0"/>
    <n v="0"/>
    <n v="0"/>
    <n v="0"/>
    <s v="N/A"/>
    <n v="0"/>
    <n v="0"/>
    <n v="0"/>
    <n v="0"/>
    <n v="0"/>
    <n v="0"/>
    <n v="0"/>
    <n v="0"/>
    <n v="0"/>
    <n v="0"/>
    <n v="0"/>
    <n v="0"/>
    <n v="0"/>
    <s v="FED HOUSNG &amp; COMM DEV FND"/>
    <s v="FHCD Rapid Re-HSG FOR FMLS E13"/>
    <s v="DEFAULT"/>
    <s v="Default"/>
  </r>
  <r>
    <x v="0"/>
    <s v="1120747"/>
    <s v="350206"/>
    <x v="65"/>
    <s v="0000000"/>
    <n v="2016"/>
    <x v="4"/>
    <x v="65"/>
    <s v="R3000-REVENUE"/>
    <s v="R3330-FEDERAL GRANTS INDIRECT"/>
    <m/>
    <n v="0"/>
    <n v="0"/>
    <n v="0"/>
    <n v="0"/>
    <n v="0"/>
    <s v="N/A"/>
    <n v="0"/>
    <n v="0"/>
    <n v="0"/>
    <n v="0"/>
    <n v="0"/>
    <n v="0"/>
    <n v="0"/>
    <n v="0"/>
    <n v="0"/>
    <n v="0"/>
    <n v="0"/>
    <n v="0"/>
    <n v="0"/>
    <s v="FED HOUSNG &amp; COMM DEV FND"/>
    <s v="FHCD Rapid Re-HSG FOR FMLS E13"/>
    <s v="ESG PROGRAM"/>
    <s v="Default"/>
  </r>
  <r>
    <x v="0"/>
    <s v="1120747"/>
    <s v="350206"/>
    <x v="111"/>
    <s v="5590000"/>
    <n v="2016"/>
    <x v="3"/>
    <x v="111"/>
    <s v="50000-PROGRAM EXPENDITURE BUDGET"/>
    <s v="53000-SERVICES-OTHER CHARGES"/>
    <m/>
    <n v="0"/>
    <n v="0"/>
    <n v="0"/>
    <n v="0"/>
    <n v="0"/>
    <s v="N/A"/>
    <n v="0"/>
    <n v="0"/>
    <n v="0"/>
    <n v="0"/>
    <n v="0"/>
    <n v="0"/>
    <n v="0"/>
    <n v="0"/>
    <n v="0"/>
    <n v="0"/>
    <n v="0"/>
    <n v="0"/>
    <n v="0"/>
    <s v="FED HOUSNG &amp; COMM DEV FND"/>
    <s v="FHCD Rapid Re-HSG FOR FMLS E13"/>
    <s v="ESG PROGRAM"/>
    <s v="HOUSING AND COMMUNITY DEVELOPMENT"/>
  </r>
  <r>
    <x v="0"/>
    <s v="1120747"/>
    <s v="350206"/>
    <x v="112"/>
    <s v="5590000"/>
    <n v="2016"/>
    <x v="3"/>
    <x v="112"/>
    <s v="50000-PROGRAM EXPENDITURE BUDGET"/>
    <s v="53000-SERVICES-OTHER CHARGES"/>
    <m/>
    <n v="0"/>
    <n v="0"/>
    <n v="0"/>
    <n v="0"/>
    <n v="0"/>
    <s v="N/A"/>
    <n v="0"/>
    <n v="0"/>
    <n v="0"/>
    <n v="0"/>
    <n v="0"/>
    <n v="0"/>
    <n v="0"/>
    <n v="0"/>
    <n v="0"/>
    <n v="0"/>
    <n v="0"/>
    <n v="0"/>
    <n v="0"/>
    <s v="FED HOUSNG &amp; COMM DEV FND"/>
    <s v="FHCD Rapid Re-HSG FOR FMLS E13"/>
    <s v="ESG PROGRAM"/>
    <s v="HOUSING AND COMMUNITY DEVELOPMENT"/>
  </r>
  <r>
    <x v="0"/>
    <s v="1120764"/>
    <s v="000000"/>
    <x v="6"/>
    <s v="0000000"/>
    <n v="2016"/>
    <x v="0"/>
    <x v="6"/>
    <s v="BS000-CURRENT ASSETS"/>
    <s v="B1150-ACCOUNTS RECEIVABLE"/>
    <m/>
    <n v="0"/>
    <n v="0"/>
    <n v="0"/>
    <n v="0"/>
    <n v="0"/>
    <s v="N/A"/>
    <n v="0"/>
    <n v="0"/>
    <n v="0"/>
    <n v="0"/>
    <n v="0"/>
    <n v="0"/>
    <n v="0"/>
    <n v="0"/>
    <n v="0"/>
    <n v="0"/>
    <n v="0"/>
    <n v="0"/>
    <n v="0"/>
    <s v="FED HOUSNG &amp; COMM DEV FND"/>
    <s v="FHCD SHORELINE MNR HM RPR C13"/>
    <s v="DEFAULT"/>
    <s v="Default"/>
  </r>
  <r>
    <x v="0"/>
    <s v="1120764"/>
    <s v="000000"/>
    <x v="9"/>
    <s v="0000000"/>
    <n v="2016"/>
    <x v="0"/>
    <x v="9"/>
    <s v="BS000-CURRENT ASSETS"/>
    <s v="B1150-ACCOUNTS RECEIVABLE"/>
    <m/>
    <n v="0"/>
    <n v="0"/>
    <n v="0"/>
    <n v="0"/>
    <n v="0"/>
    <s v="N/A"/>
    <n v="0"/>
    <n v="0"/>
    <n v="0"/>
    <n v="0"/>
    <n v="0"/>
    <n v="0"/>
    <n v="0"/>
    <n v="0"/>
    <n v="0"/>
    <n v="0"/>
    <n v="0"/>
    <n v="0"/>
    <n v="0"/>
    <s v="FED HOUSNG &amp; COMM DEV FND"/>
    <s v="FHCD SHORELINE MNR HM RPR C13"/>
    <s v="DEFAULT"/>
    <s v="Default"/>
  </r>
  <r>
    <x v="0"/>
    <s v="1120764"/>
    <s v="000000"/>
    <x v="29"/>
    <s v="0000000"/>
    <n v="2016"/>
    <x v="1"/>
    <x v="29"/>
    <s v="BS200-CURRENT LIABILITIES"/>
    <s v="B2220-DEFERRED REVENUES"/>
    <m/>
    <n v="0"/>
    <n v="0"/>
    <n v="0"/>
    <n v="0"/>
    <n v="0"/>
    <s v="N/A"/>
    <n v="0"/>
    <n v="0"/>
    <n v="0"/>
    <n v="0"/>
    <n v="0"/>
    <n v="0"/>
    <n v="0"/>
    <n v="0"/>
    <n v="0"/>
    <n v="0"/>
    <n v="0"/>
    <n v="0"/>
    <n v="0"/>
    <s v="FED HOUSNG &amp; COMM DEV FND"/>
    <s v="FHCD SHORELINE MNR HM RPR C13"/>
    <s v="DEFAULT"/>
    <s v="Default"/>
  </r>
  <r>
    <x v="0"/>
    <s v="1120764"/>
    <s v="350047"/>
    <x v="55"/>
    <s v="0000000"/>
    <n v="2016"/>
    <x v="4"/>
    <x v="55"/>
    <s v="R3000-REVENUE"/>
    <s v="R3310-FEDERAL GRANTS DIRECT"/>
    <m/>
    <n v="0"/>
    <n v="0"/>
    <n v="0"/>
    <n v="0"/>
    <n v="0"/>
    <s v="N/A"/>
    <n v="0"/>
    <n v="0"/>
    <n v="0"/>
    <n v="0"/>
    <n v="0"/>
    <n v="0"/>
    <n v="0"/>
    <n v="0"/>
    <n v="0"/>
    <n v="0"/>
    <n v="0"/>
    <n v="0"/>
    <n v="0"/>
    <s v="FED HOUSNG &amp; COMM DEV FND"/>
    <s v="FHCD SHORELINE MNR HM RPR C13"/>
    <s v="PROGRAM YEAR PROJECTS"/>
    <s v="Default"/>
  </r>
  <r>
    <x v="0"/>
    <s v="1120764"/>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C13"/>
    <s v="PROGRAM YEAR PROJECTS"/>
    <s v="HOUSING AND COMMUNITY DEVELOPMENT"/>
  </r>
  <r>
    <x v="0"/>
    <s v="1120764"/>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4"/>
    <s v="5590000"/>
    <n v="2016"/>
    <x v="3"/>
    <x v="74"/>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112"/>
    <s v="5590000"/>
    <n v="2016"/>
    <x v="3"/>
    <x v="112"/>
    <s v="50000-PROGRAM EXPENDITURE BUDGET"/>
    <s v="53000-SERVICES-OTHER CHARGES"/>
    <m/>
    <n v="0"/>
    <n v="0"/>
    <n v="0"/>
    <n v="0"/>
    <n v="0"/>
    <s v="N/A"/>
    <n v="0"/>
    <n v="0"/>
    <n v="0"/>
    <n v="0"/>
    <n v="0"/>
    <n v="0"/>
    <n v="0"/>
    <n v="0"/>
    <n v="0"/>
    <n v="0"/>
    <n v="0"/>
    <n v="0"/>
    <n v="0"/>
    <s v="FED HOUSNG &amp; COMM DEV FND"/>
    <s v="FHCD SHORELINE MNR HM RPR C13"/>
    <s v="PROGRAM YEAR PROJECTS"/>
    <s v="HOUSING AND COMMUNITY DEVELOPMENT"/>
  </r>
  <r>
    <x v="0"/>
    <s v="1120765"/>
    <s v="000000"/>
    <x v="6"/>
    <s v="0000000"/>
    <n v="2016"/>
    <x v="0"/>
    <x v="6"/>
    <s v="BS000-CURRENT ASSETS"/>
    <s v="B1150-ACCOUNTS RECEIVABLE"/>
    <m/>
    <n v="0"/>
    <n v="0"/>
    <n v="0"/>
    <n v="0"/>
    <n v="0"/>
    <s v="N/A"/>
    <n v="0"/>
    <n v="0"/>
    <n v="0"/>
    <n v="0"/>
    <n v="0"/>
    <n v="0"/>
    <n v="0"/>
    <n v="0"/>
    <n v="0"/>
    <n v="0"/>
    <n v="0"/>
    <n v="0"/>
    <n v="0"/>
    <s v="FED HOUSNG &amp; COMM DEV FND"/>
    <s v="FHCD HOUSING STABILITY C13"/>
    <s v="DEFAULT"/>
    <s v="Default"/>
  </r>
  <r>
    <x v="0"/>
    <s v="1120765"/>
    <s v="000000"/>
    <x v="9"/>
    <s v="0000000"/>
    <n v="2016"/>
    <x v="0"/>
    <x v="9"/>
    <s v="BS000-CURRENT ASSETS"/>
    <s v="B1150-ACCOUNTS RECEIVABLE"/>
    <m/>
    <n v="0"/>
    <n v="0"/>
    <n v="0"/>
    <n v="0"/>
    <n v="0"/>
    <s v="N/A"/>
    <n v="0"/>
    <n v="0"/>
    <n v="0"/>
    <n v="0"/>
    <n v="0"/>
    <n v="0"/>
    <n v="0"/>
    <n v="0"/>
    <n v="0"/>
    <n v="0"/>
    <n v="0"/>
    <n v="0"/>
    <n v="0"/>
    <s v="FED HOUSNG &amp; COMM DEV FND"/>
    <s v="FHCD HOUSING STABILITY C13"/>
    <s v="DEFAULT"/>
    <s v="Default"/>
  </r>
  <r>
    <x v="0"/>
    <s v="1120765"/>
    <s v="000000"/>
    <x v="29"/>
    <s v="0000000"/>
    <n v="2016"/>
    <x v="1"/>
    <x v="29"/>
    <s v="BS200-CURRENT LIABILITIES"/>
    <s v="B2220-DEFERRED REVENUES"/>
    <m/>
    <n v="0"/>
    <n v="0"/>
    <n v="0"/>
    <n v="0"/>
    <n v="0"/>
    <s v="N/A"/>
    <n v="0"/>
    <n v="0"/>
    <n v="0"/>
    <n v="0"/>
    <n v="0"/>
    <n v="0"/>
    <n v="0"/>
    <n v="0"/>
    <n v="0"/>
    <n v="0"/>
    <n v="0"/>
    <n v="0"/>
    <n v="0"/>
    <s v="FED HOUSNG &amp; COMM DEV FND"/>
    <s v="FHCD HOUSING STABILITY C13"/>
    <s v="DEFAULT"/>
    <s v="Default"/>
  </r>
  <r>
    <x v="0"/>
    <s v="1120765"/>
    <s v="350047"/>
    <x v="55"/>
    <s v="0000000"/>
    <n v="2016"/>
    <x v="4"/>
    <x v="55"/>
    <s v="R3000-REVENUE"/>
    <s v="R3310-FEDERAL GRANTS DIRECT"/>
    <m/>
    <n v="0"/>
    <n v="0"/>
    <n v="0"/>
    <n v="0"/>
    <n v="0"/>
    <s v="N/A"/>
    <n v="0"/>
    <n v="0"/>
    <n v="0"/>
    <n v="0"/>
    <n v="0"/>
    <n v="0"/>
    <n v="0"/>
    <n v="0"/>
    <n v="0"/>
    <n v="0"/>
    <n v="0"/>
    <n v="0"/>
    <n v="0"/>
    <s v="FED HOUSNG &amp; COMM DEV FND"/>
    <s v="FHCD HOUSING STABILITY C13"/>
    <s v="PROGRAM YEAR PROJECTS"/>
    <s v="Default"/>
  </r>
  <r>
    <x v="0"/>
    <s v="1120765"/>
    <s v="350047"/>
    <x v="39"/>
    <s v="0000000"/>
    <n v="2016"/>
    <x v="4"/>
    <x v="39"/>
    <s v="R3000-REVENUE"/>
    <s v="R3600-MISCELLANEOUS REVENUE"/>
    <m/>
    <n v="0"/>
    <n v="0"/>
    <n v="0"/>
    <n v="0"/>
    <n v="0"/>
    <s v="N/A"/>
    <n v="0"/>
    <n v="0"/>
    <n v="0"/>
    <n v="0"/>
    <n v="0"/>
    <n v="0"/>
    <n v="0"/>
    <n v="0"/>
    <n v="0"/>
    <n v="0"/>
    <n v="0"/>
    <n v="0"/>
    <n v="0"/>
    <s v="FED HOUSNG &amp; COMM DEV FND"/>
    <s v="FHCD HOUSING STABILITY C13"/>
    <s v="PROGRAM YEAR PROJECTS"/>
    <s v="Default"/>
  </r>
  <r>
    <x v="0"/>
    <s v="1120765"/>
    <s v="350047"/>
    <x v="41"/>
    <s v="5590000"/>
    <n v="2016"/>
    <x v="3"/>
    <x v="41"/>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5"/>
    <s v="350047"/>
    <x v="111"/>
    <s v="5590000"/>
    <n v="2016"/>
    <x v="3"/>
    <x v="111"/>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5"/>
    <s v="350047"/>
    <x v="112"/>
    <s v="5590000"/>
    <n v="2016"/>
    <x v="3"/>
    <x v="112"/>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6"/>
    <s v="000000"/>
    <x v="6"/>
    <s v="0000000"/>
    <n v="2016"/>
    <x v="0"/>
    <x v="6"/>
    <s v="BS000-CURRENT ASSETS"/>
    <s v="B1150-ACCOUNTS RECEIVABLE"/>
    <m/>
    <n v="0"/>
    <n v="0"/>
    <n v="0"/>
    <n v="0"/>
    <n v="0"/>
    <s v="N/A"/>
    <n v="0"/>
    <n v="0"/>
    <n v="0"/>
    <n v="0"/>
    <n v="0"/>
    <n v="0"/>
    <n v="0"/>
    <n v="0"/>
    <n v="0"/>
    <n v="0"/>
    <n v="0"/>
    <n v="0"/>
    <n v="0"/>
    <s v="FED HOUSNG &amp; COMM DEV FND"/>
    <s v="FHCD Washington CASH C13121"/>
    <s v="DEFAULT"/>
    <s v="Default"/>
  </r>
  <r>
    <x v="0"/>
    <s v="1120766"/>
    <s v="000000"/>
    <x v="9"/>
    <s v="0000000"/>
    <n v="2016"/>
    <x v="0"/>
    <x v="9"/>
    <s v="BS000-CURRENT ASSETS"/>
    <s v="B1150-ACCOUNTS RECEIVABLE"/>
    <m/>
    <n v="0"/>
    <n v="0"/>
    <n v="0"/>
    <n v="0"/>
    <n v="0"/>
    <s v="N/A"/>
    <n v="0"/>
    <n v="0"/>
    <n v="0"/>
    <n v="0"/>
    <n v="0"/>
    <n v="0"/>
    <n v="0"/>
    <n v="0"/>
    <n v="0"/>
    <n v="0"/>
    <n v="0"/>
    <n v="0"/>
    <n v="0"/>
    <s v="FED HOUSNG &amp; COMM DEV FND"/>
    <s v="FHCD Washington CASH C13121"/>
    <s v="DEFAULT"/>
    <s v="Default"/>
  </r>
  <r>
    <x v="0"/>
    <s v="1120766"/>
    <s v="000000"/>
    <x v="29"/>
    <s v="0000000"/>
    <n v="2016"/>
    <x v="1"/>
    <x v="29"/>
    <s v="BS200-CURRENT LIABILITIES"/>
    <s v="B2220-DEFERRED REVENUES"/>
    <m/>
    <n v="0"/>
    <n v="0"/>
    <n v="0"/>
    <n v="0"/>
    <n v="0"/>
    <s v="N/A"/>
    <n v="0"/>
    <n v="0"/>
    <n v="0"/>
    <n v="0"/>
    <n v="0"/>
    <n v="0"/>
    <n v="0"/>
    <n v="0"/>
    <n v="0"/>
    <n v="0"/>
    <n v="0"/>
    <n v="0"/>
    <n v="0"/>
    <s v="FED HOUSNG &amp; COMM DEV FND"/>
    <s v="FHCD Washington CASH C13121"/>
    <s v="DEFAULT"/>
    <s v="Default"/>
  </r>
  <r>
    <x v="0"/>
    <s v="1120766"/>
    <s v="350047"/>
    <x v="55"/>
    <s v="0000000"/>
    <n v="2016"/>
    <x v="4"/>
    <x v="55"/>
    <s v="R3000-REVENUE"/>
    <s v="R3310-FEDERAL GRANTS DIRECT"/>
    <m/>
    <n v="0"/>
    <n v="0"/>
    <n v="0"/>
    <n v="0"/>
    <n v="0"/>
    <s v="N/A"/>
    <n v="0"/>
    <n v="0"/>
    <n v="0"/>
    <n v="0"/>
    <n v="0"/>
    <n v="0"/>
    <n v="0"/>
    <n v="0"/>
    <n v="0"/>
    <n v="0"/>
    <n v="0"/>
    <n v="0"/>
    <n v="0"/>
    <s v="FED HOUSNG &amp; COMM DEV FND"/>
    <s v="FHCD Washington CASH C13121"/>
    <s v="PROGRAM YEAR PROJECTS"/>
    <s v="Default"/>
  </r>
  <r>
    <x v="0"/>
    <s v="1120766"/>
    <s v="350047"/>
    <x v="111"/>
    <s v="5590000"/>
    <n v="2016"/>
    <x v="3"/>
    <x v="111"/>
    <s v="50000-PROGRAM EXPENDITURE BUDGET"/>
    <s v="53000-SERVICES-OTHER CHARGES"/>
    <m/>
    <n v="0"/>
    <n v="0"/>
    <n v="0"/>
    <n v="0"/>
    <n v="0"/>
    <s v="N/A"/>
    <n v="0"/>
    <n v="0"/>
    <n v="0"/>
    <n v="0"/>
    <n v="0"/>
    <n v="0"/>
    <n v="0"/>
    <n v="0"/>
    <n v="0"/>
    <n v="0"/>
    <n v="0"/>
    <n v="0"/>
    <n v="0"/>
    <s v="FED HOUSNG &amp; COMM DEV FND"/>
    <s v="FHCD Washington CASH C13121"/>
    <s v="PROGRAM YEAR PROJECTS"/>
    <s v="HOUSING AND COMMUNITY DEVELOPMENT"/>
  </r>
  <r>
    <x v="0"/>
    <s v="1120766"/>
    <s v="350047"/>
    <x v="112"/>
    <s v="5590000"/>
    <n v="2016"/>
    <x v="3"/>
    <x v="112"/>
    <s v="50000-PROGRAM EXPENDITURE BUDGET"/>
    <s v="53000-SERVICES-OTHER CHARGES"/>
    <m/>
    <n v="0"/>
    <n v="0"/>
    <n v="0"/>
    <n v="0"/>
    <n v="0"/>
    <s v="N/A"/>
    <n v="0"/>
    <n v="0"/>
    <n v="0"/>
    <n v="0"/>
    <n v="0"/>
    <n v="0"/>
    <n v="0"/>
    <n v="0"/>
    <n v="0"/>
    <n v="0"/>
    <n v="0"/>
    <n v="0"/>
    <n v="0"/>
    <s v="FED HOUSNG &amp; COMM DEV FND"/>
    <s v="FHCD Washington CASH C13121"/>
    <s v="PROGRAM YEAR PROJECTS"/>
    <s v="HOUSING AND COMMUNITY DEVELOPMENT"/>
  </r>
  <r>
    <x v="0"/>
    <s v="1120767"/>
    <s v="000000"/>
    <x v="6"/>
    <s v="0000000"/>
    <n v="2016"/>
    <x v="0"/>
    <x v="6"/>
    <s v="BS000-CURRENT ASSETS"/>
    <s v="B1150-ACCOUNTS RECEIVABLE"/>
    <m/>
    <n v="0"/>
    <n v="0"/>
    <n v="0"/>
    <n v="0"/>
    <n v="0"/>
    <s v="N/A"/>
    <n v="0"/>
    <n v="0"/>
    <n v="0"/>
    <n v="0"/>
    <n v="0"/>
    <n v="0"/>
    <n v="0"/>
    <n v="0"/>
    <n v="0"/>
    <n v="0"/>
    <n v="0"/>
    <n v="0"/>
    <n v="0"/>
    <s v="FED HOUSNG &amp; COMM DEV FND"/>
    <s v="FHCD SHORELINE SENIOR Ctr C13"/>
    <s v="DEFAULT"/>
    <s v="Default"/>
  </r>
  <r>
    <x v="0"/>
    <s v="1120767"/>
    <s v="000000"/>
    <x v="9"/>
    <s v="0000000"/>
    <n v="2016"/>
    <x v="0"/>
    <x v="9"/>
    <s v="BS000-CURRENT ASSETS"/>
    <s v="B1150-ACCOUNTS RECEIVABLE"/>
    <m/>
    <n v="0"/>
    <n v="0"/>
    <n v="0"/>
    <n v="0"/>
    <n v="0"/>
    <s v="N/A"/>
    <n v="0"/>
    <n v="0"/>
    <n v="0"/>
    <n v="0"/>
    <n v="0"/>
    <n v="0"/>
    <n v="0"/>
    <n v="0"/>
    <n v="0"/>
    <n v="0"/>
    <n v="0"/>
    <n v="0"/>
    <n v="0"/>
    <s v="FED HOUSNG &amp; COMM DEV FND"/>
    <s v="FHCD SHORELINE SENIOR Ctr C13"/>
    <s v="DEFAULT"/>
    <s v="Default"/>
  </r>
  <r>
    <x v="0"/>
    <s v="1120767"/>
    <s v="000000"/>
    <x v="29"/>
    <s v="0000000"/>
    <n v="2016"/>
    <x v="1"/>
    <x v="29"/>
    <s v="BS200-CURRENT LIABILITIES"/>
    <s v="B2220-DEFERRED REVENUES"/>
    <m/>
    <n v="0"/>
    <n v="0"/>
    <n v="0"/>
    <n v="0"/>
    <n v="0"/>
    <s v="N/A"/>
    <n v="0"/>
    <n v="0"/>
    <n v="0"/>
    <n v="0"/>
    <n v="0"/>
    <n v="0"/>
    <n v="0"/>
    <n v="0"/>
    <n v="0"/>
    <n v="0"/>
    <n v="0"/>
    <n v="0"/>
    <n v="0"/>
    <s v="FED HOUSNG &amp; COMM DEV FND"/>
    <s v="FHCD SHORELINE SENIOR Ctr C13"/>
    <s v="DEFAULT"/>
    <s v="Default"/>
  </r>
  <r>
    <x v="0"/>
    <s v="1120767"/>
    <s v="350047"/>
    <x v="55"/>
    <s v="0000000"/>
    <n v="2016"/>
    <x v="4"/>
    <x v="55"/>
    <s v="R3000-REVENUE"/>
    <s v="R3310-FEDERAL GRANTS DIRECT"/>
    <m/>
    <n v="0"/>
    <n v="0"/>
    <n v="0"/>
    <n v="0"/>
    <n v="0"/>
    <s v="N/A"/>
    <n v="0"/>
    <n v="0"/>
    <n v="0"/>
    <n v="0"/>
    <n v="0"/>
    <n v="0"/>
    <n v="0"/>
    <n v="0"/>
    <n v="0"/>
    <n v="0"/>
    <n v="0"/>
    <n v="0"/>
    <n v="0"/>
    <s v="FED HOUSNG &amp; COMM DEV FND"/>
    <s v="FHCD SHORELINE SENIOR Ctr C13"/>
    <s v="PROGRAM YEAR PROJECTS"/>
    <s v="Default"/>
  </r>
  <r>
    <x v="0"/>
    <s v="1120767"/>
    <s v="350047"/>
    <x v="112"/>
    <s v="5590000"/>
    <n v="2016"/>
    <x v="3"/>
    <x v="112"/>
    <s v="50000-PROGRAM EXPENDITURE BUDGET"/>
    <s v="53000-SERVICES-OTHER CHARGES"/>
    <m/>
    <n v="0"/>
    <n v="0"/>
    <n v="0"/>
    <n v="0"/>
    <n v="0"/>
    <s v="N/A"/>
    <n v="0"/>
    <n v="0"/>
    <n v="0"/>
    <n v="0"/>
    <n v="0"/>
    <n v="0"/>
    <n v="0"/>
    <n v="0"/>
    <n v="0"/>
    <n v="0"/>
    <n v="0"/>
    <n v="0"/>
    <n v="0"/>
    <s v="FED HOUSNG &amp; COMM DEV FND"/>
    <s v="FHCD SHORELINE SENIOR Ctr C13"/>
    <s v="PROGRAM YEAR PROJECTS"/>
    <s v="HOUSING AND COMMUNITY DEVELOPMENT"/>
  </r>
  <r>
    <x v="0"/>
    <s v="1120780"/>
    <s v="000000"/>
    <x v="6"/>
    <s v="0000000"/>
    <n v="2016"/>
    <x v="0"/>
    <x v="6"/>
    <s v="BS000-CURRENT ASSETS"/>
    <s v="B1150-ACCOUNTS RECEIVABLE"/>
    <m/>
    <n v="0"/>
    <n v="0"/>
    <n v="0"/>
    <n v="0"/>
    <n v="0"/>
    <s v="N/A"/>
    <n v="0"/>
    <n v="0"/>
    <n v="0"/>
    <n v="0"/>
    <n v="0"/>
    <n v="0"/>
    <n v="0"/>
    <n v="0"/>
    <n v="0"/>
    <n v="0"/>
    <n v="0"/>
    <n v="0"/>
    <n v="0"/>
    <s v="FED HOUSNG &amp; COMM DEV FND"/>
    <s v="FHCD RENTON DAWN EMR SHLTR C13"/>
    <s v="DEFAULT"/>
    <s v="Default"/>
  </r>
  <r>
    <x v="0"/>
    <s v="1120780"/>
    <s v="000000"/>
    <x v="9"/>
    <s v="0000000"/>
    <n v="2016"/>
    <x v="0"/>
    <x v="9"/>
    <s v="BS000-CURRENT ASSETS"/>
    <s v="B1150-ACCOUNTS RECEIVABLE"/>
    <m/>
    <n v="0"/>
    <n v="0"/>
    <n v="0"/>
    <n v="0"/>
    <n v="0"/>
    <s v="N/A"/>
    <n v="0"/>
    <n v="0"/>
    <n v="0"/>
    <n v="0"/>
    <n v="0"/>
    <n v="0"/>
    <n v="0"/>
    <n v="0"/>
    <n v="0"/>
    <n v="0"/>
    <n v="0"/>
    <n v="0"/>
    <n v="0"/>
    <s v="FED HOUSNG &amp; COMM DEV FND"/>
    <s v="FHCD RENTON DAWN EMR SHLTR C13"/>
    <s v="DEFAULT"/>
    <s v="Default"/>
  </r>
  <r>
    <x v="0"/>
    <s v="1120780"/>
    <s v="000000"/>
    <x v="29"/>
    <s v="0000000"/>
    <n v="2016"/>
    <x v="1"/>
    <x v="29"/>
    <s v="BS200-CURRENT LIABILITIES"/>
    <s v="B2220-DEFERRED REVENUES"/>
    <m/>
    <n v="0"/>
    <n v="0"/>
    <n v="0"/>
    <n v="0"/>
    <n v="0"/>
    <s v="N/A"/>
    <n v="0"/>
    <n v="0"/>
    <n v="0"/>
    <n v="0"/>
    <n v="0"/>
    <n v="0"/>
    <n v="0"/>
    <n v="0"/>
    <n v="0"/>
    <n v="0"/>
    <n v="0"/>
    <n v="0"/>
    <n v="0"/>
    <s v="FED HOUSNG &amp; COMM DEV FND"/>
    <s v="FHCD RENTON DAWN EMR SHLTR C13"/>
    <s v="DEFAULT"/>
    <s v="Default"/>
  </r>
  <r>
    <x v="0"/>
    <s v="1120780"/>
    <s v="350047"/>
    <x v="55"/>
    <s v="0000000"/>
    <n v="2016"/>
    <x v="4"/>
    <x v="55"/>
    <s v="R3000-REVENUE"/>
    <s v="R3310-FEDERAL GRANTS DIRECT"/>
    <m/>
    <n v="0"/>
    <n v="0"/>
    <n v="0"/>
    <n v="0"/>
    <n v="0"/>
    <s v="N/A"/>
    <n v="0"/>
    <n v="0"/>
    <n v="0"/>
    <n v="0"/>
    <n v="0"/>
    <n v="0"/>
    <n v="0"/>
    <n v="0"/>
    <n v="0"/>
    <n v="0"/>
    <n v="0"/>
    <n v="0"/>
    <n v="0"/>
    <s v="FED HOUSNG &amp; COMM DEV FND"/>
    <s v="FHCD RENTON DAWN EMR SHLTR C13"/>
    <s v="PROGRAM YEAR PROJECTS"/>
    <s v="Default"/>
  </r>
  <r>
    <x v="0"/>
    <s v="1120780"/>
    <s v="350047"/>
    <x v="112"/>
    <s v="5590000"/>
    <n v="2016"/>
    <x v="3"/>
    <x v="112"/>
    <s v="50000-PROGRAM EXPENDITURE BUDGET"/>
    <s v="53000-SERVICES-OTHER CHARGES"/>
    <m/>
    <n v="0"/>
    <n v="0"/>
    <n v="0"/>
    <n v="0"/>
    <n v="0"/>
    <s v="N/A"/>
    <n v="0"/>
    <n v="0"/>
    <n v="0"/>
    <n v="0"/>
    <n v="0"/>
    <n v="0"/>
    <n v="0"/>
    <n v="0"/>
    <n v="0"/>
    <n v="0"/>
    <n v="0"/>
    <n v="0"/>
    <n v="0"/>
    <s v="FED HOUSNG &amp; COMM DEV FND"/>
    <s v="FHCD RENTON DAWN EMR SHLTR C13"/>
    <s v="PROGRAM YEAR PROJECTS"/>
    <s v="HOUSING AND COMMUNITY DEVELOPMENT"/>
  </r>
  <r>
    <x v="0"/>
    <s v="1120781"/>
    <s v="000000"/>
    <x v="6"/>
    <s v="0000000"/>
    <n v="2016"/>
    <x v="0"/>
    <x v="6"/>
    <s v="BS000-CURRENT ASSETS"/>
    <s v="B1150-ACCOUNTS RECEIVABLE"/>
    <m/>
    <n v="0"/>
    <n v="0"/>
    <n v="0"/>
    <n v="0"/>
    <n v="0"/>
    <s v="N/A"/>
    <n v="0"/>
    <n v="0"/>
    <n v="0"/>
    <n v="0"/>
    <n v="0"/>
    <n v="0"/>
    <n v="0"/>
    <n v="0"/>
    <n v="0"/>
    <n v="0"/>
    <n v="0"/>
    <n v="0"/>
    <n v="0"/>
    <s v="FED HOUSNG &amp; COMM DEV FND"/>
    <s v="FHCD RENTON REWA EMER ASST C13"/>
    <s v="DEFAULT"/>
    <s v="Default"/>
  </r>
  <r>
    <x v="0"/>
    <s v="1120781"/>
    <s v="000000"/>
    <x v="9"/>
    <s v="0000000"/>
    <n v="2016"/>
    <x v="0"/>
    <x v="9"/>
    <s v="BS000-CURRENT ASSETS"/>
    <s v="B1150-ACCOUNTS RECEIVABLE"/>
    <m/>
    <n v="0"/>
    <n v="0"/>
    <n v="0"/>
    <n v="0"/>
    <n v="0"/>
    <s v="N/A"/>
    <n v="0"/>
    <n v="0"/>
    <n v="0"/>
    <n v="0"/>
    <n v="0"/>
    <n v="0"/>
    <n v="0"/>
    <n v="0"/>
    <n v="0"/>
    <n v="0"/>
    <n v="0"/>
    <n v="0"/>
    <n v="0"/>
    <s v="FED HOUSNG &amp; COMM DEV FND"/>
    <s v="FHCD RENTON REWA EMER ASST C13"/>
    <s v="DEFAULT"/>
    <s v="Default"/>
  </r>
  <r>
    <x v="0"/>
    <s v="1120781"/>
    <s v="000000"/>
    <x v="29"/>
    <s v="0000000"/>
    <n v="2016"/>
    <x v="1"/>
    <x v="29"/>
    <s v="BS200-CURRENT LIABILITIES"/>
    <s v="B2220-DEFERRED REVENUES"/>
    <m/>
    <n v="0"/>
    <n v="0"/>
    <n v="0"/>
    <n v="0"/>
    <n v="0"/>
    <s v="N/A"/>
    <n v="0"/>
    <n v="0"/>
    <n v="0"/>
    <n v="0"/>
    <n v="0"/>
    <n v="0"/>
    <n v="0"/>
    <n v="0"/>
    <n v="0"/>
    <n v="0"/>
    <n v="0"/>
    <n v="0"/>
    <n v="0"/>
    <s v="FED HOUSNG &amp; COMM DEV FND"/>
    <s v="FHCD RENTON REWA EMER ASST C13"/>
    <s v="DEFAULT"/>
    <s v="Default"/>
  </r>
  <r>
    <x v="0"/>
    <s v="1120781"/>
    <s v="350047"/>
    <x v="55"/>
    <s v="0000000"/>
    <n v="2016"/>
    <x v="4"/>
    <x v="55"/>
    <s v="R3000-REVENUE"/>
    <s v="R3310-FEDERAL GRANTS DIRECT"/>
    <m/>
    <n v="0"/>
    <n v="0"/>
    <n v="0"/>
    <n v="0"/>
    <n v="0"/>
    <s v="N/A"/>
    <n v="0"/>
    <n v="0"/>
    <n v="0"/>
    <n v="0"/>
    <n v="0"/>
    <n v="0"/>
    <n v="0"/>
    <n v="0"/>
    <n v="0"/>
    <n v="0"/>
    <n v="0"/>
    <n v="0"/>
    <n v="0"/>
    <s v="FED HOUSNG &amp; COMM DEV FND"/>
    <s v="FHCD RENTON REWA EMER ASST C13"/>
    <s v="PROGRAM YEAR PROJECTS"/>
    <s v="Default"/>
  </r>
  <r>
    <x v="0"/>
    <s v="1120781"/>
    <s v="350047"/>
    <x v="112"/>
    <s v="5590000"/>
    <n v="2016"/>
    <x v="3"/>
    <x v="112"/>
    <s v="50000-PROGRAM EXPENDITURE BUDGET"/>
    <s v="53000-SERVICES-OTHER CHARGES"/>
    <m/>
    <n v="0"/>
    <n v="0"/>
    <n v="0"/>
    <n v="0"/>
    <n v="0"/>
    <s v="N/A"/>
    <n v="0"/>
    <n v="0"/>
    <n v="0"/>
    <n v="0"/>
    <n v="0"/>
    <n v="0"/>
    <n v="0"/>
    <n v="0"/>
    <n v="0"/>
    <n v="0"/>
    <n v="0"/>
    <n v="0"/>
    <n v="0"/>
    <s v="FED HOUSNG &amp; COMM DEV FND"/>
    <s v="FHCD RENTON REWA EMER ASST C13"/>
    <s v="PROGRAM YEAR PROJECTS"/>
    <s v="HOUSING AND COMMUNITY DEVELOPMENT"/>
  </r>
  <r>
    <x v="0"/>
    <s v="1120782"/>
    <s v="000000"/>
    <x v="6"/>
    <s v="0000000"/>
    <n v="2016"/>
    <x v="0"/>
    <x v="6"/>
    <s v="BS000-CURRENT ASSETS"/>
    <s v="B1150-ACCOUNTS RECEIVABLE"/>
    <m/>
    <n v="0"/>
    <n v="0"/>
    <n v="0"/>
    <n v="0"/>
    <n v="0"/>
    <s v="N/A"/>
    <n v="0"/>
    <n v="0"/>
    <n v="0"/>
    <n v="0"/>
    <n v="0"/>
    <n v="0"/>
    <n v="0"/>
    <n v="0"/>
    <n v="0"/>
    <n v="0"/>
    <n v="0"/>
    <n v="0"/>
    <n v="0"/>
    <s v="FED HOUSNG &amp; COMM DEV FND"/>
    <s v="FHCD SHRLN FNDTN F CHLLNGD C13"/>
    <s v="DEFAULT"/>
    <s v="Default"/>
  </r>
  <r>
    <x v="0"/>
    <s v="1120782"/>
    <s v="000000"/>
    <x v="9"/>
    <s v="0000000"/>
    <n v="2016"/>
    <x v="0"/>
    <x v="9"/>
    <s v="BS000-CURRENT ASSETS"/>
    <s v="B1150-ACCOUNTS RECEIVABLE"/>
    <m/>
    <n v="0"/>
    <n v="0"/>
    <n v="0"/>
    <n v="0"/>
    <n v="0"/>
    <s v="N/A"/>
    <n v="0"/>
    <n v="0"/>
    <n v="0"/>
    <n v="0"/>
    <n v="0"/>
    <n v="0"/>
    <n v="0"/>
    <n v="0"/>
    <n v="0"/>
    <n v="0"/>
    <n v="0"/>
    <n v="0"/>
    <n v="0"/>
    <s v="FED HOUSNG &amp; COMM DEV FND"/>
    <s v="FHCD SHRLN FNDTN F CHLLNGD C13"/>
    <s v="DEFAULT"/>
    <s v="Default"/>
  </r>
  <r>
    <x v="0"/>
    <s v="1120782"/>
    <s v="000000"/>
    <x v="29"/>
    <s v="0000000"/>
    <n v="2016"/>
    <x v="1"/>
    <x v="29"/>
    <s v="BS200-CURRENT LIABILITIES"/>
    <s v="B2220-DEFERRED REVENUES"/>
    <m/>
    <n v="0"/>
    <n v="0"/>
    <n v="0"/>
    <n v="0"/>
    <n v="0"/>
    <s v="N/A"/>
    <n v="0"/>
    <n v="0"/>
    <n v="0"/>
    <n v="0"/>
    <n v="0"/>
    <n v="0"/>
    <n v="0"/>
    <n v="0"/>
    <n v="0"/>
    <n v="0"/>
    <n v="0"/>
    <n v="0"/>
    <n v="0"/>
    <s v="FED HOUSNG &amp; COMM DEV FND"/>
    <s v="FHCD SHRLN FNDTN F CHLLNGD C13"/>
    <s v="DEFAULT"/>
    <s v="Default"/>
  </r>
  <r>
    <x v="0"/>
    <s v="1120782"/>
    <s v="350047"/>
    <x v="55"/>
    <s v="0000000"/>
    <n v="2016"/>
    <x v="4"/>
    <x v="55"/>
    <s v="R3000-REVENUE"/>
    <s v="R3310-FEDERAL GRANTS DIRECT"/>
    <m/>
    <n v="0"/>
    <n v="0"/>
    <n v="0"/>
    <n v="0"/>
    <n v="0"/>
    <s v="N/A"/>
    <n v="0"/>
    <n v="0"/>
    <n v="0"/>
    <n v="0"/>
    <n v="0"/>
    <n v="0"/>
    <n v="0"/>
    <n v="0"/>
    <n v="0"/>
    <n v="0"/>
    <n v="0"/>
    <n v="0"/>
    <n v="0"/>
    <s v="FED HOUSNG &amp; COMM DEV FND"/>
    <s v="FHCD SHRLN FNDTN F CHLLNGD C13"/>
    <s v="PROGRAM YEAR PROJECTS"/>
    <s v="Default"/>
  </r>
  <r>
    <x v="0"/>
    <s v="1120782"/>
    <s v="350047"/>
    <x v="112"/>
    <s v="5590000"/>
    <n v="2016"/>
    <x v="3"/>
    <x v="112"/>
    <s v="50000-PROGRAM EXPENDITURE BUDGET"/>
    <s v="53000-SERVICES-OTHER CHARGES"/>
    <m/>
    <n v="0"/>
    <n v="0"/>
    <n v="0"/>
    <n v="0"/>
    <n v="0"/>
    <s v="N/A"/>
    <n v="0"/>
    <n v="0"/>
    <n v="0"/>
    <n v="0"/>
    <n v="0"/>
    <n v="0"/>
    <n v="0"/>
    <n v="0"/>
    <n v="0"/>
    <n v="0"/>
    <n v="0"/>
    <n v="0"/>
    <n v="0"/>
    <s v="FED HOUSNG &amp; COMM DEV FND"/>
    <s v="FHCD SHRLN FNDTN F CHLLNGD C13"/>
    <s v="PROGRAM YEAR PROJECTS"/>
    <s v="HOUSING AND COMMUNITY DEVELOPMENT"/>
  </r>
  <r>
    <x v="0"/>
    <s v="1120783"/>
    <s v="000000"/>
    <x v="6"/>
    <s v="0000000"/>
    <n v="2016"/>
    <x v="0"/>
    <x v="6"/>
    <s v="BS000-CURRENT ASSETS"/>
    <s v="B1150-ACCOUNTS RECEIVABLE"/>
    <m/>
    <n v="0"/>
    <n v="0"/>
    <n v="0"/>
    <n v="0"/>
    <n v="0"/>
    <s v="N/A"/>
    <n v="0"/>
    <n v="0"/>
    <n v="0"/>
    <n v="0"/>
    <n v="0"/>
    <n v="0"/>
    <n v="0"/>
    <n v="0"/>
    <n v="0"/>
    <n v="0"/>
    <n v="0"/>
    <n v="0"/>
    <n v="0"/>
    <s v="FED HOUSNG &amp; COMM DEV FND"/>
    <s v="FHCD RNTN MLT-SVC CTR EMER C13"/>
    <s v="DEFAULT"/>
    <s v="Default"/>
  </r>
  <r>
    <x v="0"/>
    <s v="1120783"/>
    <s v="000000"/>
    <x v="9"/>
    <s v="0000000"/>
    <n v="2016"/>
    <x v="0"/>
    <x v="9"/>
    <s v="BS000-CURRENT ASSETS"/>
    <s v="B1150-ACCOUNTS RECEIVABLE"/>
    <m/>
    <n v="0"/>
    <n v="0"/>
    <n v="0"/>
    <n v="0"/>
    <n v="0"/>
    <s v="N/A"/>
    <n v="0"/>
    <n v="0"/>
    <n v="0"/>
    <n v="0"/>
    <n v="0"/>
    <n v="0"/>
    <n v="0"/>
    <n v="0"/>
    <n v="0"/>
    <n v="0"/>
    <n v="0"/>
    <n v="0"/>
    <n v="0"/>
    <s v="FED HOUSNG &amp; COMM DEV FND"/>
    <s v="FHCD RNTN MLT-SVC CTR EMER C13"/>
    <s v="DEFAULT"/>
    <s v="Default"/>
  </r>
  <r>
    <x v="0"/>
    <s v="1120783"/>
    <s v="000000"/>
    <x v="29"/>
    <s v="0000000"/>
    <n v="2016"/>
    <x v="1"/>
    <x v="29"/>
    <s v="BS200-CURRENT LIABILITIES"/>
    <s v="B2220-DEFERRED REVENUES"/>
    <m/>
    <n v="0"/>
    <n v="0"/>
    <n v="0"/>
    <n v="0"/>
    <n v="0"/>
    <s v="N/A"/>
    <n v="0"/>
    <n v="0"/>
    <n v="0"/>
    <n v="0"/>
    <n v="0"/>
    <n v="0"/>
    <n v="0"/>
    <n v="0"/>
    <n v="0"/>
    <n v="0"/>
    <n v="0"/>
    <n v="0"/>
    <n v="0"/>
    <s v="FED HOUSNG &amp; COMM DEV FND"/>
    <s v="FHCD RNTN MLT-SVC CTR EMER C13"/>
    <s v="DEFAULT"/>
    <s v="Default"/>
  </r>
  <r>
    <x v="0"/>
    <s v="1120783"/>
    <s v="350047"/>
    <x v="55"/>
    <s v="0000000"/>
    <n v="2016"/>
    <x v="4"/>
    <x v="55"/>
    <s v="R3000-REVENUE"/>
    <s v="R3310-FEDERAL GRANTS DIRECT"/>
    <m/>
    <n v="0"/>
    <n v="0"/>
    <n v="0"/>
    <n v="0"/>
    <n v="0"/>
    <s v="N/A"/>
    <n v="0"/>
    <n v="0"/>
    <n v="0"/>
    <n v="0"/>
    <n v="0"/>
    <n v="0"/>
    <n v="0"/>
    <n v="0"/>
    <n v="0"/>
    <n v="0"/>
    <n v="0"/>
    <n v="0"/>
    <n v="0"/>
    <s v="FED HOUSNG &amp; COMM DEV FND"/>
    <s v="FHCD RNTN MLT-SVC CTR EMER C13"/>
    <s v="PROGRAM YEAR PROJECTS"/>
    <s v="Default"/>
  </r>
  <r>
    <x v="0"/>
    <s v="1120783"/>
    <s v="350047"/>
    <x v="112"/>
    <s v="5590000"/>
    <n v="2016"/>
    <x v="3"/>
    <x v="112"/>
    <s v="50000-PROGRAM EXPENDITURE BUDGET"/>
    <s v="53000-SERVICES-OTHER CHARGES"/>
    <m/>
    <n v="0"/>
    <n v="0"/>
    <n v="0"/>
    <n v="0"/>
    <n v="0"/>
    <s v="N/A"/>
    <n v="0"/>
    <n v="0"/>
    <n v="0"/>
    <n v="0"/>
    <n v="0"/>
    <n v="0"/>
    <n v="0"/>
    <n v="0"/>
    <n v="0"/>
    <n v="0"/>
    <n v="0"/>
    <n v="0"/>
    <n v="0"/>
    <s v="FED HOUSNG &amp; COMM DEV FND"/>
    <s v="FHCD RNTN MLT-SVC CTR EMER C13"/>
    <s v="PROGRAM YEAR PROJECTS"/>
    <s v="HOUSING AND COMMUNITY DEVELOPMENT"/>
  </r>
  <r>
    <x v="0"/>
    <s v="1120784"/>
    <s v="000000"/>
    <x v="6"/>
    <s v="0000000"/>
    <n v="2016"/>
    <x v="0"/>
    <x v="6"/>
    <s v="BS000-CURRENT ASSETS"/>
    <s v="B1150-ACCOUNTS RECEIVABLE"/>
    <m/>
    <n v="0"/>
    <n v="0"/>
    <n v="0"/>
    <n v="0"/>
    <n v="0"/>
    <s v="N/A"/>
    <n v="0"/>
    <n v="0"/>
    <n v="0"/>
    <n v="0"/>
    <n v="0"/>
    <n v="0"/>
    <n v="0"/>
    <n v="0"/>
    <n v="0"/>
    <n v="0"/>
    <n v="0"/>
    <n v="0"/>
    <n v="0"/>
    <s v="FED HOUSNG &amp; COMM DEV FND"/>
    <s v="FHCD YWCA EMER SHLTR ASST C13"/>
    <s v="DEFAULT"/>
    <s v="Default"/>
  </r>
  <r>
    <x v="0"/>
    <s v="1120784"/>
    <s v="000000"/>
    <x v="9"/>
    <s v="0000000"/>
    <n v="2016"/>
    <x v="0"/>
    <x v="9"/>
    <s v="BS000-CURRENT ASSETS"/>
    <s v="B1150-ACCOUNTS RECEIVABLE"/>
    <m/>
    <n v="0"/>
    <n v="0"/>
    <n v="0"/>
    <n v="0"/>
    <n v="0"/>
    <s v="N/A"/>
    <n v="0"/>
    <n v="0"/>
    <n v="0"/>
    <n v="0"/>
    <n v="0"/>
    <n v="0"/>
    <n v="0"/>
    <n v="0"/>
    <n v="0"/>
    <n v="0"/>
    <n v="0"/>
    <n v="0"/>
    <n v="0"/>
    <s v="FED HOUSNG &amp; COMM DEV FND"/>
    <s v="FHCD YWCA EMER SHLTR ASST C13"/>
    <s v="DEFAULT"/>
    <s v="Default"/>
  </r>
  <r>
    <x v="0"/>
    <s v="1120784"/>
    <s v="000000"/>
    <x v="29"/>
    <s v="0000000"/>
    <n v="2016"/>
    <x v="1"/>
    <x v="29"/>
    <s v="BS200-CURRENT LIABILITIES"/>
    <s v="B2220-DEFERRED REVENUES"/>
    <m/>
    <n v="0"/>
    <n v="0"/>
    <n v="0"/>
    <n v="0"/>
    <n v="0"/>
    <s v="N/A"/>
    <n v="0"/>
    <n v="0"/>
    <n v="0"/>
    <n v="0"/>
    <n v="0"/>
    <n v="0"/>
    <n v="0"/>
    <n v="0"/>
    <n v="0"/>
    <n v="0"/>
    <n v="0"/>
    <n v="0"/>
    <n v="0"/>
    <s v="FED HOUSNG &amp; COMM DEV FND"/>
    <s v="FHCD YWCA EMER SHLTR ASST C13"/>
    <s v="DEFAULT"/>
    <s v="Default"/>
  </r>
  <r>
    <x v="0"/>
    <s v="1120784"/>
    <s v="350047"/>
    <x v="55"/>
    <s v="0000000"/>
    <n v="2016"/>
    <x v="4"/>
    <x v="55"/>
    <s v="R3000-REVENUE"/>
    <s v="R3310-FEDERAL GRANTS DIRECT"/>
    <m/>
    <n v="0"/>
    <n v="0"/>
    <n v="0"/>
    <n v="0"/>
    <n v="0"/>
    <s v="N/A"/>
    <n v="0"/>
    <n v="0"/>
    <n v="0"/>
    <n v="0"/>
    <n v="0"/>
    <n v="0"/>
    <n v="0"/>
    <n v="0"/>
    <n v="0"/>
    <n v="0"/>
    <n v="0"/>
    <n v="0"/>
    <n v="0"/>
    <s v="FED HOUSNG &amp; COMM DEV FND"/>
    <s v="FHCD YWCA EMER SHLTR ASST C13"/>
    <s v="PROGRAM YEAR PROJECTS"/>
    <s v="Default"/>
  </r>
  <r>
    <x v="0"/>
    <s v="1120784"/>
    <s v="350047"/>
    <x v="112"/>
    <s v="5590000"/>
    <n v="2016"/>
    <x v="3"/>
    <x v="112"/>
    <s v="50000-PROGRAM EXPENDITURE BUDGET"/>
    <s v="53000-SERVICES-OTHER CHARGES"/>
    <m/>
    <n v="0"/>
    <n v="0"/>
    <n v="0"/>
    <n v="0"/>
    <n v="0"/>
    <s v="N/A"/>
    <n v="0"/>
    <n v="0"/>
    <n v="0"/>
    <n v="0"/>
    <n v="0"/>
    <n v="0"/>
    <n v="0"/>
    <n v="0"/>
    <n v="0"/>
    <n v="0"/>
    <n v="0"/>
    <n v="0"/>
    <n v="0"/>
    <s v="FED HOUSNG &amp; COMM DEV FND"/>
    <s v="FHCD YWCA EMER SHLTR ASST C13"/>
    <s v="PROGRAM YEAR PROJECTS"/>
    <s v="HOUSING AND COMMUNITY DEVELOPMENT"/>
  </r>
  <r>
    <x v="0"/>
    <s v="1120785"/>
    <s v="000000"/>
    <x v="6"/>
    <s v="0000000"/>
    <n v="2016"/>
    <x v="0"/>
    <x v="6"/>
    <s v="BS000-CURRENT ASSETS"/>
    <s v="B1150-ACCOUNTS RECEIVABLE"/>
    <m/>
    <n v="0"/>
    <n v="0"/>
    <n v="0"/>
    <n v="0"/>
    <n v="0"/>
    <s v="N/A"/>
    <n v="0"/>
    <n v="0"/>
    <n v="0"/>
    <n v="0"/>
    <n v="0"/>
    <n v="0"/>
    <n v="0"/>
    <n v="0"/>
    <n v="0"/>
    <n v="0"/>
    <n v="0"/>
    <n v="0"/>
    <n v="0"/>
    <s v="FED HOUSNG &amp; COMM DEV FND"/>
    <s v="FHCD HSPTLTY HSE EMR SHLTR C13"/>
    <s v="DEFAULT"/>
    <s v="Default"/>
  </r>
  <r>
    <x v="0"/>
    <s v="1120785"/>
    <s v="000000"/>
    <x v="9"/>
    <s v="0000000"/>
    <n v="2016"/>
    <x v="0"/>
    <x v="9"/>
    <s v="BS000-CURRENT ASSETS"/>
    <s v="B1150-ACCOUNTS RECEIVABLE"/>
    <m/>
    <n v="0"/>
    <n v="0"/>
    <n v="0"/>
    <n v="0"/>
    <n v="0"/>
    <s v="N/A"/>
    <n v="0"/>
    <n v="0"/>
    <n v="0"/>
    <n v="0"/>
    <n v="0"/>
    <n v="0"/>
    <n v="0"/>
    <n v="0"/>
    <n v="0"/>
    <n v="0"/>
    <n v="0"/>
    <n v="0"/>
    <n v="0"/>
    <s v="FED HOUSNG &amp; COMM DEV FND"/>
    <s v="FHCD HSPTLTY HSE EMR SHLTR C13"/>
    <s v="DEFAULT"/>
    <s v="Default"/>
  </r>
  <r>
    <x v="0"/>
    <s v="1120785"/>
    <s v="000000"/>
    <x v="29"/>
    <s v="0000000"/>
    <n v="2016"/>
    <x v="1"/>
    <x v="29"/>
    <s v="BS200-CURRENT LIABILITIES"/>
    <s v="B2220-DEFERRED REVENUES"/>
    <m/>
    <n v="0"/>
    <n v="0"/>
    <n v="0"/>
    <n v="0"/>
    <n v="0"/>
    <s v="N/A"/>
    <n v="0"/>
    <n v="0"/>
    <n v="0"/>
    <n v="0"/>
    <n v="0"/>
    <n v="0"/>
    <n v="0"/>
    <n v="0"/>
    <n v="0"/>
    <n v="0"/>
    <n v="0"/>
    <n v="0"/>
    <n v="0"/>
    <s v="FED HOUSNG &amp; COMM DEV FND"/>
    <s v="FHCD HSPTLTY HSE EMR SHLTR C13"/>
    <s v="DEFAULT"/>
    <s v="Default"/>
  </r>
  <r>
    <x v="0"/>
    <s v="1120785"/>
    <s v="350047"/>
    <x v="55"/>
    <s v="0000000"/>
    <n v="2016"/>
    <x v="4"/>
    <x v="55"/>
    <s v="R3000-REVENUE"/>
    <s v="R3310-FEDERAL GRANTS DIRECT"/>
    <m/>
    <n v="0"/>
    <n v="0"/>
    <n v="0"/>
    <n v="0"/>
    <n v="0"/>
    <s v="N/A"/>
    <n v="0"/>
    <n v="0"/>
    <n v="0"/>
    <n v="0"/>
    <n v="0"/>
    <n v="0"/>
    <n v="0"/>
    <n v="0"/>
    <n v="0"/>
    <n v="0"/>
    <n v="0"/>
    <n v="0"/>
    <n v="0"/>
    <s v="FED HOUSNG &amp; COMM DEV FND"/>
    <s v="FHCD HSPTLTY HSE EMR SHLTR C13"/>
    <s v="PROGRAM YEAR PROJECTS"/>
    <s v="Default"/>
  </r>
  <r>
    <x v="0"/>
    <s v="1120785"/>
    <s v="350047"/>
    <x v="112"/>
    <s v="5590000"/>
    <n v="2016"/>
    <x v="3"/>
    <x v="112"/>
    <s v="50000-PROGRAM EXPENDITURE BUDGET"/>
    <s v="53000-SERVICES-OTHER CHARGES"/>
    <m/>
    <n v="0"/>
    <n v="0"/>
    <n v="0"/>
    <n v="0"/>
    <n v="0"/>
    <s v="N/A"/>
    <n v="0"/>
    <n v="0"/>
    <n v="0"/>
    <n v="0"/>
    <n v="0"/>
    <n v="0"/>
    <n v="0"/>
    <n v="0"/>
    <n v="0"/>
    <n v="0"/>
    <n v="0"/>
    <n v="0"/>
    <n v="0"/>
    <s v="FED HOUSNG &amp; COMM DEV FND"/>
    <s v="FHCD HSPTLTY HSE EMR SHLTR C13"/>
    <s v="PROGRAM YEAR PROJECTS"/>
    <s v="HOUSING AND COMMUNITY DEVELOPMENT"/>
  </r>
  <r>
    <x v="0"/>
    <s v="1120786"/>
    <s v="000000"/>
    <x v="6"/>
    <s v="0000000"/>
    <n v="2016"/>
    <x v="0"/>
    <x v="6"/>
    <s v="BS000-CURRENT ASSETS"/>
    <s v="B1150-ACCOUNTS RECEIVABLE"/>
    <m/>
    <n v="0"/>
    <n v="0"/>
    <n v="0"/>
    <n v="0"/>
    <n v="0"/>
    <s v="N/A"/>
    <n v="0"/>
    <n v="0"/>
    <n v="0"/>
    <n v="0"/>
    <n v="0"/>
    <n v="0"/>
    <n v="0"/>
    <n v="0"/>
    <n v="0"/>
    <n v="0"/>
    <n v="0"/>
    <n v="0"/>
    <n v="0"/>
    <s v="FED HOUSNG &amp; COMM DEV FND"/>
    <s v="FHCD HPLNK SVC CTR-EVCTN P C13"/>
    <s v="DEFAULT"/>
    <s v="Default"/>
  </r>
  <r>
    <x v="0"/>
    <s v="1120786"/>
    <s v="000000"/>
    <x v="9"/>
    <s v="0000000"/>
    <n v="2016"/>
    <x v="0"/>
    <x v="9"/>
    <s v="BS000-CURRENT ASSETS"/>
    <s v="B1150-ACCOUNTS RECEIVABLE"/>
    <m/>
    <n v="0"/>
    <n v="0"/>
    <n v="0"/>
    <n v="0"/>
    <n v="0"/>
    <s v="N/A"/>
    <n v="0"/>
    <n v="0"/>
    <n v="0"/>
    <n v="0"/>
    <n v="0"/>
    <n v="0"/>
    <n v="0"/>
    <n v="0"/>
    <n v="0"/>
    <n v="0"/>
    <n v="0"/>
    <n v="0"/>
    <n v="0"/>
    <s v="FED HOUSNG &amp; COMM DEV FND"/>
    <s v="FHCD HPLNK SVC CTR-EVCTN P C13"/>
    <s v="DEFAULT"/>
    <s v="Default"/>
  </r>
  <r>
    <x v="0"/>
    <s v="1120786"/>
    <s v="000000"/>
    <x v="29"/>
    <s v="0000000"/>
    <n v="2016"/>
    <x v="1"/>
    <x v="29"/>
    <s v="BS200-CURRENT LIABILITIES"/>
    <s v="B2220-DEFERRED REVENUES"/>
    <m/>
    <n v="0"/>
    <n v="0"/>
    <n v="-3551.77"/>
    <n v="0"/>
    <n v="3551.77"/>
    <s v="N/A"/>
    <n v="0"/>
    <n v="0"/>
    <n v="0"/>
    <n v="0"/>
    <n v="0"/>
    <n v="0"/>
    <n v="0"/>
    <n v="0"/>
    <n v="0"/>
    <n v="0"/>
    <n v="0"/>
    <n v="-3551.77"/>
    <n v="0"/>
    <s v="FED HOUSNG &amp; COMM DEV FND"/>
    <s v="FHCD HPLNK SVC CTR-EVCTN P C13"/>
    <s v="DEFAULT"/>
    <s v="Default"/>
  </r>
  <r>
    <x v="0"/>
    <s v="1120786"/>
    <s v="350047"/>
    <x v="55"/>
    <s v="0000000"/>
    <n v="2016"/>
    <x v="4"/>
    <x v="55"/>
    <s v="R3000-REVENUE"/>
    <s v="R3310-FEDERAL GRANTS DIRECT"/>
    <m/>
    <n v="0"/>
    <n v="0"/>
    <n v="0"/>
    <n v="0"/>
    <n v="0"/>
    <s v="N/A"/>
    <n v="0"/>
    <n v="0"/>
    <n v="0"/>
    <n v="0"/>
    <n v="0"/>
    <n v="0"/>
    <n v="0"/>
    <n v="0"/>
    <n v="0"/>
    <n v="0"/>
    <n v="0"/>
    <n v="0"/>
    <n v="0"/>
    <s v="FED HOUSNG &amp; COMM DEV FND"/>
    <s v="FHCD HPLNK SVC CTR-EVCTN P C13"/>
    <s v="PROGRAM YEAR PROJECTS"/>
    <s v="Default"/>
  </r>
  <r>
    <x v="0"/>
    <s v="1120786"/>
    <s v="350047"/>
    <x v="39"/>
    <s v="0000000"/>
    <n v="2016"/>
    <x v="4"/>
    <x v="39"/>
    <s v="R3000-REVENUE"/>
    <s v="R3600-MISCELLANEOUS REVENUE"/>
    <m/>
    <n v="0"/>
    <n v="0"/>
    <n v="0"/>
    <n v="0"/>
    <n v="0"/>
    <s v="N/A"/>
    <n v="0"/>
    <n v="0"/>
    <n v="0"/>
    <n v="0"/>
    <n v="0"/>
    <n v="0"/>
    <n v="0"/>
    <n v="0"/>
    <n v="0"/>
    <n v="0"/>
    <n v="0"/>
    <n v="0"/>
    <n v="0"/>
    <s v="FED HOUSNG &amp; COMM DEV FND"/>
    <s v="FHCD HPLNK SVC CTR-EVCTN P C13"/>
    <s v="PROGRAM YEAR PROJECTS"/>
    <s v="Default"/>
  </r>
  <r>
    <x v="0"/>
    <s v="1120786"/>
    <s v="350047"/>
    <x v="112"/>
    <s v="5590000"/>
    <n v="2016"/>
    <x v="3"/>
    <x v="112"/>
    <s v="50000-PROGRAM EXPENDITURE BUDGET"/>
    <s v="53000-SERVICES-OTHER CHARGES"/>
    <m/>
    <n v="0"/>
    <n v="0"/>
    <n v="0"/>
    <n v="0"/>
    <n v="0"/>
    <s v="N/A"/>
    <n v="0"/>
    <n v="0"/>
    <n v="0"/>
    <n v="0"/>
    <n v="0"/>
    <n v="0"/>
    <n v="0"/>
    <n v="0"/>
    <n v="0"/>
    <n v="0"/>
    <n v="0"/>
    <n v="0"/>
    <n v="0"/>
    <s v="FED HOUSNG &amp; COMM DEV FND"/>
    <s v="FHCD HPLNK SVC CTR-EVCTN P C13"/>
    <s v="PROGRAM YEAR PROJECTS"/>
    <s v="HOUSING AND COMMUNITY DEVELOPMENT"/>
  </r>
  <r>
    <x v="0"/>
    <s v="1120787"/>
    <s v="000000"/>
    <x v="6"/>
    <s v="0000000"/>
    <n v="2016"/>
    <x v="0"/>
    <x v="6"/>
    <s v="BS000-CURRENT ASSETS"/>
    <s v="B1150-ACCOUNTS RECEIVABLE"/>
    <m/>
    <n v="0"/>
    <n v="0"/>
    <n v="0"/>
    <n v="0"/>
    <n v="0"/>
    <s v="N/A"/>
    <n v="0"/>
    <n v="0"/>
    <n v="0"/>
    <n v="0"/>
    <n v="0"/>
    <n v="0"/>
    <n v="0"/>
    <n v="0"/>
    <n v="0"/>
    <n v="0"/>
    <n v="0"/>
    <n v="0"/>
    <n v="0"/>
    <s v="FED HOUSNG &amp; COMM DEV FND"/>
    <s v="FHCD HPLNK SVC CTR-FOOD BK C13"/>
    <s v="DEFAULT"/>
    <s v="Default"/>
  </r>
  <r>
    <x v="0"/>
    <s v="1120787"/>
    <s v="000000"/>
    <x v="9"/>
    <s v="0000000"/>
    <n v="2016"/>
    <x v="0"/>
    <x v="9"/>
    <s v="BS000-CURRENT ASSETS"/>
    <s v="B1150-ACCOUNTS RECEIVABLE"/>
    <m/>
    <n v="0"/>
    <n v="0"/>
    <n v="-7283.91"/>
    <n v="0"/>
    <n v="7283.91"/>
    <s v="N/A"/>
    <n v="0"/>
    <n v="0"/>
    <n v="0"/>
    <n v="0"/>
    <n v="0"/>
    <n v="0"/>
    <n v="0"/>
    <n v="0"/>
    <n v="0"/>
    <n v="0"/>
    <n v="0"/>
    <n v="-7283.91"/>
    <n v="0"/>
    <s v="FED HOUSNG &amp; COMM DEV FND"/>
    <s v="FHCD HPLNK SVC CTR-FOOD BK C13"/>
    <s v="DEFAULT"/>
    <s v="Default"/>
  </r>
  <r>
    <x v="0"/>
    <s v="1120787"/>
    <s v="000000"/>
    <x v="29"/>
    <s v="0000000"/>
    <n v="2016"/>
    <x v="1"/>
    <x v="29"/>
    <s v="BS200-CURRENT LIABILITIES"/>
    <s v="B2220-DEFERRED REVENUES"/>
    <m/>
    <n v="0"/>
    <n v="0"/>
    <n v="-29559.690000000002"/>
    <n v="0"/>
    <n v="29559.690000000002"/>
    <s v="N/A"/>
    <n v="0"/>
    <n v="0"/>
    <n v="0"/>
    <n v="0"/>
    <n v="0"/>
    <n v="0"/>
    <n v="0"/>
    <n v="0"/>
    <n v="0"/>
    <n v="0"/>
    <n v="0"/>
    <n v="-29559.690000000002"/>
    <n v="0"/>
    <s v="FED HOUSNG &amp; COMM DEV FND"/>
    <s v="FHCD HPLNK SVC CTR-FOOD BK C13"/>
    <s v="DEFAULT"/>
    <s v="Default"/>
  </r>
  <r>
    <x v="0"/>
    <s v="1120787"/>
    <s v="350047"/>
    <x v="55"/>
    <s v="0000000"/>
    <n v="2016"/>
    <x v="4"/>
    <x v="55"/>
    <s v="R3000-REVENUE"/>
    <s v="R3310-FEDERAL GRANTS DIRECT"/>
    <m/>
    <n v="0"/>
    <n v="0"/>
    <n v="0"/>
    <n v="0"/>
    <n v="0"/>
    <s v="N/A"/>
    <n v="0"/>
    <n v="0"/>
    <n v="0"/>
    <n v="0"/>
    <n v="0"/>
    <n v="0"/>
    <n v="0"/>
    <n v="0"/>
    <n v="0"/>
    <n v="0"/>
    <n v="0"/>
    <n v="0"/>
    <n v="0"/>
    <s v="FED HOUSNG &amp; COMM DEV FND"/>
    <s v="FHCD HPLNK SVC CTR-FOOD BK C13"/>
    <s v="PROGRAM YEAR PROJECTS"/>
    <s v="Default"/>
  </r>
  <r>
    <x v="0"/>
    <s v="1120787"/>
    <s v="350047"/>
    <x v="39"/>
    <s v="0000000"/>
    <n v="2016"/>
    <x v="4"/>
    <x v="39"/>
    <s v="R3000-REVENUE"/>
    <s v="R3600-MISCELLANEOUS REVENUE"/>
    <m/>
    <n v="0"/>
    <n v="0"/>
    <n v="0"/>
    <n v="0"/>
    <n v="0"/>
    <s v="N/A"/>
    <n v="0"/>
    <n v="0"/>
    <n v="0"/>
    <n v="0"/>
    <n v="0"/>
    <n v="0"/>
    <n v="0"/>
    <n v="0"/>
    <n v="0"/>
    <n v="0"/>
    <n v="0"/>
    <n v="0"/>
    <n v="0"/>
    <s v="FED HOUSNG &amp; COMM DEV FND"/>
    <s v="FHCD HPLNK SVC CTR-FOOD BK C13"/>
    <s v="PROGRAM YEAR PROJECTS"/>
    <s v="Default"/>
  </r>
  <r>
    <x v="0"/>
    <s v="1120787"/>
    <s v="350047"/>
    <x v="41"/>
    <s v="5590000"/>
    <n v="2016"/>
    <x v="3"/>
    <x v="41"/>
    <s v="50000-PROGRAM EXPENDITURE BUDGET"/>
    <s v="53000-SERVICES-OTHER CHARGES"/>
    <m/>
    <n v="0"/>
    <n v="0"/>
    <n v="0"/>
    <n v="0"/>
    <n v="0"/>
    <s v="N/A"/>
    <n v="0"/>
    <n v="0"/>
    <n v="0"/>
    <n v="0"/>
    <n v="0"/>
    <n v="0"/>
    <n v="0"/>
    <n v="0"/>
    <n v="0"/>
    <n v="0"/>
    <n v="0"/>
    <n v="0"/>
    <n v="0"/>
    <s v="FED HOUSNG &amp; COMM DEV FND"/>
    <s v="FHCD HPLNK SVC CTR-FOOD BK C13"/>
    <s v="PROGRAM YEAR PROJECTS"/>
    <s v="HOUSING AND COMMUNITY DEVELOPMENT"/>
  </r>
  <r>
    <x v="0"/>
    <s v="1120787"/>
    <s v="350047"/>
    <x v="112"/>
    <s v="5590000"/>
    <n v="2016"/>
    <x v="3"/>
    <x v="112"/>
    <s v="50000-PROGRAM EXPENDITURE BUDGET"/>
    <s v="53000-SERVICES-OTHER CHARGES"/>
    <m/>
    <n v="0"/>
    <n v="0"/>
    <n v="0"/>
    <n v="0"/>
    <n v="0"/>
    <s v="N/A"/>
    <n v="0"/>
    <n v="0"/>
    <n v="0"/>
    <n v="0"/>
    <n v="0"/>
    <n v="0"/>
    <n v="0"/>
    <n v="0"/>
    <n v="0"/>
    <n v="0"/>
    <n v="0"/>
    <n v="0"/>
    <n v="0"/>
    <s v="FED HOUSNG &amp; COMM DEV FND"/>
    <s v="FHCD HPLNK SVC CTR-FOOD BK C13"/>
    <s v="PROGRAM YEAR PROJECTS"/>
    <s v="HOUSING AND COMMUNITY DEVELOPMENT"/>
  </r>
  <r>
    <x v="0"/>
    <s v="1120788"/>
    <s v="000000"/>
    <x v="6"/>
    <s v="0000000"/>
    <n v="2016"/>
    <x v="0"/>
    <x v="6"/>
    <s v="BS000-CURRENT ASSETS"/>
    <s v="B1150-ACCOUNTS RECEIVABLE"/>
    <m/>
    <n v="0"/>
    <n v="0"/>
    <n v="0"/>
    <n v="0"/>
    <n v="0"/>
    <s v="N/A"/>
    <n v="0"/>
    <n v="0"/>
    <n v="0"/>
    <n v="0"/>
    <n v="0"/>
    <n v="0"/>
    <n v="0"/>
    <n v="0"/>
    <n v="0"/>
    <n v="0"/>
    <n v="0"/>
    <n v="0"/>
    <n v="0"/>
    <s v="FED HOUSNG &amp; COMM DEV FND"/>
    <s v="FHCD HPLNK KNMR FMLY SHLTR C13"/>
    <s v="DEFAULT"/>
    <s v="Default"/>
  </r>
  <r>
    <x v="0"/>
    <s v="1120788"/>
    <s v="000000"/>
    <x v="9"/>
    <s v="0000000"/>
    <n v="2016"/>
    <x v="0"/>
    <x v="9"/>
    <s v="BS000-CURRENT ASSETS"/>
    <s v="B1150-ACCOUNTS RECEIVABLE"/>
    <m/>
    <n v="0"/>
    <n v="0"/>
    <n v="0"/>
    <n v="0"/>
    <n v="0"/>
    <s v="N/A"/>
    <n v="0"/>
    <n v="0"/>
    <n v="0"/>
    <n v="0"/>
    <n v="0"/>
    <n v="0"/>
    <n v="0"/>
    <n v="0"/>
    <n v="0"/>
    <n v="0"/>
    <n v="0"/>
    <n v="0"/>
    <n v="0"/>
    <s v="FED HOUSNG &amp; COMM DEV FND"/>
    <s v="FHCD HPLNK KNMR FMLY SHLTR C13"/>
    <s v="DEFAULT"/>
    <s v="Default"/>
  </r>
  <r>
    <x v="0"/>
    <s v="1120788"/>
    <s v="000000"/>
    <x v="29"/>
    <s v="0000000"/>
    <n v="2016"/>
    <x v="1"/>
    <x v="29"/>
    <s v="BS200-CURRENT LIABILITIES"/>
    <s v="B2220-DEFERRED REVENUES"/>
    <m/>
    <n v="0"/>
    <n v="0"/>
    <n v="0"/>
    <n v="0"/>
    <n v="0"/>
    <s v="N/A"/>
    <n v="0"/>
    <n v="0"/>
    <n v="0"/>
    <n v="0"/>
    <n v="0"/>
    <n v="0"/>
    <n v="0"/>
    <n v="0"/>
    <n v="0"/>
    <n v="0"/>
    <n v="0"/>
    <n v="0"/>
    <n v="0"/>
    <s v="FED HOUSNG &amp; COMM DEV FND"/>
    <s v="FHCD HPLNK KNMR FMLY SHLTR C13"/>
    <s v="DEFAULT"/>
    <s v="Default"/>
  </r>
  <r>
    <x v="0"/>
    <s v="1120788"/>
    <s v="350047"/>
    <x v="55"/>
    <s v="0000000"/>
    <n v="2016"/>
    <x v="4"/>
    <x v="55"/>
    <s v="R3000-REVENUE"/>
    <s v="R3310-FEDERAL GRANTS DIRECT"/>
    <m/>
    <n v="0"/>
    <n v="0"/>
    <n v="0"/>
    <n v="0"/>
    <n v="0"/>
    <s v="N/A"/>
    <n v="0"/>
    <n v="0"/>
    <n v="0"/>
    <n v="0"/>
    <n v="0"/>
    <n v="0"/>
    <n v="0"/>
    <n v="0"/>
    <n v="0"/>
    <n v="0"/>
    <n v="0"/>
    <n v="0"/>
    <n v="0"/>
    <s v="FED HOUSNG &amp; COMM DEV FND"/>
    <s v="FHCD HPLNK KNMR FMLY SHLTR C13"/>
    <s v="PROGRAM YEAR PROJECTS"/>
    <s v="Default"/>
  </r>
  <r>
    <x v="0"/>
    <s v="1120788"/>
    <s v="350047"/>
    <x v="112"/>
    <s v="5590000"/>
    <n v="2016"/>
    <x v="3"/>
    <x v="112"/>
    <s v="50000-PROGRAM EXPENDITURE BUDGET"/>
    <s v="53000-SERVICES-OTHER CHARGES"/>
    <m/>
    <n v="0"/>
    <n v="0"/>
    <n v="0"/>
    <n v="0"/>
    <n v="0"/>
    <s v="N/A"/>
    <n v="0"/>
    <n v="0"/>
    <n v="0"/>
    <n v="0"/>
    <n v="0"/>
    <n v="0"/>
    <n v="0"/>
    <n v="0"/>
    <n v="0"/>
    <n v="0"/>
    <n v="0"/>
    <n v="0"/>
    <n v="0"/>
    <s v="FED HOUSNG &amp; COMM DEV FND"/>
    <s v="FHCD HPLNK KNMR FMLY SHLTR C13"/>
    <s v="PROGRAM YEAR PROJECTS"/>
    <s v="HOUSING AND COMMUNITY DEVELOPMENT"/>
  </r>
  <r>
    <x v="0"/>
    <s v="1120789"/>
    <s v="000000"/>
    <x v="6"/>
    <s v="0000000"/>
    <n v="2016"/>
    <x v="0"/>
    <x v="6"/>
    <s v="BS000-CURRENT ASSETS"/>
    <s v="B1150-ACCOUNTS RECEIVABLE"/>
    <m/>
    <n v="0"/>
    <n v="0"/>
    <n v="0"/>
    <n v="0"/>
    <n v="0"/>
    <s v="N/A"/>
    <n v="0"/>
    <n v="0"/>
    <n v="0"/>
    <n v="0"/>
    <n v="0"/>
    <n v="0"/>
    <n v="0"/>
    <n v="0"/>
    <n v="0"/>
    <n v="0"/>
    <n v="0"/>
    <n v="0"/>
    <n v="0"/>
    <s v="FED HOUSNG &amp; COMM DEV FND"/>
    <s v="FHCD REDMOND CDBG PROG ADM C13"/>
    <s v="DEFAULT"/>
    <s v="Default"/>
  </r>
  <r>
    <x v="0"/>
    <s v="1120789"/>
    <s v="000000"/>
    <x v="9"/>
    <s v="0000000"/>
    <n v="2016"/>
    <x v="0"/>
    <x v="9"/>
    <s v="BS000-CURRENT ASSETS"/>
    <s v="B1150-ACCOUNTS RECEIVABLE"/>
    <m/>
    <n v="0"/>
    <n v="0"/>
    <n v="0"/>
    <n v="0"/>
    <n v="0"/>
    <s v="N/A"/>
    <n v="0"/>
    <n v="0"/>
    <n v="0"/>
    <n v="0"/>
    <n v="0"/>
    <n v="0"/>
    <n v="0"/>
    <n v="0"/>
    <n v="0"/>
    <n v="0"/>
    <n v="0"/>
    <n v="0"/>
    <n v="0"/>
    <s v="FED HOUSNG &amp; COMM DEV FND"/>
    <s v="FHCD REDMOND CDBG PROG ADM C13"/>
    <s v="DEFAULT"/>
    <s v="Default"/>
  </r>
  <r>
    <x v="0"/>
    <s v="1120789"/>
    <s v="000000"/>
    <x v="29"/>
    <s v="0000000"/>
    <n v="2016"/>
    <x v="1"/>
    <x v="29"/>
    <s v="BS200-CURRENT LIABILITIES"/>
    <s v="B2220-DEFERRED REVENUES"/>
    <m/>
    <n v="0"/>
    <n v="0"/>
    <n v="0"/>
    <n v="0"/>
    <n v="0"/>
    <s v="N/A"/>
    <n v="0"/>
    <n v="0"/>
    <n v="0"/>
    <n v="0"/>
    <n v="0"/>
    <n v="0"/>
    <n v="0"/>
    <n v="0"/>
    <n v="0"/>
    <n v="0"/>
    <n v="0"/>
    <n v="0"/>
    <n v="0"/>
    <s v="FED HOUSNG &amp; COMM DEV FND"/>
    <s v="FHCD REDMOND CDBG PROG ADM C13"/>
    <s v="DEFAULT"/>
    <s v="Default"/>
  </r>
  <r>
    <x v="0"/>
    <s v="1120789"/>
    <s v="350047"/>
    <x v="55"/>
    <s v="0000000"/>
    <n v="2016"/>
    <x v="4"/>
    <x v="55"/>
    <s v="R3000-REVENUE"/>
    <s v="R3310-FEDERAL GRANTS DIRECT"/>
    <m/>
    <n v="0"/>
    <n v="0"/>
    <n v="0"/>
    <n v="0"/>
    <n v="0"/>
    <s v="N/A"/>
    <n v="0"/>
    <n v="0"/>
    <n v="0"/>
    <n v="0"/>
    <n v="0"/>
    <n v="0"/>
    <n v="0"/>
    <n v="0"/>
    <n v="0"/>
    <n v="0"/>
    <n v="0"/>
    <n v="0"/>
    <n v="0"/>
    <s v="FED HOUSNG &amp; COMM DEV FND"/>
    <s v="FHCD REDMOND CDBG PROG ADM C13"/>
    <s v="PROGRAM YEAR PROJECTS"/>
    <s v="Default"/>
  </r>
  <r>
    <x v="0"/>
    <s v="1120789"/>
    <s v="350047"/>
    <x v="112"/>
    <s v="5590000"/>
    <n v="2016"/>
    <x v="3"/>
    <x v="112"/>
    <s v="50000-PROGRAM EXPENDITURE BUDGET"/>
    <s v="53000-SERVICES-OTHER CHARGES"/>
    <m/>
    <n v="0"/>
    <n v="0"/>
    <n v="0"/>
    <n v="0"/>
    <n v="0"/>
    <s v="N/A"/>
    <n v="0"/>
    <n v="0"/>
    <n v="0"/>
    <n v="0"/>
    <n v="0"/>
    <n v="0"/>
    <n v="0"/>
    <n v="0"/>
    <n v="0"/>
    <n v="0"/>
    <n v="0"/>
    <n v="0"/>
    <n v="0"/>
    <s v="FED HOUSNG &amp; COMM DEV FND"/>
    <s v="FHCD REDMOND CDBG PROG ADM C13"/>
    <s v="PROGRAM YEAR PROJECTS"/>
    <s v="HOUSING AND COMMUNITY DEVELOPMENT"/>
  </r>
  <r>
    <x v="0"/>
    <s v="1120790"/>
    <s v="000000"/>
    <x v="6"/>
    <s v="0000000"/>
    <n v="2016"/>
    <x v="0"/>
    <x v="6"/>
    <s v="BS000-CURRENT ASSETS"/>
    <s v="B1150-ACCOUNTS RECEIVABLE"/>
    <m/>
    <n v="0"/>
    <n v="0"/>
    <n v="0"/>
    <n v="0"/>
    <n v="0"/>
    <s v="N/A"/>
    <n v="0"/>
    <n v="0"/>
    <n v="0"/>
    <n v="0"/>
    <n v="0"/>
    <n v="0"/>
    <n v="0"/>
    <n v="0"/>
    <n v="0"/>
    <n v="0"/>
    <n v="0"/>
    <n v="0"/>
    <n v="0"/>
    <s v="FED HOUSNG &amp; COMM DEV FND"/>
    <s v="FHCD YOUTH HVN EMER SHLTR C13"/>
    <s v="DEFAULT"/>
    <s v="Default"/>
  </r>
  <r>
    <x v="0"/>
    <s v="1120790"/>
    <s v="000000"/>
    <x v="9"/>
    <s v="0000000"/>
    <n v="2016"/>
    <x v="0"/>
    <x v="9"/>
    <s v="BS000-CURRENT ASSETS"/>
    <s v="B1150-ACCOUNTS RECEIVABLE"/>
    <m/>
    <n v="0"/>
    <n v="0"/>
    <n v="0"/>
    <n v="0"/>
    <n v="0"/>
    <s v="N/A"/>
    <n v="0"/>
    <n v="0"/>
    <n v="0"/>
    <n v="0"/>
    <n v="0"/>
    <n v="0"/>
    <n v="0"/>
    <n v="0"/>
    <n v="0"/>
    <n v="0"/>
    <n v="0"/>
    <n v="0"/>
    <n v="0"/>
    <s v="FED HOUSNG &amp; COMM DEV FND"/>
    <s v="FHCD YOUTH HVN EMER SHLTR C13"/>
    <s v="DEFAULT"/>
    <s v="Default"/>
  </r>
  <r>
    <x v="0"/>
    <s v="1120790"/>
    <s v="000000"/>
    <x v="29"/>
    <s v="0000000"/>
    <n v="2016"/>
    <x v="1"/>
    <x v="29"/>
    <s v="BS200-CURRENT LIABILITIES"/>
    <s v="B2220-DEFERRED REVENUES"/>
    <m/>
    <n v="0"/>
    <n v="0"/>
    <n v="0"/>
    <n v="0"/>
    <n v="0"/>
    <s v="N/A"/>
    <n v="0"/>
    <n v="0"/>
    <n v="0"/>
    <n v="0"/>
    <n v="0"/>
    <n v="0"/>
    <n v="0"/>
    <n v="0"/>
    <n v="0"/>
    <n v="0"/>
    <n v="0"/>
    <n v="0"/>
    <n v="0"/>
    <s v="FED HOUSNG &amp; COMM DEV FND"/>
    <s v="FHCD YOUTH HVN EMER SHLTR C13"/>
    <s v="DEFAULT"/>
    <s v="Default"/>
  </r>
  <r>
    <x v="0"/>
    <s v="1120790"/>
    <s v="350047"/>
    <x v="55"/>
    <s v="0000000"/>
    <n v="2016"/>
    <x v="4"/>
    <x v="55"/>
    <s v="R3000-REVENUE"/>
    <s v="R3310-FEDERAL GRANTS DIRECT"/>
    <m/>
    <n v="0"/>
    <n v="0"/>
    <n v="0"/>
    <n v="0"/>
    <n v="0"/>
    <s v="N/A"/>
    <n v="0"/>
    <n v="0"/>
    <n v="0"/>
    <n v="0"/>
    <n v="0"/>
    <n v="0"/>
    <n v="0"/>
    <n v="0"/>
    <n v="0"/>
    <n v="0"/>
    <n v="0"/>
    <n v="0"/>
    <n v="0"/>
    <s v="FED HOUSNG &amp; COMM DEV FND"/>
    <s v="FHCD YOUTH HVN EMER SHLTR C13"/>
    <s v="PROGRAM YEAR PROJECTS"/>
    <s v="Default"/>
  </r>
  <r>
    <x v="0"/>
    <s v="1120790"/>
    <s v="350047"/>
    <x v="112"/>
    <s v="5590000"/>
    <n v="2016"/>
    <x v="3"/>
    <x v="112"/>
    <s v="50000-PROGRAM EXPENDITURE BUDGET"/>
    <s v="53000-SERVICES-OTHER CHARGES"/>
    <m/>
    <n v="0"/>
    <n v="0"/>
    <n v="0"/>
    <n v="0"/>
    <n v="0"/>
    <s v="N/A"/>
    <n v="0"/>
    <n v="0"/>
    <n v="0"/>
    <n v="0"/>
    <n v="0"/>
    <n v="0"/>
    <n v="0"/>
    <n v="0"/>
    <n v="0"/>
    <n v="0"/>
    <n v="0"/>
    <n v="0"/>
    <n v="0"/>
    <s v="FED HOUSNG &amp; COMM DEV FND"/>
    <s v="FHCD YOUTH HVN EMER SHLTR C13"/>
    <s v="PROGRAM YEAR PROJECTS"/>
    <s v="HOUSING AND COMMUNITY DEVELOPMENT"/>
  </r>
  <r>
    <x v="0"/>
    <s v="1120791"/>
    <s v="000000"/>
    <x v="6"/>
    <s v="0000000"/>
    <n v="2016"/>
    <x v="0"/>
    <x v="6"/>
    <s v="BS000-CURRENT ASSETS"/>
    <s v="B1150-ACCOUNTS RECEIVABLE"/>
    <m/>
    <n v="0"/>
    <n v="0"/>
    <n v="0"/>
    <n v="0"/>
    <n v="0"/>
    <s v="N/A"/>
    <n v="0"/>
    <n v="0"/>
    <n v="0"/>
    <n v="0"/>
    <n v="0"/>
    <n v="0"/>
    <n v="0"/>
    <n v="0"/>
    <n v="0"/>
    <n v="0"/>
    <n v="0"/>
    <n v="0"/>
    <n v="0"/>
    <s v="FED HOUSNG &amp; COMM DEV FND"/>
    <s v="FHCD KC BAR ASSN HSG JSTC C13"/>
    <s v="DEFAULT"/>
    <s v="Default"/>
  </r>
  <r>
    <x v="0"/>
    <s v="1120791"/>
    <s v="000000"/>
    <x v="9"/>
    <s v="0000000"/>
    <n v="2016"/>
    <x v="0"/>
    <x v="9"/>
    <s v="BS000-CURRENT ASSETS"/>
    <s v="B1150-ACCOUNTS RECEIVABLE"/>
    <m/>
    <n v="0"/>
    <n v="0"/>
    <n v="0"/>
    <n v="0"/>
    <n v="0"/>
    <s v="N/A"/>
    <n v="0"/>
    <n v="0"/>
    <n v="0"/>
    <n v="0"/>
    <n v="0"/>
    <n v="0"/>
    <n v="0"/>
    <n v="0"/>
    <n v="0"/>
    <n v="0"/>
    <n v="0"/>
    <n v="0"/>
    <n v="0"/>
    <s v="FED HOUSNG &amp; COMM DEV FND"/>
    <s v="FHCD KC BAR ASSN HSG JSTC C13"/>
    <s v="DEFAULT"/>
    <s v="Default"/>
  </r>
  <r>
    <x v="0"/>
    <s v="1120791"/>
    <s v="000000"/>
    <x v="29"/>
    <s v="0000000"/>
    <n v="2016"/>
    <x v="1"/>
    <x v="29"/>
    <s v="BS200-CURRENT LIABILITIES"/>
    <s v="B2220-DEFERRED REVENUES"/>
    <m/>
    <n v="0"/>
    <n v="0"/>
    <n v="0"/>
    <n v="0"/>
    <n v="0"/>
    <s v="N/A"/>
    <n v="0"/>
    <n v="0"/>
    <n v="0"/>
    <n v="0"/>
    <n v="0"/>
    <n v="0"/>
    <n v="0"/>
    <n v="0"/>
    <n v="0"/>
    <n v="0"/>
    <n v="0"/>
    <n v="0"/>
    <n v="0"/>
    <s v="FED HOUSNG &amp; COMM DEV FND"/>
    <s v="FHCD KC BAR ASSN HSG JSTC C13"/>
    <s v="DEFAULT"/>
    <s v="Default"/>
  </r>
  <r>
    <x v="0"/>
    <s v="1120791"/>
    <s v="350047"/>
    <x v="55"/>
    <s v="0000000"/>
    <n v="2016"/>
    <x v="4"/>
    <x v="55"/>
    <s v="R3000-REVENUE"/>
    <s v="R3310-FEDERAL GRANTS DIRECT"/>
    <m/>
    <n v="0"/>
    <n v="0"/>
    <n v="0"/>
    <n v="0"/>
    <n v="0"/>
    <s v="N/A"/>
    <n v="0"/>
    <n v="0"/>
    <n v="0"/>
    <n v="0"/>
    <n v="0"/>
    <n v="0"/>
    <n v="0"/>
    <n v="0"/>
    <n v="0"/>
    <n v="0"/>
    <n v="0"/>
    <n v="0"/>
    <n v="0"/>
    <s v="FED HOUSNG &amp; COMM DEV FND"/>
    <s v="FHCD KC BAR ASSN HSG JSTC C13"/>
    <s v="PROGRAM YEAR PROJECTS"/>
    <s v="Default"/>
  </r>
  <r>
    <x v="0"/>
    <s v="1120791"/>
    <s v="350047"/>
    <x v="112"/>
    <s v="5590000"/>
    <n v="2016"/>
    <x v="3"/>
    <x v="112"/>
    <s v="50000-PROGRAM EXPENDITURE BUDGET"/>
    <s v="53000-SERVICES-OTHER CHARGES"/>
    <m/>
    <n v="0"/>
    <n v="0"/>
    <n v="0"/>
    <n v="0"/>
    <n v="0"/>
    <s v="N/A"/>
    <n v="0"/>
    <n v="0"/>
    <n v="0"/>
    <n v="0"/>
    <n v="0"/>
    <n v="0"/>
    <n v="0"/>
    <n v="0"/>
    <n v="0"/>
    <n v="0"/>
    <n v="0"/>
    <n v="0"/>
    <n v="0"/>
    <s v="FED HOUSNG &amp; COMM DEV FND"/>
    <s v="FHCD KC BAR ASSN HSG JSTC C13"/>
    <s v="PROGRAM YEAR PROJECTS"/>
    <s v="HOUSING AND COMMUNITY DEVELOPMENT"/>
  </r>
  <r>
    <x v="0"/>
    <s v="1120792"/>
    <s v="000000"/>
    <x v="6"/>
    <s v="0000000"/>
    <n v="2016"/>
    <x v="0"/>
    <x v="6"/>
    <s v="BS000-CURRENT ASSETS"/>
    <s v="B1150-ACCOUNTS RECEIVABLE"/>
    <m/>
    <n v="0"/>
    <n v="0"/>
    <n v="0"/>
    <n v="0"/>
    <n v="0"/>
    <s v="N/A"/>
    <n v="0"/>
    <n v="0"/>
    <n v="0"/>
    <n v="0"/>
    <n v="0"/>
    <n v="0"/>
    <n v="0"/>
    <n v="0"/>
    <n v="0"/>
    <n v="0"/>
    <n v="0"/>
    <n v="0"/>
    <n v="0"/>
    <s v="FED HOUSNG &amp; COMM DEV FND"/>
    <s v="FHCD MAPLE VLLY FDBK PRVNT C13"/>
    <s v="DEFAULT"/>
    <s v="Default"/>
  </r>
  <r>
    <x v="0"/>
    <s v="1120792"/>
    <s v="000000"/>
    <x v="9"/>
    <s v="0000000"/>
    <n v="2016"/>
    <x v="0"/>
    <x v="9"/>
    <s v="BS000-CURRENT ASSETS"/>
    <s v="B1150-ACCOUNTS RECEIVABLE"/>
    <m/>
    <n v="0"/>
    <n v="0"/>
    <n v="0"/>
    <n v="0"/>
    <n v="0"/>
    <s v="N/A"/>
    <n v="0"/>
    <n v="0"/>
    <n v="0"/>
    <n v="0"/>
    <n v="0"/>
    <n v="0"/>
    <n v="0"/>
    <n v="0"/>
    <n v="0"/>
    <n v="0"/>
    <n v="0"/>
    <n v="0"/>
    <n v="0"/>
    <s v="FED HOUSNG &amp; COMM DEV FND"/>
    <s v="FHCD MAPLE VLLY FDBK PRVNT C13"/>
    <s v="DEFAULT"/>
    <s v="Default"/>
  </r>
  <r>
    <x v="0"/>
    <s v="1120792"/>
    <s v="000000"/>
    <x v="29"/>
    <s v="0000000"/>
    <n v="2016"/>
    <x v="1"/>
    <x v="29"/>
    <s v="BS200-CURRENT LIABILITIES"/>
    <s v="B2220-DEFERRED REVENUES"/>
    <m/>
    <n v="0"/>
    <n v="0"/>
    <n v="0"/>
    <n v="0"/>
    <n v="0"/>
    <s v="N/A"/>
    <n v="0"/>
    <n v="0"/>
    <n v="0"/>
    <n v="0"/>
    <n v="0"/>
    <n v="0"/>
    <n v="0"/>
    <n v="0"/>
    <n v="0"/>
    <n v="0"/>
    <n v="0"/>
    <n v="0"/>
    <n v="0"/>
    <s v="FED HOUSNG &amp; COMM DEV FND"/>
    <s v="FHCD MAPLE VLLY FDBK PRVNT C13"/>
    <s v="DEFAULT"/>
    <s v="Default"/>
  </r>
  <r>
    <x v="0"/>
    <s v="1120792"/>
    <s v="350047"/>
    <x v="55"/>
    <s v="0000000"/>
    <n v="2016"/>
    <x v="4"/>
    <x v="55"/>
    <s v="R3000-REVENUE"/>
    <s v="R3310-FEDERAL GRANTS DIRECT"/>
    <m/>
    <n v="0"/>
    <n v="0"/>
    <n v="0"/>
    <n v="0"/>
    <n v="0"/>
    <s v="N/A"/>
    <n v="0"/>
    <n v="0"/>
    <n v="0"/>
    <n v="0"/>
    <n v="0"/>
    <n v="0"/>
    <n v="0"/>
    <n v="0"/>
    <n v="0"/>
    <n v="0"/>
    <n v="0"/>
    <n v="0"/>
    <n v="0"/>
    <s v="FED HOUSNG &amp; COMM DEV FND"/>
    <s v="FHCD MAPLE VLLY FDBK PRVNT C13"/>
    <s v="PROGRAM YEAR PROJECTS"/>
    <s v="Default"/>
  </r>
  <r>
    <x v="0"/>
    <s v="1120792"/>
    <s v="350047"/>
    <x v="41"/>
    <s v="5590000"/>
    <n v="2016"/>
    <x v="3"/>
    <x v="41"/>
    <s v="50000-PROGRAM EXPENDITURE BUDGET"/>
    <s v="53000-SERVICES-OTHER CHARGES"/>
    <m/>
    <n v="0"/>
    <n v="0"/>
    <n v="0"/>
    <n v="0"/>
    <n v="0"/>
    <s v="N/A"/>
    <n v="0"/>
    <n v="0"/>
    <n v="0"/>
    <n v="0"/>
    <n v="0"/>
    <n v="0"/>
    <n v="0"/>
    <n v="0"/>
    <n v="0"/>
    <n v="0"/>
    <n v="0"/>
    <n v="0"/>
    <n v="0"/>
    <s v="FED HOUSNG &amp; COMM DEV FND"/>
    <s v="FHCD MAPLE VLLY FDBK PRVNT C13"/>
    <s v="PROGRAM YEAR PROJECTS"/>
    <s v="HOUSING AND COMMUNITY DEVELOPMENT"/>
  </r>
  <r>
    <x v="0"/>
    <s v="1120792"/>
    <s v="350047"/>
    <x v="112"/>
    <s v="5590000"/>
    <n v="2016"/>
    <x v="3"/>
    <x v="112"/>
    <s v="50000-PROGRAM EXPENDITURE BUDGET"/>
    <s v="53000-SERVICES-OTHER CHARGES"/>
    <m/>
    <n v="0"/>
    <n v="0"/>
    <n v="0"/>
    <n v="0"/>
    <n v="0"/>
    <s v="N/A"/>
    <n v="0"/>
    <n v="0"/>
    <n v="0"/>
    <n v="0"/>
    <n v="0"/>
    <n v="0"/>
    <n v="0"/>
    <n v="0"/>
    <n v="0"/>
    <n v="0"/>
    <n v="0"/>
    <n v="0"/>
    <n v="0"/>
    <s v="FED HOUSNG &amp; COMM DEV FND"/>
    <s v="FHCD MAPLE VLLY FDBK PRVNT C13"/>
    <s v="PROGRAM YEAR PROJECTS"/>
    <s v="HOUSING AND COMMUNITY DEVELOPMENT"/>
  </r>
  <r>
    <x v="0"/>
    <s v="1120793"/>
    <s v="000000"/>
    <x v="6"/>
    <s v="0000000"/>
    <n v="2016"/>
    <x v="0"/>
    <x v="6"/>
    <s v="BS000-CURRENT ASSETS"/>
    <s v="B1150-ACCOUNTS RECEIVABLE"/>
    <m/>
    <n v="0"/>
    <n v="0"/>
    <n v="0"/>
    <n v="0"/>
    <n v="0"/>
    <s v="N/A"/>
    <n v="0"/>
    <n v="0"/>
    <n v="0"/>
    <n v="0"/>
    <n v="0"/>
    <n v="0"/>
    <n v="0"/>
    <n v="0"/>
    <n v="0"/>
    <n v="0"/>
    <n v="0"/>
    <n v="0"/>
    <n v="0"/>
    <s v="FED HOUSNG &amp; COMM DEV FND"/>
    <s v="FHCD CATHOLIC COMM SVC-RO C13"/>
    <s v="DEFAULT"/>
    <s v="Default"/>
  </r>
  <r>
    <x v="0"/>
    <s v="1120793"/>
    <s v="000000"/>
    <x v="9"/>
    <s v="0000000"/>
    <n v="2016"/>
    <x v="0"/>
    <x v="9"/>
    <s v="BS000-CURRENT ASSETS"/>
    <s v="B1150-ACCOUNTS RECEIVABLE"/>
    <m/>
    <n v="0"/>
    <n v="0"/>
    <n v="0"/>
    <n v="0"/>
    <n v="0"/>
    <s v="N/A"/>
    <n v="0"/>
    <n v="0"/>
    <n v="0"/>
    <n v="0"/>
    <n v="0"/>
    <n v="0"/>
    <n v="0"/>
    <n v="0"/>
    <n v="0"/>
    <n v="0"/>
    <n v="0"/>
    <n v="0"/>
    <n v="0"/>
    <s v="FED HOUSNG &amp; COMM DEV FND"/>
    <s v="FHCD CATHOLIC COMM SVC-RO C13"/>
    <s v="DEFAULT"/>
    <s v="Default"/>
  </r>
  <r>
    <x v="0"/>
    <s v="1120793"/>
    <s v="000000"/>
    <x v="29"/>
    <s v="0000000"/>
    <n v="2016"/>
    <x v="1"/>
    <x v="29"/>
    <s v="BS200-CURRENT LIABILITIES"/>
    <s v="B2220-DEFERRED REVENUES"/>
    <m/>
    <n v="0"/>
    <n v="0"/>
    <n v="0"/>
    <n v="0"/>
    <n v="0"/>
    <s v="N/A"/>
    <n v="0"/>
    <n v="0"/>
    <n v="0"/>
    <n v="0"/>
    <n v="0"/>
    <n v="0"/>
    <n v="0"/>
    <n v="0"/>
    <n v="0"/>
    <n v="0"/>
    <n v="0"/>
    <n v="0"/>
    <n v="0"/>
    <s v="FED HOUSNG &amp; COMM DEV FND"/>
    <s v="FHCD CATHOLIC COMM SVC-RO C13"/>
    <s v="DEFAULT"/>
    <s v="Default"/>
  </r>
  <r>
    <x v="0"/>
    <s v="1120793"/>
    <s v="350047"/>
    <x v="55"/>
    <s v="0000000"/>
    <n v="2016"/>
    <x v="4"/>
    <x v="55"/>
    <s v="R3000-REVENUE"/>
    <s v="R3310-FEDERAL GRANTS DIRECT"/>
    <m/>
    <n v="0"/>
    <n v="0"/>
    <n v="0"/>
    <n v="0"/>
    <n v="0"/>
    <s v="N/A"/>
    <n v="0"/>
    <n v="0"/>
    <n v="0"/>
    <n v="0"/>
    <n v="0"/>
    <n v="0"/>
    <n v="0"/>
    <n v="0"/>
    <n v="0"/>
    <n v="0"/>
    <n v="0"/>
    <n v="0"/>
    <n v="0"/>
    <s v="FED HOUSNG &amp; COMM DEV FND"/>
    <s v="FHCD CATHOLIC COMM SVC-RO C13"/>
    <s v="PROGRAM YEAR PROJECTS"/>
    <s v="Default"/>
  </r>
  <r>
    <x v="0"/>
    <s v="1120793"/>
    <s v="350047"/>
    <x v="112"/>
    <s v="5590000"/>
    <n v="2016"/>
    <x v="3"/>
    <x v="112"/>
    <s v="50000-PROGRAM EXPENDITURE BUDGET"/>
    <s v="53000-SERVICES-OTHER CHARGES"/>
    <m/>
    <n v="0"/>
    <n v="0"/>
    <n v="0"/>
    <n v="0"/>
    <n v="0"/>
    <s v="N/A"/>
    <n v="0"/>
    <n v="0"/>
    <n v="0"/>
    <n v="0"/>
    <n v="0"/>
    <n v="0"/>
    <n v="0"/>
    <n v="0"/>
    <n v="0"/>
    <n v="0"/>
    <n v="0"/>
    <n v="0"/>
    <n v="0"/>
    <s v="FED HOUSNG &amp; COMM DEV FND"/>
    <s v="FHCD CATHOLIC COMM SVC-RO C13"/>
    <s v="PROGRAM YEAR PROJECTS"/>
    <s v="HOUSING AND COMMUNITY DEVELOPMENT"/>
  </r>
  <r>
    <x v="0"/>
    <s v="1120794"/>
    <s v="000000"/>
    <x v="6"/>
    <s v="0000000"/>
    <n v="2016"/>
    <x v="0"/>
    <x v="6"/>
    <s v="BS000-CURRENT ASSETS"/>
    <s v="B1150-ACCOUNTS RECEIVABLE"/>
    <m/>
    <n v="0"/>
    <n v="0"/>
    <n v="0"/>
    <n v="0"/>
    <n v="0"/>
    <s v="N/A"/>
    <n v="0"/>
    <n v="0"/>
    <n v="0"/>
    <n v="0"/>
    <n v="0"/>
    <n v="0"/>
    <n v="0"/>
    <n v="0"/>
    <n v="0"/>
    <n v="0"/>
    <n v="0"/>
    <n v="0"/>
    <n v="0"/>
    <s v="FED HOUSNG &amp; COMM DEV FND"/>
    <s v="FHCD FOY YOUTH HVN SHLTR C13"/>
    <s v="DEFAULT"/>
    <s v="Default"/>
  </r>
  <r>
    <x v="0"/>
    <s v="1120794"/>
    <s v="000000"/>
    <x v="9"/>
    <s v="0000000"/>
    <n v="2016"/>
    <x v="0"/>
    <x v="9"/>
    <s v="BS000-CURRENT ASSETS"/>
    <s v="B1150-ACCOUNTS RECEIVABLE"/>
    <m/>
    <n v="0"/>
    <n v="0"/>
    <n v="0"/>
    <n v="0"/>
    <n v="0"/>
    <s v="N/A"/>
    <n v="0"/>
    <n v="0"/>
    <n v="0"/>
    <n v="0"/>
    <n v="0"/>
    <n v="0"/>
    <n v="0"/>
    <n v="0"/>
    <n v="0"/>
    <n v="0"/>
    <n v="0"/>
    <n v="0"/>
    <n v="0"/>
    <s v="FED HOUSNG &amp; COMM DEV FND"/>
    <s v="FHCD FOY YOUTH HVN SHLTR C13"/>
    <s v="DEFAULT"/>
    <s v="Default"/>
  </r>
  <r>
    <x v="0"/>
    <s v="1120794"/>
    <s v="000000"/>
    <x v="29"/>
    <s v="0000000"/>
    <n v="2016"/>
    <x v="1"/>
    <x v="29"/>
    <s v="BS200-CURRENT LIABILITIES"/>
    <s v="B2220-DEFERRED REVENUES"/>
    <m/>
    <n v="0"/>
    <n v="0"/>
    <n v="0"/>
    <n v="0"/>
    <n v="0"/>
    <s v="N/A"/>
    <n v="0"/>
    <n v="0"/>
    <n v="0"/>
    <n v="0"/>
    <n v="0"/>
    <n v="0"/>
    <n v="0"/>
    <n v="0"/>
    <n v="0"/>
    <n v="0"/>
    <n v="0"/>
    <n v="0"/>
    <n v="0"/>
    <s v="FED HOUSNG &amp; COMM DEV FND"/>
    <s v="FHCD FOY YOUTH HVN SHLTR C13"/>
    <s v="DEFAULT"/>
    <s v="Default"/>
  </r>
  <r>
    <x v="0"/>
    <s v="1120794"/>
    <s v="350047"/>
    <x v="55"/>
    <s v="0000000"/>
    <n v="2016"/>
    <x v="4"/>
    <x v="55"/>
    <s v="R3000-REVENUE"/>
    <s v="R3310-FEDERAL GRANTS DIRECT"/>
    <m/>
    <n v="0"/>
    <n v="0"/>
    <n v="0"/>
    <n v="0"/>
    <n v="0"/>
    <s v="N/A"/>
    <n v="0"/>
    <n v="0"/>
    <n v="0"/>
    <n v="0"/>
    <n v="0"/>
    <n v="0"/>
    <n v="0"/>
    <n v="0"/>
    <n v="0"/>
    <n v="0"/>
    <n v="0"/>
    <n v="0"/>
    <n v="0"/>
    <s v="FED HOUSNG &amp; COMM DEV FND"/>
    <s v="FHCD FOY YOUTH HVN SHLTR C13"/>
    <s v="PROGRAM YEAR PROJECTS"/>
    <s v="Default"/>
  </r>
  <r>
    <x v="0"/>
    <s v="1120794"/>
    <s v="350047"/>
    <x v="112"/>
    <s v="5590000"/>
    <n v="2016"/>
    <x v="3"/>
    <x v="112"/>
    <s v="50000-PROGRAM EXPENDITURE BUDGET"/>
    <s v="53000-SERVICES-OTHER CHARGES"/>
    <m/>
    <n v="0"/>
    <n v="0"/>
    <n v="0"/>
    <n v="0"/>
    <n v="0"/>
    <s v="N/A"/>
    <n v="0"/>
    <n v="0"/>
    <n v="0"/>
    <n v="0"/>
    <n v="0"/>
    <n v="0"/>
    <n v="0"/>
    <n v="0"/>
    <n v="0"/>
    <n v="0"/>
    <n v="0"/>
    <n v="0"/>
    <n v="0"/>
    <s v="FED HOUSNG &amp; COMM DEV FND"/>
    <s v="FHCD FOY YOUTH HVN SHLTR C13"/>
    <s v="PROGRAM YEAR PROJECTS"/>
    <s v="HOUSING AND COMMUNITY DEVELOPMENT"/>
  </r>
  <r>
    <x v="0"/>
    <s v="1120795"/>
    <s v="000000"/>
    <x v="6"/>
    <s v="0000000"/>
    <n v="2016"/>
    <x v="0"/>
    <x v="6"/>
    <s v="BS000-CURRENT ASSETS"/>
    <s v="B1150-ACCOUNTS RECEIVABLE"/>
    <m/>
    <n v="0"/>
    <n v="0"/>
    <n v="0"/>
    <n v="0"/>
    <n v="0"/>
    <s v="N/A"/>
    <n v="0"/>
    <n v="0"/>
    <n v="0"/>
    <n v="0"/>
    <n v="0"/>
    <n v="0"/>
    <n v="0"/>
    <n v="0"/>
    <n v="0"/>
    <n v="0"/>
    <n v="0"/>
    <n v="0"/>
    <n v="0"/>
    <s v="FED HOUSNG &amp; COMM DEV FND"/>
    <s v="FHCD CTHLC COM SVC-HM/ARIS C13"/>
    <s v="DEFAULT"/>
    <s v="Default"/>
  </r>
  <r>
    <x v="0"/>
    <s v="1120795"/>
    <s v="000000"/>
    <x v="9"/>
    <s v="0000000"/>
    <n v="2016"/>
    <x v="0"/>
    <x v="9"/>
    <s v="BS000-CURRENT ASSETS"/>
    <s v="B1150-ACCOUNTS RECEIVABLE"/>
    <m/>
    <n v="0"/>
    <n v="0"/>
    <n v="0"/>
    <n v="0"/>
    <n v="0"/>
    <s v="N/A"/>
    <n v="0"/>
    <n v="0"/>
    <n v="0"/>
    <n v="0"/>
    <n v="0"/>
    <n v="0"/>
    <n v="0"/>
    <n v="0"/>
    <n v="0"/>
    <n v="0"/>
    <n v="0"/>
    <n v="0"/>
    <n v="0"/>
    <s v="FED HOUSNG &amp; COMM DEV FND"/>
    <s v="FHCD CTHLC COM SVC-HM/ARIS C13"/>
    <s v="DEFAULT"/>
    <s v="Default"/>
  </r>
  <r>
    <x v="0"/>
    <s v="1120795"/>
    <s v="000000"/>
    <x v="29"/>
    <s v="0000000"/>
    <n v="2016"/>
    <x v="1"/>
    <x v="29"/>
    <s v="BS200-CURRENT LIABILITIES"/>
    <s v="B2220-DEFERRED REVENUES"/>
    <m/>
    <n v="0"/>
    <n v="0"/>
    <n v="0"/>
    <n v="0"/>
    <n v="0"/>
    <s v="N/A"/>
    <n v="0"/>
    <n v="0"/>
    <n v="0"/>
    <n v="0"/>
    <n v="0"/>
    <n v="0"/>
    <n v="0"/>
    <n v="0"/>
    <n v="0"/>
    <n v="0"/>
    <n v="0"/>
    <n v="0"/>
    <n v="0"/>
    <s v="FED HOUSNG &amp; COMM DEV FND"/>
    <s v="FHCD CTHLC COM SVC-HM/ARIS C13"/>
    <s v="DEFAULT"/>
    <s v="Default"/>
  </r>
  <r>
    <x v="0"/>
    <s v="1120795"/>
    <s v="350047"/>
    <x v="55"/>
    <s v="0000000"/>
    <n v="2016"/>
    <x v="4"/>
    <x v="55"/>
    <s v="R3000-REVENUE"/>
    <s v="R3310-FEDERAL GRANTS DIRECT"/>
    <m/>
    <n v="0"/>
    <n v="0"/>
    <n v="0"/>
    <n v="0"/>
    <n v="0"/>
    <s v="N/A"/>
    <n v="0"/>
    <n v="0"/>
    <n v="0"/>
    <n v="0"/>
    <n v="0"/>
    <n v="0"/>
    <n v="0"/>
    <n v="0"/>
    <n v="0"/>
    <n v="0"/>
    <n v="0"/>
    <n v="0"/>
    <n v="0"/>
    <s v="FED HOUSNG &amp; COMM DEV FND"/>
    <s v="FHCD CTHLC COM SVC-HM/ARIS C13"/>
    <s v="PROGRAM YEAR PROJECTS"/>
    <s v="Default"/>
  </r>
  <r>
    <x v="0"/>
    <s v="1120795"/>
    <s v="350047"/>
    <x v="112"/>
    <s v="5590000"/>
    <n v="2016"/>
    <x v="3"/>
    <x v="112"/>
    <s v="50000-PROGRAM EXPENDITURE BUDGET"/>
    <s v="53000-SERVICES-OTHER CHARGES"/>
    <m/>
    <n v="0"/>
    <n v="0"/>
    <n v="0"/>
    <n v="0"/>
    <n v="0"/>
    <s v="N/A"/>
    <n v="0"/>
    <n v="0"/>
    <n v="0"/>
    <n v="0"/>
    <n v="0"/>
    <n v="0"/>
    <n v="0"/>
    <n v="0"/>
    <n v="0"/>
    <n v="0"/>
    <n v="0"/>
    <n v="0"/>
    <n v="0"/>
    <s v="FED HOUSNG &amp; COMM DEV FND"/>
    <s v="FHCD CTHLC COM SVC-HM/ARIS C13"/>
    <s v="PROGRAM YEAR PROJECTS"/>
    <s v="HOUSING AND COMMUNITY DEVELOPMENT"/>
  </r>
  <r>
    <x v="0"/>
    <s v="1120796"/>
    <s v="000000"/>
    <x v="6"/>
    <s v="0000000"/>
    <n v="2016"/>
    <x v="0"/>
    <x v="6"/>
    <s v="BS000-CURRENT ASSETS"/>
    <s v="B1150-ACCOUNTS RECEIVABLE"/>
    <m/>
    <n v="0"/>
    <n v="0"/>
    <n v="0"/>
    <n v="0"/>
    <n v="0"/>
    <s v="N/A"/>
    <n v="0"/>
    <n v="0"/>
    <n v="0"/>
    <n v="0"/>
    <n v="0"/>
    <n v="0"/>
    <n v="0"/>
    <n v="0"/>
    <n v="0"/>
    <n v="0"/>
    <n v="0"/>
    <n v="0"/>
    <n v="0"/>
    <s v="FED HOUSNG &amp; COMM DEV FND"/>
    <s v="FHCD TKWLA CNSRTM MNR HM C13"/>
    <s v="DEFAULT"/>
    <s v="Default"/>
  </r>
  <r>
    <x v="0"/>
    <s v="1120796"/>
    <s v="000000"/>
    <x v="9"/>
    <s v="0000000"/>
    <n v="2016"/>
    <x v="0"/>
    <x v="9"/>
    <s v="BS000-CURRENT ASSETS"/>
    <s v="B1150-ACCOUNTS RECEIVABLE"/>
    <m/>
    <n v="0"/>
    <n v="0"/>
    <n v="0"/>
    <n v="0"/>
    <n v="0"/>
    <s v="N/A"/>
    <n v="0"/>
    <n v="0"/>
    <n v="0"/>
    <n v="0"/>
    <n v="0"/>
    <n v="0"/>
    <n v="0"/>
    <n v="0"/>
    <n v="0"/>
    <n v="0"/>
    <n v="0"/>
    <n v="0"/>
    <n v="0"/>
    <s v="FED HOUSNG &amp; COMM DEV FND"/>
    <s v="FHCD TKWLA CNSRTM MNR HM C13"/>
    <s v="DEFAULT"/>
    <s v="Default"/>
  </r>
  <r>
    <x v="0"/>
    <s v="1120796"/>
    <s v="000000"/>
    <x v="29"/>
    <s v="0000000"/>
    <n v="2016"/>
    <x v="1"/>
    <x v="29"/>
    <s v="BS200-CURRENT LIABILITIES"/>
    <s v="B2220-DEFERRED REVENUES"/>
    <m/>
    <n v="0"/>
    <n v="0"/>
    <n v="0"/>
    <n v="0"/>
    <n v="0"/>
    <s v="N/A"/>
    <n v="0"/>
    <n v="0"/>
    <n v="0"/>
    <n v="0"/>
    <n v="0"/>
    <n v="0"/>
    <n v="0"/>
    <n v="0"/>
    <n v="0"/>
    <n v="0"/>
    <n v="0"/>
    <n v="0"/>
    <n v="0"/>
    <s v="FED HOUSNG &amp; COMM DEV FND"/>
    <s v="FHCD TKWLA CNSRTM MNR HM C13"/>
    <s v="DEFAULT"/>
    <s v="Default"/>
  </r>
  <r>
    <x v="0"/>
    <s v="1120796"/>
    <s v="350047"/>
    <x v="55"/>
    <s v="0000000"/>
    <n v="2016"/>
    <x v="4"/>
    <x v="55"/>
    <s v="R3000-REVENUE"/>
    <s v="R3310-FEDERAL GRANTS DIRECT"/>
    <m/>
    <n v="0"/>
    <n v="0"/>
    <n v="0"/>
    <n v="0"/>
    <n v="0"/>
    <s v="N/A"/>
    <n v="0"/>
    <n v="0"/>
    <n v="0"/>
    <n v="0"/>
    <n v="0"/>
    <n v="0"/>
    <n v="0"/>
    <n v="0"/>
    <n v="0"/>
    <n v="0"/>
    <n v="0"/>
    <n v="0"/>
    <n v="0"/>
    <s v="FED HOUSNG &amp; COMM DEV FND"/>
    <s v="FHCD TKWLA CNSRTM MNR HM C13"/>
    <s v="PROGRAM YEAR PROJECTS"/>
    <s v="Default"/>
  </r>
  <r>
    <x v="0"/>
    <s v="1120796"/>
    <s v="350047"/>
    <x v="40"/>
    <s v="5590000"/>
    <n v="2016"/>
    <x v="3"/>
    <x v="40"/>
    <s v="50000-PROGRAM EXPENDITURE BUDGET"/>
    <s v="51000-WAGES AND BENEFITS"/>
    <s v="51100-SALARIES/WAGES"/>
    <n v="0"/>
    <n v="0"/>
    <n v="0"/>
    <n v="0"/>
    <n v="0"/>
    <s v="N/A"/>
    <n v="0"/>
    <n v="0"/>
    <n v="0"/>
    <n v="0"/>
    <n v="0"/>
    <n v="0"/>
    <n v="0"/>
    <n v="0"/>
    <n v="0"/>
    <n v="0"/>
    <n v="0"/>
    <n v="0"/>
    <n v="0"/>
    <s v="FED HOUSNG &amp; COMM DEV FND"/>
    <s v="FHCD TKWLA CNSRTM MNR HM C13"/>
    <s v="PROGRAM YEAR PROJECTS"/>
    <s v="HOUSING AND COMMUNITY DEVELOPMENT"/>
  </r>
  <r>
    <x v="0"/>
    <s v="1120796"/>
    <s v="350047"/>
    <x v="40"/>
    <s v="5592000"/>
    <n v="2016"/>
    <x v="3"/>
    <x v="40"/>
    <s v="50000-PROGRAM EXPENDITURE BUDGET"/>
    <s v="51000-WAGES AND BENEFITS"/>
    <s v="51100-SALARIES/WAGES"/>
    <n v="0"/>
    <n v="0"/>
    <n v="0"/>
    <n v="0"/>
    <n v="0"/>
    <s v="N/A"/>
    <n v="0"/>
    <n v="0"/>
    <n v="0"/>
    <n v="0"/>
    <n v="0"/>
    <n v="0"/>
    <n v="0"/>
    <n v="0"/>
    <n v="0"/>
    <n v="0"/>
    <n v="0"/>
    <n v="0"/>
    <n v="0"/>
    <s v="FED HOUSNG &amp; COMM DEV FND"/>
    <s v="FHCD TKWLA CNSRTM MNR HM C13"/>
    <s v="PROGRAM YEAR PROJECTS"/>
    <s v="HOUSING AND COMMUNITY SERVICES"/>
  </r>
  <r>
    <x v="0"/>
    <s v="1120796"/>
    <s v="350047"/>
    <x v="70"/>
    <s v="5590000"/>
    <n v="2016"/>
    <x v="3"/>
    <x v="70"/>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0"/>
    <s v="5592000"/>
    <n v="2016"/>
    <x v="3"/>
    <x v="70"/>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71"/>
    <s v="5590000"/>
    <n v="2016"/>
    <x v="3"/>
    <x v="71"/>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1"/>
    <s v="5592000"/>
    <n v="2016"/>
    <x v="3"/>
    <x v="71"/>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72"/>
    <s v="5590000"/>
    <n v="2016"/>
    <x v="3"/>
    <x v="72"/>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2"/>
    <s v="5592000"/>
    <n v="2016"/>
    <x v="3"/>
    <x v="72"/>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139"/>
    <s v="5590000"/>
    <n v="2016"/>
    <x v="3"/>
    <x v="139"/>
    <s v="50000-PROGRAM EXPENDITURE BUDGET"/>
    <s v="53000-SERVICES-OTHER CHARGES"/>
    <m/>
    <n v="0"/>
    <n v="0"/>
    <n v="0"/>
    <n v="0"/>
    <n v="0"/>
    <s v="N/A"/>
    <n v="0"/>
    <n v="0"/>
    <n v="0"/>
    <n v="0"/>
    <n v="0"/>
    <n v="0"/>
    <n v="0"/>
    <n v="0"/>
    <n v="0"/>
    <n v="0"/>
    <n v="0"/>
    <n v="0"/>
    <n v="0"/>
    <s v="FED HOUSNG &amp; COMM DEV FND"/>
    <s v="FHCD TKWLA CNSRTM MNR HM C13"/>
    <s v="PROGRAM YEAR PROJECTS"/>
    <s v="HOUSING AND COMMUNITY DEVELOPMENT"/>
  </r>
  <r>
    <x v="0"/>
    <s v="1120796"/>
    <s v="350047"/>
    <x v="112"/>
    <s v="5590000"/>
    <n v="2016"/>
    <x v="3"/>
    <x v="112"/>
    <s v="50000-PROGRAM EXPENDITURE BUDGET"/>
    <s v="53000-SERVICES-OTHER CHARGES"/>
    <m/>
    <n v="0"/>
    <n v="0"/>
    <n v="0"/>
    <n v="0"/>
    <n v="0"/>
    <s v="N/A"/>
    <n v="0"/>
    <n v="0"/>
    <n v="0"/>
    <n v="0"/>
    <n v="0"/>
    <n v="0"/>
    <n v="0"/>
    <n v="0"/>
    <n v="0"/>
    <n v="0"/>
    <n v="0"/>
    <n v="0"/>
    <n v="0"/>
    <s v="FED HOUSNG &amp; COMM DEV FND"/>
    <s v="FHCD TKWLA CNSRTM MNR HM C13"/>
    <s v="PROGRAM YEAR PROJECTS"/>
    <s v="HOUSING AND COMMUNITY DEVELOPMENT"/>
  </r>
  <r>
    <x v="0"/>
    <s v="1120797"/>
    <s v="000000"/>
    <x v="6"/>
    <s v="0000000"/>
    <n v="2016"/>
    <x v="0"/>
    <x v="6"/>
    <s v="BS000-CURRENT ASSETS"/>
    <s v="B1150-ACCOUNTS RECEIVABLE"/>
    <m/>
    <n v="0"/>
    <n v="0"/>
    <n v="0"/>
    <n v="0"/>
    <n v="0"/>
    <s v="N/A"/>
    <n v="0"/>
    <n v="0"/>
    <n v="0"/>
    <n v="0"/>
    <n v="0"/>
    <n v="0"/>
    <n v="0"/>
    <n v="0"/>
    <n v="0"/>
    <n v="0"/>
    <n v="0"/>
    <n v="0"/>
    <n v="0"/>
    <s v="FED HOUSNG &amp; COMM DEV FND"/>
    <s v="FHCD DM AREA FOOD BANK C13"/>
    <s v="DEFAULT"/>
    <s v="Default"/>
  </r>
  <r>
    <x v="0"/>
    <s v="1120797"/>
    <s v="000000"/>
    <x v="9"/>
    <s v="0000000"/>
    <n v="2016"/>
    <x v="0"/>
    <x v="9"/>
    <s v="BS000-CURRENT ASSETS"/>
    <s v="B1150-ACCOUNTS RECEIVABLE"/>
    <m/>
    <n v="0"/>
    <n v="0"/>
    <n v="0"/>
    <n v="0"/>
    <n v="0"/>
    <s v="N/A"/>
    <n v="0"/>
    <n v="0"/>
    <n v="0"/>
    <n v="0"/>
    <n v="0"/>
    <n v="0"/>
    <n v="0"/>
    <n v="0"/>
    <n v="0"/>
    <n v="0"/>
    <n v="0"/>
    <n v="0"/>
    <n v="0"/>
    <s v="FED HOUSNG &amp; COMM DEV FND"/>
    <s v="FHCD DM AREA FOOD BANK C13"/>
    <s v="DEFAULT"/>
    <s v="Default"/>
  </r>
  <r>
    <x v="0"/>
    <s v="1120797"/>
    <s v="000000"/>
    <x v="29"/>
    <s v="0000000"/>
    <n v="2016"/>
    <x v="1"/>
    <x v="29"/>
    <s v="BS200-CURRENT LIABILITIES"/>
    <s v="B2220-DEFERRED REVENUES"/>
    <m/>
    <n v="0"/>
    <n v="0"/>
    <n v="0"/>
    <n v="0"/>
    <n v="0"/>
    <s v="N/A"/>
    <n v="0"/>
    <n v="0"/>
    <n v="0"/>
    <n v="0"/>
    <n v="0"/>
    <n v="0"/>
    <n v="0"/>
    <n v="0"/>
    <n v="0"/>
    <n v="0"/>
    <n v="0"/>
    <n v="0"/>
    <n v="0"/>
    <s v="FED HOUSNG &amp; COMM DEV FND"/>
    <s v="FHCD DM AREA FOOD BANK C13"/>
    <s v="DEFAULT"/>
    <s v="Default"/>
  </r>
  <r>
    <x v="0"/>
    <s v="1120797"/>
    <s v="350047"/>
    <x v="55"/>
    <s v="0000000"/>
    <n v="2016"/>
    <x v="4"/>
    <x v="55"/>
    <s v="R3000-REVENUE"/>
    <s v="R3310-FEDERAL GRANTS DIRECT"/>
    <m/>
    <n v="0"/>
    <n v="0"/>
    <n v="0"/>
    <n v="0"/>
    <n v="0"/>
    <s v="N/A"/>
    <n v="0"/>
    <n v="0"/>
    <n v="0"/>
    <n v="0"/>
    <n v="0"/>
    <n v="0"/>
    <n v="0"/>
    <n v="0"/>
    <n v="0"/>
    <n v="0"/>
    <n v="0"/>
    <n v="0"/>
    <n v="0"/>
    <s v="FED HOUSNG &amp; COMM DEV FND"/>
    <s v="FHCD DM AREA FOOD BANK C13"/>
    <s v="PROGRAM YEAR PROJECTS"/>
    <s v="Default"/>
  </r>
  <r>
    <x v="0"/>
    <s v="1120797"/>
    <s v="350047"/>
    <x v="41"/>
    <s v="5590000"/>
    <n v="2016"/>
    <x v="3"/>
    <x v="41"/>
    <s v="50000-PROGRAM EXPENDITURE BUDGET"/>
    <s v="53000-SERVICES-OTHER CHARGES"/>
    <m/>
    <n v="0"/>
    <n v="0"/>
    <n v="0"/>
    <n v="0"/>
    <n v="0"/>
    <s v="N/A"/>
    <n v="0"/>
    <n v="0"/>
    <n v="0"/>
    <n v="0"/>
    <n v="0"/>
    <n v="0"/>
    <n v="0"/>
    <n v="0"/>
    <n v="0"/>
    <n v="0"/>
    <n v="0"/>
    <n v="0"/>
    <n v="0"/>
    <s v="FED HOUSNG &amp; COMM DEV FND"/>
    <s v="FHCD DM AREA FOOD BANK C13"/>
    <s v="PROGRAM YEAR PROJECTS"/>
    <s v="HOUSING AND COMMUNITY DEVELOPMENT"/>
  </r>
  <r>
    <x v="0"/>
    <s v="1120797"/>
    <s v="350047"/>
    <x v="112"/>
    <s v="5590000"/>
    <n v="2016"/>
    <x v="3"/>
    <x v="112"/>
    <s v="50000-PROGRAM EXPENDITURE BUDGET"/>
    <s v="53000-SERVICES-OTHER CHARGES"/>
    <m/>
    <n v="0"/>
    <n v="0"/>
    <n v="0"/>
    <n v="0"/>
    <n v="0"/>
    <s v="N/A"/>
    <n v="0"/>
    <n v="0"/>
    <n v="0"/>
    <n v="0"/>
    <n v="0"/>
    <n v="0"/>
    <n v="0"/>
    <n v="0"/>
    <n v="0"/>
    <n v="0"/>
    <n v="0"/>
    <n v="0"/>
    <n v="0"/>
    <s v="FED HOUSNG &amp; COMM DEV FND"/>
    <s v="FHCD DM AREA FOOD BANK C13"/>
    <s v="PROGRAM YEAR PROJECTS"/>
    <s v="HOUSING AND COMMUNITY DEVELOPMENT"/>
  </r>
  <r>
    <x v="0"/>
    <s v="1120798"/>
    <s v="000000"/>
    <x v="6"/>
    <s v="0000000"/>
    <n v="2016"/>
    <x v="0"/>
    <x v="6"/>
    <s v="BS000-CURRENT ASSETS"/>
    <s v="B1150-ACCOUNTS RECEIVABLE"/>
    <m/>
    <n v="0"/>
    <n v="0"/>
    <n v="0"/>
    <n v="0"/>
    <n v="0"/>
    <s v="N/A"/>
    <n v="0"/>
    <n v="0"/>
    <n v="0"/>
    <n v="0"/>
    <n v="0"/>
    <n v="0"/>
    <n v="0"/>
    <n v="0"/>
    <n v="0"/>
    <n v="0"/>
    <n v="0"/>
    <n v="0"/>
    <n v="0"/>
    <s v="FED HOUSNG &amp; COMM DEV FND"/>
    <s v="FHCD RENTON CDBG PROG ADM C13"/>
    <s v="DEFAULT"/>
    <s v="Default"/>
  </r>
  <r>
    <x v="0"/>
    <s v="1120798"/>
    <s v="000000"/>
    <x v="9"/>
    <s v="0000000"/>
    <n v="2016"/>
    <x v="0"/>
    <x v="9"/>
    <s v="BS000-CURRENT ASSETS"/>
    <s v="B1150-ACCOUNTS RECEIVABLE"/>
    <m/>
    <n v="0"/>
    <n v="0"/>
    <n v="0"/>
    <n v="0"/>
    <n v="0"/>
    <s v="N/A"/>
    <n v="0"/>
    <n v="0"/>
    <n v="0"/>
    <n v="0"/>
    <n v="0"/>
    <n v="0"/>
    <n v="0"/>
    <n v="0"/>
    <n v="0"/>
    <n v="0"/>
    <n v="0"/>
    <n v="0"/>
    <n v="0"/>
    <s v="FED HOUSNG &amp; COMM DEV FND"/>
    <s v="FHCD RENTON CDBG PROG ADM C13"/>
    <s v="DEFAULT"/>
    <s v="Default"/>
  </r>
  <r>
    <x v="0"/>
    <s v="1120798"/>
    <s v="000000"/>
    <x v="29"/>
    <s v="0000000"/>
    <n v="2016"/>
    <x v="1"/>
    <x v="29"/>
    <s v="BS200-CURRENT LIABILITIES"/>
    <s v="B2220-DEFERRED REVENUES"/>
    <m/>
    <n v="0"/>
    <n v="0"/>
    <n v="0"/>
    <n v="0"/>
    <n v="0"/>
    <s v="N/A"/>
    <n v="0"/>
    <n v="0"/>
    <n v="0"/>
    <n v="0"/>
    <n v="0"/>
    <n v="0"/>
    <n v="0"/>
    <n v="0"/>
    <n v="0"/>
    <n v="0"/>
    <n v="0"/>
    <n v="0"/>
    <n v="0"/>
    <s v="FED HOUSNG &amp; COMM DEV FND"/>
    <s v="FHCD RENTON CDBG PROG ADM C13"/>
    <s v="DEFAULT"/>
    <s v="Default"/>
  </r>
  <r>
    <x v="0"/>
    <s v="1120798"/>
    <s v="350047"/>
    <x v="55"/>
    <s v="0000000"/>
    <n v="2016"/>
    <x v="4"/>
    <x v="55"/>
    <s v="R3000-REVENUE"/>
    <s v="R3310-FEDERAL GRANTS DIRECT"/>
    <m/>
    <n v="0"/>
    <n v="0"/>
    <n v="0"/>
    <n v="0"/>
    <n v="0"/>
    <s v="N/A"/>
    <n v="0"/>
    <n v="0"/>
    <n v="0"/>
    <n v="0"/>
    <n v="0"/>
    <n v="0"/>
    <n v="0"/>
    <n v="0"/>
    <n v="0"/>
    <n v="0"/>
    <n v="0"/>
    <n v="0"/>
    <n v="0"/>
    <s v="FED HOUSNG &amp; COMM DEV FND"/>
    <s v="FHCD RENTON CDBG PROG ADM C13"/>
    <s v="PROGRAM YEAR PROJECTS"/>
    <s v="Default"/>
  </r>
  <r>
    <x v="0"/>
    <s v="1120798"/>
    <s v="350047"/>
    <x v="112"/>
    <s v="5590000"/>
    <n v="2016"/>
    <x v="3"/>
    <x v="112"/>
    <s v="50000-PROGRAM EXPENDITURE BUDGET"/>
    <s v="53000-SERVICES-OTHER CHARGES"/>
    <m/>
    <n v="0"/>
    <n v="0"/>
    <n v="0"/>
    <n v="0"/>
    <n v="0"/>
    <s v="N/A"/>
    <n v="0"/>
    <n v="0"/>
    <n v="0"/>
    <n v="0"/>
    <n v="0"/>
    <n v="0"/>
    <n v="0"/>
    <n v="0"/>
    <n v="0"/>
    <n v="0"/>
    <n v="0"/>
    <n v="0"/>
    <n v="0"/>
    <s v="FED HOUSNG &amp; COMM DEV FND"/>
    <s v="FHCD RENTON CDBG PROG ADM C13"/>
    <s v="PROGRAM YEAR PROJECTS"/>
    <s v="HOUSING AND COMMUNITY DEVELOPMENT"/>
  </r>
  <r>
    <x v="0"/>
    <s v="1120799"/>
    <s v="000000"/>
    <x v="6"/>
    <s v="0000000"/>
    <n v="2016"/>
    <x v="0"/>
    <x v="6"/>
    <s v="BS000-CURRENT ASSETS"/>
    <s v="B1150-ACCOUNTS RECEIVABLE"/>
    <m/>
    <n v="0"/>
    <n v="0"/>
    <n v="0"/>
    <n v="0"/>
    <n v="0"/>
    <s v="N/A"/>
    <n v="0"/>
    <n v="0"/>
    <n v="0"/>
    <n v="0"/>
    <n v="0"/>
    <n v="0"/>
    <n v="0"/>
    <n v="0"/>
    <n v="0"/>
    <n v="0"/>
    <n v="0"/>
    <n v="0"/>
    <n v="0"/>
    <s v="FED HOUSNG &amp; COMM DEV FND"/>
    <s v="FHCD HCC STARTZONE MICROEN C13"/>
    <s v="DEFAULT"/>
    <s v="Default"/>
  </r>
  <r>
    <x v="0"/>
    <s v="1120799"/>
    <s v="000000"/>
    <x v="9"/>
    <s v="0000000"/>
    <n v="2016"/>
    <x v="0"/>
    <x v="9"/>
    <s v="BS000-CURRENT ASSETS"/>
    <s v="B1150-ACCOUNTS RECEIVABLE"/>
    <m/>
    <n v="0"/>
    <n v="0"/>
    <n v="0"/>
    <n v="0"/>
    <n v="0"/>
    <s v="N/A"/>
    <n v="0"/>
    <n v="0"/>
    <n v="0"/>
    <n v="0"/>
    <n v="0"/>
    <n v="0"/>
    <n v="0"/>
    <n v="0"/>
    <n v="0"/>
    <n v="0"/>
    <n v="0"/>
    <n v="0"/>
    <n v="0"/>
    <s v="FED HOUSNG &amp; COMM DEV FND"/>
    <s v="FHCD HCC STARTZONE MICROEN C13"/>
    <s v="DEFAULT"/>
    <s v="Default"/>
  </r>
  <r>
    <x v="0"/>
    <s v="1120799"/>
    <s v="000000"/>
    <x v="29"/>
    <s v="0000000"/>
    <n v="2016"/>
    <x v="1"/>
    <x v="29"/>
    <s v="BS200-CURRENT LIABILITIES"/>
    <s v="B2220-DEFERRED REVENUES"/>
    <m/>
    <n v="0"/>
    <n v="0"/>
    <n v="0"/>
    <n v="0"/>
    <n v="0"/>
    <s v="N/A"/>
    <n v="0"/>
    <n v="0"/>
    <n v="0"/>
    <n v="0"/>
    <n v="0"/>
    <n v="0"/>
    <n v="0"/>
    <n v="0"/>
    <n v="0"/>
    <n v="0"/>
    <n v="0"/>
    <n v="0"/>
    <n v="0"/>
    <s v="FED HOUSNG &amp; COMM DEV FND"/>
    <s v="FHCD HCC STARTZONE MICROEN C13"/>
    <s v="DEFAULT"/>
    <s v="Default"/>
  </r>
  <r>
    <x v="0"/>
    <s v="1120799"/>
    <s v="350047"/>
    <x v="55"/>
    <s v="0000000"/>
    <n v="2016"/>
    <x v="4"/>
    <x v="55"/>
    <s v="R3000-REVENUE"/>
    <s v="R3310-FEDERAL GRANTS DIRECT"/>
    <m/>
    <n v="0"/>
    <n v="0"/>
    <n v="0"/>
    <n v="0"/>
    <n v="0"/>
    <s v="N/A"/>
    <n v="0"/>
    <n v="0"/>
    <n v="0"/>
    <n v="0"/>
    <n v="0"/>
    <n v="0"/>
    <n v="0"/>
    <n v="0"/>
    <n v="0"/>
    <n v="0"/>
    <n v="0"/>
    <n v="0"/>
    <n v="0"/>
    <s v="FED HOUSNG &amp; COMM DEV FND"/>
    <s v="FHCD HCC STARTZONE MICROEN C13"/>
    <s v="PROGRAM YEAR PROJECTS"/>
    <s v="Default"/>
  </r>
  <r>
    <x v="0"/>
    <s v="1120799"/>
    <s v="350047"/>
    <x v="139"/>
    <s v="5590000"/>
    <n v="2016"/>
    <x v="3"/>
    <x v="139"/>
    <s v="50000-PROGRAM EXPENDITURE BUDGET"/>
    <s v="53000-SERVICES-OTHER CHARGES"/>
    <m/>
    <n v="0"/>
    <n v="0"/>
    <n v="0"/>
    <n v="0"/>
    <n v="0"/>
    <s v="N/A"/>
    <n v="0"/>
    <n v="0"/>
    <n v="0"/>
    <n v="0"/>
    <n v="0"/>
    <n v="0"/>
    <n v="0"/>
    <n v="0"/>
    <n v="0"/>
    <n v="0"/>
    <n v="0"/>
    <n v="0"/>
    <n v="0"/>
    <s v="FED HOUSNG &amp; COMM DEV FND"/>
    <s v="FHCD HCC STARTZONE MICROEN C13"/>
    <s v="PROGRAM YEAR PROJECTS"/>
    <s v="HOUSING AND COMMUNITY DEVELOPMENT"/>
  </r>
  <r>
    <x v="0"/>
    <s v="1120799"/>
    <s v="350047"/>
    <x v="112"/>
    <s v="5590000"/>
    <n v="2016"/>
    <x v="3"/>
    <x v="112"/>
    <s v="50000-PROGRAM EXPENDITURE BUDGET"/>
    <s v="53000-SERVICES-OTHER CHARGES"/>
    <m/>
    <n v="0"/>
    <n v="0"/>
    <n v="0"/>
    <n v="0"/>
    <n v="0"/>
    <s v="N/A"/>
    <n v="0"/>
    <n v="0"/>
    <n v="0"/>
    <n v="0"/>
    <n v="0"/>
    <n v="0"/>
    <n v="0"/>
    <n v="0"/>
    <n v="0"/>
    <n v="0"/>
    <n v="0"/>
    <n v="0"/>
    <n v="0"/>
    <s v="FED HOUSNG &amp; COMM DEV FND"/>
    <s v="FHCD HCC STARTZONE MICROEN C13"/>
    <s v="PROGRAM YEAR PROJECTS"/>
    <s v="HOUSING AND COMMUNITY DEVELOPMENT"/>
  </r>
  <r>
    <x v="0"/>
    <s v="1120800"/>
    <s v="000000"/>
    <x v="6"/>
    <s v="0000000"/>
    <n v="2016"/>
    <x v="0"/>
    <x v="6"/>
    <s v="BS000-CURRENT ASSETS"/>
    <s v="B1150-ACCOUNTS RECEIVABLE"/>
    <m/>
    <n v="0"/>
    <n v="0"/>
    <n v="0"/>
    <n v="0"/>
    <n v="0"/>
    <s v="N/A"/>
    <n v="0"/>
    <n v="0"/>
    <n v="0"/>
    <n v="0"/>
    <n v="0"/>
    <n v="0"/>
    <n v="0"/>
    <n v="0"/>
    <n v="0"/>
    <n v="0"/>
    <n v="0"/>
    <n v="0"/>
    <n v="0"/>
    <s v="FED HOUSNG &amp; COMM DEV FND"/>
    <s v="FHCD SHORELINE CDBG ADM C13"/>
    <s v="DEFAULT"/>
    <s v="Default"/>
  </r>
  <r>
    <x v="0"/>
    <s v="1120800"/>
    <s v="000000"/>
    <x v="9"/>
    <s v="0000000"/>
    <n v="2016"/>
    <x v="0"/>
    <x v="9"/>
    <s v="BS000-CURRENT ASSETS"/>
    <s v="B1150-ACCOUNTS RECEIVABLE"/>
    <m/>
    <n v="0"/>
    <n v="0"/>
    <n v="0"/>
    <n v="0"/>
    <n v="0"/>
    <s v="N/A"/>
    <n v="0"/>
    <n v="0"/>
    <n v="0"/>
    <n v="0"/>
    <n v="0"/>
    <n v="0"/>
    <n v="0"/>
    <n v="0"/>
    <n v="0"/>
    <n v="0"/>
    <n v="0"/>
    <n v="0"/>
    <n v="0"/>
    <s v="FED HOUSNG &amp; COMM DEV FND"/>
    <s v="FHCD SHORELINE CDBG ADM C13"/>
    <s v="DEFAULT"/>
    <s v="Default"/>
  </r>
  <r>
    <x v="0"/>
    <s v="1120800"/>
    <s v="000000"/>
    <x v="29"/>
    <s v="0000000"/>
    <n v="2016"/>
    <x v="1"/>
    <x v="29"/>
    <s v="BS200-CURRENT LIABILITIES"/>
    <s v="B2220-DEFERRED REVENUES"/>
    <m/>
    <n v="0"/>
    <n v="0"/>
    <n v="0"/>
    <n v="0"/>
    <n v="0"/>
    <s v="N/A"/>
    <n v="0"/>
    <n v="0"/>
    <n v="0"/>
    <n v="0"/>
    <n v="0"/>
    <n v="0"/>
    <n v="0"/>
    <n v="0"/>
    <n v="0"/>
    <n v="0"/>
    <n v="0"/>
    <n v="0"/>
    <n v="0"/>
    <s v="FED HOUSNG &amp; COMM DEV FND"/>
    <s v="FHCD SHORELINE CDBG ADM C13"/>
    <s v="DEFAULT"/>
    <s v="Default"/>
  </r>
  <r>
    <x v="0"/>
    <s v="1120800"/>
    <s v="350047"/>
    <x v="55"/>
    <s v="0000000"/>
    <n v="2016"/>
    <x v="4"/>
    <x v="55"/>
    <s v="R3000-REVENUE"/>
    <s v="R3310-FEDERAL GRANTS DIRECT"/>
    <m/>
    <n v="0"/>
    <n v="0"/>
    <n v="0"/>
    <n v="0"/>
    <n v="0"/>
    <s v="N/A"/>
    <n v="0"/>
    <n v="0"/>
    <n v="0"/>
    <n v="0"/>
    <n v="0"/>
    <n v="0"/>
    <n v="0"/>
    <n v="0"/>
    <n v="0"/>
    <n v="0"/>
    <n v="0"/>
    <n v="0"/>
    <n v="0"/>
    <s v="FED HOUSNG &amp; COMM DEV FND"/>
    <s v="FHCD SHORELINE CDBG ADM C13"/>
    <s v="PROGRAM YEAR PROJECTS"/>
    <s v="Default"/>
  </r>
  <r>
    <x v="0"/>
    <s v="1120800"/>
    <s v="350047"/>
    <x v="112"/>
    <s v="5590000"/>
    <n v="2016"/>
    <x v="3"/>
    <x v="112"/>
    <s v="50000-PROGRAM EXPENDITURE BUDGET"/>
    <s v="53000-SERVICES-OTHER CHARGES"/>
    <m/>
    <n v="0"/>
    <n v="0"/>
    <n v="0"/>
    <n v="0"/>
    <n v="0"/>
    <s v="N/A"/>
    <n v="0"/>
    <n v="0"/>
    <n v="0"/>
    <n v="0"/>
    <n v="0"/>
    <n v="0"/>
    <n v="0"/>
    <n v="0"/>
    <n v="0"/>
    <n v="0"/>
    <n v="0"/>
    <n v="0"/>
    <n v="0"/>
    <s v="FED HOUSNG &amp; COMM DEV FND"/>
    <s v="FHCD SHORELINE CDBG ADM C13"/>
    <s v="PROGRAM YEAR PROJECTS"/>
    <s v="HOUSING AND COMMUNITY DEVELOPMENT"/>
  </r>
  <r>
    <x v="0"/>
    <s v="1120801"/>
    <s v="000000"/>
    <x v="6"/>
    <s v="0000000"/>
    <n v="2016"/>
    <x v="0"/>
    <x v="6"/>
    <s v="BS000-CURRENT ASSETS"/>
    <s v="B1150-ACCOUNTS RECEIVABLE"/>
    <m/>
    <n v="0"/>
    <n v="0"/>
    <n v="0"/>
    <n v="0"/>
    <n v="0"/>
    <s v="N/A"/>
    <n v="0"/>
    <n v="0"/>
    <n v="0"/>
    <n v="0"/>
    <n v="0"/>
    <n v="0"/>
    <n v="0"/>
    <n v="0"/>
    <n v="0"/>
    <n v="0"/>
    <n v="0"/>
    <n v="0"/>
    <n v="0"/>
    <s v="FED HOUSNG &amp; COMM DEV FND"/>
    <s v="FHCD RENTON MNR HM REPAIR C13"/>
    <s v="DEFAULT"/>
    <s v="Default"/>
  </r>
  <r>
    <x v="0"/>
    <s v="1120801"/>
    <s v="000000"/>
    <x v="9"/>
    <s v="0000000"/>
    <n v="2016"/>
    <x v="0"/>
    <x v="9"/>
    <s v="BS000-CURRENT ASSETS"/>
    <s v="B1150-ACCOUNTS RECEIVABLE"/>
    <m/>
    <n v="0"/>
    <n v="0"/>
    <n v="0"/>
    <n v="0"/>
    <n v="0"/>
    <s v="N/A"/>
    <n v="0"/>
    <n v="0"/>
    <n v="0"/>
    <n v="0"/>
    <n v="0"/>
    <n v="0"/>
    <n v="0"/>
    <n v="0"/>
    <n v="0"/>
    <n v="0"/>
    <n v="0"/>
    <n v="0"/>
    <n v="0"/>
    <s v="FED HOUSNG &amp; COMM DEV FND"/>
    <s v="FHCD RENTON MNR HM REPAIR C13"/>
    <s v="DEFAULT"/>
    <s v="Default"/>
  </r>
  <r>
    <x v="0"/>
    <s v="1120801"/>
    <s v="000000"/>
    <x v="29"/>
    <s v="0000000"/>
    <n v="2016"/>
    <x v="1"/>
    <x v="29"/>
    <s v="BS200-CURRENT LIABILITIES"/>
    <s v="B2220-DEFERRED REVENUES"/>
    <m/>
    <n v="0"/>
    <n v="0"/>
    <n v="0"/>
    <n v="0"/>
    <n v="0"/>
    <s v="N/A"/>
    <n v="0"/>
    <n v="0"/>
    <n v="0"/>
    <n v="0"/>
    <n v="0"/>
    <n v="0"/>
    <n v="0"/>
    <n v="0"/>
    <n v="0"/>
    <n v="0"/>
    <n v="0"/>
    <n v="0"/>
    <n v="0"/>
    <s v="FED HOUSNG &amp; COMM DEV FND"/>
    <s v="FHCD RENTON MNR HM REPAIR C13"/>
    <s v="DEFAULT"/>
    <s v="Default"/>
  </r>
  <r>
    <x v="0"/>
    <s v="1120801"/>
    <s v="350047"/>
    <x v="55"/>
    <s v="0000000"/>
    <n v="2016"/>
    <x v="4"/>
    <x v="55"/>
    <s v="R3000-REVENUE"/>
    <s v="R3310-FEDERAL GRANTS DIRECT"/>
    <m/>
    <n v="0"/>
    <n v="0"/>
    <n v="0"/>
    <n v="0"/>
    <n v="0"/>
    <s v="N/A"/>
    <n v="0"/>
    <n v="0"/>
    <n v="0"/>
    <n v="0"/>
    <n v="0"/>
    <n v="0"/>
    <n v="0"/>
    <n v="0"/>
    <n v="0"/>
    <n v="0"/>
    <n v="0"/>
    <n v="0"/>
    <n v="0"/>
    <s v="FED HOUSNG &amp; COMM DEV FND"/>
    <s v="FHCD RENTON MNR HM REPAIR C13"/>
    <s v="PROGRAM YEAR PROJECTS"/>
    <s v="Default"/>
  </r>
  <r>
    <x v="0"/>
    <s v="1120801"/>
    <s v="350047"/>
    <x v="40"/>
    <s v="5590000"/>
    <n v="2016"/>
    <x v="3"/>
    <x v="40"/>
    <s v="50000-PROGRAM EXPENDITURE BUDGET"/>
    <s v="51000-WAGES AND BENEFITS"/>
    <s v="51100-SALARIES/WAGES"/>
    <n v="0"/>
    <n v="0"/>
    <n v="0"/>
    <n v="0"/>
    <n v="0"/>
    <s v="N/A"/>
    <n v="0"/>
    <n v="0"/>
    <n v="0"/>
    <n v="0"/>
    <n v="0"/>
    <n v="0"/>
    <n v="0"/>
    <n v="0"/>
    <n v="0"/>
    <n v="0"/>
    <n v="0"/>
    <n v="0"/>
    <n v="0"/>
    <s v="FED HOUSNG &amp; COMM DEV FND"/>
    <s v="FHCD RENTON MNR HM REPAIR C13"/>
    <s v="PROGRAM YEAR PROJECTS"/>
    <s v="HOUSING AND COMMUNITY DEVELOPMENT"/>
  </r>
  <r>
    <x v="0"/>
    <s v="1120801"/>
    <s v="350047"/>
    <x v="106"/>
    <s v="5590000"/>
    <n v="2016"/>
    <x v="3"/>
    <x v="106"/>
    <s v="50000-PROGRAM EXPENDITURE BUDGET"/>
    <s v="51000-WAGES AND BENEFITS"/>
    <s v="51100-SALARIES/WAGES"/>
    <n v="0"/>
    <n v="0"/>
    <n v="0"/>
    <n v="0"/>
    <n v="0"/>
    <s v="N/A"/>
    <n v="0"/>
    <n v="0"/>
    <n v="0"/>
    <n v="0"/>
    <n v="0"/>
    <n v="0"/>
    <n v="0"/>
    <n v="0"/>
    <n v="0"/>
    <n v="0"/>
    <n v="0"/>
    <n v="0"/>
    <n v="0"/>
    <s v="FED HOUSNG &amp; COMM DEV FND"/>
    <s v="FHCD RENTON MNR HM REPAIR C13"/>
    <s v="PROGRAM YEAR PROJECTS"/>
    <s v="HOUSING AND COMMUNITY DEVELOPMENT"/>
  </r>
  <r>
    <x v="0"/>
    <s v="1120801"/>
    <s v="350047"/>
    <x v="70"/>
    <s v="5590000"/>
    <n v="2016"/>
    <x v="3"/>
    <x v="70"/>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71"/>
    <s v="5590000"/>
    <n v="2016"/>
    <x v="3"/>
    <x v="71"/>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72"/>
    <s v="5590000"/>
    <n v="2016"/>
    <x v="3"/>
    <x v="72"/>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112"/>
    <s v="0000000"/>
    <n v="2016"/>
    <x v="3"/>
    <x v="112"/>
    <s v="50000-PROGRAM EXPENDITURE BUDGET"/>
    <s v="53000-SERVICES-OTHER CHARGES"/>
    <m/>
    <n v="0"/>
    <n v="0"/>
    <n v="0"/>
    <n v="0"/>
    <n v="0"/>
    <s v="N/A"/>
    <n v="0"/>
    <n v="0"/>
    <n v="0"/>
    <n v="0"/>
    <n v="0"/>
    <n v="0"/>
    <n v="0"/>
    <n v="0"/>
    <n v="0"/>
    <n v="0"/>
    <n v="0"/>
    <n v="0"/>
    <n v="0"/>
    <s v="FED HOUSNG &amp; COMM DEV FND"/>
    <s v="FHCD RENTON MNR HM REPAIR C13"/>
    <s v="PROGRAM YEAR PROJECTS"/>
    <s v="Default"/>
  </r>
  <r>
    <x v="0"/>
    <s v="1120801"/>
    <s v="350047"/>
    <x v="112"/>
    <s v="5590000"/>
    <n v="2016"/>
    <x v="3"/>
    <x v="112"/>
    <s v="50000-PROGRAM EXPENDITURE BUDGET"/>
    <s v="53000-SERVICES-OTHER CHARGES"/>
    <m/>
    <n v="0"/>
    <n v="0"/>
    <n v="0"/>
    <n v="0"/>
    <n v="0"/>
    <s v="N/A"/>
    <n v="0"/>
    <n v="0"/>
    <n v="0"/>
    <n v="0"/>
    <n v="0"/>
    <n v="0"/>
    <n v="0"/>
    <n v="0"/>
    <n v="0"/>
    <n v="0"/>
    <n v="0"/>
    <n v="0"/>
    <n v="0"/>
    <s v="FED HOUSNG &amp; COMM DEV FND"/>
    <s v="FHCD RENTON MNR HM REPAIR C13"/>
    <s v="PROGRAM YEAR PROJECTS"/>
    <s v="HOUSING AND COMMUNITY DEVELOPMENT"/>
  </r>
  <r>
    <x v="0"/>
    <s v="1120802"/>
    <s v="000000"/>
    <x v="6"/>
    <s v="0000000"/>
    <n v="2016"/>
    <x v="0"/>
    <x v="6"/>
    <s v="BS000-CURRENT ASSETS"/>
    <s v="B1150-ACCOUNTS RECEIVABLE"/>
    <m/>
    <n v="0"/>
    <n v="0"/>
    <n v="0"/>
    <n v="0"/>
    <n v="0"/>
    <s v="N/A"/>
    <n v="0"/>
    <n v="0"/>
    <n v="0"/>
    <n v="0"/>
    <n v="0"/>
    <n v="0"/>
    <n v="0"/>
    <n v="0"/>
    <n v="0"/>
    <n v="0"/>
    <n v="0"/>
    <n v="0"/>
    <n v="0"/>
    <s v="FED HOUSNG &amp; COMM DEV FND"/>
    <s v="FHCD REDMON SOPHIA WAY WS C13"/>
    <s v="DEFAULT"/>
    <s v="Default"/>
  </r>
  <r>
    <x v="0"/>
    <s v="1120802"/>
    <s v="000000"/>
    <x v="9"/>
    <s v="0000000"/>
    <n v="2016"/>
    <x v="0"/>
    <x v="9"/>
    <s v="BS000-CURRENT ASSETS"/>
    <s v="B1150-ACCOUNTS RECEIVABLE"/>
    <m/>
    <n v="0"/>
    <n v="0"/>
    <n v="0"/>
    <n v="0"/>
    <n v="0"/>
    <s v="N/A"/>
    <n v="0"/>
    <n v="0"/>
    <n v="0"/>
    <n v="0"/>
    <n v="0"/>
    <n v="0"/>
    <n v="0"/>
    <n v="0"/>
    <n v="0"/>
    <n v="0"/>
    <n v="0"/>
    <n v="0"/>
    <n v="0"/>
    <s v="FED HOUSNG &amp; COMM DEV FND"/>
    <s v="FHCD REDMON SOPHIA WAY WS C13"/>
    <s v="DEFAULT"/>
    <s v="Default"/>
  </r>
  <r>
    <x v="0"/>
    <s v="1120802"/>
    <s v="000000"/>
    <x v="29"/>
    <s v="0000000"/>
    <n v="2016"/>
    <x v="1"/>
    <x v="29"/>
    <s v="BS200-CURRENT LIABILITIES"/>
    <s v="B2220-DEFERRED REVENUES"/>
    <m/>
    <n v="0"/>
    <n v="0"/>
    <n v="0"/>
    <n v="0"/>
    <n v="0"/>
    <s v="N/A"/>
    <n v="0"/>
    <n v="0"/>
    <n v="0"/>
    <n v="0"/>
    <n v="0"/>
    <n v="0"/>
    <n v="0"/>
    <n v="0"/>
    <n v="0"/>
    <n v="0"/>
    <n v="0"/>
    <n v="0"/>
    <n v="0"/>
    <s v="FED HOUSNG &amp; COMM DEV FND"/>
    <s v="FHCD REDMON SOPHIA WAY WS C13"/>
    <s v="DEFAULT"/>
    <s v="Default"/>
  </r>
  <r>
    <x v="0"/>
    <s v="1120802"/>
    <s v="350047"/>
    <x v="55"/>
    <s v="0000000"/>
    <n v="2016"/>
    <x v="4"/>
    <x v="55"/>
    <s v="R3000-REVENUE"/>
    <s v="R3310-FEDERAL GRANTS DIRECT"/>
    <m/>
    <n v="0"/>
    <n v="0"/>
    <n v="0"/>
    <n v="0"/>
    <n v="0"/>
    <s v="N/A"/>
    <n v="0"/>
    <n v="0"/>
    <n v="0"/>
    <n v="0"/>
    <n v="0"/>
    <n v="0"/>
    <n v="0"/>
    <n v="0"/>
    <n v="0"/>
    <n v="0"/>
    <n v="0"/>
    <n v="0"/>
    <n v="0"/>
    <s v="FED HOUSNG &amp; COMM DEV FND"/>
    <s v="FHCD REDMON SOPHIA WAY WS C13"/>
    <s v="PROGRAM YEAR PROJECTS"/>
    <s v="Default"/>
  </r>
  <r>
    <x v="0"/>
    <s v="1120802"/>
    <s v="350047"/>
    <x v="112"/>
    <s v="5590000"/>
    <n v="2016"/>
    <x v="3"/>
    <x v="112"/>
    <s v="50000-PROGRAM EXPENDITURE BUDGET"/>
    <s v="53000-SERVICES-OTHER CHARGES"/>
    <m/>
    <n v="0"/>
    <n v="0"/>
    <n v="0"/>
    <n v="0"/>
    <n v="0"/>
    <s v="N/A"/>
    <n v="0"/>
    <n v="0"/>
    <n v="0"/>
    <n v="0"/>
    <n v="0"/>
    <n v="0"/>
    <n v="0"/>
    <n v="0"/>
    <n v="0"/>
    <n v="0"/>
    <n v="0"/>
    <n v="0"/>
    <n v="0"/>
    <s v="FED HOUSNG &amp; COMM DEV FND"/>
    <s v="FHCD REDMON SOPHIA WAY WS C13"/>
    <s v="PROGRAM YEAR PROJECTS"/>
    <s v="HOUSING AND COMMUNITY DEVELOPMENT"/>
  </r>
  <r>
    <x v="0"/>
    <s v="1120803"/>
    <s v="000000"/>
    <x v="6"/>
    <s v="0000000"/>
    <n v="2016"/>
    <x v="0"/>
    <x v="6"/>
    <s v="BS000-CURRENT ASSETS"/>
    <s v="B1150-ACCOUNTS RECEIVABLE"/>
    <m/>
    <n v="0"/>
    <n v="0"/>
    <n v="0"/>
    <n v="0"/>
    <n v="0"/>
    <s v="N/A"/>
    <n v="0"/>
    <n v="0"/>
    <n v="0"/>
    <n v="0"/>
    <n v="0"/>
    <n v="0"/>
    <n v="0"/>
    <n v="0"/>
    <n v="0"/>
    <n v="0"/>
    <n v="0"/>
    <n v="0"/>
    <n v="0"/>
    <s v="FED HOUSNG &amp; COMM DEV FND"/>
    <s v="FHCD REDMOND HMLESS E SHLT C13"/>
    <s v="DEFAULT"/>
    <s v="Default"/>
  </r>
  <r>
    <x v="0"/>
    <s v="1120803"/>
    <s v="000000"/>
    <x v="9"/>
    <s v="0000000"/>
    <n v="2016"/>
    <x v="0"/>
    <x v="9"/>
    <s v="BS000-CURRENT ASSETS"/>
    <s v="B1150-ACCOUNTS RECEIVABLE"/>
    <m/>
    <n v="0"/>
    <n v="0"/>
    <n v="0"/>
    <n v="0"/>
    <n v="0"/>
    <s v="N/A"/>
    <n v="0"/>
    <n v="0"/>
    <n v="0"/>
    <n v="0"/>
    <n v="0"/>
    <n v="0"/>
    <n v="0"/>
    <n v="0"/>
    <n v="0"/>
    <n v="0"/>
    <n v="0"/>
    <n v="0"/>
    <n v="0"/>
    <s v="FED HOUSNG &amp; COMM DEV FND"/>
    <s v="FHCD REDMOND HMLESS E SHLT C13"/>
    <s v="DEFAULT"/>
    <s v="Default"/>
  </r>
  <r>
    <x v="0"/>
    <s v="1120803"/>
    <s v="000000"/>
    <x v="29"/>
    <s v="0000000"/>
    <n v="2016"/>
    <x v="1"/>
    <x v="29"/>
    <s v="BS200-CURRENT LIABILITIES"/>
    <s v="B2220-DEFERRED REVENUES"/>
    <m/>
    <n v="0"/>
    <n v="0"/>
    <n v="0"/>
    <n v="0"/>
    <n v="0"/>
    <s v="N/A"/>
    <n v="0"/>
    <n v="0"/>
    <n v="0"/>
    <n v="0"/>
    <n v="0"/>
    <n v="0"/>
    <n v="0"/>
    <n v="0"/>
    <n v="0"/>
    <n v="0"/>
    <n v="0"/>
    <n v="0"/>
    <n v="0"/>
    <s v="FED HOUSNG &amp; COMM DEV FND"/>
    <s v="FHCD REDMOND HMLESS E SHLT C13"/>
    <s v="DEFAULT"/>
    <s v="Default"/>
  </r>
  <r>
    <x v="0"/>
    <s v="1120803"/>
    <s v="350047"/>
    <x v="55"/>
    <s v="0000000"/>
    <n v="2016"/>
    <x v="4"/>
    <x v="55"/>
    <s v="R3000-REVENUE"/>
    <s v="R3310-FEDERAL GRANTS DIRECT"/>
    <m/>
    <n v="0"/>
    <n v="0"/>
    <n v="0"/>
    <n v="0"/>
    <n v="0"/>
    <s v="N/A"/>
    <n v="0"/>
    <n v="0"/>
    <n v="0"/>
    <n v="0"/>
    <n v="0"/>
    <n v="0"/>
    <n v="0"/>
    <n v="0"/>
    <n v="0"/>
    <n v="0"/>
    <n v="0"/>
    <n v="0"/>
    <n v="0"/>
    <s v="FED HOUSNG &amp; COMM DEV FND"/>
    <s v="FHCD REDMOND HMLESS E SHLT C13"/>
    <s v="PROGRAM YEAR PROJECTS"/>
    <s v="Default"/>
  </r>
  <r>
    <x v="0"/>
    <s v="1120803"/>
    <s v="350047"/>
    <x v="112"/>
    <s v="5590000"/>
    <n v="2016"/>
    <x v="3"/>
    <x v="112"/>
    <s v="50000-PROGRAM EXPENDITURE BUDGET"/>
    <s v="53000-SERVICES-OTHER CHARGES"/>
    <m/>
    <n v="0"/>
    <n v="0"/>
    <n v="0"/>
    <n v="0"/>
    <n v="0"/>
    <s v="N/A"/>
    <n v="0"/>
    <n v="0"/>
    <n v="0"/>
    <n v="0"/>
    <n v="0"/>
    <n v="0"/>
    <n v="0"/>
    <n v="0"/>
    <n v="0"/>
    <n v="0"/>
    <n v="0"/>
    <n v="0"/>
    <n v="0"/>
    <s v="FED HOUSNG &amp; COMM DEV FND"/>
    <s v="FHCD REDMOND HMLESS E SHLT C13"/>
    <s v="PROGRAM YEAR PROJECTS"/>
    <s v="HOUSING AND COMMUNITY DEVELOPMENT"/>
  </r>
  <r>
    <x v="0"/>
    <s v="1120819"/>
    <s v="000000"/>
    <x v="6"/>
    <s v="0000000"/>
    <n v="2016"/>
    <x v="0"/>
    <x v="6"/>
    <s v="BS000-CURRENT ASSETS"/>
    <s v="B1150-ACCOUNTS RECEIVABLE"/>
    <m/>
    <n v="0"/>
    <n v="0"/>
    <n v="0"/>
    <n v="0"/>
    <n v="0"/>
    <s v="N/A"/>
    <n v="0"/>
    <n v="0"/>
    <n v="0"/>
    <n v="0"/>
    <n v="0"/>
    <n v="0"/>
    <n v="0"/>
    <n v="0"/>
    <n v="0"/>
    <n v="0"/>
    <n v="0"/>
    <n v="0"/>
    <n v="0"/>
    <s v="FED HOUSNG &amp; COMM DEV FND"/>
    <s v="FHCD VIRGIL SPEER"/>
    <s v="DEFAULT"/>
    <s v="Default"/>
  </r>
  <r>
    <x v="0"/>
    <s v="1120819"/>
    <s v="000000"/>
    <x v="9"/>
    <s v="0000000"/>
    <n v="2016"/>
    <x v="0"/>
    <x v="9"/>
    <s v="BS000-CURRENT ASSETS"/>
    <s v="B1150-ACCOUNTS RECEIVABLE"/>
    <m/>
    <n v="0"/>
    <n v="0"/>
    <n v="0"/>
    <n v="0"/>
    <n v="0"/>
    <s v="N/A"/>
    <n v="0"/>
    <n v="0"/>
    <n v="0"/>
    <n v="0"/>
    <n v="0"/>
    <n v="0"/>
    <n v="0"/>
    <n v="0"/>
    <n v="0"/>
    <n v="0"/>
    <n v="0"/>
    <n v="0"/>
    <n v="0"/>
    <s v="FED HOUSNG &amp; COMM DEV FND"/>
    <s v="FHCD VIRGIL SPEER"/>
    <s v="DEFAULT"/>
    <s v="Default"/>
  </r>
  <r>
    <x v="0"/>
    <s v="1120819"/>
    <s v="000000"/>
    <x v="29"/>
    <s v="0000000"/>
    <n v="2016"/>
    <x v="1"/>
    <x v="29"/>
    <s v="BS200-CURRENT LIABILITIES"/>
    <s v="B2220-DEFERRED REVENUES"/>
    <m/>
    <n v="0"/>
    <n v="0"/>
    <n v="-6527.3"/>
    <n v="0"/>
    <n v="6527.3"/>
    <s v="N/A"/>
    <n v="0"/>
    <n v="0"/>
    <n v="0"/>
    <n v="0"/>
    <n v="0"/>
    <n v="0"/>
    <n v="0"/>
    <n v="0"/>
    <n v="0"/>
    <n v="0"/>
    <n v="0"/>
    <n v="-6527.3"/>
    <n v="0"/>
    <s v="FED HOUSNG &amp; COMM DEV FND"/>
    <s v="FHCD VIRGIL SPEER"/>
    <s v="DEFAULT"/>
    <s v="Default"/>
  </r>
  <r>
    <x v="0"/>
    <s v="1120819"/>
    <s v="350002"/>
    <x v="43"/>
    <s v="0000000"/>
    <n v="2016"/>
    <x v="4"/>
    <x v="43"/>
    <s v="R3000-REVENUE"/>
    <s v="R3310-FEDERAL GRANTS DIRECT"/>
    <m/>
    <n v="0"/>
    <n v="0"/>
    <n v="0"/>
    <n v="0"/>
    <n v="0"/>
    <s v="N/A"/>
    <n v="0"/>
    <n v="0"/>
    <n v="0"/>
    <n v="0"/>
    <n v="0"/>
    <n v="0"/>
    <n v="0"/>
    <n v="0"/>
    <n v="0"/>
    <n v="0"/>
    <n v="0"/>
    <n v="0"/>
    <n v="0"/>
    <s v="FED HOUSNG &amp; COMM DEV FND"/>
    <s v="FHCD VIRGIL SPEER"/>
    <s v="IDIS HOME OWNERS REHAB"/>
    <s v="Default"/>
  </r>
  <r>
    <x v="0"/>
    <s v="1120819"/>
    <s v="350002"/>
    <x v="39"/>
    <s v="0000000"/>
    <n v="2016"/>
    <x v="4"/>
    <x v="39"/>
    <s v="R3000-REVENUE"/>
    <s v="R3600-MISCELLANEOUS REVENUE"/>
    <m/>
    <n v="0"/>
    <n v="0"/>
    <n v="0"/>
    <n v="0"/>
    <n v="0"/>
    <s v="N/A"/>
    <n v="0"/>
    <n v="0"/>
    <n v="0"/>
    <n v="0"/>
    <n v="0"/>
    <n v="0"/>
    <n v="0"/>
    <n v="0"/>
    <n v="0"/>
    <n v="0"/>
    <n v="0"/>
    <n v="0"/>
    <n v="0"/>
    <s v="FED HOUSNG &amp; COMM DEV FND"/>
    <s v="FHCD VIRGIL SPEER"/>
    <s v="IDIS HOME OWNERS REHAB"/>
    <s v="Default"/>
  </r>
  <r>
    <x v="0"/>
    <s v="1120819"/>
    <s v="350002"/>
    <x v="38"/>
    <s v="5590000"/>
    <n v="2016"/>
    <x v="3"/>
    <x v="38"/>
    <s v="50000-PROGRAM EXPENDITURE BUDGET"/>
    <s v="53000-SERVICES-OTHER CHARGES"/>
    <m/>
    <n v="0"/>
    <n v="0"/>
    <n v="0"/>
    <n v="0"/>
    <n v="0"/>
    <s v="N/A"/>
    <n v="0"/>
    <n v="0"/>
    <n v="0"/>
    <n v="0"/>
    <n v="0"/>
    <n v="0"/>
    <n v="0"/>
    <n v="0"/>
    <n v="0"/>
    <n v="0"/>
    <n v="0"/>
    <n v="0"/>
    <n v="0"/>
    <s v="FED HOUSNG &amp; COMM DEV FND"/>
    <s v="FHCD VIRGIL SPEER"/>
    <s v="IDIS HOME OWNERS REHAB"/>
    <s v="HOUSING AND COMMUNITY DEVELOPMENT"/>
  </r>
  <r>
    <x v="0"/>
    <s v="1120819"/>
    <s v="350002"/>
    <x v="112"/>
    <s v="5590000"/>
    <n v="2016"/>
    <x v="3"/>
    <x v="112"/>
    <s v="50000-PROGRAM EXPENDITURE BUDGET"/>
    <s v="53000-SERVICES-OTHER CHARGES"/>
    <m/>
    <n v="0"/>
    <n v="0"/>
    <n v="0"/>
    <n v="0"/>
    <n v="0"/>
    <s v="N/A"/>
    <n v="0"/>
    <n v="0"/>
    <n v="0"/>
    <n v="0"/>
    <n v="0"/>
    <n v="0"/>
    <n v="0"/>
    <n v="0"/>
    <n v="0"/>
    <n v="0"/>
    <n v="0"/>
    <n v="0"/>
    <n v="0"/>
    <s v="FED HOUSNG &amp; COMM DEV FND"/>
    <s v="FHCD VIRGIL SPEER"/>
    <s v="IDIS HOME OWNERS REHAB"/>
    <s v="HOUSING AND COMMUNITY DEVELOPMENT"/>
  </r>
  <r>
    <x v="0"/>
    <s v="1120819"/>
    <s v="350007"/>
    <x v="43"/>
    <s v="0000000"/>
    <n v="2016"/>
    <x v="4"/>
    <x v="43"/>
    <s v="R3000-REVENUE"/>
    <s v="R3310-FEDERAL GRANTS DIRECT"/>
    <m/>
    <n v="0"/>
    <n v="0"/>
    <n v="0"/>
    <n v="0"/>
    <n v="0"/>
    <s v="N/A"/>
    <n v="0"/>
    <n v="0"/>
    <n v="0"/>
    <n v="0"/>
    <n v="0"/>
    <n v="0"/>
    <n v="0"/>
    <n v="0"/>
    <n v="0"/>
    <n v="0"/>
    <n v="0"/>
    <n v="0"/>
    <n v="0"/>
    <s v="FED HOUSNG &amp; COMM DEV FND"/>
    <s v="FHCD VIRGIL SPEER"/>
    <s v="HOME SBRCPNT UNALL"/>
    <s v="Default"/>
  </r>
  <r>
    <x v="0"/>
    <s v="1120926"/>
    <s v="000000"/>
    <x v="6"/>
    <s v="0000000"/>
    <n v="2016"/>
    <x v="0"/>
    <x v="6"/>
    <s v="BS000-CURRENT ASSETS"/>
    <s v="B1150-ACCOUNTS RECEIVABLE"/>
    <m/>
    <n v="0"/>
    <n v="0"/>
    <n v="0"/>
    <n v="0"/>
    <n v="0"/>
    <s v="N/A"/>
    <n v="0"/>
    <n v="0"/>
    <n v="0"/>
    <n v="0"/>
    <n v="0"/>
    <n v="0"/>
    <n v="0"/>
    <n v="0"/>
    <n v="0"/>
    <n v="0"/>
    <n v="0"/>
    <n v="0"/>
    <n v="0"/>
    <s v="FED HOUSNG &amp; COMM DEV FND"/>
    <s v="FHCD MULTI-SVC CTR FMLY E13"/>
    <s v="DEFAULT"/>
    <s v="Default"/>
  </r>
  <r>
    <x v="0"/>
    <s v="1120926"/>
    <s v="000000"/>
    <x v="9"/>
    <s v="0000000"/>
    <n v="2016"/>
    <x v="0"/>
    <x v="9"/>
    <s v="BS000-CURRENT ASSETS"/>
    <s v="B1150-ACCOUNTS RECEIVABLE"/>
    <m/>
    <n v="0"/>
    <n v="0"/>
    <n v="0"/>
    <n v="0"/>
    <n v="0"/>
    <s v="N/A"/>
    <n v="0"/>
    <n v="0"/>
    <n v="0"/>
    <n v="0"/>
    <n v="0"/>
    <n v="0"/>
    <n v="0"/>
    <n v="0"/>
    <n v="0"/>
    <n v="0"/>
    <n v="0"/>
    <n v="0"/>
    <n v="0"/>
    <s v="FED HOUSNG &amp; COMM DEV FND"/>
    <s v="FHCD MULTI-SVC CTR FMLY E13"/>
    <s v="DEFAULT"/>
    <s v="Default"/>
  </r>
  <r>
    <x v="0"/>
    <s v="1120926"/>
    <s v="000000"/>
    <x v="29"/>
    <s v="0000000"/>
    <n v="2016"/>
    <x v="1"/>
    <x v="29"/>
    <s v="BS200-CURRENT LIABILITIES"/>
    <s v="B2220-DEFERRED REVENUES"/>
    <m/>
    <n v="0"/>
    <n v="0"/>
    <n v="0"/>
    <n v="0"/>
    <n v="0"/>
    <s v="N/A"/>
    <n v="0"/>
    <n v="0"/>
    <n v="0"/>
    <n v="0"/>
    <n v="0"/>
    <n v="0"/>
    <n v="0"/>
    <n v="0"/>
    <n v="0"/>
    <n v="0"/>
    <n v="0"/>
    <n v="0"/>
    <n v="0"/>
    <s v="FED HOUSNG &amp; COMM DEV FND"/>
    <s v="FHCD MULTI-SVC CTR FMLY E13"/>
    <s v="DEFAULT"/>
    <s v="Default"/>
  </r>
  <r>
    <x v="0"/>
    <s v="1120926"/>
    <s v="350206"/>
    <x v="62"/>
    <s v="0000000"/>
    <n v="2016"/>
    <x v="4"/>
    <x v="62"/>
    <s v="R3000-REVENUE"/>
    <s v="R3310-FEDERAL GRANTS DIRECT"/>
    <m/>
    <n v="0"/>
    <n v="0"/>
    <n v="0"/>
    <n v="0"/>
    <n v="0"/>
    <s v="N/A"/>
    <n v="0"/>
    <n v="0"/>
    <n v="0"/>
    <n v="0"/>
    <n v="0"/>
    <n v="0"/>
    <n v="0"/>
    <n v="0"/>
    <n v="0"/>
    <n v="0"/>
    <n v="0"/>
    <n v="0"/>
    <n v="0"/>
    <s v="FED HOUSNG &amp; COMM DEV FND"/>
    <s v="FHCD MULTI-SVC CTR FMLY E13"/>
    <s v="ESG PROGRAM"/>
    <s v="Default"/>
  </r>
  <r>
    <x v="0"/>
    <s v="1120926"/>
    <s v="350206"/>
    <x v="112"/>
    <s v="5590000"/>
    <n v="2016"/>
    <x v="3"/>
    <x v="112"/>
    <s v="50000-PROGRAM EXPENDITURE BUDGET"/>
    <s v="53000-SERVICES-OTHER CHARGES"/>
    <m/>
    <n v="0"/>
    <n v="0"/>
    <n v="0"/>
    <n v="0"/>
    <n v="0"/>
    <s v="N/A"/>
    <n v="0"/>
    <n v="0"/>
    <n v="0"/>
    <n v="0"/>
    <n v="0"/>
    <n v="0"/>
    <n v="0"/>
    <n v="0"/>
    <n v="0"/>
    <n v="0"/>
    <n v="0"/>
    <n v="0"/>
    <n v="0"/>
    <s v="FED HOUSNG &amp; COMM DEV FND"/>
    <s v="FHCD MULTI-SVC CTR FMLY E13"/>
    <s v="ESG PROGRAM"/>
    <s v="HOUSING AND COMMUNITY DEVELOPMENT"/>
  </r>
  <r>
    <x v="0"/>
    <s v="1120927"/>
    <s v="000000"/>
    <x v="6"/>
    <s v="0000000"/>
    <n v="2016"/>
    <x v="0"/>
    <x v="6"/>
    <s v="BS000-CURRENT ASSETS"/>
    <s v="B1150-ACCOUNTS RECEIVABLE"/>
    <m/>
    <n v="0"/>
    <n v="0"/>
    <n v="0"/>
    <n v="0"/>
    <n v="0"/>
    <s v="N/A"/>
    <n v="0"/>
    <n v="0"/>
    <n v="0"/>
    <n v="0"/>
    <n v="0"/>
    <n v="0"/>
    <n v="0"/>
    <n v="0"/>
    <n v="0"/>
    <n v="0"/>
    <n v="0"/>
    <n v="0"/>
    <n v="0"/>
    <s v="FED HOUSNG &amp; COMM DEV FND"/>
    <s v="FHCD YWCA EMER SHLTR-HRTH E13"/>
    <s v="DEFAULT"/>
    <s v="Default"/>
  </r>
  <r>
    <x v="0"/>
    <s v="1120927"/>
    <s v="000000"/>
    <x v="9"/>
    <s v="0000000"/>
    <n v="2016"/>
    <x v="0"/>
    <x v="9"/>
    <s v="BS000-CURRENT ASSETS"/>
    <s v="B1150-ACCOUNTS RECEIVABLE"/>
    <m/>
    <n v="0"/>
    <n v="0"/>
    <n v="0"/>
    <n v="0"/>
    <n v="0"/>
    <s v="N/A"/>
    <n v="0"/>
    <n v="0"/>
    <n v="0"/>
    <n v="0"/>
    <n v="0"/>
    <n v="0"/>
    <n v="0"/>
    <n v="0"/>
    <n v="0"/>
    <n v="0"/>
    <n v="0"/>
    <n v="0"/>
    <n v="0"/>
    <s v="FED HOUSNG &amp; COMM DEV FND"/>
    <s v="FHCD YWCA EMER SHLTR-HRTH E13"/>
    <s v="DEFAULT"/>
    <s v="Default"/>
  </r>
  <r>
    <x v="0"/>
    <s v="1120927"/>
    <s v="000000"/>
    <x v="29"/>
    <s v="0000000"/>
    <n v="2016"/>
    <x v="1"/>
    <x v="29"/>
    <s v="BS200-CURRENT LIABILITIES"/>
    <s v="B2220-DEFERRED REVENUES"/>
    <m/>
    <n v="0"/>
    <n v="0"/>
    <n v="0"/>
    <n v="0"/>
    <n v="0"/>
    <s v="N/A"/>
    <n v="0"/>
    <n v="0"/>
    <n v="0"/>
    <n v="0"/>
    <n v="0"/>
    <n v="0"/>
    <n v="0"/>
    <n v="0"/>
    <n v="0"/>
    <n v="0"/>
    <n v="0"/>
    <n v="0"/>
    <n v="0"/>
    <s v="FED HOUSNG &amp; COMM DEV FND"/>
    <s v="FHCD YWCA EMER SHLTR-HRTH E13"/>
    <s v="DEFAULT"/>
    <s v="Default"/>
  </r>
  <r>
    <x v="0"/>
    <s v="1120927"/>
    <s v="350206"/>
    <x v="62"/>
    <s v="0000000"/>
    <n v="2016"/>
    <x v="4"/>
    <x v="62"/>
    <s v="R3000-REVENUE"/>
    <s v="R3310-FEDERAL GRANTS DIRECT"/>
    <m/>
    <n v="0"/>
    <n v="0"/>
    <n v="0"/>
    <n v="0"/>
    <n v="0"/>
    <s v="N/A"/>
    <n v="0"/>
    <n v="0"/>
    <n v="0"/>
    <n v="0"/>
    <n v="0"/>
    <n v="0"/>
    <n v="0"/>
    <n v="0"/>
    <n v="0"/>
    <n v="0"/>
    <n v="0"/>
    <n v="0"/>
    <n v="0"/>
    <s v="FED HOUSNG &amp; COMM DEV FND"/>
    <s v="FHCD YWCA EMER SHLTR-HRTH E13"/>
    <s v="ESG PROGRAM"/>
    <s v="Default"/>
  </r>
  <r>
    <x v="0"/>
    <s v="1120927"/>
    <s v="350206"/>
    <x v="112"/>
    <s v="5590000"/>
    <n v="2016"/>
    <x v="3"/>
    <x v="112"/>
    <s v="50000-PROGRAM EXPENDITURE BUDGET"/>
    <s v="53000-SERVICES-OTHER CHARGES"/>
    <m/>
    <n v="0"/>
    <n v="0"/>
    <n v="0"/>
    <n v="0"/>
    <n v="0"/>
    <s v="N/A"/>
    <n v="0"/>
    <n v="0"/>
    <n v="0"/>
    <n v="0"/>
    <n v="0"/>
    <n v="0"/>
    <n v="0"/>
    <n v="0"/>
    <n v="0"/>
    <n v="0"/>
    <n v="0"/>
    <n v="0"/>
    <n v="0"/>
    <s v="FED HOUSNG &amp; COMM DEV FND"/>
    <s v="FHCD YWCA EMER SHLTR-HRTH E13"/>
    <s v="ESG PROGRAM"/>
    <s v="HOUSING AND COMMUNITY DEVELOPMENT"/>
  </r>
  <r>
    <x v="0"/>
    <s v="1120928"/>
    <s v="000000"/>
    <x v="6"/>
    <s v="0000000"/>
    <n v="2016"/>
    <x v="0"/>
    <x v="6"/>
    <s v="BS000-CURRENT ASSETS"/>
    <s v="B1150-ACCOUNTS RECEIVABLE"/>
    <m/>
    <n v="0"/>
    <n v="0"/>
    <n v="0"/>
    <n v="0"/>
    <n v="0"/>
    <s v="N/A"/>
    <n v="0"/>
    <n v="0"/>
    <n v="0"/>
    <n v="0"/>
    <n v="0"/>
    <n v="0"/>
    <n v="0"/>
    <n v="0"/>
    <n v="0"/>
    <n v="0"/>
    <n v="0"/>
    <n v="0"/>
    <n v="0"/>
    <s v="FED HOUSNG &amp; COMM DEV FND"/>
    <s v="FHCD HPLNK AVNDLE PK EMER E13"/>
    <s v="DEFAULT"/>
    <s v="Default"/>
  </r>
  <r>
    <x v="0"/>
    <s v="1120928"/>
    <s v="000000"/>
    <x v="9"/>
    <s v="0000000"/>
    <n v="2016"/>
    <x v="0"/>
    <x v="9"/>
    <s v="BS000-CURRENT ASSETS"/>
    <s v="B1150-ACCOUNTS RECEIVABLE"/>
    <m/>
    <n v="0"/>
    <n v="0"/>
    <n v="0"/>
    <n v="0"/>
    <n v="0"/>
    <s v="N/A"/>
    <n v="0"/>
    <n v="0"/>
    <n v="0"/>
    <n v="0"/>
    <n v="0"/>
    <n v="0"/>
    <n v="0"/>
    <n v="0"/>
    <n v="0"/>
    <n v="0"/>
    <n v="0"/>
    <n v="0"/>
    <n v="0"/>
    <s v="FED HOUSNG &amp; COMM DEV FND"/>
    <s v="FHCD HPLNK AVNDLE PK EMER E13"/>
    <s v="DEFAULT"/>
    <s v="Default"/>
  </r>
  <r>
    <x v="0"/>
    <s v="1120928"/>
    <s v="000000"/>
    <x v="29"/>
    <s v="0000000"/>
    <n v="2016"/>
    <x v="1"/>
    <x v="29"/>
    <s v="BS200-CURRENT LIABILITIES"/>
    <s v="B2220-DEFERRED REVENUES"/>
    <m/>
    <n v="0"/>
    <n v="0"/>
    <n v="0"/>
    <n v="0"/>
    <n v="0"/>
    <s v="N/A"/>
    <n v="0"/>
    <n v="0"/>
    <n v="0"/>
    <n v="0"/>
    <n v="0"/>
    <n v="0"/>
    <n v="0"/>
    <n v="0"/>
    <n v="0"/>
    <n v="0"/>
    <n v="0"/>
    <n v="0"/>
    <n v="0"/>
    <s v="FED HOUSNG &amp; COMM DEV FND"/>
    <s v="FHCD HPLNK AVNDLE PK EMER E13"/>
    <s v="DEFAULT"/>
    <s v="Default"/>
  </r>
  <r>
    <x v="0"/>
    <s v="1120928"/>
    <s v="350206"/>
    <x v="62"/>
    <s v="0000000"/>
    <n v="2016"/>
    <x v="4"/>
    <x v="62"/>
    <s v="R3000-REVENUE"/>
    <s v="R3310-FEDERAL GRANTS DIRECT"/>
    <m/>
    <n v="0"/>
    <n v="0"/>
    <n v="0"/>
    <n v="0"/>
    <n v="0"/>
    <s v="N/A"/>
    <n v="0"/>
    <n v="0"/>
    <n v="0"/>
    <n v="0"/>
    <n v="0"/>
    <n v="0"/>
    <n v="0"/>
    <n v="0"/>
    <n v="0"/>
    <n v="0"/>
    <n v="0"/>
    <n v="0"/>
    <n v="0"/>
    <s v="FED HOUSNG &amp; COMM DEV FND"/>
    <s v="FHCD HPLNK AVNDLE PK EMER E13"/>
    <s v="ESG PROGRAM"/>
    <s v="Default"/>
  </r>
  <r>
    <x v="0"/>
    <s v="1120928"/>
    <s v="350206"/>
    <x v="112"/>
    <s v="5590000"/>
    <n v="2016"/>
    <x v="3"/>
    <x v="112"/>
    <s v="50000-PROGRAM EXPENDITURE BUDGET"/>
    <s v="53000-SERVICES-OTHER CHARGES"/>
    <m/>
    <n v="0"/>
    <n v="0"/>
    <n v="0"/>
    <n v="0"/>
    <n v="0"/>
    <s v="N/A"/>
    <n v="0"/>
    <n v="0"/>
    <n v="0"/>
    <n v="0"/>
    <n v="0"/>
    <n v="0"/>
    <n v="0"/>
    <n v="0"/>
    <n v="0"/>
    <n v="0"/>
    <n v="0"/>
    <n v="0"/>
    <n v="0"/>
    <s v="FED HOUSNG &amp; COMM DEV FND"/>
    <s v="FHCD HPLNK AVNDLE PK EMER E13"/>
    <s v="ESG PROGRAM"/>
    <s v="HOUSING AND COMMUNITY DEVELOPMENT"/>
  </r>
  <r>
    <x v="0"/>
    <s v="1120929"/>
    <s v="000000"/>
    <x v="6"/>
    <s v="0000000"/>
    <n v="2016"/>
    <x v="0"/>
    <x v="6"/>
    <s v="BS000-CURRENT ASSETS"/>
    <s v="B1150-ACCOUNTS RECEIVABLE"/>
    <m/>
    <n v="0"/>
    <n v="0"/>
    <n v="0"/>
    <n v="0"/>
    <n v="0"/>
    <s v="N/A"/>
    <n v="0"/>
    <n v="0"/>
    <n v="0"/>
    <n v="0"/>
    <n v="0"/>
    <n v="0"/>
    <n v="0"/>
    <n v="0"/>
    <n v="0"/>
    <n v="0"/>
    <n v="0"/>
    <n v="0"/>
    <n v="0"/>
    <s v="FED HOUSNG &amp; COMM DEV FND"/>
    <s v="FHCD HPLNK KNMR FMLY SHTR E13"/>
    <s v="DEFAULT"/>
    <s v="Default"/>
  </r>
  <r>
    <x v="0"/>
    <s v="1120929"/>
    <s v="000000"/>
    <x v="9"/>
    <s v="0000000"/>
    <n v="2016"/>
    <x v="0"/>
    <x v="9"/>
    <s v="BS000-CURRENT ASSETS"/>
    <s v="B1150-ACCOUNTS RECEIVABLE"/>
    <m/>
    <n v="0"/>
    <n v="0"/>
    <n v="0"/>
    <n v="0"/>
    <n v="0"/>
    <s v="N/A"/>
    <n v="0"/>
    <n v="0"/>
    <n v="0"/>
    <n v="0"/>
    <n v="0"/>
    <n v="0"/>
    <n v="0"/>
    <n v="0"/>
    <n v="0"/>
    <n v="0"/>
    <n v="0"/>
    <n v="0"/>
    <n v="0"/>
    <s v="FED HOUSNG &amp; COMM DEV FND"/>
    <s v="FHCD HPLNK KNMR FMLY SHTR E13"/>
    <s v="DEFAULT"/>
    <s v="Default"/>
  </r>
  <r>
    <x v="0"/>
    <s v="1120929"/>
    <s v="000000"/>
    <x v="29"/>
    <s v="0000000"/>
    <n v="2016"/>
    <x v="1"/>
    <x v="29"/>
    <s v="BS200-CURRENT LIABILITIES"/>
    <s v="B2220-DEFERRED REVENUES"/>
    <m/>
    <n v="0"/>
    <n v="0"/>
    <n v="0"/>
    <n v="0"/>
    <n v="0"/>
    <s v="N/A"/>
    <n v="0"/>
    <n v="0"/>
    <n v="0"/>
    <n v="0"/>
    <n v="0"/>
    <n v="0"/>
    <n v="0"/>
    <n v="0"/>
    <n v="0"/>
    <n v="0"/>
    <n v="0"/>
    <n v="0"/>
    <n v="0"/>
    <s v="FED HOUSNG &amp; COMM DEV FND"/>
    <s v="FHCD HPLNK KNMR FMLY SHTR E13"/>
    <s v="DEFAULT"/>
    <s v="Default"/>
  </r>
  <r>
    <x v="0"/>
    <s v="1120929"/>
    <s v="350206"/>
    <x v="62"/>
    <s v="0000000"/>
    <n v="2016"/>
    <x v="4"/>
    <x v="62"/>
    <s v="R3000-REVENUE"/>
    <s v="R3310-FEDERAL GRANTS DIRECT"/>
    <m/>
    <n v="0"/>
    <n v="0"/>
    <n v="0"/>
    <n v="0"/>
    <n v="0"/>
    <s v="N/A"/>
    <n v="0"/>
    <n v="0"/>
    <n v="0"/>
    <n v="0"/>
    <n v="0"/>
    <n v="0"/>
    <n v="0"/>
    <n v="0"/>
    <n v="0"/>
    <n v="0"/>
    <n v="0"/>
    <n v="0"/>
    <n v="0"/>
    <s v="FED HOUSNG &amp; COMM DEV FND"/>
    <s v="FHCD HPLNK KNMR FMLY SHTR E13"/>
    <s v="ESG PROGRAM"/>
    <s v="Default"/>
  </r>
  <r>
    <x v="0"/>
    <s v="1120929"/>
    <s v="350206"/>
    <x v="112"/>
    <s v="5590000"/>
    <n v="2016"/>
    <x v="3"/>
    <x v="112"/>
    <s v="50000-PROGRAM EXPENDITURE BUDGET"/>
    <s v="53000-SERVICES-OTHER CHARGES"/>
    <m/>
    <n v="0"/>
    <n v="0"/>
    <n v="0"/>
    <n v="0"/>
    <n v="0"/>
    <s v="N/A"/>
    <n v="0"/>
    <n v="0"/>
    <n v="0"/>
    <n v="0"/>
    <n v="0"/>
    <n v="0"/>
    <n v="0"/>
    <n v="0"/>
    <n v="0"/>
    <n v="0"/>
    <n v="0"/>
    <n v="0"/>
    <n v="0"/>
    <s v="FED HOUSNG &amp; COMM DEV FND"/>
    <s v="FHCD HPLNK KNMR FMLY SHTR E13"/>
    <s v="ESG PROGRAM"/>
    <s v="HOUSING AND COMMUNITY DEVELOPMENT"/>
  </r>
  <r>
    <x v="0"/>
    <s v="1121026"/>
    <s v="000000"/>
    <x v="6"/>
    <s v="0000000"/>
    <n v="2016"/>
    <x v="0"/>
    <x v="6"/>
    <s v="BS000-CURRENT ASSETS"/>
    <s v="B1150-ACCOUNTS RECEIVABLE"/>
    <m/>
    <n v="0"/>
    <n v="0"/>
    <n v="0"/>
    <n v="0"/>
    <n v="0"/>
    <s v="N/A"/>
    <n v="0"/>
    <n v="0"/>
    <n v="0"/>
    <n v="0"/>
    <n v="0"/>
    <n v="0"/>
    <n v="0"/>
    <n v="0"/>
    <n v="0"/>
    <n v="0"/>
    <n v="0"/>
    <n v="0"/>
    <n v="0"/>
    <s v="FED HOUSNG &amp; COMM DEV FND"/>
    <s v="FHCD KC RELOCAT ACTIVITIES C13"/>
    <s v="DEFAULT"/>
    <s v="Default"/>
  </r>
  <r>
    <x v="0"/>
    <s v="1121026"/>
    <s v="000000"/>
    <x v="9"/>
    <s v="0000000"/>
    <n v="2016"/>
    <x v="0"/>
    <x v="9"/>
    <s v="BS000-CURRENT ASSETS"/>
    <s v="B1150-ACCOUNTS RECEIVABLE"/>
    <m/>
    <n v="0"/>
    <n v="0"/>
    <n v="0"/>
    <n v="0"/>
    <n v="0"/>
    <s v="N/A"/>
    <n v="0"/>
    <n v="0"/>
    <n v="0"/>
    <n v="0"/>
    <n v="0"/>
    <n v="0"/>
    <n v="0"/>
    <n v="0"/>
    <n v="0"/>
    <n v="0"/>
    <n v="0"/>
    <n v="0"/>
    <n v="0"/>
    <s v="FED HOUSNG &amp; COMM DEV FND"/>
    <s v="FHCD KC RELOCAT ACTIVITIES C13"/>
    <s v="DEFAULT"/>
    <s v="Default"/>
  </r>
  <r>
    <x v="0"/>
    <s v="1121026"/>
    <s v="000000"/>
    <x v="29"/>
    <s v="0000000"/>
    <n v="2016"/>
    <x v="1"/>
    <x v="29"/>
    <s v="BS200-CURRENT LIABILITIES"/>
    <s v="B2220-DEFERRED REVENUES"/>
    <m/>
    <n v="0"/>
    <n v="0"/>
    <n v="0"/>
    <n v="0"/>
    <n v="0"/>
    <s v="N/A"/>
    <n v="0"/>
    <n v="0"/>
    <n v="0"/>
    <n v="0"/>
    <n v="0"/>
    <n v="0"/>
    <n v="0"/>
    <n v="0"/>
    <n v="0"/>
    <n v="0"/>
    <n v="0"/>
    <n v="0"/>
    <n v="0"/>
    <s v="FED HOUSNG &amp; COMM DEV FND"/>
    <s v="FHCD KC RELOCAT ACTIVITIES C13"/>
    <s v="DEFAULT"/>
    <s v="Default"/>
  </r>
  <r>
    <x v="0"/>
    <s v="1121026"/>
    <s v="350047"/>
    <x v="55"/>
    <s v="0000000"/>
    <n v="2016"/>
    <x v="4"/>
    <x v="55"/>
    <s v="R3000-REVENUE"/>
    <s v="R3310-FEDERAL GRANTS DIRECT"/>
    <m/>
    <n v="0"/>
    <n v="0"/>
    <n v="0"/>
    <n v="0"/>
    <n v="0"/>
    <s v="N/A"/>
    <n v="0"/>
    <n v="0"/>
    <n v="0"/>
    <n v="0"/>
    <n v="0"/>
    <n v="0"/>
    <n v="0"/>
    <n v="0"/>
    <n v="0"/>
    <n v="0"/>
    <n v="0"/>
    <n v="0"/>
    <n v="0"/>
    <s v="FED HOUSNG &amp; COMM DEV FND"/>
    <s v="FHCD KC RELOCAT ACTIVITIES C13"/>
    <s v="PROGRAM YEAR PROJECTS"/>
    <s v="Default"/>
  </r>
  <r>
    <x v="0"/>
    <s v="112102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3"/>
    <s v="PROGRAM YEAR PROJECTS"/>
    <s v="HOUSING AND COMMUNITY DEVELOPMENT"/>
  </r>
  <r>
    <x v="0"/>
    <s v="1121026"/>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26"/>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26"/>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64"/>
    <s v="000000"/>
    <x v="6"/>
    <s v="0000000"/>
    <n v="2016"/>
    <x v="0"/>
    <x v="6"/>
    <s v="BS000-CURRENT ASSETS"/>
    <s v="B1150-ACCOUNTS RECEIVABLE"/>
    <m/>
    <n v="0"/>
    <n v="0"/>
    <n v="0"/>
    <n v="0"/>
    <n v="0"/>
    <s v="N/A"/>
    <n v="0"/>
    <n v="0"/>
    <n v="0"/>
    <n v="0"/>
    <n v="0"/>
    <n v="0"/>
    <n v="0"/>
    <n v="0"/>
    <n v="0"/>
    <n v="0"/>
    <n v="0"/>
    <n v="0"/>
    <n v="0"/>
    <s v="FED HOUSNG &amp; COMM DEV FND"/>
    <s v="FHCD MARINA FESTA"/>
    <s v="DEFAULT"/>
    <s v="Default"/>
  </r>
  <r>
    <x v="0"/>
    <s v="1121064"/>
    <s v="000000"/>
    <x v="9"/>
    <s v="0000000"/>
    <n v="2016"/>
    <x v="0"/>
    <x v="9"/>
    <s v="BS000-CURRENT ASSETS"/>
    <s v="B1150-ACCOUNTS RECEIVABLE"/>
    <m/>
    <n v="0"/>
    <n v="0"/>
    <n v="0"/>
    <n v="0"/>
    <n v="0"/>
    <s v="N/A"/>
    <n v="0"/>
    <n v="0"/>
    <n v="0"/>
    <n v="0"/>
    <n v="0"/>
    <n v="0"/>
    <n v="0"/>
    <n v="0"/>
    <n v="0"/>
    <n v="0"/>
    <n v="0"/>
    <n v="0"/>
    <n v="0"/>
    <s v="FED HOUSNG &amp; COMM DEV FND"/>
    <s v="FHCD MARINA FESTA"/>
    <s v="DEFAULT"/>
    <s v="Default"/>
  </r>
  <r>
    <x v="0"/>
    <s v="1121064"/>
    <s v="000000"/>
    <x v="29"/>
    <s v="0000000"/>
    <n v="2016"/>
    <x v="1"/>
    <x v="29"/>
    <s v="BS200-CURRENT LIABILITIES"/>
    <s v="B2220-DEFERRED REVENUES"/>
    <m/>
    <n v="0"/>
    <n v="0"/>
    <n v="-23565.27"/>
    <n v="0"/>
    <n v="23565.27"/>
    <s v="N/A"/>
    <n v="0"/>
    <n v="0"/>
    <n v="0"/>
    <n v="0"/>
    <n v="0"/>
    <n v="0"/>
    <n v="0"/>
    <n v="0"/>
    <n v="0"/>
    <n v="0"/>
    <n v="0"/>
    <n v="-23565.27"/>
    <n v="0"/>
    <s v="FED HOUSNG &amp; COMM DEV FND"/>
    <s v="FHCD MARINA FESTA"/>
    <s v="DEFAULT"/>
    <s v="Default"/>
  </r>
  <r>
    <x v="0"/>
    <s v="1121064"/>
    <s v="350002"/>
    <x v="43"/>
    <s v="0000000"/>
    <n v="2016"/>
    <x v="4"/>
    <x v="43"/>
    <s v="R3000-REVENUE"/>
    <s v="R3310-FEDERAL GRANTS DIRECT"/>
    <m/>
    <n v="0"/>
    <n v="0"/>
    <n v="0"/>
    <n v="0"/>
    <n v="0"/>
    <s v="N/A"/>
    <n v="0"/>
    <n v="0"/>
    <n v="0"/>
    <n v="0"/>
    <n v="0"/>
    <n v="0"/>
    <n v="0"/>
    <n v="0"/>
    <n v="0"/>
    <n v="0"/>
    <n v="0"/>
    <n v="0"/>
    <n v="0"/>
    <s v="FED HOUSNG &amp; COMM DEV FND"/>
    <s v="FHCD MARINA FESTA"/>
    <s v="IDIS HOME OWNERS REHAB"/>
    <s v="Default"/>
  </r>
  <r>
    <x v="0"/>
    <s v="1121064"/>
    <s v="350002"/>
    <x v="39"/>
    <s v="0000000"/>
    <n v="2016"/>
    <x v="4"/>
    <x v="39"/>
    <s v="R3000-REVENUE"/>
    <s v="R3600-MISCELLANEOUS REVENUE"/>
    <m/>
    <n v="0"/>
    <n v="0"/>
    <n v="0"/>
    <n v="0"/>
    <n v="0"/>
    <s v="N/A"/>
    <n v="0"/>
    <n v="0"/>
    <n v="0"/>
    <n v="0"/>
    <n v="0"/>
    <n v="0"/>
    <n v="0"/>
    <n v="0"/>
    <n v="0"/>
    <n v="0"/>
    <n v="0"/>
    <n v="0"/>
    <n v="0"/>
    <s v="FED HOUSNG &amp; COMM DEV FND"/>
    <s v="FHCD MARINA FESTA"/>
    <s v="IDIS HOME OWNERS REHAB"/>
    <s v="Default"/>
  </r>
  <r>
    <x v="0"/>
    <s v="1121064"/>
    <s v="350002"/>
    <x v="38"/>
    <s v="5590000"/>
    <n v="2016"/>
    <x v="3"/>
    <x v="38"/>
    <s v="50000-PROGRAM EXPENDITURE BUDGET"/>
    <s v="53000-SERVICES-OTHER CHARGES"/>
    <m/>
    <n v="0"/>
    <n v="0"/>
    <n v="0"/>
    <n v="0"/>
    <n v="0"/>
    <s v="N/A"/>
    <n v="0"/>
    <n v="0"/>
    <n v="0"/>
    <n v="0"/>
    <n v="0"/>
    <n v="0"/>
    <n v="0"/>
    <n v="0"/>
    <n v="0"/>
    <n v="0"/>
    <n v="0"/>
    <n v="0"/>
    <n v="0"/>
    <s v="FED HOUSNG &amp; COMM DEV FND"/>
    <s v="FHCD MARINA FESTA"/>
    <s v="IDIS HOME OWNERS REHAB"/>
    <s v="HOUSING AND COMMUNITY DEVELOPMENT"/>
  </r>
  <r>
    <x v="0"/>
    <s v="1121064"/>
    <s v="350002"/>
    <x v="112"/>
    <s v="5590000"/>
    <n v="2016"/>
    <x v="3"/>
    <x v="112"/>
    <s v="50000-PROGRAM EXPENDITURE BUDGET"/>
    <s v="53000-SERVICES-OTHER CHARGES"/>
    <m/>
    <n v="0"/>
    <n v="0"/>
    <n v="0"/>
    <n v="0"/>
    <n v="0"/>
    <s v="N/A"/>
    <n v="0"/>
    <n v="0"/>
    <n v="0"/>
    <n v="0"/>
    <n v="0"/>
    <n v="0"/>
    <n v="0"/>
    <n v="0"/>
    <n v="0"/>
    <n v="0"/>
    <n v="0"/>
    <n v="0"/>
    <n v="0"/>
    <s v="FED HOUSNG &amp; COMM DEV FND"/>
    <s v="FHCD MARINA FESTA"/>
    <s v="IDIS HOME OWNERS REHAB"/>
    <s v="HOUSING AND COMMUNITY DEVELOPMENT"/>
  </r>
  <r>
    <x v="0"/>
    <s v="1121065"/>
    <s v="000000"/>
    <x v="6"/>
    <s v="0000000"/>
    <n v="2016"/>
    <x v="0"/>
    <x v="6"/>
    <s v="BS000-CURRENT ASSETS"/>
    <s v="B1150-ACCOUNTS RECEIVABLE"/>
    <m/>
    <n v="0"/>
    <n v="0"/>
    <n v="0"/>
    <n v="0"/>
    <n v="0"/>
    <s v="N/A"/>
    <n v="0"/>
    <n v="0"/>
    <n v="0"/>
    <n v="0"/>
    <n v="0"/>
    <n v="0"/>
    <n v="0"/>
    <n v="0"/>
    <n v="0"/>
    <n v="0"/>
    <n v="0"/>
    <n v="0"/>
    <n v="0"/>
    <s v="FED HOUSNG &amp; COMM DEV FND"/>
    <s v="FHCD EVELYN M GRASSO"/>
    <s v="DEFAULT"/>
    <s v="Default"/>
  </r>
  <r>
    <x v="0"/>
    <s v="1121065"/>
    <s v="000000"/>
    <x v="9"/>
    <s v="0000000"/>
    <n v="2016"/>
    <x v="0"/>
    <x v="9"/>
    <s v="BS000-CURRENT ASSETS"/>
    <s v="B1150-ACCOUNTS RECEIVABLE"/>
    <m/>
    <n v="0"/>
    <n v="0"/>
    <n v="0"/>
    <n v="0"/>
    <n v="0"/>
    <s v="N/A"/>
    <n v="0"/>
    <n v="0"/>
    <n v="0"/>
    <n v="0"/>
    <n v="0"/>
    <n v="0"/>
    <n v="0"/>
    <n v="0"/>
    <n v="0"/>
    <n v="0"/>
    <n v="0"/>
    <n v="0"/>
    <n v="0"/>
    <s v="FED HOUSNG &amp; COMM DEV FND"/>
    <s v="FHCD EVELYN M GRASSO"/>
    <s v="DEFAULT"/>
    <s v="Default"/>
  </r>
  <r>
    <x v="0"/>
    <s v="1121065"/>
    <s v="000000"/>
    <x v="29"/>
    <s v="0000000"/>
    <n v="2016"/>
    <x v="1"/>
    <x v="29"/>
    <s v="BS200-CURRENT LIABILITIES"/>
    <s v="B2220-DEFERRED REVENUES"/>
    <m/>
    <n v="0"/>
    <n v="0"/>
    <n v="0"/>
    <n v="0"/>
    <n v="0"/>
    <s v="N/A"/>
    <n v="0"/>
    <n v="0"/>
    <n v="0"/>
    <n v="0"/>
    <n v="0"/>
    <n v="0"/>
    <n v="0"/>
    <n v="0"/>
    <n v="0"/>
    <n v="0"/>
    <n v="0"/>
    <n v="0"/>
    <n v="0"/>
    <s v="FED HOUSNG &amp; COMM DEV FND"/>
    <s v="FHCD EVELYN M GRASSO"/>
    <s v="DEFAULT"/>
    <s v="Default"/>
  </r>
  <r>
    <x v="0"/>
    <s v="1121065"/>
    <s v="350002"/>
    <x v="43"/>
    <s v="0000000"/>
    <n v="2016"/>
    <x v="4"/>
    <x v="43"/>
    <s v="R3000-REVENUE"/>
    <s v="R3310-FEDERAL GRANTS DIRECT"/>
    <m/>
    <n v="0"/>
    <n v="0"/>
    <n v="0"/>
    <n v="0"/>
    <n v="0"/>
    <s v="N/A"/>
    <n v="0"/>
    <n v="0"/>
    <n v="0"/>
    <n v="0"/>
    <n v="0"/>
    <n v="0"/>
    <n v="0"/>
    <n v="0"/>
    <n v="0"/>
    <n v="0"/>
    <n v="0"/>
    <n v="0"/>
    <n v="0"/>
    <s v="FED HOUSNG &amp; COMM DEV FND"/>
    <s v="FHCD EVELYN M GRASSO"/>
    <s v="IDIS HOME OWNERS REHAB"/>
    <s v="Default"/>
  </r>
  <r>
    <x v="0"/>
    <s v="1121065"/>
    <s v="350002"/>
    <x v="39"/>
    <s v="0000000"/>
    <n v="2016"/>
    <x v="4"/>
    <x v="39"/>
    <s v="R3000-REVENUE"/>
    <s v="R3600-MISCELLANEOUS REVENUE"/>
    <m/>
    <n v="0"/>
    <n v="0"/>
    <n v="0"/>
    <n v="0"/>
    <n v="0"/>
    <s v="N/A"/>
    <n v="0"/>
    <n v="0"/>
    <n v="0"/>
    <n v="0"/>
    <n v="0"/>
    <n v="0"/>
    <n v="0"/>
    <n v="0"/>
    <n v="0"/>
    <n v="0"/>
    <n v="0"/>
    <n v="0"/>
    <n v="0"/>
    <s v="FED HOUSNG &amp; COMM DEV FND"/>
    <s v="FHCD EVELYN M GRASSO"/>
    <s v="IDIS HOME OWNERS REHAB"/>
    <s v="Default"/>
  </r>
  <r>
    <x v="0"/>
    <s v="1121065"/>
    <s v="350002"/>
    <x v="38"/>
    <s v="5590000"/>
    <n v="2016"/>
    <x v="3"/>
    <x v="38"/>
    <s v="50000-PROGRAM EXPENDITURE BUDGET"/>
    <s v="53000-SERVICES-OTHER CHARGES"/>
    <m/>
    <n v="0"/>
    <n v="0"/>
    <n v="0"/>
    <n v="0"/>
    <n v="0"/>
    <s v="N/A"/>
    <n v="0"/>
    <n v="0"/>
    <n v="0"/>
    <n v="0"/>
    <n v="0"/>
    <n v="0"/>
    <n v="0"/>
    <n v="0"/>
    <n v="0"/>
    <n v="0"/>
    <n v="0"/>
    <n v="0"/>
    <n v="0"/>
    <s v="FED HOUSNG &amp; COMM DEV FND"/>
    <s v="FHCD EVELYN M GRASSO"/>
    <s v="IDIS HOME OWNERS REHAB"/>
    <s v="HOUSING AND COMMUNITY DEVELOPMENT"/>
  </r>
  <r>
    <x v="0"/>
    <s v="1121065"/>
    <s v="350002"/>
    <x v="112"/>
    <s v="5590000"/>
    <n v="2016"/>
    <x v="3"/>
    <x v="112"/>
    <s v="50000-PROGRAM EXPENDITURE BUDGET"/>
    <s v="53000-SERVICES-OTHER CHARGES"/>
    <m/>
    <n v="0"/>
    <n v="0"/>
    <n v="0"/>
    <n v="0"/>
    <n v="0"/>
    <s v="N/A"/>
    <n v="0"/>
    <n v="0"/>
    <n v="0"/>
    <n v="0"/>
    <n v="0"/>
    <n v="0"/>
    <n v="0"/>
    <n v="0"/>
    <n v="0"/>
    <n v="0"/>
    <n v="0"/>
    <n v="0"/>
    <n v="0"/>
    <s v="FED HOUSNG &amp; COMM DEV FND"/>
    <s v="FHCD EVELYN M GRASSO"/>
    <s v="IDIS HOME OWNERS REHAB"/>
    <s v="HOUSING AND COMMUNITY DEVELOPMENT"/>
  </r>
  <r>
    <x v="0"/>
    <s v="1121087"/>
    <s v="000000"/>
    <x v="6"/>
    <s v="0000000"/>
    <n v="2016"/>
    <x v="0"/>
    <x v="6"/>
    <s v="BS000-CURRENT ASSETS"/>
    <s v="B1150-ACCOUNTS RECEIVABLE"/>
    <m/>
    <n v="0"/>
    <n v="0"/>
    <n v="0"/>
    <n v="0"/>
    <n v="0"/>
    <s v="N/A"/>
    <n v="0"/>
    <n v="0"/>
    <n v="0"/>
    <n v="0"/>
    <n v="0"/>
    <n v="0"/>
    <n v="0"/>
    <n v="0"/>
    <n v="0"/>
    <n v="0"/>
    <n v="0"/>
    <n v="0"/>
    <n v="0"/>
    <s v="FED HOUSNG &amp; COMM DEV FND"/>
    <s v="FHCD SPC TRA2 C13973"/>
    <s v="DEFAULT"/>
    <s v="Default"/>
  </r>
  <r>
    <x v="0"/>
    <s v="1121087"/>
    <s v="000000"/>
    <x v="9"/>
    <s v="0000000"/>
    <n v="2016"/>
    <x v="0"/>
    <x v="9"/>
    <s v="BS000-CURRENT ASSETS"/>
    <s v="B1150-ACCOUNTS RECEIVABLE"/>
    <m/>
    <n v="0"/>
    <n v="0"/>
    <n v="0"/>
    <n v="0"/>
    <n v="0"/>
    <s v="N/A"/>
    <n v="0"/>
    <n v="0"/>
    <n v="0"/>
    <n v="0"/>
    <n v="0"/>
    <n v="0"/>
    <n v="0"/>
    <n v="0"/>
    <n v="0"/>
    <n v="0"/>
    <n v="0"/>
    <n v="0"/>
    <n v="0"/>
    <s v="FED HOUSNG &amp; COMM DEV FND"/>
    <s v="FHCD SPC TRA2 C13973"/>
    <s v="DEFAULT"/>
    <s v="Default"/>
  </r>
  <r>
    <x v="0"/>
    <s v="1121087"/>
    <s v="000000"/>
    <x v="17"/>
    <s v="0000000"/>
    <n v="2016"/>
    <x v="1"/>
    <x v="17"/>
    <s v="BS200-CURRENT LIABILITIES"/>
    <s v="B2020-ACCOUNTS PAYABLE"/>
    <m/>
    <n v="0"/>
    <n v="0"/>
    <n v="0"/>
    <n v="0"/>
    <n v="0"/>
    <s v="N/A"/>
    <n v="0"/>
    <n v="0"/>
    <n v="0"/>
    <n v="0"/>
    <n v="0"/>
    <n v="0"/>
    <n v="0"/>
    <n v="0"/>
    <n v="0"/>
    <n v="0"/>
    <n v="0"/>
    <n v="0"/>
    <n v="0"/>
    <s v="FED HOUSNG &amp; COMM DEV FND"/>
    <s v="FHCD SPC TRA2 C13973"/>
    <s v="DEFAULT"/>
    <s v="Default"/>
  </r>
  <r>
    <x v="0"/>
    <s v="1121087"/>
    <s v="000000"/>
    <x v="29"/>
    <s v="0000000"/>
    <n v="2016"/>
    <x v="1"/>
    <x v="29"/>
    <s v="BS200-CURRENT LIABILITIES"/>
    <s v="B2220-DEFERRED REVENUES"/>
    <m/>
    <n v="0"/>
    <n v="0"/>
    <n v="0"/>
    <n v="0"/>
    <n v="0"/>
    <s v="N/A"/>
    <n v="0"/>
    <n v="0"/>
    <n v="0"/>
    <n v="0"/>
    <n v="0"/>
    <n v="0"/>
    <n v="0"/>
    <n v="0"/>
    <n v="0"/>
    <n v="0"/>
    <n v="0"/>
    <n v="0"/>
    <n v="0"/>
    <s v="FED HOUSNG &amp; COMM DEV FND"/>
    <s v="FHCD SPC TRA2 C13973"/>
    <s v="DEFAULT"/>
    <s v="Default"/>
  </r>
  <r>
    <x v="0"/>
    <s v="1121087"/>
    <s v="000000"/>
    <x v="35"/>
    <s v="0000000"/>
    <n v="2016"/>
    <x v="1"/>
    <x v="35"/>
    <s v="BS270-OTHER EQUITY"/>
    <s v="B2999-MISCELLANEOUS OE"/>
    <m/>
    <n v="0"/>
    <n v="0"/>
    <n v="0"/>
    <n v="0"/>
    <n v="0"/>
    <s v="N/A"/>
    <n v="0"/>
    <n v="0"/>
    <n v="0"/>
    <n v="0"/>
    <n v="0"/>
    <n v="0"/>
    <n v="0"/>
    <n v="0"/>
    <n v="0"/>
    <n v="0"/>
    <n v="0"/>
    <n v="0"/>
    <n v="0"/>
    <s v="FED HOUSNG &amp; COMM DEV FND"/>
    <s v="FHCD SPC TRA2 C13973"/>
    <s v="DEFAULT"/>
    <s v="Default"/>
  </r>
  <r>
    <x v="0"/>
    <s v="1121087"/>
    <s v="350080"/>
    <x v="63"/>
    <s v="0000000"/>
    <n v="2016"/>
    <x v="4"/>
    <x v="63"/>
    <s v="R3000-REVENUE"/>
    <s v="R3310-FEDERAL GRANTS DIRECT"/>
    <m/>
    <n v="0"/>
    <n v="0"/>
    <n v="0"/>
    <n v="0"/>
    <n v="0"/>
    <s v="N/A"/>
    <n v="0"/>
    <n v="0"/>
    <n v="0"/>
    <n v="0"/>
    <n v="0"/>
    <n v="0"/>
    <n v="0"/>
    <n v="0"/>
    <n v="0"/>
    <n v="0"/>
    <n v="0"/>
    <n v="0"/>
    <n v="0"/>
    <s v="FED HOUSNG &amp; COMM DEV FND"/>
    <s v="FHCD SPC TRA2 C13973"/>
    <s v="SPC GRANT #2"/>
    <s v="Default"/>
  </r>
  <r>
    <x v="0"/>
    <s v="1121087"/>
    <s v="350080"/>
    <x v="63"/>
    <s v="5590000"/>
    <n v="2016"/>
    <x v="4"/>
    <x v="63"/>
    <s v="R3000-REVENUE"/>
    <s v="R3310-FEDERAL GRANTS DIRECT"/>
    <m/>
    <n v="0"/>
    <n v="0"/>
    <n v="0"/>
    <n v="0"/>
    <n v="0"/>
    <s v="N/A"/>
    <n v="0"/>
    <n v="0"/>
    <n v="0"/>
    <n v="0"/>
    <n v="0"/>
    <n v="0"/>
    <n v="0"/>
    <n v="0"/>
    <n v="0"/>
    <n v="0"/>
    <n v="0"/>
    <n v="0"/>
    <n v="0"/>
    <s v="FED HOUSNG &amp; COMM DEV FND"/>
    <s v="FHCD SPC TRA2 C13973"/>
    <s v="SPC GRANT #2"/>
    <s v="HOUSING AND COMMUNITY DEVELOPMENT"/>
  </r>
  <r>
    <x v="0"/>
    <s v="1121087"/>
    <s v="350080"/>
    <x v="41"/>
    <s v="5590000"/>
    <n v="2016"/>
    <x v="3"/>
    <x v="41"/>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39"/>
    <s v="5590000"/>
    <n v="2016"/>
    <x v="3"/>
    <x v="139"/>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39"/>
    <s v="5592000"/>
    <n v="2016"/>
    <x v="3"/>
    <x v="139"/>
    <s v="50000-PROGRAM EXPENDITURE BUDGET"/>
    <s v="53000-SERVICES-OTHER CHARGES"/>
    <m/>
    <n v="0"/>
    <n v="0"/>
    <n v="0"/>
    <n v="0"/>
    <n v="0"/>
    <s v="N/A"/>
    <n v="0"/>
    <n v="0"/>
    <n v="0"/>
    <n v="0"/>
    <n v="0"/>
    <n v="0"/>
    <n v="0"/>
    <n v="0"/>
    <n v="0"/>
    <n v="0"/>
    <n v="0"/>
    <n v="0"/>
    <n v="0"/>
    <s v="FED HOUSNG &amp; COMM DEV FND"/>
    <s v="FHCD SPC TRA2 C13973"/>
    <s v="SPC GRANT #2"/>
    <s v="HOUSING AND COMMUNITY SERVICES"/>
  </r>
  <r>
    <x v="0"/>
    <s v="1121087"/>
    <s v="350080"/>
    <x v="112"/>
    <s v="0000000"/>
    <n v="2016"/>
    <x v="3"/>
    <x v="112"/>
    <s v="50000-PROGRAM EXPENDITURE BUDGET"/>
    <s v="53000-SERVICES-OTHER CHARGES"/>
    <m/>
    <n v="0"/>
    <n v="0"/>
    <n v="0"/>
    <n v="0"/>
    <n v="0"/>
    <s v="N/A"/>
    <n v="0"/>
    <n v="0"/>
    <n v="0"/>
    <n v="0"/>
    <n v="0"/>
    <n v="0"/>
    <n v="0"/>
    <n v="0"/>
    <n v="0"/>
    <n v="0"/>
    <n v="0"/>
    <n v="0"/>
    <n v="0"/>
    <s v="FED HOUSNG &amp; COMM DEV FND"/>
    <s v="FHCD SPC TRA2 C13973"/>
    <s v="SPC GRANT #2"/>
    <s v="Default"/>
  </r>
  <r>
    <x v="0"/>
    <s v="1121087"/>
    <s v="350080"/>
    <x v="112"/>
    <s v="5590000"/>
    <n v="2016"/>
    <x v="3"/>
    <x v="112"/>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05"/>
    <s v="0000000"/>
    <n v="2016"/>
    <x v="3"/>
    <x v="105"/>
    <s v="50000-PROGRAM EXPENDITURE BUDGET"/>
    <s v="59900-CONTRA EXPENDITURES"/>
    <m/>
    <n v="0"/>
    <n v="0"/>
    <n v="0"/>
    <n v="0"/>
    <n v="0"/>
    <s v="N/A"/>
    <n v="0"/>
    <n v="0"/>
    <n v="0"/>
    <n v="0"/>
    <n v="0"/>
    <n v="0"/>
    <n v="0"/>
    <n v="0"/>
    <n v="0"/>
    <n v="0"/>
    <n v="0"/>
    <n v="0"/>
    <n v="0"/>
    <s v="FED HOUSNG &amp; COMM DEV FND"/>
    <s v="FHCD SPC TRA2 C13973"/>
    <s v="SPC GRANT #2"/>
    <s v="Default"/>
  </r>
  <r>
    <x v="0"/>
    <s v="1121087"/>
    <s v="350080"/>
    <x v="105"/>
    <s v="5590000"/>
    <n v="2016"/>
    <x v="3"/>
    <x v="105"/>
    <s v="50000-PROGRAM EXPENDITURE BUDGET"/>
    <s v="59900-CONTRA EXPENDITURES"/>
    <m/>
    <n v="0"/>
    <n v="0"/>
    <n v="0"/>
    <n v="0"/>
    <n v="0"/>
    <s v="N/A"/>
    <n v="0"/>
    <n v="0"/>
    <n v="0"/>
    <n v="0"/>
    <n v="0"/>
    <n v="0"/>
    <n v="0"/>
    <n v="0"/>
    <n v="0"/>
    <n v="0"/>
    <n v="0"/>
    <n v="0"/>
    <n v="0"/>
    <s v="FED HOUSNG &amp; COMM DEV FND"/>
    <s v="FHCD SPC TRA2 C13973"/>
    <s v="SPC GRANT #2"/>
    <s v="HOUSING AND COMMUNITY DEVELOPMENT"/>
  </r>
  <r>
    <x v="0"/>
    <s v="1121089"/>
    <s v="000000"/>
    <x v="6"/>
    <s v="0000000"/>
    <n v="2016"/>
    <x v="0"/>
    <x v="6"/>
    <s v="BS000-CURRENT ASSETS"/>
    <s v="B1150-ACCOUNTS RECEIVABLE"/>
    <m/>
    <n v="0"/>
    <n v="0"/>
    <n v="0"/>
    <n v="0"/>
    <n v="0"/>
    <s v="N/A"/>
    <n v="0"/>
    <n v="0"/>
    <n v="0"/>
    <n v="0"/>
    <n v="0"/>
    <n v="0"/>
    <n v="0"/>
    <n v="0"/>
    <n v="0"/>
    <n v="0"/>
    <n v="0"/>
    <n v="0"/>
    <n v="0"/>
    <s v="FED HOUSNG &amp; COMM DEV FND"/>
    <s v="FHCD SPC TRA-CH C13944"/>
    <s v="DEFAULT"/>
    <s v="Default"/>
  </r>
  <r>
    <x v="0"/>
    <s v="1121089"/>
    <s v="000000"/>
    <x v="9"/>
    <s v="0000000"/>
    <n v="2016"/>
    <x v="0"/>
    <x v="9"/>
    <s v="BS000-CURRENT ASSETS"/>
    <s v="B1150-ACCOUNTS RECEIVABLE"/>
    <m/>
    <n v="0"/>
    <n v="0"/>
    <n v="0"/>
    <n v="0"/>
    <n v="0"/>
    <s v="N/A"/>
    <n v="0"/>
    <n v="0"/>
    <n v="0"/>
    <n v="0"/>
    <n v="0"/>
    <n v="0"/>
    <n v="0"/>
    <n v="0"/>
    <n v="0"/>
    <n v="0"/>
    <n v="0"/>
    <n v="0"/>
    <n v="0"/>
    <s v="FED HOUSNG &amp; COMM DEV FND"/>
    <s v="FHCD SPC TRA-CH C13944"/>
    <s v="DEFAULT"/>
    <s v="Default"/>
  </r>
  <r>
    <x v="0"/>
    <s v="1121089"/>
    <s v="000000"/>
    <x v="17"/>
    <s v="0000000"/>
    <n v="2016"/>
    <x v="1"/>
    <x v="17"/>
    <s v="BS200-CURRENT LIABILITIES"/>
    <s v="B2020-ACCOUNTS PAYABLE"/>
    <m/>
    <n v="0"/>
    <n v="0"/>
    <n v="0"/>
    <n v="0"/>
    <n v="0"/>
    <s v="N/A"/>
    <n v="0"/>
    <n v="0"/>
    <n v="0"/>
    <n v="0"/>
    <n v="0"/>
    <n v="0"/>
    <n v="0"/>
    <n v="0"/>
    <n v="0"/>
    <n v="0"/>
    <n v="0"/>
    <n v="0"/>
    <n v="0"/>
    <s v="FED HOUSNG &amp; COMM DEV FND"/>
    <s v="FHCD SPC TRA-CH C13944"/>
    <s v="DEFAULT"/>
    <s v="Default"/>
  </r>
  <r>
    <x v="0"/>
    <s v="1121089"/>
    <s v="000000"/>
    <x v="29"/>
    <s v="0000000"/>
    <n v="2016"/>
    <x v="1"/>
    <x v="29"/>
    <s v="BS200-CURRENT LIABILITIES"/>
    <s v="B2220-DEFERRED REVENUES"/>
    <m/>
    <n v="0"/>
    <n v="0"/>
    <n v="0"/>
    <n v="0"/>
    <n v="0"/>
    <s v="N/A"/>
    <n v="0"/>
    <n v="0"/>
    <n v="0"/>
    <n v="0"/>
    <n v="0"/>
    <n v="0"/>
    <n v="0"/>
    <n v="0"/>
    <n v="0"/>
    <n v="0"/>
    <n v="0"/>
    <n v="0"/>
    <n v="0"/>
    <s v="FED HOUSNG &amp; COMM DEV FND"/>
    <s v="FHCD SPC TRA-CH C13944"/>
    <s v="DEFAULT"/>
    <s v="Default"/>
  </r>
  <r>
    <x v="0"/>
    <s v="1121089"/>
    <s v="000000"/>
    <x v="35"/>
    <s v="0000000"/>
    <n v="2016"/>
    <x v="1"/>
    <x v="35"/>
    <s v="BS270-OTHER EQUITY"/>
    <s v="B2999-MISCELLANEOUS OE"/>
    <m/>
    <n v="0"/>
    <n v="0"/>
    <n v="0"/>
    <n v="0"/>
    <n v="0"/>
    <s v="N/A"/>
    <n v="0"/>
    <n v="0"/>
    <n v="0"/>
    <n v="0"/>
    <n v="0"/>
    <n v="0"/>
    <n v="0"/>
    <n v="0"/>
    <n v="0"/>
    <n v="0"/>
    <n v="0"/>
    <n v="0"/>
    <n v="0"/>
    <s v="FED HOUSNG &amp; COMM DEV FND"/>
    <s v="FHCD SPC TRA-CH C13944"/>
    <s v="DEFAULT"/>
    <s v="Default"/>
  </r>
  <r>
    <x v="0"/>
    <s v="1121089"/>
    <s v="350080"/>
    <x v="63"/>
    <s v="0000000"/>
    <n v="2016"/>
    <x v="4"/>
    <x v="63"/>
    <s v="R3000-REVENUE"/>
    <s v="R3310-FEDERAL GRANTS DIRECT"/>
    <m/>
    <n v="0"/>
    <n v="0"/>
    <n v="0"/>
    <n v="0"/>
    <n v="0"/>
    <s v="N/A"/>
    <n v="0"/>
    <n v="0"/>
    <n v="0"/>
    <n v="0"/>
    <n v="0"/>
    <n v="0"/>
    <n v="0"/>
    <n v="0"/>
    <n v="0"/>
    <n v="0"/>
    <n v="0"/>
    <n v="0"/>
    <n v="0"/>
    <s v="FED HOUSNG &amp; COMM DEV FND"/>
    <s v="FHCD SPC TRA-CH C13944"/>
    <s v="SPC GRANT #2"/>
    <s v="Default"/>
  </r>
  <r>
    <x v="0"/>
    <s v="1121089"/>
    <s v="350080"/>
    <x v="63"/>
    <s v="5590000"/>
    <n v="2016"/>
    <x v="4"/>
    <x v="63"/>
    <s v="R3000-REVENUE"/>
    <s v="R3310-FEDERAL GRANTS DIRECT"/>
    <m/>
    <n v="0"/>
    <n v="0"/>
    <n v="0"/>
    <n v="0"/>
    <n v="0"/>
    <s v="N/A"/>
    <n v="0"/>
    <n v="0"/>
    <n v="0"/>
    <n v="0"/>
    <n v="0"/>
    <n v="0"/>
    <n v="0"/>
    <n v="0"/>
    <n v="0"/>
    <n v="0"/>
    <n v="0"/>
    <n v="0"/>
    <n v="0"/>
    <s v="FED HOUSNG &amp; COMM DEV FND"/>
    <s v="FHCD SPC TRA-CH C13944"/>
    <s v="SPC GRANT #2"/>
    <s v="HOUSING AND COMMUNITY DEVELOPMENT"/>
  </r>
  <r>
    <x v="0"/>
    <s v="1121089"/>
    <s v="350080"/>
    <x v="41"/>
    <s v="5590000"/>
    <n v="2016"/>
    <x v="3"/>
    <x v="41"/>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39"/>
    <s v="0000000"/>
    <n v="2016"/>
    <x v="3"/>
    <x v="139"/>
    <s v="50000-PROGRAM EXPENDITURE BUDGET"/>
    <s v="53000-SERVICES-OTHER CHARGES"/>
    <m/>
    <n v="0"/>
    <n v="0"/>
    <n v="0"/>
    <n v="0"/>
    <n v="0"/>
    <s v="N/A"/>
    <n v="0"/>
    <n v="0"/>
    <n v="0"/>
    <n v="0"/>
    <n v="0"/>
    <n v="0"/>
    <n v="0"/>
    <n v="0"/>
    <n v="0"/>
    <n v="0"/>
    <n v="0"/>
    <n v="0"/>
    <n v="0"/>
    <s v="FED HOUSNG &amp; COMM DEV FND"/>
    <s v="FHCD SPC TRA-CH C13944"/>
    <s v="SPC GRANT #2"/>
    <s v="Default"/>
  </r>
  <r>
    <x v="0"/>
    <s v="1121089"/>
    <s v="350080"/>
    <x v="139"/>
    <s v="5590000"/>
    <n v="2016"/>
    <x v="3"/>
    <x v="139"/>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39"/>
    <s v="5592000"/>
    <n v="2016"/>
    <x v="3"/>
    <x v="139"/>
    <s v="50000-PROGRAM EXPENDITURE BUDGET"/>
    <s v="53000-SERVICES-OTHER CHARGES"/>
    <m/>
    <n v="0"/>
    <n v="0"/>
    <n v="0"/>
    <n v="0"/>
    <n v="0"/>
    <s v="N/A"/>
    <n v="0"/>
    <n v="0"/>
    <n v="0"/>
    <n v="0"/>
    <n v="0"/>
    <n v="0"/>
    <n v="0"/>
    <n v="0"/>
    <n v="0"/>
    <n v="0"/>
    <n v="0"/>
    <n v="0"/>
    <n v="0"/>
    <s v="FED HOUSNG &amp; COMM DEV FND"/>
    <s v="FHCD SPC TRA-CH C13944"/>
    <s v="SPC GRANT #2"/>
    <s v="HOUSING AND COMMUNITY SERVICES"/>
  </r>
  <r>
    <x v="0"/>
    <s v="1121089"/>
    <s v="350080"/>
    <x v="112"/>
    <s v="0000000"/>
    <n v="2016"/>
    <x v="3"/>
    <x v="112"/>
    <s v="50000-PROGRAM EXPENDITURE BUDGET"/>
    <s v="53000-SERVICES-OTHER CHARGES"/>
    <m/>
    <n v="0"/>
    <n v="0"/>
    <n v="0"/>
    <n v="0"/>
    <n v="0"/>
    <s v="N/A"/>
    <n v="0"/>
    <n v="0"/>
    <n v="0"/>
    <n v="0"/>
    <n v="0"/>
    <n v="0"/>
    <n v="0"/>
    <n v="0"/>
    <n v="0"/>
    <n v="0"/>
    <n v="0"/>
    <n v="0"/>
    <n v="0"/>
    <s v="FED HOUSNG &amp; COMM DEV FND"/>
    <s v="FHCD SPC TRA-CH C13944"/>
    <s v="SPC GRANT #2"/>
    <s v="Default"/>
  </r>
  <r>
    <x v="0"/>
    <s v="1121089"/>
    <s v="350080"/>
    <x v="112"/>
    <s v="5590000"/>
    <n v="2016"/>
    <x v="3"/>
    <x v="112"/>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05"/>
    <s v="0000000"/>
    <n v="2016"/>
    <x v="3"/>
    <x v="105"/>
    <s v="50000-PROGRAM EXPENDITURE BUDGET"/>
    <s v="59900-CONTRA EXPENDITURES"/>
    <m/>
    <n v="0"/>
    <n v="0"/>
    <n v="0"/>
    <n v="0"/>
    <n v="0"/>
    <s v="N/A"/>
    <n v="0"/>
    <n v="0"/>
    <n v="0"/>
    <n v="0"/>
    <n v="0"/>
    <n v="0"/>
    <n v="0"/>
    <n v="0"/>
    <n v="0"/>
    <n v="0"/>
    <n v="0"/>
    <n v="0"/>
    <n v="0"/>
    <s v="FED HOUSNG &amp; COMM DEV FND"/>
    <s v="FHCD SPC TRA-CH C13944"/>
    <s v="SPC GRANT #2"/>
    <s v="Default"/>
  </r>
  <r>
    <x v="0"/>
    <s v="1121089"/>
    <s v="350080"/>
    <x v="105"/>
    <s v="5590000"/>
    <n v="2016"/>
    <x v="3"/>
    <x v="105"/>
    <s v="50000-PROGRAM EXPENDITURE BUDGET"/>
    <s v="59900-CONTRA EXPENDITURES"/>
    <m/>
    <n v="0"/>
    <n v="0"/>
    <n v="0"/>
    <n v="0"/>
    <n v="0"/>
    <s v="N/A"/>
    <n v="0"/>
    <n v="0"/>
    <n v="0"/>
    <n v="0"/>
    <n v="0"/>
    <n v="0"/>
    <n v="0"/>
    <n v="0"/>
    <n v="0"/>
    <n v="0"/>
    <n v="0"/>
    <n v="0"/>
    <n v="0"/>
    <s v="FED HOUSNG &amp; COMM DEV FND"/>
    <s v="FHCD SPC TRA-CH C13944"/>
    <s v="SPC GRANT #2"/>
    <s v="HOUSING AND COMMUNITY DEVELOPMENT"/>
  </r>
  <r>
    <x v="0"/>
    <s v="1121092"/>
    <s v="000000"/>
    <x v="6"/>
    <s v="0000000"/>
    <n v="2016"/>
    <x v="0"/>
    <x v="6"/>
    <s v="BS000-CURRENT ASSETS"/>
    <s v="B1150-ACCOUNTS RECEIVABLE"/>
    <m/>
    <n v="0"/>
    <n v="0"/>
    <n v="0"/>
    <n v="0"/>
    <n v="0"/>
    <s v="N/A"/>
    <n v="0"/>
    <n v="0"/>
    <n v="0"/>
    <n v="0"/>
    <n v="0"/>
    <n v="0"/>
    <n v="0"/>
    <n v="0"/>
    <n v="0"/>
    <n v="0"/>
    <n v="0"/>
    <n v="0"/>
    <n v="0"/>
    <s v="FED HOUSNG &amp; COMM DEV FND"/>
    <s v="FHCD SPC SRA C13972"/>
    <s v="DEFAULT"/>
    <s v="Default"/>
  </r>
  <r>
    <x v="0"/>
    <s v="1121092"/>
    <s v="000000"/>
    <x v="9"/>
    <s v="0000000"/>
    <n v="2016"/>
    <x v="0"/>
    <x v="9"/>
    <s v="BS000-CURRENT ASSETS"/>
    <s v="B1150-ACCOUNTS RECEIVABLE"/>
    <m/>
    <n v="0"/>
    <n v="0"/>
    <n v="0"/>
    <n v="0"/>
    <n v="0"/>
    <s v="N/A"/>
    <n v="0"/>
    <n v="0"/>
    <n v="0"/>
    <n v="0"/>
    <n v="0"/>
    <n v="0"/>
    <n v="0"/>
    <n v="0"/>
    <n v="0"/>
    <n v="0"/>
    <n v="0"/>
    <n v="0"/>
    <n v="0"/>
    <s v="FED HOUSNG &amp; COMM DEV FND"/>
    <s v="FHCD SPC SRA C13972"/>
    <s v="DEFAULT"/>
    <s v="Default"/>
  </r>
  <r>
    <x v="0"/>
    <s v="1121092"/>
    <s v="000000"/>
    <x v="17"/>
    <s v="0000000"/>
    <n v="2016"/>
    <x v="1"/>
    <x v="17"/>
    <s v="BS200-CURRENT LIABILITIES"/>
    <s v="B2020-ACCOUNTS PAYABLE"/>
    <m/>
    <n v="0"/>
    <n v="0"/>
    <n v="0"/>
    <n v="0"/>
    <n v="0"/>
    <s v="N/A"/>
    <n v="0"/>
    <n v="0"/>
    <n v="0"/>
    <n v="0"/>
    <n v="0"/>
    <n v="0"/>
    <n v="0"/>
    <n v="0"/>
    <n v="0"/>
    <n v="0"/>
    <n v="0"/>
    <n v="0"/>
    <n v="0"/>
    <s v="FED HOUSNG &amp; COMM DEV FND"/>
    <s v="FHCD SPC SRA C13972"/>
    <s v="DEFAULT"/>
    <s v="Default"/>
  </r>
  <r>
    <x v="0"/>
    <s v="1121092"/>
    <s v="000000"/>
    <x v="29"/>
    <s v="0000000"/>
    <n v="2016"/>
    <x v="1"/>
    <x v="29"/>
    <s v="BS200-CURRENT LIABILITIES"/>
    <s v="B2220-DEFERRED REVENUES"/>
    <m/>
    <n v="0"/>
    <n v="0"/>
    <n v="0"/>
    <n v="0"/>
    <n v="0"/>
    <s v="N/A"/>
    <n v="0"/>
    <n v="0"/>
    <n v="0"/>
    <n v="0"/>
    <n v="0"/>
    <n v="0"/>
    <n v="0"/>
    <n v="0"/>
    <n v="0"/>
    <n v="0"/>
    <n v="0"/>
    <n v="0"/>
    <n v="0"/>
    <s v="FED HOUSNG &amp; COMM DEV FND"/>
    <s v="FHCD SPC SRA C13972"/>
    <s v="DEFAULT"/>
    <s v="Default"/>
  </r>
  <r>
    <x v="0"/>
    <s v="1121092"/>
    <s v="000000"/>
    <x v="35"/>
    <s v="0000000"/>
    <n v="2016"/>
    <x v="1"/>
    <x v="35"/>
    <s v="BS270-OTHER EQUITY"/>
    <s v="B2999-MISCELLANEOUS OE"/>
    <m/>
    <n v="0"/>
    <n v="0"/>
    <n v="0"/>
    <n v="0"/>
    <n v="0"/>
    <s v="N/A"/>
    <n v="0"/>
    <n v="0"/>
    <n v="0"/>
    <n v="0"/>
    <n v="0"/>
    <n v="0"/>
    <n v="0"/>
    <n v="0"/>
    <n v="0"/>
    <n v="0"/>
    <n v="0"/>
    <n v="0"/>
    <n v="0"/>
    <s v="FED HOUSNG &amp; COMM DEV FND"/>
    <s v="FHCD SPC SRA C13972"/>
    <s v="DEFAULT"/>
    <s v="Default"/>
  </r>
  <r>
    <x v="0"/>
    <s v="1121092"/>
    <s v="350080"/>
    <x v="63"/>
    <s v="0000000"/>
    <n v="2016"/>
    <x v="4"/>
    <x v="63"/>
    <s v="R3000-REVENUE"/>
    <s v="R3310-FEDERAL GRANTS DIRECT"/>
    <m/>
    <n v="0"/>
    <n v="0"/>
    <n v="0"/>
    <n v="0"/>
    <n v="0"/>
    <s v="N/A"/>
    <n v="0"/>
    <n v="0"/>
    <n v="0"/>
    <n v="0"/>
    <n v="0"/>
    <n v="0"/>
    <n v="0"/>
    <n v="0"/>
    <n v="0"/>
    <n v="0"/>
    <n v="0"/>
    <n v="0"/>
    <n v="0"/>
    <s v="FED HOUSNG &amp; COMM DEV FND"/>
    <s v="FHCD SPC SRA C13972"/>
    <s v="SPC GRANT #2"/>
    <s v="Default"/>
  </r>
  <r>
    <x v="0"/>
    <s v="1121092"/>
    <s v="350080"/>
    <x v="63"/>
    <s v="5590000"/>
    <n v="2016"/>
    <x v="4"/>
    <x v="63"/>
    <s v="R3000-REVENUE"/>
    <s v="R3310-FEDERAL GRANTS DIRECT"/>
    <m/>
    <n v="0"/>
    <n v="0"/>
    <n v="0"/>
    <n v="0"/>
    <n v="0"/>
    <s v="N/A"/>
    <n v="0"/>
    <n v="0"/>
    <n v="0"/>
    <n v="0"/>
    <n v="0"/>
    <n v="0"/>
    <n v="0"/>
    <n v="0"/>
    <n v="0"/>
    <n v="0"/>
    <n v="0"/>
    <n v="0"/>
    <n v="0"/>
    <s v="FED HOUSNG &amp; COMM DEV FND"/>
    <s v="FHCD SPC SRA C13972"/>
    <s v="SPC GRANT #2"/>
    <s v="HOUSING AND COMMUNITY DEVELOPMENT"/>
  </r>
  <r>
    <x v="0"/>
    <s v="1121092"/>
    <s v="350080"/>
    <x v="41"/>
    <s v="5590000"/>
    <n v="2016"/>
    <x v="3"/>
    <x v="41"/>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39"/>
    <s v="5590000"/>
    <n v="2016"/>
    <x v="3"/>
    <x v="139"/>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39"/>
    <s v="5592000"/>
    <n v="2016"/>
    <x v="3"/>
    <x v="139"/>
    <s v="50000-PROGRAM EXPENDITURE BUDGET"/>
    <s v="53000-SERVICES-OTHER CHARGES"/>
    <m/>
    <n v="0"/>
    <n v="0"/>
    <n v="0"/>
    <n v="0"/>
    <n v="0"/>
    <s v="N/A"/>
    <n v="0"/>
    <n v="0"/>
    <n v="0"/>
    <n v="0"/>
    <n v="0"/>
    <n v="0"/>
    <n v="0"/>
    <n v="0"/>
    <n v="0"/>
    <n v="0"/>
    <n v="0"/>
    <n v="0"/>
    <n v="0"/>
    <s v="FED HOUSNG &amp; COMM DEV FND"/>
    <s v="FHCD SPC SRA C13972"/>
    <s v="SPC GRANT #2"/>
    <s v="HOUSING AND COMMUNITY SERVICES"/>
  </r>
  <r>
    <x v="0"/>
    <s v="1121092"/>
    <s v="350080"/>
    <x v="112"/>
    <s v="0000000"/>
    <n v="2016"/>
    <x v="3"/>
    <x v="112"/>
    <s v="50000-PROGRAM EXPENDITURE BUDGET"/>
    <s v="53000-SERVICES-OTHER CHARGES"/>
    <m/>
    <n v="0"/>
    <n v="0"/>
    <n v="0"/>
    <n v="0"/>
    <n v="0"/>
    <s v="N/A"/>
    <n v="0"/>
    <n v="0"/>
    <n v="0"/>
    <n v="0"/>
    <n v="0"/>
    <n v="0"/>
    <n v="0"/>
    <n v="0"/>
    <n v="0"/>
    <n v="0"/>
    <n v="0"/>
    <n v="0"/>
    <n v="0"/>
    <s v="FED HOUSNG &amp; COMM DEV FND"/>
    <s v="FHCD SPC SRA C13972"/>
    <s v="SPC GRANT #2"/>
    <s v="Default"/>
  </r>
  <r>
    <x v="0"/>
    <s v="1121092"/>
    <s v="350080"/>
    <x v="112"/>
    <s v="5590000"/>
    <n v="2016"/>
    <x v="3"/>
    <x v="112"/>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05"/>
    <s v="0000000"/>
    <n v="2016"/>
    <x v="3"/>
    <x v="105"/>
    <s v="50000-PROGRAM EXPENDITURE BUDGET"/>
    <s v="59900-CONTRA EXPENDITURES"/>
    <m/>
    <n v="0"/>
    <n v="0"/>
    <n v="0"/>
    <n v="0"/>
    <n v="0"/>
    <s v="N/A"/>
    <n v="0"/>
    <n v="0"/>
    <n v="0"/>
    <n v="0"/>
    <n v="0"/>
    <n v="0"/>
    <n v="0"/>
    <n v="0"/>
    <n v="0"/>
    <n v="0"/>
    <n v="0"/>
    <n v="0"/>
    <n v="0"/>
    <s v="FED HOUSNG &amp; COMM DEV FND"/>
    <s v="FHCD SPC SRA C13972"/>
    <s v="SPC GRANT #2"/>
    <s v="Default"/>
  </r>
  <r>
    <x v="0"/>
    <s v="1121092"/>
    <s v="350080"/>
    <x v="105"/>
    <s v="5590000"/>
    <n v="2016"/>
    <x v="3"/>
    <x v="105"/>
    <s v="50000-PROGRAM EXPENDITURE BUDGET"/>
    <s v="59900-CONTRA EXPENDITURES"/>
    <m/>
    <n v="0"/>
    <n v="0"/>
    <n v="0"/>
    <n v="0"/>
    <n v="0"/>
    <s v="N/A"/>
    <n v="0"/>
    <n v="0"/>
    <n v="0"/>
    <n v="0"/>
    <n v="0"/>
    <n v="0"/>
    <n v="0"/>
    <n v="0"/>
    <n v="0"/>
    <n v="0"/>
    <n v="0"/>
    <n v="0"/>
    <n v="0"/>
    <s v="FED HOUSNG &amp; COMM DEV FND"/>
    <s v="FHCD SPC SRA C13972"/>
    <s v="SPC GRANT #2"/>
    <s v="HOUSING AND COMMUNITY DEVELOPMENT"/>
  </r>
  <r>
    <x v="0"/>
    <s v="1121128"/>
    <s v="000000"/>
    <x v="6"/>
    <s v="0000000"/>
    <n v="2016"/>
    <x v="0"/>
    <x v="6"/>
    <s v="BS000-CURRENT ASSETS"/>
    <s v="B1150-ACCOUNTS RECEIVABLE"/>
    <m/>
    <n v="0"/>
    <n v="0"/>
    <n v="0"/>
    <n v="0"/>
    <n v="0"/>
    <s v="N/A"/>
    <n v="0"/>
    <n v="0"/>
    <n v="0"/>
    <n v="0"/>
    <n v="0"/>
    <n v="0"/>
    <n v="0"/>
    <n v="0"/>
    <n v="0"/>
    <n v="0"/>
    <n v="0"/>
    <n v="0"/>
    <n v="0"/>
    <s v="FED HOUSNG &amp; COMM DEV FND"/>
    <s v="FHCD HESG ADMIN-RRH E13"/>
    <s v="DEFAULT"/>
    <s v="Default"/>
  </r>
  <r>
    <x v="0"/>
    <s v="1121128"/>
    <s v="000000"/>
    <x v="9"/>
    <s v="0000000"/>
    <n v="2016"/>
    <x v="0"/>
    <x v="9"/>
    <s v="BS000-CURRENT ASSETS"/>
    <s v="B1150-ACCOUNTS RECEIVABLE"/>
    <m/>
    <n v="0"/>
    <n v="0"/>
    <n v="0"/>
    <n v="0"/>
    <n v="0"/>
    <s v="N/A"/>
    <n v="0"/>
    <n v="0"/>
    <n v="0"/>
    <n v="0"/>
    <n v="0"/>
    <n v="0"/>
    <n v="0"/>
    <n v="0"/>
    <n v="0"/>
    <n v="0"/>
    <n v="0"/>
    <n v="0"/>
    <n v="0"/>
    <s v="FED HOUSNG &amp; COMM DEV FND"/>
    <s v="FHCD HESG ADMIN-RRH E13"/>
    <s v="DEFAULT"/>
    <s v="Default"/>
  </r>
  <r>
    <x v="0"/>
    <s v="1121128"/>
    <s v="000000"/>
    <x v="29"/>
    <s v="0000000"/>
    <n v="2016"/>
    <x v="1"/>
    <x v="29"/>
    <s v="BS200-CURRENT LIABILITIES"/>
    <s v="B2220-DEFERRED REVENUES"/>
    <m/>
    <n v="0"/>
    <n v="0"/>
    <n v="0"/>
    <n v="0"/>
    <n v="0"/>
    <s v="N/A"/>
    <n v="0"/>
    <n v="0"/>
    <n v="0"/>
    <n v="0"/>
    <n v="0"/>
    <n v="0"/>
    <n v="0"/>
    <n v="0"/>
    <n v="0"/>
    <n v="0"/>
    <n v="0"/>
    <n v="0"/>
    <n v="0"/>
    <s v="FED HOUSNG &amp; COMM DEV FND"/>
    <s v="FHCD HESG ADMIN-RRH E13"/>
    <s v="DEFAULT"/>
    <s v="Default"/>
  </r>
  <r>
    <x v="0"/>
    <s v="1121128"/>
    <s v="350206"/>
    <x v="65"/>
    <s v="0000000"/>
    <n v="2016"/>
    <x v="4"/>
    <x v="65"/>
    <s v="R3000-REVENUE"/>
    <s v="R3330-FEDERAL GRANTS INDIRECT"/>
    <m/>
    <n v="0"/>
    <n v="0"/>
    <n v="0"/>
    <n v="0"/>
    <n v="0"/>
    <s v="N/A"/>
    <n v="0"/>
    <n v="0"/>
    <n v="0"/>
    <n v="0"/>
    <n v="0"/>
    <n v="0"/>
    <n v="0"/>
    <n v="0"/>
    <n v="0"/>
    <n v="0"/>
    <n v="0"/>
    <n v="0"/>
    <n v="0"/>
    <s v="FED HOUSNG &amp; COMM DEV FND"/>
    <s v="FHCD HESG ADMIN-RRH E13"/>
    <s v="ESG PROGRAM"/>
    <s v="Default"/>
  </r>
  <r>
    <x v="0"/>
    <s v="1121128"/>
    <s v="350206"/>
    <x v="40"/>
    <s v="5590000"/>
    <n v="2016"/>
    <x v="3"/>
    <x v="40"/>
    <s v="50000-PROGRAM EXPENDITURE BUDGET"/>
    <s v="51000-WAGES AND BENEFITS"/>
    <s v="51100-SALARIES/WAGES"/>
    <n v="0"/>
    <n v="0"/>
    <n v="0"/>
    <n v="0"/>
    <n v="0"/>
    <s v="N/A"/>
    <n v="0"/>
    <n v="0"/>
    <n v="0"/>
    <n v="0"/>
    <n v="0"/>
    <n v="0"/>
    <n v="0"/>
    <n v="0"/>
    <n v="0"/>
    <n v="0"/>
    <n v="0"/>
    <n v="0"/>
    <n v="0"/>
    <s v="FED HOUSNG &amp; COMM DEV FND"/>
    <s v="FHCD HESG ADMIN-RRH E13"/>
    <s v="ESG PROGRAM"/>
    <s v="HOUSING AND COMMUNITY DEVELOPMENT"/>
  </r>
  <r>
    <x v="0"/>
    <s v="1121128"/>
    <s v="350206"/>
    <x v="106"/>
    <s v="5590000"/>
    <n v="2016"/>
    <x v="3"/>
    <x v="106"/>
    <s v="50000-PROGRAM EXPENDITURE BUDGET"/>
    <s v="51000-WAGES AND BENEFITS"/>
    <s v="51100-SALARIES/WAGES"/>
    <n v="0"/>
    <n v="0"/>
    <n v="0"/>
    <n v="0"/>
    <n v="0"/>
    <s v="N/A"/>
    <n v="0"/>
    <n v="0"/>
    <n v="0"/>
    <n v="0"/>
    <n v="0"/>
    <n v="0"/>
    <n v="0"/>
    <n v="0"/>
    <n v="0"/>
    <n v="0"/>
    <n v="0"/>
    <n v="0"/>
    <n v="0"/>
    <s v="FED HOUSNG &amp; COMM DEV FND"/>
    <s v="FHCD HESG ADMIN-RRH E13"/>
    <s v="ESG PROGRAM"/>
    <s v="HOUSING AND COMMUNITY DEVELOPMENT"/>
  </r>
  <r>
    <x v="0"/>
    <s v="1121128"/>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139"/>
    <s v="5590000"/>
    <n v="2016"/>
    <x v="3"/>
    <x v="139"/>
    <s v="50000-PROGRAM EXPENDITURE BUDGET"/>
    <s v="53000-SERVICES-OTHER CHARGES"/>
    <m/>
    <n v="0"/>
    <n v="0"/>
    <n v="0"/>
    <n v="0"/>
    <n v="0"/>
    <s v="N/A"/>
    <n v="0"/>
    <n v="0"/>
    <n v="0"/>
    <n v="0"/>
    <n v="0"/>
    <n v="0"/>
    <n v="0"/>
    <n v="0"/>
    <n v="0"/>
    <n v="0"/>
    <n v="0"/>
    <n v="0"/>
    <n v="0"/>
    <s v="FED HOUSNG &amp; COMM DEV FND"/>
    <s v="FHCD HESG ADMIN-RRH E13"/>
    <s v="ESG PROGRAM"/>
    <s v="HOUSING AND COMMUNITY DEVELOPMENT"/>
  </r>
  <r>
    <x v="0"/>
    <s v="1121182"/>
    <s v="000000"/>
    <x v="6"/>
    <s v="0000000"/>
    <n v="2016"/>
    <x v="0"/>
    <x v="6"/>
    <s v="BS000-CURRENT ASSETS"/>
    <s v="B1150-ACCOUNTS RECEIVABLE"/>
    <m/>
    <n v="0"/>
    <n v="0"/>
    <n v="0"/>
    <n v="0"/>
    <n v="0"/>
    <s v="N/A"/>
    <n v="0"/>
    <n v="0"/>
    <n v="0"/>
    <n v="0"/>
    <n v="0"/>
    <n v="0"/>
    <n v="0"/>
    <n v="0"/>
    <n v="0"/>
    <n v="0"/>
    <n v="0"/>
    <n v="0"/>
    <n v="0"/>
    <s v="FED HOUSNG &amp; COMM DEV FND"/>
    <s v="FHCD MSC RAPID REHOUSING E13"/>
    <s v="DEFAULT"/>
    <s v="Default"/>
  </r>
  <r>
    <x v="0"/>
    <s v="1121182"/>
    <s v="000000"/>
    <x v="9"/>
    <s v="0000000"/>
    <n v="2016"/>
    <x v="0"/>
    <x v="9"/>
    <s v="BS000-CURRENT ASSETS"/>
    <s v="B1150-ACCOUNTS RECEIVABLE"/>
    <m/>
    <n v="0"/>
    <n v="0"/>
    <n v="0"/>
    <n v="0"/>
    <n v="0"/>
    <s v="N/A"/>
    <n v="0"/>
    <n v="0"/>
    <n v="0"/>
    <n v="0"/>
    <n v="0"/>
    <n v="0"/>
    <n v="0"/>
    <n v="0"/>
    <n v="0"/>
    <n v="0"/>
    <n v="0"/>
    <n v="0"/>
    <n v="0"/>
    <s v="FED HOUSNG &amp; COMM DEV FND"/>
    <s v="FHCD MSC RAPID REHOUSING E13"/>
    <s v="DEFAULT"/>
    <s v="Default"/>
  </r>
  <r>
    <x v="0"/>
    <s v="1121182"/>
    <s v="000000"/>
    <x v="29"/>
    <s v="0000000"/>
    <n v="2016"/>
    <x v="1"/>
    <x v="29"/>
    <s v="BS200-CURRENT LIABILITIES"/>
    <s v="B2220-DEFERRED REVENUES"/>
    <m/>
    <n v="0"/>
    <n v="0"/>
    <n v="0"/>
    <n v="0"/>
    <n v="0"/>
    <s v="N/A"/>
    <n v="0"/>
    <n v="0"/>
    <n v="0"/>
    <n v="0"/>
    <n v="0"/>
    <n v="0"/>
    <n v="0"/>
    <n v="0"/>
    <n v="0"/>
    <n v="0"/>
    <n v="0"/>
    <n v="0"/>
    <n v="0"/>
    <s v="FED HOUSNG &amp; COMM DEV FND"/>
    <s v="FHCD MSC RAPID REHOUSING E13"/>
    <s v="DEFAULT"/>
    <s v="Default"/>
  </r>
  <r>
    <x v="0"/>
    <s v="1121182"/>
    <s v="350206"/>
    <x v="65"/>
    <s v="0000000"/>
    <n v="2016"/>
    <x v="4"/>
    <x v="65"/>
    <s v="R3000-REVENUE"/>
    <s v="R3330-FEDERAL GRANTS INDIRECT"/>
    <m/>
    <n v="0"/>
    <n v="0"/>
    <n v="0"/>
    <n v="0"/>
    <n v="0"/>
    <s v="N/A"/>
    <n v="0"/>
    <n v="0"/>
    <n v="0"/>
    <n v="0"/>
    <n v="0"/>
    <n v="0"/>
    <n v="0"/>
    <n v="0"/>
    <n v="0"/>
    <n v="0"/>
    <n v="0"/>
    <n v="0"/>
    <n v="0"/>
    <s v="FED HOUSNG &amp; COMM DEV FND"/>
    <s v="FHCD MSC RAPID REHOUSING E13"/>
    <s v="ESG PROGRAM"/>
    <s v="Default"/>
  </r>
  <r>
    <x v="0"/>
    <s v="1121182"/>
    <s v="350206"/>
    <x v="41"/>
    <s v="5590000"/>
    <n v="2016"/>
    <x v="3"/>
    <x v="41"/>
    <s v="50000-PROGRAM EXPENDITURE BUDGET"/>
    <s v="53000-SERVICES-OTHER CHARGES"/>
    <m/>
    <n v="0"/>
    <n v="0"/>
    <n v="0"/>
    <n v="0"/>
    <n v="0"/>
    <s v="N/A"/>
    <n v="0"/>
    <n v="0"/>
    <n v="0"/>
    <n v="0"/>
    <n v="0"/>
    <n v="0"/>
    <n v="0"/>
    <n v="0"/>
    <n v="0"/>
    <n v="0"/>
    <n v="0"/>
    <n v="0"/>
    <n v="0"/>
    <s v="FED HOUSNG &amp; COMM DEV FND"/>
    <s v="FHCD MSC RAPID REHOUSING E13"/>
    <s v="ESG PROGRAM"/>
    <s v="HOUSING AND COMMUNITY DEVELOPMENT"/>
  </r>
  <r>
    <x v="0"/>
    <s v="1121182"/>
    <s v="350206"/>
    <x v="112"/>
    <s v="5590000"/>
    <n v="2016"/>
    <x v="3"/>
    <x v="112"/>
    <s v="50000-PROGRAM EXPENDITURE BUDGET"/>
    <s v="53000-SERVICES-OTHER CHARGES"/>
    <m/>
    <n v="0"/>
    <n v="0"/>
    <n v="0"/>
    <n v="0"/>
    <n v="0"/>
    <s v="N/A"/>
    <n v="0"/>
    <n v="0"/>
    <n v="0"/>
    <n v="0"/>
    <n v="0"/>
    <n v="0"/>
    <n v="0"/>
    <n v="0"/>
    <n v="0"/>
    <n v="0"/>
    <n v="0"/>
    <n v="0"/>
    <n v="0"/>
    <s v="FED HOUSNG &amp; COMM DEV FND"/>
    <s v="FHCD MSC RAPID REHOUSING E13"/>
    <s v="ESG PROGRAM"/>
    <s v="HOUSING AND COMMUNITY DEVELOPMENT"/>
  </r>
  <r>
    <x v="0"/>
    <s v="1121250"/>
    <s v="000000"/>
    <x v="6"/>
    <s v="0000000"/>
    <n v="2016"/>
    <x v="0"/>
    <x v="6"/>
    <s v="BS000-CURRENT ASSETS"/>
    <s v="B1150-ACCOUNTS RECEIVABLE"/>
    <m/>
    <n v="0"/>
    <n v="0"/>
    <n v="0"/>
    <n v="0"/>
    <n v="0"/>
    <s v="N/A"/>
    <n v="0"/>
    <n v="0"/>
    <n v="0"/>
    <n v="0"/>
    <n v="0"/>
    <n v="0"/>
    <n v="0"/>
    <n v="0"/>
    <n v="0"/>
    <n v="0"/>
    <n v="0"/>
    <n v="0"/>
    <n v="0"/>
    <s v="FED HOUSNG &amp; COMM DEV FND"/>
    <s v="FHCD SUSIE BURGETT"/>
    <s v="DEFAULT"/>
    <s v="Default"/>
  </r>
  <r>
    <x v="0"/>
    <s v="1121250"/>
    <s v="000000"/>
    <x v="9"/>
    <s v="0000000"/>
    <n v="2016"/>
    <x v="0"/>
    <x v="9"/>
    <s v="BS000-CURRENT ASSETS"/>
    <s v="B1150-ACCOUNTS RECEIVABLE"/>
    <m/>
    <n v="0"/>
    <n v="0"/>
    <n v="0"/>
    <n v="0"/>
    <n v="0"/>
    <s v="N/A"/>
    <n v="0"/>
    <n v="0"/>
    <n v="0"/>
    <n v="0"/>
    <n v="0"/>
    <n v="0"/>
    <n v="0"/>
    <n v="0"/>
    <n v="0"/>
    <n v="0"/>
    <n v="0"/>
    <n v="0"/>
    <n v="0"/>
    <s v="FED HOUSNG &amp; COMM DEV FND"/>
    <s v="FHCD SUSIE BURGETT"/>
    <s v="DEFAULT"/>
    <s v="Default"/>
  </r>
  <r>
    <x v="0"/>
    <s v="1121250"/>
    <s v="000000"/>
    <x v="29"/>
    <s v="0000000"/>
    <n v="2016"/>
    <x v="1"/>
    <x v="29"/>
    <s v="BS200-CURRENT LIABILITIES"/>
    <s v="B2220-DEFERRED REVENUES"/>
    <m/>
    <n v="0"/>
    <n v="0"/>
    <n v="-8949.6200000000008"/>
    <n v="0"/>
    <n v="8949.6200000000008"/>
    <s v="N/A"/>
    <n v="0"/>
    <n v="0"/>
    <n v="0"/>
    <n v="0"/>
    <n v="0"/>
    <n v="0"/>
    <n v="0"/>
    <n v="0"/>
    <n v="0"/>
    <n v="0"/>
    <n v="0"/>
    <n v="-8949.6200000000008"/>
    <n v="0"/>
    <s v="FED HOUSNG &amp; COMM DEV FND"/>
    <s v="FHCD SUSIE BURGETT"/>
    <s v="DEFAULT"/>
    <s v="Default"/>
  </r>
  <r>
    <x v="0"/>
    <s v="1121250"/>
    <s v="350002"/>
    <x v="39"/>
    <s v="0000000"/>
    <n v="2016"/>
    <x v="4"/>
    <x v="39"/>
    <s v="R3000-REVENUE"/>
    <s v="R3600-MISCELLANEOUS REVENUE"/>
    <m/>
    <n v="0"/>
    <n v="0"/>
    <n v="0"/>
    <n v="0"/>
    <n v="0"/>
    <s v="N/A"/>
    <n v="0"/>
    <n v="0"/>
    <n v="0"/>
    <n v="0"/>
    <n v="0"/>
    <n v="0"/>
    <n v="0"/>
    <n v="0"/>
    <n v="0"/>
    <n v="0"/>
    <n v="0"/>
    <n v="0"/>
    <n v="0"/>
    <s v="FED HOUSNG &amp; COMM DEV FND"/>
    <s v="FHCD SUSIE BURGETT"/>
    <s v="IDIS HOME OWNERS REHAB"/>
    <s v="Default"/>
  </r>
  <r>
    <x v="0"/>
    <s v="1121250"/>
    <s v="350002"/>
    <x v="38"/>
    <s v="5590000"/>
    <n v="2016"/>
    <x v="3"/>
    <x v="38"/>
    <s v="50000-PROGRAM EXPENDITURE BUDGET"/>
    <s v="53000-SERVICES-OTHER CHARGES"/>
    <m/>
    <n v="0"/>
    <n v="0"/>
    <n v="0"/>
    <n v="0"/>
    <n v="0"/>
    <s v="N/A"/>
    <n v="0"/>
    <n v="0"/>
    <n v="0"/>
    <n v="0"/>
    <n v="0"/>
    <n v="0"/>
    <n v="0"/>
    <n v="0"/>
    <n v="0"/>
    <n v="0"/>
    <n v="0"/>
    <n v="0"/>
    <n v="0"/>
    <s v="FED HOUSNG &amp; COMM DEV FND"/>
    <s v="FHCD SUSIE BURGETT"/>
    <s v="IDIS HOME OWNERS REHAB"/>
    <s v="HOUSING AND COMMUNITY DEVELOPMENT"/>
  </r>
  <r>
    <x v="0"/>
    <s v="1121250"/>
    <s v="350002"/>
    <x v="112"/>
    <s v="5590000"/>
    <n v="2016"/>
    <x v="3"/>
    <x v="112"/>
    <s v="50000-PROGRAM EXPENDITURE BUDGET"/>
    <s v="53000-SERVICES-OTHER CHARGES"/>
    <m/>
    <n v="0"/>
    <n v="0"/>
    <n v="0"/>
    <n v="0"/>
    <n v="0"/>
    <s v="N/A"/>
    <n v="0"/>
    <n v="0"/>
    <n v="0"/>
    <n v="0"/>
    <n v="0"/>
    <n v="0"/>
    <n v="0"/>
    <n v="0"/>
    <n v="0"/>
    <n v="0"/>
    <n v="0"/>
    <n v="0"/>
    <n v="0"/>
    <s v="FED HOUSNG &amp; COMM DEV FND"/>
    <s v="FHCD SUSIE BURGETT"/>
    <s v="IDIS HOME OWNERS REHAB"/>
    <s v="HOUSING AND COMMUNITY DEVELOPMENT"/>
  </r>
  <r>
    <x v="0"/>
    <s v="1121350"/>
    <s v="350004"/>
    <x v="39"/>
    <s v="0000000"/>
    <n v="2016"/>
    <x v="4"/>
    <x v="39"/>
    <s v="R3000-REVENUE"/>
    <s v="R3600-MISCELLANEOUS REVENUE"/>
    <m/>
    <n v="0"/>
    <n v="0"/>
    <n v="0"/>
    <n v="0"/>
    <n v="0"/>
    <s v="N/A"/>
    <n v="0"/>
    <n v="0"/>
    <n v="0"/>
    <n v="0"/>
    <n v="0"/>
    <n v="0"/>
    <n v="0"/>
    <n v="0"/>
    <n v="0"/>
    <n v="0"/>
    <n v="0"/>
    <n v="0"/>
    <n v="0"/>
    <s v="FED HOUSNG &amp; COMM DEV FND"/>
    <s v="WLR Lab Mercer Island SB"/>
    <s v="HOME PROGRAM INCOME"/>
    <s v="Default"/>
  </r>
  <r>
    <x v="0"/>
    <s v="1121521"/>
    <s v="000000"/>
    <x v="6"/>
    <s v="0000000"/>
    <n v="2016"/>
    <x v="0"/>
    <x v="6"/>
    <s v="BS000-CURRENT ASSETS"/>
    <s v="B1150-ACCOUNTS RECEIVABLE"/>
    <m/>
    <n v="0"/>
    <n v="0"/>
    <n v="0"/>
    <n v="0"/>
    <n v="0"/>
    <s v="N/A"/>
    <n v="0"/>
    <n v="0"/>
    <n v="0"/>
    <n v="0"/>
    <n v="0"/>
    <n v="0"/>
    <n v="0"/>
    <n v="0"/>
    <n v="0"/>
    <n v="0"/>
    <n v="0"/>
    <n v="0"/>
    <n v="0"/>
    <s v="FED HOUSNG &amp; COMM DEV FND"/>
    <s v="FHCD JOSHUA MERRITT"/>
    <s v="DEFAULT"/>
    <s v="Default"/>
  </r>
  <r>
    <x v="0"/>
    <s v="1121521"/>
    <s v="000000"/>
    <x v="9"/>
    <s v="0000000"/>
    <n v="2016"/>
    <x v="0"/>
    <x v="9"/>
    <s v="BS000-CURRENT ASSETS"/>
    <s v="B1150-ACCOUNTS RECEIVABLE"/>
    <m/>
    <n v="0"/>
    <n v="0"/>
    <n v="0"/>
    <n v="0"/>
    <n v="0"/>
    <s v="N/A"/>
    <n v="0"/>
    <n v="0"/>
    <n v="0"/>
    <n v="0"/>
    <n v="0"/>
    <n v="0"/>
    <n v="0"/>
    <n v="0"/>
    <n v="0"/>
    <n v="0"/>
    <n v="0"/>
    <n v="0"/>
    <n v="0"/>
    <s v="FED HOUSNG &amp; COMM DEV FND"/>
    <s v="FHCD JOSHUA MERRITT"/>
    <s v="DEFAULT"/>
    <s v="Default"/>
  </r>
  <r>
    <x v="0"/>
    <s v="1121521"/>
    <s v="000000"/>
    <x v="29"/>
    <s v="0000000"/>
    <n v="2016"/>
    <x v="1"/>
    <x v="29"/>
    <s v="BS200-CURRENT LIABILITIES"/>
    <s v="B2220-DEFERRED REVENUES"/>
    <m/>
    <n v="0"/>
    <n v="0"/>
    <n v="-7331.74"/>
    <n v="0"/>
    <n v="7331.74"/>
    <s v="N/A"/>
    <n v="0"/>
    <n v="0"/>
    <n v="0"/>
    <n v="0"/>
    <n v="0"/>
    <n v="0"/>
    <n v="0"/>
    <n v="0"/>
    <n v="0"/>
    <n v="0"/>
    <n v="0"/>
    <n v="-7331.74"/>
    <n v="0"/>
    <s v="FED HOUSNG &amp; COMM DEV FND"/>
    <s v="FHCD JOSHUA MERRITT"/>
    <s v="DEFAULT"/>
    <s v="Default"/>
  </r>
  <r>
    <x v="0"/>
    <s v="1121521"/>
    <s v="350002"/>
    <x v="43"/>
    <s v="0000000"/>
    <n v="2016"/>
    <x v="4"/>
    <x v="43"/>
    <s v="R3000-REVENUE"/>
    <s v="R3310-FEDERAL GRANTS DIRECT"/>
    <m/>
    <n v="0"/>
    <n v="0"/>
    <n v="0"/>
    <n v="0"/>
    <n v="0"/>
    <s v="N/A"/>
    <n v="0"/>
    <n v="0"/>
    <n v="0"/>
    <n v="0"/>
    <n v="0"/>
    <n v="0"/>
    <n v="0"/>
    <n v="0"/>
    <n v="0"/>
    <n v="0"/>
    <n v="0"/>
    <n v="0"/>
    <n v="0"/>
    <s v="FED HOUSNG &amp; COMM DEV FND"/>
    <s v="FHCD JOSHUA MERRITT"/>
    <s v="IDIS HOME OWNERS REHAB"/>
    <s v="Default"/>
  </r>
  <r>
    <x v="0"/>
    <s v="1121521"/>
    <s v="350002"/>
    <x v="39"/>
    <s v="0000000"/>
    <n v="2016"/>
    <x v="4"/>
    <x v="39"/>
    <s v="R3000-REVENUE"/>
    <s v="R3600-MISCELLANEOUS REVENUE"/>
    <m/>
    <n v="0"/>
    <n v="0"/>
    <n v="0"/>
    <n v="0"/>
    <n v="0"/>
    <s v="N/A"/>
    <n v="0"/>
    <n v="0"/>
    <n v="0"/>
    <n v="0"/>
    <n v="0"/>
    <n v="0"/>
    <n v="0"/>
    <n v="0"/>
    <n v="0"/>
    <n v="0"/>
    <n v="0"/>
    <n v="0"/>
    <n v="0"/>
    <s v="FED HOUSNG &amp; COMM DEV FND"/>
    <s v="FHCD JOSHUA MERRITT"/>
    <s v="IDIS HOME OWNERS REHAB"/>
    <s v="Default"/>
  </r>
  <r>
    <x v="0"/>
    <s v="1121521"/>
    <s v="350002"/>
    <x v="38"/>
    <s v="5590000"/>
    <n v="2016"/>
    <x v="3"/>
    <x v="38"/>
    <s v="50000-PROGRAM EXPENDITURE BUDGET"/>
    <s v="53000-SERVICES-OTHER CHARGES"/>
    <m/>
    <n v="0"/>
    <n v="0"/>
    <n v="0"/>
    <n v="0"/>
    <n v="0"/>
    <s v="N/A"/>
    <n v="0"/>
    <n v="0"/>
    <n v="0"/>
    <n v="0"/>
    <n v="0"/>
    <n v="0"/>
    <n v="0"/>
    <n v="0"/>
    <n v="0"/>
    <n v="0"/>
    <n v="0"/>
    <n v="0"/>
    <n v="0"/>
    <s v="FED HOUSNG &amp; COMM DEV FND"/>
    <s v="FHCD JOSHUA MERRITT"/>
    <s v="IDIS HOME OWNERS REHAB"/>
    <s v="HOUSING AND COMMUNITY DEVELOPMENT"/>
  </r>
  <r>
    <x v="0"/>
    <s v="1121521"/>
    <s v="350002"/>
    <x v="112"/>
    <s v="5590000"/>
    <n v="2016"/>
    <x v="3"/>
    <x v="112"/>
    <s v="50000-PROGRAM EXPENDITURE BUDGET"/>
    <s v="53000-SERVICES-OTHER CHARGES"/>
    <m/>
    <n v="0"/>
    <n v="0"/>
    <n v="0"/>
    <n v="0"/>
    <n v="0"/>
    <s v="N/A"/>
    <n v="0"/>
    <n v="0"/>
    <n v="0"/>
    <n v="0"/>
    <n v="0"/>
    <n v="0"/>
    <n v="0"/>
    <n v="0"/>
    <n v="0"/>
    <n v="0"/>
    <n v="0"/>
    <n v="0"/>
    <n v="0"/>
    <s v="FED HOUSNG &amp; COMM DEV FND"/>
    <s v="FHCD JOSHUA MERRITT"/>
    <s v="IDIS HOME OWNERS REHAB"/>
    <s v="HOUSING AND COMMUNITY DEVELOPMENT"/>
  </r>
  <r>
    <x v="0"/>
    <s v="1121522"/>
    <s v="000000"/>
    <x v="6"/>
    <s v="0000000"/>
    <n v="2016"/>
    <x v="0"/>
    <x v="6"/>
    <s v="BS000-CURRENT ASSETS"/>
    <s v="B1150-ACCOUNTS RECEIVABLE"/>
    <m/>
    <n v="0"/>
    <n v="0"/>
    <n v="0"/>
    <n v="0"/>
    <n v="0"/>
    <s v="N/A"/>
    <n v="0"/>
    <n v="0"/>
    <n v="0"/>
    <n v="0"/>
    <n v="0"/>
    <n v="0"/>
    <n v="0"/>
    <n v="0"/>
    <n v="0"/>
    <n v="0"/>
    <n v="0"/>
    <n v="0"/>
    <n v="0"/>
    <s v="FED HOUSNG &amp; COMM DEV FND"/>
    <s v="FHCD EDNA TUCKER"/>
    <s v="DEFAULT"/>
    <s v="Default"/>
  </r>
  <r>
    <x v="0"/>
    <s v="1121522"/>
    <s v="000000"/>
    <x v="9"/>
    <s v="0000000"/>
    <n v="2016"/>
    <x v="0"/>
    <x v="9"/>
    <s v="BS000-CURRENT ASSETS"/>
    <s v="B1150-ACCOUNTS RECEIVABLE"/>
    <m/>
    <n v="0"/>
    <n v="0"/>
    <n v="0"/>
    <n v="0"/>
    <n v="0"/>
    <s v="N/A"/>
    <n v="0"/>
    <n v="0"/>
    <n v="0"/>
    <n v="0"/>
    <n v="0"/>
    <n v="0"/>
    <n v="0"/>
    <n v="0"/>
    <n v="0"/>
    <n v="0"/>
    <n v="0"/>
    <n v="0"/>
    <n v="0"/>
    <s v="FED HOUSNG &amp; COMM DEV FND"/>
    <s v="FHCD EDNA TUCKER"/>
    <s v="DEFAULT"/>
    <s v="Default"/>
  </r>
  <r>
    <x v="0"/>
    <s v="1121522"/>
    <s v="000000"/>
    <x v="29"/>
    <s v="0000000"/>
    <n v="2016"/>
    <x v="1"/>
    <x v="29"/>
    <s v="BS200-CURRENT LIABILITIES"/>
    <s v="B2220-DEFERRED REVENUES"/>
    <m/>
    <n v="0"/>
    <n v="0"/>
    <n v="-11030.64"/>
    <n v="0"/>
    <n v="11030.64"/>
    <s v="N/A"/>
    <n v="0"/>
    <n v="0"/>
    <n v="0"/>
    <n v="0"/>
    <n v="0"/>
    <n v="0"/>
    <n v="0"/>
    <n v="0"/>
    <n v="0"/>
    <n v="0"/>
    <n v="0"/>
    <n v="-11030.64"/>
    <n v="0"/>
    <s v="FED HOUSNG &amp; COMM DEV FND"/>
    <s v="FHCD EDNA TUCKER"/>
    <s v="DEFAULT"/>
    <s v="Default"/>
  </r>
  <r>
    <x v="0"/>
    <s v="1121522"/>
    <s v="350002"/>
    <x v="43"/>
    <s v="0000000"/>
    <n v="2016"/>
    <x v="4"/>
    <x v="43"/>
    <s v="R3000-REVENUE"/>
    <s v="R3310-FEDERAL GRANTS DIRECT"/>
    <m/>
    <n v="0"/>
    <n v="0"/>
    <n v="0"/>
    <n v="0"/>
    <n v="0"/>
    <s v="N/A"/>
    <n v="0"/>
    <n v="0"/>
    <n v="0"/>
    <n v="0"/>
    <n v="0"/>
    <n v="0"/>
    <n v="0"/>
    <n v="0"/>
    <n v="0"/>
    <n v="0"/>
    <n v="0"/>
    <n v="0"/>
    <n v="0"/>
    <s v="FED HOUSNG &amp; COMM DEV FND"/>
    <s v="FHCD EDNA TUCKER"/>
    <s v="IDIS HOME OWNERS REHAB"/>
    <s v="Default"/>
  </r>
  <r>
    <x v="0"/>
    <s v="1121522"/>
    <s v="350002"/>
    <x v="39"/>
    <s v="0000000"/>
    <n v="2016"/>
    <x v="4"/>
    <x v="39"/>
    <s v="R3000-REVENUE"/>
    <s v="R3600-MISCELLANEOUS REVENUE"/>
    <m/>
    <n v="0"/>
    <n v="0"/>
    <n v="0"/>
    <n v="0"/>
    <n v="0"/>
    <s v="N/A"/>
    <n v="0"/>
    <n v="0"/>
    <n v="0"/>
    <n v="0"/>
    <n v="0"/>
    <n v="0"/>
    <n v="0"/>
    <n v="0"/>
    <n v="0"/>
    <n v="0"/>
    <n v="0"/>
    <n v="0"/>
    <n v="0"/>
    <s v="FED HOUSNG &amp; COMM DEV FND"/>
    <s v="FHCD EDNA TUCKER"/>
    <s v="IDIS HOME OWNERS REHAB"/>
    <s v="Default"/>
  </r>
  <r>
    <x v="0"/>
    <s v="1121522"/>
    <s v="350002"/>
    <x v="38"/>
    <s v="5590000"/>
    <n v="2016"/>
    <x v="3"/>
    <x v="38"/>
    <s v="50000-PROGRAM EXPENDITURE BUDGET"/>
    <s v="53000-SERVICES-OTHER CHARGES"/>
    <m/>
    <n v="0"/>
    <n v="0"/>
    <n v="0"/>
    <n v="0"/>
    <n v="0"/>
    <s v="N/A"/>
    <n v="0"/>
    <n v="0"/>
    <n v="0"/>
    <n v="0"/>
    <n v="0"/>
    <n v="0"/>
    <n v="0"/>
    <n v="0"/>
    <n v="0"/>
    <n v="0"/>
    <n v="0"/>
    <n v="0"/>
    <n v="0"/>
    <s v="FED HOUSNG &amp; COMM DEV FND"/>
    <s v="FHCD EDNA TUCKER"/>
    <s v="IDIS HOME OWNERS REHAB"/>
    <s v="HOUSING AND COMMUNITY DEVELOPMENT"/>
  </r>
  <r>
    <x v="0"/>
    <s v="1121522"/>
    <s v="350002"/>
    <x v="112"/>
    <s v="5590000"/>
    <n v="2016"/>
    <x v="3"/>
    <x v="112"/>
    <s v="50000-PROGRAM EXPENDITURE BUDGET"/>
    <s v="53000-SERVICES-OTHER CHARGES"/>
    <m/>
    <n v="0"/>
    <n v="0"/>
    <n v="0"/>
    <n v="0"/>
    <n v="0"/>
    <s v="N/A"/>
    <n v="0"/>
    <n v="0"/>
    <n v="0"/>
    <n v="0"/>
    <n v="0"/>
    <n v="0"/>
    <n v="0"/>
    <n v="0"/>
    <n v="0"/>
    <n v="0"/>
    <n v="0"/>
    <n v="0"/>
    <n v="0"/>
    <s v="FED HOUSNG &amp; COMM DEV FND"/>
    <s v="FHCD EDNA TUCKER"/>
    <s v="IDIS HOME OWNERS REHAB"/>
    <s v="HOUSING AND COMMUNITY DEVELOPMENT"/>
  </r>
  <r>
    <x v="0"/>
    <s v="1121523"/>
    <s v="000000"/>
    <x v="6"/>
    <s v="0000000"/>
    <n v="2016"/>
    <x v="0"/>
    <x v="6"/>
    <s v="BS000-CURRENT ASSETS"/>
    <s v="B1150-ACCOUNTS RECEIVABLE"/>
    <m/>
    <n v="0"/>
    <n v="0"/>
    <n v="0"/>
    <n v="0"/>
    <n v="0"/>
    <s v="N/A"/>
    <n v="0"/>
    <n v="0"/>
    <n v="0"/>
    <n v="0"/>
    <n v="0"/>
    <n v="0"/>
    <n v="0"/>
    <n v="0"/>
    <n v="0"/>
    <n v="0"/>
    <n v="0"/>
    <n v="0"/>
    <n v="0"/>
    <s v="FED HOUSNG &amp; COMM DEV FND"/>
    <s v="FHCD PRISCILLA CORDELL"/>
    <s v="DEFAULT"/>
    <s v="Default"/>
  </r>
  <r>
    <x v="0"/>
    <s v="1121523"/>
    <s v="000000"/>
    <x v="9"/>
    <s v="0000000"/>
    <n v="2016"/>
    <x v="0"/>
    <x v="9"/>
    <s v="BS000-CURRENT ASSETS"/>
    <s v="B1150-ACCOUNTS RECEIVABLE"/>
    <m/>
    <n v="0"/>
    <n v="0"/>
    <n v="0"/>
    <n v="0"/>
    <n v="0"/>
    <s v="N/A"/>
    <n v="0"/>
    <n v="0"/>
    <n v="0"/>
    <n v="0"/>
    <n v="0"/>
    <n v="0"/>
    <n v="0"/>
    <n v="0"/>
    <n v="0"/>
    <n v="0"/>
    <n v="0"/>
    <n v="0"/>
    <n v="0"/>
    <s v="FED HOUSNG &amp; COMM DEV FND"/>
    <s v="FHCD PRISCILLA CORDELL"/>
    <s v="DEFAULT"/>
    <s v="Default"/>
  </r>
  <r>
    <x v="0"/>
    <s v="1121523"/>
    <s v="000000"/>
    <x v="29"/>
    <s v="0000000"/>
    <n v="2016"/>
    <x v="1"/>
    <x v="29"/>
    <s v="BS200-CURRENT LIABILITIES"/>
    <s v="B2220-DEFERRED REVENUES"/>
    <m/>
    <n v="0"/>
    <n v="0"/>
    <n v="-13048.130000000001"/>
    <n v="0"/>
    <n v="13048.130000000001"/>
    <s v="N/A"/>
    <n v="0"/>
    <n v="0"/>
    <n v="0"/>
    <n v="0"/>
    <n v="0"/>
    <n v="0"/>
    <n v="0"/>
    <n v="0"/>
    <n v="0"/>
    <n v="0"/>
    <n v="0"/>
    <n v="-13048.130000000001"/>
    <n v="0"/>
    <s v="FED HOUSNG &amp; COMM DEV FND"/>
    <s v="FHCD PRISCILLA CORDELL"/>
    <s v="DEFAULT"/>
    <s v="Default"/>
  </r>
  <r>
    <x v="0"/>
    <s v="1121523"/>
    <s v="350002"/>
    <x v="39"/>
    <s v="0000000"/>
    <n v="2016"/>
    <x v="4"/>
    <x v="39"/>
    <s v="R3000-REVENUE"/>
    <s v="R3600-MISCELLANEOUS REVENUE"/>
    <m/>
    <n v="0"/>
    <n v="0"/>
    <n v="0"/>
    <n v="0"/>
    <n v="0"/>
    <s v="N/A"/>
    <n v="0"/>
    <n v="0"/>
    <n v="0"/>
    <n v="0"/>
    <n v="0"/>
    <n v="0"/>
    <n v="0"/>
    <n v="0"/>
    <n v="0"/>
    <n v="0"/>
    <n v="0"/>
    <n v="0"/>
    <n v="0"/>
    <s v="FED HOUSNG &amp; COMM DEV FND"/>
    <s v="FHCD PRISCILLA CORDELL"/>
    <s v="IDIS HOME OWNERS REHAB"/>
    <s v="Default"/>
  </r>
  <r>
    <x v="0"/>
    <s v="1121523"/>
    <s v="350002"/>
    <x v="38"/>
    <s v="5590000"/>
    <n v="2016"/>
    <x v="3"/>
    <x v="38"/>
    <s v="50000-PROGRAM EXPENDITURE BUDGET"/>
    <s v="53000-SERVICES-OTHER CHARGES"/>
    <m/>
    <n v="0"/>
    <n v="0"/>
    <n v="0"/>
    <n v="0"/>
    <n v="0"/>
    <s v="N/A"/>
    <n v="0"/>
    <n v="0"/>
    <n v="0"/>
    <n v="0"/>
    <n v="0"/>
    <n v="0"/>
    <n v="0"/>
    <n v="0"/>
    <n v="0"/>
    <n v="0"/>
    <n v="0"/>
    <n v="0"/>
    <n v="0"/>
    <s v="FED HOUSNG &amp; COMM DEV FND"/>
    <s v="FHCD PRISCILLA CORDELL"/>
    <s v="IDIS HOME OWNERS REHAB"/>
    <s v="HOUSING AND COMMUNITY DEVELOPMENT"/>
  </r>
  <r>
    <x v="0"/>
    <s v="1121523"/>
    <s v="350002"/>
    <x v="112"/>
    <s v="5590000"/>
    <n v="2016"/>
    <x v="3"/>
    <x v="112"/>
    <s v="50000-PROGRAM EXPENDITURE BUDGET"/>
    <s v="53000-SERVICES-OTHER CHARGES"/>
    <m/>
    <n v="0"/>
    <n v="0"/>
    <n v="0"/>
    <n v="0"/>
    <n v="0"/>
    <s v="N/A"/>
    <n v="0"/>
    <n v="0"/>
    <n v="0"/>
    <n v="0"/>
    <n v="0"/>
    <n v="0"/>
    <n v="0"/>
    <n v="0"/>
    <n v="0"/>
    <n v="0"/>
    <n v="0"/>
    <n v="0"/>
    <n v="0"/>
    <s v="FED HOUSNG &amp; COMM DEV FND"/>
    <s v="FHCD PRISCILLA CORDELL"/>
    <s v="IDIS HOME OWNERS REHAB"/>
    <s v="HOUSING AND COMMUNITY DEVELOPMENT"/>
  </r>
  <r>
    <x v="0"/>
    <s v="1121640"/>
    <s v="000000"/>
    <x v="6"/>
    <s v="0000000"/>
    <n v="2016"/>
    <x v="0"/>
    <x v="6"/>
    <s v="BS000-CURRENT ASSETS"/>
    <s v="B1150-ACCOUNTS RECEIVABLE"/>
    <m/>
    <n v="0"/>
    <n v="0"/>
    <n v="0"/>
    <n v="0"/>
    <n v="0"/>
    <s v="N/A"/>
    <n v="0"/>
    <n v="0"/>
    <n v="0"/>
    <n v="0"/>
    <n v="0"/>
    <n v="0"/>
    <n v="0"/>
    <n v="0"/>
    <n v="0"/>
    <n v="0"/>
    <n v="0"/>
    <n v="0"/>
    <n v="0"/>
    <s v="FED HOUSNG &amp; COMM DEV FND"/>
    <s v="FHCD MCKINNEY SAFE HR HMS GRT2"/>
    <s v="DEFAULT"/>
    <s v="Default"/>
  </r>
  <r>
    <x v="0"/>
    <s v="1121640"/>
    <s v="000000"/>
    <x v="9"/>
    <s v="0000000"/>
    <n v="2016"/>
    <x v="0"/>
    <x v="9"/>
    <s v="BS000-CURRENT ASSETS"/>
    <s v="B1150-ACCOUNTS RECEIVABLE"/>
    <m/>
    <n v="0"/>
    <n v="0"/>
    <n v="0"/>
    <n v="0"/>
    <n v="0"/>
    <s v="N/A"/>
    <n v="0"/>
    <n v="0"/>
    <n v="0"/>
    <n v="0"/>
    <n v="0"/>
    <n v="0"/>
    <n v="0"/>
    <n v="0"/>
    <n v="0"/>
    <n v="0"/>
    <n v="0"/>
    <n v="0"/>
    <n v="0"/>
    <s v="FED HOUSNG &amp; COMM DEV FND"/>
    <s v="FHCD MCKINNEY SAFE HR HMS GRT2"/>
    <s v="DEFAULT"/>
    <s v="Default"/>
  </r>
  <r>
    <x v="0"/>
    <s v="1121640"/>
    <s v="000000"/>
    <x v="29"/>
    <s v="0000000"/>
    <n v="2016"/>
    <x v="1"/>
    <x v="29"/>
    <s v="BS200-CURRENT LIABILITIES"/>
    <s v="B2220-DEFERRED REVENUES"/>
    <m/>
    <n v="0"/>
    <n v="0"/>
    <n v="0"/>
    <n v="0"/>
    <n v="0"/>
    <s v="N/A"/>
    <n v="0"/>
    <n v="0"/>
    <n v="0"/>
    <n v="0"/>
    <n v="0"/>
    <n v="0"/>
    <n v="0"/>
    <n v="0"/>
    <n v="0"/>
    <n v="0"/>
    <n v="0"/>
    <n v="0"/>
    <n v="0"/>
    <s v="FED HOUSNG &amp; COMM DEV FND"/>
    <s v="FHCD MCKINNEY SAFE HR HMS GRT2"/>
    <s v="DEFAULT"/>
    <s v="Default"/>
  </r>
  <r>
    <x v="0"/>
    <s v="1121640"/>
    <s v="350100"/>
    <x v="64"/>
    <s v="0000000"/>
    <n v="2016"/>
    <x v="4"/>
    <x v="64"/>
    <s v="R3000-REVENUE"/>
    <s v="R3310-FEDERAL GRANTS DIRECT"/>
    <m/>
    <n v="0"/>
    <n v="0"/>
    <n v="0"/>
    <n v="0"/>
    <n v="0"/>
    <s v="N/A"/>
    <n v="0"/>
    <n v="0"/>
    <n v="0"/>
    <n v="0"/>
    <n v="0"/>
    <n v="0"/>
    <n v="0"/>
    <n v="0"/>
    <n v="0"/>
    <n v="0"/>
    <n v="0"/>
    <n v="0"/>
    <n v="0"/>
    <s v="FED HOUSNG &amp; COMM DEV FND"/>
    <s v="FHCD MCKINNEY SAFE HR HMS GRT2"/>
    <s v="SAFE HARBORS   MCKINNEY"/>
    <s v="Default"/>
  </r>
  <r>
    <x v="0"/>
    <s v="1121640"/>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R HMS GRT2"/>
    <s v="SAFE HARBORS   MCKINNEY"/>
    <s v="HOUSING AND COMMUNITY DEVELOPMENT"/>
  </r>
  <r>
    <x v="0"/>
    <s v="1121640"/>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41"/>
    <s v="5590000"/>
    <n v="2016"/>
    <x v="3"/>
    <x v="41"/>
    <s v="50000-PROGRAM EXPENDITURE BUDGET"/>
    <s v="53000-SERVICES-OTHER CHARGES"/>
    <m/>
    <n v="0"/>
    <n v="0"/>
    <n v="0"/>
    <n v="0"/>
    <n v="0"/>
    <s v="N/A"/>
    <n v="0"/>
    <n v="0"/>
    <n v="0"/>
    <n v="0"/>
    <n v="0"/>
    <n v="0"/>
    <n v="0"/>
    <n v="0"/>
    <n v="0"/>
    <n v="0"/>
    <n v="0"/>
    <n v="0"/>
    <n v="0"/>
    <s v="FED HOUSNG &amp; COMM DEV FND"/>
    <s v="FHCD MCKINNEY SAFE HR HMS GRT2"/>
    <s v="SAFE HARBORS   MCKINNEY"/>
    <s v="HOUSING AND COMMUNITY DEVELOPMENT"/>
  </r>
  <r>
    <x v="0"/>
    <s v="1121640"/>
    <s v="350100"/>
    <x v="112"/>
    <s v="5590000"/>
    <n v="2016"/>
    <x v="3"/>
    <x v="112"/>
    <s v="50000-PROGRAM EXPENDITURE BUDGET"/>
    <s v="53000-SERVICES-OTHER CHARGES"/>
    <m/>
    <n v="0"/>
    <n v="0"/>
    <n v="0"/>
    <n v="-24341.920000000002"/>
    <n v="24341.920000000002"/>
    <s v="N/A"/>
    <n v="0"/>
    <n v="0"/>
    <n v="0"/>
    <n v="0"/>
    <n v="0"/>
    <n v="0"/>
    <n v="0"/>
    <n v="0"/>
    <n v="0"/>
    <n v="0"/>
    <n v="0"/>
    <n v="0"/>
    <n v="0"/>
    <s v="FED HOUSNG &amp; COMM DEV FND"/>
    <s v="FHCD MCKINNEY SAFE HR HMS GRT2"/>
    <s v="SAFE HARBORS   MCKINNEY"/>
    <s v="HOUSING AND COMMUNITY DEVELOPMENT"/>
  </r>
  <r>
    <x v="0"/>
    <s v="1121640"/>
    <s v="350100"/>
    <x v="53"/>
    <s v="5590000"/>
    <n v="2016"/>
    <x v="3"/>
    <x v="53"/>
    <s v="50000-PROGRAM EXPENDITURE BUDGET"/>
    <s v="82000-APPLIED OVERHEAD"/>
    <m/>
    <n v="0"/>
    <n v="0"/>
    <n v="0"/>
    <n v="0"/>
    <n v="0"/>
    <s v="N/A"/>
    <n v="0"/>
    <n v="0"/>
    <n v="0"/>
    <n v="0"/>
    <n v="0"/>
    <n v="0"/>
    <n v="0"/>
    <n v="0"/>
    <n v="0"/>
    <n v="0"/>
    <n v="0"/>
    <n v="0"/>
    <n v="0"/>
    <s v="FED HOUSNG &amp; COMM DEV FND"/>
    <s v="FHCD MCKINNEY SAFE HR HMS GRT2"/>
    <s v="SAFE HARBORS   MCKINNEY"/>
    <s v="HOUSING AND COMMUNITY DEVELOPMENT"/>
  </r>
  <r>
    <x v="0"/>
    <s v="1121640"/>
    <s v="350100"/>
    <x v="54"/>
    <s v="5590000"/>
    <n v="2016"/>
    <x v="3"/>
    <x v="54"/>
    <s v="50000-PROGRAM EXPENDITURE BUDGET"/>
    <s v="82000-APPLIED OVERHEAD"/>
    <m/>
    <n v="0"/>
    <n v="0"/>
    <n v="0"/>
    <n v="0"/>
    <n v="0"/>
    <s v="N/A"/>
    <n v="0"/>
    <n v="0"/>
    <n v="0"/>
    <n v="0"/>
    <n v="0"/>
    <n v="0"/>
    <n v="0"/>
    <n v="0"/>
    <n v="0"/>
    <n v="0"/>
    <n v="0"/>
    <n v="0"/>
    <n v="0"/>
    <s v="FED HOUSNG &amp; COMM DEV FND"/>
    <s v="FHCD MCKINNEY SAFE HR HMS GRT2"/>
    <s v="SAFE HARBORS   MCKINNEY"/>
    <s v="HOUSING AND COMMUNITY DEVELOPMENT"/>
  </r>
  <r>
    <x v="0"/>
    <s v="1121640"/>
    <s v="350209"/>
    <x v="139"/>
    <s v="0000000"/>
    <n v="2016"/>
    <x v="3"/>
    <x v="139"/>
    <s v="50000-PROGRAM EXPENDITURE BUDGET"/>
    <s v="53000-SERVICES-OTHER CHARGES"/>
    <m/>
    <n v="0"/>
    <n v="0"/>
    <n v="0"/>
    <n v="0"/>
    <n v="0"/>
    <s v="N/A"/>
    <n v="0"/>
    <n v="0"/>
    <n v="0"/>
    <n v="0"/>
    <n v="0"/>
    <n v="0"/>
    <n v="0"/>
    <n v="0"/>
    <n v="0"/>
    <n v="0"/>
    <n v="0"/>
    <n v="0"/>
    <n v="0"/>
    <s v="FED HOUSNG &amp; COMM DEV FND"/>
    <s v="FHCD MCKINNEY SAFE HR HMS GRT2"/>
    <s v="DEFAULT PROJECT"/>
    <s v="Default"/>
  </r>
  <r>
    <x v="0"/>
    <s v="1121646"/>
    <s v="000000"/>
    <x v="6"/>
    <s v="0000000"/>
    <n v="2016"/>
    <x v="0"/>
    <x v="6"/>
    <s v="BS000-CURRENT ASSETS"/>
    <s v="B1150-ACCOUNTS RECEIVABLE"/>
    <m/>
    <n v="0"/>
    <n v="0"/>
    <n v="0"/>
    <n v="0"/>
    <n v="0"/>
    <s v="N/A"/>
    <n v="0"/>
    <n v="0"/>
    <n v="0"/>
    <n v="0"/>
    <n v="0"/>
    <n v="0"/>
    <n v="0"/>
    <n v="0"/>
    <n v="0"/>
    <n v="0"/>
    <n v="0"/>
    <n v="0"/>
    <n v="0"/>
    <s v="FED HOUSNG &amp; COMM DEV FND"/>
    <s v="FHCD GARO KETCHIAN"/>
    <s v="DEFAULT"/>
    <s v="Default"/>
  </r>
  <r>
    <x v="0"/>
    <s v="1121646"/>
    <s v="000000"/>
    <x v="9"/>
    <s v="0000000"/>
    <n v="2016"/>
    <x v="0"/>
    <x v="9"/>
    <s v="BS000-CURRENT ASSETS"/>
    <s v="B1150-ACCOUNTS RECEIVABLE"/>
    <m/>
    <n v="0"/>
    <n v="0"/>
    <n v="0"/>
    <n v="0"/>
    <n v="0"/>
    <s v="N/A"/>
    <n v="0"/>
    <n v="0"/>
    <n v="0"/>
    <n v="0"/>
    <n v="0"/>
    <n v="0"/>
    <n v="0"/>
    <n v="0"/>
    <n v="0"/>
    <n v="0"/>
    <n v="0"/>
    <n v="0"/>
    <n v="0"/>
    <s v="FED HOUSNG &amp; COMM DEV FND"/>
    <s v="FHCD GARO KETCHIAN"/>
    <s v="DEFAULT"/>
    <s v="Default"/>
  </r>
  <r>
    <x v="0"/>
    <s v="1121646"/>
    <s v="000000"/>
    <x v="29"/>
    <s v="0000000"/>
    <n v="2016"/>
    <x v="1"/>
    <x v="29"/>
    <s v="BS200-CURRENT LIABILITIES"/>
    <s v="B2220-DEFERRED REVENUES"/>
    <m/>
    <n v="0"/>
    <n v="0"/>
    <n v="0"/>
    <n v="0"/>
    <n v="0"/>
    <s v="N/A"/>
    <n v="0"/>
    <n v="0"/>
    <n v="0"/>
    <n v="0"/>
    <n v="0"/>
    <n v="0"/>
    <n v="0"/>
    <n v="0"/>
    <n v="0"/>
    <n v="0"/>
    <n v="0"/>
    <n v="0"/>
    <n v="0"/>
    <s v="FED HOUSNG &amp; COMM DEV FND"/>
    <s v="FHCD GARO KETCHIAN"/>
    <s v="DEFAULT"/>
    <s v="Default"/>
  </r>
  <r>
    <x v="0"/>
    <s v="1121646"/>
    <s v="350002"/>
    <x v="43"/>
    <s v="0000000"/>
    <n v="2016"/>
    <x v="4"/>
    <x v="43"/>
    <s v="R3000-REVENUE"/>
    <s v="R3310-FEDERAL GRANTS DIRECT"/>
    <m/>
    <n v="0"/>
    <n v="0"/>
    <n v="0"/>
    <n v="0"/>
    <n v="0"/>
    <s v="N/A"/>
    <n v="0"/>
    <n v="0"/>
    <n v="0"/>
    <n v="0"/>
    <n v="0"/>
    <n v="0"/>
    <n v="0"/>
    <n v="0"/>
    <n v="0"/>
    <n v="0"/>
    <n v="0"/>
    <n v="0"/>
    <n v="0"/>
    <s v="FED HOUSNG &amp; COMM DEV FND"/>
    <s v="FHCD GARO KETCHIAN"/>
    <s v="IDIS HOME OWNERS REHAB"/>
    <s v="Default"/>
  </r>
  <r>
    <x v="0"/>
    <s v="1121646"/>
    <s v="350002"/>
    <x v="112"/>
    <s v="5590000"/>
    <n v="2016"/>
    <x v="3"/>
    <x v="112"/>
    <s v="50000-PROGRAM EXPENDITURE BUDGET"/>
    <s v="53000-SERVICES-OTHER CHARGES"/>
    <m/>
    <n v="0"/>
    <n v="0"/>
    <n v="0"/>
    <n v="0"/>
    <n v="0"/>
    <s v="N/A"/>
    <n v="0"/>
    <n v="0"/>
    <n v="0"/>
    <n v="0"/>
    <n v="0"/>
    <n v="0"/>
    <n v="0"/>
    <n v="0"/>
    <n v="0"/>
    <n v="0"/>
    <n v="0"/>
    <n v="0"/>
    <n v="0"/>
    <s v="FED HOUSNG &amp; COMM DEV FND"/>
    <s v="FHCD GARO KETCHIAN"/>
    <s v="IDIS HOME OWNERS REHAB"/>
    <s v="HOUSING AND COMMUNITY DEVELOPMENT"/>
  </r>
  <r>
    <x v="0"/>
    <s v="1121647"/>
    <s v="000000"/>
    <x v="6"/>
    <s v="0000000"/>
    <n v="2016"/>
    <x v="0"/>
    <x v="6"/>
    <s v="BS000-CURRENT ASSETS"/>
    <s v="B1150-ACCOUNTS RECEIVABLE"/>
    <m/>
    <n v="0"/>
    <n v="0"/>
    <n v="0"/>
    <n v="0"/>
    <n v="0"/>
    <s v="N/A"/>
    <n v="0"/>
    <n v="0"/>
    <n v="0"/>
    <n v="0"/>
    <n v="0"/>
    <n v="0"/>
    <n v="0"/>
    <n v="0"/>
    <n v="0"/>
    <n v="0"/>
    <n v="0"/>
    <n v="0"/>
    <n v="0"/>
    <s v="FED HOUSNG &amp; COMM DEV FND"/>
    <s v="FHCD RAMIRO BELTRAN"/>
    <s v="DEFAULT"/>
    <s v="Default"/>
  </r>
  <r>
    <x v="0"/>
    <s v="1121647"/>
    <s v="000000"/>
    <x v="9"/>
    <s v="0000000"/>
    <n v="2016"/>
    <x v="0"/>
    <x v="9"/>
    <s v="BS000-CURRENT ASSETS"/>
    <s v="B1150-ACCOUNTS RECEIVABLE"/>
    <m/>
    <n v="0"/>
    <n v="0"/>
    <n v="0"/>
    <n v="0"/>
    <n v="0"/>
    <s v="N/A"/>
    <n v="0"/>
    <n v="0"/>
    <n v="0"/>
    <n v="0"/>
    <n v="0"/>
    <n v="0"/>
    <n v="0"/>
    <n v="0"/>
    <n v="0"/>
    <n v="0"/>
    <n v="0"/>
    <n v="0"/>
    <n v="0"/>
    <s v="FED HOUSNG &amp; COMM DEV FND"/>
    <s v="FHCD RAMIRO BELTRAN"/>
    <s v="DEFAULT"/>
    <s v="Default"/>
  </r>
  <r>
    <x v="0"/>
    <s v="1121647"/>
    <s v="000000"/>
    <x v="29"/>
    <s v="0000000"/>
    <n v="2016"/>
    <x v="1"/>
    <x v="29"/>
    <s v="BS200-CURRENT LIABILITIES"/>
    <s v="B2220-DEFERRED REVENUES"/>
    <m/>
    <n v="0"/>
    <n v="0"/>
    <n v="-16545.46"/>
    <n v="0"/>
    <n v="16545.46"/>
    <s v="N/A"/>
    <n v="0"/>
    <n v="0"/>
    <n v="0"/>
    <n v="0"/>
    <n v="0"/>
    <n v="0"/>
    <n v="0"/>
    <n v="0"/>
    <n v="0"/>
    <n v="0"/>
    <n v="0"/>
    <n v="-16545.46"/>
    <n v="0"/>
    <s v="FED HOUSNG &amp; COMM DEV FND"/>
    <s v="FHCD RAMIRO BELTRAN"/>
    <s v="DEFAULT"/>
    <s v="Default"/>
  </r>
  <r>
    <x v="0"/>
    <s v="1121647"/>
    <s v="350002"/>
    <x v="43"/>
    <s v="0000000"/>
    <n v="2016"/>
    <x v="4"/>
    <x v="43"/>
    <s v="R3000-REVENUE"/>
    <s v="R3310-FEDERAL GRANTS DIRECT"/>
    <m/>
    <n v="0"/>
    <n v="0"/>
    <n v="0"/>
    <n v="0"/>
    <n v="0"/>
    <s v="N/A"/>
    <n v="0"/>
    <n v="0"/>
    <n v="0"/>
    <n v="0"/>
    <n v="0"/>
    <n v="0"/>
    <n v="0"/>
    <n v="0"/>
    <n v="0"/>
    <n v="0"/>
    <n v="0"/>
    <n v="0"/>
    <n v="0"/>
    <s v="FED HOUSNG &amp; COMM DEV FND"/>
    <s v="FHCD RAMIRO BELTRAN"/>
    <s v="IDIS HOME OWNERS REHAB"/>
    <s v="Default"/>
  </r>
  <r>
    <x v="0"/>
    <s v="1121647"/>
    <s v="350002"/>
    <x v="39"/>
    <s v="0000000"/>
    <n v="2016"/>
    <x v="4"/>
    <x v="39"/>
    <s v="R3000-REVENUE"/>
    <s v="R3600-MISCELLANEOUS REVENUE"/>
    <m/>
    <n v="0"/>
    <n v="0"/>
    <n v="0"/>
    <n v="0"/>
    <n v="0"/>
    <s v="N/A"/>
    <n v="0"/>
    <n v="0"/>
    <n v="0"/>
    <n v="0"/>
    <n v="0"/>
    <n v="0"/>
    <n v="0"/>
    <n v="0"/>
    <n v="0"/>
    <n v="0"/>
    <n v="0"/>
    <n v="0"/>
    <n v="0"/>
    <s v="FED HOUSNG &amp; COMM DEV FND"/>
    <s v="FHCD RAMIRO BELTRAN"/>
    <s v="IDIS HOME OWNERS REHAB"/>
    <s v="Default"/>
  </r>
  <r>
    <x v="0"/>
    <s v="1121647"/>
    <s v="350002"/>
    <x v="38"/>
    <s v="5590000"/>
    <n v="2016"/>
    <x v="3"/>
    <x v="38"/>
    <s v="50000-PROGRAM EXPENDITURE BUDGET"/>
    <s v="53000-SERVICES-OTHER CHARGES"/>
    <m/>
    <n v="0"/>
    <n v="0"/>
    <n v="0"/>
    <n v="0"/>
    <n v="0"/>
    <s v="N/A"/>
    <n v="0"/>
    <n v="0"/>
    <n v="0"/>
    <n v="0"/>
    <n v="0"/>
    <n v="0"/>
    <n v="0"/>
    <n v="0"/>
    <n v="0"/>
    <n v="0"/>
    <n v="0"/>
    <n v="0"/>
    <n v="0"/>
    <s v="FED HOUSNG &amp; COMM DEV FND"/>
    <s v="FHCD RAMIRO BELTRAN"/>
    <s v="IDIS HOME OWNERS REHAB"/>
    <s v="HOUSING AND COMMUNITY DEVELOPMENT"/>
  </r>
  <r>
    <x v="0"/>
    <s v="1121647"/>
    <s v="350002"/>
    <x v="112"/>
    <s v="5590000"/>
    <n v="2016"/>
    <x v="3"/>
    <x v="112"/>
    <s v="50000-PROGRAM EXPENDITURE BUDGET"/>
    <s v="53000-SERVICES-OTHER CHARGES"/>
    <m/>
    <n v="0"/>
    <n v="0"/>
    <n v="0"/>
    <n v="0"/>
    <n v="0"/>
    <s v="N/A"/>
    <n v="0"/>
    <n v="0"/>
    <n v="0"/>
    <n v="0"/>
    <n v="0"/>
    <n v="0"/>
    <n v="0"/>
    <n v="0"/>
    <n v="0"/>
    <n v="0"/>
    <n v="0"/>
    <n v="0"/>
    <n v="0"/>
    <s v="FED HOUSNG &amp; COMM DEV FND"/>
    <s v="FHCD RAMIRO BELTRAN"/>
    <s v="IDIS HOME OWNERS REHAB"/>
    <s v="HOUSING AND COMMUNITY DEVELOPMENT"/>
  </r>
  <r>
    <x v="0"/>
    <s v="1121952"/>
    <s v="000000"/>
    <x v="6"/>
    <s v="0000000"/>
    <n v="2016"/>
    <x v="0"/>
    <x v="6"/>
    <s v="BS000-CURRENT ASSETS"/>
    <s v="B1150-ACCOUNTS RECEIVABLE"/>
    <m/>
    <n v="0"/>
    <n v="0"/>
    <n v="0"/>
    <n v="0"/>
    <n v="0"/>
    <s v="N/A"/>
    <n v="0"/>
    <n v="0"/>
    <n v="0"/>
    <n v="0"/>
    <n v="0"/>
    <n v="0"/>
    <n v="0"/>
    <n v="0"/>
    <n v="0"/>
    <n v="0"/>
    <n v="0"/>
    <n v="0"/>
    <n v="0"/>
    <s v="FED HOUSNG &amp; COMM DEV FND"/>
    <s v="FHCD DONALD COCHRAN"/>
    <s v="DEFAULT"/>
    <s v="Default"/>
  </r>
  <r>
    <x v="0"/>
    <s v="1121952"/>
    <s v="000000"/>
    <x v="9"/>
    <s v="0000000"/>
    <n v="2016"/>
    <x v="0"/>
    <x v="9"/>
    <s v="BS000-CURRENT ASSETS"/>
    <s v="B1150-ACCOUNTS RECEIVABLE"/>
    <m/>
    <n v="0"/>
    <n v="0"/>
    <n v="-156.13"/>
    <n v="0"/>
    <n v="156.13"/>
    <s v="N/A"/>
    <n v="0"/>
    <n v="0"/>
    <n v="0"/>
    <n v="0"/>
    <n v="0"/>
    <n v="0"/>
    <n v="0"/>
    <n v="0"/>
    <n v="0"/>
    <n v="0"/>
    <n v="0"/>
    <n v="-156.13"/>
    <n v="0"/>
    <s v="FED HOUSNG &amp; COMM DEV FND"/>
    <s v="FHCD DONALD COCHRAN"/>
    <s v="DEFAULT"/>
    <s v="Default"/>
  </r>
  <r>
    <x v="0"/>
    <s v="1121952"/>
    <s v="000000"/>
    <x v="29"/>
    <s v="0000000"/>
    <n v="2016"/>
    <x v="1"/>
    <x v="29"/>
    <s v="BS200-CURRENT LIABILITIES"/>
    <s v="B2220-DEFERRED REVENUES"/>
    <m/>
    <n v="0"/>
    <n v="0"/>
    <n v="-1211.67"/>
    <n v="0"/>
    <n v="1211.67"/>
    <s v="N/A"/>
    <n v="0"/>
    <n v="0"/>
    <n v="0"/>
    <n v="0"/>
    <n v="0"/>
    <n v="0"/>
    <n v="0"/>
    <n v="0"/>
    <n v="0"/>
    <n v="0"/>
    <n v="0"/>
    <n v="-1211.67"/>
    <n v="0"/>
    <s v="FED HOUSNG &amp; COMM DEV FND"/>
    <s v="FHCD DONALD COCHRAN"/>
    <s v="DEFAULT"/>
    <s v="Default"/>
  </r>
  <r>
    <x v="0"/>
    <s v="1121952"/>
    <s v="350002"/>
    <x v="43"/>
    <s v="0000000"/>
    <n v="2016"/>
    <x v="4"/>
    <x v="43"/>
    <s v="R3000-REVENUE"/>
    <s v="R3310-FEDERAL GRANTS DIRECT"/>
    <m/>
    <n v="0"/>
    <n v="0"/>
    <n v="0"/>
    <n v="0"/>
    <n v="0"/>
    <s v="N/A"/>
    <n v="0"/>
    <n v="0"/>
    <n v="0"/>
    <n v="0"/>
    <n v="0"/>
    <n v="0"/>
    <n v="0"/>
    <n v="0"/>
    <n v="0"/>
    <n v="0"/>
    <n v="0"/>
    <n v="0"/>
    <n v="0"/>
    <s v="FED HOUSNG &amp; COMM DEV FND"/>
    <s v="FHCD DONALD COCHRAN"/>
    <s v="IDIS HOME OWNERS REHAB"/>
    <s v="Default"/>
  </r>
  <r>
    <x v="0"/>
    <s v="1121952"/>
    <s v="350002"/>
    <x v="39"/>
    <s v="0000000"/>
    <n v="2016"/>
    <x v="4"/>
    <x v="39"/>
    <s v="R3000-REVENUE"/>
    <s v="R3600-MISCELLANEOUS REVENUE"/>
    <m/>
    <n v="0"/>
    <n v="0"/>
    <n v="0"/>
    <n v="0"/>
    <n v="0"/>
    <s v="N/A"/>
    <n v="0"/>
    <n v="0"/>
    <n v="0"/>
    <n v="0"/>
    <n v="0"/>
    <n v="0"/>
    <n v="0"/>
    <n v="0"/>
    <n v="0"/>
    <n v="0"/>
    <n v="0"/>
    <n v="0"/>
    <n v="0"/>
    <s v="FED HOUSNG &amp; COMM DEV FND"/>
    <s v="FHCD DONALD COCHRAN"/>
    <s v="IDIS HOME OWNERS REHAB"/>
    <s v="Default"/>
  </r>
  <r>
    <x v="0"/>
    <s v="1121952"/>
    <s v="350002"/>
    <x v="75"/>
    <s v="5590000"/>
    <n v="2016"/>
    <x v="3"/>
    <x v="75"/>
    <s v="50000-PROGRAM EXPENDITURE BUDGET"/>
    <s v="52000-SUPPLIES"/>
    <m/>
    <n v="0"/>
    <n v="0"/>
    <n v="0"/>
    <n v="0"/>
    <n v="0"/>
    <s v="N/A"/>
    <n v="0"/>
    <n v="0"/>
    <n v="0"/>
    <n v="0"/>
    <n v="0"/>
    <n v="0"/>
    <n v="0"/>
    <n v="0"/>
    <n v="0"/>
    <n v="0"/>
    <n v="0"/>
    <n v="0"/>
    <n v="0"/>
    <s v="FED HOUSNG &amp; COMM DEV FND"/>
    <s v="FHCD DONALD COCHRAN"/>
    <s v="IDIS HOME OWNERS REHAB"/>
    <s v="HOUSING AND COMMUNITY DEVELOPMENT"/>
  </r>
  <r>
    <x v="0"/>
    <s v="1121952"/>
    <s v="350002"/>
    <x v="112"/>
    <s v="5590000"/>
    <n v="2016"/>
    <x v="3"/>
    <x v="112"/>
    <s v="50000-PROGRAM EXPENDITURE BUDGET"/>
    <s v="53000-SERVICES-OTHER CHARGES"/>
    <m/>
    <n v="0"/>
    <n v="0"/>
    <n v="0"/>
    <n v="0"/>
    <n v="0"/>
    <s v="N/A"/>
    <n v="0"/>
    <n v="0"/>
    <n v="0"/>
    <n v="0"/>
    <n v="0"/>
    <n v="0"/>
    <n v="0"/>
    <n v="0"/>
    <n v="0"/>
    <n v="0"/>
    <n v="0"/>
    <n v="0"/>
    <n v="0"/>
    <s v="FED HOUSNG &amp; COMM DEV FND"/>
    <s v="FHCD DONALD COCHRAN"/>
    <s v="IDIS HOME OWNERS REHAB"/>
    <s v="HOUSING AND COMMUNITY DEVELOPMENT"/>
  </r>
  <r>
    <x v="0"/>
    <s v="1122083"/>
    <s v="000000"/>
    <x v="6"/>
    <s v="0000000"/>
    <n v="2016"/>
    <x v="0"/>
    <x v="6"/>
    <s v="BS000-CURRENT ASSETS"/>
    <s v="B1150-ACCOUNTS RECEIVABLE"/>
    <m/>
    <n v="0"/>
    <n v="0"/>
    <n v="0"/>
    <n v="0"/>
    <n v="0"/>
    <s v="N/A"/>
    <n v="0"/>
    <n v="0"/>
    <n v="0"/>
    <n v="0"/>
    <n v="0"/>
    <n v="0"/>
    <n v="0"/>
    <n v="0"/>
    <n v="0"/>
    <n v="0"/>
    <n v="0"/>
    <n v="0"/>
    <n v="0"/>
    <s v="FED HOUSNG &amp; COMM DEV FND"/>
    <s v="FHCD JOHN JOHNSON"/>
    <s v="DEFAULT"/>
    <s v="Default"/>
  </r>
  <r>
    <x v="0"/>
    <s v="1122083"/>
    <s v="000000"/>
    <x v="9"/>
    <s v="0000000"/>
    <n v="2016"/>
    <x v="0"/>
    <x v="9"/>
    <s v="BS000-CURRENT ASSETS"/>
    <s v="B1150-ACCOUNTS RECEIVABLE"/>
    <m/>
    <n v="0"/>
    <n v="0"/>
    <n v="0"/>
    <n v="0"/>
    <n v="0"/>
    <s v="N/A"/>
    <n v="0"/>
    <n v="0"/>
    <n v="0"/>
    <n v="0"/>
    <n v="0"/>
    <n v="0"/>
    <n v="0"/>
    <n v="0"/>
    <n v="0"/>
    <n v="0"/>
    <n v="0"/>
    <n v="0"/>
    <n v="0"/>
    <s v="FED HOUSNG &amp; COMM DEV FND"/>
    <s v="FHCD JOHN JOHNSON"/>
    <s v="DEFAULT"/>
    <s v="Default"/>
  </r>
  <r>
    <x v="0"/>
    <s v="1122083"/>
    <s v="000000"/>
    <x v="29"/>
    <s v="0000000"/>
    <n v="2016"/>
    <x v="1"/>
    <x v="29"/>
    <s v="BS200-CURRENT LIABILITIES"/>
    <s v="B2220-DEFERRED REVENUES"/>
    <m/>
    <n v="0"/>
    <n v="0"/>
    <n v="0"/>
    <n v="0"/>
    <n v="0"/>
    <s v="N/A"/>
    <n v="0"/>
    <n v="0"/>
    <n v="0"/>
    <n v="0"/>
    <n v="0"/>
    <n v="0"/>
    <n v="0"/>
    <n v="0"/>
    <n v="0"/>
    <n v="0"/>
    <n v="0"/>
    <n v="0"/>
    <n v="0"/>
    <s v="FED HOUSNG &amp; COMM DEV FND"/>
    <s v="FHCD JOHN JOHNSON"/>
    <s v="DEFAULT"/>
    <s v="Default"/>
  </r>
  <r>
    <x v="0"/>
    <s v="1122083"/>
    <s v="350002"/>
    <x v="43"/>
    <s v="0000000"/>
    <n v="2016"/>
    <x v="4"/>
    <x v="43"/>
    <s v="R3000-REVENUE"/>
    <s v="R3310-FEDERAL GRANTS DIRECT"/>
    <m/>
    <n v="0"/>
    <n v="0"/>
    <n v="0"/>
    <n v="0"/>
    <n v="0"/>
    <s v="N/A"/>
    <n v="0"/>
    <n v="0"/>
    <n v="0"/>
    <n v="0"/>
    <n v="0"/>
    <n v="0"/>
    <n v="0"/>
    <n v="0"/>
    <n v="0"/>
    <n v="0"/>
    <n v="0"/>
    <n v="0"/>
    <n v="0"/>
    <s v="FED HOUSNG &amp; COMM DEV FND"/>
    <s v="FHCD JOHN JOHNSON"/>
    <s v="IDIS HOME OWNERS REHAB"/>
    <s v="Default"/>
  </r>
  <r>
    <x v="0"/>
    <s v="1122083"/>
    <s v="350002"/>
    <x v="39"/>
    <s v="0000000"/>
    <n v="2016"/>
    <x v="4"/>
    <x v="39"/>
    <s v="R3000-REVENUE"/>
    <s v="R3600-MISCELLANEOUS REVENUE"/>
    <m/>
    <n v="0"/>
    <n v="0"/>
    <n v="0"/>
    <n v="0"/>
    <n v="0"/>
    <s v="N/A"/>
    <n v="0"/>
    <n v="0"/>
    <n v="0"/>
    <n v="0"/>
    <n v="0"/>
    <n v="0"/>
    <n v="0"/>
    <n v="0"/>
    <n v="0"/>
    <n v="0"/>
    <n v="0"/>
    <n v="0"/>
    <n v="0"/>
    <s v="FED HOUSNG &amp; COMM DEV FND"/>
    <s v="FHCD JOHN JOHNSON"/>
    <s v="IDIS HOME OWNERS REHAB"/>
    <s v="Default"/>
  </r>
  <r>
    <x v="0"/>
    <s v="1122083"/>
    <s v="350002"/>
    <x v="112"/>
    <s v="5590000"/>
    <n v="2016"/>
    <x v="3"/>
    <x v="112"/>
    <s v="50000-PROGRAM EXPENDITURE BUDGET"/>
    <s v="53000-SERVICES-OTHER CHARGES"/>
    <m/>
    <n v="0"/>
    <n v="0"/>
    <n v="0"/>
    <n v="0"/>
    <n v="0"/>
    <s v="N/A"/>
    <n v="0"/>
    <n v="0"/>
    <n v="0"/>
    <n v="0"/>
    <n v="0"/>
    <n v="0"/>
    <n v="0"/>
    <n v="0"/>
    <n v="0"/>
    <n v="0"/>
    <n v="0"/>
    <n v="0"/>
    <n v="0"/>
    <s v="FED HOUSNG &amp; COMM DEV FND"/>
    <s v="FHCD JOHN JOHNSON"/>
    <s v="IDIS HOME OWNERS REHAB"/>
    <s v="HOUSING AND COMMUNITY DEVELOPMENT"/>
  </r>
  <r>
    <x v="0"/>
    <s v="1122150"/>
    <s v="000000"/>
    <x v="6"/>
    <s v="0000000"/>
    <n v="2016"/>
    <x v="0"/>
    <x v="6"/>
    <s v="BS000-CURRENT ASSETS"/>
    <s v="B1150-ACCOUNTS RECEIVABLE"/>
    <m/>
    <n v="0"/>
    <n v="0"/>
    <n v="0"/>
    <n v="0"/>
    <n v="0"/>
    <s v="N/A"/>
    <n v="0"/>
    <n v="0"/>
    <n v="0"/>
    <n v="0"/>
    <n v="0"/>
    <n v="0"/>
    <n v="0"/>
    <n v="0"/>
    <n v="0"/>
    <n v="0"/>
    <n v="0"/>
    <n v="0"/>
    <n v="0"/>
    <s v="FED HOUSNG &amp; COMM DEV FND"/>
    <s v="FHCD HOPELINK PL C13771 M13"/>
    <s v="DEFAULT"/>
    <s v="Default"/>
  </r>
  <r>
    <x v="0"/>
    <s v="1122150"/>
    <s v="000000"/>
    <x v="9"/>
    <s v="0000000"/>
    <n v="2016"/>
    <x v="0"/>
    <x v="9"/>
    <s v="BS000-CURRENT ASSETS"/>
    <s v="B1150-ACCOUNTS RECEIVABLE"/>
    <m/>
    <n v="0"/>
    <n v="0"/>
    <n v="0"/>
    <n v="0"/>
    <n v="0"/>
    <s v="N/A"/>
    <n v="0"/>
    <n v="0"/>
    <n v="0"/>
    <n v="0"/>
    <n v="0"/>
    <n v="0"/>
    <n v="0"/>
    <n v="0"/>
    <n v="0"/>
    <n v="0"/>
    <n v="0"/>
    <n v="0"/>
    <n v="0"/>
    <s v="FED HOUSNG &amp; COMM DEV FND"/>
    <s v="FHCD HOPELINK PL C13771 M13"/>
    <s v="DEFAULT"/>
    <s v="Default"/>
  </r>
  <r>
    <x v="0"/>
    <s v="1122150"/>
    <s v="000000"/>
    <x v="29"/>
    <s v="0000000"/>
    <n v="2016"/>
    <x v="1"/>
    <x v="29"/>
    <s v="BS200-CURRENT LIABILITIES"/>
    <s v="B2220-DEFERRED REVENUES"/>
    <m/>
    <n v="0"/>
    <n v="0"/>
    <n v="0"/>
    <n v="0"/>
    <n v="0"/>
    <s v="N/A"/>
    <n v="0"/>
    <n v="0"/>
    <n v="0"/>
    <n v="0"/>
    <n v="0"/>
    <n v="0"/>
    <n v="0"/>
    <n v="0"/>
    <n v="0"/>
    <n v="0"/>
    <n v="0"/>
    <n v="0"/>
    <n v="0"/>
    <s v="FED HOUSNG &amp; COMM DEV FND"/>
    <s v="FHCD HOPELINK PL C13771 M13"/>
    <s v="DEFAULT"/>
    <s v="Default"/>
  </r>
  <r>
    <x v="0"/>
    <s v="1122150"/>
    <s v="350102"/>
    <x v="64"/>
    <s v="0000000"/>
    <n v="2016"/>
    <x v="4"/>
    <x v="64"/>
    <s v="R3000-REVENUE"/>
    <s v="R3310-FEDERAL GRANTS DIRECT"/>
    <m/>
    <n v="0"/>
    <n v="0"/>
    <n v="0"/>
    <n v="0"/>
    <n v="0"/>
    <s v="N/A"/>
    <n v="0"/>
    <n v="0"/>
    <n v="0"/>
    <n v="0"/>
    <n v="0"/>
    <n v="0"/>
    <n v="0"/>
    <n v="0"/>
    <n v="0"/>
    <n v="0"/>
    <n v="0"/>
    <n v="0"/>
    <n v="0"/>
    <s v="FED HOUSNG &amp; COMM DEV FND"/>
    <s v="FHCD HOPELINK PL C13771 M13"/>
    <s v="MULTISVRC CTRS N E KNG CO"/>
    <s v="Default"/>
  </r>
  <r>
    <x v="0"/>
    <s v="1122150"/>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3771 M13"/>
    <s v="MULTISVRC CTRS N E KNG CO"/>
    <s v="HOUSING AND COMMUNITY DEVELOPMENT"/>
  </r>
  <r>
    <x v="0"/>
    <s v="1122150"/>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112"/>
    <s v="5590000"/>
    <n v="2016"/>
    <x v="3"/>
    <x v="112"/>
    <s v="50000-PROGRAM EXPENDITURE BUDGET"/>
    <s v="53000-SERVICES-OTHER CHARGES"/>
    <m/>
    <n v="0"/>
    <n v="0"/>
    <n v="0"/>
    <n v="0"/>
    <n v="0"/>
    <s v="N/A"/>
    <n v="0"/>
    <n v="0"/>
    <n v="0"/>
    <n v="0"/>
    <n v="0"/>
    <n v="0"/>
    <n v="0"/>
    <n v="0"/>
    <n v="0"/>
    <n v="0"/>
    <n v="0"/>
    <n v="0"/>
    <n v="0"/>
    <s v="FED HOUSNG &amp; COMM DEV FND"/>
    <s v="FHCD HOPELINK PL C13771 M13"/>
    <s v="MULTISVRC CTRS N E KNG CO"/>
    <s v="HOUSING AND COMMUNITY DEVELOPMENT"/>
  </r>
  <r>
    <x v="0"/>
    <s v="1122150"/>
    <s v="350209"/>
    <x v="139"/>
    <s v="0000000"/>
    <n v="2016"/>
    <x v="3"/>
    <x v="139"/>
    <s v="50000-PROGRAM EXPENDITURE BUDGET"/>
    <s v="53000-SERVICES-OTHER CHARGES"/>
    <m/>
    <n v="0"/>
    <n v="0"/>
    <n v="0"/>
    <n v="0"/>
    <n v="0"/>
    <s v="N/A"/>
    <n v="0"/>
    <n v="0"/>
    <n v="0"/>
    <n v="0"/>
    <n v="0"/>
    <n v="0"/>
    <n v="0"/>
    <n v="0"/>
    <n v="0"/>
    <n v="0"/>
    <n v="0"/>
    <n v="0"/>
    <n v="0"/>
    <s v="FED HOUSNG &amp; COMM DEV FND"/>
    <s v="FHCD HOPELINK PL C13771 M13"/>
    <s v="DEFAULT PROJECT"/>
    <s v="Default"/>
  </r>
  <r>
    <x v="0"/>
    <s v="1122152"/>
    <s v="000000"/>
    <x v="6"/>
    <s v="0000000"/>
    <n v="2016"/>
    <x v="0"/>
    <x v="6"/>
    <s v="BS000-CURRENT ASSETS"/>
    <s v="B1150-ACCOUNTS RECEIVABLE"/>
    <m/>
    <n v="0"/>
    <n v="0"/>
    <n v="0"/>
    <n v="0"/>
    <n v="0"/>
    <s v="N/A"/>
    <n v="0"/>
    <n v="0"/>
    <n v="0"/>
    <n v="0"/>
    <n v="0"/>
    <n v="0"/>
    <n v="0"/>
    <n v="0"/>
    <n v="0"/>
    <n v="0"/>
    <n v="0"/>
    <n v="0"/>
    <n v="0"/>
    <s v="FED HOUSNG &amp; COMM DEV FND"/>
    <s v="FHCD LIFEWIRE FRIENDS PL M13"/>
    <s v="DEFAULT"/>
    <s v="Default"/>
  </r>
  <r>
    <x v="0"/>
    <s v="1122152"/>
    <s v="000000"/>
    <x v="9"/>
    <s v="0000000"/>
    <n v="2016"/>
    <x v="0"/>
    <x v="9"/>
    <s v="BS000-CURRENT ASSETS"/>
    <s v="B1150-ACCOUNTS RECEIVABLE"/>
    <m/>
    <n v="0"/>
    <n v="0"/>
    <n v="0"/>
    <n v="0"/>
    <n v="0"/>
    <s v="N/A"/>
    <n v="0"/>
    <n v="0"/>
    <n v="0"/>
    <n v="0"/>
    <n v="0"/>
    <n v="0"/>
    <n v="0"/>
    <n v="0"/>
    <n v="0"/>
    <n v="0"/>
    <n v="0"/>
    <n v="0"/>
    <n v="0"/>
    <s v="FED HOUSNG &amp; COMM DEV FND"/>
    <s v="FHCD LIFEWIRE FRIENDS PL M13"/>
    <s v="DEFAULT"/>
    <s v="Default"/>
  </r>
  <r>
    <x v="0"/>
    <s v="1122152"/>
    <s v="000000"/>
    <x v="29"/>
    <s v="0000000"/>
    <n v="2016"/>
    <x v="1"/>
    <x v="29"/>
    <s v="BS200-CURRENT LIABILITIES"/>
    <s v="B2220-DEFERRED REVENUES"/>
    <m/>
    <n v="0"/>
    <n v="0"/>
    <n v="0"/>
    <n v="0"/>
    <n v="0"/>
    <s v="N/A"/>
    <n v="0"/>
    <n v="0"/>
    <n v="0"/>
    <n v="0"/>
    <n v="0"/>
    <n v="0"/>
    <n v="0"/>
    <n v="0"/>
    <n v="0"/>
    <n v="0"/>
    <n v="0"/>
    <n v="0"/>
    <n v="0"/>
    <s v="FED HOUSNG &amp; COMM DEV FND"/>
    <s v="FHCD LIFEWIRE FRIENDS PL M13"/>
    <s v="DEFAULT"/>
    <s v="Default"/>
  </r>
  <r>
    <x v="0"/>
    <s v="1122152"/>
    <s v="350104"/>
    <x v="64"/>
    <s v="0000000"/>
    <n v="2016"/>
    <x v="4"/>
    <x v="64"/>
    <s v="R3000-REVENUE"/>
    <s v="R3310-FEDERAL GRANTS DIRECT"/>
    <m/>
    <n v="0"/>
    <n v="0"/>
    <n v="0"/>
    <n v="0"/>
    <n v="0"/>
    <s v="N/A"/>
    <n v="0"/>
    <n v="0"/>
    <n v="0"/>
    <n v="0"/>
    <n v="0"/>
    <n v="0"/>
    <n v="0"/>
    <n v="0"/>
    <n v="0"/>
    <n v="0"/>
    <n v="0"/>
    <n v="0"/>
    <n v="0"/>
    <s v="FED HOUSNG &amp; COMM DEV FND"/>
    <s v="FHCD LIFEWIRE FRIENDS PL M13"/>
    <s v="EASTSIDE DOMESTIC VIOL PG"/>
    <s v="Default"/>
  </r>
  <r>
    <x v="0"/>
    <s v="1122152"/>
    <s v="350104"/>
    <x v="46"/>
    <s v="0000000"/>
    <n v="2016"/>
    <x v="4"/>
    <x v="46"/>
    <s v="R3000-REVENUE"/>
    <s v="R3600-MISCELLANEOUS REVENUE"/>
    <m/>
    <n v="0"/>
    <n v="0"/>
    <n v="0"/>
    <n v="0"/>
    <n v="0"/>
    <s v="N/A"/>
    <n v="0"/>
    <n v="0"/>
    <n v="0"/>
    <n v="0"/>
    <n v="0"/>
    <n v="0"/>
    <n v="0"/>
    <n v="0"/>
    <n v="0"/>
    <n v="0"/>
    <n v="0"/>
    <n v="0"/>
    <n v="0"/>
    <s v="FED HOUSNG &amp; COMM DEV FND"/>
    <s v="FHCD LIFEWIRE FRIENDS PL M13"/>
    <s v="EASTSIDE DOMESTIC VIOL PG"/>
    <s v="Default"/>
  </r>
  <r>
    <x v="0"/>
    <s v="1122152"/>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3"/>
    <s v="EASTSIDE DOMESTIC VIOL PG"/>
    <s v="HOUSING AND COMMUNITY DEVELOPMENT"/>
  </r>
  <r>
    <x v="0"/>
    <s v="1122152"/>
    <s v="350104"/>
    <x v="40"/>
    <s v="5592000"/>
    <n v="2016"/>
    <x v="3"/>
    <x v="40"/>
    <s v="50000-PROGRAM EXPENDITURE BUDGET"/>
    <s v="51000-WAGES AND BENEFITS"/>
    <s v="51100-SALARIES/WAGES"/>
    <n v="0"/>
    <n v="0"/>
    <n v="0"/>
    <n v="0"/>
    <n v="0"/>
    <s v="N/A"/>
    <n v="0"/>
    <n v="0"/>
    <n v="0"/>
    <n v="0"/>
    <n v="0"/>
    <n v="0"/>
    <n v="0"/>
    <n v="0"/>
    <n v="0"/>
    <n v="0"/>
    <n v="0"/>
    <n v="0"/>
    <n v="0"/>
    <s v="FED HOUSNG &amp; COMM DEV FND"/>
    <s v="FHCD LIFEWIRE FRIENDS PL M13"/>
    <s v="EASTSIDE DOMESTIC VIOL PG"/>
    <s v="HOUSING AND COMMUNITY SERVICES"/>
  </r>
  <r>
    <x v="0"/>
    <s v="1122152"/>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0"/>
    <s v="5592000"/>
    <n v="2016"/>
    <x v="3"/>
    <x v="70"/>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1"/>
    <s v="5592000"/>
    <n v="2016"/>
    <x v="3"/>
    <x v="71"/>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2"/>
    <s v="5592000"/>
    <n v="2016"/>
    <x v="3"/>
    <x v="72"/>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111"/>
    <s v="5590000"/>
    <n v="2016"/>
    <x v="3"/>
    <x v="111"/>
    <s v="50000-PROGRAM EXPENDITURE BUDGET"/>
    <s v="53000-SERVICES-OTHER CHARGES"/>
    <m/>
    <n v="0"/>
    <n v="0"/>
    <n v="0"/>
    <n v="0"/>
    <n v="0"/>
    <s v="N/A"/>
    <n v="0"/>
    <n v="0"/>
    <n v="0"/>
    <n v="0"/>
    <n v="0"/>
    <n v="0"/>
    <n v="0"/>
    <n v="0"/>
    <n v="0"/>
    <n v="0"/>
    <n v="0"/>
    <n v="0"/>
    <n v="0"/>
    <s v="FED HOUSNG &amp; COMM DEV FND"/>
    <s v="FHCD LIFEWIRE FRIENDS PL M13"/>
    <s v="EASTSIDE DOMESTIC VIOL PG"/>
    <s v="HOUSING AND COMMUNITY DEVELOPMENT"/>
  </r>
  <r>
    <x v="0"/>
    <s v="1122152"/>
    <s v="350104"/>
    <x v="112"/>
    <s v="5590000"/>
    <n v="2016"/>
    <x v="3"/>
    <x v="112"/>
    <s v="50000-PROGRAM EXPENDITURE BUDGET"/>
    <s v="53000-SERVICES-OTHER CHARGES"/>
    <m/>
    <n v="0"/>
    <n v="0"/>
    <n v="0"/>
    <n v="0"/>
    <n v="0"/>
    <s v="N/A"/>
    <n v="0"/>
    <n v="0"/>
    <n v="0"/>
    <n v="0"/>
    <n v="0"/>
    <n v="0"/>
    <n v="0"/>
    <n v="0"/>
    <n v="0"/>
    <n v="0"/>
    <n v="0"/>
    <n v="0"/>
    <n v="0"/>
    <s v="FED HOUSNG &amp; COMM DEV FND"/>
    <s v="FHCD LIFEWIRE FRIENDS PL M13"/>
    <s v="EASTSIDE DOMESTIC VIOL PG"/>
    <s v="HOUSING AND COMMUNITY DEVELOPMENT"/>
  </r>
  <r>
    <x v="0"/>
    <s v="1122158"/>
    <s v="000000"/>
    <x v="6"/>
    <s v="0000000"/>
    <n v="2016"/>
    <x v="0"/>
    <x v="6"/>
    <s v="BS000-CURRENT ASSETS"/>
    <s v="B1150-ACCOUNTS RECEIVABLE"/>
    <m/>
    <n v="0"/>
    <n v="0"/>
    <n v="0"/>
    <n v="0"/>
    <n v="0"/>
    <s v="N/A"/>
    <n v="0"/>
    <n v="0"/>
    <n v="0"/>
    <n v="0"/>
    <n v="0"/>
    <n v="0"/>
    <n v="0"/>
    <n v="0"/>
    <n v="0"/>
    <n v="0"/>
    <n v="0"/>
    <n v="0"/>
    <n v="0"/>
    <s v="FED HOUSNG &amp; COMM DEV FND"/>
    <s v="FHCD VALLEY CITIES SHP M13"/>
    <s v="DEFAULT"/>
    <s v="Default"/>
  </r>
  <r>
    <x v="0"/>
    <s v="1122158"/>
    <s v="000000"/>
    <x v="9"/>
    <s v="0000000"/>
    <n v="2016"/>
    <x v="0"/>
    <x v="9"/>
    <s v="BS000-CURRENT ASSETS"/>
    <s v="B1150-ACCOUNTS RECEIVABLE"/>
    <m/>
    <n v="0"/>
    <n v="0"/>
    <n v="0"/>
    <n v="0"/>
    <n v="0"/>
    <s v="N/A"/>
    <n v="0"/>
    <n v="0"/>
    <n v="0"/>
    <n v="0"/>
    <n v="0"/>
    <n v="0"/>
    <n v="0"/>
    <n v="0"/>
    <n v="0"/>
    <n v="0"/>
    <n v="0"/>
    <n v="0"/>
    <n v="0"/>
    <s v="FED HOUSNG &amp; COMM DEV FND"/>
    <s v="FHCD VALLEY CITIES SHP M13"/>
    <s v="DEFAULT"/>
    <s v="Default"/>
  </r>
  <r>
    <x v="0"/>
    <s v="1122158"/>
    <s v="000000"/>
    <x v="29"/>
    <s v="0000000"/>
    <n v="2016"/>
    <x v="1"/>
    <x v="29"/>
    <s v="BS200-CURRENT LIABILITIES"/>
    <s v="B2220-DEFERRED REVENUES"/>
    <m/>
    <n v="0"/>
    <n v="0"/>
    <n v="0"/>
    <n v="0"/>
    <n v="0"/>
    <s v="N/A"/>
    <n v="0"/>
    <n v="0"/>
    <n v="0"/>
    <n v="0"/>
    <n v="0"/>
    <n v="0"/>
    <n v="0"/>
    <n v="0"/>
    <n v="0"/>
    <n v="0"/>
    <n v="0"/>
    <n v="0"/>
    <n v="0"/>
    <s v="FED HOUSNG &amp; COMM DEV FND"/>
    <s v="FHCD VALLEY CITIES SHP M13"/>
    <s v="DEFAULT"/>
    <s v="Default"/>
  </r>
  <r>
    <x v="0"/>
    <s v="1122158"/>
    <s v="350104"/>
    <x v="64"/>
    <s v="0000000"/>
    <n v="2016"/>
    <x v="4"/>
    <x v="64"/>
    <s v="R3000-REVENUE"/>
    <s v="R3310-FEDERAL GRANTS DIRECT"/>
    <m/>
    <n v="0"/>
    <n v="0"/>
    <n v="0"/>
    <n v="0"/>
    <n v="0"/>
    <s v="N/A"/>
    <n v="0"/>
    <n v="0"/>
    <n v="0"/>
    <n v="0"/>
    <n v="0"/>
    <n v="0"/>
    <n v="0"/>
    <n v="0"/>
    <n v="0"/>
    <n v="0"/>
    <n v="0"/>
    <n v="0"/>
    <n v="0"/>
    <s v="FED HOUSNG &amp; COMM DEV FND"/>
    <s v="FHCD VALLEY CITIES SHP M13"/>
    <s v="EASTSIDE DOMESTIC VIOL PG"/>
    <s v="Default"/>
  </r>
  <r>
    <x v="0"/>
    <s v="1122158"/>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3"/>
    <s v="EASTSIDE DOMESTIC VIOL PG"/>
    <s v="HOUSING AND COMMUNITY DEVELOPMENT"/>
  </r>
  <r>
    <x v="0"/>
    <s v="1122158"/>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112"/>
    <s v="5590000"/>
    <n v="2016"/>
    <x v="3"/>
    <x v="112"/>
    <s v="50000-PROGRAM EXPENDITURE BUDGET"/>
    <s v="53000-SERVICES-OTHER CHARGES"/>
    <m/>
    <n v="0"/>
    <n v="0"/>
    <n v="0"/>
    <n v="0"/>
    <n v="0"/>
    <s v="N/A"/>
    <n v="0"/>
    <n v="0"/>
    <n v="0"/>
    <n v="0"/>
    <n v="0"/>
    <n v="0"/>
    <n v="0"/>
    <n v="0"/>
    <n v="0"/>
    <n v="0"/>
    <n v="0"/>
    <n v="0"/>
    <n v="0"/>
    <s v="FED HOUSNG &amp; COMM DEV FND"/>
    <s v="FHCD VALLEY CITIES SHP M13"/>
    <s v="EASTSIDE DOMESTIC VIOL PG"/>
    <s v="HOUSING AND COMMUNITY DEVELOPMENT"/>
  </r>
  <r>
    <x v="0"/>
    <s v="1122158"/>
    <s v="350104"/>
    <x v="53"/>
    <s v="5590000"/>
    <n v="2016"/>
    <x v="3"/>
    <x v="53"/>
    <s v="50000-PROGRAM EXPENDITURE BUDGET"/>
    <s v="82000-APPLIED OVERHEAD"/>
    <m/>
    <n v="0"/>
    <n v="0"/>
    <n v="0"/>
    <n v="0"/>
    <n v="0"/>
    <s v="N/A"/>
    <n v="0"/>
    <n v="0"/>
    <n v="0"/>
    <n v="0"/>
    <n v="0"/>
    <n v="0"/>
    <n v="0"/>
    <n v="0"/>
    <n v="0"/>
    <n v="0"/>
    <n v="0"/>
    <n v="0"/>
    <n v="0"/>
    <s v="FED HOUSNG &amp; COMM DEV FND"/>
    <s v="FHCD VALLEY CITIES SHP M13"/>
    <s v="EASTSIDE DOMESTIC VIOL PG"/>
    <s v="HOUSING AND COMMUNITY DEVELOPMENT"/>
  </r>
  <r>
    <x v="0"/>
    <s v="1122158"/>
    <s v="350104"/>
    <x v="54"/>
    <s v="5590000"/>
    <n v="2016"/>
    <x v="3"/>
    <x v="54"/>
    <s v="50000-PROGRAM EXPENDITURE BUDGET"/>
    <s v="82000-APPLIED OVERHEAD"/>
    <m/>
    <n v="0"/>
    <n v="0"/>
    <n v="0"/>
    <n v="0"/>
    <n v="0"/>
    <s v="N/A"/>
    <n v="0"/>
    <n v="0"/>
    <n v="0"/>
    <n v="0"/>
    <n v="0"/>
    <n v="0"/>
    <n v="0"/>
    <n v="0"/>
    <n v="0"/>
    <n v="0"/>
    <n v="0"/>
    <n v="0"/>
    <n v="0"/>
    <s v="FED HOUSNG &amp; COMM DEV FND"/>
    <s v="FHCD VALLEY CITIES SHP M13"/>
    <s v="EASTSIDE DOMESTIC VIOL PG"/>
    <s v="HOUSING AND COMMUNITY DEVELOPMENT"/>
  </r>
  <r>
    <x v="0"/>
    <s v="1122158"/>
    <s v="350209"/>
    <x v="139"/>
    <s v="0000000"/>
    <n v="2016"/>
    <x v="3"/>
    <x v="139"/>
    <s v="50000-PROGRAM EXPENDITURE BUDGET"/>
    <s v="53000-SERVICES-OTHER CHARGES"/>
    <m/>
    <n v="0"/>
    <n v="0"/>
    <n v="0"/>
    <n v="0"/>
    <n v="0"/>
    <s v="N/A"/>
    <n v="0"/>
    <n v="0"/>
    <n v="0"/>
    <n v="0"/>
    <n v="0"/>
    <n v="0"/>
    <n v="0"/>
    <n v="0"/>
    <n v="0"/>
    <n v="0"/>
    <n v="0"/>
    <n v="0"/>
    <n v="0"/>
    <s v="FED HOUSNG &amp; COMM DEV FND"/>
    <s v="FHCD VALLEY CITIES SHP M13"/>
    <s v="DEFAULT PROJECT"/>
    <s v="Default"/>
  </r>
  <r>
    <x v="0"/>
    <s v="1122212"/>
    <s v="000000"/>
    <x v="6"/>
    <s v="0000000"/>
    <n v="2016"/>
    <x v="0"/>
    <x v="6"/>
    <s v="BS000-CURRENT ASSETS"/>
    <s v="B1150-ACCOUNTS RECEIVABLE"/>
    <m/>
    <n v="0"/>
    <n v="0"/>
    <n v="0"/>
    <n v="0"/>
    <n v="0"/>
    <s v="N/A"/>
    <n v="0"/>
    <n v="0"/>
    <n v="0"/>
    <n v="0"/>
    <n v="0"/>
    <n v="0"/>
    <n v="0"/>
    <n v="0"/>
    <n v="0"/>
    <n v="0"/>
    <n v="0"/>
    <n v="0"/>
    <n v="0"/>
    <s v="FED HOUSNG &amp; COMM DEV FND"/>
    <s v="FHCD FOY KRKLND CMPS TRNS C13"/>
    <s v="DEFAULT"/>
    <s v="Default"/>
  </r>
  <r>
    <x v="0"/>
    <s v="1122212"/>
    <s v="000000"/>
    <x v="9"/>
    <s v="0000000"/>
    <n v="2016"/>
    <x v="0"/>
    <x v="9"/>
    <s v="BS000-CURRENT ASSETS"/>
    <s v="B1150-ACCOUNTS RECEIVABLE"/>
    <m/>
    <n v="0"/>
    <n v="0"/>
    <n v="-39679.89"/>
    <n v="0"/>
    <n v="39679.89"/>
    <s v="N/A"/>
    <n v="0"/>
    <n v="0"/>
    <n v="0"/>
    <n v="0"/>
    <n v="0"/>
    <n v="0"/>
    <n v="0"/>
    <n v="0"/>
    <n v="0"/>
    <n v="0"/>
    <n v="0"/>
    <n v="-39679.89"/>
    <n v="0"/>
    <s v="FED HOUSNG &amp; COMM DEV FND"/>
    <s v="FHCD FOY KRKLND CMPS TRNS C13"/>
    <s v="DEFAULT"/>
    <s v="Default"/>
  </r>
  <r>
    <x v="0"/>
    <s v="1122212"/>
    <s v="000000"/>
    <x v="29"/>
    <s v="0000000"/>
    <n v="2016"/>
    <x v="1"/>
    <x v="29"/>
    <s v="BS200-CURRENT LIABILITIES"/>
    <s v="B2220-DEFERRED REVENUES"/>
    <m/>
    <n v="0"/>
    <n v="0"/>
    <n v="-65607.34"/>
    <n v="0"/>
    <n v="65607.34"/>
    <s v="N/A"/>
    <n v="0"/>
    <n v="0"/>
    <n v="0"/>
    <n v="0"/>
    <n v="0"/>
    <n v="0"/>
    <n v="0"/>
    <n v="0"/>
    <n v="0"/>
    <n v="0"/>
    <n v="0"/>
    <n v="-65607.34"/>
    <n v="0"/>
    <s v="FED HOUSNG &amp; COMM DEV FND"/>
    <s v="FHCD FOY KRKLND CMPS TRNS C13"/>
    <s v="DEFAULT"/>
    <s v="Default"/>
  </r>
  <r>
    <x v="0"/>
    <s v="1122212"/>
    <s v="350047"/>
    <x v="55"/>
    <s v="0000000"/>
    <n v="2016"/>
    <x v="4"/>
    <x v="55"/>
    <s v="R3000-REVENUE"/>
    <s v="R3310-FEDERAL GRANTS DIRECT"/>
    <m/>
    <n v="0"/>
    <n v="0"/>
    <n v="0"/>
    <n v="0"/>
    <n v="0"/>
    <s v="N/A"/>
    <n v="0"/>
    <n v="0"/>
    <n v="0"/>
    <n v="0"/>
    <n v="0"/>
    <n v="0"/>
    <n v="0"/>
    <n v="0"/>
    <n v="0"/>
    <n v="0"/>
    <n v="0"/>
    <n v="0"/>
    <n v="0"/>
    <s v="FED HOUSNG &amp; COMM DEV FND"/>
    <s v="FHCD FOY KRKLND CMPS TRNS C13"/>
    <s v="PROGRAM YEAR PROJECTS"/>
    <s v="Default"/>
  </r>
  <r>
    <x v="0"/>
    <s v="1122212"/>
    <s v="350047"/>
    <x v="39"/>
    <s v="0000000"/>
    <n v="2016"/>
    <x v="4"/>
    <x v="39"/>
    <s v="R3000-REVENUE"/>
    <s v="R3600-MISCELLANEOUS REVENUE"/>
    <m/>
    <n v="0"/>
    <n v="0"/>
    <n v="0"/>
    <n v="0"/>
    <n v="0"/>
    <s v="N/A"/>
    <n v="0"/>
    <n v="0"/>
    <n v="0"/>
    <n v="0"/>
    <n v="0"/>
    <n v="0"/>
    <n v="0"/>
    <n v="0"/>
    <n v="0"/>
    <n v="0"/>
    <n v="0"/>
    <n v="0"/>
    <n v="0"/>
    <s v="FED HOUSNG &amp; COMM DEV FND"/>
    <s v="FHCD FOY KRKLND CMPS TRNS C13"/>
    <s v="PROGRAM YEAR PROJECTS"/>
    <s v="Default"/>
  </r>
  <r>
    <x v="0"/>
    <s v="1122212"/>
    <s v="350047"/>
    <x v="111"/>
    <s v="5590000"/>
    <n v="2016"/>
    <x v="3"/>
    <x v="111"/>
    <s v="50000-PROGRAM EXPENDITURE BUDGET"/>
    <s v="53000-SERVICES-OTHER CHARGES"/>
    <m/>
    <n v="0"/>
    <n v="0"/>
    <n v="0"/>
    <n v="0"/>
    <n v="0"/>
    <s v="N/A"/>
    <n v="0"/>
    <n v="0"/>
    <n v="0"/>
    <n v="0"/>
    <n v="0"/>
    <n v="0"/>
    <n v="0"/>
    <n v="0"/>
    <n v="0"/>
    <n v="0"/>
    <n v="0"/>
    <n v="0"/>
    <n v="0"/>
    <s v="FED HOUSNG &amp; COMM DEV FND"/>
    <s v="FHCD FOY KRKLND CMPS TRNS C13"/>
    <s v="PROGRAM YEAR PROJECTS"/>
    <s v="HOUSING AND COMMUNITY DEVELOPMENT"/>
  </r>
  <r>
    <x v="0"/>
    <s v="1122212"/>
    <s v="350047"/>
    <x v="112"/>
    <s v="5590000"/>
    <n v="2016"/>
    <x v="3"/>
    <x v="112"/>
    <s v="50000-PROGRAM EXPENDITURE BUDGET"/>
    <s v="53000-SERVICES-OTHER CHARGES"/>
    <m/>
    <n v="0"/>
    <n v="0"/>
    <n v="0"/>
    <n v="0"/>
    <n v="0"/>
    <s v="N/A"/>
    <n v="0"/>
    <n v="0"/>
    <n v="0"/>
    <n v="0"/>
    <n v="0"/>
    <n v="0"/>
    <n v="0"/>
    <n v="0"/>
    <n v="0"/>
    <n v="0"/>
    <n v="0"/>
    <n v="0"/>
    <n v="0"/>
    <s v="FED HOUSNG &amp; COMM DEV FND"/>
    <s v="FHCD FOY KRKLND CMPS TRNS C13"/>
    <s v="PROGRAM YEAR PROJECTS"/>
    <s v="HOUSING AND COMMUNITY DEVELOPMENT"/>
  </r>
  <r>
    <x v="0"/>
    <s v="1122283"/>
    <s v="000000"/>
    <x v="6"/>
    <s v="0000000"/>
    <n v="2016"/>
    <x v="0"/>
    <x v="6"/>
    <s v="BS000-CURRENT ASSETS"/>
    <s v="B1150-ACCOUNTS RECEIVABLE"/>
    <m/>
    <n v="0"/>
    <n v="0"/>
    <n v="0"/>
    <n v="0"/>
    <n v="0"/>
    <s v="N/A"/>
    <n v="0"/>
    <n v="0"/>
    <n v="0"/>
    <n v="0"/>
    <n v="0"/>
    <n v="0"/>
    <n v="0"/>
    <n v="0"/>
    <n v="0"/>
    <n v="0"/>
    <n v="0"/>
    <n v="0"/>
    <n v="0"/>
    <s v="FED HOUSNG &amp; COMM DEV FND"/>
    <s v="FHCD MEI YUAN LEI"/>
    <s v="DEFAULT"/>
    <s v="Default"/>
  </r>
  <r>
    <x v="0"/>
    <s v="1122283"/>
    <s v="000000"/>
    <x v="9"/>
    <s v="0000000"/>
    <n v="2016"/>
    <x v="0"/>
    <x v="9"/>
    <s v="BS000-CURRENT ASSETS"/>
    <s v="B1150-ACCOUNTS RECEIVABLE"/>
    <m/>
    <n v="0"/>
    <n v="0"/>
    <n v="0"/>
    <n v="0"/>
    <n v="0"/>
    <s v="N/A"/>
    <n v="0"/>
    <n v="0"/>
    <n v="0"/>
    <n v="0"/>
    <n v="0"/>
    <n v="0"/>
    <n v="0"/>
    <n v="0"/>
    <n v="0"/>
    <n v="0"/>
    <n v="0"/>
    <n v="0"/>
    <n v="0"/>
    <s v="FED HOUSNG &amp; COMM DEV FND"/>
    <s v="FHCD MEI YUAN LEI"/>
    <s v="DEFAULT"/>
    <s v="Default"/>
  </r>
  <r>
    <x v="0"/>
    <s v="1122283"/>
    <s v="000000"/>
    <x v="29"/>
    <s v="0000000"/>
    <n v="2016"/>
    <x v="1"/>
    <x v="29"/>
    <s v="BS200-CURRENT LIABILITIES"/>
    <s v="B2220-DEFERRED REVENUES"/>
    <m/>
    <n v="0"/>
    <n v="0"/>
    <n v="0"/>
    <n v="0"/>
    <n v="0"/>
    <s v="N/A"/>
    <n v="0"/>
    <n v="0"/>
    <n v="0"/>
    <n v="0"/>
    <n v="0"/>
    <n v="0"/>
    <n v="0"/>
    <n v="0"/>
    <n v="0"/>
    <n v="0"/>
    <n v="0"/>
    <n v="0"/>
    <n v="0"/>
    <s v="FED HOUSNG &amp; COMM DEV FND"/>
    <s v="FHCD MEI YUAN LEI"/>
    <s v="DEFAULT"/>
    <s v="Default"/>
  </r>
  <r>
    <x v="0"/>
    <s v="1122283"/>
    <s v="350002"/>
    <x v="43"/>
    <s v="0000000"/>
    <n v="2016"/>
    <x v="4"/>
    <x v="43"/>
    <s v="R3000-REVENUE"/>
    <s v="R3310-FEDERAL GRANTS DIRECT"/>
    <m/>
    <n v="0"/>
    <n v="0"/>
    <n v="0"/>
    <n v="0"/>
    <n v="0"/>
    <s v="N/A"/>
    <n v="0"/>
    <n v="0"/>
    <n v="0"/>
    <n v="0"/>
    <n v="0"/>
    <n v="0"/>
    <n v="0"/>
    <n v="0"/>
    <n v="0"/>
    <n v="0"/>
    <n v="0"/>
    <n v="0"/>
    <n v="0"/>
    <s v="FED HOUSNG &amp; COMM DEV FND"/>
    <s v="FHCD MEI YUAN LEI"/>
    <s v="IDIS HOME OWNERS REHAB"/>
    <s v="Default"/>
  </r>
  <r>
    <x v="0"/>
    <s v="1122283"/>
    <s v="350002"/>
    <x v="112"/>
    <s v="5590000"/>
    <n v="2016"/>
    <x v="3"/>
    <x v="112"/>
    <s v="50000-PROGRAM EXPENDITURE BUDGET"/>
    <s v="53000-SERVICES-OTHER CHARGES"/>
    <m/>
    <n v="0"/>
    <n v="0"/>
    <n v="0"/>
    <n v="0"/>
    <n v="0"/>
    <s v="N/A"/>
    <n v="0"/>
    <n v="0"/>
    <n v="0"/>
    <n v="0"/>
    <n v="0"/>
    <n v="0"/>
    <n v="0"/>
    <n v="0"/>
    <n v="0"/>
    <n v="0"/>
    <n v="0"/>
    <n v="0"/>
    <n v="0"/>
    <s v="FED HOUSNG &amp; COMM DEV FND"/>
    <s v="FHCD MEI YUAN LEI"/>
    <s v="IDIS HOME OWNERS REHAB"/>
    <s v="HOUSING AND COMMUNITY DEVELOPMENT"/>
  </r>
  <r>
    <x v="0"/>
    <s v="1122387"/>
    <s v="000000"/>
    <x v="6"/>
    <s v="0000000"/>
    <n v="2016"/>
    <x v="0"/>
    <x v="6"/>
    <s v="BS000-CURRENT ASSETS"/>
    <s v="B1150-ACCOUNTS RECEIVABLE"/>
    <m/>
    <n v="0"/>
    <n v="0"/>
    <n v="0"/>
    <n v="0"/>
    <n v="0"/>
    <s v="N/A"/>
    <n v="0"/>
    <n v="0"/>
    <n v="0"/>
    <n v="0"/>
    <n v="0"/>
    <n v="0"/>
    <n v="0"/>
    <n v="0"/>
    <n v="0"/>
    <n v="0"/>
    <n v="0"/>
    <n v="0"/>
    <n v="0"/>
    <s v="FED HOUSNG &amp; COMM DEV FND"/>
    <s v="FHCD Rntn Mdw Crest PK Ply C13"/>
    <s v="DEFAULT"/>
    <s v="Default"/>
  </r>
  <r>
    <x v="0"/>
    <s v="1122387"/>
    <s v="000000"/>
    <x v="9"/>
    <s v="0000000"/>
    <n v="2016"/>
    <x v="0"/>
    <x v="9"/>
    <s v="BS000-CURRENT ASSETS"/>
    <s v="B1150-ACCOUNTS RECEIVABLE"/>
    <m/>
    <n v="0"/>
    <n v="0"/>
    <n v="0"/>
    <n v="0"/>
    <n v="0"/>
    <s v="N/A"/>
    <n v="0"/>
    <n v="0"/>
    <n v="0"/>
    <n v="0"/>
    <n v="0"/>
    <n v="0"/>
    <n v="0"/>
    <n v="0"/>
    <n v="0"/>
    <n v="0"/>
    <n v="0"/>
    <n v="0"/>
    <n v="0"/>
    <s v="FED HOUSNG &amp; COMM DEV FND"/>
    <s v="FHCD Rntn Mdw Crest PK Ply C13"/>
    <s v="DEFAULT"/>
    <s v="Default"/>
  </r>
  <r>
    <x v="0"/>
    <s v="1122387"/>
    <s v="000000"/>
    <x v="29"/>
    <s v="0000000"/>
    <n v="2016"/>
    <x v="1"/>
    <x v="29"/>
    <s v="BS200-CURRENT LIABILITIES"/>
    <s v="B2220-DEFERRED REVENUES"/>
    <m/>
    <n v="0"/>
    <n v="0"/>
    <n v="0"/>
    <n v="0"/>
    <n v="0"/>
    <s v="N/A"/>
    <n v="0"/>
    <n v="0"/>
    <n v="0"/>
    <n v="0"/>
    <n v="0"/>
    <n v="0"/>
    <n v="0"/>
    <n v="0"/>
    <n v="0"/>
    <n v="0"/>
    <n v="0"/>
    <n v="0"/>
    <n v="0"/>
    <s v="FED HOUSNG &amp; COMM DEV FND"/>
    <s v="FHCD Rntn Mdw Crest PK Ply C13"/>
    <s v="DEFAULT"/>
    <s v="Default"/>
  </r>
  <r>
    <x v="0"/>
    <s v="1122387"/>
    <s v="350047"/>
    <x v="55"/>
    <s v="0000000"/>
    <n v="2016"/>
    <x v="4"/>
    <x v="55"/>
    <s v="R3000-REVENUE"/>
    <s v="R3310-FEDERAL GRANTS DIRECT"/>
    <m/>
    <n v="0"/>
    <n v="0"/>
    <n v="0"/>
    <n v="0"/>
    <n v="0"/>
    <s v="N/A"/>
    <n v="0"/>
    <n v="0"/>
    <n v="0"/>
    <n v="0"/>
    <n v="0"/>
    <n v="0"/>
    <n v="0"/>
    <n v="0"/>
    <n v="0"/>
    <n v="0"/>
    <n v="0"/>
    <n v="0"/>
    <n v="0"/>
    <s v="FED HOUSNG &amp; COMM DEV FND"/>
    <s v="FHCD Rntn Mdw Crest PK Ply C13"/>
    <s v="PROGRAM YEAR PROJECTS"/>
    <s v="Default"/>
  </r>
  <r>
    <x v="0"/>
    <s v="1122387"/>
    <s v="350047"/>
    <x v="40"/>
    <s v="5590000"/>
    <n v="2016"/>
    <x v="3"/>
    <x v="40"/>
    <s v="50000-PROGRAM EXPENDITURE BUDGET"/>
    <s v="51000-WAGES AND BENEFITS"/>
    <s v="51100-SALARIES/WAGES"/>
    <n v="0"/>
    <n v="0"/>
    <n v="0"/>
    <n v="0"/>
    <n v="0"/>
    <s v="N/A"/>
    <n v="0"/>
    <n v="0"/>
    <n v="0"/>
    <n v="0"/>
    <n v="0"/>
    <n v="0"/>
    <n v="0"/>
    <n v="0"/>
    <n v="0"/>
    <n v="0"/>
    <n v="0"/>
    <n v="0"/>
    <n v="0"/>
    <s v="FED HOUSNG &amp; COMM DEV FND"/>
    <s v="FHCD Rntn Mdw Crest PK Ply C13"/>
    <s v="PROGRAM YEAR PROJECTS"/>
    <s v="HOUSING AND COMMUNITY DEVELOPMENT"/>
  </r>
  <r>
    <x v="0"/>
    <s v="1122387"/>
    <s v="350047"/>
    <x v="70"/>
    <s v="5590000"/>
    <n v="2016"/>
    <x v="3"/>
    <x v="70"/>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71"/>
    <s v="5590000"/>
    <n v="2016"/>
    <x v="3"/>
    <x v="71"/>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72"/>
    <s v="5590000"/>
    <n v="2016"/>
    <x v="3"/>
    <x v="72"/>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112"/>
    <s v="5590000"/>
    <n v="2016"/>
    <x v="3"/>
    <x v="112"/>
    <s v="50000-PROGRAM EXPENDITURE BUDGET"/>
    <s v="53000-SERVICES-OTHER CHARGES"/>
    <m/>
    <n v="0"/>
    <n v="0"/>
    <n v="0"/>
    <n v="0"/>
    <n v="0"/>
    <s v="N/A"/>
    <n v="0"/>
    <n v="0"/>
    <n v="0"/>
    <n v="0"/>
    <n v="0"/>
    <n v="0"/>
    <n v="0"/>
    <n v="0"/>
    <n v="0"/>
    <n v="0"/>
    <n v="0"/>
    <n v="0"/>
    <n v="0"/>
    <s v="FED HOUSNG &amp; COMM DEV FND"/>
    <s v="FHCD Rntn Mdw Crest PK Ply C13"/>
    <s v="PROGRAM YEAR PROJECTS"/>
    <s v="HOUSING AND COMMUNITY DEVELOPMENT"/>
  </r>
  <r>
    <x v="0"/>
    <s v="1122398"/>
    <s v="000000"/>
    <x v="6"/>
    <s v="0000000"/>
    <n v="2016"/>
    <x v="0"/>
    <x v="6"/>
    <s v="BS000-CURRENT ASSETS"/>
    <s v="B1150-ACCOUNTS RECEIVABLE"/>
    <m/>
    <n v="0"/>
    <n v="0"/>
    <n v="0"/>
    <n v="0"/>
    <n v="0"/>
    <s v="N/A"/>
    <n v="0"/>
    <n v="0"/>
    <n v="0"/>
    <n v="0"/>
    <n v="0"/>
    <n v="0"/>
    <n v="0"/>
    <n v="0"/>
    <n v="0"/>
    <n v="0"/>
    <n v="0"/>
    <n v="0"/>
    <n v="0"/>
    <s v="FED HOUSNG &amp; COMM DEV FND"/>
    <s v="FHCD ANDREA PETERSEN H13"/>
    <s v="DEFAULT"/>
    <s v="Default"/>
  </r>
  <r>
    <x v="0"/>
    <s v="1122398"/>
    <s v="000000"/>
    <x v="9"/>
    <s v="0000000"/>
    <n v="2016"/>
    <x v="0"/>
    <x v="9"/>
    <s v="BS000-CURRENT ASSETS"/>
    <s v="B1150-ACCOUNTS RECEIVABLE"/>
    <m/>
    <n v="0"/>
    <n v="0"/>
    <n v="0"/>
    <n v="0"/>
    <n v="0"/>
    <s v="N/A"/>
    <n v="0"/>
    <n v="0"/>
    <n v="0"/>
    <n v="0"/>
    <n v="0"/>
    <n v="0"/>
    <n v="0"/>
    <n v="0"/>
    <n v="0"/>
    <n v="0"/>
    <n v="0"/>
    <n v="0"/>
    <n v="0"/>
    <s v="FED HOUSNG &amp; COMM DEV FND"/>
    <s v="FHCD ANDREA PETERSEN H13"/>
    <s v="DEFAULT"/>
    <s v="Default"/>
  </r>
  <r>
    <x v="0"/>
    <s v="1122398"/>
    <s v="000000"/>
    <x v="29"/>
    <s v="0000000"/>
    <n v="2016"/>
    <x v="1"/>
    <x v="29"/>
    <s v="BS200-CURRENT LIABILITIES"/>
    <s v="B2220-DEFERRED REVENUES"/>
    <m/>
    <n v="0"/>
    <n v="0"/>
    <n v="0"/>
    <n v="0"/>
    <n v="0"/>
    <s v="N/A"/>
    <n v="0"/>
    <n v="0"/>
    <n v="0"/>
    <n v="0"/>
    <n v="0"/>
    <n v="0"/>
    <n v="0"/>
    <n v="0"/>
    <n v="0"/>
    <n v="0"/>
    <n v="0"/>
    <n v="0"/>
    <n v="0"/>
    <s v="FED HOUSNG &amp; COMM DEV FND"/>
    <s v="FHCD ANDREA PETERSEN H13"/>
    <s v="DEFAULT"/>
    <s v="Default"/>
  </r>
  <r>
    <x v="0"/>
    <s v="1122398"/>
    <s v="350002"/>
    <x v="43"/>
    <s v="0000000"/>
    <n v="2016"/>
    <x v="4"/>
    <x v="43"/>
    <s v="R3000-REVENUE"/>
    <s v="R3310-FEDERAL GRANTS DIRECT"/>
    <m/>
    <n v="0"/>
    <n v="0"/>
    <n v="0"/>
    <n v="0"/>
    <n v="0"/>
    <s v="N/A"/>
    <n v="0"/>
    <n v="0"/>
    <n v="0"/>
    <n v="0"/>
    <n v="0"/>
    <n v="0"/>
    <n v="0"/>
    <n v="0"/>
    <n v="0"/>
    <n v="0"/>
    <n v="0"/>
    <n v="0"/>
    <n v="0"/>
    <s v="FED HOUSNG &amp; COMM DEV FND"/>
    <s v="FHCD ANDREA PETERSEN H13"/>
    <s v="IDIS HOME OWNERS REHAB"/>
    <s v="Default"/>
  </r>
  <r>
    <x v="0"/>
    <s v="1122398"/>
    <s v="350002"/>
    <x v="112"/>
    <s v="5590000"/>
    <n v="2016"/>
    <x v="3"/>
    <x v="112"/>
    <s v="50000-PROGRAM EXPENDITURE BUDGET"/>
    <s v="53000-SERVICES-OTHER CHARGES"/>
    <m/>
    <n v="0"/>
    <n v="0"/>
    <n v="0"/>
    <n v="0"/>
    <n v="0"/>
    <s v="N/A"/>
    <n v="0"/>
    <n v="0"/>
    <n v="0"/>
    <n v="0"/>
    <n v="0"/>
    <n v="0"/>
    <n v="0"/>
    <n v="0"/>
    <n v="0"/>
    <n v="0"/>
    <n v="0"/>
    <n v="0"/>
    <n v="0"/>
    <s v="FED HOUSNG &amp; COMM DEV FND"/>
    <s v="FHCD ANDREA PETERSEN H13"/>
    <s v="IDIS HOME OWNERS REHAB"/>
    <s v="HOUSING AND COMMUNITY DEVELOPMENT"/>
  </r>
  <r>
    <x v="0"/>
    <s v="1122421"/>
    <s v="000000"/>
    <x v="6"/>
    <s v="0000000"/>
    <n v="2016"/>
    <x v="0"/>
    <x v="6"/>
    <s v="BS000-CURRENT ASSETS"/>
    <s v="B1150-ACCOUNTS RECEIVABLE"/>
    <m/>
    <n v="0"/>
    <n v="0"/>
    <n v="-2160.8000000000002"/>
    <n v="0"/>
    <n v="2160.8000000000002"/>
    <s v="N/A"/>
    <n v="-2160.8000000000002"/>
    <n v="0"/>
    <n v="0"/>
    <n v="0"/>
    <n v="0"/>
    <n v="0"/>
    <n v="0"/>
    <n v="0"/>
    <n v="0"/>
    <n v="0"/>
    <n v="0"/>
    <n v="0"/>
    <n v="0"/>
    <s v="FED HOUSNG &amp; COMM DEV FND"/>
    <s v="FHCD CVNGTN JNKNS CRK PDSTRN"/>
    <s v="DEFAULT"/>
    <s v="Default"/>
  </r>
  <r>
    <x v="0"/>
    <s v="1122421"/>
    <s v="000000"/>
    <x v="9"/>
    <s v="0000000"/>
    <n v="2016"/>
    <x v="0"/>
    <x v="9"/>
    <s v="BS000-CURRENT ASSETS"/>
    <s v="B1150-ACCOUNTS RECEIVABLE"/>
    <m/>
    <n v="0"/>
    <n v="0"/>
    <n v="-19732.990000000002"/>
    <n v="0"/>
    <n v="19732.990000000002"/>
    <s v="N/A"/>
    <n v="0"/>
    <n v="-41800"/>
    <n v="0"/>
    <n v="0"/>
    <n v="0"/>
    <n v="0"/>
    <n v="22067.010000000002"/>
    <n v="0"/>
    <n v="0"/>
    <n v="0"/>
    <n v="0"/>
    <n v="0"/>
    <n v="0"/>
    <s v="FED HOUSNG &amp; COMM DEV FND"/>
    <s v="FHCD CVNGTN JNKNS CRK PDSTRN"/>
    <s v="DEFAULT"/>
    <s v="Default"/>
  </r>
  <r>
    <x v="0"/>
    <s v="1122421"/>
    <s v="000000"/>
    <x v="29"/>
    <s v="0000000"/>
    <n v="2016"/>
    <x v="1"/>
    <x v="29"/>
    <s v="BS200-CURRENT LIABILITIES"/>
    <s v="B2220-DEFERRED REVENUES"/>
    <m/>
    <n v="0"/>
    <n v="0"/>
    <n v="-22067.010000000002"/>
    <n v="0"/>
    <n v="22067.010000000002"/>
    <s v="N/A"/>
    <n v="0"/>
    <n v="0"/>
    <n v="0"/>
    <n v="0"/>
    <n v="0"/>
    <n v="0"/>
    <n v="-22067.010000000002"/>
    <n v="0"/>
    <n v="0"/>
    <n v="0"/>
    <n v="0"/>
    <n v="0"/>
    <n v="0"/>
    <s v="FED HOUSNG &amp; COMM DEV FND"/>
    <s v="FHCD CVNGTN JNKNS CRK PDSTRN"/>
    <s v="DEFAULT"/>
    <s v="Default"/>
  </r>
  <r>
    <x v="0"/>
    <s v="1122421"/>
    <s v="350047"/>
    <x v="55"/>
    <s v="0000000"/>
    <n v="2016"/>
    <x v="4"/>
    <x v="55"/>
    <s v="R3000-REVENUE"/>
    <s v="R3310-FEDERAL GRANTS DIRECT"/>
    <m/>
    <n v="0"/>
    <n v="0"/>
    <n v="0"/>
    <n v="0"/>
    <n v="0"/>
    <s v="N/A"/>
    <n v="-41800"/>
    <n v="41800"/>
    <n v="0"/>
    <n v="0"/>
    <n v="0"/>
    <n v="0"/>
    <n v="0"/>
    <n v="0"/>
    <n v="0"/>
    <n v="0"/>
    <n v="0"/>
    <n v="0"/>
    <n v="0"/>
    <s v="FED HOUSNG &amp; COMM DEV FND"/>
    <s v="FHCD CVNGTN JNKNS CRK PDSTRN"/>
    <s v="PROGRAM YEAR PROJECTS"/>
    <s v="Default"/>
  </r>
  <r>
    <x v="0"/>
    <s v="1122421"/>
    <s v="350047"/>
    <x v="40"/>
    <s v="5590000"/>
    <n v="2016"/>
    <x v="3"/>
    <x v="40"/>
    <s v="50000-PROGRAM EXPENDITURE BUDGET"/>
    <s v="51000-WAGES AND BENEFITS"/>
    <s v="51100-SALARIES/WAGES"/>
    <n v="0"/>
    <n v="0"/>
    <n v="0"/>
    <n v="0"/>
    <n v="0"/>
    <s v="N/A"/>
    <n v="0"/>
    <n v="0"/>
    <n v="0"/>
    <n v="0"/>
    <n v="0"/>
    <n v="0"/>
    <n v="0"/>
    <n v="0"/>
    <n v="0"/>
    <n v="0"/>
    <n v="0"/>
    <n v="0"/>
    <n v="0"/>
    <s v="FED HOUSNG &amp; COMM DEV FND"/>
    <s v="FHCD CVNGTN JNKNS CRK PDSTRN"/>
    <s v="PROGRAM YEAR PROJECTS"/>
    <s v="HOUSING AND COMMUNITY DEVELOPMENT"/>
  </r>
  <r>
    <x v="0"/>
    <s v="1122421"/>
    <s v="350047"/>
    <x v="106"/>
    <s v="5590000"/>
    <n v="2016"/>
    <x v="3"/>
    <x v="106"/>
    <s v="50000-PROGRAM EXPENDITURE BUDGET"/>
    <s v="51000-WAGES AND BENEFITS"/>
    <s v="51100-SALARIES/WAGES"/>
    <n v="0"/>
    <n v="0"/>
    <n v="0"/>
    <n v="0"/>
    <n v="0"/>
    <s v="N/A"/>
    <n v="0"/>
    <n v="0"/>
    <n v="0"/>
    <n v="0"/>
    <n v="0"/>
    <n v="0"/>
    <n v="0"/>
    <n v="0"/>
    <n v="0"/>
    <n v="0"/>
    <n v="0"/>
    <n v="0"/>
    <n v="0"/>
    <s v="FED HOUSNG &amp; COMM DEV FND"/>
    <s v="FHCD CVNGTN JNKNS CRK PDSTRN"/>
    <s v="PROGRAM YEAR PROJECTS"/>
    <s v="HOUSING AND COMMUNITY DEVELOPMENT"/>
  </r>
  <r>
    <x v="0"/>
    <s v="1122421"/>
    <s v="350047"/>
    <x v="70"/>
    <s v="5590000"/>
    <n v="2016"/>
    <x v="3"/>
    <x v="70"/>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71"/>
    <s v="5590000"/>
    <n v="2016"/>
    <x v="3"/>
    <x v="71"/>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72"/>
    <s v="5590000"/>
    <n v="2016"/>
    <x v="3"/>
    <x v="72"/>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112"/>
    <s v="5590000"/>
    <n v="2016"/>
    <x v="3"/>
    <x v="112"/>
    <s v="50000-PROGRAM EXPENDITURE BUDGET"/>
    <s v="53000-SERVICES-OTHER CHARGES"/>
    <m/>
    <n v="0"/>
    <n v="0"/>
    <n v="0"/>
    <n v="0"/>
    <n v="0"/>
    <s v="N/A"/>
    <n v="0"/>
    <n v="0"/>
    <n v="0"/>
    <n v="0"/>
    <n v="0"/>
    <n v="0"/>
    <n v="0"/>
    <n v="0"/>
    <n v="0"/>
    <n v="0"/>
    <n v="0"/>
    <n v="0"/>
    <n v="0"/>
    <s v="FED HOUSNG &amp; COMM DEV FND"/>
    <s v="FHCD CVNGTN JNKNS CRK PDSTRN"/>
    <s v="PROGRAM YEAR PROJECTS"/>
    <s v="HOUSING AND COMMUNITY DEVELOPMENT"/>
  </r>
  <r>
    <x v="0"/>
    <s v="1122421"/>
    <s v="350047"/>
    <x v="42"/>
    <s v="5590000"/>
    <n v="2016"/>
    <x v="3"/>
    <x v="42"/>
    <s v="50000-PROGRAM EXPENDITURE BUDGET"/>
    <s v="55000-INTRAGOVERNMENTAL SERVICES"/>
    <m/>
    <n v="0"/>
    <n v="0"/>
    <n v="0"/>
    <n v="0"/>
    <n v="0"/>
    <s v="N/A"/>
    <n v="0"/>
    <n v="0"/>
    <n v="0"/>
    <n v="0"/>
    <n v="0"/>
    <n v="0"/>
    <n v="0"/>
    <n v="0"/>
    <n v="0"/>
    <n v="0"/>
    <n v="0"/>
    <n v="0"/>
    <n v="0"/>
    <s v="FED HOUSNG &amp; COMM DEV FND"/>
    <s v="FHCD CVNGTN JNKNS CRK PDSTRN"/>
    <s v="PROGRAM YEAR PROJECTS"/>
    <s v="HOUSING AND COMMUNITY DEVELOPMENT"/>
  </r>
  <r>
    <x v="0"/>
    <s v="1122439"/>
    <s v="000000"/>
    <x v="6"/>
    <s v="0000000"/>
    <n v="2016"/>
    <x v="0"/>
    <x v="6"/>
    <s v="BS000-CURRENT ASSETS"/>
    <s v="B1150-ACCOUNTS RECEIVABLE"/>
    <m/>
    <n v="0"/>
    <n v="0"/>
    <n v="0"/>
    <n v="0"/>
    <n v="0"/>
    <s v="N/A"/>
    <n v="0"/>
    <n v="0"/>
    <n v="0"/>
    <n v="0"/>
    <n v="0"/>
    <n v="0"/>
    <n v="0"/>
    <n v="0"/>
    <n v="0"/>
    <n v="0"/>
    <n v="0"/>
    <n v="0"/>
    <n v="0"/>
    <s v="FED HOUSNG &amp; COMM DEV FND"/>
    <s v="FHCD CONSEJO MI CASA M13"/>
    <s v="DEFAULT"/>
    <s v="Default"/>
  </r>
  <r>
    <x v="0"/>
    <s v="1122439"/>
    <s v="000000"/>
    <x v="9"/>
    <s v="0000000"/>
    <n v="2016"/>
    <x v="0"/>
    <x v="9"/>
    <s v="BS000-CURRENT ASSETS"/>
    <s v="B1150-ACCOUNTS RECEIVABLE"/>
    <m/>
    <n v="0"/>
    <n v="0"/>
    <n v="0"/>
    <n v="0"/>
    <n v="0"/>
    <s v="N/A"/>
    <n v="0"/>
    <n v="0"/>
    <n v="0"/>
    <n v="0"/>
    <n v="0"/>
    <n v="0"/>
    <n v="0"/>
    <n v="0"/>
    <n v="0"/>
    <n v="0"/>
    <n v="0"/>
    <n v="0"/>
    <n v="0"/>
    <s v="FED HOUSNG &amp; COMM DEV FND"/>
    <s v="FHCD CONSEJO MI CASA M13"/>
    <s v="DEFAULT"/>
    <s v="Default"/>
  </r>
  <r>
    <x v="0"/>
    <s v="1122439"/>
    <s v="000000"/>
    <x v="29"/>
    <s v="0000000"/>
    <n v="2016"/>
    <x v="1"/>
    <x v="29"/>
    <s v="BS200-CURRENT LIABILITIES"/>
    <s v="B2220-DEFERRED REVENUES"/>
    <m/>
    <n v="0"/>
    <n v="0"/>
    <n v="0"/>
    <n v="0"/>
    <n v="0"/>
    <s v="N/A"/>
    <n v="0"/>
    <n v="0"/>
    <n v="0"/>
    <n v="0"/>
    <n v="0"/>
    <n v="0"/>
    <n v="0"/>
    <n v="0"/>
    <n v="0"/>
    <n v="0"/>
    <n v="0"/>
    <n v="0"/>
    <n v="0"/>
    <s v="FED HOUSNG &amp; COMM DEV FND"/>
    <s v="FHCD CONSEJO MI CASA M13"/>
    <s v="DEFAULT"/>
    <s v="Default"/>
  </r>
  <r>
    <x v="0"/>
    <s v="1122439"/>
    <s v="350102"/>
    <x v="64"/>
    <s v="0000000"/>
    <n v="2016"/>
    <x v="4"/>
    <x v="64"/>
    <s v="R3000-REVENUE"/>
    <s v="R3310-FEDERAL GRANTS DIRECT"/>
    <m/>
    <n v="0"/>
    <n v="0"/>
    <n v="0"/>
    <n v="0"/>
    <n v="0"/>
    <s v="N/A"/>
    <n v="0"/>
    <n v="0"/>
    <n v="0"/>
    <n v="0"/>
    <n v="0"/>
    <n v="0"/>
    <n v="0"/>
    <n v="0"/>
    <n v="0"/>
    <n v="0"/>
    <n v="0"/>
    <n v="0"/>
    <n v="0"/>
    <s v="FED HOUSNG &amp; COMM DEV FND"/>
    <s v="FHCD CONSEJO MI CASA M13"/>
    <s v="MULTISVRC CTRS N E KNG CO"/>
    <s v="Default"/>
  </r>
  <r>
    <x v="0"/>
    <s v="1122439"/>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3"/>
    <s v="MULTISVRC CTRS N E KNG CO"/>
    <s v="HOUSING AND COMMUNITY DEVELOPMENT"/>
  </r>
  <r>
    <x v="0"/>
    <s v="1122439"/>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112"/>
    <s v="5590000"/>
    <n v="2016"/>
    <x v="3"/>
    <x v="112"/>
    <s v="50000-PROGRAM EXPENDITURE BUDGET"/>
    <s v="53000-SERVICES-OTHER CHARGES"/>
    <m/>
    <n v="0"/>
    <n v="0"/>
    <n v="0"/>
    <n v="0"/>
    <n v="0"/>
    <s v="N/A"/>
    <n v="0"/>
    <n v="0"/>
    <n v="0"/>
    <n v="0"/>
    <n v="0"/>
    <n v="0"/>
    <n v="0"/>
    <n v="0"/>
    <n v="0"/>
    <n v="0"/>
    <n v="0"/>
    <n v="0"/>
    <n v="0"/>
    <s v="FED HOUSNG &amp; COMM DEV FND"/>
    <s v="FHCD CONSEJO MI CASA M13"/>
    <s v="MULTISVRC CTRS N E KNG CO"/>
    <s v="HOUSING AND COMMUNITY DEVELOPMENT"/>
  </r>
  <r>
    <x v="0"/>
    <s v="1122439"/>
    <s v="350102"/>
    <x v="112"/>
    <s v="5592000"/>
    <n v="2016"/>
    <x v="3"/>
    <x v="112"/>
    <s v="50000-PROGRAM EXPENDITURE BUDGET"/>
    <s v="53000-SERVICES-OTHER CHARGES"/>
    <m/>
    <n v="0"/>
    <n v="0"/>
    <n v="0"/>
    <n v="0"/>
    <n v="0"/>
    <s v="N/A"/>
    <n v="0"/>
    <n v="0"/>
    <n v="0"/>
    <n v="0"/>
    <n v="0"/>
    <n v="0"/>
    <n v="0"/>
    <n v="0"/>
    <n v="0"/>
    <n v="0"/>
    <n v="0"/>
    <n v="0"/>
    <n v="0"/>
    <s v="FED HOUSNG &amp; COMM DEV FND"/>
    <s v="FHCD CONSEJO MI CASA M13"/>
    <s v="MULTISVRC CTRS N E KNG CO"/>
    <s v="HOUSING AND COMMUNITY SERVICES"/>
  </r>
  <r>
    <x v="0"/>
    <s v="1122644"/>
    <s v="000000"/>
    <x v="6"/>
    <s v="0000000"/>
    <n v="2016"/>
    <x v="0"/>
    <x v="6"/>
    <s v="BS000-CURRENT ASSETS"/>
    <s v="B1150-ACCOUNTS RECEIVABLE"/>
    <m/>
    <n v="0"/>
    <n v="0"/>
    <n v="0"/>
    <n v="0"/>
    <n v="0"/>
    <s v="N/A"/>
    <n v="0"/>
    <n v="0"/>
    <n v="0"/>
    <n v="0"/>
    <n v="0"/>
    <n v="0"/>
    <n v="0"/>
    <n v="0"/>
    <n v="0"/>
    <n v="0"/>
    <n v="0"/>
    <n v="0"/>
    <n v="0"/>
    <s v="FED HOUSNG &amp; COMM DEV FND"/>
    <s v="FHCD LAURENE JENON"/>
    <s v="DEFAULT"/>
    <s v="Default"/>
  </r>
  <r>
    <x v="0"/>
    <s v="1122644"/>
    <s v="000000"/>
    <x v="9"/>
    <s v="0000000"/>
    <n v="2016"/>
    <x v="0"/>
    <x v="9"/>
    <s v="BS000-CURRENT ASSETS"/>
    <s v="B1150-ACCOUNTS RECEIVABLE"/>
    <m/>
    <n v="0"/>
    <n v="0"/>
    <n v="0"/>
    <n v="0"/>
    <n v="0"/>
    <s v="N/A"/>
    <n v="0"/>
    <n v="0"/>
    <n v="0"/>
    <n v="0"/>
    <n v="0"/>
    <n v="0"/>
    <n v="0"/>
    <n v="0"/>
    <n v="0"/>
    <n v="0"/>
    <n v="0"/>
    <n v="0"/>
    <n v="0"/>
    <s v="FED HOUSNG &amp; COMM DEV FND"/>
    <s v="FHCD LAURENE JENON"/>
    <s v="DEFAULT"/>
    <s v="Default"/>
  </r>
  <r>
    <x v="0"/>
    <s v="1122644"/>
    <s v="000000"/>
    <x v="29"/>
    <s v="0000000"/>
    <n v="2016"/>
    <x v="1"/>
    <x v="29"/>
    <s v="BS200-CURRENT LIABILITIES"/>
    <s v="B2220-DEFERRED REVENUES"/>
    <m/>
    <n v="0"/>
    <n v="0"/>
    <n v="0"/>
    <n v="0"/>
    <n v="0"/>
    <s v="N/A"/>
    <n v="0"/>
    <n v="0"/>
    <n v="0"/>
    <n v="0"/>
    <n v="0"/>
    <n v="0"/>
    <n v="0"/>
    <n v="0"/>
    <n v="0"/>
    <n v="0"/>
    <n v="0"/>
    <n v="0"/>
    <n v="0"/>
    <s v="FED HOUSNG &amp; COMM DEV FND"/>
    <s v="FHCD LAURENE JENON"/>
    <s v="DEFAULT"/>
    <s v="Default"/>
  </r>
  <r>
    <x v="0"/>
    <s v="1122644"/>
    <s v="350002"/>
    <x v="43"/>
    <s v="0000000"/>
    <n v="2016"/>
    <x v="4"/>
    <x v="43"/>
    <s v="R3000-REVENUE"/>
    <s v="R3310-FEDERAL GRANTS DIRECT"/>
    <m/>
    <n v="0"/>
    <n v="0"/>
    <n v="0"/>
    <n v="0"/>
    <n v="0"/>
    <s v="N/A"/>
    <n v="0"/>
    <n v="0"/>
    <n v="0"/>
    <n v="0"/>
    <n v="0"/>
    <n v="0"/>
    <n v="0"/>
    <n v="0"/>
    <n v="0"/>
    <n v="0"/>
    <n v="0"/>
    <n v="0"/>
    <n v="0"/>
    <s v="FED HOUSNG &amp; COMM DEV FND"/>
    <s v="FHCD LAURENE JENON"/>
    <s v="IDIS HOME OWNERS REHAB"/>
    <s v="Default"/>
  </r>
  <r>
    <x v="0"/>
    <s v="1122644"/>
    <s v="350002"/>
    <x v="112"/>
    <s v="5590000"/>
    <n v="2016"/>
    <x v="3"/>
    <x v="112"/>
    <s v="50000-PROGRAM EXPENDITURE BUDGET"/>
    <s v="53000-SERVICES-OTHER CHARGES"/>
    <m/>
    <n v="0"/>
    <n v="0"/>
    <n v="0"/>
    <n v="0"/>
    <n v="0"/>
    <s v="N/A"/>
    <n v="0"/>
    <n v="0"/>
    <n v="0"/>
    <n v="0"/>
    <n v="0"/>
    <n v="0"/>
    <n v="0"/>
    <n v="0"/>
    <n v="0"/>
    <n v="0"/>
    <n v="0"/>
    <n v="0"/>
    <n v="0"/>
    <s v="FED HOUSNG &amp; COMM DEV FND"/>
    <s v="FHCD LAURENE JENON"/>
    <s v="IDIS HOME OWNERS REHAB"/>
    <s v="HOUSING AND COMMUNITY DEVELOPMENT"/>
  </r>
  <r>
    <x v="0"/>
    <s v="1122679"/>
    <s v="000000"/>
    <x v="6"/>
    <s v="0000000"/>
    <n v="2016"/>
    <x v="0"/>
    <x v="6"/>
    <s v="BS000-CURRENT ASSETS"/>
    <s v="B1150-ACCOUNTS RECEIVABLE"/>
    <m/>
    <n v="0"/>
    <n v="0"/>
    <n v="0"/>
    <n v="0"/>
    <n v="0"/>
    <s v="N/A"/>
    <n v="0"/>
    <n v="0"/>
    <n v="0"/>
    <n v="0"/>
    <n v="0"/>
    <n v="0"/>
    <n v="0"/>
    <n v="0"/>
    <n v="0"/>
    <n v="0"/>
    <n v="0"/>
    <n v="0"/>
    <n v="0"/>
    <s v="FED HOUSNG &amp; COMM DEV FND"/>
    <s v="FHCD JUDY JANSEN"/>
    <s v="DEFAULT"/>
    <s v="Default"/>
  </r>
  <r>
    <x v="0"/>
    <s v="1122679"/>
    <s v="000000"/>
    <x v="9"/>
    <s v="0000000"/>
    <n v="2016"/>
    <x v="0"/>
    <x v="9"/>
    <s v="BS000-CURRENT ASSETS"/>
    <s v="B1150-ACCOUNTS RECEIVABLE"/>
    <m/>
    <n v="0"/>
    <n v="0"/>
    <n v="-11356.19"/>
    <n v="0"/>
    <n v="11356.19"/>
    <s v="N/A"/>
    <n v="0"/>
    <n v="0"/>
    <n v="0"/>
    <n v="0"/>
    <n v="0"/>
    <n v="0"/>
    <n v="0"/>
    <n v="0"/>
    <n v="0"/>
    <n v="0"/>
    <n v="0"/>
    <n v="-11356.19"/>
    <n v="0"/>
    <s v="FED HOUSNG &amp; COMM DEV FND"/>
    <s v="FHCD JUDY JANSEN"/>
    <s v="DEFAULT"/>
    <s v="Default"/>
  </r>
  <r>
    <x v="0"/>
    <s v="1122679"/>
    <s v="000000"/>
    <x v="29"/>
    <s v="0000000"/>
    <n v="2016"/>
    <x v="1"/>
    <x v="29"/>
    <s v="BS200-CURRENT LIABILITIES"/>
    <s v="B2220-DEFERRED REVENUES"/>
    <m/>
    <n v="0"/>
    <n v="0"/>
    <n v="9782.2900000000009"/>
    <n v="0"/>
    <n v="-9782.2900000000009"/>
    <s v="N/A"/>
    <n v="0"/>
    <n v="0"/>
    <n v="0"/>
    <n v="0"/>
    <n v="0"/>
    <n v="0"/>
    <n v="0"/>
    <n v="0"/>
    <n v="0"/>
    <n v="0"/>
    <n v="0"/>
    <n v="9782.2900000000009"/>
    <n v="0"/>
    <s v="FED HOUSNG &amp; COMM DEV FND"/>
    <s v="FHCD JUDY JANSEN"/>
    <s v="DEFAULT"/>
    <s v="Default"/>
  </r>
  <r>
    <x v="0"/>
    <s v="1122679"/>
    <s v="350002"/>
    <x v="43"/>
    <s v="0000000"/>
    <n v="2016"/>
    <x v="4"/>
    <x v="43"/>
    <s v="R3000-REVENUE"/>
    <s v="R3310-FEDERAL GRANTS DIRECT"/>
    <m/>
    <n v="0"/>
    <n v="0"/>
    <n v="0"/>
    <n v="0"/>
    <n v="0"/>
    <s v="N/A"/>
    <n v="0"/>
    <n v="0"/>
    <n v="0"/>
    <n v="0"/>
    <n v="0"/>
    <n v="0"/>
    <n v="0"/>
    <n v="0"/>
    <n v="0"/>
    <n v="0"/>
    <n v="0"/>
    <n v="0"/>
    <n v="0"/>
    <s v="FED HOUSNG &amp; COMM DEV FND"/>
    <s v="FHCD JUDY JANSEN"/>
    <s v="IDIS HOME OWNERS REHAB"/>
    <s v="Default"/>
  </r>
  <r>
    <x v="0"/>
    <s v="1122679"/>
    <s v="350002"/>
    <x v="39"/>
    <s v="0000000"/>
    <n v="2016"/>
    <x v="4"/>
    <x v="39"/>
    <s v="R3000-REVENUE"/>
    <s v="R3600-MISCELLANEOUS REVENUE"/>
    <m/>
    <n v="0"/>
    <n v="0"/>
    <n v="0"/>
    <n v="0"/>
    <n v="0"/>
    <s v="N/A"/>
    <n v="0"/>
    <n v="0"/>
    <n v="0"/>
    <n v="0"/>
    <n v="0"/>
    <n v="0"/>
    <n v="0"/>
    <n v="0"/>
    <n v="0"/>
    <n v="0"/>
    <n v="0"/>
    <n v="0"/>
    <n v="0"/>
    <s v="FED HOUSNG &amp; COMM DEV FND"/>
    <s v="FHCD JUDY JANSEN"/>
    <s v="IDIS HOME OWNERS REHAB"/>
    <s v="Default"/>
  </r>
  <r>
    <x v="0"/>
    <s v="1122679"/>
    <s v="350002"/>
    <x v="112"/>
    <s v="0000000"/>
    <n v="2016"/>
    <x v="3"/>
    <x v="112"/>
    <s v="50000-PROGRAM EXPENDITURE BUDGET"/>
    <s v="53000-SERVICES-OTHER CHARGES"/>
    <m/>
    <n v="0"/>
    <n v="0"/>
    <n v="0"/>
    <n v="0"/>
    <n v="0"/>
    <s v="N/A"/>
    <n v="0"/>
    <n v="0"/>
    <n v="0"/>
    <n v="0"/>
    <n v="0"/>
    <n v="0"/>
    <n v="0"/>
    <n v="0"/>
    <n v="0"/>
    <n v="0"/>
    <n v="0"/>
    <n v="0"/>
    <n v="0"/>
    <s v="FED HOUSNG &amp; COMM DEV FND"/>
    <s v="FHCD JUDY JANSEN"/>
    <s v="IDIS HOME OWNERS REHAB"/>
    <s v="Default"/>
  </r>
  <r>
    <x v="0"/>
    <s v="1122679"/>
    <s v="350008"/>
    <x v="112"/>
    <s v="0000000"/>
    <n v="2016"/>
    <x v="3"/>
    <x v="112"/>
    <s v="50000-PROGRAM EXPENDITURE BUDGET"/>
    <s v="53000-SERVICES-OTHER CHARGES"/>
    <m/>
    <n v="0"/>
    <n v="0"/>
    <n v="0"/>
    <n v="0"/>
    <n v="0"/>
    <s v="N/A"/>
    <n v="0"/>
    <n v="0"/>
    <n v="0"/>
    <n v="0"/>
    <n v="0"/>
    <n v="0"/>
    <n v="0"/>
    <n v="0"/>
    <n v="0"/>
    <n v="0"/>
    <n v="0"/>
    <n v="0"/>
    <n v="0"/>
    <s v="FED HOUSNG &amp; COMM DEV FND"/>
    <s v="FHCD JUDY JANSEN"/>
    <s v="HOME OWNER OCC LNS"/>
    <s v="Default"/>
  </r>
  <r>
    <x v="0"/>
    <s v="1122679"/>
    <s v="350008"/>
    <x v="112"/>
    <s v="5590000"/>
    <n v="2016"/>
    <x v="3"/>
    <x v="112"/>
    <s v="50000-PROGRAM EXPENDITURE BUDGET"/>
    <s v="53000-SERVICES-OTHER CHARGES"/>
    <m/>
    <n v="0"/>
    <n v="0"/>
    <n v="0"/>
    <n v="0"/>
    <n v="0"/>
    <s v="N/A"/>
    <n v="0"/>
    <n v="0"/>
    <n v="0"/>
    <n v="0"/>
    <n v="0"/>
    <n v="0"/>
    <n v="0"/>
    <n v="0"/>
    <n v="0"/>
    <n v="0"/>
    <n v="0"/>
    <n v="0"/>
    <n v="0"/>
    <s v="FED HOUSNG &amp; COMM DEV FND"/>
    <s v="FHCD JUDY JANSEN"/>
    <s v="HOME OWNER OCC LNS"/>
    <s v="HOUSING AND COMMUNITY DEVELOPMENT"/>
  </r>
  <r>
    <x v="0"/>
    <s v="1122680"/>
    <s v="000000"/>
    <x v="6"/>
    <s v="0000000"/>
    <n v="2016"/>
    <x v="0"/>
    <x v="6"/>
    <s v="BS000-CURRENT ASSETS"/>
    <s v="B1150-ACCOUNTS RECEIVABLE"/>
    <m/>
    <n v="0"/>
    <n v="0"/>
    <n v="0"/>
    <n v="0"/>
    <n v="0"/>
    <s v="N/A"/>
    <n v="0"/>
    <n v="0"/>
    <n v="0"/>
    <n v="0"/>
    <n v="0"/>
    <n v="0"/>
    <n v="0"/>
    <n v="0"/>
    <n v="0"/>
    <n v="0"/>
    <n v="0"/>
    <n v="0"/>
    <n v="0"/>
    <s v="FED HOUSNG &amp; COMM DEV FND"/>
    <s v="FHCD PRUDENCE SCHAFFNER"/>
    <s v="DEFAULT"/>
    <s v="Default"/>
  </r>
  <r>
    <x v="0"/>
    <s v="1122680"/>
    <s v="000000"/>
    <x v="9"/>
    <s v="0000000"/>
    <n v="2016"/>
    <x v="0"/>
    <x v="9"/>
    <s v="BS000-CURRENT ASSETS"/>
    <s v="B1150-ACCOUNTS RECEIVABLE"/>
    <m/>
    <n v="0"/>
    <n v="0"/>
    <n v="0"/>
    <n v="0"/>
    <n v="0"/>
    <s v="N/A"/>
    <n v="0"/>
    <n v="0"/>
    <n v="0"/>
    <n v="0"/>
    <n v="0"/>
    <n v="0"/>
    <n v="0"/>
    <n v="0"/>
    <n v="0"/>
    <n v="0"/>
    <n v="0"/>
    <n v="0"/>
    <n v="0"/>
    <s v="FED HOUSNG &amp; COMM DEV FND"/>
    <s v="FHCD PRUDENCE SCHAFFNER"/>
    <s v="DEFAULT"/>
    <s v="Default"/>
  </r>
  <r>
    <x v="0"/>
    <s v="1122680"/>
    <s v="000000"/>
    <x v="29"/>
    <s v="0000000"/>
    <n v="2016"/>
    <x v="1"/>
    <x v="29"/>
    <s v="BS200-CURRENT LIABILITIES"/>
    <s v="B2220-DEFERRED REVENUES"/>
    <m/>
    <n v="0"/>
    <n v="0"/>
    <n v="0"/>
    <n v="0"/>
    <n v="0"/>
    <s v="N/A"/>
    <n v="0"/>
    <n v="0"/>
    <n v="0"/>
    <n v="0"/>
    <n v="0"/>
    <n v="0"/>
    <n v="0"/>
    <n v="0"/>
    <n v="0"/>
    <n v="0"/>
    <n v="0"/>
    <n v="0"/>
    <n v="0"/>
    <s v="FED HOUSNG &amp; COMM DEV FND"/>
    <s v="FHCD PRUDENCE SCHAFFNER"/>
    <s v="DEFAULT"/>
    <s v="Default"/>
  </r>
  <r>
    <x v="0"/>
    <s v="1122680"/>
    <s v="350002"/>
    <x v="43"/>
    <s v="0000000"/>
    <n v="2016"/>
    <x v="4"/>
    <x v="43"/>
    <s v="R3000-REVENUE"/>
    <s v="R3310-FEDERAL GRANTS DIRECT"/>
    <m/>
    <n v="0"/>
    <n v="0"/>
    <n v="0"/>
    <n v="0"/>
    <n v="0"/>
    <s v="N/A"/>
    <n v="0"/>
    <n v="0"/>
    <n v="0"/>
    <n v="0"/>
    <n v="0"/>
    <n v="0"/>
    <n v="0"/>
    <n v="0"/>
    <n v="0"/>
    <n v="0"/>
    <n v="0"/>
    <n v="0"/>
    <n v="0"/>
    <s v="FED HOUSNG &amp; COMM DEV FND"/>
    <s v="FHCD PRUDENCE SCHAFFNER"/>
    <s v="IDIS HOME OWNERS REHAB"/>
    <s v="Default"/>
  </r>
  <r>
    <x v="0"/>
    <s v="1122680"/>
    <s v="350002"/>
    <x v="112"/>
    <s v="0000000"/>
    <n v="2016"/>
    <x v="3"/>
    <x v="112"/>
    <s v="50000-PROGRAM EXPENDITURE BUDGET"/>
    <s v="53000-SERVICES-OTHER CHARGES"/>
    <m/>
    <n v="0"/>
    <n v="0"/>
    <n v="0"/>
    <n v="0"/>
    <n v="0"/>
    <s v="N/A"/>
    <n v="0"/>
    <n v="0"/>
    <n v="0"/>
    <n v="0"/>
    <n v="0"/>
    <n v="0"/>
    <n v="0"/>
    <n v="0"/>
    <n v="0"/>
    <n v="0"/>
    <n v="0"/>
    <n v="0"/>
    <n v="0"/>
    <s v="FED HOUSNG &amp; COMM DEV FND"/>
    <s v="FHCD PRUDENCE SCHAFFNER"/>
    <s v="IDIS HOME OWNERS REHAB"/>
    <s v="Default"/>
  </r>
  <r>
    <x v="0"/>
    <s v="1122680"/>
    <s v="350002"/>
    <x v="112"/>
    <s v="5590000"/>
    <n v="2016"/>
    <x v="3"/>
    <x v="112"/>
    <s v="50000-PROGRAM EXPENDITURE BUDGET"/>
    <s v="53000-SERVICES-OTHER CHARGES"/>
    <m/>
    <n v="0"/>
    <n v="0"/>
    <n v="0"/>
    <n v="0"/>
    <n v="0"/>
    <s v="N/A"/>
    <n v="0"/>
    <n v="0"/>
    <n v="0"/>
    <n v="0"/>
    <n v="0"/>
    <n v="0"/>
    <n v="0"/>
    <n v="0"/>
    <n v="0"/>
    <n v="0"/>
    <n v="0"/>
    <n v="0"/>
    <n v="0"/>
    <s v="FED HOUSNG &amp; COMM DEV FND"/>
    <s v="FHCD PRUDENCE SCHAFFNER"/>
    <s v="IDIS HOME OWNERS REHAB"/>
    <s v="HOUSING AND COMMUNITY DEVELOPMENT"/>
  </r>
  <r>
    <x v="0"/>
    <s v="1122680"/>
    <s v="350008"/>
    <x v="112"/>
    <s v="0000000"/>
    <n v="2016"/>
    <x v="3"/>
    <x v="112"/>
    <s v="50000-PROGRAM EXPENDITURE BUDGET"/>
    <s v="53000-SERVICES-OTHER CHARGES"/>
    <m/>
    <n v="0"/>
    <n v="0"/>
    <n v="0"/>
    <n v="0"/>
    <n v="0"/>
    <s v="N/A"/>
    <n v="0"/>
    <n v="0"/>
    <n v="0"/>
    <n v="0"/>
    <n v="0"/>
    <n v="0"/>
    <n v="0"/>
    <n v="0"/>
    <n v="0"/>
    <n v="0"/>
    <n v="0"/>
    <n v="0"/>
    <n v="0"/>
    <s v="FED HOUSNG &amp; COMM DEV FND"/>
    <s v="FHCD PRUDENCE SCHAFFNER"/>
    <s v="HOME OWNER OCC LNS"/>
    <s v="Default"/>
  </r>
  <r>
    <x v="0"/>
    <s v="1122680"/>
    <s v="350008"/>
    <x v="112"/>
    <s v="5590000"/>
    <n v="2016"/>
    <x v="3"/>
    <x v="112"/>
    <s v="50000-PROGRAM EXPENDITURE BUDGET"/>
    <s v="53000-SERVICES-OTHER CHARGES"/>
    <m/>
    <n v="0"/>
    <n v="0"/>
    <n v="0"/>
    <n v="0"/>
    <n v="0"/>
    <s v="N/A"/>
    <n v="0"/>
    <n v="0"/>
    <n v="0"/>
    <n v="0"/>
    <n v="0"/>
    <n v="0"/>
    <n v="0"/>
    <n v="0"/>
    <n v="0"/>
    <n v="0"/>
    <n v="0"/>
    <n v="0"/>
    <n v="0"/>
    <s v="FED HOUSNG &amp; COMM DEV FND"/>
    <s v="FHCD PRUDENCE SCHAFFNER"/>
    <s v="HOME OWNER OCC LNS"/>
    <s v="HOUSING AND COMMUNITY DEVELOPMENT"/>
  </r>
  <r>
    <x v="0"/>
    <s v="1122769"/>
    <s v="000000"/>
    <x v="6"/>
    <s v="0000000"/>
    <n v="2016"/>
    <x v="0"/>
    <x v="6"/>
    <s v="BS000-CURRENT ASSETS"/>
    <s v="B1150-ACCOUNTS RECEIVABLE"/>
    <m/>
    <n v="0"/>
    <n v="0"/>
    <n v="0"/>
    <n v="0"/>
    <n v="0"/>
    <s v="N/A"/>
    <n v="0"/>
    <n v="0"/>
    <n v="0"/>
    <n v="0"/>
    <n v="0"/>
    <n v="0"/>
    <n v="0"/>
    <n v="0"/>
    <n v="0"/>
    <n v="0"/>
    <n v="0"/>
    <n v="0"/>
    <n v="0"/>
    <s v="FED HOUSNG &amp; COMM DEV FND"/>
    <s v="FHCD VVLP M14"/>
    <s v="DEFAULT"/>
    <s v="Default"/>
  </r>
  <r>
    <x v="0"/>
    <s v="1122769"/>
    <s v="000000"/>
    <x v="9"/>
    <s v="0000000"/>
    <n v="2016"/>
    <x v="0"/>
    <x v="9"/>
    <s v="BS000-CURRENT ASSETS"/>
    <s v="B1150-ACCOUNTS RECEIVABLE"/>
    <m/>
    <n v="0"/>
    <n v="0"/>
    <n v="0"/>
    <n v="0"/>
    <n v="0"/>
    <s v="N/A"/>
    <n v="0"/>
    <n v="0"/>
    <n v="0"/>
    <n v="0"/>
    <n v="0"/>
    <n v="0"/>
    <n v="0"/>
    <n v="0"/>
    <n v="0"/>
    <n v="0"/>
    <n v="0"/>
    <n v="0"/>
    <n v="0"/>
    <s v="FED HOUSNG &amp; COMM DEV FND"/>
    <s v="FHCD VVLP M14"/>
    <s v="DEFAULT"/>
    <s v="Default"/>
  </r>
  <r>
    <x v="0"/>
    <s v="1122769"/>
    <s v="000000"/>
    <x v="29"/>
    <s v="0000000"/>
    <n v="2016"/>
    <x v="1"/>
    <x v="29"/>
    <s v="BS200-CURRENT LIABILITIES"/>
    <s v="B2220-DEFERRED REVENUES"/>
    <m/>
    <n v="0"/>
    <n v="0"/>
    <n v="0"/>
    <n v="0"/>
    <n v="0"/>
    <s v="N/A"/>
    <n v="0"/>
    <n v="0"/>
    <n v="0"/>
    <n v="0"/>
    <n v="0"/>
    <n v="0"/>
    <n v="0"/>
    <n v="0"/>
    <n v="0"/>
    <n v="0"/>
    <n v="0"/>
    <n v="0"/>
    <n v="0"/>
    <s v="FED HOUSNG &amp; COMM DEV FND"/>
    <s v="FHCD VVLP M14"/>
    <s v="DEFAULT"/>
    <s v="Default"/>
  </r>
  <r>
    <x v="0"/>
    <s v="1122769"/>
    <s v="350105"/>
    <x v="64"/>
    <s v="0000000"/>
    <n v="2016"/>
    <x v="4"/>
    <x v="64"/>
    <s v="R3000-REVENUE"/>
    <s v="R3310-FEDERAL GRANTS DIRECT"/>
    <m/>
    <n v="0"/>
    <n v="0"/>
    <n v="0"/>
    <n v="0"/>
    <n v="0"/>
    <s v="N/A"/>
    <n v="0"/>
    <n v="0"/>
    <n v="0"/>
    <n v="0"/>
    <n v="0"/>
    <n v="0"/>
    <n v="0"/>
    <n v="0"/>
    <n v="0"/>
    <n v="0"/>
    <n v="0"/>
    <n v="0"/>
    <n v="0"/>
    <s v="FED HOUSNG &amp; COMM DEV FND"/>
    <s v="FHCD VVLP M14"/>
    <s v="VIETNAM VETERANS TRANSTL"/>
    <s v="Default"/>
  </r>
  <r>
    <x v="0"/>
    <s v="1122769"/>
    <s v="350105"/>
    <x v="40"/>
    <s v="5590000"/>
    <n v="2016"/>
    <x v="3"/>
    <x v="40"/>
    <s v="50000-PROGRAM EXPENDITURE BUDGET"/>
    <s v="51000-WAGES AND BENEFITS"/>
    <s v="51100-SALARIES/WAGES"/>
    <n v="0"/>
    <n v="0"/>
    <n v="0"/>
    <n v="0"/>
    <n v="0"/>
    <s v="N/A"/>
    <n v="0"/>
    <n v="0"/>
    <n v="0"/>
    <n v="0"/>
    <n v="0"/>
    <n v="0"/>
    <n v="0"/>
    <n v="0"/>
    <n v="0"/>
    <n v="0"/>
    <n v="0"/>
    <n v="0"/>
    <n v="0"/>
    <s v="FED HOUSNG &amp; COMM DEV FND"/>
    <s v="FHCD VVLP M14"/>
    <s v="VIETNAM VETERANS TRANSTL"/>
    <s v="HOUSING AND COMMUNITY DEVELOPMENT"/>
  </r>
  <r>
    <x v="0"/>
    <s v="1122769"/>
    <s v="350105"/>
    <x v="70"/>
    <s v="5590000"/>
    <n v="2016"/>
    <x v="3"/>
    <x v="70"/>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0"/>
    <s v="5592000"/>
    <n v="2016"/>
    <x v="3"/>
    <x v="70"/>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71"/>
    <s v="5590000"/>
    <n v="2016"/>
    <x v="3"/>
    <x v="71"/>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1"/>
    <s v="5592000"/>
    <n v="2016"/>
    <x v="3"/>
    <x v="71"/>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72"/>
    <s v="5590000"/>
    <n v="2016"/>
    <x v="3"/>
    <x v="72"/>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2"/>
    <s v="5592000"/>
    <n v="2016"/>
    <x v="3"/>
    <x v="72"/>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112"/>
    <s v="5590000"/>
    <n v="2016"/>
    <x v="3"/>
    <x v="112"/>
    <s v="50000-PROGRAM EXPENDITURE BUDGET"/>
    <s v="53000-SERVICES-OTHER CHARGES"/>
    <m/>
    <n v="0"/>
    <n v="0"/>
    <n v="0"/>
    <n v="0"/>
    <n v="0"/>
    <s v="N/A"/>
    <n v="0"/>
    <n v="0"/>
    <n v="0"/>
    <n v="0"/>
    <n v="0"/>
    <n v="0"/>
    <n v="0"/>
    <n v="0"/>
    <n v="0"/>
    <n v="0"/>
    <n v="0"/>
    <n v="0"/>
    <n v="0"/>
    <s v="FED HOUSNG &amp; COMM DEV FND"/>
    <s v="FHCD VVLP M14"/>
    <s v="VIETNAM VETERANS TRANSTL"/>
    <s v="HOUSING AND COMMUNITY DEVELOPMENT"/>
  </r>
  <r>
    <x v="0"/>
    <s v="1122769"/>
    <s v="350105"/>
    <x v="112"/>
    <s v="5592000"/>
    <n v="2016"/>
    <x v="3"/>
    <x v="112"/>
    <s v="50000-PROGRAM EXPENDITURE BUDGET"/>
    <s v="53000-SERVICES-OTHER CHARGES"/>
    <m/>
    <n v="0"/>
    <n v="0"/>
    <n v="0"/>
    <n v="0"/>
    <n v="0"/>
    <s v="N/A"/>
    <n v="0"/>
    <n v="0"/>
    <n v="0"/>
    <n v="0"/>
    <n v="0"/>
    <n v="0"/>
    <n v="0"/>
    <n v="0"/>
    <n v="0"/>
    <n v="0"/>
    <n v="0"/>
    <n v="0"/>
    <n v="0"/>
    <s v="FED HOUSNG &amp; COMM DEV FND"/>
    <s v="FHCD VVLP M14"/>
    <s v="VIETNAM VETERANS TRANSTL"/>
    <s v="HOUSING AND COMMUNITY SERVICES"/>
  </r>
  <r>
    <x v="0"/>
    <s v="1122842"/>
    <s v="000000"/>
    <x v="6"/>
    <s v="0000000"/>
    <n v="2016"/>
    <x v="0"/>
    <x v="6"/>
    <s v="BS000-CURRENT ASSETS"/>
    <s v="B1150-ACCOUNTS RECEIVABLE"/>
    <m/>
    <n v="0"/>
    <n v="0"/>
    <n v="0"/>
    <n v="0"/>
    <n v="0"/>
    <s v="N/A"/>
    <n v="0"/>
    <n v="0"/>
    <n v="0"/>
    <n v="0"/>
    <n v="0"/>
    <n v="0"/>
    <n v="0"/>
    <n v="0"/>
    <n v="0"/>
    <n v="0"/>
    <n v="0"/>
    <n v="0"/>
    <n v="0"/>
    <s v="FED HOUSNG &amp; COMM DEV FND"/>
    <s v="FHCD 2014 CDBG ADMIN C14"/>
    <s v="DEFAULT"/>
    <s v="Default"/>
  </r>
  <r>
    <x v="0"/>
    <s v="1122842"/>
    <s v="000000"/>
    <x v="9"/>
    <s v="0000000"/>
    <n v="2016"/>
    <x v="0"/>
    <x v="9"/>
    <s v="BS000-CURRENT ASSETS"/>
    <s v="B1150-ACCOUNTS RECEIVABLE"/>
    <m/>
    <n v="0"/>
    <n v="0"/>
    <n v="74819.12"/>
    <n v="0"/>
    <n v="-74819.12"/>
    <s v="N/A"/>
    <n v="0"/>
    <n v="0"/>
    <n v="0"/>
    <n v="0"/>
    <n v="0"/>
    <n v="0"/>
    <n v="74819.12"/>
    <n v="0"/>
    <n v="0"/>
    <n v="0"/>
    <n v="0"/>
    <n v="0"/>
    <n v="0"/>
    <s v="FED HOUSNG &amp; COMM DEV FND"/>
    <s v="FHCD 2014 CDBG ADMIN C14"/>
    <s v="DEFAULT"/>
    <s v="Default"/>
  </r>
  <r>
    <x v="0"/>
    <s v="1122842"/>
    <s v="000000"/>
    <x v="29"/>
    <s v="0000000"/>
    <n v="2016"/>
    <x v="1"/>
    <x v="29"/>
    <s v="BS200-CURRENT LIABILITIES"/>
    <s v="B2220-DEFERRED REVENUES"/>
    <m/>
    <n v="0"/>
    <n v="0"/>
    <n v="-74819.12"/>
    <n v="0"/>
    <n v="74819.12"/>
    <s v="N/A"/>
    <n v="0"/>
    <n v="0"/>
    <n v="0"/>
    <n v="0"/>
    <n v="0"/>
    <n v="0"/>
    <n v="-74819.12"/>
    <n v="0"/>
    <n v="0"/>
    <n v="0"/>
    <n v="0"/>
    <n v="0"/>
    <n v="0"/>
    <s v="FED HOUSNG &amp; COMM DEV FND"/>
    <s v="FHCD 2014 CDBG ADMIN C14"/>
    <s v="DEFAULT"/>
    <s v="Default"/>
  </r>
  <r>
    <x v="0"/>
    <s v="1122842"/>
    <s v="350044"/>
    <x v="55"/>
    <s v="0000000"/>
    <n v="2016"/>
    <x v="4"/>
    <x v="55"/>
    <s v="R3000-REVENUE"/>
    <s v="R3310-FEDERAL GRANTS DIRECT"/>
    <m/>
    <n v="0"/>
    <n v="0"/>
    <n v="0"/>
    <n v="0"/>
    <n v="0"/>
    <s v="N/A"/>
    <n v="0"/>
    <n v="0"/>
    <n v="0"/>
    <n v="0"/>
    <n v="0"/>
    <n v="0"/>
    <n v="0"/>
    <n v="0"/>
    <n v="0"/>
    <n v="0"/>
    <n v="0"/>
    <n v="0"/>
    <n v="0"/>
    <s v="FED HOUSNG &amp; COMM DEV FND"/>
    <s v="FHCD 2014 CDBG ADMIN C14"/>
    <s v="CDBG ADMIN PLANNING"/>
    <s v="Default"/>
  </r>
  <r>
    <x v="0"/>
    <s v="1122842"/>
    <s v="350044"/>
    <x v="55"/>
    <s v="5590000"/>
    <n v="2016"/>
    <x v="4"/>
    <x v="55"/>
    <s v="R3000-REVENUE"/>
    <s v="R3310-FEDERAL GRANTS DIRECT"/>
    <m/>
    <n v="0"/>
    <n v="0"/>
    <n v="0"/>
    <n v="0"/>
    <n v="0"/>
    <s v="N/A"/>
    <n v="0"/>
    <n v="0"/>
    <n v="0"/>
    <n v="0"/>
    <n v="0"/>
    <n v="0"/>
    <n v="0"/>
    <n v="0"/>
    <n v="0"/>
    <n v="0"/>
    <n v="0"/>
    <n v="0"/>
    <n v="0"/>
    <s v="FED HOUSNG &amp; COMM DEV FND"/>
    <s v="FHCD 2014 CDBG ADMIN C14"/>
    <s v="CDBG ADMIN PLANNING"/>
    <s v="HOUSING AND COMMUNITY DEVELOPMENT"/>
  </r>
  <r>
    <x v="0"/>
    <s v="1122842"/>
    <s v="350044"/>
    <x v="40"/>
    <s v="5590000"/>
    <n v="2016"/>
    <x v="3"/>
    <x v="40"/>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56"/>
    <s v="5590000"/>
    <n v="2016"/>
    <x v="3"/>
    <x v="56"/>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106"/>
    <s v="5590000"/>
    <n v="2016"/>
    <x v="3"/>
    <x v="106"/>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70"/>
    <s v="5590000"/>
    <n v="2016"/>
    <x v="3"/>
    <x v="70"/>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1"/>
    <s v="5590000"/>
    <n v="2016"/>
    <x v="3"/>
    <x v="71"/>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2"/>
    <s v="5590000"/>
    <n v="2016"/>
    <x v="3"/>
    <x v="72"/>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3"/>
    <s v="5590000"/>
    <n v="2016"/>
    <x v="3"/>
    <x v="73"/>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5"/>
    <s v="5590000"/>
    <n v="2016"/>
    <x v="3"/>
    <x v="75"/>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09"/>
    <s v="5590000"/>
    <n v="2016"/>
    <x v="3"/>
    <x v="109"/>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23"/>
    <s v="5590000"/>
    <n v="2016"/>
    <x v="3"/>
    <x v="123"/>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69"/>
    <s v="5590000"/>
    <n v="2016"/>
    <x v="3"/>
    <x v="168"/>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56"/>
    <s v="5590000"/>
    <n v="2016"/>
    <x v="3"/>
    <x v="155"/>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3"/>
    <s v="5590000"/>
    <n v="2016"/>
    <x v="3"/>
    <x v="152"/>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4"/>
    <s v="5590000"/>
    <n v="2016"/>
    <x v="3"/>
    <x v="153"/>
    <s v="50000-PROGRAM EXPENDITURE BUDGET"/>
    <s v="53000-SERVICES-OTHER CHARGES"/>
    <m/>
    <n v="0"/>
    <n v="0"/>
    <n v="0"/>
    <n v="-481.68"/>
    <n v="481.68"/>
    <s v="N/A"/>
    <n v="0"/>
    <n v="0"/>
    <n v="0"/>
    <n v="0"/>
    <n v="0"/>
    <n v="0"/>
    <n v="0"/>
    <n v="0"/>
    <n v="0"/>
    <n v="0"/>
    <n v="0"/>
    <n v="0"/>
    <n v="0"/>
    <s v="FED HOUSNG &amp; COMM DEV FND"/>
    <s v="FHCD 2014 CDBG ADMIN C14"/>
    <s v="CDBG ADMIN PLANNING"/>
    <s v="HOUSING AND COMMUNITY DEVELOPMENT"/>
  </r>
  <r>
    <x v="0"/>
    <s v="1122842"/>
    <s v="350044"/>
    <x v="139"/>
    <s v="5590000"/>
    <n v="2016"/>
    <x v="3"/>
    <x v="139"/>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1"/>
    <s v="5590000"/>
    <n v="2016"/>
    <x v="3"/>
    <x v="111"/>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2"/>
    <s v="5590000"/>
    <n v="2016"/>
    <x v="3"/>
    <x v="112"/>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44"/>
    <s v="5590000"/>
    <n v="2016"/>
    <x v="3"/>
    <x v="14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4"/>
    <s v="5590000"/>
    <n v="2016"/>
    <x v="3"/>
    <x v="163"/>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28"/>
    <s v="5590000"/>
    <n v="2016"/>
    <x v="3"/>
    <x v="128"/>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40"/>
    <s v="5590000"/>
    <n v="2016"/>
    <x v="3"/>
    <x v="140"/>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8"/>
    <s v="5590000"/>
    <n v="2016"/>
    <x v="3"/>
    <x v="157"/>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4"/>
    <s v="5590000"/>
    <n v="2016"/>
    <x v="3"/>
    <x v="11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0"/>
    <s v="5590000"/>
    <n v="2016"/>
    <x v="3"/>
    <x v="159"/>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1"/>
    <s v="5590000"/>
    <n v="2016"/>
    <x v="3"/>
    <x v="160"/>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5"/>
    <s v="5590000"/>
    <n v="2016"/>
    <x v="3"/>
    <x v="15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77"/>
    <s v="5590000"/>
    <n v="2016"/>
    <x v="3"/>
    <x v="77"/>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42"/>
    <s v="5590000"/>
    <n v="2016"/>
    <x v="3"/>
    <x v="42"/>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62"/>
    <s v="5590000"/>
    <n v="2016"/>
    <x v="3"/>
    <x v="161"/>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48"/>
    <s v="5590000"/>
    <n v="2016"/>
    <x v="3"/>
    <x v="148"/>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17"/>
    <s v="5590000"/>
    <n v="2016"/>
    <x v="3"/>
    <x v="117"/>
    <s v="50000-PROGRAM EXPENDITURE BUDGET"/>
    <s v="59900-CONTRA EXPENDITURES"/>
    <m/>
    <n v="0"/>
    <n v="0"/>
    <n v="0"/>
    <n v="0"/>
    <n v="0"/>
    <s v="N/A"/>
    <n v="0"/>
    <n v="0"/>
    <n v="0"/>
    <n v="0"/>
    <n v="0"/>
    <n v="0"/>
    <n v="0"/>
    <n v="0"/>
    <n v="0"/>
    <n v="0"/>
    <n v="0"/>
    <n v="0"/>
    <n v="0"/>
    <s v="FED HOUSNG &amp; COMM DEV FND"/>
    <s v="FHCD 2014 CDBG ADMIN C14"/>
    <s v="CDBG ADMIN PLANNING"/>
    <s v="HOUSING AND COMMUNITY DEVELOPMENT"/>
  </r>
  <r>
    <x v="0"/>
    <s v="1122843"/>
    <s v="000000"/>
    <x v="6"/>
    <s v="0000000"/>
    <n v="2016"/>
    <x v="0"/>
    <x v="6"/>
    <s v="BS000-CURRENT ASSETS"/>
    <s v="B1150-ACCOUNTS RECEIVABLE"/>
    <m/>
    <n v="0"/>
    <n v="0"/>
    <n v="0"/>
    <n v="0"/>
    <n v="0"/>
    <s v="N/A"/>
    <n v="0"/>
    <n v="0"/>
    <n v="0"/>
    <n v="0"/>
    <n v="0"/>
    <n v="0"/>
    <n v="0"/>
    <n v="0"/>
    <n v="0"/>
    <n v="0"/>
    <n v="0"/>
    <n v="0"/>
    <n v="0"/>
    <s v="FED HOUSNG &amp; COMM DEV FND"/>
    <s v="FHCD 2014 HSG REPAIR ADMIN C14"/>
    <s v="DEFAULT"/>
    <s v="Default"/>
  </r>
  <r>
    <x v="0"/>
    <s v="1122843"/>
    <s v="000000"/>
    <x v="9"/>
    <s v="0000000"/>
    <n v="2016"/>
    <x v="0"/>
    <x v="9"/>
    <s v="BS000-CURRENT ASSETS"/>
    <s v="B1150-ACCOUNTS RECEIVABLE"/>
    <m/>
    <n v="0"/>
    <n v="0"/>
    <n v="0"/>
    <n v="0"/>
    <n v="0"/>
    <s v="N/A"/>
    <n v="0"/>
    <n v="0"/>
    <n v="0"/>
    <n v="0"/>
    <n v="0"/>
    <n v="0"/>
    <n v="0"/>
    <n v="0"/>
    <n v="0"/>
    <n v="0"/>
    <n v="0"/>
    <n v="0"/>
    <n v="0"/>
    <s v="FED HOUSNG &amp; COMM DEV FND"/>
    <s v="FHCD 2014 HSG REPAIR ADMIN C14"/>
    <s v="DEFAULT"/>
    <s v="Default"/>
  </r>
  <r>
    <x v="0"/>
    <s v="1122843"/>
    <s v="000000"/>
    <x v="29"/>
    <s v="0000000"/>
    <n v="2016"/>
    <x v="1"/>
    <x v="29"/>
    <s v="BS200-CURRENT LIABILITIES"/>
    <s v="B2220-DEFERRED REVENUES"/>
    <m/>
    <n v="0"/>
    <n v="0"/>
    <n v="0"/>
    <n v="0"/>
    <n v="0"/>
    <s v="N/A"/>
    <n v="0"/>
    <n v="0"/>
    <n v="0"/>
    <n v="0"/>
    <n v="0"/>
    <n v="0"/>
    <n v="0"/>
    <n v="0"/>
    <n v="0"/>
    <n v="0"/>
    <n v="0"/>
    <n v="0"/>
    <n v="0"/>
    <s v="FED HOUSNG &amp; COMM DEV FND"/>
    <s v="FHCD 2014 HSG REPAIR ADMIN C14"/>
    <s v="DEFAULT"/>
    <s v="Default"/>
  </r>
  <r>
    <x v="0"/>
    <s v="1122843"/>
    <s v="350047"/>
    <x v="55"/>
    <s v="0000000"/>
    <n v="2016"/>
    <x v="4"/>
    <x v="55"/>
    <s v="R3000-REVENUE"/>
    <s v="R3310-FEDERAL GRANTS DIRECT"/>
    <m/>
    <n v="0"/>
    <n v="0"/>
    <n v="0"/>
    <n v="0"/>
    <n v="0"/>
    <s v="N/A"/>
    <n v="0"/>
    <n v="0"/>
    <n v="0"/>
    <n v="0"/>
    <n v="0"/>
    <n v="0"/>
    <n v="0"/>
    <n v="0"/>
    <n v="0"/>
    <n v="0"/>
    <n v="0"/>
    <n v="0"/>
    <n v="0"/>
    <s v="FED HOUSNG &amp; COMM DEV FND"/>
    <s v="FHCD 2014 HSG REPAIR ADMIN C14"/>
    <s v="PROGRAM YEAR PROJECTS"/>
    <s v="Default"/>
  </r>
  <r>
    <x v="0"/>
    <s v="1122843"/>
    <s v="350047"/>
    <x v="43"/>
    <s v="5590000"/>
    <n v="2016"/>
    <x v="4"/>
    <x v="43"/>
    <s v="R3000-REVENUE"/>
    <s v="R3310-FEDERAL GRANTS DIRECT"/>
    <m/>
    <n v="0"/>
    <n v="0"/>
    <n v="0"/>
    <n v="0"/>
    <n v="0"/>
    <s v="N/A"/>
    <n v="0"/>
    <n v="0"/>
    <n v="0"/>
    <n v="0"/>
    <n v="0"/>
    <n v="0"/>
    <n v="0"/>
    <n v="0"/>
    <n v="0"/>
    <n v="0"/>
    <n v="0"/>
    <n v="0"/>
    <n v="0"/>
    <s v="FED HOUSNG &amp; COMM DEV FND"/>
    <s v="FHCD 2014 HSG REPAIR ADMIN C14"/>
    <s v="PROGRAM YEAR PROJECTS"/>
    <s v="HOUSING AND COMMUNITY DEVELOPMENT"/>
  </r>
  <r>
    <x v="0"/>
    <s v="1122843"/>
    <s v="350047"/>
    <x v="40"/>
    <s v="5590000"/>
    <n v="2016"/>
    <x v="3"/>
    <x v="40"/>
    <s v="50000-PROGRAM EXPENDITURE BUDGET"/>
    <s v="51000-WAGES AND BENEFITS"/>
    <s v="51100-SALARIES/WAGES"/>
    <n v="0"/>
    <n v="0"/>
    <n v="0"/>
    <n v="0"/>
    <n v="0"/>
    <s v="N/A"/>
    <n v="0"/>
    <n v="0"/>
    <n v="0"/>
    <n v="0"/>
    <n v="0"/>
    <n v="0"/>
    <n v="0"/>
    <n v="0"/>
    <n v="0"/>
    <n v="0"/>
    <n v="0"/>
    <n v="0"/>
    <n v="0"/>
    <s v="FED HOUSNG &amp; COMM DEV FND"/>
    <s v="FHCD 2014 HSG REPAIR ADMIN C14"/>
    <s v="PROGRAM YEAR PROJECTS"/>
    <s v="HOUSING AND COMMUNITY DEVELOPMENT"/>
  </r>
  <r>
    <x v="0"/>
    <s v="1122843"/>
    <s v="350047"/>
    <x v="106"/>
    <s v="5590000"/>
    <n v="2016"/>
    <x v="3"/>
    <x v="106"/>
    <s v="50000-PROGRAM EXPENDITURE BUDGET"/>
    <s v="51000-WAGES AND BENEFITS"/>
    <s v="51100-SALARIES/WAGES"/>
    <n v="0"/>
    <n v="0"/>
    <n v="0"/>
    <n v="0"/>
    <n v="0"/>
    <s v="N/A"/>
    <n v="0"/>
    <n v="0"/>
    <n v="0"/>
    <n v="0"/>
    <n v="0"/>
    <n v="0"/>
    <n v="0"/>
    <n v="0"/>
    <n v="0"/>
    <n v="0"/>
    <n v="0"/>
    <n v="0"/>
    <n v="0"/>
    <s v="FED HOUSNG &amp; COMM DEV FND"/>
    <s v="FHCD 2014 HSG REPAIR ADMIN C14"/>
    <s v="PROGRAM YEAR PROJECTS"/>
    <s v="HOUSING AND COMMUNITY DEVELOPMENT"/>
  </r>
  <r>
    <x v="0"/>
    <s v="1122843"/>
    <s v="350047"/>
    <x v="70"/>
    <s v="5590000"/>
    <n v="2016"/>
    <x v="3"/>
    <x v="70"/>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1"/>
    <s v="5590000"/>
    <n v="2016"/>
    <x v="3"/>
    <x v="71"/>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2"/>
    <s v="5590000"/>
    <n v="2016"/>
    <x v="3"/>
    <x v="72"/>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5"/>
    <s v="5590000"/>
    <n v="2016"/>
    <x v="3"/>
    <x v="75"/>
    <s v="50000-PROGRAM EXPENDITURE BUDGET"/>
    <s v="52000-SUPPLIES"/>
    <m/>
    <n v="0"/>
    <n v="0"/>
    <n v="0"/>
    <n v="0"/>
    <n v="0"/>
    <s v="N/A"/>
    <n v="0"/>
    <n v="0"/>
    <n v="0"/>
    <n v="0"/>
    <n v="0"/>
    <n v="0"/>
    <n v="0"/>
    <n v="0"/>
    <n v="0"/>
    <n v="0"/>
    <n v="0"/>
    <n v="0"/>
    <n v="0"/>
    <s v="FED HOUSNG &amp; COMM DEV FND"/>
    <s v="FHCD 2014 HSG REPAIR ADMIN C14"/>
    <s v="PROGRAM YEAR PROJECTS"/>
    <s v="HOUSING AND COMMUNITY DEVELOPMENT"/>
  </r>
  <r>
    <x v="0"/>
    <s v="1122843"/>
    <s v="350047"/>
    <x v="109"/>
    <s v="5590000"/>
    <n v="2016"/>
    <x v="3"/>
    <x v="109"/>
    <s v="50000-PROGRAM EXPENDITURE BUDGET"/>
    <s v="52000-SUPPLIES"/>
    <m/>
    <n v="0"/>
    <n v="0"/>
    <n v="0"/>
    <n v="0"/>
    <n v="0"/>
    <s v="N/A"/>
    <n v="0"/>
    <n v="0"/>
    <n v="0"/>
    <n v="0"/>
    <n v="0"/>
    <n v="0"/>
    <n v="0"/>
    <n v="0"/>
    <n v="0"/>
    <n v="0"/>
    <n v="0"/>
    <n v="0"/>
    <n v="0"/>
    <s v="FED HOUSNG &amp; COMM DEV FND"/>
    <s v="FHCD 2014 HSG REPAIR ADMIN C14"/>
    <s v="PROGRAM YEAR PROJECTS"/>
    <s v="HOUSING AND COMMUNITY DEVELOPMENT"/>
  </r>
  <r>
    <x v="0"/>
    <s v="1122843"/>
    <s v="350047"/>
    <x v="154"/>
    <s v="5590000"/>
    <n v="2016"/>
    <x v="3"/>
    <x v="153"/>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38"/>
    <s v="5590000"/>
    <n v="2016"/>
    <x v="3"/>
    <x v="38"/>
    <s v="50000-PROGRAM EXPENDITURE BUDGET"/>
    <s v="53000-SERVICES-OTHER CHARGES"/>
    <m/>
    <n v="0"/>
    <n v="0"/>
    <n v="0"/>
    <n v="-34.5"/>
    <n v="34.5"/>
    <s v="N/A"/>
    <n v="0"/>
    <n v="0"/>
    <n v="0"/>
    <n v="0"/>
    <n v="0"/>
    <n v="0"/>
    <n v="0"/>
    <n v="0"/>
    <n v="0"/>
    <n v="0"/>
    <n v="0"/>
    <n v="0"/>
    <n v="0"/>
    <s v="FED HOUSNG &amp; COMM DEV FND"/>
    <s v="FHCD 2014 HSG REPAIR ADMIN C14"/>
    <s v="PROGRAM YEAR PROJECTS"/>
    <s v="HOUSING AND COMMUNITY DEVELOPMENT"/>
  </r>
  <r>
    <x v="0"/>
    <s v="1122843"/>
    <s v="350047"/>
    <x v="76"/>
    <s v="5590000"/>
    <n v="2016"/>
    <x v="3"/>
    <x v="76"/>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39"/>
    <s v="5590000"/>
    <n v="2016"/>
    <x v="3"/>
    <x v="139"/>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12"/>
    <s v="5590000"/>
    <n v="2016"/>
    <x v="3"/>
    <x v="112"/>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44"/>
    <s v="5590000"/>
    <n v="2016"/>
    <x v="3"/>
    <x v="144"/>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40"/>
    <s v="5590000"/>
    <n v="2016"/>
    <x v="3"/>
    <x v="140"/>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58"/>
    <s v="5590000"/>
    <n v="2016"/>
    <x v="3"/>
    <x v="157"/>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14"/>
    <s v="5590000"/>
    <n v="2016"/>
    <x v="3"/>
    <x v="114"/>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60"/>
    <s v="5590000"/>
    <n v="2016"/>
    <x v="3"/>
    <x v="159"/>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67"/>
    <s v="5590000"/>
    <n v="2016"/>
    <x v="3"/>
    <x v="166"/>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77"/>
    <s v="5590000"/>
    <n v="2016"/>
    <x v="3"/>
    <x v="77"/>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42"/>
    <s v="5590000"/>
    <n v="2016"/>
    <x v="3"/>
    <x v="42"/>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70"/>
    <s v="5590000"/>
    <n v="2016"/>
    <x v="3"/>
    <x v="169"/>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48"/>
    <s v="5590000"/>
    <n v="2016"/>
    <x v="3"/>
    <x v="148"/>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17"/>
    <s v="5590000"/>
    <n v="2016"/>
    <x v="3"/>
    <x v="117"/>
    <s v="50000-PROGRAM EXPENDITURE BUDGET"/>
    <s v="59900-CONTRA EXPENDITURES"/>
    <m/>
    <n v="0"/>
    <n v="0"/>
    <n v="0"/>
    <n v="0"/>
    <n v="0"/>
    <s v="N/A"/>
    <n v="0"/>
    <n v="0"/>
    <n v="0"/>
    <n v="0"/>
    <n v="0"/>
    <n v="0"/>
    <n v="0"/>
    <n v="0"/>
    <n v="0"/>
    <n v="0"/>
    <n v="0"/>
    <n v="0"/>
    <n v="0"/>
    <s v="FED HOUSNG &amp; COMM DEV FND"/>
    <s v="FHCD 2014 HSG REPAIR ADMIN C14"/>
    <s v="PROGRAM YEAR PROJECTS"/>
    <s v="HOUSING AND COMMUNITY DEVELOPMENT"/>
  </r>
  <r>
    <x v="0"/>
    <s v="1122844"/>
    <s v="000000"/>
    <x v="6"/>
    <s v="0000000"/>
    <n v="2016"/>
    <x v="0"/>
    <x v="6"/>
    <s v="BS000-CURRENT ASSETS"/>
    <s v="B1150-ACCOUNTS RECEIVABLE"/>
    <m/>
    <n v="0"/>
    <n v="0"/>
    <n v="0"/>
    <n v="0"/>
    <n v="0"/>
    <s v="N/A"/>
    <n v="0"/>
    <n v="0"/>
    <n v="0"/>
    <n v="0"/>
    <n v="0"/>
    <n v="0"/>
    <n v="0"/>
    <n v="0"/>
    <n v="0"/>
    <n v="0"/>
    <n v="0"/>
    <n v="0"/>
    <n v="0"/>
    <s v="FED HOUSNG &amp; COMM DEV FND"/>
    <s v="FHCD 2014 HOME ADMIN"/>
    <s v="DEFAULT"/>
    <s v="Default"/>
  </r>
  <r>
    <x v="0"/>
    <s v="1122844"/>
    <s v="000000"/>
    <x v="9"/>
    <s v="0000000"/>
    <n v="2016"/>
    <x v="0"/>
    <x v="9"/>
    <s v="BS000-CURRENT ASSETS"/>
    <s v="B1150-ACCOUNTS RECEIVABLE"/>
    <m/>
    <n v="0"/>
    <n v="0"/>
    <n v="-31076.79"/>
    <n v="0"/>
    <n v="31076.79"/>
    <s v="N/A"/>
    <n v="0"/>
    <n v="0"/>
    <n v="0"/>
    <n v="0"/>
    <n v="0"/>
    <n v="0"/>
    <n v="0"/>
    <n v="0"/>
    <n v="0"/>
    <n v="0"/>
    <n v="0"/>
    <n v="-31076.79"/>
    <n v="0"/>
    <s v="FED HOUSNG &amp; COMM DEV FND"/>
    <s v="FHCD 2014 HOME ADMIN"/>
    <s v="DEFAULT"/>
    <s v="Default"/>
  </r>
  <r>
    <x v="0"/>
    <s v="1122844"/>
    <s v="000000"/>
    <x v="29"/>
    <s v="0000000"/>
    <n v="2016"/>
    <x v="1"/>
    <x v="29"/>
    <s v="BS200-CURRENT LIABILITIES"/>
    <s v="B2220-DEFERRED REVENUES"/>
    <m/>
    <n v="0"/>
    <n v="0"/>
    <n v="-2995.46"/>
    <n v="0"/>
    <n v="2995.46"/>
    <s v="N/A"/>
    <n v="0"/>
    <n v="0"/>
    <n v="0"/>
    <n v="0"/>
    <n v="0"/>
    <n v="0"/>
    <n v="0"/>
    <n v="0"/>
    <n v="0"/>
    <n v="0"/>
    <n v="0"/>
    <n v="-2995.46"/>
    <n v="0"/>
    <s v="FED HOUSNG &amp; COMM DEV FND"/>
    <s v="FHCD 2014 HOME ADMIN"/>
    <s v="DEFAULT"/>
    <s v="Default"/>
  </r>
  <r>
    <x v="0"/>
    <s v="1122844"/>
    <s v="350006"/>
    <x v="43"/>
    <s v="0000000"/>
    <n v="2016"/>
    <x v="4"/>
    <x v="43"/>
    <s v="R3000-REVENUE"/>
    <s v="R3310-FEDERAL GRANTS DIRECT"/>
    <m/>
    <n v="0"/>
    <n v="0"/>
    <n v="0"/>
    <n v="0"/>
    <n v="0"/>
    <s v="N/A"/>
    <n v="0"/>
    <n v="0"/>
    <n v="0"/>
    <n v="0"/>
    <n v="0"/>
    <n v="0"/>
    <n v="0"/>
    <n v="0"/>
    <n v="0"/>
    <n v="0"/>
    <n v="0"/>
    <n v="0"/>
    <n v="0"/>
    <s v="FED HOUSNG &amp; COMM DEV FND"/>
    <s v="FHCD 2014 HOME ADMIN"/>
    <s v="HOME ADMIN"/>
    <s v="Default"/>
  </r>
  <r>
    <x v="0"/>
    <s v="1122844"/>
    <s v="350006"/>
    <x v="43"/>
    <s v="5590000"/>
    <n v="2016"/>
    <x v="4"/>
    <x v="43"/>
    <s v="R3000-REVENUE"/>
    <s v="R3310-FEDERAL GRANTS DIRECT"/>
    <m/>
    <n v="0"/>
    <n v="0"/>
    <n v="0"/>
    <n v="0"/>
    <n v="0"/>
    <s v="N/A"/>
    <n v="0"/>
    <n v="0"/>
    <n v="0"/>
    <n v="0"/>
    <n v="0"/>
    <n v="0"/>
    <n v="0"/>
    <n v="0"/>
    <n v="0"/>
    <n v="0"/>
    <n v="0"/>
    <n v="0"/>
    <n v="0"/>
    <s v="FED HOUSNG &amp; COMM DEV FND"/>
    <s v="FHCD 2014 HOME ADMIN"/>
    <s v="HOME ADMIN"/>
    <s v="HOUSING AND COMMUNITY DEVELOPMENT"/>
  </r>
  <r>
    <x v="0"/>
    <s v="1122844"/>
    <s v="350006"/>
    <x v="39"/>
    <s v="5590000"/>
    <n v="2016"/>
    <x v="4"/>
    <x v="39"/>
    <s v="R3000-REVENUE"/>
    <s v="R3600-MISCELLANEOUS REVENUE"/>
    <m/>
    <n v="0"/>
    <n v="0"/>
    <n v="0"/>
    <n v="0"/>
    <n v="0"/>
    <s v="N/A"/>
    <n v="0"/>
    <n v="0"/>
    <n v="0"/>
    <n v="0"/>
    <n v="0"/>
    <n v="0"/>
    <n v="0"/>
    <n v="0"/>
    <n v="0"/>
    <n v="0"/>
    <n v="0"/>
    <n v="0"/>
    <n v="0"/>
    <s v="FED HOUSNG &amp; COMM DEV FND"/>
    <s v="FHCD 2014 HOME ADMIN"/>
    <s v="HOME ADMIN"/>
    <s v="HOUSING AND COMMUNITY DEVELOPMENT"/>
  </r>
  <r>
    <x v="0"/>
    <s v="1122844"/>
    <s v="350006"/>
    <x v="40"/>
    <s v="5590000"/>
    <n v="2016"/>
    <x v="3"/>
    <x v="40"/>
    <s v="50000-PROGRAM EXPENDITURE BUDGET"/>
    <s v="51000-WAGES AND BENEFITS"/>
    <s v="51100-SALARIES/WAGES"/>
    <n v="0"/>
    <n v="0"/>
    <n v="0"/>
    <n v="0"/>
    <n v="0"/>
    <s v="N/A"/>
    <n v="0"/>
    <n v="0"/>
    <n v="0"/>
    <n v="0"/>
    <n v="0"/>
    <n v="0"/>
    <n v="0"/>
    <n v="0"/>
    <n v="0"/>
    <n v="0"/>
    <n v="0"/>
    <n v="0"/>
    <n v="0"/>
    <s v="FED HOUSNG &amp; COMM DEV FND"/>
    <s v="FHCD 2014 HOME ADMIN"/>
    <s v="HOME ADMIN"/>
    <s v="HOUSING AND COMMUNITY DEVELOPMENT"/>
  </r>
  <r>
    <x v="0"/>
    <s v="1122844"/>
    <s v="350006"/>
    <x v="70"/>
    <s v="5590000"/>
    <n v="2016"/>
    <x v="3"/>
    <x v="70"/>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1"/>
    <s v="5590000"/>
    <n v="2016"/>
    <x v="3"/>
    <x v="71"/>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2"/>
    <s v="5590000"/>
    <n v="2016"/>
    <x v="3"/>
    <x v="72"/>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3"/>
    <s v="5590000"/>
    <n v="2016"/>
    <x v="3"/>
    <x v="73"/>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5"/>
    <s v="5590000"/>
    <n v="2016"/>
    <x v="3"/>
    <x v="75"/>
    <s v="50000-PROGRAM EXPENDITURE BUDGET"/>
    <s v="52000-SUPPLIES"/>
    <m/>
    <n v="0"/>
    <n v="0"/>
    <n v="0"/>
    <n v="0"/>
    <n v="0"/>
    <s v="N/A"/>
    <n v="0"/>
    <n v="0"/>
    <n v="0"/>
    <n v="0"/>
    <n v="0"/>
    <n v="0"/>
    <n v="0"/>
    <n v="0"/>
    <n v="0"/>
    <n v="0"/>
    <n v="0"/>
    <n v="0"/>
    <n v="0"/>
    <s v="FED HOUSNG &amp; COMM DEV FND"/>
    <s v="FHCD 2014 HOME ADMIN"/>
    <s v="HOME ADMIN"/>
    <s v="HOUSING AND COMMUNITY DEVELOPMENT"/>
  </r>
  <r>
    <x v="0"/>
    <s v="1122844"/>
    <s v="350006"/>
    <x v="171"/>
    <s v="5590000"/>
    <n v="2016"/>
    <x v="3"/>
    <x v="170"/>
    <s v="50000-PROGRAM EXPENDITURE BUDGET"/>
    <s v="52000-SUPPLIES"/>
    <m/>
    <n v="0"/>
    <n v="0"/>
    <n v="0"/>
    <n v="0"/>
    <n v="0"/>
    <s v="N/A"/>
    <n v="0"/>
    <n v="0"/>
    <n v="0"/>
    <n v="0"/>
    <n v="0"/>
    <n v="0"/>
    <n v="0"/>
    <n v="0"/>
    <n v="0"/>
    <n v="0"/>
    <n v="0"/>
    <n v="0"/>
    <n v="0"/>
    <s v="FED HOUSNG &amp; COMM DEV FND"/>
    <s v="FHCD 2014 HOME ADMIN"/>
    <s v="HOME ADMIN"/>
    <s v="HOUSING AND COMMUNITY DEVELOPMENT"/>
  </r>
  <r>
    <x v="0"/>
    <s v="1122844"/>
    <s v="350006"/>
    <x v="156"/>
    <s v="5590000"/>
    <n v="2016"/>
    <x v="3"/>
    <x v="155"/>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41"/>
    <s v="5590000"/>
    <n v="2016"/>
    <x v="3"/>
    <x v="41"/>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12"/>
    <s v="5590000"/>
    <n v="2016"/>
    <x v="3"/>
    <x v="112"/>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44"/>
    <s v="5590000"/>
    <n v="2016"/>
    <x v="3"/>
    <x v="144"/>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28"/>
    <s v="5590000"/>
    <n v="2016"/>
    <x v="3"/>
    <x v="128"/>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40"/>
    <s v="5590000"/>
    <n v="2016"/>
    <x v="3"/>
    <x v="140"/>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14"/>
    <s v="5590000"/>
    <n v="2016"/>
    <x v="3"/>
    <x v="114"/>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61"/>
    <s v="5590000"/>
    <n v="2016"/>
    <x v="3"/>
    <x v="160"/>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77"/>
    <s v="5590000"/>
    <n v="2016"/>
    <x v="3"/>
    <x v="77"/>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78"/>
    <s v="5590000"/>
    <n v="2016"/>
    <x v="3"/>
    <x v="78"/>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42"/>
    <s v="5590000"/>
    <n v="2016"/>
    <x v="3"/>
    <x v="42"/>
    <s v="50000-PROGRAM EXPENDITURE BUDGET"/>
    <s v="55000-INTRAGOVERNMENTAL SERVICES"/>
    <m/>
    <n v="0"/>
    <n v="0"/>
    <n v="0"/>
    <n v="0"/>
    <n v="0"/>
    <s v="N/A"/>
    <n v="0"/>
    <n v="0"/>
    <n v="0"/>
    <n v="0"/>
    <n v="0"/>
    <n v="0"/>
    <n v="0"/>
    <n v="0"/>
    <n v="0"/>
    <n v="0"/>
    <n v="0"/>
    <n v="0"/>
    <n v="0"/>
    <s v="FED HOUSNG &amp; COMM DEV FND"/>
    <s v="FHCD 2014 HOME ADMIN"/>
    <s v="HOME ADMIN"/>
    <s v="HOUSING AND COMMUNITY DEVELOPMENT"/>
  </r>
  <r>
    <x v="0"/>
    <s v="1122844"/>
    <s v="350006"/>
    <x v="170"/>
    <s v="5590000"/>
    <n v="2016"/>
    <x v="3"/>
    <x v="169"/>
    <s v="50000-PROGRAM EXPENDITURE BUDGET"/>
    <s v="55000-INTRAGOVERNMENTAL SERVICES"/>
    <m/>
    <n v="0"/>
    <n v="0"/>
    <n v="0"/>
    <n v="0"/>
    <n v="0"/>
    <s v="N/A"/>
    <n v="0"/>
    <n v="0"/>
    <n v="0"/>
    <n v="0"/>
    <n v="0"/>
    <n v="0"/>
    <n v="0"/>
    <n v="0"/>
    <n v="0"/>
    <n v="0"/>
    <n v="0"/>
    <n v="0"/>
    <n v="0"/>
    <s v="FED HOUSNG &amp; COMM DEV FND"/>
    <s v="FHCD 2014 HOME ADMIN"/>
    <s v="HOME ADMIN"/>
    <s v="HOUSING AND COMMUNITY DEVELOPMENT"/>
  </r>
  <r>
    <x v="0"/>
    <s v="1122844"/>
    <s v="350006"/>
    <x v="117"/>
    <s v="5590000"/>
    <n v="2016"/>
    <x v="3"/>
    <x v="117"/>
    <s v="50000-PROGRAM EXPENDITURE BUDGET"/>
    <s v="59900-CONTRA EXPENDITURES"/>
    <m/>
    <n v="0"/>
    <n v="0"/>
    <n v="0"/>
    <n v="0"/>
    <n v="0"/>
    <s v="N/A"/>
    <n v="0"/>
    <n v="0"/>
    <n v="0"/>
    <n v="0"/>
    <n v="0"/>
    <n v="0"/>
    <n v="0"/>
    <n v="0"/>
    <n v="0"/>
    <n v="0"/>
    <n v="0"/>
    <n v="0"/>
    <n v="0"/>
    <s v="FED HOUSNG &amp; COMM DEV FND"/>
    <s v="FHCD 2014 HOME ADMIN"/>
    <s v="HOME ADMIN"/>
    <s v="HOUSING AND COMMUNITY DEVELOPMENT"/>
  </r>
  <r>
    <x v="0"/>
    <s v="1122845"/>
    <s v="000000"/>
    <x v="6"/>
    <s v="0000000"/>
    <n v="2016"/>
    <x v="0"/>
    <x v="6"/>
    <s v="BS000-CURRENT ASSETS"/>
    <s v="B1150-ACCOUNTS RECEIVABLE"/>
    <m/>
    <n v="0"/>
    <n v="0"/>
    <n v="0"/>
    <n v="0"/>
    <n v="0"/>
    <s v="N/A"/>
    <n v="0"/>
    <n v="0"/>
    <n v="0"/>
    <n v="0"/>
    <n v="0"/>
    <n v="0"/>
    <n v="0"/>
    <n v="0"/>
    <n v="0"/>
    <n v="0"/>
    <n v="0"/>
    <n v="0"/>
    <n v="0"/>
    <s v="FED HOUSNG &amp; COMM DEV FND"/>
    <s v="FHCD 2014 ESG ADMIN E14"/>
    <s v="DEFAULT"/>
    <s v="Default"/>
  </r>
  <r>
    <x v="0"/>
    <s v="1122845"/>
    <s v="000000"/>
    <x v="9"/>
    <s v="0000000"/>
    <n v="2016"/>
    <x v="0"/>
    <x v="9"/>
    <s v="BS000-CURRENT ASSETS"/>
    <s v="B1150-ACCOUNTS RECEIVABLE"/>
    <m/>
    <n v="0"/>
    <n v="0"/>
    <n v="0"/>
    <n v="0"/>
    <n v="0"/>
    <s v="N/A"/>
    <n v="0"/>
    <n v="0"/>
    <n v="0"/>
    <n v="0"/>
    <n v="0"/>
    <n v="0"/>
    <n v="0"/>
    <n v="0"/>
    <n v="0"/>
    <n v="0"/>
    <n v="0"/>
    <n v="0"/>
    <n v="0"/>
    <s v="FED HOUSNG &amp; COMM DEV FND"/>
    <s v="FHCD 2014 ESG ADMIN E14"/>
    <s v="DEFAULT"/>
    <s v="Default"/>
  </r>
  <r>
    <x v="0"/>
    <s v="1122845"/>
    <s v="000000"/>
    <x v="145"/>
    <s v="0000000"/>
    <n v="2016"/>
    <x v="0"/>
    <x v="145"/>
    <s v="BS000-CURRENT ASSETS"/>
    <s v="B1150-ACCOUNTS RECEIVABLE"/>
    <m/>
    <n v="0"/>
    <n v="0"/>
    <n v="0"/>
    <n v="0"/>
    <n v="0"/>
    <s v="N/A"/>
    <n v="0"/>
    <n v="0"/>
    <n v="0"/>
    <n v="0"/>
    <n v="0"/>
    <n v="0"/>
    <n v="0"/>
    <n v="0"/>
    <n v="0"/>
    <n v="0"/>
    <n v="0"/>
    <n v="0"/>
    <n v="0"/>
    <s v="FED HOUSNG &amp; COMM DEV FND"/>
    <s v="FHCD 2014 ESG ADMIN E14"/>
    <s v="DEFAULT"/>
    <s v="Default"/>
  </r>
  <r>
    <x v="0"/>
    <s v="1122845"/>
    <s v="000000"/>
    <x v="29"/>
    <s v="0000000"/>
    <n v="2016"/>
    <x v="1"/>
    <x v="29"/>
    <s v="BS200-CURRENT LIABILITIES"/>
    <s v="B2220-DEFERRED REVENUES"/>
    <m/>
    <n v="0"/>
    <n v="0"/>
    <n v="0"/>
    <n v="0"/>
    <n v="0"/>
    <s v="N/A"/>
    <n v="0"/>
    <n v="0"/>
    <n v="0"/>
    <n v="0"/>
    <n v="0"/>
    <n v="0"/>
    <n v="0"/>
    <n v="0"/>
    <n v="0"/>
    <n v="0"/>
    <n v="0"/>
    <n v="0"/>
    <n v="0"/>
    <s v="FED HOUSNG &amp; COMM DEV FND"/>
    <s v="FHCD 2014 ESG ADMIN E14"/>
    <s v="DEFAULT"/>
    <s v="Default"/>
  </r>
  <r>
    <x v="0"/>
    <s v="1122845"/>
    <s v="350206"/>
    <x v="62"/>
    <s v="0000000"/>
    <n v="2016"/>
    <x v="4"/>
    <x v="62"/>
    <s v="R3000-REVENUE"/>
    <s v="R3310-FEDERAL GRANTS DIRECT"/>
    <m/>
    <n v="0"/>
    <n v="0"/>
    <n v="0"/>
    <n v="0"/>
    <n v="0"/>
    <s v="N/A"/>
    <n v="0"/>
    <n v="0"/>
    <n v="0"/>
    <n v="0"/>
    <n v="0"/>
    <n v="0"/>
    <n v="0"/>
    <n v="0"/>
    <n v="0"/>
    <n v="0"/>
    <n v="0"/>
    <n v="0"/>
    <n v="0"/>
    <s v="FED HOUSNG &amp; COMM DEV FND"/>
    <s v="FHCD 2014 ESG ADMIN E14"/>
    <s v="ESG PROGRAM"/>
    <s v="Default"/>
  </r>
  <r>
    <x v="0"/>
    <s v="1122845"/>
    <s v="350206"/>
    <x v="40"/>
    <s v="5590000"/>
    <n v="2016"/>
    <x v="3"/>
    <x v="40"/>
    <s v="50000-PROGRAM EXPENDITURE BUDGET"/>
    <s v="51000-WAGES AND BENEFITS"/>
    <s v="51100-SALARIES/WAGES"/>
    <n v="0"/>
    <n v="0"/>
    <n v="0"/>
    <n v="0"/>
    <n v="0"/>
    <s v="N/A"/>
    <n v="0"/>
    <n v="0"/>
    <n v="0"/>
    <n v="0"/>
    <n v="0"/>
    <n v="0"/>
    <n v="0"/>
    <n v="0"/>
    <n v="0"/>
    <n v="0"/>
    <n v="0"/>
    <n v="0"/>
    <n v="0"/>
    <s v="FED HOUSNG &amp; COMM DEV FND"/>
    <s v="FHCD 2014 ESG ADMIN E14"/>
    <s v="ESG PROGRAM"/>
    <s v="HOUSING AND COMMUNITY DEVELOPMENT"/>
  </r>
  <r>
    <x v="0"/>
    <s v="1122845"/>
    <s v="350206"/>
    <x v="106"/>
    <s v="5590000"/>
    <n v="2016"/>
    <x v="3"/>
    <x v="106"/>
    <s v="50000-PROGRAM EXPENDITURE BUDGET"/>
    <s v="51000-WAGES AND BENEFITS"/>
    <s v="51100-SALARIES/WAGES"/>
    <n v="0"/>
    <n v="0"/>
    <n v="0"/>
    <n v="0"/>
    <n v="0"/>
    <s v="N/A"/>
    <n v="0"/>
    <n v="0"/>
    <n v="0"/>
    <n v="0"/>
    <n v="0"/>
    <n v="0"/>
    <n v="0"/>
    <n v="0"/>
    <n v="0"/>
    <n v="0"/>
    <n v="0"/>
    <n v="0"/>
    <n v="0"/>
    <s v="FED HOUSNG &amp; COMM DEV FND"/>
    <s v="FHCD 2014 ESG ADMIN E14"/>
    <s v="ESG PROGRAM"/>
    <s v="HOUSING AND COMMUNITY DEVELOPMENT"/>
  </r>
  <r>
    <x v="0"/>
    <s v="1122845"/>
    <s v="350206"/>
    <x v="70"/>
    <s v="5590000"/>
    <n v="2016"/>
    <x v="3"/>
    <x v="70"/>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71"/>
    <s v="5590000"/>
    <n v="2016"/>
    <x v="3"/>
    <x v="71"/>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72"/>
    <s v="5590000"/>
    <n v="2016"/>
    <x v="3"/>
    <x v="72"/>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112"/>
    <s v="5590000"/>
    <n v="2016"/>
    <x v="3"/>
    <x v="112"/>
    <s v="50000-PROGRAM EXPENDITURE BUDGET"/>
    <s v="53000-SERVICES-OTHER CHARGES"/>
    <m/>
    <n v="0"/>
    <n v="0"/>
    <n v="0"/>
    <n v="0"/>
    <n v="0"/>
    <s v="N/A"/>
    <n v="0"/>
    <n v="0"/>
    <n v="0"/>
    <n v="0"/>
    <n v="0"/>
    <n v="0"/>
    <n v="0"/>
    <n v="0"/>
    <n v="0"/>
    <n v="0"/>
    <n v="0"/>
    <n v="0"/>
    <n v="0"/>
    <s v="FED HOUSNG &amp; COMM DEV FND"/>
    <s v="FHCD 2014 ESG ADMIN E14"/>
    <s v="ESG PROGRAM"/>
    <s v="HOUSING AND COMMUNITY DEVELOPMENT"/>
  </r>
  <r>
    <x v="0"/>
    <s v="1122845"/>
    <s v="350206"/>
    <x v="83"/>
    <s v="5590000"/>
    <n v="2016"/>
    <x v="3"/>
    <x v="83"/>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5"/>
    <s v="5590000"/>
    <n v="2016"/>
    <x v="3"/>
    <x v="85"/>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6"/>
    <s v="5590000"/>
    <n v="2016"/>
    <x v="3"/>
    <x v="86"/>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7"/>
    <s v="5590000"/>
    <n v="2016"/>
    <x v="3"/>
    <x v="87"/>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8"/>
    <s v="5590000"/>
    <n v="2016"/>
    <x v="3"/>
    <x v="88"/>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9"/>
    <s v="5590000"/>
    <n v="2016"/>
    <x v="3"/>
    <x v="89"/>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0"/>
    <s v="5590000"/>
    <n v="2016"/>
    <x v="3"/>
    <x v="90"/>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1"/>
    <s v="5590000"/>
    <n v="2016"/>
    <x v="3"/>
    <x v="91"/>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3"/>
    <s v="5590000"/>
    <n v="2016"/>
    <x v="3"/>
    <x v="93"/>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7"/>
    <s v="5590000"/>
    <n v="2016"/>
    <x v="3"/>
    <x v="47"/>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8"/>
    <s v="5590000"/>
    <n v="2016"/>
    <x v="3"/>
    <x v="48"/>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9"/>
    <s v="5590000"/>
    <n v="2016"/>
    <x v="3"/>
    <x v="49"/>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50"/>
    <s v="5590000"/>
    <n v="2016"/>
    <x v="3"/>
    <x v="50"/>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4"/>
    <s v="5590000"/>
    <n v="2016"/>
    <x v="3"/>
    <x v="94"/>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115"/>
    <s v="5590000"/>
    <n v="2016"/>
    <x v="3"/>
    <x v="115"/>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101"/>
    <s v="5590000"/>
    <n v="2016"/>
    <x v="3"/>
    <x v="101"/>
    <s v="50000-PROGRAM EXPENDITURE BUDGET"/>
    <s v="58000-INTRAGOVERNMENTAL CONTRIBUTIONS"/>
    <m/>
    <n v="0"/>
    <n v="0"/>
    <n v="0"/>
    <n v="0"/>
    <n v="0"/>
    <s v="N/A"/>
    <n v="0"/>
    <n v="0"/>
    <n v="0"/>
    <n v="0"/>
    <n v="0"/>
    <n v="0"/>
    <n v="0"/>
    <n v="0"/>
    <n v="0"/>
    <n v="0"/>
    <n v="0"/>
    <n v="0"/>
    <n v="0"/>
    <s v="FED HOUSNG &amp; COMM DEV FND"/>
    <s v="FHCD 2014 ESG ADMIN E14"/>
    <s v="ESG PROGRAM"/>
    <s v="HOUSING AND COMMUNITY DEVELOPMENT"/>
  </r>
  <r>
    <x v="0"/>
    <s v="1122845"/>
    <s v="350206"/>
    <x v="117"/>
    <s v="5590000"/>
    <n v="2016"/>
    <x v="3"/>
    <x v="117"/>
    <s v="50000-PROGRAM EXPENDITURE BUDGET"/>
    <s v="59900-CONTRA EXPENDITURES"/>
    <m/>
    <n v="0"/>
    <n v="0"/>
    <n v="0"/>
    <n v="0"/>
    <n v="0"/>
    <s v="N/A"/>
    <n v="0"/>
    <n v="0"/>
    <n v="0"/>
    <n v="0"/>
    <n v="0"/>
    <n v="0"/>
    <n v="0"/>
    <n v="0"/>
    <n v="0"/>
    <n v="0"/>
    <n v="0"/>
    <n v="0"/>
    <n v="0"/>
    <s v="FED HOUSNG &amp; COMM DEV FND"/>
    <s v="FHCD 2014 ESG ADMIN E14"/>
    <s v="ESG PROGRAM"/>
    <s v="HOUSING AND COMMUNITY DEVELOPMENT"/>
  </r>
  <r>
    <x v="0"/>
    <s v="1122846"/>
    <s v="000000"/>
    <x v="6"/>
    <s v="0000000"/>
    <n v="2016"/>
    <x v="0"/>
    <x v="6"/>
    <s v="BS000-CURRENT ASSETS"/>
    <s v="B1150-ACCOUNTS RECEIVABLE"/>
    <m/>
    <n v="0"/>
    <n v="0"/>
    <n v="-1663.41"/>
    <n v="0"/>
    <n v="1663.41"/>
    <s v="N/A"/>
    <n v="-226.77"/>
    <n v="-1436.64"/>
    <n v="0"/>
    <n v="0"/>
    <n v="0"/>
    <n v="0"/>
    <n v="0"/>
    <n v="0"/>
    <n v="0"/>
    <n v="0"/>
    <n v="0"/>
    <n v="0"/>
    <n v="0"/>
    <s v="FED HOUSNG &amp; COMM DEV FND"/>
    <s v="FHCD 2014 HSG REPAIR PROG C14"/>
    <s v="DEFAULT"/>
    <s v="Default"/>
  </r>
  <r>
    <x v="0"/>
    <s v="1122846"/>
    <s v="000000"/>
    <x v="9"/>
    <s v="0000000"/>
    <n v="2016"/>
    <x v="0"/>
    <x v="9"/>
    <s v="BS000-CURRENT ASSETS"/>
    <s v="B1150-ACCOUNTS RECEIVABLE"/>
    <m/>
    <n v="0"/>
    <n v="0"/>
    <n v="7478.26"/>
    <n v="0"/>
    <n v="-7478.26"/>
    <s v="N/A"/>
    <n v="-1436.64"/>
    <n v="0"/>
    <n v="0"/>
    <n v="0"/>
    <n v="0"/>
    <n v="0"/>
    <n v="0"/>
    <n v="0"/>
    <n v="0"/>
    <n v="0"/>
    <n v="0"/>
    <n v="8914.9"/>
    <n v="0"/>
    <s v="FED HOUSNG &amp; COMM DEV FND"/>
    <s v="FHCD 2014 HSG REPAIR PROG C14"/>
    <s v="DEFAULT"/>
    <s v="Default"/>
  </r>
  <r>
    <x v="0"/>
    <s v="1122846"/>
    <s v="000000"/>
    <x v="29"/>
    <s v="0000000"/>
    <n v="2016"/>
    <x v="1"/>
    <x v="29"/>
    <s v="BS200-CURRENT LIABILITIES"/>
    <s v="B2220-DEFERRED REVENUES"/>
    <m/>
    <n v="0"/>
    <n v="0"/>
    <n v="-326906.58"/>
    <n v="0"/>
    <n v="326906.58"/>
    <s v="N/A"/>
    <n v="0"/>
    <n v="0"/>
    <n v="0"/>
    <n v="0"/>
    <n v="0"/>
    <n v="0"/>
    <n v="0"/>
    <n v="0"/>
    <n v="0"/>
    <n v="0"/>
    <n v="0"/>
    <n v="-326906.58"/>
    <n v="0"/>
    <s v="FED HOUSNG &amp; COMM DEV FND"/>
    <s v="FHCD 2014 HSG REPAIR PROG C14"/>
    <s v="DEFAULT"/>
    <s v="Default"/>
  </r>
  <r>
    <x v="0"/>
    <s v="1122846"/>
    <s v="350047"/>
    <x v="55"/>
    <s v="0000000"/>
    <n v="2016"/>
    <x v="4"/>
    <x v="55"/>
    <s v="R3000-REVENUE"/>
    <s v="R3310-FEDERAL GRANTS DIRECT"/>
    <m/>
    <n v="0"/>
    <n v="0"/>
    <n v="0"/>
    <n v="0"/>
    <n v="0"/>
    <s v="N/A"/>
    <n v="0"/>
    <n v="0"/>
    <n v="0"/>
    <n v="0"/>
    <n v="0"/>
    <n v="0"/>
    <n v="0"/>
    <n v="0"/>
    <n v="0"/>
    <n v="0"/>
    <n v="0"/>
    <n v="0"/>
    <n v="0"/>
    <s v="FED HOUSNG &amp; COMM DEV FND"/>
    <s v="FHCD 2014 HSG REPAIR PROG C14"/>
    <s v="PROGRAM YEAR PROJECTS"/>
    <s v="Default"/>
  </r>
  <r>
    <x v="0"/>
    <s v="1122846"/>
    <s v="350047"/>
    <x v="39"/>
    <s v="0000000"/>
    <n v="2016"/>
    <x v="4"/>
    <x v="39"/>
    <s v="R3000-REVENUE"/>
    <s v="R3600-MISCELLANEOUS REVENUE"/>
    <m/>
    <n v="0"/>
    <n v="0"/>
    <n v="0"/>
    <n v="0"/>
    <n v="0"/>
    <s v="N/A"/>
    <n v="0"/>
    <n v="0"/>
    <n v="0"/>
    <n v="0"/>
    <n v="0"/>
    <n v="0"/>
    <n v="0"/>
    <n v="0"/>
    <n v="0"/>
    <n v="0"/>
    <n v="0"/>
    <n v="0"/>
    <n v="0"/>
    <s v="FED HOUSNG &amp; COMM DEV FND"/>
    <s v="FHCD 2014 HSG REPAIR PROG C14"/>
    <s v="PROGRAM YEAR PROJECTS"/>
    <s v="Default"/>
  </r>
  <r>
    <x v="0"/>
    <s v="1122846"/>
    <s v="350047"/>
    <x v="40"/>
    <s v="5590000"/>
    <n v="2016"/>
    <x v="3"/>
    <x v="40"/>
    <s v="50000-PROGRAM EXPENDITURE BUDGET"/>
    <s v="51000-WAGES AND BENEFITS"/>
    <s v="51100-SALARIES/WAGES"/>
    <n v="0"/>
    <n v="0"/>
    <n v="0"/>
    <n v="0"/>
    <n v="0"/>
    <s v="N/A"/>
    <n v="0"/>
    <n v="0"/>
    <n v="0"/>
    <n v="0"/>
    <n v="0"/>
    <n v="0"/>
    <n v="0"/>
    <n v="0"/>
    <n v="0"/>
    <n v="0"/>
    <n v="0"/>
    <n v="0"/>
    <n v="0"/>
    <s v="FED HOUSNG &amp; COMM DEV FND"/>
    <s v="FHCD 2014 HSG REPAIR PROG C14"/>
    <s v="PROGRAM YEAR PROJECTS"/>
    <s v="HOUSING AND COMMUNITY DEVELOPMENT"/>
  </r>
  <r>
    <x v="0"/>
    <s v="1122846"/>
    <s v="350047"/>
    <x v="112"/>
    <s v="5590000"/>
    <n v="2016"/>
    <x v="3"/>
    <x v="112"/>
    <s v="50000-PROGRAM EXPENDITURE BUDGET"/>
    <s v="53000-SERVICES-OTHER CHARGES"/>
    <m/>
    <n v="0"/>
    <n v="0"/>
    <n v="0"/>
    <n v="0"/>
    <n v="0"/>
    <s v="N/A"/>
    <n v="0"/>
    <n v="0"/>
    <n v="0"/>
    <n v="0"/>
    <n v="0"/>
    <n v="0"/>
    <n v="0"/>
    <n v="0"/>
    <n v="0"/>
    <n v="0"/>
    <n v="0"/>
    <n v="0"/>
    <n v="0"/>
    <s v="FED HOUSNG &amp; COMM DEV FND"/>
    <s v="FHCD 2014 HSG REPAIR PROG C14"/>
    <s v="PROGRAM YEAR PROJECTS"/>
    <s v="HOUSING AND COMMUNITY DEVELOPMENT"/>
  </r>
  <r>
    <x v="0"/>
    <s v="1122846"/>
    <s v="350047"/>
    <x v="140"/>
    <s v="5590000"/>
    <n v="2016"/>
    <x v="3"/>
    <x v="140"/>
    <s v="50000-PROGRAM EXPENDITURE BUDGET"/>
    <s v="53000-SERVICES-OTHER CHARGES"/>
    <m/>
    <n v="0"/>
    <n v="0"/>
    <n v="0"/>
    <n v="0"/>
    <n v="0"/>
    <s v="N/A"/>
    <n v="0"/>
    <n v="0"/>
    <n v="0"/>
    <n v="0"/>
    <n v="0"/>
    <n v="0"/>
    <n v="0"/>
    <n v="0"/>
    <n v="0"/>
    <n v="0"/>
    <n v="0"/>
    <n v="0"/>
    <n v="0"/>
    <s v="FED HOUSNG &amp; COMM DEV FND"/>
    <s v="FHCD 2014 HSG REPAIR PROG C14"/>
    <s v="PROGRAM YEAR PROJECTS"/>
    <s v="HOUSING AND COMMUNITY DEVELOPMENT"/>
  </r>
  <r>
    <x v="0"/>
    <s v="1122846"/>
    <s v="350047"/>
    <x v="42"/>
    <s v="5590000"/>
    <n v="2016"/>
    <x v="3"/>
    <x v="42"/>
    <s v="50000-PROGRAM EXPENDITURE BUDGET"/>
    <s v="55000-INTRAGOVERNMENTAL SERVICES"/>
    <m/>
    <n v="0"/>
    <n v="0"/>
    <n v="0"/>
    <n v="0"/>
    <n v="0"/>
    <s v="N/A"/>
    <n v="0"/>
    <n v="0"/>
    <n v="0"/>
    <n v="0"/>
    <n v="0"/>
    <n v="0"/>
    <n v="0"/>
    <n v="0"/>
    <n v="0"/>
    <n v="0"/>
    <n v="0"/>
    <n v="0"/>
    <n v="0"/>
    <s v="FED HOUSNG &amp; COMM DEV FND"/>
    <s v="FHCD 2014 HSG REPAIR PROG C14"/>
    <s v="PROGRAM YEAR PROJECTS"/>
    <s v="HOUSING AND COMMUNITY DEVELOPMENT"/>
  </r>
  <r>
    <x v="0"/>
    <s v="1122864"/>
    <s v="000000"/>
    <x v="6"/>
    <s v="0000000"/>
    <n v="2016"/>
    <x v="0"/>
    <x v="6"/>
    <s v="BS000-CURRENT ASSETS"/>
    <s v="B1150-ACCOUNTS RECEIVABLE"/>
    <m/>
    <n v="0"/>
    <n v="0"/>
    <n v="0"/>
    <n v="0"/>
    <n v="0"/>
    <s v="N/A"/>
    <n v="0"/>
    <n v="0"/>
    <n v="0"/>
    <n v="0"/>
    <n v="0"/>
    <n v="0"/>
    <n v="0"/>
    <n v="0"/>
    <n v="0"/>
    <n v="0"/>
    <n v="0"/>
    <n v="0"/>
    <n v="0"/>
    <s v="FED HOUSNG &amp; COMM DEV FND"/>
    <s v="RSD ENVIRONMNTAL POLICY"/>
    <s v="DEFAULT"/>
    <s v="Default"/>
  </r>
  <r>
    <x v="0"/>
    <s v="1122953"/>
    <s v="000000"/>
    <x v="6"/>
    <s v="0000000"/>
    <n v="2016"/>
    <x v="0"/>
    <x v="6"/>
    <s v="BS000-CURRENT ASSETS"/>
    <s v="B1150-ACCOUNTS RECEIVABLE"/>
    <m/>
    <n v="0"/>
    <n v="0"/>
    <n v="0"/>
    <n v="0"/>
    <n v="0"/>
    <s v="N/A"/>
    <n v="0"/>
    <n v="0"/>
    <n v="0"/>
    <n v="0"/>
    <n v="0"/>
    <n v="0"/>
    <n v="0"/>
    <n v="0"/>
    <n v="0"/>
    <n v="0"/>
    <n v="0"/>
    <n v="0"/>
    <n v="0"/>
    <s v="FED HOUSNG &amp; COMM DEV FND"/>
    <s v="FHCD SHORELINE MNR HM RPR C14"/>
    <s v="DEFAULT"/>
    <s v="Default"/>
  </r>
  <r>
    <x v="0"/>
    <s v="1122953"/>
    <s v="000000"/>
    <x v="9"/>
    <s v="0000000"/>
    <n v="2016"/>
    <x v="0"/>
    <x v="9"/>
    <s v="BS000-CURRENT ASSETS"/>
    <s v="B1150-ACCOUNTS RECEIVABLE"/>
    <m/>
    <n v="0"/>
    <n v="0"/>
    <n v="0"/>
    <n v="0"/>
    <n v="0"/>
    <s v="N/A"/>
    <n v="0"/>
    <n v="0"/>
    <n v="0"/>
    <n v="0"/>
    <n v="0"/>
    <n v="0"/>
    <n v="0"/>
    <n v="0"/>
    <n v="0"/>
    <n v="0"/>
    <n v="0"/>
    <n v="0"/>
    <n v="0"/>
    <s v="FED HOUSNG &amp; COMM DEV FND"/>
    <s v="FHCD SHORELINE MNR HM RPR C14"/>
    <s v="DEFAULT"/>
    <s v="Default"/>
  </r>
  <r>
    <x v="0"/>
    <s v="1122953"/>
    <s v="000000"/>
    <x v="29"/>
    <s v="0000000"/>
    <n v="2016"/>
    <x v="1"/>
    <x v="29"/>
    <s v="BS200-CURRENT LIABILITIES"/>
    <s v="B2220-DEFERRED REVENUES"/>
    <m/>
    <n v="0"/>
    <n v="0"/>
    <n v="0"/>
    <n v="0"/>
    <n v="0"/>
    <s v="N/A"/>
    <n v="0"/>
    <n v="0"/>
    <n v="0"/>
    <n v="0"/>
    <n v="0"/>
    <n v="0"/>
    <n v="0"/>
    <n v="0"/>
    <n v="0"/>
    <n v="0"/>
    <n v="0"/>
    <n v="0"/>
    <n v="0"/>
    <s v="FED HOUSNG &amp; COMM DEV FND"/>
    <s v="FHCD SHORELINE MNR HM RPR C14"/>
    <s v="DEFAULT"/>
    <s v="Default"/>
  </r>
  <r>
    <x v="0"/>
    <s v="1122953"/>
    <s v="350047"/>
    <x v="55"/>
    <s v="0000000"/>
    <n v="2016"/>
    <x v="4"/>
    <x v="55"/>
    <s v="R3000-REVENUE"/>
    <s v="R3310-FEDERAL GRANTS DIRECT"/>
    <m/>
    <n v="0"/>
    <n v="0"/>
    <n v="0"/>
    <n v="0"/>
    <n v="0"/>
    <s v="N/A"/>
    <n v="0"/>
    <n v="0"/>
    <n v="0"/>
    <n v="0"/>
    <n v="0"/>
    <n v="0"/>
    <n v="0"/>
    <n v="0"/>
    <n v="0"/>
    <n v="0"/>
    <n v="0"/>
    <n v="0"/>
    <n v="0"/>
    <s v="FED HOUSNG &amp; COMM DEV FND"/>
    <s v="FHCD SHORELINE MNR HM RPR C14"/>
    <s v="PROGRAM YEAR PROJECTS"/>
    <s v="Default"/>
  </r>
  <r>
    <x v="0"/>
    <s v="1122953"/>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C14"/>
    <s v="PROGRAM YEAR PROJECTS"/>
    <s v="HOUSING AND COMMUNITY DEVELOPMENT"/>
  </r>
  <r>
    <x v="0"/>
    <s v="1122953"/>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112"/>
    <s v="5590000"/>
    <n v="2016"/>
    <x v="3"/>
    <x v="112"/>
    <s v="50000-PROGRAM EXPENDITURE BUDGET"/>
    <s v="53000-SERVICES-OTHER CHARGES"/>
    <m/>
    <n v="0"/>
    <n v="0"/>
    <n v="0"/>
    <n v="0"/>
    <n v="0"/>
    <s v="N/A"/>
    <n v="0"/>
    <n v="0"/>
    <n v="0"/>
    <n v="0"/>
    <n v="0"/>
    <n v="0"/>
    <n v="0"/>
    <n v="0"/>
    <n v="0"/>
    <n v="0"/>
    <n v="0"/>
    <n v="0"/>
    <n v="0"/>
    <s v="FED HOUSNG &amp; COMM DEV FND"/>
    <s v="FHCD SHORELINE MNR HM RPR C14"/>
    <s v="PROGRAM YEAR PROJECTS"/>
    <s v="HOUSING AND COMMUNITY DEVELOPMENT"/>
  </r>
  <r>
    <x v="0"/>
    <s v="1122955"/>
    <s v="000000"/>
    <x v="6"/>
    <s v="0000000"/>
    <n v="2016"/>
    <x v="0"/>
    <x v="6"/>
    <s v="BS000-CURRENT ASSETS"/>
    <s v="B1150-ACCOUNTS RECEIVABLE"/>
    <m/>
    <n v="0"/>
    <n v="0"/>
    <n v="0"/>
    <n v="0"/>
    <n v="0"/>
    <s v="N/A"/>
    <n v="0"/>
    <n v="0"/>
    <n v="0"/>
    <n v="0"/>
    <n v="0"/>
    <n v="0"/>
    <n v="0"/>
    <n v="0"/>
    <n v="0"/>
    <n v="0"/>
    <n v="0"/>
    <n v="0"/>
    <n v="0"/>
    <s v="FED HOUSNG &amp; COMM DEV FND"/>
    <s v="FHCD HOUSING STABILITY C14"/>
    <s v="DEFAULT"/>
    <s v="Default"/>
  </r>
  <r>
    <x v="0"/>
    <s v="1122955"/>
    <s v="000000"/>
    <x v="9"/>
    <s v="0000000"/>
    <n v="2016"/>
    <x v="0"/>
    <x v="9"/>
    <s v="BS000-CURRENT ASSETS"/>
    <s v="B1150-ACCOUNTS RECEIVABLE"/>
    <m/>
    <n v="0"/>
    <n v="0"/>
    <n v="0"/>
    <n v="0"/>
    <n v="0"/>
    <s v="N/A"/>
    <n v="0"/>
    <n v="0"/>
    <n v="0"/>
    <n v="0"/>
    <n v="0"/>
    <n v="0"/>
    <n v="0"/>
    <n v="0"/>
    <n v="0"/>
    <n v="0"/>
    <n v="0"/>
    <n v="0"/>
    <n v="0"/>
    <s v="FED HOUSNG &amp; COMM DEV FND"/>
    <s v="FHCD HOUSING STABILITY C14"/>
    <s v="DEFAULT"/>
    <s v="Default"/>
  </r>
  <r>
    <x v="0"/>
    <s v="1122955"/>
    <s v="000000"/>
    <x v="29"/>
    <s v="0000000"/>
    <n v="2016"/>
    <x v="1"/>
    <x v="29"/>
    <s v="BS200-CURRENT LIABILITIES"/>
    <s v="B2220-DEFERRED REVENUES"/>
    <m/>
    <n v="0"/>
    <n v="0"/>
    <n v="0"/>
    <n v="0"/>
    <n v="0"/>
    <s v="N/A"/>
    <n v="0"/>
    <n v="0"/>
    <n v="0"/>
    <n v="0"/>
    <n v="0"/>
    <n v="0"/>
    <n v="0"/>
    <n v="0"/>
    <n v="0"/>
    <n v="0"/>
    <n v="0"/>
    <n v="0"/>
    <n v="0"/>
    <s v="FED HOUSNG &amp; COMM DEV FND"/>
    <s v="FHCD HOUSING STABILITY C14"/>
    <s v="DEFAULT"/>
    <s v="Default"/>
  </r>
  <r>
    <x v="0"/>
    <s v="1122955"/>
    <s v="350047"/>
    <x v="55"/>
    <s v="0000000"/>
    <n v="2016"/>
    <x v="4"/>
    <x v="55"/>
    <s v="R3000-REVENUE"/>
    <s v="R3310-FEDERAL GRANTS DIRECT"/>
    <m/>
    <n v="0"/>
    <n v="0"/>
    <n v="0"/>
    <n v="0"/>
    <n v="0"/>
    <s v="N/A"/>
    <n v="0"/>
    <n v="0"/>
    <n v="0"/>
    <n v="0"/>
    <n v="0"/>
    <n v="0"/>
    <n v="0"/>
    <n v="0"/>
    <n v="0"/>
    <n v="0"/>
    <n v="0"/>
    <n v="0"/>
    <n v="0"/>
    <s v="FED HOUSNG &amp; COMM DEV FND"/>
    <s v="FHCD HOUSING STABILITY C14"/>
    <s v="PROGRAM YEAR PROJECTS"/>
    <s v="Default"/>
  </r>
  <r>
    <x v="0"/>
    <s v="1122955"/>
    <s v="350047"/>
    <x v="112"/>
    <s v="5590000"/>
    <n v="2016"/>
    <x v="3"/>
    <x v="112"/>
    <s v="50000-PROGRAM EXPENDITURE BUDGET"/>
    <s v="53000-SERVICES-OTHER CHARGES"/>
    <m/>
    <n v="0"/>
    <n v="0"/>
    <n v="0"/>
    <n v="0"/>
    <n v="0"/>
    <s v="N/A"/>
    <n v="0"/>
    <n v="0"/>
    <n v="0"/>
    <n v="0"/>
    <n v="0"/>
    <n v="0"/>
    <n v="0"/>
    <n v="0"/>
    <n v="0"/>
    <n v="0"/>
    <n v="0"/>
    <n v="0"/>
    <n v="0"/>
    <s v="FED HOUSNG &amp; COMM DEV FND"/>
    <s v="FHCD HOUSING STABILITY C14"/>
    <s v="PROGRAM YEAR PROJECTS"/>
    <s v="HOUSING AND COMMUNITY DEVELOPMENT"/>
  </r>
  <r>
    <x v="0"/>
    <s v="1122956"/>
    <s v="000000"/>
    <x v="6"/>
    <s v="0000000"/>
    <n v="2016"/>
    <x v="0"/>
    <x v="6"/>
    <s v="BS000-CURRENT ASSETS"/>
    <s v="B1150-ACCOUNTS RECEIVABLE"/>
    <m/>
    <n v="0"/>
    <n v="0"/>
    <n v="0"/>
    <n v="0"/>
    <n v="0"/>
    <s v="N/A"/>
    <n v="0"/>
    <n v="0"/>
    <n v="0"/>
    <n v="0"/>
    <n v="0"/>
    <n v="0"/>
    <n v="0"/>
    <n v="0"/>
    <n v="0"/>
    <n v="0"/>
    <n v="0"/>
    <n v="0"/>
    <n v="0"/>
    <s v="FED HOUSNG &amp; COMM DEV FND"/>
    <s v="FHCD SHORELINE SENIOR Ctr C14"/>
    <s v="DEFAULT"/>
    <s v="Default"/>
  </r>
  <r>
    <x v="0"/>
    <s v="1122956"/>
    <s v="000000"/>
    <x v="9"/>
    <s v="0000000"/>
    <n v="2016"/>
    <x v="0"/>
    <x v="9"/>
    <s v="BS000-CURRENT ASSETS"/>
    <s v="B1150-ACCOUNTS RECEIVABLE"/>
    <m/>
    <n v="0"/>
    <n v="0"/>
    <n v="0"/>
    <n v="0"/>
    <n v="0"/>
    <s v="N/A"/>
    <n v="0"/>
    <n v="0"/>
    <n v="0"/>
    <n v="0"/>
    <n v="0"/>
    <n v="0"/>
    <n v="0"/>
    <n v="0"/>
    <n v="0"/>
    <n v="0"/>
    <n v="0"/>
    <n v="0"/>
    <n v="0"/>
    <s v="FED HOUSNG &amp; COMM DEV FND"/>
    <s v="FHCD SHORELINE SENIOR Ctr C14"/>
    <s v="DEFAULT"/>
    <s v="Default"/>
  </r>
  <r>
    <x v="0"/>
    <s v="1122956"/>
    <s v="000000"/>
    <x v="29"/>
    <s v="0000000"/>
    <n v="2016"/>
    <x v="1"/>
    <x v="29"/>
    <s v="BS200-CURRENT LIABILITIES"/>
    <s v="B2220-DEFERRED REVENUES"/>
    <m/>
    <n v="0"/>
    <n v="0"/>
    <n v="0"/>
    <n v="0"/>
    <n v="0"/>
    <s v="N/A"/>
    <n v="0"/>
    <n v="0"/>
    <n v="0"/>
    <n v="0"/>
    <n v="0"/>
    <n v="0"/>
    <n v="0"/>
    <n v="0"/>
    <n v="0"/>
    <n v="0"/>
    <n v="0"/>
    <n v="0"/>
    <n v="0"/>
    <s v="FED HOUSNG &amp; COMM DEV FND"/>
    <s v="FHCD SHORELINE SENIOR Ctr C14"/>
    <s v="DEFAULT"/>
    <s v="Default"/>
  </r>
  <r>
    <x v="0"/>
    <s v="1122956"/>
    <s v="350047"/>
    <x v="55"/>
    <s v="0000000"/>
    <n v="2016"/>
    <x v="4"/>
    <x v="55"/>
    <s v="R3000-REVENUE"/>
    <s v="R3310-FEDERAL GRANTS DIRECT"/>
    <m/>
    <n v="0"/>
    <n v="0"/>
    <n v="0"/>
    <n v="0"/>
    <n v="0"/>
    <s v="N/A"/>
    <n v="0"/>
    <n v="0"/>
    <n v="0"/>
    <n v="0"/>
    <n v="0"/>
    <n v="0"/>
    <n v="0"/>
    <n v="0"/>
    <n v="0"/>
    <n v="0"/>
    <n v="0"/>
    <n v="0"/>
    <n v="0"/>
    <s v="FED HOUSNG &amp; COMM DEV FND"/>
    <s v="FHCD SHORELINE SENIOR Ctr C14"/>
    <s v="PROGRAM YEAR PROJECTS"/>
    <s v="Default"/>
  </r>
  <r>
    <x v="0"/>
    <s v="1122956"/>
    <s v="350047"/>
    <x v="112"/>
    <s v="5590000"/>
    <n v="2016"/>
    <x v="3"/>
    <x v="112"/>
    <s v="50000-PROGRAM EXPENDITURE BUDGET"/>
    <s v="53000-SERVICES-OTHER CHARGES"/>
    <m/>
    <n v="0"/>
    <n v="0"/>
    <n v="0"/>
    <n v="0"/>
    <n v="0"/>
    <s v="N/A"/>
    <n v="0"/>
    <n v="0"/>
    <n v="0"/>
    <n v="0"/>
    <n v="0"/>
    <n v="0"/>
    <n v="0"/>
    <n v="0"/>
    <n v="0"/>
    <n v="0"/>
    <n v="0"/>
    <n v="0"/>
    <n v="0"/>
    <s v="FED HOUSNG &amp; COMM DEV FND"/>
    <s v="FHCD SHORELINE SENIOR Ctr C14"/>
    <s v="PROGRAM YEAR PROJECTS"/>
    <s v="HOUSING AND COMMUNITY DEVELOPMENT"/>
  </r>
  <r>
    <x v="0"/>
    <s v="1122957"/>
    <s v="000000"/>
    <x v="6"/>
    <s v="0000000"/>
    <n v="2016"/>
    <x v="0"/>
    <x v="6"/>
    <s v="BS000-CURRENT ASSETS"/>
    <s v="B1150-ACCOUNTS RECEIVABLE"/>
    <m/>
    <n v="0"/>
    <n v="0"/>
    <n v="0"/>
    <n v="0"/>
    <n v="0"/>
    <s v="N/A"/>
    <n v="0"/>
    <n v="0"/>
    <n v="0"/>
    <n v="0"/>
    <n v="0"/>
    <n v="0"/>
    <n v="0"/>
    <n v="0"/>
    <n v="0"/>
    <n v="0"/>
    <n v="0"/>
    <n v="0"/>
    <n v="0"/>
    <s v="FED HOUSNG &amp; COMM DEV FND"/>
    <s v="FHCD RENTON DAWN EMR SHLTR C14"/>
    <s v="DEFAULT"/>
    <s v="Default"/>
  </r>
  <r>
    <x v="0"/>
    <s v="1122957"/>
    <s v="000000"/>
    <x v="9"/>
    <s v="0000000"/>
    <n v="2016"/>
    <x v="0"/>
    <x v="9"/>
    <s v="BS000-CURRENT ASSETS"/>
    <s v="B1150-ACCOUNTS RECEIVABLE"/>
    <m/>
    <n v="0"/>
    <n v="0"/>
    <n v="0"/>
    <n v="0"/>
    <n v="0"/>
    <s v="N/A"/>
    <n v="0"/>
    <n v="0"/>
    <n v="0"/>
    <n v="0"/>
    <n v="0"/>
    <n v="0"/>
    <n v="0"/>
    <n v="0"/>
    <n v="0"/>
    <n v="0"/>
    <n v="0"/>
    <n v="0"/>
    <n v="0"/>
    <s v="FED HOUSNG &amp; COMM DEV FND"/>
    <s v="FHCD RENTON DAWN EMR SHLTR C14"/>
    <s v="DEFAULT"/>
    <s v="Default"/>
  </r>
  <r>
    <x v="0"/>
    <s v="1122957"/>
    <s v="000000"/>
    <x v="29"/>
    <s v="0000000"/>
    <n v="2016"/>
    <x v="1"/>
    <x v="29"/>
    <s v="BS200-CURRENT LIABILITIES"/>
    <s v="B2220-DEFERRED REVENUES"/>
    <m/>
    <n v="0"/>
    <n v="0"/>
    <n v="0"/>
    <n v="0"/>
    <n v="0"/>
    <s v="N/A"/>
    <n v="0"/>
    <n v="0"/>
    <n v="0"/>
    <n v="0"/>
    <n v="0"/>
    <n v="0"/>
    <n v="0"/>
    <n v="0"/>
    <n v="0"/>
    <n v="0"/>
    <n v="0"/>
    <n v="0"/>
    <n v="0"/>
    <s v="FED HOUSNG &amp; COMM DEV FND"/>
    <s v="FHCD RENTON DAWN EMR SHLTR C14"/>
    <s v="DEFAULT"/>
    <s v="Default"/>
  </r>
  <r>
    <x v="0"/>
    <s v="1122957"/>
    <s v="350047"/>
    <x v="55"/>
    <s v="0000000"/>
    <n v="2016"/>
    <x v="4"/>
    <x v="55"/>
    <s v="R3000-REVENUE"/>
    <s v="R3310-FEDERAL GRANTS DIRECT"/>
    <m/>
    <n v="0"/>
    <n v="0"/>
    <n v="0"/>
    <n v="0"/>
    <n v="0"/>
    <s v="N/A"/>
    <n v="0"/>
    <n v="0"/>
    <n v="0"/>
    <n v="0"/>
    <n v="0"/>
    <n v="0"/>
    <n v="0"/>
    <n v="0"/>
    <n v="0"/>
    <n v="0"/>
    <n v="0"/>
    <n v="0"/>
    <n v="0"/>
    <s v="FED HOUSNG &amp; COMM DEV FND"/>
    <s v="FHCD RENTON DAWN EMR SHLTR C14"/>
    <s v="PROGRAM YEAR PROJECTS"/>
    <s v="Default"/>
  </r>
  <r>
    <x v="0"/>
    <s v="1122957"/>
    <s v="350047"/>
    <x v="112"/>
    <s v="5590000"/>
    <n v="2016"/>
    <x v="3"/>
    <x v="112"/>
    <s v="50000-PROGRAM EXPENDITURE BUDGET"/>
    <s v="53000-SERVICES-OTHER CHARGES"/>
    <m/>
    <n v="0"/>
    <n v="0"/>
    <n v="0"/>
    <n v="0"/>
    <n v="0"/>
    <s v="N/A"/>
    <n v="0"/>
    <n v="0"/>
    <n v="0"/>
    <n v="0"/>
    <n v="0"/>
    <n v="0"/>
    <n v="0"/>
    <n v="0"/>
    <n v="0"/>
    <n v="0"/>
    <n v="0"/>
    <n v="0"/>
    <n v="0"/>
    <s v="FED HOUSNG &amp; COMM DEV FND"/>
    <s v="FHCD RENTON DAWN EMR SHLTR C14"/>
    <s v="PROGRAM YEAR PROJECTS"/>
    <s v="HOUSING AND COMMUNITY DEVELOPMENT"/>
  </r>
  <r>
    <x v="0"/>
    <s v="1122960"/>
    <s v="000000"/>
    <x v="6"/>
    <s v="0000000"/>
    <n v="2016"/>
    <x v="0"/>
    <x v="6"/>
    <s v="BS000-CURRENT ASSETS"/>
    <s v="B1150-ACCOUNTS RECEIVABLE"/>
    <m/>
    <n v="0"/>
    <n v="0"/>
    <n v="0"/>
    <n v="0"/>
    <n v="0"/>
    <s v="N/A"/>
    <n v="0"/>
    <n v="0"/>
    <n v="0"/>
    <n v="0"/>
    <n v="0"/>
    <n v="0"/>
    <n v="0"/>
    <n v="0"/>
    <n v="0"/>
    <n v="0"/>
    <n v="0"/>
    <n v="0"/>
    <n v="0"/>
    <s v="FED HOUSNG &amp; COMM DEV FND"/>
    <s v="FHCD RENTON REWA EMER ASST C14"/>
    <s v="DEFAULT"/>
    <s v="Default"/>
  </r>
  <r>
    <x v="0"/>
    <s v="1122960"/>
    <s v="000000"/>
    <x v="9"/>
    <s v="0000000"/>
    <n v="2016"/>
    <x v="0"/>
    <x v="9"/>
    <s v="BS000-CURRENT ASSETS"/>
    <s v="B1150-ACCOUNTS RECEIVABLE"/>
    <m/>
    <n v="0"/>
    <n v="0"/>
    <n v="0"/>
    <n v="0"/>
    <n v="0"/>
    <s v="N/A"/>
    <n v="0"/>
    <n v="0"/>
    <n v="0"/>
    <n v="0"/>
    <n v="0"/>
    <n v="0"/>
    <n v="0"/>
    <n v="0"/>
    <n v="0"/>
    <n v="0"/>
    <n v="0"/>
    <n v="0"/>
    <n v="0"/>
    <s v="FED HOUSNG &amp; COMM DEV FND"/>
    <s v="FHCD RENTON REWA EMER ASST C14"/>
    <s v="DEFAULT"/>
    <s v="Default"/>
  </r>
  <r>
    <x v="0"/>
    <s v="1122960"/>
    <s v="000000"/>
    <x v="29"/>
    <s v="0000000"/>
    <n v="2016"/>
    <x v="1"/>
    <x v="29"/>
    <s v="BS200-CURRENT LIABILITIES"/>
    <s v="B2220-DEFERRED REVENUES"/>
    <m/>
    <n v="0"/>
    <n v="0"/>
    <n v="0"/>
    <n v="0"/>
    <n v="0"/>
    <s v="N/A"/>
    <n v="0"/>
    <n v="0"/>
    <n v="0"/>
    <n v="0"/>
    <n v="0"/>
    <n v="0"/>
    <n v="0"/>
    <n v="0"/>
    <n v="0"/>
    <n v="0"/>
    <n v="0"/>
    <n v="0"/>
    <n v="0"/>
    <s v="FED HOUSNG &amp; COMM DEV FND"/>
    <s v="FHCD RENTON REWA EMER ASST C14"/>
    <s v="DEFAULT"/>
    <s v="Default"/>
  </r>
  <r>
    <x v="0"/>
    <s v="1122960"/>
    <s v="350047"/>
    <x v="55"/>
    <s v="0000000"/>
    <n v="2016"/>
    <x v="4"/>
    <x v="55"/>
    <s v="R3000-REVENUE"/>
    <s v="R3310-FEDERAL GRANTS DIRECT"/>
    <m/>
    <n v="0"/>
    <n v="0"/>
    <n v="0"/>
    <n v="0"/>
    <n v="0"/>
    <s v="N/A"/>
    <n v="0"/>
    <n v="0"/>
    <n v="0"/>
    <n v="0"/>
    <n v="0"/>
    <n v="0"/>
    <n v="0"/>
    <n v="0"/>
    <n v="0"/>
    <n v="0"/>
    <n v="0"/>
    <n v="0"/>
    <n v="0"/>
    <s v="FED HOUSNG &amp; COMM DEV FND"/>
    <s v="FHCD RENTON REWA EMER ASST C14"/>
    <s v="PROGRAM YEAR PROJECTS"/>
    <s v="Default"/>
  </r>
  <r>
    <x v="0"/>
    <s v="1122960"/>
    <s v="350047"/>
    <x v="112"/>
    <s v="5590000"/>
    <n v="2016"/>
    <x v="3"/>
    <x v="112"/>
    <s v="50000-PROGRAM EXPENDITURE BUDGET"/>
    <s v="53000-SERVICES-OTHER CHARGES"/>
    <m/>
    <n v="0"/>
    <n v="0"/>
    <n v="0"/>
    <n v="0"/>
    <n v="0"/>
    <s v="N/A"/>
    <n v="0"/>
    <n v="0"/>
    <n v="0"/>
    <n v="0"/>
    <n v="0"/>
    <n v="0"/>
    <n v="0"/>
    <n v="0"/>
    <n v="0"/>
    <n v="0"/>
    <n v="0"/>
    <n v="0"/>
    <n v="0"/>
    <s v="FED HOUSNG &amp; COMM DEV FND"/>
    <s v="FHCD RENTON REWA EMER ASST C14"/>
    <s v="PROGRAM YEAR PROJECTS"/>
    <s v="HOUSING AND COMMUNITY DEVELOPMENT"/>
  </r>
  <r>
    <x v="0"/>
    <s v="1122961"/>
    <s v="000000"/>
    <x v="6"/>
    <s v="0000000"/>
    <n v="2016"/>
    <x v="0"/>
    <x v="6"/>
    <s v="BS000-CURRENT ASSETS"/>
    <s v="B1150-ACCOUNTS RECEIVABLE"/>
    <m/>
    <n v="0"/>
    <n v="0"/>
    <n v="0"/>
    <n v="0"/>
    <n v="0"/>
    <s v="N/A"/>
    <n v="0"/>
    <n v="0"/>
    <n v="0"/>
    <n v="0"/>
    <n v="0"/>
    <n v="0"/>
    <n v="0"/>
    <n v="0"/>
    <n v="0"/>
    <n v="0"/>
    <n v="0"/>
    <n v="0"/>
    <n v="0"/>
    <s v="FED HOUSNG &amp; COMM DEV FND"/>
    <s v="FHCD RNTN MLT-SVC CTR EMER C14"/>
    <s v="DEFAULT"/>
    <s v="Default"/>
  </r>
  <r>
    <x v="0"/>
    <s v="1122961"/>
    <s v="000000"/>
    <x v="9"/>
    <s v="0000000"/>
    <n v="2016"/>
    <x v="0"/>
    <x v="9"/>
    <s v="BS000-CURRENT ASSETS"/>
    <s v="B1150-ACCOUNTS RECEIVABLE"/>
    <m/>
    <n v="0"/>
    <n v="0"/>
    <n v="0"/>
    <n v="0"/>
    <n v="0"/>
    <s v="N/A"/>
    <n v="0"/>
    <n v="0"/>
    <n v="0"/>
    <n v="0"/>
    <n v="0"/>
    <n v="0"/>
    <n v="0"/>
    <n v="0"/>
    <n v="0"/>
    <n v="0"/>
    <n v="0"/>
    <n v="0"/>
    <n v="0"/>
    <s v="FED HOUSNG &amp; COMM DEV FND"/>
    <s v="FHCD RNTN MLT-SVC CTR EMER C14"/>
    <s v="DEFAULT"/>
    <s v="Default"/>
  </r>
  <r>
    <x v="0"/>
    <s v="1122961"/>
    <s v="000000"/>
    <x v="29"/>
    <s v="0000000"/>
    <n v="2016"/>
    <x v="1"/>
    <x v="29"/>
    <s v="BS200-CURRENT LIABILITIES"/>
    <s v="B2220-DEFERRED REVENUES"/>
    <m/>
    <n v="0"/>
    <n v="0"/>
    <n v="0"/>
    <n v="0"/>
    <n v="0"/>
    <s v="N/A"/>
    <n v="0"/>
    <n v="0"/>
    <n v="0"/>
    <n v="0"/>
    <n v="0"/>
    <n v="0"/>
    <n v="0"/>
    <n v="0"/>
    <n v="0"/>
    <n v="0"/>
    <n v="0"/>
    <n v="0"/>
    <n v="0"/>
    <s v="FED HOUSNG &amp; COMM DEV FND"/>
    <s v="FHCD RNTN MLT-SVC CTR EMER C14"/>
    <s v="DEFAULT"/>
    <s v="Default"/>
  </r>
  <r>
    <x v="0"/>
    <s v="1122961"/>
    <s v="350047"/>
    <x v="55"/>
    <s v="0000000"/>
    <n v="2016"/>
    <x v="4"/>
    <x v="55"/>
    <s v="R3000-REVENUE"/>
    <s v="R3310-FEDERAL GRANTS DIRECT"/>
    <m/>
    <n v="0"/>
    <n v="0"/>
    <n v="0"/>
    <n v="0"/>
    <n v="0"/>
    <s v="N/A"/>
    <n v="0"/>
    <n v="0"/>
    <n v="0"/>
    <n v="0"/>
    <n v="0"/>
    <n v="0"/>
    <n v="0"/>
    <n v="0"/>
    <n v="0"/>
    <n v="0"/>
    <n v="0"/>
    <n v="0"/>
    <n v="0"/>
    <s v="FED HOUSNG &amp; COMM DEV FND"/>
    <s v="FHCD RNTN MLT-SVC CTR EMER C14"/>
    <s v="PROGRAM YEAR PROJECTS"/>
    <s v="Default"/>
  </r>
  <r>
    <x v="0"/>
    <s v="1122961"/>
    <s v="350047"/>
    <x v="112"/>
    <s v="5590000"/>
    <n v="2016"/>
    <x v="3"/>
    <x v="112"/>
    <s v="50000-PROGRAM EXPENDITURE BUDGET"/>
    <s v="53000-SERVICES-OTHER CHARGES"/>
    <m/>
    <n v="0"/>
    <n v="0"/>
    <n v="0"/>
    <n v="0"/>
    <n v="0"/>
    <s v="N/A"/>
    <n v="0"/>
    <n v="0"/>
    <n v="0"/>
    <n v="0"/>
    <n v="0"/>
    <n v="0"/>
    <n v="0"/>
    <n v="0"/>
    <n v="0"/>
    <n v="0"/>
    <n v="0"/>
    <n v="0"/>
    <n v="0"/>
    <s v="FED HOUSNG &amp; COMM DEV FND"/>
    <s v="FHCD RNTN MLT-SVC CTR EMER C14"/>
    <s v="PROGRAM YEAR PROJECTS"/>
    <s v="HOUSING AND COMMUNITY DEVELOPMENT"/>
  </r>
  <r>
    <x v="0"/>
    <s v="1122962"/>
    <s v="000000"/>
    <x v="6"/>
    <s v="0000000"/>
    <n v="2016"/>
    <x v="0"/>
    <x v="6"/>
    <s v="BS000-CURRENT ASSETS"/>
    <s v="B1150-ACCOUNTS RECEIVABLE"/>
    <m/>
    <n v="0"/>
    <n v="0"/>
    <n v="0"/>
    <n v="0"/>
    <n v="0"/>
    <s v="N/A"/>
    <n v="0"/>
    <n v="0"/>
    <n v="0"/>
    <n v="0"/>
    <n v="0"/>
    <n v="0"/>
    <n v="0"/>
    <n v="0"/>
    <n v="0"/>
    <n v="0"/>
    <n v="0"/>
    <n v="0"/>
    <n v="0"/>
    <s v="FED HOUSNG &amp; COMM DEV FND"/>
    <s v="FHCD YWCA EMER SHLTR ASST C14"/>
    <s v="DEFAULT"/>
    <s v="Default"/>
  </r>
  <r>
    <x v="0"/>
    <s v="1122962"/>
    <s v="000000"/>
    <x v="9"/>
    <s v="0000000"/>
    <n v="2016"/>
    <x v="0"/>
    <x v="9"/>
    <s v="BS000-CURRENT ASSETS"/>
    <s v="B1150-ACCOUNTS RECEIVABLE"/>
    <m/>
    <n v="0"/>
    <n v="0"/>
    <n v="0"/>
    <n v="0"/>
    <n v="0"/>
    <s v="N/A"/>
    <n v="0"/>
    <n v="0"/>
    <n v="0"/>
    <n v="0"/>
    <n v="0"/>
    <n v="0"/>
    <n v="0"/>
    <n v="0"/>
    <n v="0"/>
    <n v="0"/>
    <n v="0"/>
    <n v="0"/>
    <n v="0"/>
    <s v="FED HOUSNG &amp; COMM DEV FND"/>
    <s v="FHCD YWCA EMER SHLTR ASST C14"/>
    <s v="DEFAULT"/>
    <s v="Default"/>
  </r>
  <r>
    <x v="0"/>
    <s v="1122962"/>
    <s v="000000"/>
    <x v="29"/>
    <s v="0000000"/>
    <n v="2016"/>
    <x v="1"/>
    <x v="29"/>
    <s v="BS200-CURRENT LIABILITIES"/>
    <s v="B2220-DEFERRED REVENUES"/>
    <m/>
    <n v="0"/>
    <n v="0"/>
    <n v="0"/>
    <n v="0"/>
    <n v="0"/>
    <s v="N/A"/>
    <n v="0"/>
    <n v="0"/>
    <n v="0"/>
    <n v="0"/>
    <n v="0"/>
    <n v="0"/>
    <n v="0"/>
    <n v="0"/>
    <n v="0"/>
    <n v="0"/>
    <n v="0"/>
    <n v="0"/>
    <n v="0"/>
    <s v="FED HOUSNG &amp; COMM DEV FND"/>
    <s v="FHCD YWCA EMER SHLTR ASST C14"/>
    <s v="DEFAULT"/>
    <s v="Default"/>
  </r>
  <r>
    <x v="0"/>
    <s v="1122962"/>
    <s v="350047"/>
    <x v="55"/>
    <s v="0000000"/>
    <n v="2016"/>
    <x v="4"/>
    <x v="55"/>
    <s v="R3000-REVENUE"/>
    <s v="R3310-FEDERAL GRANTS DIRECT"/>
    <m/>
    <n v="0"/>
    <n v="0"/>
    <n v="0"/>
    <n v="0"/>
    <n v="0"/>
    <s v="N/A"/>
    <n v="0"/>
    <n v="0"/>
    <n v="0"/>
    <n v="0"/>
    <n v="0"/>
    <n v="0"/>
    <n v="0"/>
    <n v="0"/>
    <n v="0"/>
    <n v="0"/>
    <n v="0"/>
    <n v="0"/>
    <n v="0"/>
    <s v="FED HOUSNG &amp; COMM DEV FND"/>
    <s v="FHCD YWCA EMER SHLTR ASST C14"/>
    <s v="PROGRAM YEAR PROJECTS"/>
    <s v="Default"/>
  </r>
  <r>
    <x v="0"/>
    <s v="1122962"/>
    <s v="350047"/>
    <x v="112"/>
    <s v="5590000"/>
    <n v="2016"/>
    <x v="3"/>
    <x v="112"/>
    <s v="50000-PROGRAM EXPENDITURE BUDGET"/>
    <s v="53000-SERVICES-OTHER CHARGES"/>
    <m/>
    <n v="0"/>
    <n v="0"/>
    <n v="0"/>
    <n v="0"/>
    <n v="0"/>
    <s v="N/A"/>
    <n v="0"/>
    <n v="0"/>
    <n v="0"/>
    <n v="0"/>
    <n v="0"/>
    <n v="0"/>
    <n v="0"/>
    <n v="0"/>
    <n v="0"/>
    <n v="0"/>
    <n v="0"/>
    <n v="0"/>
    <n v="0"/>
    <s v="FED HOUSNG &amp; COMM DEV FND"/>
    <s v="FHCD YWCA EMER SHLTR ASST C14"/>
    <s v="PROGRAM YEAR PROJECTS"/>
    <s v="HOUSING AND COMMUNITY DEVELOPMENT"/>
  </r>
  <r>
    <x v="0"/>
    <s v="1122963"/>
    <s v="000000"/>
    <x v="6"/>
    <s v="0000000"/>
    <n v="2016"/>
    <x v="0"/>
    <x v="6"/>
    <s v="BS000-CURRENT ASSETS"/>
    <s v="B1150-ACCOUNTS RECEIVABLE"/>
    <m/>
    <n v="0"/>
    <n v="0"/>
    <n v="0"/>
    <n v="0"/>
    <n v="0"/>
    <s v="N/A"/>
    <n v="0"/>
    <n v="0"/>
    <n v="0"/>
    <n v="0"/>
    <n v="0"/>
    <n v="0"/>
    <n v="0"/>
    <n v="0"/>
    <n v="0"/>
    <n v="0"/>
    <n v="0"/>
    <n v="0"/>
    <n v="0"/>
    <s v="FED HOUSNG &amp; COMM DEV FND"/>
    <s v="FHCD HSPTLTY HSE EMR SHLTR C14"/>
    <s v="DEFAULT"/>
    <s v="Default"/>
  </r>
  <r>
    <x v="0"/>
    <s v="1122963"/>
    <s v="000000"/>
    <x v="9"/>
    <s v="0000000"/>
    <n v="2016"/>
    <x v="0"/>
    <x v="9"/>
    <s v="BS000-CURRENT ASSETS"/>
    <s v="B1150-ACCOUNTS RECEIVABLE"/>
    <m/>
    <n v="0"/>
    <n v="0"/>
    <n v="0"/>
    <n v="0"/>
    <n v="0"/>
    <s v="N/A"/>
    <n v="0"/>
    <n v="0"/>
    <n v="0"/>
    <n v="0"/>
    <n v="0"/>
    <n v="0"/>
    <n v="0"/>
    <n v="0"/>
    <n v="0"/>
    <n v="0"/>
    <n v="0"/>
    <n v="0"/>
    <n v="0"/>
    <s v="FED HOUSNG &amp; COMM DEV FND"/>
    <s v="FHCD HSPTLTY HSE EMR SHLTR C14"/>
    <s v="DEFAULT"/>
    <s v="Default"/>
  </r>
  <r>
    <x v="0"/>
    <s v="1122963"/>
    <s v="000000"/>
    <x v="29"/>
    <s v="0000000"/>
    <n v="2016"/>
    <x v="1"/>
    <x v="29"/>
    <s v="BS200-CURRENT LIABILITIES"/>
    <s v="B2220-DEFERRED REVENUES"/>
    <m/>
    <n v="0"/>
    <n v="0"/>
    <n v="0"/>
    <n v="0"/>
    <n v="0"/>
    <s v="N/A"/>
    <n v="0"/>
    <n v="0"/>
    <n v="0"/>
    <n v="0"/>
    <n v="0"/>
    <n v="0"/>
    <n v="0"/>
    <n v="0"/>
    <n v="0"/>
    <n v="0"/>
    <n v="0"/>
    <n v="0"/>
    <n v="0"/>
    <s v="FED HOUSNG &amp; COMM DEV FND"/>
    <s v="FHCD HSPTLTY HSE EMR SHLTR C14"/>
    <s v="DEFAULT"/>
    <s v="Default"/>
  </r>
  <r>
    <x v="0"/>
    <s v="1122963"/>
    <s v="350047"/>
    <x v="55"/>
    <s v="0000000"/>
    <n v="2016"/>
    <x v="4"/>
    <x v="55"/>
    <s v="R3000-REVENUE"/>
    <s v="R3310-FEDERAL GRANTS DIRECT"/>
    <m/>
    <n v="0"/>
    <n v="0"/>
    <n v="0"/>
    <n v="0"/>
    <n v="0"/>
    <s v="N/A"/>
    <n v="0"/>
    <n v="0"/>
    <n v="0"/>
    <n v="0"/>
    <n v="0"/>
    <n v="0"/>
    <n v="0"/>
    <n v="0"/>
    <n v="0"/>
    <n v="0"/>
    <n v="0"/>
    <n v="0"/>
    <n v="0"/>
    <s v="FED HOUSNG &amp; COMM DEV FND"/>
    <s v="FHCD HSPTLTY HSE EMR SHLTR C14"/>
    <s v="PROGRAM YEAR PROJECTS"/>
    <s v="Default"/>
  </r>
  <r>
    <x v="0"/>
    <s v="1122963"/>
    <s v="350047"/>
    <x v="112"/>
    <s v="5590000"/>
    <n v="2016"/>
    <x v="3"/>
    <x v="112"/>
    <s v="50000-PROGRAM EXPENDITURE BUDGET"/>
    <s v="53000-SERVICES-OTHER CHARGES"/>
    <m/>
    <n v="0"/>
    <n v="0"/>
    <n v="0"/>
    <n v="0"/>
    <n v="0"/>
    <s v="N/A"/>
    <n v="0"/>
    <n v="0"/>
    <n v="0"/>
    <n v="0"/>
    <n v="0"/>
    <n v="0"/>
    <n v="0"/>
    <n v="0"/>
    <n v="0"/>
    <n v="0"/>
    <n v="0"/>
    <n v="0"/>
    <n v="0"/>
    <s v="FED HOUSNG &amp; COMM DEV FND"/>
    <s v="FHCD HSPTLTY HSE EMR SHLTR C14"/>
    <s v="PROGRAM YEAR PROJECTS"/>
    <s v="HOUSING AND COMMUNITY DEVELOPMENT"/>
  </r>
  <r>
    <x v="0"/>
    <s v="1122964"/>
    <s v="000000"/>
    <x v="6"/>
    <s v="0000000"/>
    <n v="2016"/>
    <x v="0"/>
    <x v="6"/>
    <s v="BS000-CURRENT ASSETS"/>
    <s v="B1150-ACCOUNTS RECEIVABLE"/>
    <m/>
    <n v="0"/>
    <n v="0"/>
    <n v="0"/>
    <n v="0"/>
    <n v="0"/>
    <s v="N/A"/>
    <n v="0"/>
    <n v="0"/>
    <n v="0"/>
    <n v="0"/>
    <n v="0"/>
    <n v="0"/>
    <n v="0"/>
    <n v="0"/>
    <n v="0"/>
    <n v="0"/>
    <n v="0"/>
    <n v="0"/>
    <n v="0"/>
    <s v="FED HOUSNG &amp; COMM DEV FND"/>
    <s v="FHCD HPLNK SVC CTR-EVCTN P C14"/>
    <s v="DEFAULT"/>
    <s v="Default"/>
  </r>
  <r>
    <x v="0"/>
    <s v="1122964"/>
    <s v="000000"/>
    <x v="9"/>
    <s v="0000000"/>
    <n v="2016"/>
    <x v="0"/>
    <x v="9"/>
    <s v="BS000-CURRENT ASSETS"/>
    <s v="B1150-ACCOUNTS RECEIVABLE"/>
    <m/>
    <n v="0"/>
    <n v="0"/>
    <n v="0"/>
    <n v="0"/>
    <n v="0"/>
    <s v="N/A"/>
    <n v="0"/>
    <n v="0"/>
    <n v="0"/>
    <n v="0"/>
    <n v="0"/>
    <n v="0"/>
    <n v="0"/>
    <n v="0"/>
    <n v="0"/>
    <n v="0"/>
    <n v="0"/>
    <n v="0"/>
    <n v="0"/>
    <s v="FED HOUSNG &amp; COMM DEV FND"/>
    <s v="FHCD HPLNK SVC CTR-EVCTN P C14"/>
    <s v="DEFAULT"/>
    <s v="Default"/>
  </r>
  <r>
    <x v="0"/>
    <s v="1122964"/>
    <s v="000000"/>
    <x v="29"/>
    <s v="0000000"/>
    <n v="2016"/>
    <x v="1"/>
    <x v="29"/>
    <s v="BS200-CURRENT LIABILITIES"/>
    <s v="B2220-DEFERRED REVENUES"/>
    <m/>
    <n v="0"/>
    <n v="0"/>
    <n v="0"/>
    <n v="0"/>
    <n v="0"/>
    <s v="N/A"/>
    <n v="0"/>
    <n v="0"/>
    <n v="0"/>
    <n v="0"/>
    <n v="0"/>
    <n v="0"/>
    <n v="0"/>
    <n v="0"/>
    <n v="0"/>
    <n v="0"/>
    <n v="0"/>
    <n v="0"/>
    <n v="0"/>
    <s v="FED HOUSNG &amp; COMM DEV FND"/>
    <s v="FHCD HPLNK SVC CTR-EVCTN P C14"/>
    <s v="DEFAULT"/>
    <s v="Default"/>
  </r>
  <r>
    <x v="0"/>
    <s v="1122964"/>
    <s v="350047"/>
    <x v="55"/>
    <s v="0000000"/>
    <n v="2016"/>
    <x v="4"/>
    <x v="55"/>
    <s v="R3000-REVENUE"/>
    <s v="R3310-FEDERAL GRANTS DIRECT"/>
    <m/>
    <n v="0"/>
    <n v="0"/>
    <n v="0"/>
    <n v="0"/>
    <n v="0"/>
    <s v="N/A"/>
    <n v="0"/>
    <n v="0"/>
    <n v="0"/>
    <n v="0"/>
    <n v="0"/>
    <n v="0"/>
    <n v="0"/>
    <n v="0"/>
    <n v="0"/>
    <n v="0"/>
    <n v="0"/>
    <n v="0"/>
    <n v="0"/>
    <s v="FED HOUSNG &amp; COMM DEV FND"/>
    <s v="FHCD HPLNK SVC CTR-EVCTN P C14"/>
    <s v="PROGRAM YEAR PROJECTS"/>
    <s v="Default"/>
  </r>
  <r>
    <x v="0"/>
    <s v="1122964"/>
    <s v="350047"/>
    <x v="112"/>
    <s v="5590000"/>
    <n v="2016"/>
    <x v="3"/>
    <x v="112"/>
    <s v="50000-PROGRAM EXPENDITURE BUDGET"/>
    <s v="53000-SERVICES-OTHER CHARGES"/>
    <m/>
    <n v="0"/>
    <n v="0"/>
    <n v="0"/>
    <n v="0"/>
    <n v="0"/>
    <s v="N/A"/>
    <n v="0"/>
    <n v="0"/>
    <n v="0"/>
    <n v="0"/>
    <n v="0"/>
    <n v="0"/>
    <n v="0"/>
    <n v="0"/>
    <n v="0"/>
    <n v="0"/>
    <n v="0"/>
    <n v="0"/>
    <n v="0"/>
    <s v="FED HOUSNG &amp; COMM DEV FND"/>
    <s v="FHCD HPLNK SVC CTR-EVCTN P C14"/>
    <s v="PROGRAM YEAR PROJECTS"/>
    <s v="HOUSING AND COMMUNITY DEVELOPMENT"/>
  </r>
  <r>
    <x v="0"/>
    <s v="1122965"/>
    <s v="000000"/>
    <x v="6"/>
    <s v="0000000"/>
    <n v="2016"/>
    <x v="0"/>
    <x v="6"/>
    <s v="BS000-CURRENT ASSETS"/>
    <s v="B1150-ACCOUNTS RECEIVABLE"/>
    <m/>
    <n v="0"/>
    <n v="0"/>
    <n v="0"/>
    <n v="0"/>
    <n v="0"/>
    <s v="N/A"/>
    <n v="0"/>
    <n v="0"/>
    <n v="0"/>
    <n v="0"/>
    <n v="0"/>
    <n v="0"/>
    <n v="0"/>
    <n v="0"/>
    <n v="0"/>
    <n v="0"/>
    <n v="0"/>
    <n v="0"/>
    <n v="0"/>
    <s v="FED HOUSNG &amp; COMM DEV FND"/>
    <s v="FHCD HPLNK SVC CTR-FOOD BK C14"/>
    <s v="DEFAULT"/>
    <s v="Default"/>
  </r>
  <r>
    <x v="0"/>
    <s v="1122965"/>
    <s v="000000"/>
    <x v="9"/>
    <s v="0000000"/>
    <n v="2016"/>
    <x v="0"/>
    <x v="9"/>
    <s v="BS000-CURRENT ASSETS"/>
    <s v="B1150-ACCOUNTS RECEIVABLE"/>
    <m/>
    <n v="0"/>
    <n v="0"/>
    <n v="0"/>
    <n v="0"/>
    <n v="0"/>
    <s v="N/A"/>
    <n v="0"/>
    <n v="0"/>
    <n v="0"/>
    <n v="0"/>
    <n v="0"/>
    <n v="0"/>
    <n v="0"/>
    <n v="0"/>
    <n v="0"/>
    <n v="0"/>
    <n v="0"/>
    <n v="0"/>
    <n v="0"/>
    <s v="FED HOUSNG &amp; COMM DEV FND"/>
    <s v="FHCD HPLNK SVC CTR-FOOD BK C14"/>
    <s v="DEFAULT"/>
    <s v="Default"/>
  </r>
  <r>
    <x v="0"/>
    <s v="1122965"/>
    <s v="000000"/>
    <x v="29"/>
    <s v="0000000"/>
    <n v="2016"/>
    <x v="1"/>
    <x v="29"/>
    <s v="BS200-CURRENT LIABILITIES"/>
    <s v="B2220-DEFERRED REVENUES"/>
    <m/>
    <n v="0"/>
    <n v="0"/>
    <n v="0"/>
    <n v="0"/>
    <n v="0"/>
    <s v="N/A"/>
    <n v="0"/>
    <n v="0"/>
    <n v="0"/>
    <n v="0"/>
    <n v="0"/>
    <n v="0"/>
    <n v="0"/>
    <n v="0"/>
    <n v="0"/>
    <n v="0"/>
    <n v="0"/>
    <n v="0"/>
    <n v="0"/>
    <s v="FED HOUSNG &amp; COMM DEV FND"/>
    <s v="FHCD HPLNK SVC CTR-FOOD BK C14"/>
    <s v="DEFAULT"/>
    <s v="Default"/>
  </r>
  <r>
    <x v="0"/>
    <s v="1122965"/>
    <s v="350047"/>
    <x v="55"/>
    <s v="0000000"/>
    <n v="2016"/>
    <x v="4"/>
    <x v="55"/>
    <s v="R3000-REVENUE"/>
    <s v="R3310-FEDERAL GRANTS DIRECT"/>
    <m/>
    <n v="0"/>
    <n v="0"/>
    <n v="0"/>
    <n v="0"/>
    <n v="0"/>
    <s v="N/A"/>
    <n v="0"/>
    <n v="0"/>
    <n v="0"/>
    <n v="0"/>
    <n v="0"/>
    <n v="0"/>
    <n v="0"/>
    <n v="0"/>
    <n v="0"/>
    <n v="0"/>
    <n v="0"/>
    <n v="0"/>
    <n v="0"/>
    <s v="FED HOUSNG &amp; COMM DEV FND"/>
    <s v="FHCD HPLNK SVC CTR-FOOD BK C14"/>
    <s v="PROGRAM YEAR PROJECTS"/>
    <s v="Default"/>
  </r>
  <r>
    <x v="0"/>
    <s v="1122965"/>
    <s v="350047"/>
    <x v="112"/>
    <s v="5590000"/>
    <n v="2016"/>
    <x v="3"/>
    <x v="112"/>
    <s v="50000-PROGRAM EXPENDITURE BUDGET"/>
    <s v="53000-SERVICES-OTHER CHARGES"/>
    <m/>
    <n v="0"/>
    <n v="0"/>
    <n v="0"/>
    <n v="0"/>
    <n v="0"/>
    <s v="N/A"/>
    <n v="0"/>
    <n v="0"/>
    <n v="0"/>
    <n v="0"/>
    <n v="0"/>
    <n v="0"/>
    <n v="0"/>
    <n v="0"/>
    <n v="0"/>
    <n v="0"/>
    <n v="0"/>
    <n v="0"/>
    <n v="0"/>
    <s v="FED HOUSNG &amp; COMM DEV FND"/>
    <s v="FHCD HPLNK SVC CTR-FOOD BK C14"/>
    <s v="PROGRAM YEAR PROJECTS"/>
    <s v="HOUSING AND COMMUNITY DEVELOPMENT"/>
  </r>
  <r>
    <x v="0"/>
    <s v="1122966"/>
    <s v="000000"/>
    <x v="6"/>
    <s v="0000000"/>
    <n v="2016"/>
    <x v="0"/>
    <x v="6"/>
    <s v="BS000-CURRENT ASSETS"/>
    <s v="B1150-ACCOUNTS RECEIVABLE"/>
    <m/>
    <n v="0"/>
    <n v="0"/>
    <n v="0"/>
    <n v="0"/>
    <n v="0"/>
    <s v="N/A"/>
    <n v="0"/>
    <n v="0"/>
    <n v="0"/>
    <n v="0"/>
    <n v="0"/>
    <n v="0"/>
    <n v="0"/>
    <n v="0"/>
    <n v="0"/>
    <n v="0"/>
    <n v="0"/>
    <n v="0"/>
    <n v="0"/>
    <s v="FED HOUSNG &amp; COMM DEV FND"/>
    <s v="FHCD HPLNK KNMR FMLY SHLTR C14"/>
    <s v="DEFAULT"/>
    <s v="Default"/>
  </r>
  <r>
    <x v="0"/>
    <s v="1122966"/>
    <s v="000000"/>
    <x v="9"/>
    <s v="0000000"/>
    <n v="2016"/>
    <x v="0"/>
    <x v="9"/>
    <s v="BS000-CURRENT ASSETS"/>
    <s v="B1150-ACCOUNTS RECEIVABLE"/>
    <m/>
    <n v="0"/>
    <n v="0"/>
    <n v="0"/>
    <n v="0"/>
    <n v="0"/>
    <s v="N/A"/>
    <n v="0"/>
    <n v="0"/>
    <n v="0"/>
    <n v="0"/>
    <n v="0"/>
    <n v="0"/>
    <n v="0"/>
    <n v="0"/>
    <n v="0"/>
    <n v="0"/>
    <n v="0"/>
    <n v="0"/>
    <n v="0"/>
    <s v="FED HOUSNG &amp; COMM DEV FND"/>
    <s v="FHCD HPLNK KNMR FMLY SHLTR C14"/>
    <s v="DEFAULT"/>
    <s v="Default"/>
  </r>
  <r>
    <x v="0"/>
    <s v="1122966"/>
    <s v="000000"/>
    <x v="29"/>
    <s v="0000000"/>
    <n v="2016"/>
    <x v="1"/>
    <x v="29"/>
    <s v="BS200-CURRENT LIABILITIES"/>
    <s v="B2220-DEFERRED REVENUES"/>
    <m/>
    <n v="0"/>
    <n v="0"/>
    <n v="0"/>
    <n v="0"/>
    <n v="0"/>
    <s v="N/A"/>
    <n v="0"/>
    <n v="0"/>
    <n v="0"/>
    <n v="0"/>
    <n v="0"/>
    <n v="0"/>
    <n v="0"/>
    <n v="0"/>
    <n v="0"/>
    <n v="0"/>
    <n v="0"/>
    <n v="0"/>
    <n v="0"/>
    <s v="FED HOUSNG &amp; COMM DEV FND"/>
    <s v="FHCD HPLNK KNMR FMLY SHLTR C14"/>
    <s v="DEFAULT"/>
    <s v="Default"/>
  </r>
  <r>
    <x v="0"/>
    <s v="1122966"/>
    <s v="350047"/>
    <x v="55"/>
    <s v="0000000"/>
    <n v="2016"/>
    <x v="4"/>
    <x v="55"/>
    <s v="R3000-REVENUE"/>
    <s v="R3310-FEDERAL GRANTS DIRECT"/>
    <m/>
    <n v="0"/>
    <n v="0"/>
    <n v="0"/>
    <n v="0"/>
    <n v="0"/>
    <s v="N/A"/>
    <n v="0"/>
    <n v="0"/>
    <n v="0"/>
    <n v="0"/>
    <n v="0"/>
    <n v="0"/>
    <n v="0"/>
    <n v="0"/>
    <n v="0"/>
    <n v="0"/>
    <n v="0"/>
    <n v="0"/>
    <n v="0"/>
    <s v="FED HOUSNG &amp; COMM DEV FND"/>
    <s v="FHCD HPLNK KNMR FMLY SHLTR C14"/>
    <s v="PROGRAM YEAR PROJECTS"/>
    <s v="Default"/>
  </r>
  <r>
    <x v="0"/>
    <s v="1122966"/>
    <s v="350047"/>
    <x v="112"/>
    <s v="5590000"/>
    <n v="2016"/>
    <x v="3"/>
    <x v="112"/>
    <s v="50000-PROGRAM EXPENDITURE BUDGET"/>
    <s v="53000-SERVICES-OTHER CHARGES"/>
    <m/>
    <n v="0"/>
    <n v="0"/>
    <n v="0"/>
    <n v="0"/>
    <n v="0"/>
    <s v="N/A"/>
    <n v="0"/>
    <n v="0"/>
    <n v="0"/>
    <n v="0"/>
    <n v="0"/>
    <n v="0"/>
    <n v="0"/>
    <n v="0"/>
    <n v="0"/>
    <n v="0"/>
    <n v="0"/>
    <n v="0"/>
    <n v="0"/>
    <s v="FED HOUSNG &amp; COMM DEV FND"/>
    <s v="FHCD HPLNK KNMR FMLY SHLTR C14"/>
    <s v="PROGRAM YEAR PROJECTS"/>
    <s v="HOUSING AND COMMUNITY DEVELOPMENT"/>
  </r>
  <r>
    <x v="0"/>
    <s v="1122968"/>
    <s v="000000"/>
    <x v="6"/>
    <s v="0000000"/>
    <n v="2016"/>
    <x v="0"/>
    <x v="6"/>
    <s v="BS000-CURRENT ASSETS"/>
    <s v="B1150-ACCOUNTS RECEIVABLE"/>
    <m/>
    <n v="0"/>
    <n v="0"/>
    <n v="0"/>
    <n v="0"/>
    <n v="0"/>
    <s v="N/A"/>
    <n v="0"/>
    <n v="0"/>
    <n v="0"/>
    <n v="0"/>
    <n v="0"/>
    <n v="0"/>
    <n v="0"/>
    <n v="0"/>
    <n v="0"/>
    <n v="0"/>
    <n v="0"/>
    <n v="0"/>
    <n v="0"/>
    <s v="FED HOUSNG &amp; COMM DEV FND"/>
    <s v="FHCD REDMOND CDBG PROG ADM C14"/>
    <s v="DEFAULT"/>
    <s v="Default"/>
  </r>
  <r>
    <x v="0"/>
    <s v="1122968"/>
    <s v="000000"/>
    <x v="9"/>
    <s v="0000000"/>
    <n v="2016"/>
    <x v="0"/>
    <x v="9"/>
    <s v="BS000-CURRENT ASSETS"/>
    <s v="B1150-ACCOUNTS RECEIVABLE"/>
    <m/>
    <n v="0"/>
    <n v="0"/>
    <n v="0"/>
    <n v="0"/>
    <n v="0"/>
    <s v="N/A"/>
    <n v="0"/>
    <n v="0"/>
    <n v="0"/>
    <n v="0"/>
    <n v="0"/>
    <n v="0"/>
    <n v="0"/>
    <n v="0"/>
    <n v="0"/>
    <n v="0"/>
    <n v="0"/>
    <n v="0"/>
    <n v="0"/>
    <s v="FED HOUSNG &amp; COMM DEV FND"/>
    <s v="FHCD REDMOND CDBG PROG ADM C14"/>
    <s v="DEFAULT"/>
    <s v="Default"/>
  </r>
  <r>
    <x v="0"/>
    <s v="1122968"/>
    <s v="000000"/>
    <x v="29"/>
    <s v="0000000"/>
    <n v="2016"/>
    <x v="1"/>
    <x v="29"/>
    <s v="BS200-CURRENT LIABILITIES"/>
    <s v="B2220-DEFERRED REVENUES"/>
    <m/>
    <n v="0"/>
    <n v="0"/>
    <n v="0"/>
    <n v="0"/>
    <n v="0"/>
    <s v="N/A"/>
    <n v="0"/>
    <n v="0"/>
    <n v="0"/>
    <n v="0"/>
    <n v="0"/>
    <n v="0"/>
    <n v="0"/>
    <n v="0"/>
    <n v="0"/>
    <n v="0"/>
    <n v="0"/>
    <n v="0"/>
    <n v="0"/>
    <s v="FED HOUSNG &amp; COMM DEV FND"/>
    <s v="FHCD REDMOND CDBG PROG ADM C14"/>
    <s v="DEFAULT"/>
    <s v="Default"/>
  </r>
  <r>
    <x v="0"/>
    <s v="1122968"/>
    <s v="350047"/>
    <x v="55"/>
    <s v="0000000"/>
    <n v="2016"/>
    <x v="4"/>
    <x v="55"/>
    <s v="R3000-REVENUE"/>
    <s v="R3310-FEDERAL GRANTS DIRECT"/>
    <m/>
    <n v="0"/>
    <n v="0"/>
    <n v="0"/>
    <n v="0"/>
    <n v="0"/>
    <s v="N/A"/>
    <n v="0"/>
    <n v="0"/>
    <n v="0"/>
    <n v="0"/>
    <n v="0"/>
    <n v="0"/>
    <n v="0"/>
    <n v="0"/>
    <n v="0"/>
    <n v="0"/>
    <n v="0"/>
    <n v="0"/>
    <n v="0"/>
    <s v="FED HOUSNG &amp; COMM DEV FND"/>
    <s v="FHCD REDMOND CDBG PROG ADM C14"/>
    <s v="PROGRAM YEAR PROJECTS"/>
    <s v="Default"/>
  </r>
  <r>
    <x v="0"/>
    <s v="1122968"/>
    <s v="350047"/>
    <x v="112"/>
    <s v="5590000"/>
    <n v="2016"/>
    <x v="3"/>
    <x v="112"/>
    <s v="50000-PROGRAM EXPENDITURE BUDGET"/>
    <s v="53000-SERVICES-OTHER CHARGES"/>
    <m/>
    <n v="0"/>
    <n v="0"/>
    <n v="0"/>
    <n v="0"/>
    <n v="0"/>
    <s v="N/A"/>
    <n v="0"/>
    <n v="0"/>
    <n v="0"/>
    <n v="0"/>
    <n v="0"/>
    <n v="0"/>
    <n v="0"/>
    <n v="0"/>
    <n v="0"/>
    <n v="0"/>
    <n v="0"/>
    <n v="0"/>
    <n v="0"/>
    <s v="FED HOUSNG &amp; COMM DEV FND"/>
    <s v="FHCD REDMOND CDBG PROG ADM C14"/>
    <s v="PROGRAM YEAR PROJECTS"/>
    <s v="HOUSING AND COMMUNITY DEVELOPMENT"/>
  </r>
  <r>
    <x v="0"/>
    <s v="1122969"/>
    <s v="000000"/>
    <x v="6"/>
    <s v="0000000"/>
    <n v="2016"/>
    <x v="0"/>
    <x v="6"/>
    <s v="BS000-CURRENT ASSETS"/>
    <s v="B1150-ACCOUNTS RECEIVABLE"/>
    <m/>
    <n v="0"/>
    <n v="0"/>
    <n v="0"/>
    <n v="0"/>
    <n v="0"/>
    <s v="N/A"/>
    <n v="0"/>
    <n v="0"/>
    <n v="0"/>
    <n v="0"/>
    <n v="0"/>
    <n v="0"/>
    <n v="0"/>
    <n v="0"/>
    <n v="0"/>
    <n v="0"/>
    <n v="0"/>
    <n v="0"/>
    <n v="0"/>
    <s v="FED HOUSNG &amp; COMM DEV FND"/>
    <s v="FHCD YOUTH HVN EMER SHLTR C4"/>
    <s v="DEFAULT"/>
    <s v="Default"/>
  </r>
  <r>
    <x v="0"/>
    <s v="1122969"/>
    <s v="000000"/>
    <x v="9"/>
    <s v="0000000"/>
    <n v="2016"/>
    <x v="0"/>
    <x v="9"/>
    <s v="BS000-CURRENT ASSETS"/>
    <s v="B1150-ACCOUNTS RECEIVABLE"/>
    <m/>
    <n v="0"/>
    <n v="0"/>
    <n v="0"/>
    <n v="0"/>
    <n v="0"/>
    <s v="N/A"/>
    <n v="0"/>
    <n v="0"/>
    <n v="0"/>
    <n v="0"/>
    <n v="0"/>
    <n v="0"/>
    <n v="0"/>
    <n v="0"/>
    <n v="0"/>
    <n v="0"/>
    <n v="0"/>
    <n v="0"/>
    <n v="0"/>
    <s v="FED HOUSNG &amp; COMM DEV FND"/>
    <s v="FHCD YOUTH HVN EMER SHLTR C4"/>
    <s v="DEFAULT"/>
    <s v="Default"/>
  </r>
  <r>
    <x v="0"/>
    <s v="1122969"/>
    <s v="000000"/>
    <x v="29"/>
    <s v="0000000"/>
    <n v="2016"/>
    <x v="1"/>
    <x v="29"/>
    <s v="BS200-CURRENT LIABILITIES"/>
    <s v="B2220-DEFERRED REVENUES"/>
    <m/>
    <n v="0"/>
    <n v="0"/>
    <n v="0"/>
    <n v="0"/>
    <n v="0"/>
    <s v="N/A"/>
    <n v="0"/>
    <n v="0"/>
    <n v="0"/>
    <n v="0"/>
    <n v="0"/>
    <n v="0"/>
    <n v="0"/>
    <n v="0"/>
    <n v="0"/>
    <n v="0"/>
    <n v="0"/>
    <n v="0"/>
    <n v="0"/>
    <s v="FED HOUSNG &amp; COMM DEV FND"/>
    <s v="FHCD YOUTH HVN EMER SHLTR C4"/>
    <s v="DEFAULT"/>
    <s v="Default"/>
  </r>
  <r>
    <x v="0"/>
    <s v="1122969"/>
    <s v="350047"/>
    <x v="55"/>
    <s v="0000000"/>
    <n v="2016"/>
    <x v="4"/>
    <x v="55"/>
    <s v="R3000-REVENUE"/>
    <s v="R3310-FEDERAL GRANTS DIRECT"/>
    <m/>
    <n v="0"/>
    <n v="0"/>
    <n v="0"/>
    <n v="0"/>
    <n v="0"/>
    <s v="N/A"/>
    <n v="0"/>
    <n v="0"/>
    <n v="0"/>
    <n v="0"/>
    <n v="0"/>
    <n v="0"/>
    <n v="0"/>
    <n v="0"/>
    <n v="0"/>
    <n v="0"/>
    <n v="0"/>
    <n v="0"/>
    <n v="0"/>
    <s v="FED HOUSNG &amp; COMM DEV FND"/>
    <s v="FHCD YOUTH HVN EMER SHLTR C4"/>
    <s v="PROGRAM YEAR PROJECTS"/>
    <s v="Default"/>
  </r>
  <r>
    <x v="0"/>
    <s v="1122969"/>
    <s v="350047"/>
    <x v="112"/>
    <s v="5590000"/>
    <n v="2016"/>
    <x v="3"/>
    <x v="112"/>
    <s v="50000-PROGRAM EXPENDITURE BUDGET"/>
    <s v="53000-SERVICES-OTHER CHARGES"/>
    <m/>
    <n v="0"/>
    <n v="0"/>
    <n v="0"/>
    <n v="0"/>
    <n v="0"/>
    <s v="N/A"/>
    <n v="0"/>
    <n v="0"/>
    <n v="0"/>
    <n v="0"/>
    <n v="0"/>
    <n v="0"/>
    <n v="0"/>
    <n v="0"/>
    <n v="0"/>
    <n v="0"/>
    <n v="0"/>
    <n v="0"/>
    <n v="0"/>
    <s v="FED HOUSNG &amp; COMM DEV FND"/>
    <s v="FHCD YOUTH HVN EMER SHLTR C4"/>
    <s v="PROGRAM YEAR PROJECTS"/>
    <s v="HOUSING AND COMMUNITY DEVELOPMENT"/>
  </r>
  <r>
    <x v="0"/>
    <s v="1122970"/>
    <s v="000000"/>
    <x v="6"/>
    <s v="0000000"/>
    <n v="2016"/>
    <x v="0"/>
    <x v="6"/>
    <s v="BS000-CURRENT ASSETS"/>
    <s v="B1150-ACCOUNTS RECEIVABLE"/>
    <m/>
    <n v="0"/>
    <n v="0"/>
    <n v="0"/>
    <n v="0"/>
    <n v="0"/>
    <s v="N/A"/>
    <n v="0"/>
    <n v="0"/>
    <n v="0"/>
    <n v="0"/>
    <n v="0"/>
    <n v="0"/>
    <n v="0"/>
    <n v="0"/>
    <n v="0"/>
    <n v="0"/>
    <n v="0"/>
    <n v="0"/>
    <n v="0"/>
    <s v="FED HOUSNG &amp; COMM DEV FND"/>
    <s v="FHCD KC BAR ASSN HSG JSTC C14"/>
    <s v="DEFAULT"/>
    <s v="Default"/>
  </r>
  <r>
    <x v="0"/>
    <s v="1122970"/>
    <s v="000000"/>
    <x v="9"/>
    <s v="0000000"/>
    <n v="2016"/>
    <x v="0"/>
    <x v="9"/>
    <s v="BS000-CURRENT ASSETS"/>
    <s v="B1150-ACCOUNTS RECEIVABLE"/>
    <m/>
    <n v="0"/>
    <n v="0"/>
    <n v="0"/>
    <n v="0"/>
    <n v="0"/>
    <s v="N/A"/>
    <n v="0"/>
    <n v="0"/>
    <n v="0"/>
    <n v="0"/>
    <n v="0"/>
    <n v="0"/>
    <n v="0"/>
    <n v="0"/>
    <n v="0"/>
    <n v="0"/>
    <n v="0"/>
    <n v="0"/>
    <n v="0"/>
    <s v="FED HOUSNG &amp; COMM DEV FND"/>
    <s v="FHCD KC BAR ASSN HSG JSTC C14"/>
    <s v="DEFAULT"/>
    <s v="Default"/>
  </r>
  <r>
    <x v="0"/>
    <s v="1122970"/>
    <s v="000000"/>
    <x v="29"/>
    <s v="0000000"/>
    <n v="2016"/>
    <x v="1"/>
    <x v="29"/>
    <s v="BS200-CURRENT LIABILITIES"/>
    <s v="B2220-DEFERRED REVENUES"/>
    <m/>
    <n v="0"/>
    <n v="0"/>
    <n v="0"/>
    <n v="0"/>
    <n v="0"/>
    <s v="N/A"/>
    <n v="0"/>
    <n v="0"/>
    <n v="0"/>
    <n v="0"/>
    <n v="0"/>
    <n v="0"/>
    <n v="0"/>
    <n v="0"/>
    <n v="0"/>
    <n v="0"/>
    <n v="0"/>
    <n v="0"/>
    <n v="0"/>
    <s v="FED HOUSNG &amp; COMM DEV FND"/>
    <s v="FHCD KC BAR ASSN HSG JSTC C14"/>
    <s v="DEFAULT"/>
    <s v="Default"/>
  </r>
  <r>
    <x v="0"/>
    <s v="1122970"/>
    <s v="350047"/>
    <x v="55"/>
    <s v="0000000"/>
    <n v="2016"/>
    <x v="4"/>
    <x v="55"/>
    <s v="R3000-REVENUE"/>
    <s v="R3310-FEDERAL GRANTS DIRECT"/>
    <m/>
    <n v="0"/>
    <n v="0"/>
    <n v="0"/>
    <n v="0"/>
    <n v="0"/>
    <s v="N/A"/>
    <n v="0"/>
    <n v="0"/>
    <n v="0"/>
    <n v="0"/>
    <n v="0"/>
    <n v="0"/>
    <n v="0"/>
    <n v="0"/>
    <n v="0"/>
    <n v="0"/>
    <n v="0"/>
    <n v="0"/>
    <n v="0"/>
    <s v="FED HOUSNG &amp; COMM DEV FND"/>
    <s v="FHCD KC BAR ASSN HSG JSTC C14"/>
    <s v="PROGRAM YEAR PROJECTS"/>
    <s v="Default"/>
  </r>
  <r>
    <x v="0"/>
    <s v="1122970"/>
    <s v="350047"/>
    <x v="112"/>
    <s v="5590000"/>
    <n v="2016"/>
    <x v="3"/>
    <x v="112"/>
    <s v="50000-PROGRAM EXPENDITURE BUDGET"/>
    <s v="53000-SERVICES-OTHER CHARGES"/>
    <m/>
    <n v="0"/>
    <n v="0"/>
    <n v="0"/>
    <n v="0"/>
    <n v="0"/>
    <s v="N/A"/>
    <n v="0"/>
    <n v="0"/>
    <n v="0"/>
    <n v="0"/>
    <n v="0"/>
    <n v="0"/>
    <n v="0"/>
    <n v="0"/>
    <n v="0"/>
    <n v="0"/>
    <n v="0"/>
    <n v="0"/>
    <n v="0"/>
    <s v="FED HOUSNG &amp; COMM DEV FND"/>
    <s v="FHCD KC BAR ASSN HSG JSTC C14"/>
    <s v="PROGRAM YEAR PROJECTS"/>
    <s v="HOUSING AND COMMUNITY DEVELOPMENT"/>
  </r>
  <r>
    <x v="0"/>
    <s v="1122971"/>
    <s v="000000"/>
    <x v="6"/>
    <s v="0000000"/>
    <n v="2016"/>
    <x v="0"/>
    <x v="6"/>
    <s v="BS000-CURRENT ASSETS"/>
    <s v="B1150-ACCOUNTS RECEIVABLE"/>
    <m/>
    <n v="0"/>
    <n v="0"/>
    <n v="0"/>
    <n v="0"/>
    <n v="0"/>
    <s v="N/A"/>
    <n v="0"/>
    <n v="0"/>
    <n v="0"/>
    <n v="0"/>
    <n v="0"/>
    <n v="0"/>
    <n v="0"/>
    <n v="0"/>
    <n v="0"/>
    <n v="0"/>
    <n v="0"/>
    <n v="0"/>
    <n v="0"/>
    <s v="FED HOUSNG &amp; COMM DEV FND"/>
    <s v="FHCD MAPLE VLLY FDBK PRVNT C14"/>
    <s v="DEFAULT"/>
    <s v="Default"/>
  </r>
  <r>
    <x v="0"/>
    <s v="1122971"/>
    <s v="000000"/>
    <x v="9"/>
    <s v="0000000"/>
    <n v="2016"/>
    <x v="0"/>
    <x v="9"/>
    <s v="BS000-CURRENT ASSETS"/>
    <s v="B1150-ACCOUNTS RECEIVABLE"/>
    <m/>
    <n v="0"/>
    <n v="0"/>
    <n v="0"/>
    <n v="0"/>
    <n v="0"/>
    <s v="N/A"/>
    <n v="0"/>
    <n v="0"/>
    <n v="0"/>
    <n v="0"/>
    <n v="0"/>
    <n v="0"/>
    <n v="0"/>
    <n v="0"/>
    <n v="0"/>
    <n v="0"/>
    <n v="0"/>
    <n v="0"/>
    <n v="0"/>
    <s v="FED HOUSNG &amp; COMM DEV FND"/>
    <s v="FHCD MAPLE VLLY FDBK PRVNT C14"/>
    <s v="DEFAULT"/>
    <s v="Default"/>
  </r>
  <r>
    <x v="0"/>
    <s v="1122971"/>
    <s v="000000"/>
    <x v="29"/>
    <s v="0000000"/>
    <n v="2016"/>
    <x v="1"/>
    <x v="29"/>
    <s v="BS200-CURRENT LIABILITIES"/>
    <s v="B2220-DEFERRED REVENUES"/>
    <m/>
    <n v="0"/>
    <n v="0"/>
    <n v="0"/>
    <n v="0"/>
    <n v="0"/>
    <s v="N/A"/>
    <n v="0"/>
    <n v="0"/>
    <n v="0"/>
    <n v="0"/>
    <n v="0"/>
    <n v="0"/>
    <n v="0"/>
    <n v="0"/>
    <n v="0"/>
    <n v="0"/>
    <n v="0"/>
    <n v="0"/>
    <n v="0"/>
    <s v="FED HOUSNG &amp; COMM DEV FND"/>
    <s v="FHCD MAPLE VLLY FDBK PRVNT C14"/>
    <s v="DEFAULT"/>
    <s v="Default"/>
  </r>
  <r>
    <x v="0"/>
    <s v="1122971"/>
    <s v="350047"/>
    <x v="55"/>
    <s v="0000000"/>
    <n v="2016"/>
    <x v="4"/>
    <x v="55"/>
    <s v="R3000-REVENUE"/>
    <s v="R3310-FEDERAL GRANTS DIRECT"/>
    <m/>
    <n v="0"/>
    <n v="0"/>
    <n v="0"/>
    <n v="0"/>
    <n v="0"/>
    <s v="N/A"/>
    <n v="0"/>
    <n v="0"/>
    <n v="0"/>
    <n v="0"/>
    <n v="0"/>
    <n v="0"/>
    <n v="0"/>
    <n v="0"/>
    <n v="0"/>
    <n v="0"/>
    <n v="0"/>
    <n v="0"/>
    <n v="0"/>
    <s v="FED HOUSNG &amp; COMM DEV FND"/>
    <s v="FHCD MAPLE VLLY FDBK PRVNT C14"/>
    <s v="PROGRAM YEAR PROJECTS"/>
    <s v="Default"/>
  </r>
  <r>
    <x v="0"/>
    <s v="1122971"/>
    <s v="350047"/>
    <x v="112"/>
    <s v="5590000"/>
    <n v="2016"/>
    <x v="3"/>
    <x v="112"/>
    <s v="50000-PROGRAM EXPENDITURE BUDGET"/>
    <s v="53000-SERVICES-OTHER CHARGES"/>
    <m/>
    <n v="0"/>
    <n v="0"/>
    <n v="0"/>
    <n v="0"/>
    <n v="0"/>
    <s v="N/A"/>
    <n v="0"/>
    <n v="0"/>
    <n v="0"/>
    <n v="0"/>
    <n v="0"/>
    <n v="0"/>
    <n v="0"/>
    <n v="0"/>
    <n v="0"/>
    <n v="0"/>
    <n v="0"/>
    <n v="0"/>
    <n v="0"/>
    <s v="FED HOUSNG &amp; COMM DEV FND"/>
    <s v="FHCD MAPLE VLLY FDBK PRVNT C14"/>
    <s v="PROGRAM YEAR PROJECTS"/>
    <s v="HOUSING AND COMMUNITY DEVELOPMENT"/>
  </r>
  <r>
    <x v="0"/>
    <s v="1122973"/>
    <s v="000000"/>
    <x v="6"/>
    <s v="0000000"/>
    <n v="2016"/>
    <x v="0"/>
    <x v="6"/>
    <s v="BS000-CURRENT ASSETS"/>
    <s v="B1150-ACCOUNTS RECEIVABLE"/>
    <m/>
    <n v="0"/>
    <n v="0"/>
    <n v="0"/>
    <n v="0"/>
    <n v="0"/>
    <s v="N/A"/>
    <n v="0"/>
    <n v="0"/>
    <n v="0"/>
    <n v="0"/>
    <n v="0"/>
    <n v="0"/>
    <n v="0"/>
    <n v="0"/>
    <n v="0"/>
    <n v="0"/>
    <n v="0"/>
    <n v="0"/>
    <n v="0"/>
    <s v="FED HOUSNG &amp; COMM DEV FND"/>
    <s v="FHCD PAULETTE O'CONNELL"/>
    <s v="DEFAULT"/>
    <s v="Default"/>
  </r>
  <r>
    <x v="0"/>
    <s v="1122973"/>
    <s v="000000"/>
    <x v="9"/>
    <s v="0000000"/>
    <n v="2016"/>
    <x v="0"/>
    <x v="9"/>
    <s v="BS000-CURRENT ASSETS"/>
    <s v="B1150-ACCOUNTS RECEIVABLE"/>
    <m/>
    <n v="0"/>
    <n v="0"/>
    <n v="0"/>
    <n v="0"/>
    <n v="0"/>
    <s v="N/A"/>
    <n v="0"/>
    <n v="0"/>
    <n v="0"/>
    <n v="0"/>
    <n v="0"/>
    <n v="0"/>
    <n v="0"/>
    <n v="0"/>
    <n v="0"/>
    <n v="0"/>
    <n v="0"/>
    <n v="0"/>
    <n v="0"/>
    <s v="FED HOUSNG &amp; COMM DEV FND"/>
    <s v="FHCD PAULETTE O'CONNELL"/>
    <s v="DEFAULT"/>
    <s v="Default"/>
  </r>
  <r>
    <x v="0"/>
    <s v="1122973"/>
    <s v="000000"/>
    <x v="29"/>
    <s v="0000000"/>
    <n v="2016"/>
    <x v="1"/>
    <x v="29"/>
    <s v="BS200-CURRENT LIABILITIES"/>
    <s v="B2220-DEFERRED REVENUES"/>
    <m/>
    <n v="0"/>
    <n v="0"/>
    <n v="0"/>
    <n v="0"/>
    <n v="0"/>
    <s v="N/A"/>
    <n v="0"/>
    <n v="0"/>
    <n v="0"/>
    <n v="0"/>
    <n v="0"/>
    <n v="0"/>
    <n v="0"/>
    <n v="0"/>
    <n v="0"/>
    <n v="0"/>
    <n v="0"/>
    <n v="0"/>
    <n v="0"/>
    <s v="FED HOUSNG &amp; COMM DEV FND"/>
    <s v="FHCD PAULETTE O'CONNELL"/>
    <s v="DEFAULT"/>
    <s v="Default"/>
  </r>
  <r>
    <x v="0"/>
    <s v="1122973"/>
    <s v="350002"/>
    <x v="43"/>
    <s v="0000000"/>
    <n v="2016"/>
    <x v="4"/>
    <x v="43"/>
    <s v="R3000-REVENUE"/>
    <s v="R3310-FEDERAL GRANTS DIRECT"/>
    <m/>
    <n v="0"/>
    <n v="0"/>
    <n v="0"/>
    <n v="0"/>
    <n v="0"/>
    <s v="N/A"/>
    <n v="0"/>
    <n v="0"/>
    <n v="0"/>
    <n v="0"/>
    <n v="0"/>
    <n v="0"/>
    <n v="0"/>
    <n v="0"/>
    <n v="0"/>
    <n v="0"/>
    <n v="0"/>
    <n v="0"/>
    <n v="0"/>
    <s v="FED HOUSNG &amp; COMM DEV FND"/>
    <s v="FHCD PAULETTE O'CONNELL"/>
    <s v="IDIS HOME OWNERS REHAB"/>
    <s v="Default"/>
  </r>
  <r>
    <x v="0"/>
    <s v="1122973"/>
    <s v="350002"/>
    <x v="39"/>
    <s v="0000000"/>
    <n v="2016"/>
    <x v="4"/>
    <x v="39"/>
    <s v="R3000-REVENUE"/>
    <s v="R3600-MISCELLANEOUS REVENUE"/>
    <m/>
    <n v="0"/>
    <n v="0"/>
    <n v="0"/>
    <n v="0"/>
    <n v="0"/>
    <s v="N/A"/>
    <n v="0"/>
    <n v="0"/>
    <n v="0"/>
    <n v="0"/>
    <n v="0"/>
    <n v="0"/>
    <n v="0"/>
    <n v="0"/>
    <n v="0"/>
    <n v="0"/>
    <n v="0"/>
    <n v="0"/>
    <n v="0"/>
    <s v="FED HOUSNG &amp; COMM DEV FND"/>
    <s v="FHCD PAULETTE O'CONNELL"/>
    <s v="IDIS HOME OWNERS REHAB"/>
    <s v="Default"/>
  </r>
  <r>
    <x v="0"/>
    <s v="1122973"/>
    <s v="350002"/>
    <x v="112"/>
    <s v="5590000"/>
    <n v="2016"/>
    <x v="3"/>
    <x v="112"/>
    <s v="50000-PROGRAM EXPENDITURE BUDGET"/>
    <s v="53000-SERVICES-OTHER CHARGES"/>
    <m/>
    <n v="0"/>
    <n v="0"/>
    <n v="0"/>
    <n v="0"/>
    <n v="0"/>
    <s v="N/A"/>
    <n v="0"/>
    <n v="0"/>
    <n v="0"/>
    <n v="0"/>
    <n v="0"/>
    <n v="0"/>
    <n v="0"/>
    <n v="0"/>
    <n v="0"/>
    <n v="0"/>
    <n v="0"/>
    <n v="0"/>
    <n v="0"/>
    <s v="FED HOUSNG &amp; COMM DEV FND"/>
    <s v="FHCD PAULETTE O'CONNELL"/>
    <s v="IDIS HOME OWNERS REHAB"/>
    <s v="HOUSING AND COMMUNITY DEVELOPMENT"/>
  </r>
  <r>
    <x v="0"/>
    <s v="1122973"/>
    <s v="350008"/>
    <x v="112"/>
    <s v="5590000"/>
    <n v="2016"/>
    <x v="3"/>
    <x v="112"/>
    <s v="50000-PROGRAM EXPENDITURE BUDGET"/>
    <s v="53000-SERVICES-OTHER CHARGES"/>
    <m/>
    <n v="0"/>
    <n v="0"/>
    <n v="0"/>
    <n v="0"/>
    <n v="0"/>
    <s v="N/A"/>
    <n v="0"/>
    <n v="0"/>
    <n v="0"/>
    <n v="0"/>
    <n v="0"/>
    <n v="0"/>
    <n v="0"/>
    <n v="0"/>
    <n v="0"/>
    <n v="0"/>
    <n v="0"/>
    <n v="0"/>
    <n v="0"/>
    <s v="FED HOUSNG &amp; COMM DEV FND"/>
    <s v="FHCD PAULETTE O'CONNELL"/>
    <s v="HOME OWNER OCC LNS"/>
    <s v="HOUSING AND COMMUNITY DEVELOPMENT"/>
  </r>
  <r>
    <x v="0"/>
    <s v="1122974"/>
    <s v="000000"/>
    <x v="6"/>
    <s v="0000000"/>
    <n v="2016"/>
    <x v="0"/>
    <x v="6"/>
    <s v="BS000-CURRENT ASSETS"/>
    <s v="B1150-ACCOUNTS RECEIVABLE"/>
    <m/>
    <n v="0"/>
    <n v="0"/>
    <n v="0"/>
    <n v="0"/>
    <n v="0"/>
    <s v="N/A"/>
    <n v="0"/>
    <n v="0"/>
    <n v="0"/>
    <n v="0"/>
    <n v="0"/>
    <n v="0"/>
    <n v="0"/>
    <n v="0"/>
    <n v="0"/>
    <n v="0"/>
    <n v="0"/>
    <n v="0"/>
    <n v="0"/>
    <s v="FED HOUSNG &amp; COMM DEV FND"/>
    <s v="FHCD CATHOLIC COMM SVC-RO C14"/>
    <s v="DEFAULT"/>
    <s v="Default"/>
  </r>
  <r>
    <x v="0"/>
    <s v="1122974"/>
    <s v="000000"/>
    <x v="9"/>
    <s v="0000000"/>
    <n v="2016"/>
    <x v="0"/>
    <x v="9"/>
    <s v="BS000-CURRENT ASSETS"/>
    <s v="B1150-ACCOUNTS RECEIVABLE"/>
    <m/>
    <n v="0"/>
    <n v="0"/>
    <n v="0"/>
    <n v="0"/>
    <n v="0"/>
    <s v="N/A"/>
    <n v="0"/>
    <n v="0"/>
    <n v="0"/>
    <n v="0"/>
    <n v="0"/>
    <n v="0"/>
    <n v="0"/>
    <n v="0"/>
    <n v="0"/>
    <n v="0"/>
    <n v="0"/>
    <n v="0"/>
    <n v="0"/>
    <s v="FED HOUSNG &amp; COMM DEV FND"/>
    <s v="FHCD CATHOLIC COMM SVC-RO C14"/>
    <s v="DEFAULT"/>
    <s v="Default"/>
  </r>
  <r>
    <x v="0"/>
    <s v="1122974"/>
    <s v="000000"/>
    <x v="29"/>
    <s v="0000000"/>
    <n v="2016"/>
    <x v="1"/>
    <x v="29"/>
    <s v="BS200-CURRENT LIABILITIES"/>
    <s v="B2220-DEFERRED REVENUES"/>
    <m/>
    <n v="0"/>
    <n v="0"/>
    <n v="0"/>
    <n v="0"/>
    <n v="0"/>
    <s v="N/A"/>
    <n v="0"/>
    <n v="0"/>
    <n v="0"/>
    <n v="0"/>
    <n v="0"/>
    <n v="0"/>
    <n v="0"/>
    <n v="0"/>
    <n v="0"/>
    <n v="0"/>
    <n v="0"/>
    <n v="0"/>
    <n v="0"/>
    <s v="FED HOUSNG &amp; COMM DEV FND"/>
    <s v="FHCD CATHOLIC COMM SVC-RO C14"/>
    <s v="DEFAULT"/>
    <s v="Default"/>
  </r>
  <r>
    <x v="0"/>
    <s v="1122974"/>
    <s v="350047"/>
    <x v="55"/>
    <s v="0000000"/>
    <n v="2016"/>
    <x v="4"/>
    <x v="55"/>
    <s v="R3000-REVENUE"/>
    <s v="R3310-FEDERAL GRANTS DIRECT"/>
    <m/>
    <n v="0"/>
    <n v="0"/>
    <n v="0"/>
    <n v="0"/>
    <n v="0"/>
    <s v="N/A"/>
    <n v="0"/>
    <n v="0"/>
    <n v="0"/>
    <n v="0"/>
    <n v="0"/>
    <n v="0"/>
    <n v="0"/>
    <n v="0"/>
    <n v="0"/>
    <n v="0"/>
    <n v="0"/>
    <n v="0"/>
    <n v="0"/>
    <s v="FED HOUSNG &amp; COMM DEV FND"/>
    <s v="FHCD CATHOLIC COMM SVC-RO C14"/>
    <s v="PROGRAM YEAR PROJECTS"/>
    <s v="Default"/>
  </r>
  <r>
    <x v="0"/>
    <s v="1122974"/>
    <s v="350047"/>
    <x v="112"/>
    <s v="5590000"/>
    <n v="2016"/>
    <x v="3"/>
    <x v="112"/>
    <s v="50000-PROGRAM EXPENDITURE BUDGET"/>
    <s v="53000-SERVICES-OTHER CHARGES"/>
    <m/>
    <n v="0"/>
    <n v="0"/>
    <n v="0"/>
    <n v="0"/>
    <n v="0"/>
    <s v="N/A"/>
    <n v="0"/>
    <n v="0"/>
    <n v="0"/>
    <n v="0"/>
    <n v="0"/>
    <n v="0"/>
    <n v="0"/>
    <n v="0"/>
    <n v="0"/>
    <n v="0"/>
    <n v="0"/>
    <n v="0"/>
    <n v="0"/>
    <s v="FED HOUSNG &amp; COMM DEV FND"/>
    <s v="FHCD CATHOLIC COMM SVC-RO C14"/>
    <s v="PROGRAM YEAR PROJECTS"/>
    <s v="HOUSING AND COMMUNITY DEVELOPMENT"/>
  </r>
  <r>
    <x v="0"/>
    <s v="1122978"/>
    <s v="000000"/>
    <x v="6"/>
    <s v="0000000"/>
    <n v="2016"/>
    <x v="0"/>
    <x v="6"/>
    <s v="BS000-CURRENT ASSETS"/>
    <s v="B1150-ACCOUNTS RECEIVABLE"/>
    <m/>
    <n v="0"/>
    <n v="0"/>
    <n v="-1886.92"/>
    <n v="0"/>
    <n v="1886.92"/>
    <s v="N/A"/>
    <n v="13166.800000000001"/>
    <n v="-15053.720000000001"/>
    <n v="0"/>
    <n v="0"/>
    <n v="0"/>
    <n v="0"/>
    <n v="0"/>
    <n v="0"/>
    <n v="0"/>
    <n v="0"/>
    <n v="0"/>
    <n v="0"/>
    <n v="0"/>
    <s v="FED HOUSNG &amp; COMM DEV FND"/>
    <s v="FHCD Carn Spilman WaterM C14"/>
    <s v="DEFAULT"/>
    <s v="Default"/>
  </r>
  <r>
    <x v="0"/>
    <s v="1122978"/>
    <s v="000000"/>
    <x v="9"/>
    <s v="0000000"/>
    <n v="2016"/>
    <x v="0"/>
    <x v="9"/>
    <s v="BS000-CURRENT ASSETS"/>
    <s v="B1150-ACCOUNTS RECEIVABLE"/>
    <m/>
    <n v="0"/>
    <n v="0"/>
    <n v="-96041.61"/>
    <n v="0"/>
    <n v="96041.61"/>
    <s v="N/A"/>
    <n v="-15053.73"/>
    <n v="-100000"/>
    <n v="0"/>
    <n v="0"/>
    <n v="0"/>
    <n v="0"/>
    <n v="0"/>
    <n v="0"/>
    <n v="0"/>
    <n v="0"/>
    <n v="0"/>
    <n v="19012.12"/>
    <n v="0"/>
    <s v="FED HOUSNG &amp; COMM DEV FND"/>
    <s v="FHCD Carn Spilman WaterM C14"/>
    <s v="DEFAULT"/>
    <s v="Default"/>
  </r>
  <r>
    <x v="0"/>
    <s v="1122978"/>
    <s v="000000"/>
    <x v="29"/>
    <s v="0000000"/>
    <n v="2016"/>
    <x v="1"/>
    <x v="29"/>
    <s v="BS200-CURRENT LIABILITIES"/>
    <s v="B2220-DEFERRED REVENUES"/>
    <m/>
    <n v="0"/>
    <n v="0"/>
    <n v="-45530.38"/>
    <n v="0"/>
    <n v="45530.38"/>
    <s v="N/A"/>
    <n v="0"/>
    <n v="0"/>
    <n v="0"/>
    <n v="0"/>
    <n v="0"/>
    <n v="0"/>
    <n v="0"/>
    <n v="0"/>
    <n v="0"/>
    <n v="0"/>
    <n v="0"/>
    <n v="-45530.38"/>
    <n v="0"/>
    <s v="FED HOUSNG &amp; COMM DEV FND"/>
    <s v="FHCD Carn Spilman WaterM C14"/>
    <s v="DEFAULT"/>
    <s v="Default"/>
  </r>
  <r>
    <x v="0"/>
    <s v="1122978"/>
    <s v="350047"/>
    <x v="55"/>
    <s v="0000000"/>
    <n v="2016"/>
    <x v="4"/>
    <x v="55"/>
    <s v="R3000-REVENUE"/>
    <s v="R3310-FEDERAL GRANTS DIRECT"/>
    <m/>
    <n v="0"/>
    <n v="0"/>
    <n v="0.01"/>
    <n v="0"/>
    <n v="-0.01"/>
    <s v="N/A"/>
    <n v="0.01"/>
    <n v="0"/>
    <n v="0"/>
    <n v="0"/>
    <n v="0"/>
    <n v="0"/>
    <n v="0"/>
    <n v="0"/>
    <n v="0"/>
    <n v="0"/>
    <n v="0"/>
    <n v="0"/>
    <n v="0"/>
    <s v="FED HOUSNG &amp; COMM DEV FND"/>
    <s v="FHCD Carn Spilman WaterM C14"/>
    <s v="PROGRAM YEAR PROJECTS"/>
    <s v="Default"/>
  </r>
  <r>
    <x v="0"/>
    <s v="1122978"/>
    <s v="350047"/>
    <x v="39"/>
    <s v="0000000"/>
    <n v="2016"/>
    <x v="4"/>
    <x v="39"/>
    <s v="R3000-REVENUE"/>
    <s v="R3600-MISCELLANEOUS REVENUE"/>
    <m/>
    <n v="0"/>
    <n v="0"/>
    <n v="0"/>
    <n v="0"/>
    <n v="0"/>
    <s v="N/A"/>
    <n v="0"/>
    <n v="0"/>
    <n v="0"/>
    <n v="0"/>
    <n v="0"/>
    <n v="0"/>
    <n v="0"/>
    <n v="0"/>
    <n v="0"/>
    <n v="0"/>
    <n v="0"/>
    <n v="0"/>
    <n v="0"/>
    <s v="FED HOUSNG &amp; COMM DEV FND"/>
    <s v="FHCD Carn Spilman WaterM C14"/>
    <s v="PROGRAM YEAR PROJECTS"/>
    <s v="Default"/>
  </r>
  <r>
    <x v="0"/>
    <s v="1122978"/>
    <s v="350047"/>
    <x v="40"/>
    <s v="5590000"/>
    <n v="2016"/>
    <x v="3"/>
    <x v="40"/>
    <s v="50000-PROGRAM EXPENDITURE BUDGET"/>
    <s v="51000-WAGES AND BENEFITS"/>
    <s v="51100-SALARIES/WAGES"/>
    <n v="0"/>
    <n v="0"/>
    <n v="0"/>
    <n v="0"/>
    <n v="0"/>
    <s v="N/A"/>
    <n v="0"/>
    <n v="0"/>
    <n v="0"/>
    <n v="0"/>
    <n v="0"/>
    <n v="0"/>
    <n v="0"/>
    <n v="0"/>
    <n v="0"/>
    <n v="0"/>
    <n v="0"/>
    <n v="0"/>
    <n v="0"/>
    <s v="FED HOUSNG &amp; COMM DEV FND"/>
    <s v="FHCD Carn Spilman WaterM C14"/>
    <s v="PROGRAM YEAR PROJECTS"/>
    <s v="HOUSING AND COMMUNITY DEVELOPMENT"/>
  </r>
  <r>
    <x v="0"/>
    <s v="1122978"/>
    <s v="350047"/>
    <x v="106"/>
    <s v="5590000"/>
    <n v="2016"/>
    <x v="3"/>
    <x v="106"/>
    <s v="50000-PROGRAM EXPENDITURE BUDGET"/>
    <s v="51000-WAGES AND BENEFITS"/>
    <s v="51100-SALARIES/WAGES"/>
    <n v="0"/>
    <n v="0"/>
    <n v="0"/>
    <n v="0"/>
    <n v="0"/>
    <s v="N/A"/>
    <n v="0"/>
    <n v="0"/>
    <n v="0"/>
    <n v="0"/>
    <n v="0"/>
    <n v="0"/>
    <n v="0"/>
    <n v="0"/>
    <n v="0"/>
    <n v="0"/>
    <n v="0"/>
    <n v="0"/>
    <n v="0"/>
    <s v="FED HOUSNG &amp; COMM DEV FND"/>
    <s v="FHCD Carn Spilman WaterM C14"/>
    <s v="PROGRAM YEAR PROJECTS"/>
    <s v="HOUSING AND COMMUNITY DEVELOPMENT"/>
  </r>
  <r>
    <x v="0"/>
    <s v="1122978"/>
    <s v="350047"/>
    <x v="70"/>
    <s v="5590000"/>
    <n v="2016"/>
    <x v="3"/>
    <x v="70"/>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71"/>
    <s v="5590000"/>
    <n v="2016"/>
    <x v="3"/>
    <x v="71"/>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72"/>
    <s v="5590000"/>
    <n v="2016"/>
    <x v="3"/>
    <x v="72"/>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153"/>
    <s v="5590000"/>
    <n v="2016"/>
    <x v="3"/>
    <x v="152"/>
    <s v="50000-PROGRAM EXPENDITURE BUDGET"/>
    <s v="53000-SERVICES-OTHER CHARGES"/>
    <m/>
    <n v="0"/>
    <n v="0"/>
    <n v="0"/>
    <n v="0"/>
    <n v="0"/>
    <s v="N/A"/>
    <n v="0"/>
    <n v="0"/>
    <n v="0"/>
    <n v="0"/>
    <n v="0"/>
    <n v="0"/>
    <n v="0"/>
    <n v="0"/>
    <n v="0"/>
    <n v="0"/>
    <n v="0"/>
    <n v="0"/>
    <n v="0"/>
    <s v="FED HOUSNG &amp; COMM DEV FND"/>
    <s v="FHCD Carn Spilman WaterM C14"/>
    <s v="PROGRAM YEAR PROJECTS"/>
    <s v="HOUSING AND COMMUNITY DEVELOPMENT"/>
  </r>
  <r>
    <x v="0"/>
    <s v="1122978"/>
    <s v="350047"/>
    <x v="112"/>
    <s v="5590000"/>
    <n v="2016"/>
    <x v="3"/>
    <x v="112"/>
    <s v="50000-PROGRAM EXPENDITURE BUDGET"/>
    <s v="53000-SERVICES-OTHER CHARGES"/>
    <m/>
    <n v="0"/>
    <n v="0"/>
    <n v="0"/>
    <n v="0"/>
    <n v="0"/>
    <s v="N/A"/>
    <n v="0"/>
    <n v="0"/>
    <n v="0"/>
    <n v="0"/>
    <n v="0"/>
    <n v="0"/>
    <n v="0"/>
    <n v="0"/>
    <n v="0"/>
    <n v="0"/>
    <n v="0"/>
    <n v="0"/>
    <n v="0"/>
    <s v="FED HOUSNG &amp; COMM DEV FND"/>
    <s v="FHCD Carn Spilman WaterM C14"/>
    <s v="PROGRAM YEAR PROJECTS"/>
    <s v="HOUSING AND COMMUNITY DEVELOPMENT"/>
  </r>
  <r>
    <x v="0"/>
    <s v="1122978"/>
    <s v="350047"/>
    <x v="42"/>
    <s v="5590000"/>
    <n v="2016"/>
    <x v="3"/>
    <x v="42"/>
    <s v="50000-PROGRAM EXPENDITURE BUDGET"/>
    <s v="55000-INTRAGOVERNMENTAL SERVICES"/>
    <m/>
    <n v="0"/>
    <n v="0"/>
    <n v="0"/>
    <n v="0"/>
    <n v="0"/>
    <s v="N/A"/>
    <n v="116"/>
    <n v="0"/>
    <n v="-116"/>
    <n v="0"/>
    <n v="0"/>
    <n v="0"/>
    <n v="0"/>
    <n v="0"/>
    <n v="0"/>
    <n v="0"/>
    <n v="0"/>
    <n v="0"/>
    <n v="0"/>
    <s v="FED HOUSNG &amp; COMM DEV FND"/>
    <s v="FHCD Carn Spilman WaterM C14"/>
    <s v="PROGRAM YEAR PROJECTS"/>
    <s v="HOUSING AND COMMUNITY DEVELOPMENT"/>
  </r>
  <r>
    <x v="0"/>
    <s v="1122979"/>
    <s v="000000"/>
    <x v="6"/>
    <s v="0000000"/>
    <n v="2016"/>
    <x v="0"/>
    <x v="6"/>
    <s v="BS000-CURRENT ASSETS"/>
    <s v="B1150-ACCOUNTS RECEIVABLE"/>
    <m/>
    <n v="0"/>
    <n v="0"/>
    <n v="-595.37"/>
    <n v="0"/>
    <n v="595.37"/>
    <s v="N/A"/>
    <n v="-595.37"/>
    <n v="0"/>
    <n v="0"/>
    <n v="0"/>
    <n v="0"/>
    <n v="0"/>
    <n v="0"/>
    <n v="0"/>
    <n v="0"/>
    <n v="0"/>
    <n v="0"/>
    <n v="0"/>
    <n v="0"/>
    <s v="FED HOUSNG &amp; COMM DEV FND"/>
    <s v="FHCD Black Dia Water main C14"/>
    <s v="DEFAULT"/>
    <s v="Default"/>
  </r>
  <r>
    <x v="0"/>
    <s v="1122979"/>
    <s v="000000"/>
    <x v="9"/>
    <s v="0000000"/>
    <n v="2016"/>
    <x v="0"/>
    <x v="9"/>
    <s v="BS000-CURRENT ASSETS"/>
    <s v="B1150-ACCOUNTS RECEIVABLE"/>
    <m/>
    <n v="0"/>
    <n v="0"/>
    <n v="270.55"/>
    <n v="0"/>
    <n v="-270.55"/>
    <s v="N/A"/>
    <n v="0"/>
    <n v="0"/>
    <n v="0"/>
    <n v="0"/>
    <n v="0"/>
    <n v="0"/>
    <n v="270.55"/>
    <n v="0"/>
    <n v="0"/>
    <n v="0"/>
    <n v="0"/>
    <n v="0"/>
    <n v="0"/>
    <s v="FED HOUSNG &amp; COMM DEV FND"/>
    <s v="FHCD Black Dia Water main C14"/>
    <s v="DEFAULT"/>
    <s v="Default"/>
  </r>
  <r>
    <x v="0"/>
    <s v="1122979"/>
    <s v="000000"/>
    <x v="29"/>
    <s v="0000000"/>
    <n v="2016"/>
    <x v="1"/>
    <x v="29"/>
    <s v="BS200-CURRENT LIABILITIES"/>
    <s v="B2220-DEFERRED REVENUES"/>
    <m/>
    <n v="0"/>
    <n v="0"/>
    <n v="-270.55"/>
    <n v="0"/>
    <n v="270.55"/>
    <s v="N/A"/>
    <n v="0"/>
    <n v="0"/>
    <n v="0"/>
    <n v="0"/>
    <n v="0"/>
    <n v="0"/>
    <n v="-270.55"/>
    <n v="0"/>
    <n v="0"/>
    <n v="0"/>
    <n v="0"/>
    <n v="0"/>
    <n v="0"/>
    <s v="FED HOUSNG &amp; COMM DEV FND"/>
    <s v="FHCD Black Dia Water main C14"/>
    <s v="DEFAULT"/>
    <s v="Default"/>
  </r>
  <r>
    <x v="0"/>
    <s v="1122979"/>
    <s v="350047"/>
    <x v="55"/>
    <s v="0000000"/>
    <n v="2016"/>
    <x v="4"/>
    <x v="55"/>
    <s v="R3000-REVENUE"/>
    <s v="R3310-FEDERAL GRANTS DIRECT"/>
    <m/>
    <n v="0"/>
    <n v="0"/>
    <n v="0"/>
    <n v="0"/>
    <n v="0"/>
    <s v="N/A"/>
    <n v="0"/>
    <n v="0"/>
    <n v="0"/>
    <n v="0"/>
    <n v="0"/>
    <n v="0"/>
    <n v="0"/>
    <n v="0"/>
    <n v="0"/>
    <n v="0"/>
    <n v="0"/>
    <n v="0"/>
    <n v="0"/>
    <s v="FED HOUSNG &amp; COMM DEV FND"/>
    <s v="FHCD Black Dia Water main C14"/>
    <s v="PROGRAM YEAR PROJECTS"/>
    <s v="Default"/>
  </r>
  <r>
    <x v="0"/>
    <s v="1122979"/>
    <s v="350047"/>
    <x v="40"/>
    <s v="5590000"/>
    <n v="2016"/>
    <x v="3"/>
    <x v="40"/>
    <s v="50000-PROGRAM EXPENDITURE BUDGET"/>
    <s v="51000-WAGES AND BENEFITS"/>
    <s v="51100-SALARIES/WAGES"/>
    <n v="0"/>
    <n v="0"/>
    <n v="0"/>
    <n v="0"/>
    <n v="0"/>
    <s v="N/A"/>
    <n v="0"/>
    <n v="0"/>
    <n v="0"/>
    <n v="0"/>
    <n v="0"/>
    <n v="0"/>
    <n v="0"/>
    <n v="0"/>
    <n v="0"/>
    <n v="0"/>
    <n v="0"/>
    <n v="0"/>
    <n v="0"/>
    <s v="FED HOUSNG &amp; COMM DEV FND"/>
    <s v="FHCD Black Dia Water main C14"/>
    <s v="PROGRAM YEAR PROJECTS"/>
    <s v="HOUSING AND COMMUNITY DEVELOPMENT"/>
  </r>
  <r>
    <x v="0"/>
    <s v="1122979"/>
    <s v="350047"/>
    <x v="70"/>
    <s v="5590000"/>
    <n v="2016"/>
    <x v="3"/>
    <x v="70"/>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71"/>
    <s v="5590000"/>
    <n v="2016"/>
    <x v="3"/>
    <x v="71"/>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72"/>
    <s v="5590000"/>
    <n v="2016"/>
    <x v="3"/>
    <x v="72"/>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112"/>
    <s v="5590000"/>
    <n v="2016"/>
    <x v="3"/>
    <x v="112"/>
    <s v="50000-PROGRAM EXPENDITURE BUDGET"/>
    <s v="53000-SERVICES-OTHER CHARGES"/>
    <m/>
    <n v="0"/>
    <n v="0"/>
    <n v="0"/>
    <n v="0"/>
    <n v="0"/>
    <s v="N/A"/>
    <n v="0"/>
    <n v="0"/>
    <n v="0"/>
    <n v="0"/>
    <n v="0"/>
    <n v="0"/>
    <n v="0"/>
    <n v="0"/>
    <n v="0"/>
    <n v="0"/>
    <n v="0"/>
    <n v="0"/>
    <n v="0"/>
    <s v="FED HOUSNG &amp; COMM DEV FND"/>
    <s v="FHCD Black Dia Water main C14"/>
    <s v="PROGRAM YEAR PROJECTS"/>
    <s v="HOUSING AND COMMUNITY DEVELOPMENT"/>
  </r>
  <r>
    <x v="0"/>
    <s v="1122979"/>
    <s v="350047"/>
    <x v="42"/>
    <s v="5590000"/>
    <n v="2016"/>
    <x v="3"/>
    <x v="42"/>
    <s v="50000-PROGRAM EXPENDITURE BUDGET"/>
    <s v="55000-INTRAGOVERNMENTAL SERVICES"/>
    <m/>
    <n v="0"/>
    <n v="0"/>
    <n v="0"/>
    <n v="0"/>
    <n v="0"/>
    <s v="N/A"/>
    <n v="40"/>
    <n v="0"/>
    <n v="-40"/>
    <n v="0"/>
    <n v="0"/>
    <n v="0"/>
    <n v="0"/>
    <n v="0"/>
    <n v="0"/>
    <n v="0"/>
    <n v="0"/>
    <n v="0"/>
    <n v="0"/>
    <s v="FED HOUSNG &amp; COMM DEV FND"/>
    <s v="FHCD Black Dia Water main C14"/>
    <s v="PROGRAM YEAR PROJECTS"/>
    <s v="HOUSING AND COMMUNITY DEVELOPMENT"/>
  </r>
  <r>
    <x v="0"/>
    <s v="1122981"/>
    <s v="000000"/>
    <x v="6"/>
    <s v="0000000"/>
    <n v="2016"/>
    <x v="0"/>
    <x v="6"/>
    <s v="BS000-CURRENT ASSETS"/>
    <s v="B1150-ACCOUNTS RECEIVABLE"/>
    <m/>
    <n v="0"/>
    <n v="0"/>
    <n v="-380.49"/>
    <n v="0"/>
    <n v="380.49"/>
    <s v="N/A"/>
    <n v="-380.49"/>
    <n v="0"/>
    <n v="0"/>
    <n v="0"/>
    <n v="0"/>
    <n v="0"/>
    <n v="0"/>
    <n v="0"/>
    <n v="0"/>
    <n v="0"/>
    <n v="0"/>
    <n v="0"/>
    <n v="0"/>
    <s v="FED HOUSNG &amp; COMM DEV FND"/>
    <s v="FHCD BURIEN S 132ND ST PAT C14"/>
    <s v="DEFAULT"/>
    <s v="Default"/>
  </r>
  <r>
    <x v="0"/>
    <s v="1122981"/>
    <s v="000000"/>
    <x v="9"/>
    <s v="0000000"/>
    <n v="2016"/>
    <x v="0"/>
    <x v="9"/>
    <s v="BS000-CURRENT ASSETS"/>
    <s v="B1150-ACCOUNTS RECEIVABLE"/>
    <m/>
    <n v="0"/>
    <n v="0"/>
    <n v="1228.52"/>
    <n v="0"/>
    <n v="-1228.52"/>
    <s v="N/A"/>
    <n v="0"/>
    <n v="0"/>
    <n v="0"/>
    <n v="0"/>
    <n v="0"/>
    <n v="0"/>
    <n v="0"/>
    <n v="0"/>
    <n v="0"/>
    <n v="0"/>
    <n v="0"/>
    <n v="1228.52"/>
    <n v="0"/>
    <s v="FED HOUSNG &amp; COMM DEV FND"/>
    <s v="FHCD BURIEN S 132ND ST PAT C14"/>
    <s v="DEFAULT"/>
    <s v="Default"/>
  </r>
  <r>
    <x v="0"/>
    <s v="1122981"/>
    <s v="000000"/>
    <x v="29"/>
    <s v="0000000"/>
    <n v="2016"/>
    <x v="1"/>
    <x v="29"/>
    <s v="BS200-CURRENT LIABILITIES"/>
    <s v="B2220-DEFERRED REVENUES"/>
    <m/>
    <n v="0"/>
    <n v="0"/>
    <n v="-1311.76"/>
    <n v="0"/>
    <n v="1311.76"/>
    <s v="N/A"/>
    <n v="0"/>
    <n v="0"/>
    <n v="0"/>
    <n v="0"/>
    <n v="0"/>
    <n v="0"/>
    <n v="0"/>
    <n v="0"/>
    <n v="0"/>
    <n v="0"/>
    <n v="0"/>
    <n v="-1311.76"/>
    <n v="0"/>
    <s v="FED HOUSNG &amp; COMM DEV FND"/>
    <s v="FHCD BURIEN S 132ND ST PAT C14"/>
    <s v="DEFAULT"/>
    <s v="Default"/>
  </r>
  <r>
    <x v="0"/>
    <s v="1122981"/>
    <s v="350047"/>
    <x v="55"/>
    <s v="0000000"/>
    <n v="2016"/>
    <x v="4"/>
    <x v="55"/>
    <s v="R3000-REVENUE"/>
    <s v="R3310-FEDERAL GRANTS DIRECT"/>
    <m/>
    <n v="0"/>
    <n v="0"/>
    <n v="0"/>
    <n v="0"/>
    <n v="0"/>
    <s v="N/A"/>
    <n v="0"/>
    <n v="0"/>
    <n v="0"/>
    <n v="0"/>
    <n v="0"/>
    <n v="0"/>
    <n v="0"/>
    <n v="0"/>
    <n v="0"/>
    <n v="0"/>
    <n v="0"/>
    <n v="0"/>
    <n v="0"/>
    <s v="FED HOUSNG &amp; COMM DEV FND"/>
    <s v="FHCD BURIEN S 132ND ST PAT C14"/>
    <s v="PROGRAM YEAR PROJECTS"/>
    <s v="Default"/>
  </r>
  <r>
    <x v="0"/>
    <s v="1122981"/>
    <s v="350047"/>
    <x v="40"/>
    <s v="5590000"/>
    <n v="2016"/>
    <x v="3"/>
    <x v="40"/>
    <s v="50000-PROGRAM EXPENDITURE BUDGET"/>
    <s v="51000-WAGES AND BENEFITS"/>
    <s v="51100-SALARIES/WAGES"/>
    <n v="0"/>
    <n v="0"/>
    <n v="0"/>
    <n v="0"/>
    <n v="0"/>
    <s v="N/A"/>
    <n v="0"/>
    <n v="0"/>
    <n v="0"/>
    <n v="0"/>
    <n v="0"/>
    <n v="0"/>
    <n v="0"/>
    <n v="0"/>
    <n v="0"/>
    <n v="0"/>
    <n v="0"/>
    <n v="0"/>
    <n v="0"/>
    <s v="FED HOUSNG &amp; COMM DEV FND"/>
    <s v="FHCD BURIEN S 132ND ST PAT C14"/>
    <s v="PROGRAM YEAR PROJECTS"/>
    <s v="HOUSING AND COMMUNITY DEVELOPMENT"/>
  </r>
  <r>
    <x v="0"/>
    <s v="1122981"/>
    <s v="350047"/>
    <x v="106"/>
    <s v="5590000"/>
    <n v="2016"/>
    <x v="3"/>
    <x v="106"/>
    <s v="50000-PROGRAM EXPENDITURE BUDGET"/>
    <s v="51000-WAGES AND BENEFITS"/>
    <s v="51100-SALARIES/WAGES"/>
    <n v="0"/>
    <n v="0"/>
    <n v="0"/>
    <n v="0"/>
    <n v="0"/>
    <s v="N/A"/>
    <n v="0"/>
    <n v="0"/>
    <n v="0"/>
    <n v="0"/>
    <n v="0"/>
    <n v="0"/>
    <n v="0"/>
    <n v="0"/>
    <n v="0"/>
    <n v="0"/>
    <n v="0"/>
    <n v="0"/>
    <n v="0"/>
    <s v="FED HOUSNG &amp; COMM DEV FND"/>
    <s v="FHCD BURIEN S 132ND ST PAT C14"/>
    <s v="PROGRAM YEAR PROJECTS"/>
    <s v="HOUSING AND COMMUNITY DEVELOPMENT"/>
  </r>
  <r>
    <x v="0"/>
    <s v="1122981"/>
    <s v="350047"/>
    <x v="70"/>
    <s v="5590000"/>
    <n v="2016"/>
    <x v="3"/>
    <x v="70"/>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71"/>
    <s v="5590000"/>
    <n v="2016"/>
    <x v="3"/>
    <x v="71"/>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72"/>
    <s v="5590000"/>
    <n v="2016"/>
    <x v="3"/>
    <x v="72"/>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112"/>
    <s v="5590000"/>
    <n v="2016"/>
    <x v="3"/>
    <x v="112"/>
    <s v="50000-PROGRAM EXPENDITURE BUDGET"/>
    <s v="53000-SERVICES-OTHER CHARGES"/>
    <m/>
    <n v="0"/>
    <n v="0"/>
    <n v="0"/>
    <n v="0"/>
    <n v="0"/>
    <s v="N/A"/>
    <n v="0"/>
    <n v="0"/>
    <n v="0"/>
    <n v="0"/>
    <n v="0"/>
    <n v="0"/>
    <n v="0"/>
    <n v="0"/>
    <n v="0"/>
    <n v="0"/>
    <n v="0"/>
    <n v="0"/>
    <n v="0"/>
    <s v="FED HOUSNG &amp; COMM DEV FND"/>
    <s v="FHCD BURIEN S 132ND ST PAT C14"/>
    <s v="PROGRAM YEAR PROJECTS"/>
    <s v="HOUSING AND COMMUNITY DEVELOPMENT"/>
  </r>
  <r>
    <x v="0"/>
    <s v="1122981"/>
    <s v="350047"/>
    <x v="42"/>
    <s v="5590000"/>
    <n v="2016"/>
    <x v="3"/>
    <x v="42"/>
    <s v="50000-PROGRAM EXPENDITURE BUDGET"/>
    <s v="55000-INTRAGOVERNMENTAL SERVICES"/>
    <m/>
    <n v="0"/>
    <n v="0"/>
    <n v="0"/>
    <n v="0"/>
    <n v="0"/>
    <s v="N/A"/>
    <n v="0"/>
    <n v="0"/>
    <n v="0"/>
    <n v="0"/>
    <n v="0"/>
    <n v="0"/>
    <n v="0"/>
    <n v="0"/>
    <n v="0"/>
    <n v="0"/>
    <n v="0"/>
    <n v="0"/>
    <n v="0"/>
    <s v="FED HOUSNG &amp; COMM DEV FND"/>
    <s v="FHCD BURIEN S 132ND ST PAT C14"/>
    <s v="PROGRAM YEAR PROJECTS"/>
    <s v="HOUSING AND COMMUNITY DEVELOPMENT"/>
  </r>
  <r>
    <x v="0"/>
    <s v="1122982"/>
    <s v="000000"/>
    <x v="6"/>
    <s v="0000000"/>
    <n v="2016"/>
    <x v="0"/>
    <x v="6"/>
    <s v="BS000-CURRENT ASSETS"/>
    <s v="B1150-ACCOUNTS RECEIVABLE"/>
    <m/>
    <n v="0"/>
    <n v="0"/>
    <n v="0"/>
    <n v="0"/>
    <n v="0"/>
    <s v="N/A"/>
    <n v="0"/>
    <n v="0"/>
    <n v="0"/>
    <n v="0"/>
    <n v="0"/>
    <n v="0"/>
    <n v="0"/>
    <n v="0"/>
    <n v="0"/>
    <n v="0"/>
    <n v="0"/>
    <n v="0"/>
    <n v="0"/>
    <s v="FED HOUSNG &amp; COMM DEV FND"/>
    <s v="FHCD ENUMCLAW MCFALAND PK C14"/>
    <s v="DEFAULT"/>
    <s v="Default"/>
  </r>
  <r>
    <x v="0"/>
    <s v="1122982"/>
    <s v="000000"/>
    <x v="9"/>
    <s v="0000000"/>
    <n v="2016"/>
    <x v="0"/>
    <x v="9"/>
    <s v="BS000-CURRENT ASSETS"/>
    <s v="B1150-ACCOUNTS RECEIVABLE"/>
    <m/>
    <n v="0"/>
    <n v="0"/>
    <n v="0"/>
    <n v="0"/>
    <n v="0"/>
    <s v="N/A"/>
    <n v="0"/>
    <n v="0"/>
    <n v="0"/>
    <n v="0"/>
    <n v="0"/>
    <n v="0"/>
    <n v="0"/>
    <n v="0"/>
    <n v="0"/>
    <n v="0"/>
    <n v="0"/>
    <n v="0"/>
    <n v="0"/>
    <s v="FED HOUSNG &amp; COMM DEV FND"/>
    <s v="FHCD ENUMCLAW MCFALAND PK C14"/>
    <s v="DEFAULT"/>
    <s v="Default"/>
  </r>
  <r>
    <x v="0"/>
    <s v="1122982"/>
    <s v="000000"/>
    <x v="29"/>
    <s v="0000000"/>
    <n v="2016"/>
    <x v="1"/>
    <x v="29"/>
    <s v="BS200-CURRENT LIABILITIES"/>
    <s v="B2220-DEFERRED REVENUES"/>
    <m/>
    <n v="0"/>
    <n v="0"/>
    <n v="0"/>
    <n v="0"/>
    <n v="0"/>
    <s v="N/A"/>
    <n v="0"/>
    <n v="0"/>
    <n v="0"/>
    <n v="0"/>
    <n v="0"/>
    <n v="0"/>
    <n v="0"/>
    <n v="0"/>
    <n v="0"/>
    <n v="0"/>
    <n v="0"/>
    <n v="0"/>
    <n v="0"/>
    <s v="FED HOUSNG &amp; COMM DEV FND"/>
    <s v="FHCD ENUMCLAW MCFALAND PK C14"/>
    <s v="DEFAULT"/>
    <s v="Default"/>
  </r>
  <r>
    <x v="0"/>
    <s v="1122982"/>
    <s v="350047"/>
    <x v="55"/>
    <s v="0000000"/>
    <n v="2016"/>
    <x v="4"/>
    <x v="55"/>
    <s v="R3000-REVENUE"/>
    <s v="R3310-FEDERAL GRANTS DIRECT"/>
    <m/>
    <n v="0"/>
    <n v="0"/>
    <n v="0"/>
    <n v="0"/>
    <n v="0"/>
    <s v="N/A"/>
    <n v="0"/>
    <n v="0"/>
    <n v="0"/>
    <n v="0"/>
    <n v="0"/>
    <n v="0"/>
    <n v="0"/>
    <n v="0"/>
    <n v="0"/>
    <n v="0"/>
    <n v="0"/>
    <n v="0"/>
    <n v="0"/>
    <s v="FED HOUSNG &amp; COMM DEV FND"/>
    <s v="FHCD ENUMCLAW MCFALAND PK C14"/>
    <s v="PROGRAM YEAR PROJECTS"/>
    <s v="Default"/>
  </r>
  <r>
    <x v="0"/>
    <s v="1122982"/>
    <s v="350047"/>
    <x v="40"/>
    <s v="5590000"/>
    <n v="2016"/>
    <x v="3"/>
    <x v="40"/>
    <s v="50000-PROGRAM EXPENDITURE BUDGET"/>
    <s v="51000-WAGES AND BENEFITS"/>
    <s v="51100-SALARIES/WAGES"/>
    <n v="0"/>
    <n v="0"/>
    <n v="0"/>
    <n v="0"/>
    <n v="0"/>
    <s v="N/A"/>
    <n v="0"/>
    <n v="0"/>
    <n v="0"/>
    <n v="0"/>
    <n v="0"/>
    <n v="0"/>
    <n v="0"/>
    <n v="0"/>
    <n v="0"/>
    <n v="0"/>
    <n v="0"/>
    <n v="0"/>
    <n v="0"/>
    <s v="FED HOUSNG &amp; COMM DEV FND"/>
    <s v="FHCD ENUMCLAW MCFALAND PK C14"/>
    <s v="PROGRAM YEAR PROJECTS"/>
    <s v="HOUSING AND COMMUNITY DEVELOPMENT"/>
  </r>
  <r>
    <x v="0"/>
    <s v="1122982"/>
    <s v="350047"/>
    <x v="70"/>
    <s v="5590000"/>
    <n v="2016"/>
    <x v="3"/>
    <x v="70"/>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71"/>
    <s v="5590000"/>
    <n v="2016"/>
    <x v="3"/>
    <x v="71"/>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72"/>
    <s v="5590000"/>
    <n v="2016"/>
    <x v="3"/>
    <x v="72"/>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112"/>
    <s v="5590000"/>
    <n v="2016"/>
    <x v="3"/>
    <x v="112"/>
    <s v="50000-PROGRAM EXPENDITURE BUDGET"/>
    <s v="53000-SERVICES-OTHER CHARGES"/>
    <m/>
    <n v="0"/>
    <n v="0"/>
    <n v="0"/>
    <n v="0"/>
    <n v="0"/>
    <s v="N/A"/>
    <n v="0"/>
    <n v="0"/>
    <n v="0"/>
    <n v="0"/>
    <n v="0"/>
    <n v="0"/>
    <n v="0"/>
    <n v="0"/>
    <n v="0"/>
    <n v="0"/>
    <n v="0"/>
    <n v="0"/>
    <n v="0"/>
    <s v="FED HOUSNG &amp; COMM DEV FND"/>
    <s v="FHCD ENUMCLAW MCFALAND PK C14"/>
    <s v="PROGRAM YEAR PROJECTS"/>
    <s v="HOUSING AND COMMUNITY DEVELOPMENT"/>
  </r>
  <r>
    <x v="0"/>
    <s v="1122982"/>
    <s v="350047"/>
    <x v="42"/>
    <s v="5590000"/>
    <n v="2016"/>
    <x v="3"/>
    <x v="42"/>
    <s v="50000-PROGRAM EXPENDITURE BUDGET"/>
    <s v="55000-INTRAGOVERNMENTAL SERVICES"/>
    <m/>
    <n v="0"/>
    <n v="0"/>
    <n v="0"/>
    <n v="0"/>
    <n v="0"/>
    <s v="N/A"/>
    <n v="0"/>
    <n v="0"/>
    <n v="0"/>
    <n v="0"/>
    <n v="0"/>
    <n v="0"/>
    <n v="0"/>
    <n v="0"/>
    <n v="0"/>
    <n v="0"/>
    <n v="0"/>
    <n v="0"/>
    <n v="0"/>
    <s v="FED HOUSNG &amp; COMM DEV FND"/>
    <s v="FHCD ENUMCLAW MCFALAND PK C14"/>
    <s v="PROGRAM YEAR PROJECTS"/>
    <s v="HOUSING AND COMMUNITY DEVELOPMENT"/>
  </r>
  <r>
    <x v="0"/>
    <s v="1122983"/>
    <s v="000000"/>
    <x v="6"/>
    <s v="0000000"/>
    <n v="2016"/>
    <x v="0"/>
    <x v="6"/>
    <s v="BS000-CURRENT ASSETS"/>
    <s v="B1150-ACCOUNTS RECEIVABLE"/>
    <m/>
    <n v="0"/>
    <n v="0"/>
    <n v="0"/>
    <n v="0"/>
    <n v="0"/>
    <s v="N/A"/>
    <n v="0"/>
    <n v="0"/>
    <n v="0"/>
    <n v="0"/>
    <n v="0"/>
    <n v="0"/>
    <n v="0"/>
    <n v="0"/>
    <n v="0"/>
    <n v="0"/>
    <n v="0"/>
    <n v="0"/>
    <n v="0"/>
    <s v="FED HOUSNG &amp; COMM DEV FND"/>
    <s v="FHCD FOY YOUTH HVN SHLTR C14"/>
    <s v="DEFAULT"/>
    <s v="Default"/>
  </r>
  <r>
    <x v="0"/>
    <s v="1122983"/>
    <s v="000000"/>
    <x v="9"/>
    <s v="0000000"/>
    <n v="2016"/>
    <x v="0"/>
    <x v="9"/>
    <s v="BS000-CURRENT ASSETS"/>
    <s v="B1150-ACCOUNTS RECEIVABLE"/>
    <m/>
    <n v="0"/>
    <n v="0"/>
    <n v="0"/>
    <n v="0"/>
    <n v="0"/>
    <s v="N/A"/>
    <n v="0"/>
    <n v="0"/>
    <n v="0"/>
    <n v="0"/>
    <n v="0"/>
    <n v="0"/>
    <n v="0"/>
    <n v="0"/>
    <n v="0"/>
    <n v="0"/>
    <n v="0"/>
    <n v="0"/>
    <n v="0"/>
    <s v="FED HOUSNG &amp; COMM DEV FND"/>
    <s v="FHCD FOY YOUTH HVN SHLTR C14"/>
    <s v="DEFAULT"/>
    <s v="Default"/>
  </r>
  <r>
    <x v="0"/>
    <s v="1122983"/>
    <s v="000000"/>
    <x v="29"/>
    <s v="0000000"/>
    <n v="2016"/>
    <x v="1"/>
    <x v="29"/>
    <s v="BS200-CURRENT LIABILITIES"/>
    <s v="B2220-DEFERRED REVENUES"/>
    <m/>
    <n v="0"/>
    <n v="0"/>
    <n v="0"/>
    <n v="0"/>
    <n v="0"/>
    <s v="N/A"/>
    <n v="0"/>
    <n v="0"/>
    <n v="0"/>
    <n v="0"/>
    <n v="0"/>
    <n v="0"/>
    <n v="0"/>
    <n v="0"/>
    <n v="0"/>
    <n v="0"/>
    <n v="0"/>
    <n v="0"/>
    <n v="0"/>
    <s v="FED HOUSNG &amp; COMM DEV FND"/>
    <s v="FHCD FOY YOUTH HVN SHLTR C14"/>
    <s v="DEFAULT"/>
    <s v="Default"/>
  </r>
  <r>
    <x v="0"/>
    <s v="1122983"/>
    <s v="350047"/>
    <x v="55"/>
    <s v="0000000"/>
    <n v="2016"/>
    <x v="4"/>
    <x v="55"/>
    <s v="R3000-REVENUE"/>
    <s v="R3310-FEDERAL GRANTS DIRECT"/>
    <m/>
    <n v="0"/>
    <n v="0"/>
    <n v="0"/>
    <n v="0"/>
    <n v="0"/>
    <s v="N/A"/>
    <n v="0"/>
    <n v="0"/>
    <n v="0"/>
    <n v="0"/>
    <n v="0"/>
    <n v="0"/>
    <n v="0"/>
    <n v="0"/>
    <n v="0"/>
    <n v="0"/>
    <n v="0"/>
    <n v="0"/>
    <n v="0"/>
    <s v="FED HOUSNG &amp; COMM DEV FND"/>
    <s v="FHCD FOY YOUTH HVN SHLTR C14"/>
    <s v="PROGRAM YEAR PROJECTS"/>
    <s v="Default"/>
  </r>
  <r>
    <x v="0"/>
    <s v="1122983"/>
    <s v="350047"/>
    <x v="112"/>
    <s v="5590000"/>
    <n v="2016"/>
    <x v="3"/>
    <x v="112"/>
    <s v="50000-PROGRAM EXPENDITURE BUDGET"/>
    <s v="53000-SERVICES-OTHER CHARGES"/>
    <m/>
    <n v="0"/>
    <n v="0"/>
    <n v="0"/>
    <n v="0"/>
    <n v="0"/>
    <s v="N/A"/>
    <n v="0"/>
    <n v="0"/>
    <n v="0"/>
    <n v="0"/>
    <n v="0"/>
    <n v="0"/>
    <n v="0"/>
    <n v="0"/>
    <n v="0"/>
    <n v="0"/>
    <n v="0"/>
    <n v="0"/>
    <n v="0"/>
    <s v="FED HOUSNG &amp; COMM DEV FND"/>
    <s v="FHCD FOY YOUTH HVN SHLTR C14"/>
    <s v="PROGRAM YEAR PROJECTS"/>
    <s v="HOUSING AND COMMUNITY DEVELOPMENT"/>
  </r>
  <r>
    <x v="0"/>
    <s v="1122984"/>
    <s v="000000"/>
    <x v="6"/>
    <s v="0000000"/>
    <n v="2016"/>
    <x v="0"/>
    <x v="6"/>
    <s v="BS000-CURRENT ASSETS"/>
    <s v="B1150-ACCOUNTS RECEIVABLE"/>
    <m/>
    <n v="0"/>
    <n v="0"/>
    <n v="0"/>
    <n v="0"/>
    <n v="0"/>
    <s v="N/A"/>
    <n v="0"/>
    <n v="0"/>
    <n v="0"/>
    <n v="0"/>
    <n v="0"/>
    <n v="0"/>
    <n v="0"/>
    <n v="0"/>
    <n v="0"/>
    <n v="0"/>
    <n v="0"/>
    <n v="0"/>
    <n v="0"/>
    <s v="FED HOUSNG &amp; COMM DEV FND"/>
    <s v="FHCD CTHLC COM SVC-HM/ARIS C14"/>
    <s v="DEFAULT"/>
    <s v="Default"/>
  </r>
  <r>
    <x v="0"/>
    <s v="1122984"/>
    <s v="000000"/>
    <x v="9"/>
    <s v="0000000"/>
    <n v="2016"/>
    <x v="0"/>
    <x v="9"/>
    <s v="BS000-CURRENT ASSETS"/>
    <s v="B1150-ACCOUNTS RECEIVABLE"/>
    <m/>
    <n v="0"/>
    <n v="0"/>
    <n v="0"/>
    <n v="0"/>
    <n v="0"/>
    <s v="N/A"/>
    <n v="0"/>
    <n v="0"/>
    <n v="0"/>
    <n v="0"/>
    <n v="0"/>
    <n v="0"/>
    <n v="0"/>
    <n v="0"/>
    <n v="0"/>
    <n v="0"/>
    <n v="0"/>
    <n v="0"/>
    <n v="0"/>
    <s v="FED HOUSNG &amp; COMM DEV FND"/>
    <s v="FHCD CTHLC COM SVC-HM/ARIS C14"/>
    <s v="DEFAULT"/>
    <s v="Default"/>
  </r>
  <r>
    <x v="0"/>
    <s v="1122984"/>
    <s v="000000"/>
    <x v="29"/>
    <s v="0000000"/>
    <n v="2016"/>
    <x v="1"/>
    <x v="29"/>
    <s v="BS200-CURRENT LIABILITIES"/>
    <s v="B2220-DEFERRED REVENUES"/>
    <m/>
    <n v="0"/>
    <n v="0"/>
    <n v="0"/>
    <n v="0"/>
    <n v="0"/>
    <s v="N/A"/>
    <n v="0"/>
    <n v="0"/>
    <n v="0"/>
    <n v="0"/>
    <n v="0"/>
    <n v="0"/>
    <n v="0"/>
    <n v="0"/>
    <n v="0"/>
    <n v="0"/>
    <n v="0"/>
    <n v="0"/>
    <n v="0"/>
    <s v="FED HOUSNG &amp; COMM DEV FND"/>
    <s v="FHCD CTHLC COM SVC-HM/ARIS C14"/>
    <s v="DEFAULT"/>
    <s v="Default"/>
  </r>
  <r>
    <x v="0"/>
    <s v="1122984"/>
    <s v="350047"/>
    <x v="55"/>
    <s v="0000000"/>
    <n v="2016"/>
    <x v="4"/>
    <x v="55"/>
    <s v="R3000-REVENUE"/>
    <s v="R3310-FEDERAL GRANTS DIRECT"/>
    <m/>
    <n v="0"/>
    <n v="0"/>
    <n v="0"/>
    <n v="0"/>
    <n v="0"/>
    <s v="N/A"/>
    <n v="0"/>
    <n v="0"/>
    <n v="0"/>
    <n v="0"/>
    <n v="0"/>
    <n v="0"/>
    <n v="0"/>
    <n v="0"/>
    <n v="0"/>
    <n v="0"/>
    <n v="0"/>
    <n v="0"/>
    <n v="0"/>
    <s v="FED HOUSNG &amp; COMM DEV FND"/>
    <s v="FHCD CTHLC COM SVC-HM/ARIS C14"/>
    <s v="PROGRAM YEAR PROJECTS"/>
    <s v="Default"/>
  </r>
  <r>
    <x v="0"/>
    <s v="1122984"/>
    <s v="350047"/>
    <x v="112"/>
    <s v="5590000"/>
    <n v="2016"/>
    <x v="3"/>
    <x v="112"/>
    <s v="50000-PROGRAM EXPENDITURE BUDGET"/>
    <s v="53000-SERVICES-OTHER CHARGES"/>
    <m/>
    <n v="0"/>
    <n v="0"/>
    <n v="0"/>
    <n v="0"/>
    <n v="0"/>
    <s v="N/A"/>
    <n v="0"/>
    <n v="0"/>
    <n v="0"/>
    <n v="0"/>
    <n v="0"/>
    <n v="0"/>
    <n v="0"/>
    <n v="0"/>
    <n v="0"/>
    <n v="0"/>
    <n v="0"/>
    <n v="0"/>
    <n v="0"/>
    <s v="FED HOUSNG &amp; COMM DEV FND"/>
    <s v="FHCD CTHLC COM SVC-HM/ARIS C14"/>
    <s v="PROGRAM YEAR PROJECTS"/>
    <s v="HOUSING AND COMMUNITY DEVELOPMENT"/>
  </r>
  <r>
    <x v="0"/>
    <s v="1122985"/>
    <s v="000000"/>
    <x v="6"/>
    <s v="0000000"/>
    <n v="2016"/>
    <x v="0"/>
    <x v="6"/>
    <s v="BS000-CURRENT ASSETS"/>
    <s v="B1150-ACCOUNTS RECEIVABLE"/>
    <m/>
    <n v="0"/>
    <n v="0"/>
    <n v="-49175.520000000004"/>
    <n v="0"/>
    <n v="49175.520000000004"/>
    <s v="N/A"/>
    <n v="-49175.520000000004"/>
    <n v="0"/>
    <n v="0"/>
    <n v="0"/>
    <n v="0"/>
    <n v="0"/>
    <n v="0"/>
    <n v="0"/>
    <n v="0"/>
    <n v="0"/>
    <n v="0"/>
    <n v="0"/>
    <n v="0"/>
    <s v="FED HOUSNG &amp; COMM DEV FND"/>
    <s v="FHCD TKWLA CNSRTM MNR HM C14"/>
    <s v="DEFAULT"/>
    <s v="Default"/>
  </r>
  <r>
    <x v="0"/>
    <s v="1122985"/>
    <s v="000000"/>
    <x v="9"/>
    <s v="0000000"/>
    <n v="2016"/>
    <x v="0"/>
    <x v="9"/>
    <s v="BS000-CURRENT ASSETS"/>
    <s v="B1150-ACCOUNTS RECEIVABLE"/>
    <m/>
    <n v="0"/>
    <n v="0"/>
    <n v="20.32"/>
    <n v="0"/>
    <n v="-20.32"/>
    <s v="N/A"/>
    <n v="0"/>
    <n v="0"/>
    <n v="0"/>
    <n v="0"/>
    <n v="0"/>
    <n v="0"/>
    <n v="20.32"/>
    <n v="0"/>
    <n v="0"/>
    <n v="0"/>
    <n v="0"/>
    <n v="0"/>
    <n v="0"/>
    <s v="FED HOUSNG &amp; COMM DEV FND"/>
    <s v="FHCD TKWLA CNSRTM MNR HM C14"/>
    <s v="DEFAULT"/>
    <s v="Default"/>
  </r>
  <r>
    <x v="0"/>
    <s v="1122985"/>
    <s v="000000"/>
    <x v="29"/>
    <s v="0000000"/>
    <n v="2016"/>
    <x v="1"/>
    <x v="29"/>
    <s v="BS200-CURRENT LIABILITIES"/>
    <s v="B2220-DEFERRED REVENUES"/>
    <m/>
    <n v="0"/>
    <n v="0"/>
    <n v="-20.32"/>
    <n v="0"/>
    <n v="20.32"/>
    <s v="N/A"/>
    <n v="0"/>
    <n v="0"/>
    <n v="0"/>
    <n v="0"/>
    <n v="0"/>
    <n v="0"/>
    <n v="-20.32"/>
    <n v="0"/>
    <n v="0"/>
    <n v="0"/>
    <n v="0"/>
    <n v="0"/>
    <n v="0"/>
    <s v="FED HOUSNG &amp; COMM DEV FND"/>
    <s v="FHCD TKWLA CNSRTM MNR HM C14"/>
    <s v="DEFAULT"/>
    <s v="Default"/>
  </r>
  <r>
    <x v="0"/>
    <s v="1122985"/>
    <s v="350047"/>
    <x v="55"/>
    <s v="0000000"/>
    <n v="2016"/>
    <x v="4"/>
    <x v="55"/>
    <s v="R3000-REVENUE"/>
    <s v="R3310-FEDERAL GRANTS DIRECT"/>
    <m/>
    <n v="0"/>
    <n v="0"/>
    <n v="0"/>
    <n v="0"/>
    <n v="0"/>
    <s v="N/A"/>
    <n v="0"/>
    <n v="0"/>
    <n v="0"/>
    <n v="0"/>
    <n v="0"/>
    <n v="0"/>
    <n v="0"/>
    <n v="0"/>
    <n v="0"/>
    <n v="0"/>
    <n v="0"/>
    <n v="0"/>
    <n v="0"/>
    <s v="FED HOUSNG &amp; COMM DEV FND"/>
    <s v="FHCD TKWLA CNSRTM MNR HM C14"/>
    <s v="PROGRAM YEAR PROJECTS"/>
    <s v="Default"/>
  </r>
  <r>
    <x v="0"/>
    <s v="1122985"/>
    <s v="350047"/>
    <x v="55"/>
    <s v="5592000"/>
    <n v="2016"/>
    <x v="4"/>
    <x v="55"/>
    <s v="R3000-REVENUE"/>
    <s v="R3310-FEDERAL GRANTS DIRECT"/>
    <m/>
    <n v="0"/>
    <n v="0"/>
    <n v="0"/>
    <n v="0"/>
    <n v="0"/>
    <s v="N/A"/>
    <n v="0"/>
    <n v="0"/>
    <n v="0"/>
    <n v="0"/>
    <n v="0"/>
    <n v="0"/>
    <n v="0"/>
    <n v="0"/>
    <n v="0"/>
    <n v="0"/>
    <n v="0"/>
    <n v="0"/>
    <n v="0"/>
    <s v="FED HOUSNG &amp; COMM DEV FND"/>
    <s v="FHCD TKWLA CNSRTM MNR HM C14"/>
    <s v="PROGRAM YEAR PROJECTS"/>
    <s v="HOUSING AND COMMUNITY SERVICES"/>
  </r>
  <r>
    <x v="0"/>
    <s v="1122985"/>
    <s v="350047"/>
    <x v="40"/>
    <s v="5590000"/>
    <n v="2016"/>
    <x v="3"/>
    <x v="40"/>
    <s v="50000-PROGRAM EXPENDITURE BUDGET"/>
    <s v="51000-WAGES AND BENEFITS"/>
    <s v="51100-SALARIES/WAGES"/>
    <n v="0"/>
    <n v="0"/>
    <n v="0"/>
    <n v="0"/>
    <n v="0"/>
    <s v="N/A"/>
    <n v="0"/>
    <n v="0"/>
    <n v="0"/>
    <n v="0"/>
    <n v="0"/>
    <n v="0"/>
    <n v="0"/>
    <n v="0"/>
    <n v="0"/>
    <n v="0"/>
    <n v="0"/>
    <n v="0"/>
    <n v="0"/>
    <s v="FED HOUSNG &amp; COMM DEV FND"/>
    <s v="FHCD TKWLA CNSRTM MNR HM C14"/>
    <s v="PROGRAM YEAR PROJECTS"/>
    <s v="HOUSING AND COMMUNITY DEVELOPMENT"/>
  </r>
  <r>
    <x v="0"/>
    <s v="1122985"/>
    <s v="350047"/>
    <x v="70"/>
    <s v="5590000"/>
    <n v="2016"/>
    <x v="3"/>
    <x v="70"/>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71"/>
    <s v="5590000"/>
    <n v="2016"/>
    <x v="3"/>
    <x v="71"/>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72"/>
    <s v="5590000"/>
    <n v="2016"/>
    <x v="3"/>
    <x v="72"/>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112"/>
    <s v="5590000"/>
    <n v="2016"/>
    <x v="3"/>
    <x v="112"/>
    <s v="50000-PROGRAM EXPENDITURE BUDGET"/>
    <s v="53000-SERVICES-OTHER CHARGES"/>
    <m/>
    <n v="0"/>
    <n v="0"/>
    <n v="0"/>
    <n v="0"/>
    <n v="0"/>
    <s v="N/A"/>
    <n v="0"/>
    <n v="0"/>
    <n v="0"/>
    <n v="0"/>
    <n v="0"/>
    <n v="0"/>
    <n v="0"/>
    <n v="0"/>
    <n v="0"/>
    <n v="0"/>
    <n v="0"/>
    <n v="0"/>
    <n v="0"/>
    <s v="FED HOUSNG &amp; COMM DEV FND"/>
    <s v="FHCD TKWLA CNSRTM MNR HM C14"/>
    <s v="PROGRAM YEAR PROJECTS"/>
    <s v="HOUSING AND COMMUNITY DEVELOPMENT"/>
  </r>
  <r>
    <x v="0"/>
    <s v="1122985"/>
    <s v="350047"/>
    <x v="112"/>
    <s v="5592000"/>
    <n v="2016"/>
    <x v="3"/>
    <x v="112"/>
    <s v="50000-PROGRAM EXPENDITURE BUDGET"/>
    <s v="53000-SERVICES-OTHER CHARGES"/>
    <m/>
    <n v="0"/>
    <n v="0"/>
    <n v="0"/>
    <n v="0"/>
    <n v="0"/>
    <s v="N/A"/>
    <n v="0"/>
    <n v="0"/>
    <n v="0"/>
    <n v="0"/>
    <n v="0"/>
    <n v="0"/>
    <n v="0"/>
    <n v="0"/>
    <n v="0"/>
    <n v="0"/>
    <n v="0"/>
    <n v="0"/>
    <n v="0"/>
    <s v="FED HOUSNG &amp; COMM DEV FND"/>
    <s v="FHCD TKWLA CNSRTM MNR HM C14"/>
    <s v="PROGRAM YEAR PROJECTS"/>
    <s v="HOUSING AND COMMUNITY SERVICES"/>
  </r>
  <r>
    <x v="0"/>
    <s v="1122986"/>
    <s v="000000"/>
    <x v="6"/>
    <s v="0000000"/>
    <n v="2016"/>
    <x v="0"/>
    <x v="6"/>
    <s v="BS000-CURRENT ASSETS"/>
    <s v="B1150-ACCOUNTS RECEIVABLE"/>
    <m/>
    <n v="0"/>
    <n v="0"/>
    <n v="0"/>
    <n v="0"/>
    <n v="0"/>
    <s v="N/A"/>
    <n v="0"/>
    <n v="0"/>
    <n v="0"/>
    <n v="0"/>
    <n v="0"/>
    <n v="0"/>
    <n v="0"/>
    <n v="0"/>
    <n v="0"/>
    <n v="0"/>
    <n v="0"/>
    <n v="0"/>
    <n v="0"/>
    <s v="FED HOUSNG &amp; COMM DEV FND"/>
    <s v="FHCD DM AREA FOOD BANK C14"/>
    <s v="DEFAULT"/>
    <s v="Default"/>
  </r>
  <r>
    <x v="0"/>
    <s v="1122986"/>
    <s v="000000"/>
    <x v="9"/>
    <s v="0000000"/>
    <n v="2016"/>
    <x v="0"/>
    <x v="9"/>
    <s v="BS000-CURRENT ASSETS"/>
    <s v="B1150-ACCOUNTS RECEIVABLE"/>
    <m/>
    <n v="0"/>
    <n v="0"/>
    <n v="0"/>
    <n v="0"/>
    <n v="0"/>
    <s v="N/A"/>
    <n v="0"/>
    <n v="0"/>
    <n v="0"/>
    <n v="0"/>
    <n v="0"/>
    <n v="0"/>
    <n v="0"/>
    <n v="0"/>
    <n v="0"/>
    <n v="0"/>
    <n v="0"/>
    <n v="0"/>
    <n v="0"/>
    <s v="FED HOUSNG &amp; COMM DEV FND"/>
    <s v="FHCD DM AREA FOOD BANK C14"/>
    <s v="DEFAULT"/>
    <s v="Default"/>
  </r>
  <r>
    <x v="0"/>
    <s v="1122986"/>
    <s v="000000"/>
    <x v="29"/>
    <s v="0000000"/>
    <n v="2016"/>
    <x v="1"/>
    <x v="29"/>
    <s v="BS200-CURRENT LIABILITIES"/>
    <s v="B2220-DEFERRED REVENUES"/>
    <m/>
    <n v="0"/>
    <n v="0"/>
    <n v="0"/>
    <n v="0"/>
    <n v="0"/>
    <s v="N/A"/>
    <n v="0"/>
    <n v="0"/>
    <n v="0"/>
    <n v="0"/>
    <n v="0"/>
    <n v="0"/>
    <n v="0"/>
    <n v="0"/>
    <n v="0"/>
    <n v="0"/>
    <n v="0"/>
    <n v="0"/>
    <n v="0"/>
    <s v="FED HOUSNG &amp; COMM DEV FND"/>
    <s v="FHCD DM AREA FOOD BANK C14"/>
    <s v="DEFAULT"/>
    <s v="Default"/>
  </r>
  <r>
    <x v="0"/>
    <s v="1122986"/>
    <s v="350047"/>
    <x v="55"/>
    <s v="0000000"/>
    <n v="2016"/>
    <x v="4"/>
    <x v="55"/>
    <s v="R3000-REVENUE"/>
    <s v="R3310-FEDERAL GRANTS DIRECT"/>
    <m/>
    <n v="0"/>
    <n v="0"/>
    <n v="0"/>
    <n v="0"/>
    <n v="0"/>
    <s v="N/A"/>
    <n v="0"/>
    <n v="0"/>
    <n v="0"/>
    <n v="0"/>
    <n v="0"/>
    <n v="0"/>
    <n v="0"/>
    <n v="0"/>
    <n v="0"/>
    <n v="0"/>
    <n v="0"/>
    <n v="0"/>
    <n v="0"/>
    <s v="FED HOUSNG &amp; COMM DEV FND"/>
    <s v="FHCD DM AREA FOOD BANK C14"/>
    <s v="PROGRAM YEAR PROJECTS"/>
    <s v="Default"/>
  </r>
  <r>
    <x v="0"/>
    <s v="1122986"/>
    <s v="350047"/>
    <x v="112"/>
    <s v="5590000"/>
    <n v="2016"/>
    <x v="3"/>
    <x v="112"/>
    <s v="50000-PROGRAM EXPENDITURE BUDGET"/>
    <s v="53000-SERVICES-OTHER CHARGES"/>
    <m/>
    <n v="0"/>
    <n v="0"/>
    <n v="0"/>
    <n v="0"/>
    <n v="0"/>
    <s v="N/A"/>
    <n v="0"/>
    <n v="0"/>
    <n v="0"/>
    <n v="0"/>
    <n v="0"/>
    <n v="0"/>
    <n v="0"/>
    <n v="0"/>
    <n v="0"/>
    <n v="0"/>
    <n v="0"/>
    <n v="0"/>
    <n v="0"/>
    <s v="FED HOUSNG &amp; COMM DEV FND"/>
    <s v="FHCD DM AREA FOOD BANK C14"/>
    <s v="PROGRAM YEAR PROJECTS"/>
    <s v="HOUSING AND COMMUNITY DEVELOPMENT"/>
  </r>
  <r>
    <x v="0"/>
    <s v="1122987"/>
    <s v="000000"/>
    <x v="6"/>
    <s v="0000000"/>
    <n v="2016"/>
    <x v="0"/>
    <x v="6"/>
    <s v="BS000-CURRENT ASSETS"/>
    <s v="B1150-ACCOUNTS RECEIVABLE"/>
    <m/>
    <n v="0"/>
    <n v="0"/>
    <n v="0"/>
    <n v="0"/>
    <n v="0"/>
    <s v="N/A"/>
    <n v="0"/>
    <n v="0"/>
    <n v="0"/>
    <n v="0"/>
    <n v="0"/>
    <n v="0"/>
    <n v="0"/>
    <n v="0"/>
    <n v="0"/>
    <n v="0"/>
    <n v="0"/>
    <n v="0"/>
    <n v="0"/>
    <s v="FED HOUSNG &amp; COMM DEV FND"/>
    <s v="FHCD RENTON CDBG PROG ADM C14"/>
    <s v="DEFAULT"/>
    <s v="Default"/>
  </r>
  <r>
    <x v="0"/>
    <s v="1122987"/>
    <s v="000000"/>
    <x v="9"/>
    <s v="0000000"/>
    <n v="2016"/>
    <x v="0"/>
    <x v="9"/>
    <s v="BS000-CURRENT ASSETS"/>
    <s v="B1150-ACCOUNTS RECEIVABLE"/>
    <m/>
    <n v="0"/>
    <n v="0"/>
    <n v="0"/>
    <n v="0"/>
    <n v="0"/>
    <s v="N/A"/>
    <n v="0"/>
    <n v="0"/>
    <n v="0"/>
    <n v="0"/>
    <n v="0"/>
    <n v="0"/>
    <n v="0"/>
    <n v="0"/>
    <n v="0"/>
    <n v="0"/>
    <n v="0"/>
    <n v="0"/>
    <n v="0"/>
    <s v="FED HOUSNG &amp; COMM DEV FND"/>
    <s v="FHCD RENTON CDBG PROG ADM C14"/>
    <s v="DEFAULT"/>
    <s v="Default"/>
  </r>
  <r>
    <x v="0"/>
    <s v="1122987"/>
    <s v="000000"/>
    <x v="29"/>
    <s v="0000000"/>
    <n v="2016"/>
    <x v="1"/>
    <x v="29"/>
    <s v="BS200-CURRENT LIABILITIES"/>
    <s v="B2220-DEFERRED REVENUES"/>
    <m/>
    <n v="0"/>
    <n v="0"/>
    <n v="0"/>
    <n v="0"/>
    <n v="0"/>
    <s v="N/A"/>
    <n v="0"/>
    <n v="0"/>
    <n v="0"/>
    <n v="0"/>
    <n v="0"/>
    <n v="0"/>
    <n v="0"/>
    <n v="0"/>
    <n v="0"/>
    <n v="0"/>
    <n v="0"/>
    <n v="0"/>
    <n v="0"/>
    <s v="FED HOUSNG &amp; COMM DEV FND"/>
    <s v="FHCD RENTON CDBG PROG ADM C14"/>
    <s v="DEFAULT"/>
    <s v="Default"/>
  </r>
  <r>
    <x v="0"/>
    <s v="1122987"/>
    <s v="350047"/>
    <x v="55"/>
    <s v="0000000"/>
    <n v="2016"/>
    <x v="4"/>
    <x v="55"/>
    <s v="R3000-REVENUE"/>
    <s v="R3310-FEDERAL GRANTS DIRECT"/>
    <m/>
    <n v="0"/>
    <n v="0"/>
    <n v="0"/>
    <n v="0"/>
    <n v="0"/>
    <s v="N/A"/>
    <n v="0"/>
    <n v="0"/>
    <n v="0"/>
    <n v="0"/>
    <n v="0"/>
    <n v="0"/>
    <n v="0"/>
    <n v="0"/>
    <n v="0"/>
    <n v="0"/>
    <n v="0"/>
    <n v="0"/>
    <n v="0"/>
    <s v="FED HOUSNG &amp; COMM DEV FND"/>
    <s v="FHCD RENTON CDBG PROG ADM C14"/>
    <s v="PROGRAM YEAR PROJECTS"/>
    <s v="Default"/>
  </r>
  <r>
    <x v="0"/>
    <s v="1122987"/>
    <s v="350047"/>
    <x v="112"/>
    <s v="5590000"/>
    <n v="2016"/>
    <x v="3"/>
    <x v="112"/>
    <s v="50000-PROGRAM EXPENDITURE BUDGET"/>
    <s v="53000-SERVICES-OTHER CHARGES"/>
    <m/>
    <n v="0"/>
    <n v="0"/>
    <n v="0"/>
    <n v="0"/>
    <n v="0"/>
    <s v="N/A"/>
    <n v="0"/>
    <n v="0"/>
    <n v="0"/>
    <n v="0"/>
    <n v="0"/>
    <n v="0"/>
    <n v="0"/>
    <n v="0"/>
    <n v="0"/>
    <n v="0"/>
    <n v="0"/>
    <n v="0"/>
    <n v="0"/>
    <s v="FED HOUSNG &amp; COMM DEV FND"/>
    <s v="FHCD RENTON CDBG PROG ADM C14"/>
    <s v="PROGRAM YEAR PROJECTS"/>
    <s v="HOUSING AND COMMUNITY DEVELOPMENT"/>
  </r>
  <r>
    <x v="0"/>
    <s v="1122988"/>
    <s v="000000"/>
    <x v="6"/>
    <s v="0000000"/>
    <n v="2016"/>
    <x v="0"/>
    <x v="6"/>
    <s v="BS000-CURRENT ASSETS"/>
    <s v="B1150-ACCOUNTS RECEIVABLE"/>
    <m/>
    <n v="0"/>
    <n v="0"/>
    <n v="0"/>
    <n v="0"/>
    <n v="0"/>
    <s v="N/A"/>
    <n v="0"/>
    <n v="0"/>
    <n v="0"/>
    <n v="0"/>
    <n v="0"/>
    <n v="0"/>
    <n v="0"/>
    <n v="0"/>
    <n v="0"/>
    <n v="0"/>
    <n v="0"/>
    <n v="0"/>
    <n v="0"/>
    <s v="FED HOUSNG &amp; COMM DEV FND"/>
    <s v="FHCD DIOCESE OF OLYMPIA  C14"/>
    <s v="DEFAULT"/>
    <s v="Default"/>
  </r>
  <r>
    <x v="0"/>
    <s v="1122988"/>
    <s v="000000"/>
    <x v="9"/>
    <s v="0000000"/>
    <n v="2016"/>
    <x v="0"/>
    <x v="9"/>
    <s v="BS000-CURRENT ASSETS"/>
    <s v="B1150-ACCOUNTS RECEIVABLE"/>
    <m/>
    <n v="0"/>
    <n v="0"/>
    <n v="0"/>
    <n v="0"/>
    <n v="0"/>
    <s v="N/A"/>
    <n v="0"/>
    <n v="0"/>
    <n v="0"/>
    <n v="0"/>
    <n v="0"/>
    <n v="0"/>
    <n v="0"/>
    <n v="0"/>
    <n v="0"/>
    <n v="0"/>
    <n v="0"/>
    <n v="0"/>
    <n v="0"/>
    <s v="FED HOUSNG &amp; COMM DEV FND"/>
    <s v="FHCD DIOCESE OF OLYMPIA  C14"/>
    <s v="DEFAULT"/>
    <s v="Default"/>
  </r>
  <r>
    <x v="0"/>
    <s v="1122988"/>
    <s v="000000"/>
    <x v="29"/>
    <s v="0000000"/>
    <n v="2016"/>
    <x v="1"/>
    <x v="29"/>
    <s v="BS200-CURRENT LIABILITIES"/>
    <s v="B2220-DEFERRED REVENUES"/>
    <m/>
    <n v="0"/>
    <n v="0"/>
    <n v="0"/>
    <n v="0"/>
    <n v="0"/>
    <s v="N/A"/>
    <n v="0"/>
    <n v="0"/>
    <n v="0"/>
    <n v="0"/>
    <n v="0"/>
    <n v="0"/>
    <n v="0"/>
    <n v="0"/>
    <n v="0"/>
    <n v="0"/>
    <n v="0"/>
    <n v="0"/>
    <n v="0"/>
    <s v="FED HOUSNG &amp; COMM DEV FND"/>
    <s v="FHCD DIOCESE OF OLYMPIA  C14"/>
    <s v="DEFAULT"/>
    <s v="Default"/>
  </r>
  <r>
    <x v="0"/>
    <s v="1122988"/>
    <s v="350047"/>
    <x v="55"/>
    <s v="0000000"/>
    <n v="2016"/>
    <x v="4"/>
    <x v="55"/>
    <s v="R3000-REVENUE"/>
    <s v="R3310-FEDERAL GRANTS DIRECT"/>
    <m/>
    <n v="0"/>
    <n v="0"/>
    <n v="0"/>
    <n v="0"/>
    <n v="0"/>
    <s v="N/A"/>
    <n v="0"/>
    <n v="0"/>
    <n v="0"/>
    <n v="0"/>
    <n v="0"/>
    <n v="0"/>
    <n v="0"/>
    <n v="0"/>
    <n v="0"/>
    <n v="0"/>
    <n v="0"/>
    <n v="0"/>
    <n v="0"/>
    <s v="FED HOUSNG &amp; COMM DEV FND"/>
    <s v="FHCD DIOCESE OF OLYMPIA  C14"/>
    <s v="PROGRAM YEAR PROJECTS"/>
    <s v="Default"/>
  </r>
  <r>
    <x v="0"/>
    <s v="1122988"/>
    <s v="350047"/>
    <x v="112"/>
    <s v="5590000"/>
    <n v="2016"/>
    <x v="3"/>
    <x v="112"/>
    <s v="50000-PROGRAM EXPENDITURE BUDGET"/>
    <s v="53000-SERVICES-OTHER CHARGES"/>
    <m/>
    <n v="0"/>
    <n v="0"/>
    <n v="0"/>
    <n v="0"/>
    <n v="0"/>
    <s v="N/A"/>
    <n v="0"/>
    <n v="0"/>
    <n v="0"/>
    <n v="0"/>
    <n v="0"/>
    <n v="0"/>
    <n v="0"/>
    <n v="0"/>
    <n v="0"/>
    <n v="0"/>
    <n v="0"/>
    <n v="0"/>
    <n v="0"/>
    <s v="FED HOUSNG &amp; COMM DEV FND"/>
    <s v="FHCD DIOCESE OF OLYMPIA  C14"/>
    <s v="PROGRAM YEAR PROJECTS"/>
    <s v="HOUSING AND COMMUNITY DEVELOPMENT"/>
  </r>
  <r>
    <x v="0"/>
    <s v="1122989"/>
    <s v="000000"/>
    <x v="6"/>
    <s v="0000000"/>
    <n v="2016"/>
    <x v="0"/>
    <x v="6"/>
    <s v="BS000-CURRENT ASSETS"/>
    <s v="B1150-ACCOUNTS RECEIVABLE"/>
    <m/>
    <n v="0"/>
    <n v="0"/>
    <n v="0"/>
    <n v="0"/>
    <n v="0"/>
    <s v="N/A"/>
    <n v="0"/>
    <n v="0"/>
    <n v="0"/>
    <n v="0"/>
    <n v="0"/>
    <n v="0"/>
    <n v="0"/>
    <n v="0"/>
    <n v="0"/>
    <n v="0"/>
    <n v="0"/>
    <n v="0"/>
    <n v="0"/>
    <s v="FED HOUSNG &amp; COMM DEV FND"/>
    <s v="FHCD HCC STARTZONE MICROEN C14"/>
    <s v="DEFAULT"/>
    <s v="Default"/>
  </r>
  <r>
    <x v="0"/>
    <s v="1122989"/>
    <s v="000000"/>
    <x v="9"/>
    <s v="0000000"/>
    <n v="2016"/>
    <x v="0"/>
    <x v="9"/>
    <s v="BS000-CURRENT ASSETS"/>
    <s v="B1150-ACCOUNTS RECEIVABLE"/>
    <m/>
    <n v="0"/>
    <n v="0"/>
    <n v="0"/>
    <n v="0"/>
    <n v="0"/>
    <s v="N/A"/>
    <n v="0"/>
    <n v="0"/>
    <n v="0"/>
    <n v="0"/>
    <n v="0"/>
    <n v="0"/>
    <n v="0"/>
    <n v="0"/>
    <n v="0"/>
    <n v="0"/>
    <n v="0"/>
    <n v="0"/>
    <n v="0"/>
    <s v="FED HOUSNG &amp; COMM DEV FND"/>
    <s v="FHCD HCC STARTZONE MICROEN C14"/>
    <s v="DEFAULT"/>
    <s v="Default"/>
  </r>
  <r>
    <x v="0"/>
    <s v="1122989"/>
    <s v="000000"/>
    <x v="29"/>
    <s v="0000000"/>
    <n v="2016"/>
    <x v="1"/>
    <x v="29"/>
    <s v="BS200-CURRENT LIABILITIES"/>
    <s v="B2220-DEFERRED REVENUES"/>
    <m/>
    <n v="0"/>
    <n v="0"/>
    <n v="0"/>
    <n v="0"/>
    <n v="0"/>
    <s v="N/A"/>
    <n v="0"/>
    <n v="0"/>
    <n v="0"/>
    <n v="0"/>
    <n v="0"/>
    <n v="0"/>
    <n v="0"/>
    <n v="0"/>
    <n v="0"/>
    <n v="0"/>
    <n v="0"/>
    <n v="0"/>
    <n v="0"/>
    <s v="FED HOUSNG &amp; COMM DEV FND"/>
    <s v="FHCD HCC STARTZONE MICROEN C14"/>
    <s v="DEFAULT"/>
    <s v="Default"/>
  </r>
  <r>
    <x v="0"/>
    <s v="1122989"/>
    <s v="350047"/>
    <x v="55"/>
    <s v="0000000"/>
    <n v="2016"/>
    <x v="4"/>
    <x v="55"/>
    <s v="R3000-REVENUE"/>
    <s v="R3310-FEDERAL GRANTS DIRECT"/>
    <m/>
    <n v="0"/>
    <n v="0"/>
    <n v="0"/>
    <n v="0"/>
    <n v="0"/>
    <s v="N/A"/>
    <n v="0"/>
    <n v="0"/>
    <n v="0"/>
    <n v="0"/>
    <n v="0"/>
    <n v="0"/>
    <n v="0"/>
    <n v="0"/>
    <n v="0"/>
    <n v="0"/>
    <n v="0"/>
    <n v="0"/>
    <n v="0"/>
    <s v="FED HOUSNG &amp; COMM DEV FND"/>
    <s v="FHCD HCC STARTZONE MICROEN C14"/>
    <s v="PROGRAM YEAR PROJECTS"/>
    <s v="Default"/>
  </r>
  <r>
    <x v="0"/>
    <s v="1122989"/>
    <s v="350047"/>
    <x v="112"/>
    <s v="5590000"/>
    <n v="2016"/>
    <x v="3"/>
    <x v="112"/>
    <s v="50000-PROGRAM EXPENDITURE BUDGET"/>
    <s v="53000-SERVICES-OTHER CHARGES"/>
    <m/>
    <n v="0"/>
    <n v="0"/>
    <n v="0"/>
    <n v="0"/>
    <n v="0"/>
    <s v="N/A"/>
    <n v="0"/>
    <n v="0"/>
    <n v="0"/>
    <n v="0"/>
    <n v="0"/>
    <n v="0"/>
    <n v="0"/>
    <n v="0"/>
    <n v="0"/>
    <n v="0"/>
    <n v="0"/>
    <n v="0"/>
    <n v="0"/>
    <s v="FED HOUSNG &amp; COMM DEV FND"/>
    <s v="FHCD HCC STARTZONE MICROEN C14"/>
    <s v="PROGRAM YEAR PROJECTS"/>
    <s v="HOUSING AND COMMUNITY DEVELOPMENT"/>
  </r>
  <r>
    <x v="0"/>
    <s v="1122990"/>
    <s v="000000"/>
    <x v="6"/>
    <s v="0000000"/>
    <n v="2016"/>
    <x v="0"/>
    <x v="6"/>
    <s v="BS000-CURRENT ASSETS"/>
    <s v="B1150-ACCOUNTS RECEIVABLE"/>
    <m/>
    <n v="0"/>
    <n v="0"/>
    <n v="0"/>
    <n v="0"/>
    <n v="0"/>
    <s v="N/A"/>
    <n v="0"/>
    <n v="0"/>
    <n v="0"/>
    <n v="0"/>
    <n v="0"/>
    <n v="0"/>
    <n v="0"/>
    <n v="0"/>
    <n v="0"/>
    <n v="0"/>
    <n v="0"/>
    <n v="0"/>
    <n v="0"/>
    <s v="FED HOUSNG &amp; COMM DEV FND"/>
    <s v="FHCD SHORELINE CDBG ADM C14"/>
    <s v="DEFAULT"/>
    <s v="Default"/>
  </r>
  <r>
    <x v="0"/>
    <s v="1122990"/>
    <s v="000000"/>
    <x v="9"/>
    <s v="0000000"/>
    <n v="2016"/>
    <x v="0"/>
    <x v="9"/>
    <s v="BS000-CURRENT ASSETS"/>
    <s v="B1150-ACCOUNTS RECEIVABLE"/>
    <m/>
    <n v="0"/>
    <n v="0"/>
    <n v="0"/>
    <n v="0"/>
    <n v="0"/>
    <s v="N/A"/>
    <n v="0"/>
    <n v="0"/>
    <n v="0"/>
    <n v="0"/>
    <n v="0"/>
    <n v="0"/>
    <n v="0"/>
    <n v="0"/>
    <n v="0"/>
    <n v="0"/>
    <n v="0"/>
    <n v="0"/>
    <n v="0"/>
    <s v="FED HOUSNG &amp; COMM DEV FND"/>
    <s v="FHCD SHORELINE CDBG ADM C14"/>
    <s v="DEFAULT"/>
    <s v="Default"/>
  </r>
  <r>
    <x v="0"/>
    <s v="1122990"/>
    <s v="000000"/>
    <x v="29"/>
    <s v="0000000"/>
    <n v="2016"/>
    <x v="1"/>
    <x v="29"/>
    <s v="BS200-CURRENT LIABILITIES"/>
    <s v="B2220-DEFERRED REVENUES"/>
    <m/>
    <n v="0"/>
    <n v="0"/>
    <n v="0"/>
    <n v="0"/>
    <n v="0"/>
    <s v="N/A"/>
    <n v="0"/>
    <n v="0"/>
    <n v="0"/>
    <n v="0"/>
    <n v="0"/>
    <n v="0"/>
    <n v="0"/>
    <n v="0"/>
    <n v="0"/>
    <n v="0"/>
    <n v="0"/>
    <n v="0"/>
    <n v="0"/>
    <s v="FED HOUSNG &amp; COMM DEV FND"/>
    <s v="FHCD SHORELINE CDBG ADM C14"/>
    <s v="DEFAULT"/>
    <s v="Default"/>
  </r>
  <r>
    <x v="0"/>
    <s v="1122990"/>
    <s v="350047"/>
    <x v="55"/>
    <s v="0000000"/>
    <n v="2016"/>
    <x v="4"/>
    <x v="55"/>
    <s v="R3000-REVENUE"/>
    <s v="R3310-FEDERAL GRANTS DIRECT"/>
    <m/>
    <n v="0"/>
    <n v="0"/>
    <n v="0"/>
    <n v="0"/>
    <n v="0"/>
    <s v="N/A"/>
    <n v="0"/>
    <n v="0"/>
    <n v="0"/>
    <n v="0"/>
    <n v="0"/>
    <n v="0"/>
    <n v="0"/>
    <n v="0"/>
    <n v="0"/>
    <n v="0"/>
    <n v="0"/>
    <n v="0"/>
    <n v="0"/>
    <s v="FED HOUSNG &amp; COMM DEV FND"/>
    <s v="FHCD SHORELINE CDBG ADM C14"/>
    <s v="PROGRAM YEAR PROJECTS"/>
    <s v="Default"/>
  </r>
  <r>
    <x v="0"/>
    <s v="1122990"/>
    <s v="350047"/>
    <x v="112"/>
    <s v="5590000"/>
    <n v="2016"/>
    <x v="3"/>
    <x v="112"/>
    <s v="50000-PROGRAM EXPENDITURE BUDGET"/>
    <s v="53000-SERVICES-OTHER CHARGES"/>
    <m/>
    <n v="0"/>
    <n v="0"/>
    <n v="0"/>
    <n v="0"/>
    <n v="0"/>
    <s v="N/A"/>
    <n v="0"/>
    <n v="0"/>
    <n v="0"/>
    <n v="0"/>
    <n v="0"/>
    <n v="0"/>
    <n v="0"/>
    <n v="0"/>
    <n v="0"/>
    <n v="0"/>
    <n v="0"/>
    <n v="0"/>
    <n v="0"/>
    <s v="FED HOUSNG &amp; COMM DEV FND"/>
    <s v="FHCD SHORELINE CDBG ADM C14"/>
    <s v="PROGRAM YEAR PROJECTS"/>
    <s v="HOUSING AND COMMUNITY DEVELOPMENT"/>
  </r>
  <r>
    <x v="0"/>
    <s v="1122991"/>
    <s v="000000"/>
    <x v="6"/>
    <s v="0000000"/>
    <n v="2016"/>
    <x v="0"/>
    <x v="6"/>
    <s v="BS000-CURRENT ASSETS"/>
    <s v="B1150-ACCOUNTS RECEIVABLE"/>
    <m/>
    <n v="0"/>
    <n v="0"/>
    <n v="0"/>
    <n v="0"/>
    <n v="0"/>
    <s v="N/A"/>
    <n v="0"/>
    <n v="0"/>
    <n v="0"/>
    <n v="0"/>
    <n v="0"/>
    <n v="0"/>
    <n v="0"/>
    <n v="0"/>
    <n v="0"/>
    <n v="0"/>
    <n v="0"/>
    <n v="0"/>
    <n v="0"/>
    <s v="FED HOUSNG &amp; COMM DEV FND"/>
    <s v="FHCD RENTON MNR HM REPAIR C14"/>
    <s v="DEFAULT"/>
    <s v="Default"/>
  </r>
  <r>
    <x v="0"/>
    <s v="1122991"/>
    <s v="000000"/>
    <x v="9"/>
    <s v="0000000"/>
    <n v="2016"/>
    <x v="0"/>
    <x v="9"/>
    <s v="BS000-CURRENT ASSETS"/>
    <s v="B1150-ACCOUNTS RECEIVABLE"/>
    <m/>
    <n v="0"/>
    <n v="0"/>
    <n v="0"/>
    <n v="0"/>
    <n v="0"/>
    <s v="N/A"/>
    <n v="0"/>
    <n v="0"/>
    <n v="0"/>
    <n v="0"/>
    <n v="0"/>
    <n v="0"/>
    <n v="0"/>
    <n v="0"/>
    <n v="0"/>
    <n v="0"/>
    <n v="0"/>
    <n v="0"/>
    <n v="0"/>
    <s v="FED HOUSNG &amp; COMM DEV FND"/>
    <s v="FHCD RENTON MNR HM REPAIR C14"/>
    <s v="DEFAULT"/>
    <s v="Default"/>
  </r>
  <r>
    <x v="0"/>
    <s v="1122991"/>
    <s v="000000"/>
    <x v="29"/>
    <s v="0000000"/>
    <n v="2016"/>
    <x v="1"/>
    <x v="29"/>
    <s v="BS200-CURRENT LIABILITIES"/>
    <s v="B2220-DEFERRED REVENUES"/>
    <m/>
    <n v="0"/>
    <n v="0"/>
    <n v="0"/>
    <n v="0"/>
    <n v="0"/>
    <s v="N/A"/>
    <n v="0"/>
    <n v="0"/>
    <n v="0"/>
    <n v="0"/>
    <n v="0"/>
    <n v="0"/>
    <n v="0"/>
    <n v="0"/>
    <n v="0"/>
    <n v="0"/>
    <n v="0"/>
    <n v="0"/>
    <n v="0"/>
    <s v="FED HOUSNG &amp; COMM DEV FND"/>
    <s v="FHCD RENTON MNR HM REPAIR C14"/>
    <s v="DEFAULT"/>
    <s v="Default"/>
  </r>
  <r>
    <x v="0"/>
    <s v="1122991"/>
    <s v="350047"/>
    <x v="55"/>
    <s v="0000000"/>
    <n v="2016"/>
    <x v="4"/>
    <x v="55"/>
    <s v="R3000-REVENUE"/>
    <s v="R3310-FEDERAL GRANTS DIRECT"/>
    <m/>
    <n v="0"/>
    <n v="0"/>
    <n v="0"/>
    <n v="0"/>
    <n v="0"/>
    <s v="N/A"/>
    <n v="0"/>
    <n v="0"/>
    <n v="0"/>
    <n v="0"/>
    <n v="0"/>
    <n v="0"/>
    <n v="0"/>
    <n v="0"/>
    <n v="0"/>
    <n v="0"/>
    <n v="0"/>
    <n v="0"/>
    <n v="0"/>
    <s v="FED HOUSNG &amp; COMM DEV FND"/>
    <s v="FHCD RENTON MNR HM REPAIR C14"/>
    <s v="PROGRAM YEAR PROJECTS"/>
    <s v="Default"/>
  </r>
  <r>
    <x v="0"/>
    <s v="1122991"/>
    <s v="350047"/>
    <x v="39"/>
    <s v="0000000"/>
    <n v="2016"/>
    <x v="4"/>
    <x v="39"/>
    <s v="R3000-REVENUE"/>
    <s v="R3600-MISCELLANEOUS REVENUE"/>
    <m/>
    <n v="0"/>
    <n v="0"/>
    <n v="0"/>
    <n v="0"/>
    <n v="0"/>
    <s v="N/A"/>
    <n v="0"/>
    <n v="0"/>
    <n v="0"/>
    <n v="0"/>
    <n v="0"/>
    <n v="0"/>
    <n v="0"/>
    <n v="0"/>
    <n v="0"/>
    <n v="0"/>
    <n v="0"/>
    <n v="0"/>
    <n v="0"/>
    <s v="FED HOUSNG &amp; COMM DEV FND"/>
    <s v="FHCD RENTON MNR HM REPAIR C14"/>
    <s v="PROGRAM YEAR PROJECTS"/>
    <s v="Default"/>
  </r>
  <r>
    <x v="0"/>
    <s v="1122991"/>
    <s v="350047"/>
    <x v="40"/>
    <s v="5590000"/>
    <n v="2016"/>
    <x v="3"/>
    <x v="40"/>
    <s v="50000-PROGRAM EXPENDITURE BUDGET"/>
    <s v="51000-WAGES AND BENEFITS"/>
    <s v="51100-SALARIES/WAGES"/>
    <n v="0"/>
    <n v="0"/>
    <n v="0"/>
    <n v="0"/>
    <n v="0"/>
    <s v="N/A"/>
    <n v="0"/>
    <n v="0"/>
    <n v="0"/>
    <n v="0"/>
    <n v="0"/>
    <n v="0"/>
    <n v="0"/>
    <n v="0"/>
    <n v="0"/>
    <n v="0"/>
    <n v="0"/>
    <n v="0"/>
    <n v="0"/>
    <s v="FED HOUSNG &amp; COMM DEV FND"/>
    <s v="FHCD RENTON MNR HM REPAIR C14"/>
    <s v="PROGRAM YEAR PROJECTS"/>
    <s v="HOUSING AND COMMUNITY DEVELOPMENT"/>
  </r>
  <r>
    <x v="0"/>
    <s v="1122991"/>
    <s v="350047"/>
    <x v="70"/>
    <s v="5590000"/>
    <n v="2016"/>
    <x v="3"/>
    <x v="70"/>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71"/>
    <s v="5590000"/>
    <n v="2016"/>
    <x v="3"/>
    <x v="71"/>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72"/>
    <s v="5590000"/>
    <n v="2016"/>
    <x v="3"/>
    <x v="72"/>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112"/>
    <s v="5590000"/>
    <n v="2016"/>
    <x v="3"/>
    <x v="112"/>
    <s v="50000-PROGRAM EXPENDITURE BUDGET"/>
    <s v="53000-SERVICES-OTHER CHARGES"/>
    <m/>
    <n v="0"/>
    <n v="0"/>
    <n v="0"/>
    <n v="0"/>
    <n v="0"/>
    <s v="N/A"/>
    <n v="0"/>
    <n v="0"/>
    <n v="0"/>
    <n v="0"/>
    <n v="0"/>
    <n v="0"/>
    <n v="0"/>
    <n v="0"/>
    <n v="0"/>
    <n v="0"/>
    <n v="0"/>
    <n v="0"/>
    <n v="0"/>
    <s v="FED HOUSNG &amp; COMM DEV FND"/>
    <s v="FHCD RENTON MNR HM REPAIR C14"/>
    <s v="PROGRAM YEAR PROJECTS"/>
    <s v="HOUSING AND COMMUNITY DEVELOPMENT"/>
  </r>
  <r>
    <x v="0"/>
    <s v="1122992"/>
    <s v="000000"/>
    <x v="6"/>
    <s v="0000000"/>
    <n v="2016"/>
    <x v="0"/>
    <x v="6"/>
    <s v="BS000-CURRENT ASSETS"/>
    <s v="B1150-ACCOUNTS RECEIVABLE"/>
    <m/>
    <n v="0"/>
    <n v="0"/>
    <n v="0"/>
    <n v="0"/>
    <n v="0"/>
    <s v="N/A"/>
    <n v="0"/>
    <n v="0"/>
    <n v="0"/>
    <n v="0"/>
    <n v="0"/>
    <n v="0"/>
    <n v="0"/>
    <n v="0"/>
    <n v="0"/>
    <n v="0"/>
    <n v="0"/>
    <n v="0"/>
    <n v="0"/>
    <s v="FED HOUSNG &amp; COMM DEV FND"/>
    <s v="FHCD REDMO E WM SHELTER C14801"/>
    <s v="DEFAULT"/>
    <s v="Default"/>
  </r>
  <r>
    <x v="0"/>
    <s v="1122992"/>
    <s v="000000"/>
    <x v="9"/>
    <s v="0000000"/>
    <n v="2016"/>
    <x v="0"/>
    <x v="9"/>
    <s v="BS000-CURRENT ASSETS"/>
    <s v="B1150-ACCOUNTS RECEIVABLE"/>
    <m/>
    <n v="0"/>
    <n v="0"/>
    <n v="0"/>
    <n v="0"/>
    <n v="0"/>
    <s v="N/A"/>
    <n v="0"/>
    <n v="0"/>
    <n v="0"/>
    <n v="0"/>
    <n v="0"/>
    <n v="0"/>
    <n v="0"/>
    <n v="0"/>
    <n v="0"/>
    <n v="0"/>
    <n v="0"/>
    <n v="0"/>
    <n v="0"/>
    <s v="FED HOUSNG &amp; COMM DEV FND"/>
    <s v="FHCD REDMO E WM SHELTER C14801"/>
    <s v="DEFAULT"/>
    <s v="Default"/>
  </r>
  <r>
    <x v="0"/>
    <s v="1122992"/>
    <s v="000000"/>
    <x v="29"/>
    <s v="0000000"/>
    <n v="2016"/>
    <x v="1"/>
    <x v="29"/>
    <s v="BS200-CURRENT LIABILITIES"/>
    <s v="B2220-DEFERRED REVENUES"/>
    <m/>
    <n v="0"/>
    <n v="0"/>
    <n v="0"/>
    <n v="0"/>
    <n v="0"/>
    <s v="N/A"/>
    <n v="0"/>
    <n v="0"/>
    <n v="0"/>
    <n v="0"/>
    <n v="0"/>
    <n v="0"/>
    <n v="0"/>
    <n v="0"/>
    <n v="0"/>
    <n v="0"/>
    <n v="0"/>
    <n v="0"/>
    <n v="0"/>
    <s v="FED HOUSNG &amp; COMM DEV FND"/>
    <s v="FHCD REDMO E WM SHELTER C14801"/>
    <s v="DEFAULT"/>
    <s v="Default"/>
  </r>
  <r>
    <x v="0"/>
    <s v="1122992"/>
    <s v="350047"/>
    <x v="55"/>
    <s v="0000000"/>
    <n v="2016"/>
    <x v="4"/>
    <x v="55"/>
    <s v="R3000-REVENUE"/>
    <s v="R3310-FEDERAL GRANTS DIRECT"/>
    <m/>
    <n v="0"/>
    <n v="0"/>
    <n v="0"/>
    <n v="0"/>
    <n v="0"/>
    <s v="N/A"/>
    <n v="0"/>
    <n v="0"/>
    <n v="0"/>
    <n v="0"/>
    <n v="0"/>
    <n v="0"/>
    <n v="0"/>
    <n v="0"/>
    <n v="0"/>
    <n v="0"/>
    <n v="0"/>
    <n v="0"/>
    <n v="0"/>
    <s v="FED HOUSNG &amp; COMM DEV FND"/>
    <s v="FHCD REDMO E WM SHELTER C14801"/>
    <s v="PROGRAM YEAR PROJECTS"/>
    <s v="Default"/>
  </r>
  <r>
    <x v="0"/>
    <s v="1122992"/>
    <s v="350047"/>
    <x v="112"/>
    <s v="5590000"/>
    <n v="2016"/>
    <x v="3"/>
    <x v="112"/>
    <s v="50000-PROGRAM EXPENDITURE BUDGET"/>
    <s v="53000-SERVICES-OTHER CHARGES"/>
    <m/>
    <n v="0"/>
    <n v="0"/>
    <n v="0"/>
    <n v="0"/>
    <n v="0"/>
    <s v="N/A"/>
    <n v="0"/>
    <n v="0"/>
    <n v="0"/>
    <n v="0"/>
    <n v="0"/>
    <n v="0"/>
    <n v="0"/>
    <n v="0"/>
    <n v="0"/>
    <n v="0"/>
    <n v="0"/>
    <n v="0"/>
    <n v="0"/>
    <s v="FED HOUSNG &amp; COMM DEV FND"/>
    <s v="FHCD REDMO E WM SHELTER C14801"/>
    <s v="PROGRAM YEAR PROJECTS"/>
    <s v="HOUSING AND COMMUNITY DEVELOPMENT"/>
  </r>
  <r>
    <x v="0"/>
    <s v="1122993"/>
    <s v="000000"/>
    <x v="6"/>
    <s v="0000000"/>
    <n v="2016"/>
    <x v="0"/>
    <x v="6"/>
    <s v="BS000-CURRENT ASSETS"/>
    <s v="B1150-ACCOUNTS RECEIVABLE"/>
    <m/>
    <n v="0"/>
    <n v="0"/>
    <n v="0"/>
    <n v="0"/>
    <n v="0"/>
    <s v="N/A"/>
    <n v="0"/>
    <n v="0"/>
    <n v="0"/>
    <n v="0"/>
    <n v="0"/>
    <n v="0"/>
    <n v="0"/>
    <n v="0"/>
    <n v="0"/>
    <n v="0"/>
    <n v="0"/>
    <n v="0"/>
    <n v="0"/>
    <s v="FED HOUSNG &amp; COMM DEV FND"/>
    <s v="FHCD REDMOND E MEN'S SHLT C14"/>
    <s v="DEFAULT"/>
    <s v="Default"/>
  </r>
  <r>
    <x v="0"/>
    <s v="1122993"/>
    <s v="000000"/>
    <x v="9"/>
    <s v="0000000"/>
    <n v="2016"/>
    <x v="0"/>
    <x v="9"/>
    <s v="BS000-CURRENT ASSETS"/>
    <s v="B1150-ACCOUNTS RECEIVABLE"/>
    <m/>
    <n v="0"/>
    <n v="0"/>
    <n v="0"/>
    <n v="0"/>
    <n v="0"/>
    <s v="N/A"/>
    <n v="0"/>
    <n v="0"/>
    <n v="0"/>
    <n v="0"/>
    <n v="0"/>
    <n v="0"/>
    <n v="0"/>
    <n v="0"/>
    <n v="0"/>
    <n v="0"/>
    <n v="0"/>
    <n v="0"/>
    <n v="0"/>
    <s v="FED HOUSNG &amp; COMM DEV FND"/>
    <s v="FHCD REDMOND E MEN'S SHLT C14"/>
    <s v="DEFAULT"/>
    <s v="Default"/>
  </r>
  <r>
    <x v="0"/>
    <s v="1122993"/>
    <s v="000000"/>
    <x v="29"/>
    <s v="0000000"/>
    <n v="2016"/>
    <x v="1"/>
    <x v="29"/>
    <s v="BS200-CURRENT LIABILITIES"/>
    <s v="B2220-DEFERRED REVENUES"/>
    <m/>
    <n v="0"/>
    <n v="0"/>
    <n v="0"/>
    <n v="0"/>
    <n v="0"/>
    <s v="N/A"/>
    <n v="0"/>
    <n v="0"/>
    <n v="0"/>
    <n v="0"/>
    <n v="0"/>
    <n v="0"/>
    <n v="0"/>
    <n v="0"/>
    <n v="0"/>
    <n v="0"/>
    <n v="0"/>
    <n v="0"/>
    <n v="0"/>
    <s v="FED HOUSNG &amp; COMM DEV FND"/>
    <s v="FHCD REDMOND E MEN'S SHLT C14"/>
    <s v="DEFAULT"/>
    <s v="Default"/>
  </r>
  <r>
    <x v="0"/>
    <s v="1122993"/>
    <s v="350047"/>
    <x v="55"/>
    <s v="0000000"/>
    <n v="2016"/>
    <x v="4"/>
    <x v="55"/>
    <s v="R3000-REVENUE"/>
    <s v="R3310-FEDERAL GRANTS DIRECT"/>
    <m/>
    <n v="0"/>
    <n v="0"/>
    <n v="0"/>
    <n v="0"/>
    <n v="0"/>
    <s v="N/A"/>
    <n v="0"/>
    <n v="0"/>
    <n v="0"/>
    <n v="0"/>
    <n v="0"/>
    <n v="0"/>
    <n v="0"/>
    <n v="0"/>
    <n v="0"/>
    <n v="0"/>
    <n v="0"/>
    <n v="0"/>
    <n v="0"/>
    <s v="FED HOUSNG &amp; COMM DEV FND"/>
    <s v="FHCD REDMOND E MEN'S SHLT C14"/>
    <s v="PROGRAM YEAR PROJECTS"/>
    <s v="Default"/>
  </r>
  <r>
    <x v="0"/>
    <s v="1122993"/>
    <s v="350047"/>
    <x v="112"/>
    <s v="5590000"/>
    <n v="2016"/>
    <x v="3"/>
    <x v="112"/>
    <s v="50000-PROGRAM EXPENDITURE BUDGET"/>
    <s v="53000-SERVICES-OTHER CHARGES"/>
    <m/>
    <n v="0"/>
    <n v="0"/>
    <n v="0"/>
    <n v="0"/>
    <n v="0"/>
    <s v="N/A"/>
    <n v="0"/>
    <n v="0"/>
    <n v="0"/>
    <n v="0"/>
    <n v="0"/>
    <n v="0"/>
    <n v="0"/>
    <n v="0"/>
    <n v="0"/>
    <n v="0"/>
    <n v="0"/>
    <n v="0"/>
    <n v="0"/>
    <s v="FED HOUSNG &amp; COMM DEV FND"/>
    <s v="FHCD REDMOND E MEN'S SHLT C14"/>
    <s v="PROGRAM YEAR PROJECTS"/>
    <s v="HOUSING AND COMMUNITY DEVELOPMENT"/>
  </r>
  <r>
    <x v="0"/>
    <s v="1123008"/>
    <s v="000000"/>
    <x v="6"/>
    <s v="0000000"/>
    <n v="2016"/>
    <x v="0"/>
    <x v="6"/>
    <s v="BS000-CURRENT ASSETS"/>
    <s v="B1150-ACCOUNTS RECEIVABLE"/>
    <m/>
    <n v="0"/>
    <n v="0"/>
    <n v="0"/>
    <n v="0"/>
    <n v="0"/>
    <s v="N/A"/>
    <n v="0"/>
    <n v="0"/>
    <n v="0"/>
    <n v="0"/>
    <n v="0"/>
    <n v="0"/>
    <n v="0"/>
    <n v="0"/>
    <n v="0"/>
    <n v="0"/>
    <n v="0"/>
    <n v="0"/>
    <n v="0"/>
    <s v="FED HOUSNG &amp; COMM DEV FND"/>
    <s v="FHCD PAMELA MILES"/>
    <s v="DEFAULT"/>
    <s v="Default"/>
  </r>
  <r>
    <x v="0"/>
    <s v="1123008"/>
    <s v="000000"/>
    <x v="9"/>
    <s v="0000000"/>
    <n v="2016"/>
    <x v="0"/>
    <x v="9"/>
    <s v="BS000-CURRENT ASSETS"/>
    <s v="B1150-ACCOUNTS RECEIVABLE"/>
    <m/>
    <n v="0"/>
    <n v="0"/>
    <n v="0"/>
    <n v="0"/>
    <n v="0"/>
    <s v="N/A"/>
    <n v="0"/>
    <n v="0"/>
    <n v="0"/>
    <n v="0"/>
    <n v="0"/>
    <n v="0"/>
    <n v="0"/>
    <n v="0"/>
    <n v="0"/>
    <n v="0"/>
    <n v="0"/>
    <n v="0"/>
    <n v="0"/>
    <s v="FED HOUSNG &amp; COMM DEV FND"/>
    <s v="FHCD PAMELA MILES"/>
    <s v="DEFAULT"/>
    <s v="Default"/>
  </r>
  <r>
    <x v="0"/>
    <s v="1123008"/>
    <s v="000000"/>
    <x v="29"/>
    <s v="0000000"/>
    <n v="2016"/>
    <x v="1"/>
    <x v="29"/>
    <s v="BS200-CURRENT LIABILITIES"/>
    <s v="B2220-DEFERRED REVENUES"/>
    <m/>
    <n v="0"/>
    <n v="0"/>
    <n v="0"/>
    <n v="0"/>
    <n v="0"/>
    <s v="N/A"/>
    <n v="0"/>
    <n v="0"/>
    <n v="0"/>
    <n v="0"/>
    <n v="0"/>
    <n v="0"/>
    <n v="0"/>
    <n v="0"/>
    <n v="0"/>
    <n v="0"/>
    <n v="0"/>
    <n v="0"/>
    <n v="0"/>
    <s v="FED HOUSNG &amp; COMM DEV FND"/>
    <s v="FHCD PAMELA MILES"/>
    <s v="DEFAULT"/>
    <s v="Default"/>
  </r>
  <r>
    <x v="0"/>
    <s v="1123008"/>
    <s v="350002"/>
    <x v="43"/>
    <s v="0000000"/>
    <n v="2016"/>
    <x v="4"/>
    <x v="43"/>
    <s v="R3000-REVENUE"/>
    <s v="R3310-FEDERAL GRANTS DIRECT"/>
    <m/>
    <n v="0"/>
    <n v="0"/>
    <n v="0"/>
    <n v="0"/>
    <n v="0"/>
    <s v="N/A"/>
    <n v="0"/>
    <n v="0"/>
    <n v="0"/>
    <n v="0"/>
    <n v="0"/>
    <n v="0"/>
    <n v="0"/>
    <n v="0"/>
    <n v="0"/>
    <n v="0"/>
    <n v="0"/>
    <n v="0"/>
    <n v="0"/>
    <s v="FED HOUSNG &amp; COMM DEV FND"/>
    <s v="FHCD PAMELA MILES"/>
    <s v="IDIS HOME OWNERS REHAB"/>
    <s v="Default"/>
  </r>
  <r>
    <x v="0"/>
    <s v="1123008"/>
    <s v="350002"/>
    <x v="112"/>
    <s v="5590000"/>
    <n v="2016"/>
    <x v="3"/>
    <x v="112"/>
    <s v="50000-PROGRAM EXPENDITURE BUDGET"/>
    <s v="53000-SERVICES-OTHER CHARGES"/>
    <m/>
    <n v="0"/>
    <n v="0"/>
    <n v="0"/>
    <n v="0"/>
    <n v="0"/>
    <s v="N/A"/>
    <n v="0"/>
    <n v="0"/>
    <n v="0"/>
    <n v="0"/>
    <n v="0"/>
    <n v="0"/>
    <n v="0"/>
    <n v="0"/>
    <n v="0"/>
    <n v="0"/>
    <n v="0"/>
    <n v="0"/>
    <n v="0"/>
    <s v="FED HOUSNG &amp; COMM DEV FND"/>
    <s v="FHCD PAMELA MILES"/>
    <s v="IDIS HOME OWNERS REHAB"/>
    <s v="HOUSING AND COMMUNITY DEVELOPMENT"/>
  </r>
  <r>
    <x v="0"/>
    <s v="1123008"/>
    <s v="350008"/>
    <x v="112"/>
    <s v="5590000"/>
    <n v="2016"/>
    <x v="3"/>
    <x v="112"/>
    <s v="50000-PROGRAM EXPENDITURE BUDGET"/>
    <s v="53000-SERVICES-OTHER CHARGES"/>
    <m/>
    <n v="0"/>
    <n v="0"/>
    <n v="0"/>
    <n v="0"/>
    <n v="0"/>
    <s v="N/A"/>
    <n v="0"/>
    <n v="0"/>
    <n v="0"/>
    <n v="0"/>
    <n v="0"/>
    <n v="0"/>
    <n v="0"/>
    <n v="0"/>
    <n v="0"/>
    <n v="0"/>
    <n v="0"/>
    <n v="0"/>
    <n v="0"/>
    <s v="FED HOUSNG &amp; COMM DEV FND"/>
    <s v="FHCD PAMELA MILES"/>
    <s v="HOME OWNER OCC LNS"/>
    <s v="HOUSING AND COMMUNITY DEVELOPMENT"/>
  </r>
  <r>
    <x v="0"/>
    <s v="1123062"/>
    <s v="000000"/>
    <x v="6"/>
    <s v="0000000"/>
    <n v="2016"/>
    <x v="0"/>
    <x v="6"/>
    <s v="BS000-CURRENT ASSETS"/>
    <s v="B1150-ACCOUNTS RECEIVABLE"/>
    <m/>
    <n v="0"/>
    <n v="0"/>
    <n v="0"/>
    <n v="0"/>
    <n v="0"/>
    <s v="N/A"/>
    <n v="0"/>
    <n v="0"/>
    <n v="0"/>
    <n v="0"/>
    <n v="0"/>
    <n v="0"/>
    <n v="0"/>
    <n v="0"/>
    <n v="0"/>
    <n v="0"/>
    <n v="0"/>
    <n v="0"/>
    <n v="0"/>
    <s v="FED HOUSNG &amp; COMM DEV FND"/>
    <s v="FHCD HESG ADMIN-RRH E14"/>
    <s v="DEFAULT"/>
    <s v="Default"/>
  </r>
  <r>
    <x v="0"/>
    <s v="1123062"/>
    <s v="000000"/>
    <x v="9"/>
    <s v="0000000"/>
    <n v="2016"/>
    <x v="0"/>
    <x v="9"/>
    <s v="BS000-CURRENT ASSETS"/>
    <s v="B1150-ACCOUNTS RECEIVABLE"/>
    <m/>
    <n v="0"/>
    <n v="0"/>
    <n v="0"/>
    <n v="0"/>
    <n v="0"/>
    <s v="N/A"/>
    <n v="0"/>
    <n v="0"/>
    <n v="0"/>
    <n v="0"/>
    <n v="0"/>
    <n v="0"/>
    <n v="0"/>
    <n v="0"/>
    <n v="0"/>
    <n v="0"/>
    <n v="0"/>
    <n v="0"/>
    <n v="0"/>
    <s v="FED HOUSNG &amp; COMM DEV FND"/>
    <s v="FHCD HESG ADMIN-RRH E14"/>
    <s v="DEFAULT"/>
    <s v="Default"/>
  </r>
  <r>
    <x v="0"/>
    <s v="1123062"/>
    <s v="000000"/>
    <x v="29"/>
    <s v="0000000"/>
    <n v="2016"/>
    <x v="1"/>
    <x v="29"/>
    <s v="BS200-CURRENT LIABILITIES"/>
    <s v="B2220-DEFERRED REVENUES"/>
    <m/>
    <n v="0"/>
    <n v="0"/>
    <n v="0"/>
    <n v="0"/>
    <n v="0"/>
    <s v="N/A"/>
    <n v="0"/>
    <n v="0"/>
    <n v="0"/>
    <n v="0"/>
    <n v="0"/>
    <n v="0"/>
    <n v="0"/>
    <n v="0"/>
    <n v="0"/>
    <n v="0"/>
    <n v="0"/>
    <n v="0"/>
    <n v="0"/>
    <s v="FED HOUSNG &amp; COMM DEV FND"/>
    <s v="FHCD HESG ADMIN-RRH E14"/>
    <s v="DEFAULT"/>
    <s v="Default"/>
  </r>
  <r>
    <x v="0"/>
    <s v="1123062"/>
    <s v="350206"/>
    <x v="65"/>
    <s v="0000000"/>
    <n v="2016"/>
    <x v="4"/>
    <x v="65"/>
    <s v="R3000-REVENUE"/>
    <s v="R3330-FEDERAL GRANTS INDIRECT"/>
    <m/>
    <n v="0"/>
    <n v="0"/>
    <n v="0"/>
    <n v="0"/>
    <n v="0"/>
    <s v="N/A"/>
    <n v="0"/>
    <n v="0"/>
    <n v="0"/>
    <n v="0"/>
    <n v="0"/>
    <n v="0"/>
    <n v="0"/>
    <n v="0"/>
    <n v="0"/>
    <n v="0"/>
    <n v="0"/>
    <n v="0"/>
    <n v="0"/>
    <s v="FED HOUSNG &amp; COMM DEV FND"/>
    <s v="FHCD HESG ADMIN-RRH E14"/>
    <s v="ESG PROGRAM"/>
    <s v="Default"/>
  </r>
  <r>
    <x v="0"/>
    <s v="1123062"/>
    <s v="350206"/>
    <x v="40"/>
    <s v="5590000"/>
    <n v="2016"/>
    <x v="3"/>
    <x v="40"/>
    <s v="50000-PROGRAM EXPENDITURE BUDGET"/>
    <s v="51000-WAGES AND BENEFITS"/>
    <s v="51100-SALARIES/WAGES"/>
    <n v="0"/>
    <n v="0"/>
    <n v="0"/>
    <n v="0"/>
    <n v="0"/>
    <s v="N/A"/>
    <n v="0"/>
    <n v="0"/>
    <n v="0"/>
    <n v="0"/>
    <n v="0"/>
    <n v="0"/>
    <n v="0"/>
    <n v="0"/>
    <n v="0"/>
    <n v="0"/>
    <n v="0"/>
    <n v="0"/>
    <n v="0"/>
    <s v="FED HOUSNG &amp; COMM DEV FND"/>
    <s v="FHCD HESG ADMIN-RRH E14"/>
    <s v="ESG PROGRAM"/>
    <s v="HOUSING AND COMMUNITY DEVELOPMENT"/>
  </r>
  <r>
    <x v="0"/>
    <s v="1123062"/>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112"/>
    <s v="5590000"/>
    <n v="2016"/>
    <x v="3"/>
    <x v="112"/>
    <s v="50000-PROGRAM EXPENDITURE BUDGET"/>
    <s v="53000-SERVICES-OTHER CHARGES"/>
    <m/>
    <n v="0"/>
    <n v="0"/>
    <n v="0"/>
    <n v="0"/>
    <n v="0"/>
    <s v="N/A"/>
    <n v="0"/>
    <n v="0"/>
    <n v="0"/>
    <n v="0"/>
    <n v="0"/>
    <n v="0"/>
    <n v="0"/>
    <n v="0"/>
    <n v="0"/>
    <n v="0"/>
    <n v="0"/>
    <n v="0"/>
    <n v="0"/>
    <s v="FED HOUSNG &amp; COMM DEV FND"/>
    <s v="FHCD HESG ADMIN-RRH E14"/>
    <s v="ESG PROGRAM"/>
    <s v="HOUSING AND COMMUNITY DEVELOPMENT"/>
  </r>
  <r>
    <x v="0"/>
    <s v="1123062"/>
    <s v="350206"/>
    <x v="117"/>
    <s v="5590000"/>
    <n v="2016"/>
    <x v="3"/>
    <x v="117"/>
    <s v="50000-PROGRAM EXPENDITURE BUDGET"/>
    <s v="59900-CONTRA EXPENDITURES"/>
    <m/>
    <n v="0"/>
    <n v="0"/>
    <n v="0"/>
    <n v="0"/>
    <n v="0"/>
    <s v="N/A"/>
    <n v="0"/>
    <n v="0"/>
    <n v="0"/>
    <n v="0"/>
    <n v="0"/>
    <n v="0"/>
    <n v="0"/>
    <n v="0"/>
    <n v="0"/>
    <n v="0"/>
    <n v="0"/>
    <n v="0"/>
    <n v="0"/>
    <s v="FED HOUSNG &amp; COMM DEV FND"/>
    <s v="FHCD HESG ADMIN-RRH E14"/>
    <s v="ESG PROGRAM"/>
    <s v="HOUSING AND COMMUNITY DEVELOPMENT"/>
  </r>
  <r>
    <x v="0"/>
    <s v="1123063"/>
    <s v="000000"/>
    <x v="6"/>
    <s v="0000000"/>
    <n v="2016"/>
    <x v="0"/>
    <x v="6"/>
    <s v="BS000-CURRENT ASSETS"/>
    <s v="B1150-ACCOUNTS RECEIVABLE"/>
    <m/>
    <n v="0"/>
    <n v="0"/>
    <n v="0"/>
    <n v="0"/>
    <n v="0"/>
    <s v="N/A"/>
    <n v="0"/>
    <n v="0"/>
    <n v="0"/>
    <n v="0"/>
    <n v="0"/>
    <n v="0"/>
    <n v="0"/>
    <n v="0"/>
    <n v="0"/>
    <n v="0"/>
    <n v="0"/>
    <n v="0"/>
    <n v="0"/>
    <s v="FED HOUSNG &amp; COMM DEV FND"/>
    <s v="FHCD RAPID RE-HSG FOR FMLS E14"/>
    <s v="DEFAULT"/>
    <s v="Default"/>
  </r>
  <r>
    <x v="0"/>
    <s v="1123063"/>
    <s v="000000"/>
    <x v="9"/>
    <s v="0000000"/>
    <n v="2016"/>
    <x v="0"/>
    <x v="9"/>
    <s v="BS000-CURRENT ASSETS"/>
    <s v="B1150-ACCOUNTS RECEIVABLE"/>
    <m/>
    <n v="0"/>
    <n v="0"/>
    <n v="0"/>
    <n v="0"/>
    <n v="0"/>
    <s v="N/A"/>
    <n v="0"/>
    <n v="0"/>
    <n v="0"/>
    <n v="0"/>
    <n v="0"/>
    <n v="0"/>
    <n v="0"/>
    <n v="0"/>
    <n v="0"/>
    <n v="0"/>
    <n v="0"/>
    <n v="0"/>
    <n v="0"/>
    <s v="FED HOUSNG &amp; COMM DEV FND"/>
    <s v="FHCD RAPID RE-HSG FOR FMLS E14"/>
    <s v="DEFAULT"/>
    <s v="Default"/>
  </r>
  <r>
    <x v="0"/>
    <s v="1123063"/>
    <s v="000000"/>
    <x v="29"/>
    <s v="0000000"/>
    <n v="2016"/>
    <x v="1"/>
    <x v="29"/>
    <s v="BS200-CURRENT LIABILITIES"/>
    <s v="B2220-DEFERRED REVENUES"/>
    <m/>
    <n v="0"/>
    <n v="0"/>
    <n v="0"/>
    <n v="0"/>
    <n v="0"/>
    <s v="N/A"/>
    <n v="0"/>
    <n v="0"/>
    <n v="0"/>
    <n v="0"/>
    <n v="0"/>
    <n v="0"/>
    <n v="0"/>
    <n v="0"/>
    <n v="0"/>
    <n v="0"/>
    <n v="0"/>
    <n v="0"/>
    <n v="0"/>
    <s v="FED HOUSNG &amp; COMM DEV FND"/>
    <s v="FHCD RAPID RE-HSG FOR FMLS E14"/>
    <s v="DEFAULT"/>
    <s v="Default"/>
  </r>
  <r>
    <x v="0"/>
    <s v="1123063"/>
    <s v="350206"/>
    <x v="65"/>
    <s v="0000000"/>
    <n v="2016"/>
    <x v="4"/>
    <x v="65"/>
    <s v="R3000-REVENUE"/>
    <s v="R3330-FEDERAL GRANTS INDIRECT"/>
    <m/>
    <n v="0"/>
    <n v="0"/>
    <n v="0"/>
    <n v="0"/>
    <n v="0"/>
    <s v="N/A"/>
    <n v="0"/>
    <n v="0"/>
    <n v="0"/>
    <n v="0"/>
    <n v="0"/>
    <n v="0"/>
    <n v="0"/>
    <n v="0"/>
    <n v="0"/>
    <n v="0"/>
    <n v="0"/>
    <n v="0"/>
    <n v="0"/>
    <s v="FED HOUSNG &amp; COMM DEV FND"/>
    <s v="FHCD RAPID RE-HSG FOR FMLS E14"/>
    <s v="ESG PROGRAM"/>
    <s v="Default"/>
  </r>
  <r>
    <x v="0"/>
    <s v="1123063"/>
    <s v="350206"/>
    <x v="112"/>
    <s v="5590000"/>
    <n v="2016"/>
    <x v="3"/>
    <x v="112"/>
    <s v="50000-PROGRAM EXPENDITURE BUDGET"/>
    <s v="53000-SERVICES-OTHER CHARGES"/>
    <m/>
    <n v="0"/>
    <n v="0"/>
    <n v="0"/>
    <n v="0"/>
    <n v="0"/>
    <s v="N/A"/>
    <n v="0"/>
    <n v="0"/>
    <n v="0"/>
    <n v="0"/>
    <n v="0"/>
    <n v="0"/>
    <n v="0"/>
    <n v="0"/>
    <n v="0"/>
    <n v="0"/>
    <n v="0"/>
    <n v="0"/>
    <n v="0"/>
    <s v="FED HOUSNG &amp; COMM DEV FND"/>
    <s v="FHCD RAPID RE-HSG FOR FMLS E14"/>
    <s v="ESG PROGRAM"/>
    <s v="HOUSING AND COMMUNITY DEVELOPMENT"/>
  </r>
  <r>
    <x v="0"/>
    <s v="1123068"/>
    <s v="000000"/>
    <x v="6"/>
    <s v="0000000"/>
    <n v="2016"/>
    <x v="0"/>
    <x v="6"/>
    <s v="BS000-CURRENT ASSETS"/>
    <s v="B1150-ACCOUNTS RECEIVABLE"/>
    <m/>
    <n v="0"/>
    <n v="0"/>
    <n v="-91993.42"/>
    <n v="0"/>
    <n v="91993.42"/>
    <s v="N/A"/>
    <n v="-91993.42"/>
    <n v="0"/>
    <n v="0"/>
    <n v="0"/>
    <n v="0"/>
    <n v="0"/>
    <n v="0"/>
    <n v="0"/>
    <n v="0"/>
    <n v="0"/>
    <n v="0"/>
    <n v="0"/>
    <n v="0"/>
    <s v="FED HOUSNG &amp; COMM DEV FND"/>
    <s v=" HOF OPER VCCC PHOENIX RISING"/>
    <s v="DEFAULT"/>
    <s v="Default"/>
  </r>
  <r>
    <x v="0"/>
    <s v="1123068"/>
    <s v="000000"/>
    <x v="9"/>
    <s v="0000000"/>
    <n v="2016"/>
    <x v="0"/>
    <x v="9"/>
    <s v="BS000-CURRENT ASSETS"/>
    <s v="B1150-ACCOUNTS RECEIVABLE"/>
    <m/>
    <n v="0"/>
    <n v="0"/>
    <n v="68145.41"/>
    <n v="0"/>
    <n v="-68145.41"/>
    <s v="N/A"/>
    <n v="0"/>
    <n v="0"/>
    <n v="0"/>
    <n v="0"/>
    <n v="0"/>
    <n v="0"/>
    <n v="0"/>
    <n v="0"/>
    <n v="0"/>
    <n v="0"/>
    <n v="0"/>
    <n v="68145.41"/>
    <n v="0"/>
    <s v="FED HOUSNG &amp; COMM DEV FND"/>
    <s v=" HOF OPER VCCC PHOENIX RISING"/>
    <s v="DEFAULT"/>
    <s v="Default"/>
  </r>
  <r>
    <x v="0"/>
    <s v="1123068"/>
    <s v="000000"/>
    <x v="29"/>
    <s v="0000000"/>
    <n v="2016"/>
    <x v="1"/>
    <x v="29"/>
    <s v="BS200-CURRENT LIABILITIES"/>
    <s v="B2220-DEFERRED REVENUES"/>
    <m/>
    <n v="0"/>
    <n v="0"/>
    <n v="-95265.51"/>
    <n v="0"/>
    <n v="95265.51"/>
    <s v="N/A"/>
    <n v="0"/>
    <n v="0"/>
    <n v="0"/>
    <n v="0"/>
    <n v="0"/>
    <n v="0"/>
    <n v="0"/>
    <n v="0"/>
    <n v="0"/>
    <n v="0"/>
    <n v="0"/>
    <n v="-95265.51"/>
    <n v="0"/>
    <s v="FED HOUSNG &amp; COMM DEV FND"/>
    <s v=" HOF OPER VCCC PHOENIX RISING"/>
    <s v="DEFAULT"/>
    <s v="Default"/>
  </r>
  <r>
    <x v="0"/>
    <s v="1123068"/>
    <s v="350007"/>
    <x v="43"/>
    <s v="0000000"/>
    <n v="2016"/>
    <x v="4"/>
    <x v="43"/>
    <s v="R3000-REVENUE"/>
    <s v="R3310-FEDERAL GRANTS DIRECT"/>
    <m/>
    <n v="0"/>
    <n v="0"/>
    <n v="0"/>
    <n v="0"/>
    <n v="0"/>
    <s v="N/A"/>
    <n v="0"/>
    <n v="0"/>
    <n v="0"/>
    <n v="0"/>
    <n v="0"/>
    <n v="0"/>
    <n v="0"/>
    <n v="0"/>
    <n v="0"/>
    <n v="0"/>
    <n v="0"/>
    <n v="0"/>
    <n v="0"/>
    <s v="FED HOUSNG &amp; COMM DEV FND"/>
    <s v=" HOF OPER VCCC PHOENIX RISING"/>
    <s v="HOME SBRCPNT UNALL"/>
    <s v="Default"/>
  </r>
  <r>
    <x v="0"/>
    <s v="1123068"/>
    <s v="350007"/>
    <x v="39"/>
    <s v="0000000"/>
    <n v="2016"/>
    <x v="4"/>
    <x v="39"/>
    <s v="R3000-REVENUE"/>
    <s v="R3600-MISCELLANEOUS REVENUE"/>
    <m/>
    <n v="0"/>
    <n v="0"/>
    <n v="0"/>
    <n v="0"/>
    <n v="0"/>
    <s v="N/A"/>
    <n v="0"/>
    <n v="0"/>
    <n v="0"/>
    <n v="0"/>
    <n v="0"/>
    <n v="0"/>
    <n v="0"/>
    <n v="0"/>
    <n v="0"/>
    <n v="0"/>
    <n v="0"/>
    <n v="0"/>
    <n v="0"/>
    <s v="FED HOUSNG &amp; COMM DEV FND"/>
    <s v=" HOF OPER VCCC PHOENIX RISING"/>
    <s v="HOME SBRCPNT UNALL"/>
    <s v="Default"/>
  </r>
  <r>
    <x v="0"/>
    <s v="1123068"/>
    <s v="350007"/>
    <x v="112"/>
    <s v="5595000"/>
    <n v="2016"/>
    <x v="3"/>
    <x v="112"/>
    <s v="50000-PROGRAM EXPENDITURE BUDGET"/>
    <s v="53000-SERVICES-OTHER CHARGES"/>
    <m/>
    <n v="0"/>
    <n v="0"/>
    <n v="0"/>
    <n v="0"/>
    <n v="0"/>
    <s v="N/A"/>
    <n v="0"/>
    <n v="0"/>
    <n v="0"/>
    <n v="0"/>
    <n v="0"/>
    <n v="0"/>
    <n v="0"/>
    <n v="0"/>
    <n v="0"/>
    <n v="0"/>
    <n v="0"/>
    <n v="0"/>
    <n v="0"/>
    <s v="FED HOUSNG &amp; COMM DEV FND"/>
    <s v=" HOF OPER VCCC PHOENIX RISING"/>
    <s v="HOME SBRCPNT UNALL"/>
    <s v="FACILITIES MAINTENANCE AND OPERATIONS"/>
  </r>
  <r>
    <x v="0"/>
    <s v="1123128"/>
    <s v="000000"/>
    <x v="6"/>
    <s v="0000000"/>
    <n v="2016"/>
    <x v="0"/>
    <x v="6"/>
    <s v="BS000-CURRENT ASSETS"/>
    <s v="B1150-ACCOUNTS RECEIVABLE"/>
    <m/>
    <n v="0"/>
    <n v="0"/>
    <n v="0"/>
    <n v="0"/>
    <n v="0"/>
    <s v="N/A"/>
    <n v="0"/>
    <n v="0"/>
    <n v="0"/>
    <n v="0"/>
    <n v="0"/>
    <n v="0"/>
    <n v="0"/>
    <n v="0"/>
    <n v="0"/>
    <n v="0"/>
    <n v="0"/>
    <n v="0"/>
    <n v="0"/>
    <s v="FED HOUSNG &amp; COMM DEV FND"/>
    <s v="FHCD TRAN TRUONG"/>
    <s v="DEFAULT"/>
    <s v="Default"/>
  </r>
  <r>
    <x v="0"/>
    <s v="1123128"/>
    <s v="000000"/>
    <x v="9"/>
    <s v="0000000"/>
    <n v="2016"/>
    <x v="0"/>
    <x v="9"/>
    <s v="BS000-CURRENT ASSETS"/>
    <s v="B1150-ACCOUNTS RECEIVABLE"/>
    <m/>
    <n v="0"/>
    <n v="0"/>
    <n v="0"/>
    <n v="0"/>
    <n v="0"/>
    <s v="N/A"/>
    <n v="0"/>
    <n v="0"/>
    <n v="0"/>
    <n v="0"/>
    <n v="0"/>
    <n v="0"/>
    <n v="0"/>
    <n v="0"/>
    <n v="0"/>
    <n v="0"/>
    <n v="0"/>
    <n v="0"/>
    <n v="0"/>
    <s v="FED HOUSNG &amp; COMM DEV FND"/>
    <s v="FHCD TRAN TRUONG"/>
    <s v="DEFAULT"/>
    <s v="Default"/>
  </r>
  <r>
    <x v="0"/>
    <s v="1123128"/>
    <s v="000000"/>
    <x v="29"/>
    <s v="0000000"/>
    <n v="2016"/>
    <x v="1"/>
    <x v="29"/>
    <s v="BS200-CURRENT LIABILITIES"/>
    <s v="B2220-DEFERRED REVENUES"/>
    <m/>
    <n v="0"/>
    <n v="0"/>
    <n v="0"/>
    <n v="0"/>
    <n v="0"/>
    <s v="N/A"/>
    <n v="0"/>
    <n v="0"/>
    <n v="0"/>
    <n v="0"/>
    <n v="0"/>
    <n v="0"/>
    <n v="0"/>
    <n v="0"/>
    <n v="0"/>
    <n v="0"/>
    <n v="0"/>
    <n v="0"/>
    <n v="0"/>
    <s v="FED HOUSNG &amp; COMM DEV FND"/>
    <s v="FHCD TRAN TRUONG"/>
    <s v="DEFAULT"/>
    <s v="Default"/>
  </r>
  <r>
    <x v="0"/>
    <s v="1123128"/>
    <s v="350002"/>
    <x v="43"/>
    <s v="0000000"/>
    <n v="2016"/>
    <x v="4"/>
    <x v="43"/>
    <s v="R3000-REVENUE"/>
    <s v="R3310-FEDERAL GRANTS DIRECT"/>
    <m/>
    <n v="0"/>
    <n v="0"/>
    <n v="0"/>
    <n v="0"/>
    <n v="0"/>
    <s v="N/A"/>
    <n v="0"/>
    <n v="0"/>
    <n v="0"/>
    <n v="0"/>
    <n v="0"/>
    <n v="0"/>
    <n v="0"/>
    <n v="0"/>
    <n v="0"/>
    <n v="0"/>
    <n v="0"/>
    <n v="0"/>
    <n v="0"/>
    <s v="FED HOUSNG &amp; COMM DEV FND"/>
    <s v="FHCD TRAN TRUONG"/>
    <s v="IDIS HOME OWNERS REHAB"/>
    <s v="Default"/>
  </r>
  <r>
    <x v="0"/>
    <s v="1123128"/>
    <s v="350002"/>
    <x v="112"/>
    <s v="5590000"/>
    <n v="2016"/>
    <x v="3"/>
    <x v="112"/>
    <s v="50000-PROGRAM EXPENDITURE BUDGET"/>
    <s v="53000-SERVICES-OTHER CHARGES"/>
    <m/>
    <n v="0"/>
    <n v="0"/>
    <n v="0"/>
    <n v="0"/>
    <n v="0"/>
    <s v="N/A"/>
    <n v="0"/>
    <n v="0"/>
    <n v="0"/>
    <n v="0"/>
    <n v="0"/>
    <n v="0"/>
    <n v="0"/>
    <n v="0"/>
    <n v="0"/>
    <n v="0"/>
    <n v="0"/>
    <n v="0"/>
    <n v="0"/>
    <s v="FED HOUSNG &amp; COMM DEV FND"/>
    <s v="FHCD TRAN TRUONG"/>
    <s v="IDIS HOME OWNERS REHAB"/>
    <s v="HOUSING AND COMMUNITY DEVELOPMENT"/>
  </r>
  <r>
    <x v="0"/>
    <s v="1123128"/>
    <s v="350008"/>
    <x v="112"/>
    <s v="5590000"/>
    <n v="2016"/>
    <x v="3"/>
    <x v="112"/>
    <s v="50000-PROGRAM EXPENDITURE BUDGET"/>
    <s v="53000-SERVICES-OTHER CHARGES"/>
    <m/>
    <n v="0"/>
    <n v="0"/>
    <n v="0"/>
    <n v="0"/>
    <n v="0"/>
    <s v="N/A"/>
    <n v="0"/>
    <n v="0"/>
    <n v="0"/>
    <n v="0"/>
    <n v="0"/>
    <n v="0"/>
    <n v="0"/>
    <n v="0"/>
    <n v="0"/>
    <n v="0"/>
    <n v="0"/>
    <n v="0"/>
    <n v="0"/>
    <s v="FED HOUSNG &amp; COMM DEV FND"/>
    <s v="FHCD TRAN TRUONG"/>
    <s v="HOME OWNER OCC LNS"/>
    <s v="HOUSING AND COMMUNITY DEVELOPMENT"/>
  </r>
  <r>
    <x v="0"/>
    <s v="1123187"/>
    <s v="000000"/>
    <x v="6"/>
    <s v="0000000"/>
    <n v="2016"/>
    <x v="0"/>
    <x v="6"/>
    <s v="BS000-CURRENT ASSETS"/>
    <s v="B1150-ACCOUNTS RECEIVABLE"/>
    <m/>
    <n v="0"/>
    <n v="0"/>
    <n v="0"/>
    <n v="0"/>
    <n v="0"/>
    <s v="N/A"/>
    <n v="0"/>
    <n v="0"/>
    <n v="0"/>
    <n v="0"/>
    <n v="0"/>
    <n v="0"/>
    <n v="0"/>
    <n v="0"/>
    <n v="0"/>
    <n v="0"/>
    <n v="0"/>
    <n v="0"/>
    <n v="0"/>
    <s v="FED HOUSNG &amp; COMM DEV FND"/>
    <s v="FHCD MELISSA BARNETT"/>
    <s v="DEFAULT"/>
    <s v="Default"/>
  </r>
  <r>
    <x v="0"/>
    <s v="1123187"/>
    <s v="000000"/>
    <x v="9"/>
    <s v="0000000"/>
    <n v="2016"/>
    <x v="0"/>
    <x v="9"/>
    <s v="BS000-CURRENT ASSETS"/>
    <s v="B1150-ACCOUNTS RECEIVABLE"/>
    <m/>
    <n v="0"/>
    <n v="0"/>
    <n v="190.44"/>
    <n v="0"/>
    <n v="-190.44"/>
    <s v="N/A"/>
    <n v="0"/>
    <n v="0"/>
    <n v="0"/>
    <n v="0"/>
    <n v="0"/>
    <n v="0"/>
    <n v="0"/>
    <n v="0"/>
    <n v="0"/>
    <n v="0"/>
    <n v="0"/>
    <n v="190.44"/>
    <n v="0"/>
    <s v="FED HOUSNG &amp; COMM DEV FND"/>
    <s v="FHCD MELISSA BARNETT"/>
    <s v="DEFAULT"/>
    <s v="Default"/>
  </r>
  <r>
    <x v="0"/>
    <s v="1123187"/>
    <s v="000000"/>
    <x v="29"/>
    <s v="0000000"/>
    <n v="2016"/>
    <x v="1"/>
    <x v="29"/>
    <s v="BS200-CURRENT LIABILITIES"/>
    <s v="B2220-DEFERRED REVENUES"/>
    <m/>
    <n v="0"/>
    <n v="0"/>
    <n v="-1845.15"/>
    <n v="0"/>
    <n v="1845.15"/>
    <s v="N/A"/>
    <n v="0"/>
    <n v="0"/>
    <n v="0"/>
    <n v="0"/>
    <n v="0"/>
    <n v="0"/>
    <n v="0"/>
    <n v="0"/>
    <n v="0"/>
    <n v="0"/>
    <n v="0"/>
    <n v="-1845.15"/>
    <n v="0"/>
    <s v="FED HOUSNG &amp; COMM DEV FND"/>
    <s v="FHCD MELISSA BARNETT"/>
    <s v="DEFAULT"/>
    <s v="Default"/>
  </r>
  <r>
    <x v="0"/>
    <s v="1123187"/>
    <s v="350002"/>
    <x v="43"/>
    <s v="0000000"/>
    <n v="2016"/>
    <x v="4"/>
    <x v="43"/>
    <s v="R3000-REVENUE"/>
    <s v="R3310-FEDERAL GRANTS DIRECT"/>
    <m/>
    <n v="0"/>
    <n v="0"/>
    <n v="0"/>
    <n v="0"/>
    <n v="0"/>
    <s v="N/A"/>
    <n v="0"/>
    <n v="0"/>
    <n v="0"/>
    <n v="0"/>
    <n v="0"/>
    <n v="0"/>
    <n v="0"/>
    <n v="0"/>
    <n v="0"/>
    <n v="0"/>
    <n v="0"/>
    <n v="0"/>
    <n v="0"/>
    <s v="FED HOUSNG &amp; COMM DEV FND"/>
    <s v="FHCD MELISSA BARNETT"/>
    <s v="IDIS HOME OWNERS REHAB"/>
    <s v="Default"/>
  </r>
  <r>
    <x v="0"/>
    <s v="1123187"/>
    <s v="350002"/>
    <x v="39"/>
    <s v="0000000"/>
    <n v="2016"/>
    <x v="4"/>
    <x v="39"/>
    <s v="R3000-REVENUE"/>
    <s v="R3600-MISCELLANEOUS REVENUE"/>
    <m/>
    <n v="0"/>
    <n v="0"/>
    <n v="0"/>
    <n v="0"/>
    <n v="0"/>
    <s v="N/A"/>
    <n v="0"/>
    <n v="0"/>
    <n v="0"/>
    <n v="0"/>
    <n v="0"/>
    <n v="0"/>
    <n v="0"/>
    <n v="0"/>
    <n v="0"/>
    <n v="0"/>
    <n v="0"/>
    <n v="0"/>
    <n v="0"/>
    <s v="FED HOUSNG &amp; COMM DEV FND"/>
    <s v="FHCD MELISSA BARNETT"/>
    <s v="IDIS HOME OWNERS REHAB"/>
    <s v="Default"/>
  </r>
  <r>
    <x v="0"/>
    <s v="1123187"/>
    <s v="350002"/>
    <x v="112"/>
    <s v="5590000"/>
    <n v="2016"/>
    <x v="3"/>
    <x v="112"/>
    <s v="50000-PROGRAM EXPENDITURE BUDGET"/>
    <s v="53000-SERVICES-OTHER CHARGES"/>
    <m/>
    <n v="0"/>
    <n v="0"/>
    <n v="0"/>
    <n v="0"/>
    <n v="0"/>
    <s v="N/A"/>
    <n v="0"/>
    <n v="0"/>
    <n v="0"/>
    <n v="0"/>
    <n v="0"/>
    <n v="0"/>
    <n v="0"/>
    <n v="0"/>
    <n v="0"/>
    <n v="0"/>
    <n v="0"/>
    <n v="0"/>
    <n v="0"/>
    <s v="FED HOUSNG &amp; COMM DEV FND"/>
    <s v="FHCD MELISSA BARNETT"/>
    <s v="IDIS HOME OWNERS REHAB"/>
    <s v="HOUSING AND COMMUNITY DEVELOPMENT"/>
  </r>
  <r>
    <x v="0"/>
    <s v="1123188"/>
    <s v="000000"/>
    <x v="6"/>
    <s v="0000000"/>
    <n v="2016"/>
    <x v="0"/>
    <x v="6"/>
    <s v="BS000-CURRENT ASSETS"/>
    <s v="B1150-ACCOUNTS RECEIVABLE"/>
    <m/>
    <n v="0"/>
    <n v="0"/>
    <n v="0"/>
    <n v="0"/>
    <n v="0"/>
    <s v="N/A"/>
    <n v="0"/>
    <n v="0"/>
    <n v="0"/>
    <n v="0"/>
    <n v="0"/>
    <n v="0"/>
    <n v="0"/>
    <n v="0"/>
    <n v="0"/>
    <n v="0"/>
    <n v="0"/>
    <n v="0"/>
    <n v="0"/>
    <s v="FED HOUSNG &amp; COMM DEV FND"/>
    <s v="FHCD KC RELOCAT ACTIVITIES C14"/>
    <s v="DEFAULT"/>
    <s v="Default"/>
  </r>
  <r>
    <x v="0"/>
    <s v="1123188"/>
    <s v="000000"/>
    <x v="9"/>
    <s v="0000000"/>
    <n v="2016"/>
    <x v="0"/>
    <x v="9"/>
    <s v="BS000-CURRENT ASSETS"/>
    <s v="B1150-ACCOUNTS RECEIVABLE"/>
    <m/>
    <n v="0"/>
    <n v="0"/>
    <n v="0"/>
    <n v="0"/>
    <n v="0"/>
    <s v="N/A"/>
    <n v="0"/>
    <n v="0"/>
    <n v="0"/>
    <n v="0"/>
    <n v="0"/>
    <n v="0"/>
    <n v="0"/>
    <n v="0"/>
    <n v="0"/>
    <n v="0"/>
    <n v="0"/>
    <n v="0"/>
    <n v="0"/>
    <s v="FED HOUSNG &amp; COMM DEV FND"/>
    <s v="FHCD KC RELOCAT ACTIVITIES C14"/>
    <s v="DEFAULT"/>
    <s v="Default"/>
  </r>
  <r>
    <x v="0"/>
    <s v="1123188"/>
    <s v="000000"/>
    <x v="29"/>
    <s v="0000000"/>
    <n v="2016"/>
    <x v="1"/>
    <x v="29"/>
    <s v="BS200-CURRENT LIABILITIES"/>
    <s v="B2220-DEFERRED REVENUES"/>
    <m/>
    <n v="0"/>
    <n v="0"/>
    <n v="0"/>
    <n v="0"/>
    <n v="0"/>
    <s v="N/A"/>
    <n v="0"/>
    <n v="0"/>
    <n v="0"/>
    <n v="0"/>
    <n v="0"/>
    <n v="0"/>
    <n v="0"/>
    <n v="0"/>
    <n v="0"/>
    <n v="0"/>
    <n v="0"/>
    <n v="0"/>
    <n v="0"/>
    <s v="FED HOUSNG &amp; COMM DEV FND"/>
    <s v="FHCD KC RELOCAT ACTIVITIES C14"/>
    <s v="DEFAULT"/>
    <s v="Default"/>
  </r>
  <r>
    <x v="0"/>
    <s v="1123188"/>
    <s v="350047"/>
    <x v="55"/>
    <s v="0000000"/>
    <n v="2016"/>
    <x v="4"/>
    <x v="55"/>
    <s v="R3000-REVENUE"/>
    <s v="R3310-FEDERAL GRANTS DIRECT"/>
    <m/>
    <n v="0"/>
    <n v="0"/>
    <n v="0"/>
    <n v="0"/>
    <n v="0"/>
    <s v="N/A"/>
    <n v="0"/>
    <n v="0"/>
    <n v="0"/>
    <n v="0"/>
    <n v="0"/>
    <n v="0"/>
    <n v="0"/>
    <n v="0"/>
    <n v="0"/>
    <n v="0"/>
    <n v="0"/>
    <n v="0"/>
    <n v="0"/>
    <s v="FED HOUSNG &amp; COMM DEV FND"/>
    <s v="FHCD KC RELOCAT ACTIVITIES C14"/>
    <s v="PROGRAM YEAR PROJECTS"/>
    <s v="Default"/>
  </r>
  <r>
    <x v="0"/>
    <s v="1123188"/>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4"/>
    <s v="PROGRAM YEAR PROJECTS"/>
    <s v="HOUSING AND COMMUNITY DEVELOPMENT"/>
  </r>
  <r>
    <x v="0"/>
    <s v="1123188"/>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188"/>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188"/>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205"/>
    <s v="000000"/>
    <x v="6"/>
    <s v="0000000"/>
    <n v="2016"/>
    <x v="0"/>
    <x v="6"/>
    <s v="BS000-CURRENT ASSETS"/>
    <s v="B1150-ACCOUNTS RECEIVABLE"/>
    <m/>
    <n v="0"/>
    <n v="0"/>
    <n v="0"/>
    <n v="0"/>
    <n v="0"/>
    <s v="N/A"/>
    <n v="0"/>
    <n v="0"/>
    <n v="0"/>
    <n v="0"/>
    <n v="0"/>
    <n v="0"/>
    <n v="0"/>
    <n v="0"/>
    <n v="0"/>
    <n v="0"/>
    <n v="0"/>
    <n v="0"/>
    <n v="0"/>
    <s v="FED HOUSNG &amp; COMM DEV FND"/>
    <s v="FHCD CATHOLIC COMUNITY SERV 14"/>
    <s v="DEFAULT"/>
    <s v="Default"/>
  </r>
  <r>
    <x v="0"/>
    <s v="1123205"/>
    <s v="000000"/>
    <x v="9"/>
    <s v="0000000"/>
    <n v="2016"/>
    <x v="0"/>
    <x v="9"/>
    <s v="BS000-CURRENT ASSETS"/>
    <s v="B1150-ACCOUNTS RECEIVABLE"/>
    <m/>
    <n v="0"/>
    <n v="0"/>
    <n v="0"/>
    <n v="0"/>
    <n v="0"/>
    <s v="N/A"/>
    <n v="0"/>
    <n v="0"/>
    <n v="0"/>
    <n v="0"/>
    <n v="0"/>
    <n v="0"/>
    <n v="0"/>
    <n v="0"/>
    <n v="0"/>
    <n v="0"/>
    <n v="0"/>
    <n v="0"/>
    <n v="0"/>
    <s v="FED HOUSNG &amp; COMM DEV FND"/>
    <s v="FHCD CATHOLIC COMUNITY SERV 14"/>
    <s v="DEFAULT"/>
    <s v="Default"/>
  </r>
  <r>
    <x v="0"/>
    <s v="1123205"/>
    <s v="000000"/>
    <x v="29"/>
    <s v="0000000"/>
    <n v="2016"/>
    <x v="1"/>
    <x v="29"/>
    <s v="BS200-CURRENT LIABILITIES"/>
    <s v="B2220-DEFERRED REVENUES"/>
    <m/>
    <n v="0"/>
    <n v="0"/>
    <n v="0"/>
    <n v="0"/>
    <n v="0"/>
    <s v="N/A"/>
    <n v="0"/>
    <n v="0"/>
    <n v="0"/>
    <n v="0"/>
    <n v="0"/>
    <n v="0"/>
    <n v="0"/>
    <n v="0"/>
    <n v="0"/>
    <n v="0"/>
    <n v="0"/>
    <n v="0"/>
    <n v="0"/>
    <s v="FED HOUSNG &amp; COMM DEV FND"/>
    <s v="FHCD CATHOLIC COMUNITY SERV 14"/>
    <s v="DEFAULT"/>
    <s v="Default"/>
  </r>
  <r>
    <x v="0"/>
    <s v="1123205"/>
    <s v="350206"/>
    <x v="62"/>
    <s v="0000000"/>
    <n v="2016"/>
    <x v="4"/>
    <x v="62"/>
    <s v="R3000-REVENUE"/>
    <s v="R3310-FEDERAL GRANTS DIRECT"/>
    <m/>
    <n v="0"/>
    <n v="0"/>
    <n v="0"/>
    <n v="0"/>
    <n v="0"/>
    <s v="N/A"/>
    <n v="0"/>
    <n v="0"/>
    <n v="0"/>
    <n v="0"/>
    <n v="0"/>
    <n v="0"/>
    <n v="0"/>
    <n v="0"/>
    <n v="0"/>
    <n v="0"/>
    <n v="0"/>
    <n v="0"/>
    <n v="0"/>
    <s v="FED HOUSNG &amp; COMM DEV FND"/>
    <s v="FHCD CATHOLIC COMUNITY SERV 14"/>
    <s v="ESG PROGRAM"/>
    <s v="Default"/>
  </r>
  <r>
    <x v="0"/>
    <s v="1123205"/>
    <s v="350206"/>
    <x v="112"/>
    <s v="5590000"/>
    <n v="2016"/>
    <x v="3"/>
    <x v="112"/>
    <s v="50000-PROGRAM EXPENDITURE BUDGET"/>
    <s v="53000-SERVICES-OTHER CHARGES"/>
    <m/>
    <n v="0"/>
    <n v="0"/>
    <n v="0"/>
    <n v="0"/>
    <n v="0"/>
    <s v="N/A"/>
    <n v="0"/>
    <n v="0"/>
    <n v="0"/>
    <n v="0"/>
    <n v="0"/>
    <n v="0"/>
    <n v="0"/>
    <n v="0"/>
    <n v="0"/>
    <n v="0"/>
    <n v="0"/>
    <n v="0"/>
    <n v="0"/>
    <s v="FED HOUSNG &amp; COMM DEV FND"/>
    <s v="FHCD CATHOLIC COMUNITY SERV 14"/>
    <s v="ESG PROGRAM"/>
    <s v="HOUSING AND COMMUNITY DEVELOPMENT"/>
  </r>
  <r>
    <x v="0"/>
    <s v="1123205"/>
    <s v="350206"/>
    <x v="168"/>
    <s v="5590000"/>
    <n v="2016"/>
    <x v="3"/>
    <x v="167"/>
    <s v="50000-PROGRAM EXPENDITURE BUDGET"/>
    <s v="53000-SERVICES-OTHER CHARGES"/>
    <m/>
    <n v="0"/>
    <n v="0"/>
    <n v="0"/>
    <n v="0"/>
    <n v="0"/>
    <s v="N/A"/>
    <n v="0"/>
    <n v="0"/>
    <n v="0"/>
    <n v="0"/>
    <n v="0"/>
    <n v="0"/>
    <n v="0"/>
    <n v="0"/>
    <n v="0"/>
    <n v="0"/>
    <n v="0"/>
    <n v="0"/>
    <n v="0"/>
    <s v="FED HOUSNG &amp; COMM DEV FND"/>
    <s v="FHCD CATHOLIC COMUNITY SERV 14"/>
    <s v="ESG PROGRAM"/>
    <s v="HOUSING AND COMMUNITY DEVELOPMENT"/>
  </r>
  <r>
    <x v="0"/>
    <s v="1123208"/>
    <s v="000000"/>
    <x v="6"/>
    <s v="0000000"/>
    <n v="2016"/>
    <x v="0"/>
    <x v="6"/>
    <s v="BS000-CURRENT ASSETS"/>
    <s v="B1150-ACCOUNTS RECEIVABLE"/>
    <m/>
    <n v="0"/>
    <n v="0"/>
    <n v="0"/>
    <n v="0"/>
    <n v="0"/>
    <s v="N/A"/>
    <n v="0"/>
    <n v="0"/>
    <n v="0"/>
    <n v="0"/>
    <n v="0"/>
    <n v="0"/>
    <n v="0"/>
    <n v="0"/>
    <n v="0"/>
    <n v="0"/>
    <n v="0"/>
    <n v="0"/>
    <n v="0"/>
    <s v="FED HOUSNG &amp; COMM DEV FND"/>
    <s v="FHCD KC RAPID HSG HT CHILDREN"/>
    <s v="DEFAULT"/>
    <s v="Default"/>
  </r>
  <r>
    <x v="0"/>
    <s v="1123208"/>
    <s v="000000"/>
    <x v="9"/>
    <s v="0000000"/>
    <n v="2016"/>
    <x v="0"/>
    <x v="9"/>
    <s v="BS000-CURRENT ASSETS"/>
    <s v="B1150-ACCOUNTS RECEIVABLE"/>
    <m/>
    <n v="0"/>
    <n v="0"/>
    <n v="0"/>
    <n v="0"/>
    <n v="0"/>
    <s v="N/A"/>
    <n v="0"/>
    <n v="0"/>
    <n v="0"/>
    <n v="0"/>
    <n v="0"/>
    <n v="0"/>
    <n v="0"/>
    <n v="0"/>
    <n v="0"/>
    <n v="0"/>
    <n v="0"/>
    <n v="0"/>
    <n v="0"/>
    <s v="FED HOUSNG &amp; COMM DEV FND"/>
    <s v="FHCD KC RAPID HSG HT CHILDREN"/>
    <s v="DEFAULT"/>
    <s v="Default"/>
  </r>
  <r>
    <x v="0"/>
    <s v="1123208"/>
    <s v="000000"/>
    <x v="145"/>
    <s v="0000000"/>
    <n v="2016"/>
    <x v="0"/>
    <x v="145"/>
    <s v="BS000-CURRENT ASSETS"/>
    <s v="B1150-ACCOUNTS RECEIVABLE"/>
    <m/>
    <n v="0"/>
    <n v="0"/>
    <n v="0"/>
    <n v="0"/>
    <n v="0"/>
    <s v="N/A"/>
    <n v="0"/>
    <n v="0"/>
    <n v="0"/>
    <n v="0"/>
    <n v="0"/>
    <n v="0"/>
    <n v="0"/>
    <n v="0"/>
    <n v="0"/>
    <n v="0"/>
    <n v="0"/>
    <n v="0"/>
    <n v="0"/>
    <s v="FED HOUSNG &amp; COMM DEV FND"/>
    <s v="FHCD KC RAPID HSG HT CHILDREN"/>
    <s v="DEFAULT"/>
    <s v="Default"/>
  </r>
  <r>
    <x v="0"/>
    <s v="1123208"/>
    <s v="000000"/>
    <x v="17"/>
    <s v="0000000"/>
    <n v="2016"/>
    <x v="1"/>
    <x v="17"/>
    <s v="BS200-CURRENT LIABILITIES"/>
    <s v="B2020-ACCOUNTS PAYABLE"/>
    <m/>
    <n v="0"/>
    <n v="0"/>
    <n v="0"/>
    <n v="0"/>
    <n v="0"/>
    <s v="N/A"/>
    <n v="0"/>
    <n v="0"/>
    <n v="0"/>
    <n v="0"/>
    <n v="0"/>
    <n v="0"/>
    <n v="0"/>
    <n v="0"/>
    <n v="0"/>
    <n v="0"/>
    <n v="0"/>
    <n v="0"/>
    <n v="0"/>
    <s v="FED HOUSNG &amp; COMM DEV FND"/>
    <s v="FHCD KC RAPID HSG HT CHILDREN"/>
    <s v="DEFAULT"/>
    <s v="Default"/>
  </r>
  <r>
    <x v="0"/>
    <s v="1123208"/>
    <s v="000000"/>
    <x v="29"/>
    <s v="0000000"/>
    <n v="2016"/>
    <x v="1"/>
    <x v="29"/>
    <s v="BS200-CURRENT LIABILITIES"/>
    <s v="B2220-DEFERRED REVENUES"/>
    <m/>
    <n v="0"/>
    <n v="0"/>
    <n v="0"/>
    <n v="0"/>
    <n v="0"/>
    <s v="N/A"/>
    <n v="0"/>
    <n v="0"/>
    <n v="0"/>
    <n v="0"/>
    <n v="0"/>
    <n v="0"/>
    <n v="0"/>
    <n v="0"/>
    <n v="0"/>
    <n v="0"/>
    <n v="0"/>
    <n v="0"/>
    <n v="0"/>
    <s v="FED HOUSNG &amp; COMM DEV FND"/>
    <s v="FHCD KC RAPID HSG HT CHILDREN"/>
    <s v="DEFAULT"/>
    <s v="Default"/>
  </r>
  <r>
    <x v="0"/>
    <s v="1123208"/>
    <s v="350206"/>
    <x v="62"/>
    <s v="0000000"/>
    <n v="2016"/>
    <x v="4"/>
    <x v="62"/>
    <s v="R3000-REVENUE"/>
    <s v="R3310-FEDERAL GRANTS DIRECT"/>
    <m/>
    <n v="0"/>
    <n v="0"/>
    <n v="0"/>
    <n v="0"/>
    <n v="0"/>
    <s v="N/A"/>
    <n v="0"/>
    <n v="0"/>
    <n v="0"/>
    <n v="0"/>
    <n v="0"/>
    <n v="0"/>
    <n v="0"/>
    <n v="0"/>
    <n v="0"/>
    <n v="0"/>
    <n v="0"/>
    <n v="0"/>
    <n v="0"/>
    <s v="FED HOUSNG &amp; COMM DEV FND"/>
    <s v="FHCD KC RAPID HSG HT CHILDREN"/>
    <s v="ESG PROGRAM"/>
    <s v="Default"/>
  </r>
  <r>
    <x v="0"/>
    <s v="1123208"/>
    <s v="350206"/>
    <x v="112"/>
    <s v="0000000"/>
    <n v="2016"/>
    <x v="3"/>
    <x v="112"/>
    <s v="50000-PROGRAM EXPENDITURE BUDGET"/>
    <s v="53000-SERVICES-OTHER CHARGES"/>
    <m/>
    <n v="0"/>
    <n v="0"/>
    <n v="0"/>
    <n v="0"/>
    <n v="0"/>
    <s v="N/A"/>
    <n v="0"/>
    <n v="0"/>
    <n v="0"/>
    <n v="0"/>
    <n v="0"/>
    <n v="0"/>
    <n v="0"/>
    <n v="0"/>
    <n v="0"/>
    <n v="0"/>
    <n v="0"/>
    <n v="0"/>
    <n v="0"/>
    <s v="FED HOUSNG &amp; COMM DEV FND"/>
    <s v="FHCD KC RAPID HSG HT CHILDREN"/>
    <s v="ESG PROGRAM"/>
    <s v="Default"/>
  </r>
  <r>
    <x v="0"/>
    <s v="1123208"/>
    <s v="350206"/>
    <x v="112"/>
    <s v="5590000"/>
    <n v="2016"/>
    <x v="3"/>
    <x v="112"/>
    <s v="50000-PROGRAM EXPENDITURE BUDGET"/>
    <s v="53000-SERVICES-OTHER CHARGES"/>
    <m/>
    <n v="0"/>
    <n v="0"/>
    <n v="0"/>
    <n v="0"/>
    <n v="0"/>
    <s v="N/A"/>
    <n v="0"/>
    <n v="0"/>
    <n v="0"/>
    <n v="0"/>
    <n v="0"/>
    <n v="0"/>
    <n v="0"/>
    <n v="0"/>
    <n v="0"/>
    <n v="0"/>
    <n v="0"/>
    <n v="0"/>
    <n v="0"/>
    <s v="FED HOUSNG &amp; COMM DEV FND"/>
    <s v="FHCD KC RAPID HSG HT CHILDREN"/>
    <s v="ESG PROGRAM"/>
    <s v="HOUSING AND COMMUNITY DEVELOPMENT"/>
  </r>
  <r>
    <x v="0"/>
    <s v="1123289"/>
    <s v="000000"/>
    <x v="6"/>
    <s v="0000000"/>
    <n v="2016"/>
    <x v="0"/>
    <x v="6"/>
    <s v="BS000-CURRENT ASSETS"/>
    <s v="B1150-ACCOUNTS RECEIVABLE"/>
    <m/>
    <n v="0"/>
    <n v="0"/>
    <n v="0"/>
    <n v="0"/>
    <n v="0"/>
    <s v="N/A"/>
    <n v="0"/>
    <n v="0"/>
    <n v="0"/>
    <n v="0"/>
    <n v="0"/>
    <n v="0"/>
    <n v="0"/>
    <n v="0"/>
    <n v="0"/>
    <n v="0"/>
    <n v="0"/>
    <n v="0"/>
    <n v="0"/>
    <s v="FED HOUSNG &amp; COMM DEV FND"/>
    <s v="FHCD EMER SHEL GRA PROG (ESGP)"/>
    <s v="DEFAULT"/>
    <s v="Default"/>
  </r>
  <r>
    <x v="0"/>
    <s v="1123289"/>
    <s v="000000"/>
    <x v="9"/>
    <s v="0000000"/>
    <n v="2016"/>
    <x v="0"/>
    <x v="9"/>
    <s v="BS000-CURRENT ASSETS"/>
    <s v="B1150-ACCOUNTS RECEIVABLE"/>
    <m/>
    <n v="0"/>
    <n v="0"/>
    <n v="0"/>
    <n v="0"/>
    <n v="0"/>
    <s v="N/A"/>
    <n v="0"/>
    <n v="0"/>
    <n v="0"/>
    <n v="0"/>
    <n v="0"/>
    <n v="0"/>
    <n v="0"/>
    <n v="0"/>
    <n v="0"/>
    <n v="0"/>
    <n v="0"/>
    <n v="0"/>
    <n v="0"/>
    <s v="FED HOUSNG &amp; COMM DEV FND"/>
    <s v="FHCD EMER SHEL GRA PROG (ESGP)"/>
    <s v="DEFAULT"/>
    <s v="Default"/>
  </r>
  <r>
    <x v="0"/>
    <s v="1123289"/>
    <s v="000000"/>
    <x v="29"/>
    <s v="0000000"/>
    <n v="2016"/>
    <x v="1"/>
    <x v="29"/>
    <s v="BS200-CURRENT LIABILITIES"/>
    <s v="B2220-DEFERRED REVENUES"/>
    <m/>
    <n v="0"/>
    <n v="0"/>
    <n v="0"/>
    <n v="0"/>
    <n v="0"/>
    <s v="N/A"/>
    <n v="0"/>
    <n v="0"/>
    <n v="0"/>
    <n v="0"/>
    <n v="0"/>
    <n v="0"/>
    <n v="0"/>
    <n v="0"/>
    <n v="0"/>
    <n v="0"/>
    <n v="0"/>
    <n v="0"/>
    <n v="0"/>
    <s v="FED HOUSNG &amp; COMM DEV FND"/>
    <s v="FHCD EMER SHEL GRA PROG (ESGP)"/>
    <s v="DEFAULT"/>
    <s v="Default"/>
  </r>
  <r>
    <x v="0"/>
    <s v="1123289"/>
    <s v="350206"/>
    <x v="62"/>
    <s v="0000000"/>
    <n v="2016"/>
    <x v="4"/>
    <x v="62"/>
    <s v="R3000-REVENUE"/>
    <s v="R3310-FEDERAL GRANTS DIRECT"/>
    <m/>
    <n v="0"/>
    <n v="0"/>
    <n v="0"/>
    <n v="0"/>
    <n v="0"/>
    <s v="N/A"/>
    <n v="0"/>
    <n v="0"/>
    <n v="0"/>
    <n v="0"/>
    <n v="0"/>
    <n v="0"/>
    <n v="0"/>
    <n v="0"/>
    <n v="0"/>
    <n v="0"/>
    <n v="0"/>
    <n v="0"/>
    <n v="0"/>
    <s v="FED HOUSNG &amp; COMM DEV FND"/>
    <s v="FHCD EMER SHEL GRA PROG (ESGP)"/>
    <s v="ESG PROGRAM"/>
    <s v="Default"/>
  </r>
  <r>
    <x v="0"/>
    <s v="1123289"/>
    <s v="350206"/>
    <x v="112"/>
    <s v="5590000"/>
    <n v="2016"/>
    <x v="3"/>
    <x v="112"/>
    <s v="50000-PROGRAM EXPENDITURE BUDGET"/>
    <s v="53000-SERVICES-OTHER CHARGES"/>
    <m/>
    <n v="0"/>
    <n v="0"/>
    <n v="0"/>
    <n v="0"/>
    <n v="0"/>
    <s v="N/A"/>
    <n v="0"/>
    <n v="0"/>
    <n v="0"/>
    <n v="0"/>
    <n v="0"/>
    <n v="0"/>
    <n v="0"/>
    <n v="0"/>
    <n v="0"/>
    <n v="0"/>
    <n v="0"/>
    <n v="0"/>
    <n v="0"/>
    <s v="FED HOUSNG &amp; COMM DEV FND"/>
    <s v="FHCD EMER SHEL GRA PROG (ESGP)"/>
    <s v="ESG PROGRAM"/>
    <s v="HOUSING AND COMMUNITY DEVELOPMENT"/>
  </r>
  <r>
    <x v="0"/>
    <s v="1123333"/>
    <s v="000000"/>
    <x v="6"/>
    <s v="0000000"/>
    <n v="2016"/>
    <x v="0"/>
    <x v="6"/>
    <s v="BS000-CURRENT ASSETS"/>
    <s v="B1150-ACCOUNTS RECEIVABLE"/>
    <m/>
    <n v="0"/>
    <n v="0"/>
    <n v="0"/>
    <n v="0"/>
    <n v="0"/>
    <s v="N/A"/>
    <n v="0"/>
    <n v="0"/>
    <n v="0"/>
    <n v="0"/>
    <n v="0"/>
    <n v="0"/>
    <n v="0"/>
    <n v="0"/>
    <n v="0"/>
    <n v="0"/>
    <n v="0"/>
    <n v="0"/>
    <n v="0"/>
    <s v="FED HOUSNG &amp; COMM DEV FND"/>
    <s v="FHCD NIKOLSOS HENDRICK"/>
    <s v="DEFAULT"/>
    <s v="Default"/>
  </r>
  <r>
    <x v="0"/>
    <s v="1123333"/>
    <s v="000000"/>
    <x v="9"/>
    <s v="0000000"/>
    <n v="2016"/>
    <x v="0"/>
    <x v="9"/>
    <s v="BS000-CURRENT ASSETS"/>
    <s v="B1150-ACCOUNTS RECEIVABLE"/>
    <m/>
    <n v="0"/>
    <n v="0"/>
    <n v="0"/>
    <n v="0"/>
    <n v="0"/>
    <s v="N/A"/>
    <n v="0"/>
    <n v="0"/>
    <n v="0"/>
    <n v="0"/>
    <n v="0"/>
    <n v="0"/>
    <n v="0"/>
    <n v="0"/>
    <n v="0"/>
    <n v="0"/>
    <n v="0"/>
    <n v="0"/>
    <n v="0"/>
    <s v="FED HOUSNG &amp; COMM DEV FND"/>
    <s v="FHCD NIKOLSOS HENDRICK"/>
    <s v="DEFAULT"/>
    <s v="Default"/>
  </r>
  <r>
    <x v="0"/>
    <s v="1123333"/>
    <s v="000000"/>
    <x v="29"/>
    <s v="0000000"/>
    <n v="2016"/>
    <x v="1"/>
    <x v="29"/>
    <s v="BS200-CURRENT LIABILITIES"/>
    <s v="B2220-DEFERRED REVENUES"/>
    <m/>
    <n v="0"/>
    <n v="0"/>
    <n v="0"/>
    <n v="0"/>
    <n v="0"/>
    <s v="N/A"/>
    <n v="0"/>
    <n v="0"/>
    <n v="0"/>
    <n v="0"/>
    <n v="0"/>
    <n v="0"/>
    <n v="0"/>
    <n v="0"/>
    <n v="0"/>
    <n v="0"/>
    <n v="0"/>
    <n v="0"/>
    <n v="0"/>
    <s v="FED HOUSNG &amp; COMM DEV FND"/>
    <s v="FHCD NIKOLSOS HENDRICK"/>
    <s v="DEFAULT"/>
    <s v="Default"/>
  </r>
  <r>
    <x v="0"/>
    <s v="1123333"/>
    <s v="350002"/>
    <x v="43"/>
    <s v="0000000"/>
    <n v="2016"/>
    <x v="4"/>
    <x v="43"/>
    <s v="R3000-REVENUE"/>
    <s v="R3310-FEDERAL GRANTS DIRECT"/>
    <m/>
    <n v="0"/>
    <n v="0"/>
    <n v="0"/>
    <n v="0"/>
    <n v="0"/>
    <s v="N/A"/>
    <n v="0"/>
    <n v="0"/>
    <n v="0"/>
    <n v="0"/>
    <n v="0"/>
    <n v="0"/>
    <n v="0"/>
    <n v="0"/>
    <n v="0"/>
    <n v="0"/>
    <n v="0"/>
    <n v="0"/>
    <n v="0"/>
    <s v="FED HOUSNG &amp; COMM DEV FND"/>
    <s v="FHCD NIKOLSOS HENDRICK"/>
    <s v="IDIS HOME OWNERS REHAB"/>
    <s v="Default"/>
  </r>
  <r>
    <x v="0"/>
    <s v="1123333"/>
    <s v="350002"/>
    <x v="112"/>
    <s v="5590000"/>
    <n v="2016"/>
    <x v="3"/>
    <x v="112"/>
    <s v="50000-PROGRAM EXPENDITURE BUDGET"/>
    <s v="53000-SERVICES-OTHER CHARGES"/>
    <m/>
    <n v="0"/>
    <n v="0"/>
    <n v="0"/>
    <n v="0"/>
    <n v="0"/>
    <s v="N/A"/>
    <n v="0"/>
    <n v="0"/>
    <n v="0"/>
    <n v="0"/>
    <n v="0"/>
    <n v="0"/>
    <n v="0"/>
    <n v="0"/>
    <n v="0"/>
    <n v="0"/>
    <n v="0"/>
    <n v="0"/>
    <n v="0"/>
    <s v="FED HOUSNG &amp; COMM DEV FND"/>
    <s v="FHCD NIKOLSOS HENDRICK"/>
    <s v="IDIS HOME OWNERS REHAB"/>
    <s v="HOUSING AND COMMUNITY DEVELOPMENT"/>
  </r>
  <r>
    <x v="0"/>
    <s v="1123333"/>
    <s v="350008"/>
    <x v="112"/>
    <s v="5590000"/>
    <n v="2016"/>
    <x v="3"/>
    <x v="112"/>
    <s v="50000-PROGRAM EXPENDITURE BUDGET"/>
    <s v="53000-SERVICES-OTHER CHARGES"/>
    <m/>
    <n v="0"/>
    <n v="0"/>
    <n v="0"/>
    <n v="0"/>
    <n v="0"/>
    <s v="N/A"/>
    <n v="0"/>
    <n v="0"/>
    <n v="0"/>
    <n v="0"/>
    <n v="0"/>
    <n v="0"/>
    <n v="0"/>
    <n v="0"/>
    <n v="0"/>
    <n v="0"/>
    <n v="0"/>
    <n v="0"/>
    <n v="0"/>
    <s v="FED HOUSNG &amp; COMM DEV FND"/>
    <s v="FHCD NIKOLSOS HENDRICK"/>
    <s v="HOME OWNER OCC LNS"/>
    <s v="HOUSING AND COMMUNITY DEVELOPMENT"/>
  </r>
  <r>
    <x v="0"/>
    <s v="1123352"/>
    <s v="000000"/>
    <x v="6"/>
    <s v="0000000"/>
    <n v="2016"/>
    <x v="0"/>
    <x v="6"/>
    <s v="BS000-CURRENT ASSETS"/>
    <s v="B1150-ACCOUNTS RECEIVABLE"/>
    <m/>
    <n v="0"/>
    <n v="0"/>
    <n v="0"/>
    <n v="0"/>
    <n v="0"/>
    <s v="N/A"/>
    <n v="0"/>
    <n v="0"/>
    <n v="0"/>
    <n v="0"/>
    <n v="0"/>
    <n v="0"/>
    <n v="0"/>
    <n v="0"/>
    <n v="0"/>
    <n v="0"/>
    <n v="0"/>
    <n v="0"/>
    <n v="0"/>
    <s v="FED HOUSNG &amp; COMM DEV FND"/>
    <s v="FHCD JUDY JANSEN 2"/>
    <s v="DEFAULT"/>
    <s v="Default"/>
  </r>
  <r>
    <x v="0"/>
    <s v="1123352"/>
    <s v="000000"/>
    <x v="9"/>
    <s v="0000000"/>
    <n v="2016"/>
    <x v="0"/>
    <x v="9"/>
    <s v="BS000-CURRENT ASSETS"/>
    <s v="B1150-ACCOUNTS RECEIVABLE"/>
    <m/>
    <n v="0"/>
    <n v="0"/>
    <n v="0"/>
    <n v="0"/>
    <n v="0"/>
    <s v="N/A"/>
    <n v="0"/>
    <n v="0"/>
    <n v="0"/>
    <n v="0"/>
    <n v="0"/>
    <n v="0"/>
    <n v="0"/>
    <n v="0"/>
    <n v="0"/>
    <n v="0"/>
    <n v="0"/>
    <n v="0"/>
    <n v="0"/>
    <s v="FED HOUSNG &amp; COMM DEV FND"/>
    <s v="FHCD JUDY JANSEN 2"/>
    <s v="DEFAULT"/>
    <s v="Default"/>
  </r>
  <r>
    <x v="0"/>
    <s v="1123352"/>
    <s v="000000"/>
    <x v="29"/>
    <s v="0000000"/>
    <n v="2016"/>
    <x v="1"/>
    <x v="29"/>
    <s v="BS200-CURRENT LIABILITIES"/>
    <s v="B2220-DEFERRED REVENUES"/>
    <m/>
    <n v="0"/>
    <n v="0"/>
    <n v="0"/>
    <n v="0"/>
    <n v="0"/>
    <s v="N/A"/>
    <n v="0"/>
    <n v="0"/>
    <n v="0"/>
    <n v="0"/>
    <n v="0"/>
    <n v="0"/>
    <n v="0"/>
    <n v="0"/>
    <n v="0"/>
    <n v="0"/>
    <n v="0"/>
    <n v="0"/>
    <n v="0"/>
    <s v="FED HOUSNG &amp; COMM DEV FND"/>
    <s v="FHCD JUDY JANSEN 2"/>
    <s v="DEFAULT"/>
    <s v="Default"/>
  </r>
  <r>
    <x v="0"/>
    <s v="1123352"/>
    <s v="350002"/>
    <x v="43"/>
    <s v="0000000"/>
    <n v="2016"/>
    <x v="4"/>
    <x v="43"/>
    <s v="R3000-REVENUE"/>
    <s v="R3310-FEDERAL GRANTS DIRECT"/>
    <m/>
    <n v="0"/>
    <n v="0"/>
    <n v="0"/>
    <n v="0"/>
    <n v="0"/>
    <s v="N/A"/>
    <n v="0"/>
    <n v="0"/>
    <n v="0"/>
    <n v="0"/>
    <n v="0"/>
    <n v="0"/>
    <n v="0"/>
    <n v="0"/>
    <n v="0"/>
    <n v="0"/>
    <n v="0"/>
    <n v="0"/>
    <n v="0"/>
    <s v="FED HOUSNG &amp; COMM DEV FND"/>
    <s v="FHCD JUDY JANSEN 2"/>
    <s v="IDIS HOME OWNERS REHAB"/>
    <s v="Default"/>
  </r>
  <r>
    <x v="0"/>
    <s v="1123352"/>
    <s v="350002"/>
    <x v="112"/>
    <s v="5590000"/>
    <n v="2016"/>
    <x v="3"/>
    <x v="112"/>
    <s v="50000-PROGRAM EXPENDITURE BUDGET"/>
    <s v="53000-SERVICES-OTHER CHARGES"/>
    <m/>
    <n v="0"/>
    <n v="0"/>
    <n v="0"/>
    <n v="0"/>
    <n v="0"/>
    <s v="N/A"/>
    <n v="0"/>
    <n v="0"/>
    <n v="0"/>
    <n v="0"/>
    <n v="0"/>
    <n v="0"/>
    <n v="0"/>
    <n v="0"/>
    <n v="0"/>
    <n v="0"/>
    <n v="0"/>
    <n v="0"/>
    <n v="0"/>
    <s v="FED HOUSNG &amp; COMM DEV FND"/>
    <s v="FHCD JUDY JANSEN 2"/>
    <s v="IDIS HOME OWNERS REHAB"/>
    <s v="HOUSING AND COMMUNITY DEVELOPMENT"/>
  </r>
  <r>
    <x v="0"/>
    <s v="1123352"/>
    <s v="350008"/>
    <x v="112"/>
    <s v="5590000"/>
    <n v="2016"/>
    <x v="3"/>
    <x v="112"/>
    <s v="50000-PROGRAM EXPENDITURE BUDGET"/>
    <s v="53000-SERVICES-OTHER CHARGES"/>
    <m/>
    <n v="0"/>
    <n v="0"/>
    <n v="0"/>
    <n v="0"/>
    <n v="0"/>
    <s v="N/A"/>
    <n v="0"/>
    <n v="0"/>
    <n v="0"/>
    <n v="0"/>
    <n v="0"/>
    <n v="0"/>
    <n v="0"/>
    <n v="0"/>
    <n v="0"/>
    <n v="0"/>
    <n v="0"/>
    <n v="0"/>
    <n v="0"/>
    <s v="FED HOUSNG &amp; COMM DEV FND"/>
    <s v="FHCD JUDY JANSEN 2"/>
    <s v="HOME OWNER OCC LNS"/>
    <s v="HOUSING AND COMMUNITY DEVELOPMENT"/>
  </r>
  <r>
    <x v="0"/>
    <s v="1123372"/>
    <s v="000000"/>
    <x v="6"/>
    <s v="0000000"/>
    <n v="2016"/>
    <x v="0"/>
    <x v="6"/>
    <s v="BS000-CURRENT ASSETS"/>
    <s v="B1150-ACCOUNTS RECEIVABLE"/>
    <m/>
    <n v="0"/>
    <n v="0"/>
    <n v="0"/>
    <n v="0"/>
    <n v="0"/>
    <s v="N/A"/>
    <n v="0"/>
    <n v="0"/>
    <n v="0"/>
    <n v="0"/>
    <n v="0"/>
    <n v="0"/>
    <n v="0"/>
    <n v="0"/>
    <n v="0"/>
    <n v="0"/>
    <n v="0"/>
    <n v="0"/>
    <n v="0"/>
    <s v="FED HOUSNG &amp; COMM DEV FND"/>
    <s v="FHCD MC CITY OF SEATTLE HAR"/>
    <s v="DEFAULT"/>
    <s v="Default"/>
  </r>
  <r>
    <x v="0"/>
    <s v="1123372"/>
    <s v="000000"/>
    <x v="9"/>
    <s v="0000000"/>
    <n v="2016"/>
    <x v="0"/>
    <x v="9"/>
    <s v="BS000-CURRENT ASSETS"/>
    <s v="B1150-ACCOUNTS RECEIVABLE"/>
    <m/>
    <n v="0"/>
    <n v="0"/>
    <n v="0"/>
    <n v="0"/>
    <n v="0"/>
    <s v="N/A"/>
    <n v="0"/>
    <n v="0"/>
    <n v="0"/>
    <n v="0"/>
    <n v="0"/>
    <n v="0"/>
    <n v="0"/>
    <n v="0"/>
    <n v="0"/>
    <n v="0"/>
    <n v="0"/>
    <n v="0"/>
    <n v="0"/>
    <s v="FED HOUSNG &amp; COMM DEV FND"/>
    <s v="FHCD MC CITY OF SEATTLE HAR"/>
    <s v="DEFAULT"/>
    <s v="Default"/>
  </r>
  <r>
    <x v="0"/>
    <s v="1123372"/>
    <s v="000000"/>
    <x v="29"/>
    <s v="0000000"/>
    <n v="2016"/>
    <x v="1"/>
    <x v="29"/>
    <s v="BS200-CURRENT LIABILITIES"/>
    <s v="B2220-DEFERRED REVENUES"/>
    <m/>
    <n v="0"/>
    <n v="0"/>
    <n v="0"/>
    <n v="0"/>
    <n v="0"/>
    <s v="N/A"/>
    <n v="0"/>
    <n v="0"/>
    <n v="0"/>
    <n v="0"/>
    <n v="0"/>
    <n v="0"/>
    <n v="0"/>
    <n v="0"/>
    <n v="0"/>
    <n v="0"/>
    <n v="0"/>
    <n v="0"/>
    <n v="0"/>
    <s v="FED HOUSNG &amp; COMM DEV FND"/>
    <s v="FHCD MC CITY OF SEATTLE HAR"/>
    <s v="DEFAULT"/>
    <s v="Default"/>
  </r>
  <r>
    <x v="0"/>
    <s v="1123372"/>
    <s v="350100"/>
    <x v="64"/>
    <s v="0000000"/>
    <n v="2016"/>
    <x v="4"/>
    <x v="64"/>
    <s v="R3000-REVENUE"/>
    <s v="R3310-FEDERAL GRANTS DIRECT"/>
    <m/>
    <n v="0"/>
    <n v="0"/>
    <n v="0"/>
    <n v="0"/>
    <n v="0"/>
    <s v="N/A"/>
    <n v="0"/>
    <n v="0"/>
    <n v="0"/>
    <n v="0"/>
    <n v="0"/>
    <n v="0"/>
    <n v="0"/>
    <n v="0"/>
    <n v="0"/>
    <n v="0"/>
    <n v="0"/>
    <n v="0"/>
    <n v="0"/>
    <s v="FED HOUSNG &amp; COMM DEV FND"/>
    <s v="FHCD MC CITY OF SEATTLE HAR"/>
    <s v="SAFE HARBORS   MCKINNEY"/>
    <s v="Default"/>
  </r>
  <r>
    <x v="0"/>
    <s v="1123372"/>
    <s v="350100"/>
    <x v="40"/>
    <s v="5590000"/>
    <n v="2016"/>
    <x v="3"/>
    <x v="40"/>
    <s v="50000-PROGRAM EXPENDITURE BUDGET"/>
    <s v="51000-WAGES AND BENEFITS"/>
    <s v="51100-SALARIES/WAGES"/>
    <n v="0"/>
    <n v="0"/>
    <n v="0"/>
    <n v="0"/>
    <n v="0"/>
    <s v="N/A"/>
    <n v="0"/>
    <n v="0"/>
    <n v="0"/>
    <n v="0"/>
    <n v="0"/>
    <n v="0"/>
    <n v="0"/>
    <n v="0"/>
    <n v="0"/>
    <n v="0"/>
    <n v="0"/>
    <n v="0"/>
    <n v="0"/>
    <s v="FED HOUSNG &amp; COMM DEV FND"/>
    <s v="FHCD MC CITY OF SEATTLE HAR"/>
    <s v="SAFE HARBORS   MCKINNEY"/>
    <s v="HOUSING AND COMMUNITY DEVELOPMENT"/>
  </r>
  <r>
    <x v="0"/>
    <s v="1123372"/>
    <s v="350100"/>
    <x v="70"/>
    <s v="5590000"/>
    <n v="2016"/>
    <x v="3"/>
    <x v="70"/>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71"/>
    <s v="5590000"/>
    <n v="2016"/>
    <x v="3"/>
    <x v="71"/>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72"/>
    <s v="5590000"/>
    <n v="2016"/>
    <x v="3"/>
    <x v="72"/>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112"/>
    <s v="0000000"/>
    <n v="2016"/>
    <x v="3"/>
    <x v="112"/>
    <s v="50000-PROGRAM EXPENDITURE BUDGET"/>
    <s v="53000-SERVICES-OTHER CHARGES"/>
    <m/>
    <n v="0"/>
    <n v="0"/>
    <n v="0"/>
    <n v="0"/>
    <n v="0"/>
    <s v="N/A"/>
    <n v="0"/>
    <n v="0"/>
    <n v="0"/>
    <n v="0"/>
    <n v="0"/>
    <n v="0"/>
    <n v="0"/>
    <n v="0"/>
    <n v="0"/>
    <n v="0"/>
    <n v="0"/>
    <n v="0"/>
    <n v="0"/>
    <s v="FED HOUSNG &amp; COMM DEV FND"/>
    <s v="FHCD MC CITY OF SEATTLE HAR"/>
    <s v="SAFE HARBORS   MCKINNEY"/>
    <s v="Default"/>
  </r>
  <r>
    <x v="0"/>
    <s v="1123372"/>
    <s v="350100"/>
    <x v="112"/>
    <s v="5590000"/>
    <n v="2016"/>
    <x v="3"/>
    <x v="112"/>
    <s v="50000-PROGRAM EXPENDITURE BUDGET"/>
    <s v="53000-SERVICES-OTHER CHARGES"/>
    <m/>
    <n v="0"/>
    <n v="0"/>
    <n v="0"/>
    <n v="0"/>
    <n v="0"/>
    <s v="N/A"/>
    <n v="0"/>
    <n v="0"/>
    <n v="0"/>
    <n v="0"/>
    <n v="0"/>
    <n v="0"/>
    <n v="0"/>
    <n v="0"/>
    <n v="0"/>
    <n v="0"/>
    <n v="0"/>
    <n v="0"/>
    <n v="0"/>
    <s v="FED HOUSNG &amp; COMM DEV FND"/>
    <s v="FHCD MC CITY OF SEATTLE HAR"/>
    <s v="SAFE HARBORS   MCKINNEY"/>
    <s v="HOUSING AND COMMUNITY DEVELOPMENT"/>
  </r>
  <r>
    <x v="0"/>
    <s v="1123372"/>
    <s v="350100"/>
    <x v="166"/>
    <s v="5590000"/>
    <n v="2016"/>
    <x v="3"/>
    <x v="165"/>
    <s v="50000-PROGRAM EXPENDITURE BUDGET"/>
    <s v="55000-INTRAGOVERNMENTAL SERVICES"/>
    <m/>
    <n v="0"/>
    <n v="0"/>
    <n v="0"/>
    <n v="0"/>
    <n v="0"/>
    <s v="N/A"/>
    <n v="0"/>
    <n v="0"/>
    <n v="0"/>
    <n v="0"/>
    <n v="0"/>
    <n v="0"/>
    <n v="0"/>
    <n v="0"/>
    <n v="0"/>
    <n v="0"/>
    <n v="0"/>
    <n v="0"/>
    <n v="0"/>
    <s v="FED HOUSNG &amp; COMM DEV FND"/>
    <s v="FHCD MC CITY OF SEATTLE HAR"/>
    <s v="SAFE HARBORS   MCKINNEY"/>
    <s v="HOUSING AND COMMUNITY DEVELOPMENT"/>
  </r>
  <r>
    <x v="0"/>
    <s v="1123389"/>
    <s v="000000"/>
    <x v="6"/>
    <s v="0000000"/>
    <n v="2016"/>
    <x v="0"/>
    <x v="6"/>
    <s v="BS000-CURRENT ASSETS"/>
    <s v="B1150-ACCOUNTS RECEIVABLE"/>
    <m/>
    <n v="0"/>
    <n v="0"/>
    <n v="0"/>
    <n v="0"/>
    <n v="0"/>
    <s v="N/A"/>
    <n v="0"/>
    <n v="0"/>
    <n v="0"/>
    <n v="0"/>
    <n v="0"/>
    <n v="0"/>
    <n v="0"/>
    <n v="0"/>
    <n v="0"/>
    <n v="0"/>
    <n v="0"/>
    <n v="0"/>
    <n v="0"/>
    <s v="FED HOUSNG &amp; COMM DEV FND"/>
    <s v="FHCD CONRAD BARTHOLOMEW"/>
    <s v="DEFAULT"/>
    <s v="Default"/>
  </r>
  <r>
    <x v="0"/>
    <s v="1123389"/>
    <s v="000000"/>
    <x v="9"/>
    <s v="0000000"/>
    <n v="2016"/>
    <x v="0"/>
    <x v="9"/>
    <s v="BS000-CURRENT ASSETS"/>
    <s v="B1150-ACCOUNTS RECEIVABLE"/>
    <m/>
    <n v="0"/>
    <n v="0"/>
    <n v="0"/>
    <n v="0"/>
    <n v="0"/>
    <s v="N/A"/>
    <n v="0"/>
    <n v="0"/>
    <n v="0"/>
    <n v="0"/>
    <n v="0"/>
    <n v="0"/>
    <n v="0"/>
    <n v="0"/>
    <n v="0"/>
    <n v="0"/>
    <n v="0"/>
    <n v="0"/>
    <n v="0"/>
    <s v="FED HOUSNG &amp; COMM DEV FND"/>
    <s v="FHCD CONRAD BARTHOLOMEW"/>
    <s v="DEFAULT"/>
    <s v="Default"/>
  </r>
  <r>
    <x v="0"/>
    <s v="1123389"/>
    <s v="000000"/>
    <x v="29"/>
    <s v="0000000"/>
    <n v="2016"/>
    <x v="1"/>
    <x v="29"/>
    <s v="BS200-CURRENT LIABILITIES"/>
    <s v="B2220-DEFERRED REVENUES"/>
    <m/>
    <n v="0"/>
    <n v="0"/>
    <n v="-1601.43"/>
    <n v="0"/>
    <n v="1601.43"/>
    <s v="N/A"/>
    <n v="0"/>
    <n v="0"/>
    <n v="0"/>
    <n v="0"/>
    <n v="0"/>
    <n v="0"/>
    <n v="0"/>
    <n v="0"/>
    <n v="0"/>
    <n v="0"/>
    <n v="0"/>
    <n v="-1601.43"/>
    <n v="0"/>
    <s v="FED HOUSNG &amp; COMM DEV FND"/>
    <s v="FHCD CONRAD BARTHOLOMEW"/>
    <s v="DEFAULT"/>
    <s v="Default"/>
  </r>
  <r>
    <x v="0"/>
    <s v="1123389"/>
    <s v="350002"/>
    <x v="43"/>
    <s v="0000000"/>
    <n v="2016"/>
    <x v="4"/>
    <x v="43"/>
    <s v="R3000-REVENUE"/>
    <s v="R3310-FEDERAL GRANTS DIRECT"/>
    <m/>
    <n v="0"/>
    <n v="0"/>
    <n v="0"/>
    <n v="0"/>
    <n v="0"/>
    <s v="N/A"/>
    <n v="0"/>
    <n v="0"/>
    <n v="0"/>
    <n v="0"/>
    <n v="0"/>
    <n v="0"/>
    <n v="0"/>
    <n v="0"/>
    <n v="0"/>
    <n v="0"/>
    <n v="0"/>
    <n v="0"/>
    <n v="0"/>
    <s v="FED HOUSNG &amp; COMM DEV FND"/>
    <s v="FHCD CONRAD BARTHOLOMEW"/>
    <s v="IDIS HOME OWNERS REHAB"/>
    <s v="Default"/>
  </r>
  <r>
    <x v="0"/>
    <s v="1123389"/>
    <s v="350002"/>
    <x v="39"/>
    <s v="0000000"/>
    <n v="2016"/>
    <x v="4"/>
    <x v="39"/>
    <s v="R3000-REVENUE"/>
    <s v="R3600-MISCELLANEOUS REVENUE"/>
    <m/>
    <n v="0"/>
    <n v="0"/>
    <n v="0"/>
    <n v="0"/>
    <n v="0"/>
    <s v="N/A"/>
    <n v="0"/>
    <n v="0"/>
    <n v="0"/>
    <n v="0"/>
    <n v="0"/>
    <n v="0"/>
    <n v="0"/>
    <n v="0"/>
    <n v="0"/>
    <n v="0"/>
    <n v="0"/>
    <n v="0"/>
    <n v="0"/>
    <s v="FED HOUSNG &amp; COMM DEV FND"/>
    <s v="FHCD CONRAD BARTHOLOMEW"/>
    <s v="IDIS HOME OWNERS REHAB"/>
    <s v="Default"/>
  </r>
  <r>
    <x v="0"/>
    <s v="1123389"/>
    <s v="350002"/>
    <x v="112"/>
    <s v="5590000"/>
    <n v="2016"/>
    <x v="3"/>
    <x v="112"/>
    <s v="50000-PROGRAM EXPENDITURE BUDGET"/>
    <s v="53000-SERVICES-OTHER CHARGES"/>
    <m/>
    <n v="0"/>
    <n v="0"/>
    <n v="0"/>
    <n v="0"/>
    <n v="0"/>
    <s v="N/A"/>
    <n v="0"/>
    <n v="0"/>
    <n v="0"/>
    <n v="0"/>
    <n v="0"/>
    <n v="0"/>
    <n v="0"/>
    <n v="0"/>
    <n v="0"/>
    <n v="0"/>
    <n v="0"/>
    <n v="0"/>
    <n v="0"/>
    <s v="FED HOUSNG &amp; COMM DEV FND"/>
    <s v="FHCD CONRAD BARTHOLOMEW"/>
    <s v="IDIS HOME OWNERS REHAB"/>
    <s v="HOUSING AND COMMUNITY DEVELOPMENT"/>
  </r>
  <r>
    <x v="0"/>
    <s v="1123389"/>
    <s v="350008"/>
    <x v="112"/>
    <s v="5590000"/>
    <n v="2016"/>
    <x v="3"/>
    <x v="112"/>
    <s v="50000-PROGRAM EXPENDITURE BUDGET"/>
    <s v="53000-SERVICES-OTHER CHARGES"/>
    <m/>
    <n v="0"/>
    <n v="0"/>
    <n v="0"/>
    <n v="0"/>
    <n v="0"/>
    <s v="N/A"/>
    <n v="0"/>
    <n v="0"/>
    <n v="0"/>
    <n v="0"/>
    <n v="0"/>
    <n v="0"/>
    <n v="0"/>
    <n v="0"/>
    <n v="0"/>
    <n v="0"/>
    <n v="0"/>
    <n v="0"/>
    <n v="0"/>
    <s v="FED HOUSNG &amp; COMM DEV FND"/>
    <s v="FHCD CONRAD BARTHOLOMEW"/>
    <s v="HOME OWNER OCC LNS"/>
    <s v="HOUSING AND COMMUNITY DEVELOPMENT"/>
  </r>
  <r>
    <x v="0"/>
    <s v="1123402"/>
    <s v="000000"/>
    <x v="6"/>
    <s v="0000000"/>
    <n v="2016"/>
    <x v="0"/>
    <x v="6"/>
    <s v="BS000-CURRENT ASSETS"/>
    <s v="B1150-ACCOUNTS RECEIVABLE"/>
    <m/>
    <n v="0"/>
    <n v="0"/>
    <n v="0"/>
    <n v="0"/>
    <n v="0"/>
    <s v="N/A"/>
    <n v="0"/>
    <n v="0"/>
    <n v="0"/>
    <n v="0"/>
    <n v="0"/>
    <n v="0"/>
    <n v="0"/>
    <n v="0"/>
    <n v="0"/>
    <n v="0"/>
    <n v="0"/>
    <n v="0"/>
    <n v="0"/>
    <s v="FED HOUSNG &amp; COMM DEV FND"/>
    <s v="FHCD MARYANNE SWANBERG"/>
    <s v="DEFAULT"/>
    <s v="Default"/>
  </r>
  <r>
    <x v="0"/>
    <s v="1123402"/>
    <s v="000000"/>
    <x v="9"/>
    <s v="0000000"/>
    <n v="2016"/>
    <x v="0"/>
    <x v="9"/>
    <s v="BS000-CURRENT ASSETS"/>
    <s v="B1150-ACCOUNTS RECEIVABLE"/>
    <m/>
    <n v="0"/>
    <n v="0"/>
    <n v="0"/>
    <n v="0"/>
    <n v="0"/>
    <s v="N/A"/>
    <n v="0"/>
    <n v="0"/>
    <n v="0"/>
    <n v="0"/>
    <n v="0"/>
    <n v="0"/>
    <n v="0"/>
    <n v="0"/>
    <n v="0"/>
    <n v="0"/>
    <n v="0"/>
    <n v="0"/>
    <n v="0"/>
    <s v="FED HOUSNG &amp; COMM DEV FND"/>
    <s v="FHCD MARYANNE SWANBERG"/>
    <s v="DEFAULT"/>
    <s v="Default"/>
  </r>
  <r>
    <x v="0"/>
    <s v="1123402"/>
    <s v="000000"/>
    <x v="29"/>
    <s v="0000000"/>
    <n v="2016"/>
    <x v="1"/>
    <x v="29"/>
    <s v="BS200-CURRENT LIABILITIES"/>
    <s v="B2220-DEFERRED REVENUES"/>
    <m/>
    <n v="0"/>
    <n v="0"/>
    <n v="0"/>
    <n v="0"/>
    <n v="0"/>
    <s v="N/A"/>
    <n v="0"/>
    <n v="0"/>
    <n v="0"/>
    <n v="0"/>
    <n v="0"/>
    <n v="0"/>
    <n v="0"/>
    <n v="0"/>
    <n v="0"/>
    <n v="0"/>
    <n v="0"/>
    <n v="0"/>
    <n v="0"/>
    <s v="FED HOUSNG &amp; COMM DEV FND"/>
    <s v="FHCD MARYANNE SWANBERG"/>
    <s v="DEFAULT"/>
    <s v="Default"/>
  </r>
  <r>
    <x v="0"/>
    <s v="1123402"/>
    <s v="350002"/>
    <x v="43"/>
    <s v="0000000"/>
    <n v="2016"/>
    <x v="4"/>
    <x v="43"/>
    <s v="R3000-REVENUE"/>
    <s v="R3310-FEDERAL GRANTS DIRECT"/>
    <m/>
    <n v="0"/>
    <n v="0"/>
    <n v="0"/>
    <n v="0"/>
    <n v="0"/>
    <s v="N/A"/>
    <n v="0"/>
    <n v="0"/>
    <n v="0"/>
    <n v="0"/>
    <n v="0"/>
    <n v="0"/>
    <n v="0"/>
    <n v="0"/>
    <n v="0"/>
    <n v="0"/>
    <n v="0"/>
    <n v="0"/>
    <n v="0"/>
    <s v="FED HOUSNG &amp; COMM DEV FND"/>
    <s v="FHCD MARYANNE SWANBERG"/>
    <s v="IDIS HOME OWNERS REHAB"/>
    <s v="Default"/>
  </r>
  <r>
    <x v="0"/>
    <s v="1123402"/>
    <s v="350002"/>
    <x v="112"/>
    <s v="5590000"/>
    <n v="2016"/>
    <x v="3"/>
    <x v="112"/>
    <s v="50000-PROGRAM EXPENDITURE BUDGET"/>
    <s v="53000-SERVICES-OTHER CHARGES"/>
    <m/>
    <n v="0"/>
    <n v="0"/>
    <n v="0"/>
    <n v="0"/>
    <n v="0"/>
    <s v="N/A"/>
    <n v="0"/>
    <n v="0"/>
    <n v="0"/>
    <n v="0"/>
    <n v="0"/>
    <n v="0"/>
    <n v="0"/>
    <n v="0"/>
    <n v="0"/>
    <n v="0"/>
    <n v="0"/>
    <n v="0"/>
    <n v="0"/>
    <s v="FED HOUSNG &amp; COMM DEV FND"/>
    <s v="FHCD MARYANNE SWANBERG"/>
    <s v="IDIS HOME OWNERS REHAB"/>
    <s v="HOUSING AND COMMUNITY DEVELOPMENT"/>
  </r>
  <r>
    <x v="0"/>
    <s v="1123586"/>
    <s v="000000"/>
    <x v="6"/>
    <s v="0000000"/>
    <n v="2016"/>
    <x v="0"/>
    <x v="6"/>
    <s v="BS000-CURRENT ASSETS"/>
    <s v="B1150-ACCOUNTS RECEIVABLE"/>
    <m/>
    <n v="0"/>
    <n v="0"/>
    <n v="0"/>
    <n v="0"/>
    <n v="0"/>
    <s v="N/A"/>
    <n v="0"/>
    <n v="0"/>
    <n v="0"/>
    <n v="0"/>
    <n v="0"/>
    <n v="0"/>
    <n v="0"/>
    <n v="0"/>
    <n v="0"/>
    <n v="0"/>
    <n v="0"/>
    <n v="0"/>
    <n v="0"/>
    <s v="FED HOUSNG &amp; COMM DEV FND"/>
    <s v="FHCD CHRISTINE WALDMAN"/>
    <s v="DEFAULT"/>
    <s v="Default"/>
  </r>
  <r>
    <x v="0"/>
    <s v="1123586"/>
    <s v="000000"/>
    <x v="9"/>
    <s v="0000000"/>
    <n v="2016"/>
    <x v="0"/>
    <x v="9"/>
    <s v="BS000-CURRENT ASSETS"/>
    <s v="B1150-ACCOUNTS RECEIVABLE"/>
    <m/>
    <n v="0"/>
    <n v="0"/>
    <n v="6460.5"/>
    <n v="0"/>
    <n v="-6460.5"/>
    <s v="N/A"/>
    <n v="0"/>
    <n v="0"/>
    <n v="0"/>
    <n v="0"/>
    <n v="0"/>
    <n v="0"/>
    <n v="0"/>
    <n v="0"/>
    <n v="0"/>
    <n v="0"/>
    <n v="0"/>
    <n v="6460.5"/>
    <n v="0"/>
    <s v="FED HOUSNG &amp; COMM DEV FND"/>
    <s v="FHCD CHRISTINE WALDMAN"/>
    <s v="DEFAULT"/>
    <s v="Default"/>
  </r>
  <r>
    <x v="0"/>
    <s v="1123586"/>
    <s v="000000"/>
    <x v="29"/>
    <s v="0000000"/>
    <n v="2016"/>
    <x v="1"/>
    <x v="29"/>
    <s v="BS200-CURRENT LIABILITIES"/>
    <s v="B2220-DEFERRED REVENUES"/>
    <m/>
    <n v="0"/>
    <n v="0"/>
    <n v="-10847.57"/>
    <n v="0"/>
    <n v="10847.57"/>
    <s v="N/A"/>
    <n v="0"/>
    <n v="0"/>
    <n v="0"/>
    <n v="0"/>
    <n v="0"/>
    <n v="0"/>
    <n v="0"/>
    <n v="0"/>
    <n v="0"/>
    <n v="0"/>
    <n v="0"/>
    <n v="-10847.57"/>
    <n v="0"/>
    <s v="FED HOUSNG &amp; COMM DEV FND"/>
    <s v="FHCD CHRISTINE WALDMAN"/>
    <s v="DEFAULT"/>
    <s v="Default"/>
  </r>
  <r>
    <x v="0"/>
    <s v="1123586"/>
    <s v="350002"/>
    <x v="43"/>
    <s v="0000000"/>
    <n v="2016"/>
    <x v="4"/>
    <x v="43"/>
    <s v="R3000-REVENUE"/>
    <s v="R3310-FEDERAL GRANTS DIRECT"/>
    <m/>
    <n v="0"/>
    <n v="0"/>
    <n v="0"/>
    <n v="0"/>
    <n v="0"/>
    <s v="N/A"/>
    <n v="0"/>
    <n v="0"/>
    <n v="0"/>
    <n v="0"/>
    <n v="0"/>
    <n v="0"/>
    <n v="0"/>
    <n v="0"/>
    <n v="0"/>
    <n v="0"/>
    <n v="0"/>
    <n v="0"/>
    <n v="0"/>
    <s v="FED HOUSNG &amp; COMM DEV FND"/>
    <s v="FHCD CHRISTINE WALDMAN"/>
    <s v="IDIS HOME OWNERS REHAB"/>
    <s v="Default"/>
  </r>
  <r>
    <x v="0"/>
    <s v="1123586"/>
    <s v="350002"/>
    <x v="39"/>
    <s v="0000000"/>
    <n v="2016"/>
    <x v="4"/>
    <x v="39"/>
    <s v="R3000-REVENUE"/>
    <s v="R3600-MISCELLANEOUS REVENUE"/>
    <m/>
    <n v="0"/>
    <n v="0"/>
    <n v="0"/>
    <n v="0"/>
    <n v="0"/>
    <s v="N/A"/>
    <n v="0"/>
    <n v="0"/>
    <n v="0"/>
    <n v="0"/>
    <n v="0"/>
    <n v="0"/>
    <n v="0"/>
    <n v="0"/>
    <n v="0"/>
    <n v="0"/>
    <n v="0"/>
    <n v="0"/>
    <n v="0"/>
    <s v="FED HOUSNG &amp; COMM DEV FND"/>
    <s v="FHCD CHRISTINE WALDMAN"/>
    <s v="IDIS HOME OWNERS REHAB"/>
    <s v="Default"/>
  </r>
  <r>
    <x v="0"/>
    <s v="1123586"/>
    <s v="350002"/>
    <x v="112"/>
    <s v="5590000"/>
    <n v="2016"/>
    <x v="3"/>
    <x v="112"/>
    <s v="50000-PROGRAM EXPENDITURE BUDGET"/>
    <s v="53000-SERVICES-OTHER CHARGES"/>
    <m/>
    <n v="0"/>
    <n v="0"/>
    <n v="0"/>
    <n v="0"/>
    <n v="0"/>
    <s v="N/A"/>
    <n v="0"/>
    <n v="0"/>
    <n v="0"/>
    <n v="0"/>
    <n v="0"/>
    <n v="0"/>
    <n v="0"/>
    <n v="0"/>
    <n v="0"/>
    <n v="0"/>
    <n v="0"/>
    <n v="0"/>
    <n v="0"/>
    <s v="FED HOUSNG &amp; COMM DEV FND"/>
    <s v="FHCD CHRISTINE WALDMAN"/>
    <s v="IDIS HOME OWNERS REHAB"/>
    <s v="HOUSING AND COMMUNITY DEVELOPMENT"/>
  </r>
  <r>
    <x v="0"/>
    <s v="1123621"/>
    <s v="000000"/>
    <x v="6"/>
    <s v="0000000"/>
    <n v="2016"/>
    <x v="0"/>
    <x v="6"/>
    <s v="BS000-CURRENT ASSETS"/>
    <s v="B1150-ACCOUNTS RECEIVABLE"/>
    <m/>
    <n v="0"/>
    <n v="0"/>
    <n v="0"/>
    <n v="0"/>
    <n v="0"/>
    <s v="N/A"/>
    <n v="0"/>
    <n v="0"/>
    <n v="0"/>
    <n v="0"/>
    <n v="0"/>
    <n v="0"/>
    <n v="0"/>
    <n v="0"/>
    <n v="0"/>
    <n v="0"/>
    <n v="0"/>
    <n v="0"/>
    <n v="0"/>
    <s v="FED HOUSNG &amp; COMM DEV FND"/>
    <s v="FHCD SPC TRA-CH C14944"/>
    <s v="DEFAULT"/>
    <s v="Default"/>
  </r>
  <r>
    <x v="0"/>
    <s v="1123621"/>
    <s v="000000"/>
    <x v="9"/>
    <s v="0000000"/>
    <n v="2016"/>
    <x v="0"/>
    <x v="9"/>
    <s v="BS000-CURRENT ASSETS"/>
    <s v="B1150-ACCOUNTS RECEIVABLE"/>
    <m/>
    <n v="0"/>
    <n v="0"/>
    <n v="0"/>
    <n v="0"/>
    <n v="0"/>
    <s v="N/A"/>
    <n v="0"/>
    <n v="0"/>
    <n v="0"/>
    <n v="0"/>
    <n v="0"/>
    <n v="0"/>
    <n v="0"/>
    <n v="0"/>
    <n v="0"/>
    <n v="0"/>
    <n v="0"/>
    <n v="0"/>
    <n v="0"/>
    <s v="FED HOUSNG &amp; COMM DEV FND"/>
    <s v="FHCD SPC TRA-CH C14944"/>
    <s v="DEFAULT"/>
    <s v="Default"/>
  </r>
  <r>
    <x v="0"/>
    <s v="1123621"/>
    <s v="000000"/>
    <x v="145"/>
    <s v="0000000"/>
    <n v="2016"/>
    <x v="0"/>
    <x v="145"/>
    <s v="BS000-CURRENT ASSETS"/>
    <s v="B1150-ACCOUNTS RECEIVABLE"/>
    <m/>
    <n v="0"/>
    <n v="0"/>
    <n v="0"/>
    <n v="0"/>
    <n v="0"/>
    <s v="N/A"/>
    <n v="0"/>
    <n v="0"/>
    <n v="0"/>
    <n v="0"/>
    <n v="0"/>
    <n v="0"/>
    <n v="0"/>
    <n v="0"/>
    <n v="0"/>
    <n v="0"/>
    <n v="0"/>
    <n v="0"/>
    <n v="0"/>
    <s v="FED HOUSNG &amp; COMM DEV FND"/>
    <s v="FHCD SPC TRA-CH C14944"/>
    <s v="DEFAULT"/>
    <s v="Default"/>
  </r>
  <r>
    <x v="0"/>
    <s v="1123621"/>
    <s v="000000"/>
    <x v="17"/>
    <s v="0000000"/>
    <n v="2016"/>
    <x v="1"/>
    <x v="17"/>
    <s v="BS200-CURRENT LIABILITIES"/>
    <s v="B2020-ACCOUNTS PAYABLE"/>
    <m/>
    <n v="0"/>
    <n v="0"/>
    <n v="0"/>
    <n v="0"/>
    <n v="0"/>
    <s v="N/A"/>
    <n v="0"/>
    <n v="0"/>
    <n v="0"/>
    <n v="0"/>
    <n v="0"/>
    <n v="0"/>
    <n v="0"/>
    <n v="0"/>
    <n v="0"/>
    <n v="0"/>
    <n v="0"/>
    <n v="0"/>
    <n v="0"/>
    <s v="FED HOUSNG &amp; COMM DEV FND"/>
    <s v="FHCD SPC TRA-CH C14944"/>
    <s v="DEFAULT"/>
    <s v="Default"/>
  </r>
  <r>
    <x v="0"/>
    <s v="1123621"/>
    <s v="000000"/>
    <x v="29"/>
    <s v="0000000"/>
    <n v="2016"/>
    <x v="1"/>
    <x v="29"/>
    <s v="BS200-CURRENT LIABILITIES"/>
    <s v="B2220-DEFERRED REVENUES"/>
    <m/>
    <n v="0"/>
    <n v="0"/>
    <n v="0"/>
    <n v="0"/>
    <n v="0"/>
    <s v="N/A"/>
    <n v="0"/>
    <n v="0"/>
    <n v="0"/>
    <n v="0"/>
    <n v="0"/>
    <n v="0"/>
    <n v="0"/>
    <n v="0"/>
    <n v="0"/>
    <n v="0"/>
    <n v="0"/>
    <n v="0"/>
    <n v="0"/>
    <s v="FED HOUSNG &amp; COMM DEV FND"/>
    <s v="FHCD SPC TRA-CH C14944"/>
    <s v="DEFAULT"/>
    <s v="Default"/>
  </r>
  <r>
    <x v="0"/>
    <s v="1123621"/>
    <s v="350080"/>
    <x v="63"/>
    <s v="0000000"/>
    <n v="2016"/>
    <x v="4"/>
    <x v="63"/>
    <s v="R3000-REVENUE"/>
    <s v="R3310-FEDERAL GRANTS DIRECT"/>
    <m/>
    <n v="0"/>
    <n v="0"/>
    <n v="0"/>
    <n v="0"/>
    <n v="0"/>
    <s v="N/A"/>
    <n v="0"/>
    <n v="0"/>
    <n v="0"/>
    <n v="0"/>
    <n v="0"/>
    <n v="0"/>
    <n v="0"/>
    <n v="0"/>
    <n v="0"/>
    <n v="0"/>
    <n v="0"/>
    <n v="0"/>
    <n v="0"/>
    <s v="FED HOUSNG &amp; COMM DEV FND"/>
    <s v="FHCD SPC TRA-CH C14944"/>
    <s v="SPC GRANT #2"/>
    <s v="Default"/>
  </r>
  <r>
    <x v="0"/>
    <s v="1123621"/>
    <s v="350080"/>
    <x v="139"/>
    <s v="0000000"/>
    <n v="2016"/>
    <x v="3"/>
    <x v="139"/>
    <s v="50000-PROGRAM EXPENDITURE BUDGET"/>
    <s v="53000-SERVICES-OTHER CHARGES"/>
    <m/>
    <n v="0"/>
    <n v="0"/>
    <n v="0"/>
    <n v="0"/>
    <n v="0"/>
    <s v="N/A"/>
    <n v="0"/>
    <n v="0"/>
    <n v="0"/>
    <n v="0"/>
    <n v="0"/>
    <n v="0"/>
    <n v="0"/>
    <n v="0"/>
    <n v="0"/>
    <n v="0"/>
    <n v="0"/>
    <n v="0"/>
    <n v="0"/>
    <s v="FED HOUSNG &amp; COMM DEV FND"/>
    <s v="FHCD SPC TRA-CH C14944"/>
    <s v="SPC GRANT #2"/>
    <s v="Default"/>
  </r>
  <r>
    <x v="0"/>
    <s v="1123621"/>
    <s v="350080"/>
    <x v="139"/>
    <s v="5590000"/>
    <n v="2016"/>
    <x v="3"/>
    <x v="139"/>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1"/>
    <s v="350080"/>
    <x v="111"/>
    <s v="5590000"/>
    <n v="2016"/>
    <x v="3"/>
    <x v="111"/>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1"/>
    <s v="350080"/>
    <x v="112"/>
    <s v="0000000"/>
    <n v="2016"/>
    <x v="3"/>
    <x v="112"/>
    <s v="50000-PROGRAM EXPENDITURE BUDGET"/>
    <s v="53000-SERVICES-OTHER CHARGES"/>
    <m/>
    <n v="0"/>
    <n v="0"/>
    <n v="0"/>
    <n v="0"/>
    <n v="0"/>
    <s v="N/A"/>
    <n v="0"/>
    <n v="0"/>
    <n v="0"/>
    <n v="0"/>
    <n v="0"/>
    <n v="0"/>
    <n v="0"/>
    <n v="0"/>
    <n v="0"/>
    <n v="0"/>
    <n v="0"/>
    <n v="0"/>
    <n v="0"/>
    <s v="FED HOUSNG &amp; COMM DEV FND"/>
    <s v="FHCD SPC TRA-CH C14944"/>
    <s v="SPC GRANT #2"/>
    <s v="Default"/>
  </r>
  <r>
    <x v="0"/>
    <s v="1123621"/>
    <s v="350080"/>
    <x v="112"/>
    <s v="5590000"/>
    <n v="2016"/>
    <x v="3"/>
    <x v="112"/>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3"/>
    <s v="000000"/>
    <x v="6"/>
    <s v="0000000"/>
    <n v="2016"/>
    <x v="0"/>
    <x v="6"/>
    <s v="BS000-CURRENT ASSETS"/>
    <s v="B1150-ACCOUNTS RECEIVABLE"/>
    <m/>
    <n v="0"/>
    <n v="0"/>
    <n v="0"/>
    <n v="0"/>
    <n v="0"/>
    <s v="N/A"/>
    <n v="0"/>
    <n v="0"/>
    <n v="0"/>
    <n v="0"/>
    <n v="0"/>
    <n v="0"/>
    <n v="0"/>
    <n v="0"/>
    <n v="0"/>
    <n v="0"/>
    <n v="0"/>
    <n v="0"/>
    <n v="0"/>
    <s v="FED HOUSNG &amp; COMM DEV FND"/>
    <s v="FHCD SPC TRA2 2014 C14973"/>
    <s v="DEFAULT"/>
    <s v="Default"/>
  </r>
  <r>
    <x v="0"/>
    <s v="1123623"/>
    <s v="000000"/>
    <x v="9"/>
    <s v="0000000"/>
    <n v="2016"/>
    <x v="0"/>
    <x v="9"/>
    <s v="BS000-CURRENT ASSETS"/>
    <s v="B1150-ACCOUNTS RECEIVABLE"/>
    <m/>
    <n v="0"/>
    <n v="0"/>
    <n v="0"/>
    <n v="0"/>
    <n v="0"/>
    <s v="N/A"/>
    <n v="0"/>
    <n v="0"/>
    <n v="0"/>
    <n v="0"/>
    <n v="0"/>
    <n v="0"/>
    <n v="0"/>
    <n v="0"/>
    <n v="0"/>
    <n v="0"/>
    <n v="0"/>
    <n v="0"/>
    <n v="0"/>
    <s v="FED HOUSNG &amp; COMM DEV FND"/>
    <s v="FHCD SPC TRA2 2014 C14973"/>
    <s v="DEFAULT"/>
    <s v="Default"/>
  </r>
  <r>
    <x v="0"/>
    <s v="1123623"/>
    <s v="000000"/>
    <x v="145"/>
    <s v="0000000"/>
    <n v="2016"/>
    <x v="0"/>
    <x v="145"/>
    <s v="BS000-CURRENT ASSETS"/>
    <s v="B1150-ACCOUNTS RECEIVABLE"/>
    <m/>
    <n v="0"/>
    <n v="0"/>
    <n v="0"/>
    <n v="0"/>
    <n v="0"/>
    <s v="N/A"/>
    <n v="0"/>
    <n v="0"/>
    <n v="0"/>
    <n v="0"/>
    <n v="0"/>
    <n v="0"/>
    <n v="0"/>
    <n v="0"/>
    <n v="0"/>
    <n v="0"/>
    <n v="0"/>
    <n v="0"/>
    <n v="0"/>
    <s v="FED HOUSNG &amp; COMM DEV FND"/>
    <s v="FHCD SPC TRA2 2014 C14973"/>
    <s v="DEFAULT"/>
    <s v="Default"/>
  </r>
  <r>
    <x v="0"/>
    <s v="1123623"/>
    <s v="000000"/>
    <x v="17"/>
    <s v="0000000"/>
    <n v="2016"/>
    <x v="1"/>
    <x v="17"/>
    <s v="BS200-CURRENT LIABILITIES"/>
    <s v="B2020-ACCOUNTS PAYABLE"/>
    <m/>
    <n v="0"/>
    <n v="0"/>
    <n v="0"/>
    <n v="0"/>
    <n v="0"/>
    <s v="N/A"/>
    <n v="0"/>
    <n v="0"/>
    <n v="0"/>
    <n v="0"/>
    <n v="0"/>
    <n v="0"/>
    <n v="0"/>
    <n v="0"/>
    <n v="0"/>
    <n v="0"/>
    <n v="0"/>
    <n v="0"/>
    <n v="0"/>
    <s v="FED HOUSNG &amp; COMM DEV FND"/>
    <s v="FHCD SPC TRA2 2014 C14973"/>
    <s v="DEFAULT"/>
    <s v="Default"/>
  </r>
  <r>
    <x v="0"/>
    <s v="1123623"/>
    <s v="000000"/>
    <x v="29"/>
    <s v="0000000"/>
    <n v="2016"/>
    <x v="1"/>
    <x v="29"/>
    <s v="BS200-CURRENT LIABILITIES"/>
    <s v="B2220-DEFERRED REVENUES"/>
    <m/>
    <n v="0"/>
    <n v="0"/>
    <n v="0"/>
    <n v="0"/>
    <n v="0"/>
    <s v="N/A"/>
    <n v="0"/>
    <n v="0"/>
    <n v="0"/>
    <n v="0"/>
    <n v="0"/>
    <n v="0"/>
    <n v="0"/>
    <n v="0"/>
    <n v="0"/>
    <n v="0"/>
    <n v="0"/>
    <n v="0"/>
    <n v="0"/>
    <s v="FED HOUSNG &amp; COMM DEV FND"/>
    <s v="FHCD SPC TRA2 2014 C14973"/>
    <s v="DEFAULT"/>
    <s v="Default"/>
  </r>
  <r>
    <x v="0"/>
    <s v="1123623"/>
    <s v="350080"/>
    <x v="63"/>
    <s v="0000000"/>
    <n v="2016"/>
    <x v="4"/>
    <x v="63"/>
    <s v="R3000-REVENUE"/>
    <s v="R3310-FEDERAL GRANTS DIRECT"/>
    <m/>
    <n v="0"/>
    <n v="0"/>
    <n v="0"/>
    <n v="0"/>
    <n v="0"/>
    <s v="N/A"/>
    <n v="0"/>
    <n v="0"/>
    <n v="0"/>
    <n v="0"/>
    <n v="0"/>
    <n v="0"/>
    <n v="0"/>
    <n v="0"/>
    <n v="0"/>
    <n v="0"/>
    <n v="0"/>
    <n v="0"/>
    <n v="0"/>
    <s v="FED HOUSNG &amp; COMM DEV FND"/>
    <s v="FHCD SPC TRA2 2014 C14973"/>
    <s v="SPC GRANT #2"/>
    <s v="Default"/>
  </r>
  <r>
    <x v="0"/>
    <s v="1123623"/>
    <s v="350080"/>
    <x v="139"/>
    <s v="0000000"/>
    <n v="2016"/>
    <x v="3"/>
    <x v="139"/>
    <s v="50000-PROGRAM EXPENDITURE BUDGET"/>
    <s v="53000-SERVICES-OTHER CHARGES"/>
    <m/>
    <n v="0"/>
    <n v="0"/>
    <n v="0"/>
    <n v="0"/>
    <n v="0"/>
    <s v="N/A"/>
    <n v="0"/>
    <n v="0"/>
    <n v="0"/>
    <n v="0"/>
    <n v="0"/>
    <n v="0"/>
    <n v="0"/>
    <n v="0"/>
    <n v="0"/>
    <n v="0"/>
    <n v="0"/>
    <n v="0"/>
    <n v="0"/>
    <s v="FED HOUSNG &amp; COMM DEV FND"/>
    <s v="FHCD SPC TRA2 2014 C14973"/>
    <s v="SPC GRANT #2"/>
    <s v="Default"/>
  </r>
  <r>
    <x v="0"/>
    <s v="1123623"/>
    <s v="350080"/>
    <x v="139"/>
    <s v="5590000"/>
    <n v="2016"/>
    <x v="3"/>
    <x v="139"/>
    <s v="50000-PROGRAM EXPENDITURE BUDGET"/>
    <s v="53000-SERVICES-OTHER CHARGES"/>
    <m/>
    <n v="0"/>
    <n v="0"/>
    <n v="0"/>
    <n v="0"/>
    <n v="0"/>
    <s v="N/A"/>
    <n v="0"/>
    <n v="0"/>
    <n v="0"/>
    <n v="0"/>
    <n v="0"/>
    <n v="0"/>
    <n v="0"/>
    <n v="0"/>
    <n v="0"/>
    <n v="0"/>
    <n v="0"/>
    <n v="0"/>
    <n v="0"/>
    <s v="FED HOUSNG &amp; COMM DEV FND"/>
    <s v="FHCD SPC TRA2 2014 C14973"/>
    <s v="SPC GRANT #2"/>
    <s v="HOUSING AND COMMUNITY DEVELOPMENT"/>
  </r>
  <r>
    <x v="0"/>
    <s v="1123623"/>
    <s v="350080"/>
    <x v="112"/>
    <s v="0000000"/>
    <n v="2016"/>
    <x v="3"/>
    <x v="112"/>
    <s v="50000-PROGRAM EXPENDITURE BUDGET"/>
    <s v="53000-SERVICES-OTHER CHARGES"/>
    <m/>
    <n v="0"/>
    <n v="0"/>
    <n v="0"/>
    <n v="0"/>
    <n v="0"/>
    <s v="N/A"/>
    <n v="0"/>
    <n v="0"/>
    <n v="0"/>
    <n v="0"/>
    <n v="0"/>
    <n v="0"/>
    <n v="0"/>
    <n v="0"/>
    <n v="0"/>
    <n v="0"/>
    <n v="0"/>
    <n v="0"/>
    <n v="0"/>
    <s v="FED HOUSNG &amp; COMM DEV FND"/>
    <s v="FHCD SPC TRA2 2014 C14973"/>
    <s v="SPC GRANT #2"/>
    <s v="Default"/>
  </r>
  <r>
    <x v="0"/>
    <s v="1123623"/>
    <s v="350080"/>
    <x v="112"/>
    <s v="5590000"/>
    <n v="2016"/>
    <x v="3"/>
    <x v="112"/>
    <s v="50000-PROGRAM EXPENDITURE BUDGET"/>
    <s v="53000-SERVICES-OTHER CHARGES"/>
    <m/>
    <n v="0"/>
    <n v="0"/>
    <n v="0"/>
    <n v="0"/>
    <n v="0"/>
    <s v="N/A"/>
    <n v="0"/>
    <n v="0"/>
    <n v="0"/>
    <n v="0"/>
    <n v="0"/>
    <n v="0"/>
    <n v="0"/>
    <n v="0"/>
    <n v="0"/>
    <n v="0"/>
    <n v="0"/>
    <n v="0"/>
    <n v="0"/>
    <s v="FED HOUSNG &amp; COMM DEV FND"/>
    <s v="FHCD SPC TRA2 2014 C14973"/>
    <s v="SPC GRANT #2"/>
    <s v="HOUSING AND COMMUNITY DEVELOPMENT"/>
  </r>
  <r>
    <x v="0"/>
    <s v="1123706"/>
    <s v="000000"/>
    <x v="6"/>
    <s v="0000000"/>
    <n v="2016"/>
    <x v="0"/>
    <x v="6"/>
    <s v="BS000-CURRENT ASSETS"/>
    <s v="B1150-ACCOUNTS RECEIVABLE"/>
    <m/>
    <n v="0"/>
    <n v="0"/>
    <n v="0"/>
    <n v="0"/>
    <n v="0"/>
    <s v="N/A"/>
    <n v="0"/>
    <n v="0"/>
    <n v="0"/>
    <n v="0"/>
    <n v="0"/>
    <n v="0"/>
    <n v="0"/>
    <n v="0"/>
    <n v="0"/>
    <n v="0"/>
    <n v="0"/>
    <n v="0"/>
    <n v="0"/>
    <s v="FED HOUSNG &amp; COMM DEV FND"/>
    <s v="FHCD SHANNON PRESLEY"/>
    <s v="DEFAULT"/>
    <s v="Default"/>
  </r>
  <r>
    <x v="0"/>
    <s v="1123706"/>
    <s v="000000"/>
    <x v="9"/>
    <s v="0000000"/>
    <n v="2016"/>
    <x v="0"/>
    <x v="9"/>
    <s v="BS000-CURRENT ASSETS"/>
    <s v="B1150-ACCOUNTS RECEIVABLE"/>
    <m/>
    <n v="0"/>
    <n v="0"/>
    <n v="0"/>
    <n v="0"/>
    <n v="0"/>
    <s v="N/A"/>
    <n v="0"/>
    <n v="0"/>
    <n v="0"/>
    <n v="0"/>
    <n v="0"/>
    <n v="0"/>
    <n v="0"/>
    <n v="0"/>
    <n v="0"/>
    <n v="0"/>
    <n v="0"/>
    <n v="0"/>
    <n v="0"/>
    <s v="FED HOUSNG &amp; COMM DEV FND"/>
    <s v="FHCD SHANNON PRESLEY"/>
    <s v="DEFAULT"/>
    <s v="Default"/>
  </r>
  <r>
    <x v="0"/>
    <s v="1123706"/>
    <s v="000000"/>
    <x v="29"/>
    <s v="0000000"/>
    <n v="2016"/>
    <x v="1"/>
    <x v="29"/>
    <s v="BS200-CURRENT LIABILITIES"/>
    <s v="B2220-DEFERRED REVENUES"/>
    <m/>
    <n v="0"/>
    <n v="0"/>
    <n v="0"/>
    <n v="0"/>
    <n v="0"/>
    <s v="N/A"/>
    <n v="0"/>
    <n v="0"/>
    <n v="0"/>
    <n v="0"/>
    <n v="0"/>
    <n v="0"/>
    <n v="0"/>
    <n v="0"/>
    <n v="0"/>
    <n v="0"/>
    <n v="0"/>
    <n v="0"/>
    <n v="0"/>
    <s v="FED HOUSNG &amp; COMM DEV FND"/>
    <s v="FHCD SHANNON PRESLEY"/>
    <s v="DEFAULT"/>
    <s v="Default"/>
  </r>
  <r>
    <x v="0"/>
    <s v="1123706"/>
    <s v="350002"/>
    <x v="43"/>
    <s v="0000000"/>
    <n v="2016"/>
    <x v="4"/>
    <x v="43"/>
    <s v="R3000-REVENUE"/>
    <s v="R3310-FEDERAL GRANTS DIRECT"/>
    <m/>
    <n v="0"/>
    <n v="0"/>
    <n v="0"/>
    <n v="0"/>
    <n v="0"/>
    <s v="N/A"/>
    <n v="0"/>
    <n v="0"/>
    <n v="0"/>
    <n v="0"/>
    <n v="0"/>
    <n v="0"/>
    <n v="0"/>
    <n v="0"/>
    <n v="0"/>
    <n v="0"/>
    <n v="0"/>
    <n v="0"/>
    <n v="0"/>
    <s v="FED HOUSNG &amp; COMM DEV FND"/>
    <s v="FHCD SHANNON PRESLEY"/>
    <s v="IDIS HOME OWNERS REHAB"/>
    <s v="Default"/>
  </r>
  <r>
    <x v="0"/>
    <s v="1123706"/>
    <s v="350002"/>
    <x v="39"/>
    <s v="0000000"/>
    <n v="2016"/>
    <x v="4"/>
    <x v="39"/>
    <s v="R3000-REVENUE"/>
    <s v="R3600-MISCELLANEOUS REVENUE"/>
    <m/>
    <n v="0"/>
    <n v="0"/>
    <n v="0"/>
    <n v="0"/>
    <n v="0"/>
    <s v="N/A"/>
    <n v="0"/>
    <n v="0"/>
    <n v="0"/>
    <n v="0"/>
    <n v="0"/>
    <n v="0"/>
    <n v="0"/>
    <n v="0"/>
    <n v="0"/>
    <n v="0"/>
    <n v="0"/>
    <n v="0"/>
    <n v="0"/>
    <s v="FED HOUSNG &amp; COMM DEV FND"/>
    <s v="FHCD SHANNON PRESLEY"/>
    <s v="IDIS HOME OWNERS REHAB"/>
    <s v="Default"/>
  </r>
  <r>
    <x v="0"/>
    <s v="1123706"/>
    <s v="350002"/>
    <x v="112"/>
    <s v="5590000"/>
    <n v="2016"/>
    <x v="3"/>
    <x v="112"/>
    <s v="50000-PROGRAM EXPENDITURE BUDGET"/>
    <s v="53000-SERVICES-OTHER CHARGES"/>
    <m/>
    <n v="0"/>
    <n v="0"/>
    <n v="0"/>
    <n v="0"/>
    <n v="0"/>
    <s v="N/A"/>
    <n v="0"/>
    <n v="0"/>
    <n v="0"/>
    <n v="0"/>
    <n v="0"/>
    <n v="0"/>
    <n v="0"/>
    <n v="0"/>
    <n v="0"/>
    <n v="0"/>
    <n v="0"/>
    <n v="0"/>
    <n v="0"/>
    <s v="FED HOUSNG &amp; COMM DEV FND"/>
    <s v="FHCD SHANNON PRESLEY"/>
    <s v="IDIS HOME OWNERS REHAB"/>
    <s v="HOUSING AND COMMUNITY DEVELOPMENT"/>
  </r>
  <r>
    <x v="0"/>
    <s v="1123720"/>
    <s v="000000"/>
    <x v="6"/>
    <s v="0000000"/>
    <n v="2016"/>
    <x v="0"/>
    <x v="6"/>
    <s v="BS000-CURRENT ASSETS"/>
    <s v="B1150-ACCOUNTS RECEIVABLE"/>
    <m/>
    <n v="0"/>
    <n v="0"/>
    <n v="0"/>
    <n v="0"/>
    <n v="0"/>
    <s v="N/A"/>
    <n v="0"/>
    <n v="0"/>
    <n v="0"/>
    <n v="0"/>
    <n v="0"/>
    <n v="0"/>
    <n v="0"/>
    <n v="0"/>
    <n v="0"/>
    <n v="0"/>
    <n v="0"/>
    <n v="0"/>
    <n v="0"/>
    <s v="FED HOUSNG &amp; COMM DEV FND"/>
    <s v="FHCD HPL Avondale Prk ES14SH"/>
    <s v="DEFAULT"/>
    <s v="Default"/>
  </r>
  <r>
    <x v="0"/>
    <s v="1123720"/>
    <s v="000000"/>
    <x v="9"/>
    <s v="0000000"/>
    <n v="2016"/>
    <x v="0"/>
    <x v="9"/>
    <s v="BS000-CURRENT ASSETS"/>
    <s v="B1150-ACCOUNTS RECEIVABLE"/>
    <m/>
    <n v="0"/>
    <n v="0"/>
    <n v="0"/>
    <n v="0"/>
    <n v="0"/>
    <s v="N/A"/>
    <n v="0"/>
    <n v="0"/>
    <n v="0"/>
    <n v="0"/>
    <n v="0"/>
    <n v="0"/>
    <n v="0"/>
    <n v="0"/>
    <n v="0"/>
    <n v="0"/>
    <n v="0"/>
    <n v="0"/>
    <n v="0"/>
    <s v="FED HOUSNG &amp; COMM DEV FND"/>
    <s v="FHCD HPL Avondale Prk ES14SH"/>
    <s v="DEFAULT"/>
    <s v="Default"/>
  </r>
  <r>
    <x v="0"/>
    <s v="1123720"/>
    <s v="000000"/>
    <x v="29"/>
    <s v="0000000"/>
    <n v="2016"/>
    <x v="1"/>
    <x v="29"/>
    <s v="BS200-CURRENT LIABILITIES"/>
    <s v="B2220-DEFERRED REVENUES"/>
    <m/>
    <n v="0"/>
    <n v="0"/>
    <n v="0"/>
    <n v="0"/>
    <n v="0"/>
    <s v="N/A"/>
    <n v="0"/>
    <n v="0"/>
    <n v="0"/>
    <n v="0"/>
    <n v="0"/>
    <n v="0"/>
    <n v="0"/>
    <n v="0"/>
    <n v="0"/>
    <n v="0"/>
    <n v="0"/>
    <n v="0"/>
    <n v="0"/>
    <s v="FED HOUSNG &amp; COMM DEV FND"/>
    <s v="FHCD HPL Avondale Prk ES14SH"/>
    <s v="DEFAULT"/>
    <s v="Default"/>
  </r>
  <r>
    <x v="0"/>
    <s v="1123720"/>
    <s v="350206"/>
    <x v="62"/>
    <s v="0000000"/>
    <n v="2016"/>
    <x v="4"/>
    <x v="62"/>
    <s v="R3000-REVENUE"/>
    <s v="R3310-FEDERAL GRANTS DIRECT"/>
    <m/>
    <n v="0"/>
    <n v="0"/>
    <n v="0"/>
    <n v="0"/>
    <n v="0"/>
    <s v="N/A"/>
    <n v="0"/>
    <n v="0"/>
    <n v="0"/>
    <n v="0"/>
    <n v="0"/>
    <n v="0"/>
    <n v="0"/>
    <n v="0"/>
    <n v="0"/>
    <n v="0"/>
    <n v="0"/>
    <n v="0"/>
    <n v="0"/>
    <s v="FED HOUSNG &amp; COMM DEV FND"/>
    <s v="FHCD HPL Avondale Prk ES14SH"/>
    <s v="ESG PROGRAM"/>
    <s v="Default"/>
  </r>
  <r>
    <x v="0"/>
    <s v="1123720"/>
    <s v="350206"/>
    <x v="112"/>
    <s v="5590000"/>
    <n v="2016"/>
    <x v="3"/>
    <x v="112"/>
    <s v="50000-PROGRAM EXPENDITURE BUDGET"/>
    <s v="53000-SERVICES-OTHER CHARGES"/>
    <m/>
    <n v="0"/>
    <n v="0"/>
    <n v="0"/>
    <n v="0"/>
    <n v="0"/>
    <s v="N/A"/>
    <n v="0"/>
    <n v="0"/>
    <n v="0"/>
    <n v="0"/>
    <n v="0"/>
    <n v="0"/>
    <n v="0"/>
    <n v="0"/>
    <n v="0"/>
    <n v="0"/>
    <n v="0"/>
    <n v="0"/>
    <n v="0"/>
    <s v="FED HOUSNG &amp; COMM DEV FND"/>
    <s v="FHCD HPL Avondale Prk ES14SH"/>
    <s v="ESG PROGRAM"/>
    <s v="HOUSING AND COMMUNITY DEVELOPMENT"/>
  </r>
  <r>
    <x v="0"/>
    <s v="1123721"/>
    <s v="000000"/>
    <x v="6"/>
    <s v="0000000"/>
    <n v="2016"/>
    <x v="0"/>
    <x v="6"/>
    <s v="BS000-CURRENT ASSETS"/>
    <s v="B1150-ACCOUNTS RECEIVABLE"/>
    <m/>
    <n v="0"/>
    <n v="0"/>
    <n v="0"/>
    <n v="0"/>
    <n v="0"/>
    <s v="N/A"/>
    <n v="0"/>
    <n v="0"/>
    <n v="0"/>
    <n v="0"/>
    <n v="0"/>
    <n v="0"/>
    <n v="0"/>
    <n v="0"/>
    <n v="0"/>
    <n v="0"/>
    <n v="0"/>
    <n v="0"/>
    <n v="0"/>
    <s v="FED HOUSNG &amp; COMM DEV FND"/>
    <s v="FHCD HPL Kenmore Fami ES14SH"/>
    <s v="DEFAULT"/>
    <s v="Default"/>
  </r>
  <r>
    <x v="0"/>
    <s v="1123721"/>
    <s v="000000"/>
    <x v="9"/>
    <s v="0000000"/>
    <n v="2016"/>
    <x v="0"/>
    <x v="9"/>
    <s v="BS000-CURRENT ASSETS"/>
    <s v="B1150-ACCOUNTS RECEIVABLE"/>
    <m/>
    <n v="0"/>
    <n v="0"/>
    <n v="0"/>
    <n v="0"/>
    <n v="0"/>
    <s v="N/A"/>
    <n v="0"/>
    <n v="0"/>
    <n v="0"/>
    <n v="0"/>
    <n v="0"/>
    <n v="0"/>
    <n v="0"/>
    <n v="0"/>
    <n v="0"/>
    <n v="0"/>
    <n v="0"/>
    <n v="0"/>
    <n v="0"/>
    <s v="FED HOUSNG &amp; COMM DEV FND"/>
    <s v="FHCD HPL Kenmore Fami ES14SH"/>
    <s v="DEFAULT"/>
    <s v="Default"/>
  </r>
  <r>
    <x v="0"/>
    <s v="1123721"/>
    <s v="000000"/>
    <x v="29"/>
    <s v="0000000"/>
    <n v="2016"/>
    <x v="1"/>
    <x v="29"/>
    <s v="BS200-CURRENT LIABILITIES"/>
    <s v="B2220-DEFERRED REVENUES"/>
    <m/>
    <n v="0"/>
    <n v="0"/>
    <n v="0"/>
    <n v="0"/>
    <n v="0"/>
    <s v="N/A"/>
    <n v="0"/>
    <n v="0"/>
    <n v="0"/>
    <n v="0"/>
    <n v="0"/>
    <n v="0"/>
    <n v="0"/>
    <n v="0"/>
    <n v="0"/>
    <n v="0"/>
    <n v="0"/>
    <n v="0"/>
    <n v="0"/>
    <s v="FED HOUSNG &amp; COMM DEV FND"/>
    <s v="FHCD HPL Kenmore Fami ES14SH"/>
    <s v="DEFAULT"/>
    <s v="Default"/>
  </r>
  <r>
    <x v="0"/>
    <s v="1123721"/>
    <s v="350206"/>
    <x v="62"/>
    <s v="0000000"/>
    <n v="2016"/>
    <x v="4"/>
    <x v="62"/>
    <s v="R3000-REVENUE"/>
    <s v="R3310-FEDERAL GRANTS DIRECT"/>
    <m/>
    <n v="0"/>
    <n v="0"/>
    <n v="0"/>
    <n v="0"/>
    <n v="0"/>
    <s v="N/A"/>
    <n v="0"/>
    <n v="0"/>
    <n v="0"/>
    <n v="0"/>
    <n v="0"/>
    <n v="0"/>
    <n v="0"/>
    <n v="0"/>
    <n v="0"/>
    <n v="0"/>
    <n v="0"/>
    <n v="0"/>
    <n v="0"/>
    <s v="FED HOUSNG &amp; COMM DEV FND"/>
    <s v="FHCD HPL Kenmore Fami ES14SH"/>
    <s v="ESG PROGRAM"/>
    <s v="Default"/>
  </r>
  <r>
    <x v="0"/>
    <s v="1123721"/>
    <s v="350206"/>
    <x v="112"/>
    <s v="5590000"/>
    <n v="2016"/>
    <x v="3"/>
    <x v="112"/>
    <s v="50000-PROGRAM EXPENDITURE BUDGET"/>
    <s v="53000-SERVICES-OTHER CHARGES"/>
    <m/>
    <n v="0"/>
    <n v="0"/>
    <n v="0"/>
    <n v="0"/>
    <n v="0"/>
    <s v="N/A"/>
    <n v="0"/>
    <n v="0"/>
    <n v="0"/>
    <n v="0"/>
    <n v="0"/>
    <n v="0"/>
    <n v="0"/>
    <n v="0"/>
    <n v="0"/>
    <n v="0"/>
    <n v="0"/>
    <n v="0"/>
    <n v="0"/>
    <s v="FED HOUSNG &amp; COMM DEV FND"/>
    <s v="FHCD HPL Kenmore Fami ES14SH"/>
    <s v="ESG PROGRAM"/>
    <s v="HOUSING AND COMMUNITY DEVELOPMENT"/>
  </r>
  <r>
    <x v="0"/>
    <s v="1123722"/>
    <s v="000000"/>
    <x v="6"/>
    <s v="0000000"/>
    <n v="2016"/>
    <x v="0"/>
    <x v="6"/>
    <s v="BS000-CURRENT ASSETS"/>
    <s v="B1150-ACCOUNTS RECEIVABLE"/>
    <m/>
    <n v="0"/>
    <n v="0"/>
    <n v="0"/>
    <n v="0"/>
    <n v="0"/>
    <s v="N/A"/>
    <n v="0"/>
    <n v="0"/>
    <n v="0"/>
    <n v="0"/>
    <n v="0"/>
    <n v="0"/>
    <n v="0"/>
    <n v="0"/>
    <n v="0"/>
    <n v="0"/>
    <n v="0"/>
    <n v="0"/>
    <n v="0"/>
    <s v="FED HOUSNG &amp; COMM DEV FND"/>
    <s v="FHCD MSC Family Shltr ES14SH"/>
    <s v="DEFAULT"/>
    <s v="Default"/>
  </r>
  <r>
    <x v="0"/>
    <s v="1123722"/>
    <s v="000000"/>
    <x v="9"/>
    <s v="0000000"/>
    <n v="2016"/>
    <x v="0"/>
    <x v="9"/>
    <s v="BS000-CURRENT ASSETS"/>
    <s v="B1150-ACCOUNTS RECEIVABLE"/>
    <m/>
    <n v="0"/>
    <n v="0"/>
    <n v="0"/>
    <n v="0"/>
    <n v="0"/>
    <s v="N/A"/>
    <n v="0"/>
    <n v="0"/>
    <n v="0"/>
    <n v="0"/>
    <n v="0"/>
    <n v="0"/>
    <n v="0"/>
    <n v="0"/>
    <n v="0"/>
    <n v="0"/>
    <n v="0"/>
    <n v="0"/>
    <n v="0"/>
    <s v="FED HOUSNG &amp; COMM DEV FND"/>
    <s v="FHCD MSC Family Shltr ES14SH"/>
    <s v="DEFAULT"/>
    <s v="Default"/>
  </r>
  <r>
    <x v="0"/>
    <s v="1123722"/>
    <s v="000000"/>
    <x v="29"/>
    <s v="0000000"/>
    <n v="2016"/>
    <x v="1"/>
    <x v="29"/>
    <s v="BS200-CURRENT LIABILITIES"/>
    <s v="B2220-DEFERRED REVENUES"/>
    <m/>
    <n v="0"/>
    <n v="0"/>
    <n v="0"/>
    <n v="0"/>
    <n v="0"/>
    <s v="N/A"/>
    <n v="0"/>
    <n v="0"/>
    <n v="0"/>
    <n v="0"/>
    <n v="0"/>
    <n v="0"/>
    <n v="0"/>
    <n v="0"/>
    <n v="0"/>
    <n v="0"/>
    <n v="0"/>
    <n v="0"/>
    <n v="0"/>
    <s v="FED HOUSNG &amp; COMM DEV FND"/>
    <s v="FHCD MSC Family Shltr ES14SH"/>
    <s v="DEFAULT"/>
    <s v="Default"/>
  </r>
  <r>
    <x v="0"/>
    <s v="1123722"/>
    <s v="350206"/>
    <x v="62"/>
    <s v="0000000"/>
    <n v="2016"/>
    <x v="4"/>
    <x v="62"/>
    <s v="R3000-REVENUE"/>
    <s v="R3310-FEDERAL GRANTS DIRECT"/>
    <m/>
    <n v="0"/>
    <n v="0"/>
    <n v="0"/>
    <n v="0"/>
    <n v="0"/>
    <s v="N/A"/>
    <n v="0"/>
    <n v="0"/>
    <n v="0"/>
    <n v="0"/>
    <n v="0"/>
    <n v="0"/>
    <n v="0"/>
    <n v="0"/>
    <n v="0"/>
    <n v="0"/>
    <n v="0"/>
    <n v="0"/>
    <n v="0"/>
    <s v="FED HOUSNG &amp; COMM DEV FND"/>
    <s v="FHCD MSC Family Shltr ES14SH"/>
    <s v="ESG PROGRAM"/>
    <s v="Default"/>
  </r>
  <r>
    <x v="0"/>
    <s v="1123722"/>
    <s v="350206"/>
    <x v="112"/>
    <s v="5590000"/>
    <n v="2016"/>
    <x v="3"/>
    <x v="112"/>
    <s v="50000-PROGRAM EXPENDITURE BUDGET"/>
    <s v="53000-SERVICES-OTHER CHARGES"/>
    <m/>
    <n v="0"/>
    <n v="0"/>
    <n v="0"/>
    <n v="0"/>
    <n v="0"/>
    <s v="N/A"/>
    <n v="0"/>
    <n v="0"/>
    <n v="0"/>
    <n v="0"/>
    <n v="0"/>
    <n v="0"/>
    <n v="0"/>
    <n v="0"/>
    <n v="0"/>
    <n v="0"/>
    <n v="0"/>
    <n v="0"/>
    <n v="0"/>
    <s v="FED HOUSNG &amp; COMM DEV FND"/>
    <s v="FHCD MSC Family Shltr ES14SH"/>
    <s v="ESG PROGRAM"/>
    <s v="HOUSING AND COMMUNITY DEVELOPMENT"/>
  </r>
  <r>
    <x v="0"/>
    <s v="1123789"/>
    <s v="000000"/>
    <x v="6"/>
    <s v="0000000"/>
    <n v="2016"/>
    <x v="0"/>
    <x v="6"/>
    <s v="BS000-CURRENT ASSETS"/>
    <s v="B1150-ACCOUNTS RECEIVABLE"/>
    <m/>
    <n v="0"/>
    <n v="0"/>
    <n v="0"/>
    <n v="0"/>
    <n v="0"/>
    <s v="N/A"/>
    <n v="0"/>
    <n v="0"/>
    <n v="0"/>
    <n v="0"/>
    <n v="0"/>
    <n v="0"/>
    <n v="0"/>
    <n v="0"/>
    <n v="0"/>
    <n v="0"/>
    <n v="0"/>
    <n v="0"/>
    <n v="0"/>
    <s v="FED HOUSNG &amp; COMM DEV FND"/>
    <s v="FHCD KLARA ZATLOKA"/>
    <s v="DEFAULT"/>
    <s v="Default"/>
  </r>
  <r>
    <x v="0"/>
    <s v="1123789"/>
    <s v="000000"/>
    <x v="9"/>
    <s v="0000000"/>
    <n v="2016"/>
    <x v="0"/>
    <x v="9"/>
    <s v="BS000-CURRENT ASSETS"/>
    <s v="B1150-ACCOUNTS RECEIVABLE"/>
    <m/>
    <n v="0"/>
    <n v="0"/>
    <n v="151.65"/>
    <n v="0"/>
    <n v="-151.65"/>
    <s v="N/A"/>
    <n v="0"/>
    <n v="0"/>
    <n v="0"/>
    <n v="0"/>
    <n v="0"/>
    <n v="0"/>
    <n v="0"/>
    <n v="0"/>
    <n v="0"/>
    <n v="0"/>
    <n v="0"/>
    <n v="151.65"/>
    <n v="0"/>
    <s v="FED HOUSNG &amp; COMM DEV FND"/>
    <s v="FHCD KLARA ZATLOKA"/>
    <s v="DEFAULT"/>
    <s v="Default"/>
  </r>
  <r>
    <x v="0"/>
    <s v="1123789"/>
    <s v="000000"/>
    <x v="29"/>
    <s v="0000000"/>
    <n v="2016"/>
    <x v="1"/>
    <x v="29"/>
    <s v="BS200-CURRENT LIABILITIES"/>
    <s v="B2220-DEFERRED REVENUES"/>
    <m/>
    <n v="0"/>
    <n v="0"/>
    <n v="-7326.12"/>
    <n v="0"/>
    <n v="7326.12"/>
    <s v="N/A"/>
    <n v="0"/>
    <n v="0"/>
    <n v="0"/>
    <n v="0"/>
    <n v="0"/>
    <n v="0"/>
    <n v="0"/>
    <n v="0"/>
    <n v="0"/>
    <n v="0"/>
    <n v="0"/>
    <n v="-7326.12"/>
    <n v="0"/>
    <s v="FED HOUSNG &amp; COMM DEV FND"/>
    <s v="FHCD KLARA ZATLOKA"/>
    <s v="DEFAULT"/>
    <s v="Default"/>
  </r>
  <r>
    <x v="0"/>
    <s v="1123789"/>
    <s v="350002"/>
    <x v="43"/>
    <s v="0000000"/>
    <n v="2016"/>
    <x v="4"/>
    <x v="43"/>
    <s v="R3000-REVENUE"/>
    <s v="R3310-FEDERAL GRANTS DIRECT"/>
    <m/>
    <n v="0"/>
    <n v="0"/>
    <n v="0"/>
    <n v="0"/>
    <n v="0"/>
    <s v="N/A"/>
    <n v="0"/>
    <n v="0"/>
    <n v="0"/>
    <n v="0"/>
    <n v="0"/>
    <n v="0"/>
    <n v="0"/>
    <n v="0"/>
    <n v="0"/>
    <n v="0"/>
    <n v="0"/>
    <n v="0"/>
    <n v="0"/>
    <s v="FED HOUSNG &amp; COMM DEV FND"/>
    <s v="FHCD KLARA ZATLOKA"/>
    <s v="IDIS HOME OWNERS REHAB"/>
    <s v="Default"/>
  </r>
  <r>
    <x v="0"/>
    <s v="1123789"/>
    <s v="350002"/>
    <x v="39"/>
    <s v="0000000"/>
    <n v="2016"/>
    <x v="4"/>
    <x v="39"/>
    <s v="R3000-REVENUE"/>
    <s v="R3600-MISCELLANEOUS REVENUE"/>
    <m/>
    <n v="0"/>
    <n v="0"/>
    <n v="0"/>
    <n v="0"/>
    <n v="0"/>
    <s v="N/A"/>
    <n v="0"/>
    <n v="0"/>
    <n v="0"/>
    <n v="0"/>
    <n v="0"/>
    <n v="0"/>
    <n v="0"/>
    <n v="0"/>
    <n v="0"/>
    <n v="0"/>
    <n v="0"/>
    <n v="0"/>
    <n v="0"/>
    <s v="FED HOUSNG &amp; COMM DEV FND"/>
    <s v="FHCD KLARA ZATLOKA"/>
    <s v="IDIS HOME OWNERS REHAB"/>
    <s v="Default"/>
  </r>
  <r>
    <x v="0"/>
    <s v="1123789"/>
    <s v="350002"/>
    <x v="112"/>
    <s v="5590000"/>
    <n v="2016"/>
    <x v="3"/>
    <x v="112"/>
    <s v="50000-PROGRAM EXPENDITURE BUDGET"/>
    <s v="53000-SERVICES-OTHER CHARGES"/>
    <m/>
    <n v="0"/>
    <n v="0"/>
    <n v="0"/>
    <n v="0"/>
    <n v="0"/>
    <s v="N/A"/>
    <n v="0"/>
    <n v="0"/>
    <n v="0"/>
    <n v="0"/>
    <n v="0"/>
    <n v="0"/>
    <n v="0"/>
    <n v="0"/>
    <n v="0"/>
    <n v="0"/>
    <n v="0"/>
    <n v="0"/>
    <n v="0"/>
    <s v="FED HOUSNG &amp; COMM DEV FND"/>
    <s v="FHCD KLARA ZATLOKA"/>
    <s v="IDIS HOME OWNERS REHAB"/>
    <s v="HOUSING AND COMMUNITY DEVELOPMENT"/>
  </r>
  <r>
    <x v="0"/>
    <s v="1123902"/>
    <s v="000000"/>
    <x v="6"/>
    <s v="0000000"/>
    <n v="2016"/>
    <x v="0"/>
    <x v="6"/>
    <s v="BS000-CURRENT ASSETS"/>
    <s v="B1150-ACCOUNTS RECEIVABLE"/>
    <m/>
    <n v="0"/>
    <n v="0"/>
    <n v="0"/>
    <n v="0"/>
    <n v="0"/>
    <s v="N/A"/>
    <n v="0"/>
    <n v="0"/>
    <n v="0"/>
    <n v="0"/>
    <n v="0"/>
    <n v="0"/>
    <n v="0"/>
    <n v="0"/>
    <n v="0"/>
    <n v="0"/>
    <n v="0"/>
    <n v="0"/>
    <n v="0"/>
    <s v="FED HOUSNG &amp; COMM DEV FND"/>
    <s v="FHCD CHARLES CURTIS"/>
    <s v="DEFAULT"/>
    <s v="Default"/>
  </r>
  <r>
    <x v="0"/>
    <s v="1123902"/>
    <s v="000000"/>
    <x v="9"/>
    <s v="0000000"/>
    <n v="2016"/>
    <x v="0"/>
    <x v="9"/>
    <s v="BS000-CURRENT ASSETS"/>
    <s v="B1150-ACCOUNTS RECEIVABLE"/>
    <m/>
    <n v="0"/>
    <n v="0"/>
    <n v="0"/>
    <n v="0"/>
    <n v="0"/>
    <s v="N/A"/>
    <n v="0"/>
    <n v="0"/>
    <n v="0"/>
    <n v="0"/>
    <n v="0"/>
    <n v="0"/>
    <n v="0"/>
    <n v="0"/>
    <n v="0"/>
    <n v="0"/>
    <n v="0"/>
    <n v="0"/>
    <n v="0"/>
    <s v="FED HOUSNG &amp; COMM DEV FND"/>
    <s v="FHCD CHARLES CURTIS"/>
    <s v="DEFAULT"/>
    <s v="Default"/>
  </r>
  <r>
    <x v="0"/>
    <s v="1123902"/>
    <s v="000000"/>
    <x v="29"/>
    <s v="0000000"/>
    <n v="2016"/>
    <x v="1"/>
    <x v="29"/>
    <s v="BS200-CURRENT LIABILITIES"/>
    <s v="B2220-DEFERRED REVENUES"/>
    <m/>
    <n v="0"/>
    <n v="0"/>
    <n v="0"/>
    <n v="0"/>
    <n v="0"/>
    <s v="N/A"/>
    <n v="0"/>
    <n v="0"/>
    <n v="0"/>
    <n v="0"/>
    <n v="0"/>
    <n v="0"/>
    <n v="0"/>
    <n v="0"/>
    <n v="0"/>
    <n v="0"/>
    <n v="0"/>
    <n v="0"/>
    <n v="0"/>
    <s v="FED HOUSNG &amp; COMM DEV FND"/>
    <s v="FHCD CHARLES CURTIS"/>
    <s v="DEFAULT"/>
    <s v="Default"/>
  </r>
  <r>
    <x v="0"/>
    <s v="1123902"/>
    <s v="350002"/>
    <x v="43"/>
    <s v="0000000"/>
    <n v="2016"/>
    <x v="4"/>
    <x v="43"/>
    <s v="R3000-REVENUE"/>
    <s v="R3310-FEDERAL GRANTS DIRECT"/>
    <m/>
    <n v="0"/>
    <n v="0"/>
    <n v="0"/>
    <n v="0"/>
    <n v="0"/>
    <s v="N/A"/>
    <n v="0"/>
    <n v="0"/>
    <n v="0"/>
    <n v="0"/>
    <n v="0"/>
    <n v="0"/>
    <n v="0"/>
    <n v="0"/>
    <n v="0"/>
    <n v="0"/>
    <n v="0"/>
    <n v="0"/>
    <n v="0"/>
    <s v="FED HOUSNG &amp; COMM DEV FND"/>
    <s v="FHCD CHARLES CURTIS"/>
    <s v="IDIS HOME OWNERS REHAB"/>
    <s v="Default"/>
  </r>
  <r>
    <x v="0"/>
    <s v="1123902"/>
    <s v="350002"/>
    <x v="39"/>
    <s v="0000000"/>
    <n v="2016"/>
    <x v="4"/>
    <x v="39"/>
    <s v="R3000-REVENUE"/>
    <s v="R3600-MISCELLANEOUS REVENUE"/>
    <m/>
    <n v="0"/>
    <n v="0"/>
    <n v="0"/>
    <n v="0"/>
    <n v="0"/>
    <s v="N/A"/>
    <n v="0"/>
    <n v="0"/>
    <n v="0"/>
    <n v="0"/>
    <n v="0"/>
    <n v="0"/>
    <n v="0"/>
    <n v="0"/>
    <n v="0"/>
    <n v="0"/>
    <n v="0"/>
    <n v="0"/>
    <n v="0"/>
    <s v="FED HOUSNG &amp; COMM DEV FND"/>
    <s v="FHCD CHARLES CURTIS"/>
    <s v="IDIS HOME OWNERS REHAB"/>
    <s v="Default"/>
  </r>
  <r>
    <x v="0"/>
    <s v="1123902"/>
    <s v="350002"/>
    <x v="112"/>
    <s v="5590000"/>
    <n v="2016"/>
    <x v="3"/>
    <x v="112"/>
    <s v="50000-PROGRAM EXPENDITURE BUDGET"/>
    <s v="53000-SERVICES-OTHER CHARGES"/>
    <m/>
    <n v="0"/>
    <n v="0"/>
    <n v="0"/>
    <n v="0"/>
    <n v="0"/>
    <s v="N/A"/>
    <n v="0"/>
    <n v="0"/>
    <n v="0"/>
    <n v="0"/>
    <n v="0"/>
    <n v="0"/>
    <n v="0"/>
    <n v="0"/>
    <n v="0"/>
    <n v="0"/>
    <n v="0"/>
    <n v="0"/>
    <n v="0"/>
    <s v="FED HOUSNG &amp; COMM DEV FND"/>
    <s v="FHCD CHARLES CURTIS"/>
    <s v="IDIS HOME OWNERS REHAB"/>
    <s v="HOUSING AND COMMUNITY DEVELOPMENT"/>
  </r>
  <r>
    <x v="0"/>
    <s v="1123950"/>
    <s v="000000"/>
    <x v="6"/>
    <s v="0000000"/>
    <n v="2016"/>
    <x v="0"/>
    <x v="6"/>
    <s v="BS000-CURRENT ASSETS"/>
    <s v="B1150-ACCOUNTS RECEIVABLE"/>
    <m/>
    <n v="0"/>
    <n v="0"/>
    <n v="0"/>
    <n v="0"/>
    <n v="0"/>
    <s v="N/A"/>
    <n v="0"/>
    <n v="0"/>
    <n v="0"/>
    <n v="0"/>
    <n v="0"/>
    <n v="0"/>
    <n v="0"/>
    <n v="0"/>
    <n v="0"/>
    <n v="0"/>
    <n v="0"/>
    <n v="0"/>
    <n v="0"/>
    <s v="FED HOUSNG &amp; COMM DEV FND"/>
    <s v="FHCD SPC SRA 14 C14972"/>
    <s v="DEFAULT"/>
    <s v="Default"/>
  </r>
  <r>
    <x v="0"/>
    <s v="1123950"/>
    <s v="000000"/>
    <x v="9"/>
    <s v="0000000"/>
    <n v="2016"/>
    <x v="0"/>
    <x v="9"/>
    <s v="BS000-CURRENT ASSETS"/>
    <s v="B1150-ACCOUNTS RECEIVABLE"/>
    <m/>
    <n v="0"/>
    <n v="0"/>
    <n v="0"/>
    <n v="0"/>
    <n v="0"/>
    <s v="N/A"/>
    <n v="0"/>
    <n v="0"/>
    <n v="0"/>
    <n v="0"/>
    <n v="0"/>
    <n v="0"/>
    <n v="0"/>
    <n v="0"/>
    <n v="0"/>
    <n v="0"/>
    <n v="0"/>
    <n v="0"/>
    <n v="0"/>
    <s v="FED HOUSNG &amp; COMM DEV FND"/>
    <s v="FHCD SPC SRA 14 C14972"/>
    <s v="DEFAULT"/>
    <s v="Default"/>
  </r>
  <r>
    <x v="0"/>
    <s v="1123950"/>
    <s v="000000"/>
    <x v="145"/>
    <s v="0000000"/>
    <n v="2016"/>
    <x v="0"/>
    <x v="145"/>
    <s v="BS000-CURRENT ASSETS"/>
    <s v="B1150-ACCOUNTS RECEIVABLE"/>
    <m/>
    <n v="0"/>
    <n v="0"/>
    <n v="0"/>
    <n v="0"/>
    <n v="0"/>
    <s v="N/A"/>
    <n v="0"/>
    <n v="0"/>
    <n v="0"/>
    <n v="0"/>
    <n v="0"/>
    <n v="0"/>
    <n v="0"/>
    <n v="0"/>
    <n v="0"/>
    <n v="0"/>
    <n v="0"/>
    <n v="0"/>
    <n v="0"/>
    <s v="FED HOUSNG &amp; COMM DEV FND"/>
    <s v="FHCD SPC SRA 14 C14972"/>
    <s v="DEFAULT"/>
    <s v="Default"/>
  </r>
  <r>
    <x v="0"/>
    <s v="1123950"/>
    <s v="000000"/>
    <x v="17"/>
    <s v="0000000"/>
    <n v="2016"/>
    <x v="1"/>
    <x v="17"/>
    <s v="BS200-CURRENT LIABILITIES"/>
    <s v="B2020-ACCOUNTS PAYABLE"/>
    <m/>
    <n v="0"/>
    <n v="0"/>
    <n v="0"/>
    <n v="0"/>
    <n v="0"/>
    <s v="N/A"/>
    <n v="0"/>
    <n v="0"/>
    <n v="0"/>
    <n v="0"/>
    <n v="0"/>
    <n v="0"/>
    <n v="0"/>
    <n v="0"/>
    <n v="0"/>
    <n v="0"/>
    <n v="0"/>
    <n v="0"/>
    <n v="0"/>
    <s v="FED HOUSNG &amp; COMM DEV FND"/>
    <s v="FHCD SPC SRA 14 C14972"/>
    <s v="DEFAULT"/>
    <s v="Default"/>
  </r>
  <r>
    <x v="0"/>
    <s v="1123950"/>
    <s v="000000"/>
    <x v="29"/>
    <s v="0000000"/>
    <n v="2016"/>
    <x v="1"/>
    <x v="29"/>
    <s v="BS200-CURRENT LIABILITIES"/>
    <s v="B2220-DEFERRED REVENUES"/>
    <m/>
    <n v="0"/>
    <n v="0"/>
    <n v="0"/>
    <n v="0"/>
    <n v="0"/>
    <s v="N/A"/>
    <n v="0"/>
    <n v="0"/>
    <n v="0"/>
    <n v="0"/>
    <n v="0"/>
    <n v="0"/>
    <n v="0"/>
    <n v="0"/>
    <n v="0"/>
    <n v="0"/>
    <n v="0"/>
    <n v="0"/>
    <n v="0"/>
    <s v="FED HOUSNG &amp; COMM DEV FND"/>
    <s v="FHCD SPC SRA 14 C14972"/>
    <s v="DEFAULT"/>
    <s v="Default"/>
  </r>
  <r>
    <x v="0"/>
    <s v="1123950"/>
    <s v="350080"/>
    <x v="63"/>
    <s v="0000000"/>
    <n v="2016"/>
    <x v="4"/>
    <x v="63"/>
    <s v="R3000-REVENUE"/>
    <s v="R3310-FEDERAL GRANTS DIRECT"/>
    <m/>
    <n v="0"/>
    <n v="0"/>
    <n v="0"/>
    <n v="0"/>
    <n v="0"/>
    <s v="N/A"/>
    <n v="0"/>
    <n v="0"/>
    <n v="0"/>
    <n v="0"/>
    <n v="0"/>
    <n v="0"/>
    <n v="0"/>
    <n v="0"/>
    <n v="0"/>
    <n v="0"/>
    <n v="0"/>
    <n v="0"/>
    <n v="0"/>
    <s v="FED HOUSNG &amp; COMM DEV FND"/>
    <s v="FHCD SPC SRA 14 C14972"/>
    <s v="SPC GRANT #2"/>
    <s v="Default"/>
  </r>
  <r>
    <x v="0"/>
    <s v="1123950"/>
    <s v="350080"/>
    <x v="40"/>
    <s v="5590000"/>
    <n v="2016"/>
    <x v="3"/>
    <x v="40"/>
    <s v="50000-PROGRAM EXPENDITURE BUDGET"/>
    <s v="51000-WAGES AND BENEFITS"/>
    <s v="51100-SALARIES/WAGES"/>
    <n v="0"/>
    <n v="0"/>
    <n v="0"/>
    <n v="0"/>
    <n v="0"/>
    <s v="N/A"/>
    <n v="0"/>
    <n v="0"/>
    <n v="0"/>
    <n v="0"/>
    <n v="0"/>
    <n v="0"/>
    <n v="0"/>
    <n v="0"/>
    <n v="0"/>
    <n v="0"/>
    <n v="0"/>
    <n v="0"/>
    <n v="0"/>
    <s v="FED HOUSNG &amp; COMM DEV FND"/>
    <s v="FHCD SPC SRA 14 C14972"/>
    <s v="SPC GRANT #2"/>
    <s v="HOUSING AND COMMUNITY DEVELOPMENT"/>
  </r>
  <r>
    <x v="0"/>
    <s v="1123950"/>
    <s v="350080"/>
    <x v="70"/>
    <s v="5590000"/>
    <n v="2016"/>
    <x v="3"/>
    <x v="70"/>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71"/>
    <s v="5590000"/>
    <n v="2016"/>
    <x v="3"/>
    <x v="71"/>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72"/>
    <s v="5590000"/>
    <n v="2016"/>
    <x v="3"/>
    <x v="72"/>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139"/>
    <s v="0000000"/>
    <n v="2016"/>
    <x v="3"/>
    <x v="139"/>
    <s v="50000-PROGRAM EXPENDITURE BUDGET"/>
    <s v="53000-SERVICES-OTHER CHARGES"/>
    <m/>
    <n v="0"/>
    <n v="0"/>
    <n v="0"/>
    <n v="0"/>
    <n v="0"/>
    <s v="N/A"/>
    <n v="0"/>
    <n v="0"/>
    <n v="0"/>
    <n v="0"/>
    <n v="0"/>
    <n v="0"/>
    <n v="0"/>
    <n v="0"/>
    <n v="0"/>
    <n v="0"/>
    <n v="0"/>
    <n v="0"/>
    <n v="0"/>
    <s v="FED HOUSNG &amp; COMM DEV FND"/>
    <s v="FHCD SPC SRA 14 C14972"/>
    <s v="SPC GRANT #2"/>
    <s v="Default"/>
  </r>
  <r>
    <x v="0"/>
    <s v="1123950"/>
    <s v="350080"/>
    <x v="139"/>
    <s v="5590000"/>
    <n v="2016"/>
    <x v="3"/>
    <x v="139"/>
    <s v="50000-PROGRAM EXPENDITURE BUDGET"/>
    <s v="53000-SERVICES-OTHER CHARGES"/>
    <m/>
    <n v="0"/>
    <n v="0"/>
    <n v="0"/>
    <n v="0"/>
    <n v="0"/>
    <s v="N/A"/>
    <n v="0"/>
    <n v="0"/>
    <n v="0"/>
    <n v="0"/>
    <n v="0"/>
    <n v="0"/>
    <n v="0"/>
    <n v="0"/>
    <n v="0"/>
    <n v="0"/>
    <n v="0"/>
    <n v="0"/>
    <n v="0"/>
    <s v="FED HOUSNG &amp; COMM DEV FND"/>
    <s v="FHCD SPC SRA 14 C14972"/>
    <s v="SPC GRANT #2"/>
    <s v="HOUSING AND COMMUNITY DEVELOPMENT"/>
  </r>
  <r>
    <x v="0"/>
    <s v="1123950"/>
    <s v="350080"/>
    <x v="112"/>
    <s v="0000000"/>
    <n v="2016"/>
    <x v="3"/>
    <x v="112"/>
    <s v="50000-PROGRAM EXPENDITURE BUDGET"/>
    <s v="53000-SERVICES-OTHER CHARGES"/>
    <m/>
    <n v="0"/>
    <n v="0"/>
    <n v="0"/>
    <n v="0"/>
    <n v="0"/>
    <s v="N/A"/>
    <n v="0"/>
    <n v="0"/>
    <n v="0"/>
    <n v="0"/>
    <n v="0"/>
    <n v="0"/>
    <n v="0"/>
    <n v="0"/>
    <n v="0"/>
    <n v="0"/>
    <n v="0"/>
    <n v="0"/>
    <n v="0"/>
    <s v="FED HOUSNG &amp; COMM DEV FND"/>
    <s v="FHCD SPC SRA 14 C14972"/>
    <s v="SPC GRANT #2"/>
    <s v="Default"/>
  </r>
  <r>
    <x v="0"/>
    <s v="1123950"/>
    <s v="350080"/>
    <x v="112"/>
    <s v="5590000"/>
    <n v="2016"/>
    <x v="3"/>
    <x v="112"/>
    <s v="50000-PROGRAM EXPENDITURE BUDGET"/>
    <s v="53000-SERVICES-OTHER CHARGES"/>
    <m/>
    <n v="0"/>
    <n v="0"/>
    <n v="0"/>
    <n v="0"/>
    <n v="0"/>
    <s v="N/A"/>
    <n v="0"/>
    <n v="0"/>
    <n v="0"/>
    <n v="0"/>
    <n v="0"/>
    <n v="0"/>
    <n v="0"/>
    <n v="0"/>
    <n v="0"/>
    <n v="0"/>
    <n v="0"/>
    <n v="0"/>
    <n v="0"/>
    <s v="FED HOUSNG &amp; COMM DEV FND"/>
    <s v="FHCD SPC SRA 14 C14972"/>
    <s v="SPC GRANT #2"/>
    <s v="HOUSING AND COMMUNITY DEVELOPMENT"/>
  </r>
  <r>
    <x v="0"/>
    <s v="1124012"/>
    <s v="000000"/>
    <x v="6"/>
    <s v="0000000"/>
    <n v="2016"/>
    <x v="0"/>
    <x v="6"/>
    <s v="BS000-CURRENT ASSETS"/>
    <s v="B1150-ACCOUNTS RECEIVABLE"/>
    <m/>
    <n v="0"/>
    <n v="0"/>
    <n v="0"/>
    <n v="0"/>
    <n v="0"/>
    <s v="N/A"/>
    <n v="0"/>
    <n v="0"/>
    <n v="0"/>
    <n v="0"/>
    <n v="0"/>
    <n v="0"/>
    <n v="0"/>
    <n v="0"/>
    <n v="0"/>
    <n v="0"/>
    <n v="0"/>
    <n v="0"/>
    <n v="0"/>
    <s v="FED HOUSNG &amp; COMM DEV FND"/>
    <s v="FHCD HOPELINK PL C14771 M14"/>
    <s v="DEFAULT"/>
    <s v="Default"/>
  </r>
  <r>
    <x v="0"/>
    <s v="1124012"/>
    <s v="000000"/>
    <x v="9"/>
    <s v="0000000"/>
    <n v="2016"/>
    <x v="0"/>
    <x v="9"/>
    <s v="BS000-CURRENT ASSETS"/>
    <s v="B1150-ACCOUNTS RECEIVABLE"/>
    <m/>
    <n v="0"/>
    <n v="0"/>
    <n v="0"/>
    <n v="0"/>
    <n v="0"/>
    <s v="N/A"/>
    <n v="0"/>
    <n v="0"/>
    <n v="0"/>
    <n v="0"/>
    <n v="0"/>
    <n v="0"/>
    <n v="0"/>
    <n v="0"/>
    <n v="0"/>
    <n v="0"/>
    <n v="0"/>
    <n v="0"/>
    <n v="0"/>
    <s v="FED HOUSNG &amp; COMM DEV FND"/>
    <s v="FHCD HOPELINK PL C14771 M14"/>
    <s v="DEFAULT"/>
    <s v="Default"/>
  </r>
  <r>
    <x v="0"/>
    <s v="1124012"/>
    <s v="000000"/>
    <x v="29"/>
    <s v="0000000"/>
    <n v="2016"/>
    <x v="1"/>
    <x v="29"/>
    <s v="BS200-CURRENT LIABILITIES"/>
    <s v="B2220-DEFERRED REVENUES"/>
    <m/>
    <n v="0"/>
    <n v="0"/>
    <n v="0"/>
    <n v="0"/>
    <n v="0"/>
    <s v="N/A"/>
    <n v="0"/>
    <n v="0"/>
    <n v="0"/>
    <n v="0"/>
    <n v="0"/>
    <n v="0"/>
    <n v="0"/>
    <n v="0"/>
    <n v="0"/>
    <n v="0"/>
    <n v="0"/>
    <n v="0"/>
    <n v="0"/>
    <s v="FED HOUSNG &amp; COMM DEV FND"/>
    <s v="FHCD HOPELINK PL C14771 M14"/>
    <s v="DEFAULT"/>
    <s v="Default"/>
  </r>
  <r>
    <x v="0"/>
    <s v="1124012"/>
    <s v="350102"/>
    <x v="64"/>
    <s v="0000000"/>
    <n v="2016"/>
    <x v="4"/>
    <x v="64"/>
    <s v="R3000-REVENUE"/>
    <s v="R3310-FEDERAL GRANTS DIRECT"/>
    <m/>
    <n v="0"/>
    <n v="0"/>
    <n v="0"/>
    <n v="0"/>
    <n v="0"/>
    <s v="N/A"/>
    <n v="0"/>
    <n v="0"/>
    <n v="0"/>
    <n v="0"/>
    <n v="0"/>
    <n v="0"/>
    <n v="0"/>
    <n v="0"/>
    <n v="0"/>
    <n v="0"/>
    <n v="0"/>
    <n v="0"/>
    <n v="0"/>
    <s v="FED HOUSNG &amp; COMM DEV FND"/>
    <s v="FHCD HOPELINK PL C14771 M14"/>
    <s v="MULTISVRC CTRS N E KNG CO"/>
    <s v="Default"/>
  </r>
  <r>
    <x v="0"/>
    <s v="1124012"/>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4771 M14"/>
    <s v="MULTISVRC CTRS N E KNG CO"/>
    <s v="HOUSING AND COMMUNITY DEVELOPMENT"/>
  </r>
  <r>
    <x v="0"/>
    <s v="1124012"/>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112"/>
    <s v="5590000"/>
    <n v="2016"/>
    <x v="3"/>
    <x v="112"/>
    <s v="50000-PROGRAM EXPENDITURE BUDGET"/>
    <s v="53000-SERVICES-OTHER CHARGES"/>
    <m/>
    <n v="0"/>
    <n v="0"/>
    <n v="0"/>
    <n v="0"/>
    <n v="0"/>
    <s v="N/A"/>
    <n v="0"/>
    <n v="0"/>
    <n v="0"/>
    <n v="0"/>
    <n v="0"/>
    <n v="0"/>
    <n v="0"/>
    <n v="0"/>
    <n v="0"/>
    <n v="0"/>
    <n v="0"/>
    <n v="0"/>
    <n v="0"/>
    <s v="FED HOUSNG &amp; COMM DEV FND"/>
    <s v="FHCD HOPELINK PL C14771 M14"/>
    <s v="MULTISVRC CTRS N E KNG CO"/>
    <s v="HOUSING AND COMMUNITY DEVELOPMENT"/>
  </r>
  <r>
    <x v="0"/>
    <s v="1124071"/>
    <s v="000000"/>
    <x v="6"/>
    <s v="0000000"/>
    <n v="2016"/>
    <x v="0"/>
    <x v="6"/>
    <s v="BS000-CURRENT ASSETS"/>
    <s v="B1150-ACCOUNTS RECEIVABLE"/>
    <m/>
    <n v="0"/>
    <n v="0"/>
    <n v="0"/>
    <n v="0"/>
    <n v="0"/>
    <s v="N/A"/>
    <n v="0"/>
    <n v="0"/>
    <n v="0"/>
    <n v="0"/>
    <n v="0"/>
    <n v="0"/>
    <n v="0"/>
    <n v="0"/>
    <n v="0"/>
    <n v="0"/>
    <n v="0"/>
    <n v="0"/>
    <n v="0"/>
    <s v="FED HOUSNG &amp; COMM DEV FND"/>
    <s v="FHCD LIFEWIRE FRIENDS PL M14"/>
    <s v="DEFAULT"/>
    <s v="Default"/>
  </r>
  <r>
    <x v="0"/>
    <s v="1124071"/>
    <s v="000000"/>
    <x v="9"/>
    <s v="0000000"/>
    <n v="2016"/>
    <x v="0"/>
    <x v="9"/>
    <s v="BS000-CURRENT ASSETS"/>
    <s v="B1150-ACCOUNTS RECEIVABLE"/>
    <m/>
    <n v="0"/>
    <n v="0"/>
    <n v="0"/>
    <n v="0"/>
    <n v="0"/>
    <s v="N/A"/>
    <n v="0"/>
    <n v="0"/>
    <n v="0"/>
    <n v="0"/>
    <n v="0"/>
    <n v="0"/>
    <n v="0"/>
    <n v="0"/>
    <n v="0"/>
    <n v="0"/>
    <n v="0"/>
    <n v="0"/>
    <n v="0"/>
    <s v="FED HOUSNG &amp; COMM DEV FND"/>
    <s v="FHCD LIFEWIRE FRIENDS PL M14"/>
    <s v="DEFAULT"/>
    <s v="Default"/>
  </r>
  <r>
    <x v="0"/>
    <s v="1124071"/>
    <s v="000000"/>
    <x v="145"/>
    <s v="0000000"/>
    <n v="2016"/>
    <x v="0"/>
    <x v="145"/>
    <s v="BS000-CURRENT ASSETS"/>
    <s v="B1150-ACCOUNTS RECEIVABLE"/>
    <m/>
    <n v="0"/>
    <n v="0"/>
    <n v="0"/>
    <n v="0"/>
    <n v="0"/>
    <s v="N/A"/>
    <n v="0"/>
    <n v="0"/>
    <n v="0"/>
    <n v="0"/>
    <n v="0"/>
    <n v="0"/>
    <n v="0"/>
    <n v="0"/>
    <n v="0"/>
    <n v="0"/>
    <n v="0"/>
    <n v="0"/>
    <n v="0"/>
    <s v="FED HOUSNG &amp; COMM DEV FND"/>
    <s v="FHCD LIFEWIRE FRIENDS PL M14"/>
    <s v="DEFAULT"/>
    <s v="Default"/>
  </r>
  <r>
    <x v="0"/>
    <s v="1124071"/>
    <s v="000000"/>
    <x v="29"/>
    <s v="0000000"/>
    <n v="2016"/>
    <x v="1"/>
    <x v="29"/>
    <s v="BS200-CURRENT LIABILITIES"/>
    <s v="B2220-DEFERRED REVENUES"/>
    <m/>
    <n v="0"/>
    <n v="0"/>
    <n v="0"/>
    <n v="0"/>
    <n v="0"/>
    <s v="N/A"/>
    <n v="0"/>
    <n v="0"/>
    <n v="0"/>
    <n v="0"/>
    <n v="0"/>
    <n v="0"/>
    <n v="0"/>
    <n v="0"/>
    <n v="0"/>
    <n v="0"/>
    <n v="0"/>
    <n v="0"/>
    <n v="0"/>
    <s v="FED HOUSNG &amp; COMM DEV FND"/>
    <s v="FHCD LIFEWIRE FRIENDS PL M14"/>
    <s v="DEFAULT"/>
    <s v="Default"/>
  </r>
  <r>
    <x v="0"/>
    <s v="1124071"/>
    <s v="350104"/>
    <x v="64"/>
    <s v="0000000"/>
    <n v="2016"/>
    <x v="4"/>
    <x v="64"/>
    <s v="R3000-REVENUE"/>
    <s v="R3310-FEDERAL GRANTS DIRECT"/>
    <m/>
    <n v="0"/>
    <n v="0"/>
    <n v="0"/>
    <n v="0"/>
    <n v="0"/>
    <s v="N/A"/>
    <n v="0"/>
    <n v="0"/>
    <n v="0"/>
    <n v="0"/>
    <n v="0"/>
    <n v="0"/>
    <n v="0"/>
    <n v="0"/>
    <n v="0"/>
    <n v="0"/>
    <n v="0"/>
    <n v="0"/>
    <n v="0"/>
    <s v="FED HOUSNG &amp; COMM DEV FND"/>
    <s v="FHCD LIFEWIRE FRIENDS PL M14"/>
    <s v="EASTSIDE DOMESTIC VIOL PG"/>
    <s v="Default"/>
  </r>
  <r>
    <x v="0"/>
    <s v="1124071"/>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4"/>
    <s v="EASTSIDE DOMESTIC VIOL PG"/>
    <s v="HOUSING AND COMMUNITY DEVELOPMENT"/>
  </r>
  <r>
    <x v="0"/>
    <s v="1124071"/>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139"/>
    <s v="0000000"/>
    <n v="2016"/>
    <x v="3"/>
    <x v="139"/>
    <s v="50000-PROGRAM EXPENDITURE BUDGET"/>
    <s v="53000-SERVICES-OTHER CHARGES"/>
    <m/>
    <n v="0"/>
    <n v="0"/>
    <n v="0"/>
    <n v="0"/>
    <n v="0"/>
    <s v="N/A"/>
    <n v="0"/>
    <n v="0"/>
    <n v="0"/>
    <n v="0"/>
    <n v="0"/>
    <n v="0"/>
    <n v="0"/>
    <n v="0"/>
    <n v="0"/>
    <n v="0"/>
    <n v="0"/>
    <n v="0"/>
    <n v="0"/>
    <s v="FED HOUSNG &amp; COMM DEV FND"/>
    <s v="FHCD LIFEWIRE FRIENDS PL M14"/>
    <s v="EASTSIDE DOMESTIC VIOL PG"/>
    <s v="Default"/>
  </r>
  <r>
    <x v="0"/>
    <s v="1124071"/>
    <s v="350104"/>
    <x v="112"/>
    <s v="5590000"/>
    <n v="2016"/>
    <x v="3"/>
    <x v="112"/>
    <s v="50000-PROGRAM EXPENDITURE BUDGET"/>
    <s v="53000-SERVICES-OTHER CHARGES"/>
    <m/>
    <n v="0"/>
    <n v="0"/>
    <n v="0"/>
    <n v="0"/>
    <n v="0"/>
    <s v="N/A"/>
    <n v="0"/>
    <n v="0"/>
    <n v="0"/>
    <n v="0"/>
    <n v="0"/>
    <n v="0"/>
    <n v="0"/>
    <n v="0"/>
    <n v="0"/>
    <n v="0"/>
    <n v="0"/>
    <n v="0"/>
    <n v="0"/>
    <s v="FED HOUSNG &amp; COMM DEV FND"/>
    <s v="FHCD LIFEWIRE FRIENDS PL M14"/>
    <s v="EASTSIDE DOMESTIC VIOL PG"/>
    <s v="HOUSING AND COMMUNITY DEVELOPMENT"/>
  </r>
  <r>
    <x v="0"/>
    <s v="1124071"/>
    <s v="350104"/>
    <x v="85"/>
    <s v="5590000"/>
    <n v="2016"/>
    <x v="3"/>
    <x v="85"/>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6"/>
    <s v="5590000"/>
    <n v="2016"/>
    <x v="3"/>
    <x v="86"/>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7"/>
    <s v="5590000"/>
    <n v="2016"/>
    <x v="3"/>
    <x v="87"/>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9"/>
    <s v="5590000"/>
    <n v="2016"/>
    <x v="3"/>
    <x v="89"/>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90"/>
    <s v="5590000"/>
    <n v="2016"/>
    <x v="3"/>
    <x v="90"/>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91"/>
    <s v="5590000"/>
    <n v="2016"/>
    <x v="3"/>
    <x v="91"/>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47"/>
    <s v="5590000"/>
    <n v="2016"/>
    <x v="3"/>
    <x v="47"/>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49"/>
    <s v="5590000"/>
    <n v="2016"/>
    <x v="3"/>
    <x v="49"/>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50"/>
    <s v="5590000"/>
    <n v="2016"/>
    <x v="3"/>
    <x v="50"/>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206"/>
    <s v="000000"/>
    <x v="6"/>
    <s v="0000000"/>
    <n v="2016"/>
    <x v="0"/>
    <x v="6"/>
    <s v="BS000-CURRENT ASSETS"/>
    <s v="B1150-ACCOUNTS RECEIVABLE"/>
    <m/>
    <n v="0"/>
    <n v="0"/>
    <n v="-42128.56"/>
    <n v="0"/>
    <n v="42128.56"/>
    <s v="N/A"/>
    <n v="0"/>
    <n v="-42128.56"/>
    <n v="0"/>
    <n v="0"/>
    <n v="0"/>
    <n v="0"/>
    <n v="0"/>
    <n v="0"/>
    <n v="0"/>
    <n v="0"/>
    <n v="0"/>
    <n v="0"/>
    <n v="0"/>
    <s v="FED HOUSNG &amp; COMM DEV FND"/>
    <s v="FHCD RAPID HOS w/oChildren"/>
    <s v="DEFAULT"/>
    <s v="Default"/>
  </r>
  <r>
    <x v="0"/>
    <s v="1124206"/>
    <s v="000000"/>
    <x v="9"/>
    <s v="0000000"/>
    <n v="2016"/>
    <x v="0"/>
    <x v="9"/>
    <s v="BS000-CURRENT ASSETS"/>
    <s v="B1150-ACCOUNTS RECEIVABLE"/>
    <m/>
    <n v="0"/>
    <n v="0"/>
    <n v="0"/>
    <n v="0"/>
    <n v="0"/>
    <s v="N/A"/>
    <n v="0"/>
    <n v="0"/>
    <n v="0"/>
    <n v="0"/>
    <n v="0"/>
    <n v="0"/>
    <n v="0"/>
    <n v="0"/>
    <n v="0"/>
    <n v="0"/>
    <n v="0"/>
    <n v="0"/>
    <n v="0"/>
    <s v="FED HOUSNG &amp; COMM DEV FND"/>
    <s v="FHCD RAPID HOS w/oChildren"/>
    <s v="DEFAULT"/>
    <s v="Default"/>
  </r>
  <r>
    <x v="0"/>
    <s v="1124206"/>
    <s v="000000"/>
    <x v="145"/>
    <s v="0000000"/>
    <n v="2016"/>
    <x v="0"/>
    <x v="145"/>
    <s v="BS000-CURRENT ASSETS"/>
    <s v="B1150-ACCOUNTS RECEIVABLE"/>
    <m/>
    <n v="0"/>
    <n v="0"/>
    <n v="0"/>
    <n v="0"/>
    <n v="0"/>
    <s v="N/A"/>
    <n v="0"/>
    <n v="0"/>
    <n v="0"/>
    <n v="0"/>
    <n v="0"/>
    <n v="0"/>
    <n v="0"/>
    <n v="0"/>
    <n v="0"/>
    <n v="0"/>
    <n v="0"/>
    <n v="0"/>
    <n v="0"/>
    <s v="FED HOUSNG &amp; COMM DEV FND"/>
    <s v="FHCD RAPID HOS w/oChildren"/>
    <s v="DEFAULT"/>
    <s v="Default"/>
  </r>
  <r>
    <x v="0"/>
    <s v="1124206"/>
    <s v="000000"/>
    <x v="17"/>
    <s v="0000000"/>
    <n v="2016"/>
    <x v="1"/>
    <x v="17"/>
    <s v="BS200-CURRENT LIABILITIES"/>
    <s v="B2020-ACCOUNTS PAYABLE"/>
    <m/>
    <n v="0"/>
    <n v="0"/>
    <n v="0"/>
    <n v="0"/>
    <n v="0"/>
    <s v="N/A"/>
    <n v="0"/>
    <n v="0"/>
    <n v="0"/>
    <n v="0"/>
    <n v="0"/>
    <n v="0"/>
    <n v="0"/>
    <n v="0"/>
    <n v="0"/>
    <n v="0"/>
    <n v="0"/>
    <n v="0"/>
    <n v="0"/>
    <s v="FED HOUSNG &amp; COMM DEV FND"/>
    <s v="FHCD RAPID HOS w/oChildren"/>
    <s v="DEFAULT"/>
    <s v="Default"/>
  </r>
  <r>
    <x v="0"/>
    <s v="1124206"/>
    <s v="000000"/>
    <x v="29"/>
    <s v="0000000"/>
    <n v="2016"/>
    <x v="1"/>
    <x v="29"/>
    <s v="BS200-CURRENT LIABILITIES"/>
    <s v="B2220-DEFERRED REVENUES"/>
    <m/>
    <n v="0"/>
    <n v="0"/>
    <n v="0"/>
    <n v="0"/>
    <n v="0"/>
    <s v="N/A"/>
    <n v="0"/>
    <n v="0"/>
    <n v="0"/>
    <n v="0"/>
    <n v="0"/>
    <n v="0"/>
    <n v="0"/>
    <n v="0"/>
    <n v="0"/>
    <n v="0"/>
    <n v="0"/>
    <n v="0"/>
    <n v="0"/>
    <s v="FED HOUSNG &amp; COMM DEV FND"/>
    <s v="FHCD RAPID HOS w/oChildren"/>
    <s v="DEFAULT"/>
    <s v="Default"/>
  </r>
  <r>
    <x v="0"/>
    <s v="1124206"/>
    <s v="350102"/>
    <x v="64"/>
    <s v="0000000"/>
    <n v="2016"/>
    <x v="4"/>
    <x v="64"/>
    <s v="R3000-REVENUE"/>
    <s v="R3310-FEDERAL GRANTS DIRECT"/>
    <m/>
    <n v="0"/>
    <n v="0"/>
    <n v="0"/>
    <n v="0"/>
    <n v="0"/>
    <s v="N/A"/>
    <n v="0"/>
    <n v="0"/>
    <n v="0"/>
    <n v="0"/>
    <n v="0"/>
    <n v="0"/>
    <n v="0"/>
    <n v="0"/>
    <n v="0"/>
    <n v="0"/>
    <n v="0"/>
    <n v="0"/>
    <n v="0"/>
    <s v="FED HOUSNG &amp; COMM DEV FND"/>
    <s v="FHCD RAPID HOS w/oChildren"/>
    <s v="MULTISVRC CTRS N E KNG CO"/>
    <s v="Default"/>
  </r>
  <r>
    <x v="0"/>
    <s v="1124206"/>
    <s v="350102"/>
    <x v="40"/>
    <s v="5590000"/>
    <n v="2016"/>
    <x v="3"/>
    <x v="40"/>
    <s v="50000-PROGRAM EXPENDITURE BUDGET"/>
    <s v="51000-WAGES AND BENEFITS"/>
    <s v="51100-SALARIES/WAGES"/>
    <n v="0"/>
    <n v="0"/>
    <n v="0"/>
    <n v="0"/>
    <n v="0"/>
    <s v="N/A"/>
    <n v="0"/>
    <n v="0"/>
    <n v="0"/>
    <n v="0"/>
    <n v="0"/>
    <n v="0"/>
    <n v="0"/>
    <n v="0"/>
    <n v="0"/>
    <n v="0"/>
    <n v="0"/>
    <n v="0"/>
    <n v="0"/>
    <s v="FED HOUSNG &amp; COMM DEV FND"/>
    <s v="FHCD RAPID HOS w/oChildren"/>
    <s v="MULTISVRC CTRS N E KNG CO"/>
    <s v="HOUSING AND COMMUNITY DEVELOPMENT"/>
  </r>
  <r>
    <x v="0"/>
    <s v="1124206"/>
    <s v="350102"/>
    <x v="70"/>
    <s v="5590000"/>
    <n v="2016"/>
    <x v="3"/>
    <x v="70"/>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71"/>
    <s v="5590000"/>
    <n v="2016"/>
    <x v="3"/>
    <x v="71"/>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72"/>
    <s v="5590000"/>
    <n v="2016"/>
    <x v="3"/>
    <x v="72"/>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139"/>
    <s v="0000000"/>
    <n v="2016"/>
    <x v="3"/>
    <x v="139"/>
    <s v="50000-PROGRAM EXPENDITURE BUDGET"/>
    <s v="53000-SERVICES-OTHER CHARGES"/>
    <m/>
    <n v="0"/>
    <n v="0"/>
    <n v="0"/>
    <n v="0"/>
    <n v="0"/>
    <s v="N/A"/>
    <n v="0"/>
    <n v="0"/>
    <n v="0"/>
    <n v="0"/>
    <n v="0"/>
    <n v="0"/>
    <n v="0"/>
    <n v="0"/>
    <n v="0"/>
    <n v="0"/>
    <n v="0"/>
    <n v="0"/>
    <n v="0"/>
    <s v="FED HOUSNG &amp; COMM DEV FND"/>
    <s v="FHCD RAPID HOS w/oChildren"/>
    <s v="MULTISVRC CTRS N E KNG CO"/>
    <s v="Default"/>
  </r>
  <r>
    <x v="0"/>
    <s v="1124206"/>
    <s v="350102"/>
    <x v="111"/>
    <s v="5590000"/>
    <n v="2016"/>
    <x v="3"/>
    <x v="111"/>
    <s v="50000-PROGRAM EXPENDITURE BUDGET"/>
    <s v="53000-SERVICES-OTHER CHARGES"/>
    <m/>
    <n v="0"/>
    <n v="0"/>
    <n v="8540.44"/>
    <n v="0"/>
    <n v="-8540.44"/>
    <s v="N/A"/>
    <n v="8540.44"/>
    <n v="0"/>
    <n v="0"/>
    <n v="0"/>
    <n v="0"/>
    <n v="0"/>
    <n v="0"/>
    <n v="0"/>
    <n v="0"/>
    <n v="0"/>
    <n v="0"/>
    <n v="0"/>
    <n v="0"/>
    <s v="FED HOUSNG &amp; COMM DEV FND"/>
    <s v="FHCD RAPID HOS w/oChildren"/>
    <s v="MULTISVRC CTRS N E KNG CO"/>
    <s v="HOUSING AND COMMUNITY DEVELOPMENT"/>
  </r>
  <r>
    <x v="0"/>
    <s v="1124206"/>
    <s v="350102"/>
    <x v="112"/>
    <s v="5590000"/>
    <n v="2016"/>
    <x v="3"/>
    <x v="112"/>
    <s v="50000-PROGRAM EXPENDITURE BUDGET"/>
    <s v="53000-SERVICES-OTHER CHARGES"/>
    <m/>
    <n v="0"/>
    <n v="0"/>
    <n v="-8570.44"/>
    <n v="0"/>
    <n v="8570.44"/>
    <s v="N/A"/>
    <n v="-8570.44"/>
    <n v="0"/>
    <n v="0"/>
    <n v="0"/>
    <n v="0"/>
    <n v="0"/>
    <n v="0"/>
    <n v="0"/>
    <n v="0"/>
    <n v="0"/>
    <n v="0"/>
    <n v="0"/>
    <n v="0"/>
    <s v="FED HOUSNG &amp; COMM DEV FND"/>
    <s v="FHCD RAPID HOS w/oChildren"/>
    <s v="MULTISVRC CTRS N E KNG CO"/>
    <s v="HOUSING AND COMMUNITY DEVELOPMENT"/>
  </r>
  <r>
    <x v="0"/>
    <s v="1124206"/>
    <s v="350102"/>
    <x v="114"/>
    <s v="5590000"/>
    <n v="2016"/>
    <x v="3"/>
    <x v="114"/>
    <s v="50000-PROGRAM EXPENDITURE BUDGET"/>
    <s v="53000-SERVICES-OTHER CHARGES"/>
    <m/>
    <n v="0"/>
    <n v="0"/>
    <n v="0"/>
    <n v="0"/>
    <n v="0"/>
    <s v="N/A"/>
    <n v="0"/>
    <n v="0"/>
    <n v="0"/>
    <n v="0"/>
    <n v="0"/>
    <n v="0"/>
    <n v="0"/>
    <n v="0"/>
    <n v="0"/>
    <n v="0"/>
    <n v="0"/>
    <n v="0"/>
    <n v="0"/>
    <s v="FED HOUSNG &amp; COMM DEV FND"/>
    <s v="FHCD RAPID HOS w/oChildren"/>
    <s v="MULTISVRC CTRS N E KNG CO"/>
    <s v="HOUSING AND COMMUNITY DEVELOPMENT"/>
  </r>
  <r>
    <x v="0"/>
    <s v="1124206"/>
    <s v="350102"/>
    <x v="83"/>
    <s v="5590000"/>
    <n v="2016"/>
    <x v="3"/>
    <x v="83"/>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5"/>
    <s v="5590000"/>
    <n v="2016"/>
    <x v="3"/>
    <x v="85"/>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6"/>
    <s v="5590000"/>
    <n v="2016"/>
    <x v="3"/>
    <x v="86"/>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8"/>
    <s v="5590000"/>
    <n v="2016"/>
    <x v="3"/>
    <x v="88"/>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0"/>
    <s v="5590000"/>
    <n v="2016"/>
    <x v="3"/>
    <x v="90"/>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1"/>
    <s v="5590000"/>
    <n v="2016"/>
    <x v="3"/>
    <x v="91"/>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3"/>
    <s v="5590000"/>
    <n v="2016"/>
    <x v="3"/>
    <x v="93"/>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7"/>
    <s v="5590000"/>
    <n v="2016"/>
    <x v="3"/>
    <x v="47"/>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8"/>
    <s v="5590000"/>
    <n v="2016"/>
    <x v="3"/>
    <x v="48"/>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9"/>
    <s v="5590000"/>
    <n v="2016"/>
    <x v="3"/>
    <x v="49"/>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50"/>
    <s v="5590000"/>
    <n v="2016"/>
    <x v="3"/>
    <x v="50"/>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4"/>
    <s v="5590000"/>
    <n v="2016"/>
    <x v="3"/>
    <x v="94"/>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115"/>
    <s v="5590000"/>
    <n v="2016"/>
    <x v="3"/>
    <x v="115"/>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101"/>
    <s v="5590000"/>
    <n v="2016"/>
    <x v="3"/>
    <x v="101"/>
    <s v="50000-PROGRAM EXPENDITURE BUDGET"/>
    <s v="58000-INTRAGOVERNMENTAL CONTRIBUTIONS"/>
    <m/>
    <n v="0"/>
    <n v="0"/>
    <n v="0"/>
    <n v="0"/>
    <n v="0"/>
    <s v="N/A"/>
    <n v="0"/>
    <n v="0"/>
    <n v="0"/>
    <n v="0"/>
    <n v="0"/>
    <n v="0"/>
    <n v="0"/>
    <n v="0"/>
    <n v="0"/>
    <n v="0"/>
    <n v="0"/>
    <n v="0"/>
    <n v="0"/>
    <s v="FED HOUSNG &amp; COMM DEV FND"/>
    <s v="FHCD RAPID HOS w/oChildren"/>
    <s v="MULTISVRC CTRS N E KNG CO"/>
    <s v="HOUSING AND COMMUNITY DEVELOPMENT"/>
  </r>
  <r>
    <x v="0"/>
    <s v="1124223"/>
    <s v="000000"/>
    <x v="6"/>
    <s v="0000000"/>
    <n v="2016"/>
    <x v="0"/>
    <x v="6"/>
    <s v="BS000-CURRENT ASSETS"/>
    <s v="B1150-ACCOUNTS RECEIVABLE"/>
    <m/>
    <n v="0"/>
    <n v="0"/>
    <n v="0"/>
    <n v="0"/>
    <n v="0"/>
    <s v="N/A"/>
    <n v="0"/>
    <n v="0"/>
    <n v="0"/>
    <n v="0"/>
    <n v="0"/>
    <n v="0"/>
    <n v="0"/>
    <n v="0"/>
    <n v="0"/>
    <n v="0"/>
    <n v="0"/>
    <n v="0"/>
    <n v="0"/>
    <s v="FED HOUSNG &amp; COMM DEV FND"/>
    <s v="PROVIDENCE REDMOND SNR HOUDING"/>
    <s v="DEFAULT"/>
    <s v="Default"/>
  </r>
  <r>
    <x v="0"/>
    <s v="1124223"/>
    <s v="000000"/>
    <x v="9"/>
    <s v="0000000"/>
    <n v="2016"/>
    <x v="0"/>
    <x v="9"/>
    <s v="BS000-CURRENT ASSETS"/>
    <s v="B1150-ACCOUNTS RECEIVABLE"/>
    <m/>
    <n v="0"/>
    <n v="0"/>
    <n v="-20757"/>
    <n v="0"/>
    <n v="20757"/>
    <s v="N/A"/>
    <n v="0"/>
    <n v="0"/>
    <n v="0"/>
    <n v="0"/>
    <n v="0"/>
    <n v="0"/>
    <n v="-20757"/>
    <n v="0"/>
    <n v="0"/>
    <n v="0"/>
    <n v="0"/>
    <n v="0"/>
    <n v="0"/>
    <s v="FED HOUSNG &amp; COMM DEV FND"/>
    <s v="PROVIDENCE REDMOND SNR HOUDING"/>
    <s v="DEFAULT"/>
    <s v="Default"/>
  </r>
  <r>
    <x v="0"/>
    <s v="1124223"/>
    <s v="000000"/>
    <x v="29"/>
    <s v="0000000"/>
    <n v="2016"/>
    <x v="1"/>
    <x v="29"/>
    <s v="BS200-CURRENT LIABILITIES"/>
    <s v="B2220-DEFERRED REVENUES"/>
    <m/>
    <n v="0"/>
    <n v="0"/>
    <n v="20757"/>
    <n v="0"/>
    <n v="-20757"/>
    <s v="N/A"/>
    <n v="0"/>
    <n v="0"/>
    <n v="0"/>
    <n v="0"/>
    <n v="0"/>
    <n v="0"/>
    <n v="20757"/>
    <n v="0"/>
    <n v="0"/>
    <n v="0"/>
    <n v="0"/>
    <n v="0"/>
    <n v="0"/>
    <s v="FED HOUSNG &amp; COMM DEV FND"/>
    <s v="PROVIDENCE REDMOND SNR HOUDING"/>
    <s v="DEFAULT"/>
    <s v="Default"/>
  </r>
  <r>
    <x v="0"/>
    <s v="1124223"/>
    <s v="350047"/>
    <x v="55"/>
    <s v="0000000"/>
    <n v="2016"/>
    <x v="4"/>
    <x v="55"/>
    <s v="R3000-REVENUE"/>
    <s v="R3310-FEDERAL GRANTS DIRECT"/>
    <m/>
    <n v="0"/>
    <n v="0"/>
    <n v="0"/>
    <n v="0"/>
    <n v="0"/>
    <s v="N/A"/>
    <n v="0"/>
    <n v="0"/>
    <n v="0"/>
    <n v="0"/>
    <n v="0"/>
    <n v="0"/>
    <n v="0"/>
    <n v="0"/>
    <n v="0"/>
    <n v="0"/>
    <n v="0"/>
    <n v="0"/>
    <n v="0"/>
    <s v="FED HOUSNG &amp; COMM DEV FND"/>
    <s v="PROVIDENCE REDMOND SNR HOUDING"/>
    <s v="PROGRAM YEAR PROJECTS"/>
    <s v="Default"/>
  </r>
  <r>
    <x v="0"/>
    <s v="1124223"/>
    <s v="350047"/>
    <x v="112"/>
    <s v="5590000"/>
    <n v="2016"/>
    <x v="3"/>
    <x v="112"/>
    <s v="50000-PROGRAM EXPENDITURE BUDGET"/>
    <s v="53000-SERVICES-OTHER CHARGES"/>
    <m/>
    <n v="0"/>
    <n v="0"/>
    <n v="0"/>
    <n v="0"/>
    <n v="0"/>
    <s v="N/A"/>
    <n v="0"/>
    <n v="0"/>
    <n v="0"/>
    <n v="0"/>
    <n v="0"/>
    <n v="0"/>
    <n v="0"/>
    <n v="0"/>
    <n v="0"/>
    <n v="0"/>
    <n v="0"/>
    <n v="0"/>
    <n v="0"/>
    <s v="FED HOUSNG &amp; COMM DEV FND"/>
    <s v="PROVIDENCE REDMOND SNR HOUDING"/>
    <s v="PROGRAM YEAR PROJECTS"/>
    <s v="HOUSING AND COMMUNITY DEVELOPMENT"/>
  </r>
  <r>
    <x v="0"/>
    <s v="1124224"/>
    <s v="000000"/>
    <x v="6"/>
    <s v="0000000"/>
    <n v="2016"/>
    <x v="0"/>
    <x v="6"/>
    <s v="BS000-CURRENT ASSETS"/>
    <s v="B1150-ACCOUNTS RECEIVABLE"/>
    <m/>
    <n v="0"/>
    <n v="0"/>
    <n v="0"/>
    <n v="0"/>
    <n v="0"/>
    <s v="N/A"/>
    <n v="0"/>
    <n v="0"/>
    <n v="0"/>
    <n v="334749"/>
    <n v="-334749"/>
    <n v="0"/>
    <n v="0"/>
    <n v="0"/>
    <n v="0"/>
    <n v="0"/>
    <n v="0"/>
    <n v="0"/>
    <n v="0"/>
    <s v="FED HOUSNG &amp; COMM DEV FND"/>
    <s v="KCHA PATRICIA HARRIS MANOR"/>
    <s v="DEFAULT"/>
    <s v="Default"/>
  </r>
  <r>
    <x v="0"/>
    <s v="1124224"/>
    <s v="000000"/>
    <x v="9"/>
    <s v="0000000"/>
    <n v="2016"/>
    <x v="0"/>
    <x v="9"/>
    <s v="BS000-CURRENT ASSETS"/>
    <s v="B1150-ACCOUNTS RECEIVABLE"/>
    <m/>
    <n v="0"/>
    <n v="0"/>
    <n v="-334749"/>
    <n v="0"/>
    <n v="334749"/>
    <s v="N/A"/>
    <n v="-334749"/>
    <n v="0"/>
    <n v="0"/>
    <n v="-7227.49"/>
    <n v="0"/>
    <n v="0"/>
    <n v="7227.49"/>
    <n v="0"/>
    <n v="0"/>
    <n v="0"/>
    <n v="0"/>
    <n v="0"/>
    <n v="0"/>
    <s v="FED HOUSNG &amp; COMM DEV FND"/>
    <s v="KCHA PATRICIA HARRIS MANOR"/>
    <s v="DEFAULT"/>
    <s v="Default"/>
  </r>
  <r>
    <x v="0"/>
    <s v="1124224"/>
    <s v="000000"/>
    <x v="29"/>
    <s v="0000000"/>
    <n v="2016"/>
    <x v="1"/>
    <x v="29"/>
    <s v="BS200-CURRENT LIABILITIES"/>
    <s v="B2220-DEFERRED REVENUES"/>
    <m/>
    <n v="0"/>
    <n v="0"/>
    <n v="0"/>
    <n v="0"/>
    <n v="0"/>
    <s v="N/A"/>
    <n v="0"/>
    <n v="0"/>
    <n v="0"/>
    <n v="7227.49"/>
    <n v="0"/>
    <n v="0"/>
    <n v="-7227.49"/>
    <n v="0"/>
    <n v="0"/>
    <n v="0"/>
    <n v="0"/>
    <n v="0"/>
    <n v="0"/>
    <s v="FED HOUSNG &amp; COMM DEV FND"/>
    <s v="KCHA PATRICIA HARRIS MANOR"/>
    <s v="DEFAULT"/>
    <s v="Default"/>
  </r>
  <r>
    <x v="0"/>
    <s v="1124224"/>
    <s v="350047"/>
    <x v="55"/>
    <s v="0000000"/>
    <n v="2016"/>
    <x v="4"/>
    <x v="55"/>
    <s v="R3000-REVENUE"/>
    <s v="R3310-FEDERAL GRANTS DIRECT"/>
    <m/>
    <n v="0"/>
    <n v="0"/>
    <n v="0"/>
    <n v="0"/>
    <n v="0"/>
    <s v="N/A"/>
    <n v="334749"/>
    <n v="0"/>
    <n v="0"/>
    <n v="-334749"/>
    <n v="0"/>
    <n v="0"/>
    <n v="0"/>
    <n v="0"/>
    <n v="0"/>
    <n v="0"/>
    <n v="0"/>
    <n v="0"/>
    <n v="0"/>
    <s v="FED HOUSNG &amp; COMM DEV FND"/>
    <s v="KCHA PATRICIA HARRIS MANOR"/>
    <s v="PROGRAM YEAR PROJECTS"/>
    <s v="Default"/>
  </r>
  <r>
    <x v="0"/>
    <s v="1124224"/>
    <s v="350047"/>
    <x v="112"/>
    <s v="5590000"/>
    <n v="2016"/>
    <x v="3"/>
    <x v="112"/>
    <s v="50000-PROGRAM EXPENDITURE BUDGET"/>
    <s v="53000-SERVICES-OTHER CHARGES"/>
    <m/>
    <n v="0"/>
    <n v="0"/>
    <n v="0"/>
    <n v="0"/>
    <n v="0"/>
    <s v="N/A"/>
    <n v="0"/>
    <n v="0"/>
    <n v="0"/>
    <n v="0"/>
    <n v="0"/>
    <n v="0"/>
    <n v="0"/>
    <n v="0"/>
    <n v="0"/>
    <n v="0"/>
    <n v="0"/>
    <n v="0"/>
    <n v="0"/>
    <s v="FED HOUSNG &amp; COMM DEV FND"/>
    <s v="KCHA PATRICIA HARRIS MANOR"/>
    <s v="PROGRAM YEAR PROJECTS"/>
    <s v="HOUSING AND COMMUNITY DEVELOPMENT"/>
  </r>
  <r>
    <x v="0"/>
    <s v="1124252"/>
    <s v="000000"/>
    <x v="6"/>
    <s v="0000000"/>
    <n v="2016"/>
    <x v="0"/>
    <x v="6"/>
    <s v="BS000-CURRENT ASSETS"/>
    <s v="B1150-ACCOUNTS RECEIVABLE"/>
    <m/>
    <n v="0"/>
    <n v="0"/>
    <n v="0"/>
    <n v="0"/>
    <n v="0"/>
    <s v="N/A"/>
    <n v="0"/>
    <n v="0"/>
    <n v="0"/>
    <n v="0"/>
    <n v="0"/>
    <n v="0"/>
    <n v="0"/>
    <n v="0"/>
    <n v="0"/>
    <n v="0"/>
    <n v="0"/>
    <n v="0"/>
    <n v="0"/>
    <s v="FED HOUSNG &amp; COMM DEV FND"/>
    <s v="FHCD DELORES HUMPHREY"/>
    <s v="DEFAULT"/>
    <s v="Default"/>
  </r>
  <r>
    <x v="0"/>
    <s v="1124252"/>
    <s v="000000"/>
    <x v="9"/>
    <s v="0000000"/>
    <n v="2016"/>
    <x v="0"/>
    <x v="9"/>
    <s v="BS000-CURRENT ASSETS"/>
    <s v="B1150-ACCOUNTS RECEIVABLE"/>
    <m/>
    <n v="0"/>
    <n v="0"/>
    <n v="0"/>
    <n v="0"/>
    <n v="0"/>
    <s v="N/A"/>
    <n v="0"/>
    <n v="0"/>
    <n v="0"/>
    <n v="0"/>
    <n v="0"/>
    <n v="0"/>
    <n v="0"/>
    <n v="0"/>
    <n v="0"/>
    <n v="0"/>
    <n v="0"/>
    <n v="0"/>
    <n v="0"/>
    <s v="FED HOUSNG &amp; COMM DEV FND"/>
    <s v="FHCD DELORES HUMPHREY"/>
    <s v="DEFAULT"/>
    <s v="Default"/>
  </r>
  <r>
    <x v="0"/>
    <s v="1124252"/>
    <s v="000000"/>
    <x v="29"/>
    <s v="0000000"/>
    <n v="2016"/>
    <x v="1"/>
    <x v="29"/>
    <s v="BS200-CURRENT LIABILITIES"/>
    <s v="B2220-DEFERRED REVENUES"/>
    <m/>
    <n v="0"/>
    <n v="0"/>
    <n v="-5985.38"/>
    <n v="0"/>
    <n v="5985.38"/>
    <s v="N/A"/>
    <n v="0"/>
    <n v="0"/>
    <n v="0"/>
    <n v="0"/>
    <n v="0"/>
    <n v="0"/>
    <n v="0"/>
    <n v="0"/>
    <n v="0"/>
    <n v="0"/>
    <n v="0"/>
    <n v="-5985.38"/>
    <n v="0"/>
    <s v="FED HOUSNG &amp; COMM DEV FND"/>
    <s v="FHCD DELORES HUMPHREY"/>
    <s v="DEFAULT"/>
    <s v="Default"/>
  </r>
  <r>
    <x v="0"/>
    <s v="1124252"/>
    <s v="350002"/>
    <x v="43"/>
    <s v="0000000"/>
    <n v="2016"/>
    <x v="4"/>
    <x v="43"/>
    <s v="R3000-REVENUE"/>
    <s v="R3310-FEDERAL GRANTS DIRECT"/>
    <m/>
    <n v="0"/>
    <n v="0"/>
    <n v="0"/>
    <n v="0"/>
    <n v="0"/>
    <s v="N/A"/>
    <n v="0"/>
    <n v="0"/>
    <n v="0"/>
    <n v="0"/>
    <n v="0"/>
    <n v="0"/>
    <n v="0"/>
    <n v="0"/>
    <n v="0"/>
    <n v="0"/>
    <n v="0"/>
    <n v="0"/>
    <n v="0"/>
    <s v="FED HOUSNG &amp; COMM DEV FND"/>
    <s v="FHCD DELORES HUMPHREY"/>
    <s v="IDIS HOME OWNERS REHAB"/>
    <s v="Default"/>
  </r>
  <r>
    <x v="0"/>
    <s v="1124252"/>
    <s v="350002"/>
    <x v="39"/>
    <s v="0000000"/>
    <n v="2016"/>
    <x v="4"/>
    <x v="39"/>
    <s v="R3000-REVENUE"/>
    <s v="R3600-MISCELLANEOUS REVENUE"/>
    <m/>
    <n v="0"/>
    <n v="0"/>
    <n v="0"/>
    <n v="0"/>
    <n v="0"/>
    <s v="N/A"/>
    <n v="0"/>
    <n v="0"/>
    <n v="0"/>
    <n v="0"/>
    <n v="0"/>
    <n v="0"/>
    <n v="0"/>
    <n v="0"/>
    <n v="0"/>
    <n v="0"/>
    <n v="0"/>
    <n v="0"/>
    <n v="0"/>
    <s v="FED HOUSNG &amp; COMM DEV FND"/>
    <s v="FHCD DELORES HUMPHREY"/>
    <s v="IDIS HOME OWNERS REHAB"/>
    <s v="Default"/>
  </r>
  <r>
    <x v="0"/>
    <s v="1124252"/>
    <s v="350002"/>
    <x v="112"/>
    <s v="5590000"/>
    <n v="2016"/>
    <x v="3"/>
    <x v="112"/>
    <s v="50000-PROGRAM EXPENDITURE BUDGET"/>
    <s v="53000-SERVICES-OTHER CHARGES"/>
    <m/>
    <n v="0"/>
    <n v="0"/>
    <n v="0"/>
    <n v="0"/>
    <n v="0"/>
    <s v="N/A"/>
    <n v="0"/>
    <n v="0"/>
    <n v="0"/>
    <n v="0"/>
    <n v="0"/>
    <n v="0"/>
    <n v="0"/>
    <n v="0"/>
    <n v="0"/>
    <n v="0"/>
    <n v="0"/>
    <n v="0"/>
    <n v="0"/>
    <s v="FED HOUSNG &amp; COMM DEV FND"/>
    <s v="FHCD DELORES HUMPHREY"/>
    <s v="IDIS HOME OWNERS REHAB"/>
    <s v="HOUSING AND COMMUNITY DEVELOPMENT"/>
  </r>
  <r>
    <x v="0"/>
    <s v="1124272"/>
    <s v="000000"/>
    <x v="6"/>
    <s v="0000000"/>
    <n v="2016"/>
    <x v="0"/>
    <x v="6"/>
    <s v="BS000-CURRENT ASSETS"/>
    <s v="B1150-ACCOUNTS RECEIVABLE"/>
    <m/>
    <n v="0"/>
    <n v="0"/>
    <n v="0"/>
    <n v="0"/>
    <n v="0"/>
    <s v="N/A"/>
    <n v="0"/>
    <n v="0"/>
    <n v="0"/>
    <n v="0"/>
    <n v="0"/>
    <n v="0"/>
    <n v="0"/>
    <n v="0"/>
    <n v="0"/>
    <n v="0"/>
    <n v="0"/>
    <n v="0"/>
    <n v="0"/>
    <s v="FED HOUSNG &amp; COMM DEV FND"/>
    <s v="FHCD LOUISE DAVENPORT"/>
    <s v="DEFAULT"/>
    <s v="Default"/>
  </r>
  <r>
    <x v="0"/>
    <s v="1124272"/>
    <s v="000000"/>
    <x v="9"/>
    <s v="0000000"/>
    <n v="2016"/>
    <x v="0"/>
    <x v="9"/>
    <s v="BS000-CURRENT ASSETS"/>
    <s v="B1150-ACCOUNTS RECEIVABLE"/>
    <m/>
    <n v="0"/>
    <n v="0"/>
    <n v="0"/>
    <n v="0"/>
    <n v="0"/>
    <s v="N/A"/>
    <n v="0"/>
    <n v="0"/>
    <n v="0"/>
    <n v="0"/>
    <n v="0"/>
    <n v="0"/>
    <n v="0"/>
    <n v="0"/>
    <n v="0"/>
    <n v="0"/>
    <n v="0"/>
    <n v="0"/>
    <n v="0"/>
    <s v="FED HOUSNG &amp; COMM DEV FND"/>
    <s v="FHCD LOUISE DAVENPORT"/>
    <s v="DEFAULT"/>
    <s v="Default"/>
  </r>
  <r>
    <x v="0"/>
    <s v="1124272"/>
    <s v="000000"/>
    <x v="29"/>
    <s v="0000000"/>
    <n v="2016"/>
    <x v="1"/>
    <x v="29"/>
    <s v="BS200-CURRENT LIABILITIES"/>
    <s v="B2220-DEFERRED REVENUES"/>
    <m/>
    <n v="0"/>
    <n v="0"/>
    <n v="-5062.92"/>
    <n v="0"/>
    <n v="5062.92"/>
    <s v="N/A"/>
    <n v="0"/>
    <n v="0"/>
    <n v="0"/>
    <n v="0"/>
    <n v="0"/>
    <n v="0"/>
    <n v="0"/>
    <n v="0"/>
    <n v="0"/>
    <n v="0"/>
    <n v="0"/>
    <n v="-5062.92"/>
    <n v="0"/>
    <s v="FED HOUSNG &amp; COMM DEV FND"/>
    <s v="FHCD LOUISE DAVENPORT"/>
    <s v="DEFAULT"/>
    <s v="Default"/>
  </r>
  <r>
    <x v="0"/>
    <s v="1124272"/>
    <s v="350002"/>
    <x v="43"/>
    <s v="0000000"/>
    <n v="2016"/>
    <x v="4"/>
    <x v="43"/>
    <s v="R3000-REVENUE"/>
    <s v="R3310-FEDERAL GRANTS DIRECT"/>
    <m/>
    <n v="0"/>
    <n v="0"/>
    <n v="0"/>
    <n v="0"/>
    <n v="0"/>
    <s v="N/A"/>
    <n v="0"/>
    <n v="0"/>
    <n v="0"/>
    <n v="0"/>
    <n v="0"/>
    <n v="0"/>
    <n v="0"/>
    <n v="0"/>
    <n v="0"/>
    <n v="0"/>
    <n v="0"/>
    <n v="0"/>
    <n v="0"/>
    <s v="FED HOUSNG &amp; COMM DEV FND"/>
    <s v="FHCD LOUISE DAVENPORT"/>
    <s v="IDIS HOME OWNERS REHAB"/>
    <s v="Default"/>
  </r>
  <r>
    <x v="0"/>
    <s v="1124272"/>
    <s v="350002"/>
    <x v="39"/>
    <s v="0000000"/>
    <n v="2016"/>
    <x v="4"/>
    <x v="39"/>
    <s v="R3000-REVENUE"/>
    <s v="R3600-MISCELLANEOUS REVENUE"/>
    <m/>
    <n v="0"/>
    <n v="0"/>
    <n v="0"/>
    <n v="0"/>
    <n v="0"/>
    <s v="N/A"/>
    <n v="0"/>
    <n v="0"/>
    <n v="0"/>
    <n v="0"/>
    <n v="0"/>
    <n v="0"/>
    <n v="0"/>
    <n v="0"/>
    <n v="0"/>
    <n v="0"/>
    <n v="0"/>
    <n v="0"/>
    <n v="0"/>
    <s v="FED HOUSNG &amp; COMM DEV FND"/>
    <s v="FHCD LOUISE DAVENPORT"/>
    <s v="IDIS HOME OWNERS REHAB"/>
    <s v="Default"/>
  </r>
  <r>
    <x v="0"/>
    <s v="1124272"/>
    <s v="350002"/>
    <x v="112"/>
    <s v="5590000"/>
    <n v="2016"/>
    <x v="3"/>
    <x v="112"/>
    <s v="50000-PROGRAM EXPENDITURE BUDGET"/>
    <s v="53000-SERVICES-OTHER CHARGES"/>
    <m/>
    <n v="0"/>
    <n v="0"/>
    <n v="0"/>
    <n v="0"/>
    <n v="0"/>
    <s v="N/A"/>
    <n v="0"/>
    <n v="0"/>
    <n v="0"/>
    <n v="0"/>
    <n v="0"/>
    <n v="0"/>
    <n v="0"/>
    <n v="0"/>
    <n v="0"/>
    <n v="0"/>
    <n v="0"/>
    <n v="0"/>
    <n v="0"/>
    <s v="FED HOUSNG &amp; COMM DEV FND"/>
    <s v="FHCD LOUISE DAVENPORT"/>
    <s v="IDIS HOME OWNERS REHAB"/>
    <s v="HOUSING AND COMMUNITY DEVELOPMENT"/>
  </r>
  <r>
    <x v="0"/>
    <s v="1124326"/>
    <s v="000000"/>
    <x v="6"/>
    <s v="0000000"/>
    <n v="2016"/>
    <x v="0"/>
    <x v="6"/>
    <s v="BS000-CURRENT ASSETS"/>
    <s v="B1150-ACCOUNTS RECEIVABLE"/>
    <m/>
    <n v="0"/>
    <n v="0"/>
    <n v="0"/>
    <n v="0"/>
    <n v="0"/>
    <s v="N/A"/>
    <n v="0"/>
    <n v="0"/>
    <n v="0"/>
    <n v="0"/>
    <n v="0"/>
    <n v="0"/>
    <n v="0"/>
    <n v="0"/>
    <n v="0"/>
    <n v="0"/>
    <n v="0"/>
    <n v="0"/>
    <n v="0"/>
    <s v="FED HOUSNG &amp; COMM DEV FND"/>
    <s v="FHCD VALLEY CITIES SHP M14"/>
    <s v="DEFAULT"/>
    <s v="Default"/>
  </r>
  <r>
    <x v="0"/>
    <s v="1124326"/>
    <s v="000000"/>
    <x v="9"/>
    <s v="0000000"/>
    <n v="2016"/>
    <x v="0"/>
    <x v="9"/>
    <s v="BS000-CURRENT ASSETS"/>
    <s v="B1150-ACCOUNTS RECEIVABLE"/>
    <m/>
    <n v="0"/>
    <n v="0"/>
    <n v="0"/>
    <n v="0"/>
    <n v="0"/>
    <s v="N/A"/>
    <n v="0"/>
    <n v="0"/>
    <n v="0"/>
    <n v="0"/>
    <n v="0"/>
    <n v="0"/>
    <n v="0"/>
    <n v="0"/>
    <n v="0"/>
    <n v="0"/>
    <n v="0"/>
    <n v="0"/>
    <n v="0"/>
    <s v="FED HOUSNG &amp; COMM DEV FND"/>
    <s v="FHCD VALLEY CITIES SHP M14"/>
    <s v="DEFAULT"/>
    <s v="Default"/>
  </r>
  <r>
    <x v="0"/>
    <s v="1124326"/>
    <s v="000000"/>
    <x v="29"/>
    <s v="0000000"/>
    <n v="2016"/>
    <x v="1"/>
    <x v="29"/>
    <s v="BS200-CURRENT LIABILITIES"/>
    <s v="B2220-DEFERRED REVENUES"/>
    <m/>
    <n v="0"/>
    <n v="0"/>
    <n v="0"/>
    <n v="0"/>
    <n v="0"/>
    <s v="N/A"/>
    <n v="0"/>
    <n v="0"/>
    <n v="0"/>
    <n v="0"/>
    <n v="0"/>
    <n v="0"/>
    <n v="0"/>
    <n v="0"/>
    <n v="0"/>
    <n v="0"/>
    <n v="0"/>
    <n v="0"/>
    <n v="0"/>
    <s v="FED HOUSNG &amp; COMM DEV FND"/>
    <s v="FHCD VALLEY CITIES SHP M14"/>
    <s v="DEFAULT"/>
    <s v="Default"/>
  </r>
  <r>
    <x v="0"/>
    <s v="1124326"/>
    <s v="350104"/>
    <x v="64"/>
    <s v="0000000"/>
    <n v="2016"/>
    <x v="4"/>
    <x v="64"/>
    <s v="R3000-REVENUE"/>
    <s v="R3310-FEDERAL GRANTS DIRECT"/>
    <m/>
    <n v="0"/>
    <n v="0"/>
    <n v="0"/>
    <n v="0"/>
    <n v="0"/>
    <s v="N/A"/>
    <n v="0"/>
    <n v="0"/>
    <n v="0"/>
    <n v="0"/>
    <n v="0"/>
    <n v="0"/>
    <n v="0"/>
    <n v="0"/>
    <n v="0"/>
    <n v="0"/>
    <n v="0"/>
    <n v="0"/>
    <n v="0"/>
    <s v="FED HOUSNG &amp; COMM DEV FND"/>
    <s v="FHCD VALLEY CITIES SHP M14"/>
    <s v="EASTSIDE DOMESTIC VIOL PG"/>
    <s v="Default"/>
  </r>
  <r>
    <x v="0"/>
    <s v="1124326"/>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4"/>
    <s v="EASTSIDE DOMESTIC VIOL PG"/>
    <s v="HOUSING AND COMMUNITY DEVELOPMENT"/>
  </r>
  <r>
    <x v="0"/>
    <s v="1124326"/>
    <s v="350104"/>
    <x v="106"/>
    <s v="5590000"/>
    <n v="2016"/>
    <x v="3"/>
    <x v="106"/>
    <s v="50000-PROGRAM EXPENDITURE BUDGET"/>
    <s v="51000-WAGES AND BENEFITS"/>
    <s v="51100-SALARIES/WAGES"/>
    <n v="0"/>
    <n v="0"/>
    <n v="0"/>
    <n v="0"/>
    <n v="0"/>
    <s v="N/A"/>
    <n v="0"/>
    <n v="0"/>
    <n v="0"/>
    <n v="0"/>
    <n v="0"/>
    <n v="0"/>
    <n v="0"/>
    <n v="0"/>
    <n v="0"/>
    <n v="0"/>
    <n v="0"/>
    <n v="0"/>
    <n v="0"/>
    <s v="FED HOUSNG &amp; COMM DEV FND"/>
    <s v="FHCD VALLEY CITIES SHP M14"/>
    <s v="EASTSIDE DOMESTIC VIOL PG"/>
    <s v="HOUSING AND COMMUNITY DEVELOPMENT"/>
  </r>
  <r>
    <x v="0"/>
    <s v="1124326"/>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112"/>
    <s v="5590000"/>
    <n v="2016"/>
    <x v="3"/>
    <x v="112"/>
    <s v="50000-PROGRAM EXPENDITURE BUDGET"/>
    <s v="53000-SERVICES-OTHER CHARGES"/>
    <m/>
    <n v="0"/>
    <n v="0"/>
    <n v="0"/>
    <n v="0"/>
    <n v="0"/>
    <s v="N/A"/>
    <n v="0"/>
    <n v="0"/>
    <n v="0"/>
    <n v="0"/>
    <n v="0"/>
    <n v="0"/>
    <n v="0"/>
    <n v="0"/>
    <n v="0"/>
    <n v="0"/>
    <n v="0"/>
    <n v="0"/>
    <n v="0"/>
    <s v="FED HOUSNG &amp; COMM DEV FND"/>
    <s v="FHCD VALLEY CITIES SHP M14"/>
    <s v="EASTSIDE DOMESTIC VIOL PG"/>
    <s v="HOUSING AND COMMUNITY DEVELOPMENT"/>
  </r>
  <r>
    <x v="0"/>
    <s v="1124326"/>
    <s v="350104"/>
    <x v="85"/>
    <s v="5590000"/>
    <n v="2016"/>
    <x v="3"/>
    <x v="85"/>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6"/>
    <s v="5590000"/>
    <n v="2016"/>
    <x v="3"/>
    <x v="86"/>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7"/>
    <s v="5590000"/>
    <n v="2016"/>
    <x v="3"/>
    <x v="87"/>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9"/>
    <s v="5590000"/>
    <n v="2016"/>
    <x v="3"/>
    <x v="89"/>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90"/>
    <s v="5590000"/>
    <n v="2016"/>
    <x v="3"/>
    <x v="90"/>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91"/>
    <s v="5590000"/>
    <n v="2016"/>
    <x v="3"/>
    <x v="91"/>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47"/>
    <s v="5590000"/>
    <n v="2016"/>
    <x v="3"/>
    <x v="47"/>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49"/>
    <s v="5590000"/>
    <n v="2016"/>
    <x v="3"/>
    <x v="49"/>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50"/>
    <s v="5590000"/>
    <n v="2016"/>
    <x v="3"/>
    <x v="50"/>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49"/>
    <s v="000000"/>
    <x v="6"/>
    <s v="0000000"/>
    <n v="2016"/>
    <x v="0"/>
    <x v="6"/>
    <s v="BS000-CURRENT ASSETS"/>
    <s v="B1150-ACCOUNTS RECEIVABLE"/>
    <m/>
    <n v="0"/>
    <n v="0"/>
    <n v="-24247.279999999999"/>
    <n v="0"/>
    <n v="24247.279999999999"/>
    <s v="N/A"/>
    <n v="-17083.21"/>
    <n v="-7164.07"/>
    <n v="0"/>
    <n v="0"/>
    <n v="0"/>
    <n v="0"/>
    <n v="0"/>
    <n v="0"/>
    <n v="0"/>
    <n v="0"/>
    <n v="0"/>
    <n v="0"/>
    <n v="0"/>
    <s v="FED HOUSNG &amp; COMM DEV FND"/>
    <s v="FHCD SHORELINE MNR HM RPR 15"/>
    <s v="DEFAULT"/>
    <s v="Default"/>
  </r>
  <r>
    <x v="0"/>
    <s v="1124349"/>
    <s v="000000"/>
    <x v="9"/>
    <s v="0000000"/>
    <n v="2016"/>
    <x v="0"/>
    <x v="9"/>
    <s v="BS000-CURRENT ASSETS"/>
    <s v="B1150-ACCOUNTS RECEIVABLE"/>
    <m/>
    <n v="0"/>
    <n v="0"/>
    <n v="-18461.34"/>
    <n v="0"/>
    <n v="18461.34"/>
    <s v="N/A"/>
    <n v="0"/>
    <n v="-18702.34"/>
    <n v="0"/>
    <n v="0"/>
    <n v="0"/>
    <n v="0"/>
    <n v="0"/>
    <n v="0"/>
    <n v="0"/>
    <n v="0"/>
    <n v="0"/>
    <n v="241"/>
    <n v="0"/>
    <s v="FED HOUSNG &amp; COMM DEV FND"/>
    <s v="FHCD SHORELINE MNR HM RPR 15"/>
    <s v="DEFAULT"/>
    <s v="Default"/>
  </r>
  <r>
    <x v="0"/>
    <s v="1124349"/>
    <s v="000000"/>
    <x v="29"/>
    <s v="0000000"/>
    <n v="2016"/>
    <x v="1"/>
    <x v="29"/>
    <s v="BS200-CURRENT LIABILITIES"/>
    <s v="B2220-DEFERRED REVENUES"/>
    <m/>
    <n v="0"/>
    <n v="0"/>
    <n v="-13741"/>
    <n v="0"/>
    <n v="13741"/>
    <s v="N/A"/>
    <n v="0"/>
    <n v="0"/>
    <n v="0"/>
    <n v="0"/>
    <n v="0"/>
    <n v="0"/>
    <n v="0"/>
    <n v="0"/>
    <n v="0"/>
    <n v="0"/>
    <n v="0"/>
    <n v="-13741"/>
    <n v="0"/>
    <s v="FED HOUSNG &amp; COMM DEV FND"/>
    <s v="FHCD SHORELINE MNR HM RPR 15"/>
    <s v="DEFAULT"/>
    <s v="Default"/>
  </r>
  <r>
    <x v="0"/>
    <s v="1124349"/>
    <s v="350047"/>
    <x v="55"/>
    <s v="0000000"/>
    <n v="2016"/>
    <x v="4"/>
    <x v="55"/>
    <s v="R3000-REVENUE"/>
    <s v="R3310-FEDERAL GRANTS DIRECT"/>
    <m/>
    <n v="0"/>
    <n v="0"/>
    <n v="0"/>
    <n v="0"/>
    <n v="0"/>
    <s v="N/A"/>
    <n v="-18702.34"/>
    <n v="18702.34"/>
    <n v="0"/>
    <n v="0"/>
    <n v="0"/>
    <n v="0"/>
    <n v="0"/>
    <n v="0"/>
    <n v="0"/>
    <n v="0"/>
    <n v="0"/>
    <n v="0"/>
    <n v="0"/>
    <s v="FED HOUSNG &amp; COMM DEV FND"/>
    <s v="FHCD SHORELINE MNR HM RPR 15"/>
    <s v="PROGRAM YEAR PROJECTS"/>
    <s v="Default"/>
  </r>
  <r>
    <x v="0"/>
    <s v="1124349"/>
    <s v="350047"/>
    <x v="39"/>
    <s v="0000000"/>
    <n v="2016"/>
    <x v="4"/>
    <x v="39"/>
    <s v="R3000-REVENUE"/>
    <s v="R3600-MISCELLANEOUS REVENUE"/>
    <m/>
    <n v="0"/>
    <n v="0"/>
    <n v="0"/>
    <n v="0"/>
    <n v="0"/>
    <s v="N/A"/>
    <n v="0"/>
    <n v="0"/>
    <n v="0"/>
    <n v="0"/>
    <n v="0"/>
    <n v="0"/>
    <n v="0"/>
    <n v="0"/>
    <n v="0"/>
    <n v="0"/>
    <n v="0"/>
    <n v="0"/>
    <n v="0"/>
    <s v="FED HOUSNG &amp; COMM DEV FND"/>
    <s v="FHCD SHORELINE MNR HM RPR 15"/>
    <s v="PROGRAM YEAR PROJECTS"/>
    <s v="Default"/>
  </r>
  <r>
    <x v="0"/>
    <s v="1124349"/>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15"/>
    <s v="PROGRAM YEAR PROJECTS"/>
    <s v="HOUSING AND COMMUNITY DEVELOPMENT"/>
  </r>
  <r>
    <x v="0"/>
    <s v="1124349"/>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112"/>
    <s v="5590000"/>
    <n v="2016"/>
    <x v="3"/>
    <x v="112"/>
    <s v="50000-PROGRAM EXPENDITURE BUDGET"/>
    <s v="53000-SERVICES-OTHER CHARGES"/>
    <m/>
    <n v="0"/>
    <n v="0"/>
    <n v="0"/>
    <n v="0"/>
    <n v="0"/>
    <s v="N/A"/>
    <n v="0"/>
    <n v="0"/>
    <n v="0"/>
    <n v="0"/>
    <n v="0"/>
    <n v="0"/>
    <n v="0"/>
    <n v="0"/>
    <n v="0"/>
    <n v="0"/>
    <n v="0"/>
    <n v="0"/>
    <n v="0"/>
    <s v="FED HOUSNG &amp; COMM DEV FND"/>
    <s v="FHCD SHORELINE MNR HM RPR 15"/>
    <s v="PROGRAM YEAR PROJECTS"/>
    <s v="HOUSING AND COMMUNITY DEVELOPMENT"/>
  </r>
  <r>
    <x v="0"/>
    <s v="1124404"/>
    <s v="000000"/>
    <x v="6"/>
    <s v="0000000"/>
    <n v="2016"/>
    <x v="0"/>
    <x v="6"/>
    <s v="BS000-CURRENT ASSETS"/>
    <s v="B1150-ACCOUNTS RECEIVABLE"/>
    <m/>
    <n v="0"/>
    <n v="0"/>
    <n v="0"/>
    <n v="0"/>
    <n v="0"/>
    <s v="N/A"/>
    <n v="0"/>
    <n v="0"/>
    <n v="0"/>
    <n v="0"/>
    <n v="0"/>
    <n v="0"/>
    <n v="0"/>
    <n v="0"/>
    <n v="0"/>
    <n v="0"/>
    <n v="0"/>
    <n v="0"/>
    <n v="0"/>
    <s v="FED HOUSNG &amp; COMM DEV FND"/>
    <s v="FHCD DORISTINE DEGRATE"/>
    <s v="DEFAULT"/>
    <s v="Default"/>
  </r>
  <r>
    <x v="0"/>
    <s v="1124404"/>
    <s v="000000"/>
    <x v="9"/>
    <s v="0000000"/>
    <n v="2016"/>
    <x v="0"/>
    <x v="9"/>
    <s v="BS000-CURRENT ASSETS"/>
    <s v="B1150-ACCOUNTS RECEIVABLE"/>
    <m/>
    <n v="0"/>
    <n v="0"/>
    <n v="0"/>
    <n v="0"/>
    <n v="0"/>
    <s v="N/A"/>
    <n v="0"/>
    <n v="0"/>
    <n v="0"/>
    <n v="0"/>
    <n v="0"/>
    <n v="0"/>
    <n v="0"/>
    <n v="0"/>
    <n v="0"/>
    <n v="0"/>
    <n v="0"/>
    <n v="0"/>
    <n v="0"/>
    <s v="FED HOUSNG &amp; COMM DEV FND"/>
    <s v="FHCD DORISTINE DEGRATE"/>
    <s v="DEFAULT"/>
    <s v="Default"/>
  </r>
  <r>
    <x v="0"/>
    <s v="1124404"/>
    <s v="000000"/>
    <x v="29"/>
    <s v="0000000"/>
    <n v="2016"/>
    <x v="1"/>
    <x v="29"/>
    <s v="BS200-CURRENT LIABILITIES"/>
    <s v="B2220-DEFERRED REVENUES"/>
    <m/>
    <n v="0"/>
    <n v="0"/>
    <n v="-6354.7"/>
    <n v="0"/>
    <n v="6354.7"/>
    <s v="N/A"/>
    <n v="0"/>
    <n v="0"/>
    <n v="0"/>
    <n v="0"/>
    <n v="0"/>
    <n v="0"/>
    <n v="0"/>
    <n v="0"/>
    <n v="0"/>
    <n v="0"/>
    <n v="0"/>
    <n v="-6354.7"/>
    <n v="0"/>
    <s v="FED HOUSNG &amp; COMM DEV FND"/>
    <s v="FHCD DORISTINE DEGRATE"/>
    <s v="DEFAULT"/>
    <s v="Default"/>
  </r>
  <r>
    <x v="0"/>
    <s v="1124404"/>
    <s v="350002"/>
    <x v="39"/>
    <s v="0000000"/>
    <n v="2016"/>
    <x v="4"/>
    <x v="39"/>
    <s v="R3000-REVENUE"/>
    <s v="R3600-MISCELLANEOUS REVENUE"/>
    <m/>
    <n v="0"/>
    <n v="0"/>
    <n v="0"/>
    <n v="0"/>
    <n v="0"/>
    <s v="N/A"/>
    <n v="0"/>
    <n v="0"/>
    <n v="0"/>
    <n v="0"/>
    <n v="0"/>
    <n v="0"/>
    <n v="0"/>
    <n v="0"/>
    <n v="0"/>
    <n v="0"/>
    <n v="0"/>
    <n v="0"/>
    <n v="0"/>
    <s v="FED HOUSNG &amp; COMM DEV FND"/>
    <s v="FHCD DORISTINE DEGRATE"/>
    <s v="IDIS HOME OWNERS REHAB"/>
    <s v="Default"/>
  </r>
  <r>
    <x v="0"/>
    <s v="1124404"/>
    <s v="350002"/>
    <x v="112"/>
    <s v="5590000"/>
    <n v="2016"/>
    <x v="3"/>
    <x v="112"/>
    <s v="50000-PROGRAM EXPENDITURE BUDGET"/>
    <s v="53000-SERVICES-OTHER CHARGES"/>
    <m/>
    <n v="0"/>
    <n v="0"/>
    <n v="0"/>
    <n v="0"/>
    <n v="0"/>
    <s v="N/A"/>
    <n v="0"/>
    <n v="0"/>
    <n v="0"/>
    <n v="0"/>
    <n v="0"/>
    <n v="0"/>
    <n v="0"/>
    <n v="0"/>
    <n v="0"/>
    <n v="0"/>
    <n v="0"/>
    <n v="0"/>
    <n v="0"/>
    <s v="FED HOUSNG &amp; COMM DEV FND"/>
    <s v="FHCD DORISTINE DEGRATE"/>
    <s v="IDIS HOME OWNERS REHAB"/>
    <s v="HOUSING AND COMMUNITY DEVELOPMENT"/>
  </r>
  <r>
    <x v="0"/>
    <s v="1124461"/>
    <s v="000000"/>
    <x v="6"/>
    <s v="0000000"/>
    <n v="2016"/>
    <x v="0"/>
    <x v="6"/>
    <s v="BS000-CURRENT ASSETS"/>
    <s v="B1150-ACCOUNTS RECEIVABLE"/>
    <m/>
    <n v="0"/>
    <n v="0"/>
    <n v="0"/>
    <n v="0"/>
    <n v="0"/>
    <s v="N/A"/>
    <n v="0"/>
    <n v="0"/>
    <n v="0"/>
    <n v="0"/>
    <n v="0"/>
    <n v="0"/>
    <n v="0"/>
    <n v="0"/>
    <n v="0"/>
    <n v="0"/>
    <n v="0"/>
    <n v="0"/>
    <n v="0"/>
    <s v="FED HOUSNG &amp; COMM DEV FND"/>
    <s v="FHCD LAETITIA KNOX"/>
    <s v="DEFAULT"/>
    <s v="Default"/>
  </r>
  <r>
    <x v="0"/>
    <s v="1124461"/>
    <s v="000000"/>
    <x v="9"/>
    <s v="0000000"/>
    <n v="2016"/>
    <x v="0"/>
    <x v="9"/>
    <s v="BS000-CURRENT ASSETS"/>
    <s v="B1150-ACCOUNTS RECEIVABLE"/>
    <m/>
    <n v="0"/>
    <n v="0"/>
    <n v="0"/>
    <n v="0"/>
    <n v="0"/>
    <s v="N/A"/>
    <n v="0"/>
    <n v="0"/>
    <n v="0"/>
    <n v="0"/>
    <n v="0"/>
    <n v="0"/>
    <n v="0"/>
    <n v="0"/>
    <n v="0"/>
    <n v="0"/>
    <n v="0"/>
    <n v="0"/>
    <n v="0"/>
    <s v="FED HOUSNG &amp; COMM DEV FND"/>
    <s v="FHCD LAETITIA KNOX"/>
    <s v="DEFAULT"/>
    <s v="Default"/>
  </r>
  <r>
    <x v="0"/>
    <s v="1124461"/>
    <s v="000000"/>
    <x v="29"/>
    <s v="0000000"/>
    <n v="2016"/>
    <x v="1"/>
    <x v="29"/>
    <s v="BS200-CURRENT LIABILITIES"/>
    <s v="B2220-DEFERRED REVENUES"/>
    <m/>
    <n v="0"/>
    <n v="0"/>
    <n v="-13186.54"/>
    <n v="0"/>
    <n v="13186.54"/>
    <s v="N/A"/>
    <n v="0"/>
    <n v="0"/>
    <n v="0"/>
    <n v="0"/>
    <n v="0"/>
    <n v="0"/>
    <n v="0"/>
    <n v="0"/>
    <n v="0"/>
    <n v="0"/>
    <n v="0"/>
    <n v="-13186.54"/>
    <n v="0"/>
    <s v="FED HOUSNG &amp; COMM DEV FND"/>
    <s v="FHCD LAETITIA KNOX"/>
    <s v="DEFAULT"/>
    <s v="Default"/>
  </r>
  <r>
    <x v="0"/>
    <s v="1124461"/>
    <s v="350002"/>
    <x v="43"/>
    <s v="0000000"/>
    <n v="2016"/>
    <x v="4"/>
    <x v="43"/>
    <s v="R3000-REVENUE"/>
    <s v="R3310-FEDERAL GRANTS DIRECT"/>
    <m/>
    <n v="0"/>
    <n v="0"/>
    <n v="0"/>
    <n v="0"/>
    <n v="0"/>
    <s v="N/A"/>
    <n v="0"/>
    <n v="0"/>
    <n v="0"/>
    <n v="0"/>
    <n v="0"/>
    <n v="0"/>
    <n v="0"/>
    <n v="0"/>
    <n v="0"/>
    <n v="0"/>
    <n v="0"/>
    <n v="0"/>
    <n v="0"/>
    <s v="FED HOUSNG &amp; COMM DEV FND"/>
    <s v="FHCD LAETITIA KNOX"/>
    <s v="IDIS HOME OWNERS REHAB"/>
    <s v="Default"/>
  </r>
  <r>
    <x v="0"/>
    <s v="1124461"/>
    <s v="350002"/>
    <x v="39"/>
    <s v="0000000"/>
    <n v="2016"/>
    <x v="4"/>
    <x v="39"/>
    <s v="R3000-REVENUE"/>
    <s v="R3600-MISCELLANEOUS REVENUE"/>
    <m/>
    <n v="0"/>
    <n v="0"/>
    <n v="0"/>
    <n v="0"/>
    <n v="0"/>
    <s v="N/A"/>
    <n v="0"/>
    <n v="0"/>
    <n v="0"/>
    <n v="0"/>
    <n v="0"/>
    <n v="0"/>
    <n v="0"/>
    <n v="0"/>
    <n v="0"/>
    <n v="0"/>
    <n v="0"/>
    <n v="0"/>
    <n v="0"/>
    <s v="FED HOUSNG &amp; COMM DEV FND"/>
    <s v="FHCD LAETITIA KNOX"/>
    <s v="IDIS HOME OWNERS REHAB"/>
    <s v="Default"/>
  </r>
  <r>
    <x v="0"/>
    <s v="1124461"/>
    <s v="350002"/>
    <x v="112"/>
    <s v="5590000"/>
    <n v="2016"/>
    <x v="3"/>
    <x v="112"/>
    <s v="50000-PROGRAM EXPENDITURE BUDGET"/>
    <s v="53000-SERVICES-OTHER CHARGES"/>
    <m/>
    <n v="0"/>
    <n v="0"/>
    <n v="0"/>
    <n v="0"/>
    <n v="0"/>
    <s v="N/A"/>
    <n v="0"/>
    <n v="0"/>
    <n v="0"/>
    <n v="0"/>
    <n v="0"/>
    <n v="0"/>
    <n v="0"/>
    <n v="0"/>
    <n v="0"/>
    <n v="0"/>
    <n v="0"/>
    <n v="0"/>
    <n v="0"/>
    <s v="FED HOUSNG &amp; COMM DEV FND"/>
    <s v="FHCD LAETITIA KNOX"/>
    <s v="IDIS HOME OWNERS REHAB"/>
    <s v="HOUSING AND COMMUNITY DEVELOPMENT"/>
  </r>
  <r>
    <x v="0"/>
    <s v="1124496"/>
    <s v="000000"/>
    <x v="6"/>
    <s v="0000000"/>
    <n v="2016"/>
    <x v="0"/>
    <x v="6"/>
    <s v="BS000-CURRENT ASSETS"/>
    <s v="B1150-ACCOUNTS RECEIVABLE"/>
    <m/>
    <n v="0"/>
    <n v="0"/>
    <n v="0"/>
    <n v="0"/>
    <n v="0"/>
    <s v="N/A"/>
    <n v="0"/>
    <n v="0"/>
    <n v="0"/>
    <n v="0"/>
    <n v="0"/>
    <n v="0"/>
    <n v="0"/>
    <n v="0"/>
    <n v="0"/>
    <n v="0"/>
    <n v="0"/>
    <n v="0"/>
    <n v="0"/>
    <s v="FED HOUSNG &amp; COMM DEV FND"/>
    <s v="FHCD MARJORIE BURDICK"/>
    <s v="DEFAULT"/>
    <s v="Default"/>
  </r>
  <r>
    <x v="0"/>
    <s v="1124496"/>
    <s v="000000"/>
    <x v="9"/>
    <s v="0000000"/>
    <n v="2016"/>
    <x v="0"/>
    <x v="9"/>
    <s v="BS000-CURRENT ASSETS"/>
    <s v="B1150-ACCOUNTS RECEIVABLE"/>
    <m/>
    <n v="0"/>
    <n v="0"/>
    <n v="0"/>
    <n v="0"/>
    <n v="0"/>
    <s v="N/A"/>
    <n v="0"/>
    <n v="0"/>
    <n v="0"/>
    <n v="0"/>
    <n v="0"/>
    <n v="0"/>
    <n v="0"/>
    <n v="0"/>
    <n v="0"/>
    <n v="0"/>
    <n v="0"/>
    <n v="0"/>
    <n v="0"/>
    <s v="FED HOUSNG &amp; COMM DEV FND"/>
    <s v="FHCD MARJORIE BURDICK"/>
    <s v="DEFAULT"/>
    <s v="Default"/>
  </r>
  <r>
    <x v="0"/>
    <s v="1124496"/>
    <s v="000000"/>
    <x v="29"/>
    <s v="0000000"/>
    <n v="2016"/>
    <x v="1"/>
    <x v="29"/>
    <s v="BS200-CURRENT LIABILITIES"/>
    <s v="B2220-DEFERRED REVENUES"/>
    <m/>
    <n v="0"/>
    <n v="0"/>
    <n v="-6622.43"/>
    <n v="0"/>
    <n v="6622.43"/>
    <s v="N/A"/>
    <n v="0"/>
    <n v="0"/>
    <n v="0"/>
    <n v="0"/>
    <n v="0"/>
    <n v="0"/>
    <n v="0"/>
    <n v="0"/>
    <n v="0"/>
    <n v="0"/>
    <n v="0"/>
    <n v="-6622.43"/>
    <n v="0"/>
    <s v="FED HOUSNG &amp; COMM DEV FND"/>
    <s v="FHCD MARJORIE BURDICK"/>
    <s v="DEFAULT"/>
    <s v="Default"/>
  </r>
  <r>
    <x v="0"/>
    <s v="1124496"/>
    <s v="350002"/>
    <x v="43"/>
    <s v="0000000"/>
    <n v="2016"/>
    <x v="4"/>
    <x v="43"/>
    <s v="R3000-REVENUE"/>
    <s v="R3310-FEDERAL GRANTS DIRECT"/>
    <m/>
    <n v="0"/>
    <n v="0"/>
    <n v="0"/>
    <n v="0"/>
    <n v="0"/>
    <s v="N/A"/>
    <n v="0"/>
    <n v="0"/>
    <n v="0"/>
    <n v="0"/>
    <n v="0"/>
    <n v="0"/>
    <n v="0"/>
    <n v="0"/>
    <n v="0"/>
    <n v="0"/>
    <n v="0"/>
    <n v="0"/>
    <n v="0"/>
    <s v="FED HOUSNG &amp; COMM DEV FND"/>
    <s v="FHCD MARJORIE BURDICK"/>
    <s v="IDIS HOME OWNERS REHAB"/>
    <s v="Default"/>
  </r>
  <r>
    <x v="0"/>
    <s v="1124496"/>
    <s v="350002"/>
    <x v="39"/>
    <s v="0000000"/>
    <n v="2016"/>
    <x v="4"/>
    <x v="39"/>
    <s v="R3000-REVENUE"/>
    <s v="R3600-MISCELLANEOUS REVENUE"/>
    <m/>
    <n v="0"/>
    <n v="0"/>
    <n v="0"/>
    <n v="0"/>
    <n v="0"/>
    <s v="N/A"/>
    <n v="0"/>
    <n v="0"/>
    <n v="0"/>
    <n v="0"/>
    <n v="0"/>
    <n v="0"/>
    <n v="0"/>
    <n v="0"/>
    <n v="0"/>
    <n v="0"/>
    <n v="0"/>
    <n v="0"/>
    <n v="0"/>
    <s v="FED HOUSNG &amp; COMM DEV FND"/>
    <s v="FHCD MARJORIE BURDICK"/>
    <s v="IDIS HOME OWNERS REHAB"/>
    <s v="Default"/>
  </r>
  <r>
    <x v="0"/>
    <s v="1124496"/>
    <s v="350002"/>
    <x v="112"/>
    <s v="5590000"/>
    <n v="2016"/>
    <x v="3"/>
    <x v="112"/>
    <s v="50000-PROGRAM EXPENDITURE BUDGET"/>
    <s v="53000-SERVICES-OTHER CHARGES"/>
    <m/>
    <n v="0"/>
    <n v="0"/>
    <n v="0"/>
    <n v="0"/>
    <n v="0"/>
    <s v="N/A"/>
    <n v="0"/>
    <n v="0"/>
    <n v="0"/>
    <n v="0"/>
    <n v="0"/>
    <n v="0"/>
    <n v="0"/>
    <n v="0"/>
    <n v="0"/>
    <n v="0"/>
    <n v="0"/>
    <n v="0"/>
    <n v="0"/>
    <s v="FED HOUSNG &amp; COMM DEV FND"/>
    <s v="FHCD MARJORIE BURDICK"/>
    <s v="IDIS HOME OWNERS REHAB"/>
    <s v="HOUSING AND COMMUNITY DEVELOPMENT"/>
  </r>
  <r>
    <x v="0"/>
    <s v="1124522"/>
    <s v="000000"/>
    <x v="6"/>
    <s v="0000000"/>
    <n v="2016"/>
    <x v="0"/>
    <x v="6"/>
    <s v="BS000-CURRENT ASSETS"/>
    <s v="B1150-ACCOUNTS RECEIVABLE"/>
    <m/>
    <n v="0"/>
    <n v="0"/>
    <n v="0"/>
    <n v="0"/>
    <n v="0"/>
    <s v="N/A"/>
    <n v="0"/>
    <n v="0"/>
    <n v="0"/>
    <n v="0"/>
    <n v="0"/>
    <n v="0"/>
    <n v="0"/>
    <n v="0"/>
    <n v="0"/>
    <n v="0"/>
    <n v="0"/>
    <n v="0"/>
    <n v="0"/>
    <s v="FED HOUSNG &amp; COMM DEV FND"/>
    <s v="FHCD LAURA HARRINGTON"/>
    <s v="DEFAULT"/>
    <s v="Default"/>
  </r>
  <r>
    <x v="0"/>
    <s v="1124522"/>
    <s v="000000"/>
    <x v="9"/>
    <s v="0000000"/>
    <n v="2016"/>
    <x v="0"/>
    <x v="9"/>
    <s v="BS000-CURRENT ASSETS"/>
    <s v="B1150-ACCOUNTS RECEIVABLE"/>
    <m/>
    <n v="0"/>
    <n v="0"/>
    <n v="-334.77"/>
    <n v="0"/>
    <n v="334.77"/>
    <s v="N/A"/>
    <n v="0"/>
    <n v="0"/>
    <n v="0"/>
    <n v="0"/>
    <n v="0"/>
    <n v="0"/>
    <n v="0"/>
    <n v="0"/>
    <n v="0"/>
    <n v="0"/>
    <n v="0"/>
    <n v="-334.77"/>
    <n v="0"/>
    <s v="FED HOUSNG &amp; COMM DEV FND"/>
    <s v="FHCD LAURA HARRINGTON"/>
    <s v="DEFAULT"/>
    <s v="Default"/>
  </r>
  <r>
    <x v="0"/>
    <s v="1124522"/>
    <s v="000000"/>
    <x v="29"/>
    <s v="0000000"/>
    <n v="2016"/>
    <x v="1"/>
    <x v="29"/>
    <s v="BS200-CURRENT LIABILITIES"/>
    <s v="B2220-DEFERRED REVENUES"/>
    <m/>
    <n v="0"/>
    <n v="0"/>
    <n v="-3906.81"/>
    <n v="0"/>
    <n v="3906.81"/>
    <s v="N/A"/>
    <n v="0"/>
    <n v="0"/>
    <n v="0"/>
    <n v="0"/>
    <n v="0"/>
    <n v="0"/>
    <n v="0"/>
    <n v="0"/>
    <n v="0"/>
    <n v="0"/>
    <n v="0"/>
    <n v="-3906.81"/>
    <n v="0"/>
    <s v="FED HOUSNG &amp; COMM DEV FND"/>
    <s v="FHCD LAURA HARRINGTON"/>
    <s v="DEFAULT"/>
    <s v="Default"/>
  </r>
  <r>
    <x v="0"/>
    <s v="1124522"/>
    <s v="350002"/>
    <x v="43"/>
    <s v="0000000"/>
    <n v="2016"/>
    <x v="4"/>
    <x v="43"/>
    <s v="R3000-REVENUE"/>
    <s v="R3310-FEDERAL GRANTS DIRECT"/>
    <m/>
    <n v="0"/>
    <n v="0"/>
    <n v="0"/>
    <n v="0"/>
    <n v="0"/>
    <s v="N/A"/>
    <n v="0"/>
    <n v="0"/>
    <n v="0"/>
    <n v="0"/>
    <n v="0"/>
    <n v="0"/>
    <n v="0"/>
    <n v="0"/>
    <n v="0"/>
    <n v="0"/>
    <n v="0"/>
    <n v="0"/>
    <n v="0"/>
    <s v="FED HOUSNG &amp; COMM DEV FND"/>
    <s v="FHCD LAURA HARRINGTON"/>
    <s v="IDIS HOME OWNERS REHAB"/>
    <s v="Default"/>
  </r>
  <r>
    <x v="0"/>
    <s v="1124522"/>
    <s v="350002"/>
    <x v="39"/>
    <s v="0000000"/>
    <n v="2016"/>
    <x v="4"/>
    <x v="39"/>
    <s v="R3000-REVENUE"/>
    <s v="R3600-MISCELLANEOUS REVENUE"/>
    <m/>
    <n v="0"/>
    <n v="0"/>
    <n v="0"/>
    <n v="0"/>
    <n v="0"/>
    <s v="N/A"/>
    <n v="0"/>
    <n v="0"/>
    <n v="0"/>
    <n v="0"/>
    <n v="0"/>
    <n v="0"/>
    <n v="0"/>
    <n v="0"/>
    <n v="0"/>
    <n v="0"/>
    <n v="0"/>
    <n v="0"/>
    <n v="0"/>
    <s v="FED HOUSNG &amp; COMM DEV FND"/>
    <s v="FHCD LAURA HARRINGTON"/>
    <s v="IDIS HOME OWNERS REHAB"/>
    <s v="Default"/>
  </r>
  <r>
    <x v="0"/>
    <s v="1124522"/>
    <s v="350002"/>
    <x v="112"/>
    <s v="5590000"/>
    <n v="2016"/>
    <x v="3"/>
    <x v="112"/>
    <s v="50000-PROGRAM EXPENDITURE BUDGET"/>
    <s v="53000-SERVICES-OTHER CHARGES"/>
    <m/>
    <n v="0"/>
    <n v="0"/>
    <n v="0"/>
    <n v="0"/>
    <n v="0"/>
    <s v="N/A"/>
    <n v="0"/>
    <n v="0"/>
    <n v="0"/>
    <n v="0"/>
    <n v="0"/>
    <n v="0"/>
    <n v="0"/>
    <n v="0"/>
    <n v="0"/>
    <n v="0"/>
    <n v="0"/>
    <n v="0"/>
    <n v="0"/>
    <s v="FED HOUSNG &amp; COMM DEV FND"/>
    <s v="FHCD LAURA HARRINGTON"/>
    <s v="IDIS HOME OWNERS REHAB"/>
    <s v="HOUSING AND COMMUNITY DEVELOPMENT"/>
  </r>
  <r>
    <x v="0"/>
    <s v="1124530"/>
    <s v="000000"/>
    <x v="6"/>
    <s v="0000000"/>
    <n v="2016"/>
    <x v="0"/>
    <x v="6"/>
    <s v="BS000-CURRENT ASSETS"/>
    <s v="B1150-ACCOUNTS RECEIVABLE"/>
    <m/>
    <n v="0"/>
    <n v="0"/>
    <n v="0"/>
    <n v="0"/>
    <n v="0"/>
    <s v="N/A"/>
    <n v="0"/>
    <n v="0"/>
    <n v="0"/>
    <n v="0"/>
    <n v="0"/>
    <n v="0"/>
    <n v="0"/>
    <n v="0"/>
    <n v="0"/>
    <n v="0"/>
    <n v="0"/>
    <n v="0"/>
    <n v="0"/>
    <s v="FED HOUSNG &amp; COMM DEV FND"/>
    <s v="FHCD CASSANDRA POND"/>
    <s v="DEFAULT"/>
    <s v="Default"/>
  </r>
  <r>
    <x v="0"/>
    <s v="1124530"/>
    <s v="000000"/>
    <x v="9"/>
    <s v="0000000"/>
    <n v="2016"/>
    <x v="0"/>
    <x v="9"/>
    <s v="BS000-CURRENT ASSETS"/>
    <s v="B1150-ACCOUNTS RECEIVABLE"/>
    <m/>
    <n v="0"/>
    <n v="0"/>
    <n v="-346.57"/>
    <n v="0"/>
    <n v="346.57"/>
    <s v="N/A"/>
    <n v="0"/>
    <n v="0"/>
    <n v="0"/>
    <n v="0"/>
    <n v="0"/>
    <n v="0"/>
    <n v="0"/>
    <n v="0"/>
    <n v="0"/>
    <n v="0"/>
    <n v="0"/>
    <n v="-346.57"/>
    <n v="0"/>
    <s v="FED HOUSNG &amp; COMM DEV FND"/>
    <s v="FHCD CASSANDRA POND"/>
    <s v="DEFAULT"/>
    <s v="Default"/>
  </r>
  <r>
    <x v="0"/>
    <s v="1124530"/>
    <s v="000000"/>
    <x v="29"/>
    <s v="0000000"/>
    <n v="2016"/>
    <x v="1"/>
    <x v="29"/>
    <s v="BS200-CURRENT LIABILITIES"/>
    <s v="B2220-DEFERRED REVENUES"/>
    <m/>
    <n v="0"/>
    <n v="0"/>
    <n v="-6664.78"/>
    <n v="0"/>
    <n v="6664.78"/>
    <s v="N/A"/>
    <n v="0"/>
    <n v="0"/>
    <n v="0"/>
    <n v="0"/>
    <n v="0"/>
    <n v="0"/>
    <n v="0"/>
    <n v="0"/>
    <n v="0"/>
    <n v="0"/>
    <n v="0"/>
    <n v="-6664.78"/>
    <n v="0"/>
    <s v="FED HOUSNG &amp; COMM DEV FND"/>
    <s v="FHCD CASSANDRA POND"/>
    <s v="DEFAULT"/>
    <s v="Default"/>
  </r>
  <r>
    <x v="0"/>
    <s v="1124530"/>
    <s v="350002"/>
    <x v="43"/>
    <s v="0000000"/>
    <n v="2016"/>
    <x v="4"/>
    <x v="43"/>
    <s v="R3000-REVENUE"/>
    <s v="R3310-FEDERAL GRANTS DIRECT"/>
    <m/>
    <n v="0"/>
    <n v="0"/>
    <n v="0"/>
    <n v="0"/>
    <n v="0"/>
    <s v="N/A"/>
    <n v="0"/>
    <n v="0"/>
    <n v="0"/>
    <n v="0"/>
    <n v="0"/>
    <n v="0"/>
    <n v="0"/>
    <n v="0"/>
    <n v="0"/>
    <n v="0"/>
    <n v="0"/>
    <n v="0"/>
    <n v="0"/>
    <s v="FED HOUSNG &amp; COMM DEV FND"/>
    <s v="FHCD CASSANDRA POND"/>
    <s v="IDIS HOME OWNERS REHAB"/>
    <s v="Default"/>
  </r>
  <r>
    <x v="0"/>
    <s v="1124530"/>
    <s v="350002"/>
    <x v="39"/>
    <s v="0000000"/>
    <n v="2016"/>
    <x v="4"/>
    <x v="39"/>
    <s v="R3000-REVENUE"/>
    <s v="R3600-MISCELLANEOUS REVENUE"/>
    <m/>
    <n v="0"/>
    <n v="0"/>
    <n v="0"/>
    <n v="0"/>
    <n v="0"/>
    <s v="N/A"/>
    <n v="0"/>
    <n v="0"/>
    <n v="0"/>
    <n v="0"/>
    <n v="0"/>
    <n v="0"/>
    <n v="0"/>
    <n v="0"/>
    <n v="0"/>
    <n v="0"/>
    <n v="0"/>
    <n v="0"/>
    <n v="0"/>
    <s v="FED HOUSNG &amp; COMM DEV FND"/>
    <s v="FHCD CASSANDRA POND"/>
    <s v="IDIS HOME OWNERS REHAB"/>
    <s v="Default"/>
  </r>
  <r>
    <x v="0"/>
    <s v="1124530"/>
    <s v="350002"/>
    <x v="112"/>
    <s v="5590000"/>
    <n v="2016"/>
    <x v="3"/>
    <x v="112"/>
    <s v="50000-PROGRAM EXPENDITURE BUDGET"/>
    <s v="53000-SERVICES-OTHER CHARGES"/>
    <m/>
    <n v="0"/>
    <n v="0"/>
    <n v="0"/>
    <n v="0"/>
    <n v="0"/>
    <s v="N/A"/>
    <n v="0"/>
    <n v="0"/>
    <n v="0"/>
    <n v="0"/>
    <n v="0"/>
    <n v="0"/>
    <n v="0"/>
    <n v="0"/>
    <n v="0"/>
    <n v="0"/>
    <n v="0"/>
    <n v="0"/>
    <n v="0"/>
    <s v="FED HOUSNG &amp; COMM DEV FND"/>
    <s v="FHCD CASSANDRA POND"/>
    <s v="IDIS HOME OWNERS REHAB"/>
    <s v="HOUSING AND COMMUNITY DEVELOPMENT"/>
  </r>
  <r>
    <x v="0"/>
    <s v="1124706"/>
    <s v="000000"/>
    <x v="6"/>
    <s v="0000000"/>
    <n v="2016"/>
    <x v="0"/>
    <x v="6"/>
    <s v="BS000-CURRENT ASSETS"/>
    <s v="B1150-ACCOUNTS RECEIVABLE"/>
    <m/>
    <n v="0"/>
    <n v="0"/>
    <n v="0"/>
    <n v="0"/>
    <n v="0"/>
    <s v="N/A"/>
    <n v="0"/>
    <n v="0"/>
    <n v="0"/>
    <n v="0"/>
    <n v="0"/>
    <n v="0"/>
    <n v="0"/>
    <n v="0"/>
    <n v="0"/>
    <n v="0"/>
    <n v="0"/>
    <n v="0"/>
    <n v="0"/>
    <s v="FED HOUSNG &amp; COMM DEV FND"/>
    <s v="FHCD MC CM OF CARE PLANNING"/>
    <s v="DEFAULT"/>
    <s v="Default"/>
  </r>
  <r>
    <x v="0"/>
    <s v="1124706"/>
    <s v="000000"/>
    <x v="9"/>
    <s v="0000000"/>
    <n v="2016"/>
    <x v="0"/>
    <x v="9"/>
    <s v="BS000-CURRENT ASSETS"/>
    <s v="B1150-ACCOUNTS RECEIVABLE"/>
    <m/>
    <n v="0"/>
    <n v="0"/>
    <n v="0"/>
    <n v="0"/>
    <n v="0"/>
    <s v="N/A"/>
    <n v="0"/>
    <n v="0"/>
    <n v="0"/>
    <n v="0"/>
    <n v="0"/>
    <n v="0"/>
    <n v="0"/>
    <n v="0"/>
    <n v="0"/>
    <n v="0"/>
    <n v="0"/>
    <n v="0"/>
    <n v="0"/>
    <s v="FED HOUSNG &amp; COMM DEV FND"/>
    <s v="FHCD MC CM OF CARE PLANNING"/>
    <s v="DEFAULT"/>
    <s v="Default"/>
  </r>
  <r>
    <x v="0"/>
    <s v="1124706"/>
    <s v="000000"/>
    <x v="29"/>
    <s v="0000000"/>
    <n v="2016"/>
    <x v="1"/>
    <x v="29"/>
    <s v="BS200-CURRENT LIABILITIES"/>
    <s v="B2220-DEFERRED REVENUES"/>
    <m/>
    <n v="0"/>
    <n v="0"/>
    <n v="0"/>
    <n v="0"/>
    <n v="0"/>
    <s v="N/A"/>
    <n v="0"/>
    <n v="0"/>
    <n v="0"/>
    <n v="0"/>
    <n v="0"/>
    <n v="0"/>
    <n v="0"/>
    <n v="0"/>
    <n v="0"/>
    <n v="0"/>
    <n v="0"/>
    <n v="0"/>
    <n v="0"/>
    <s v="FED HOUSNG &amp; COMM DEV FND"/>
    <s v="FHCD MC CM OF CARE PLANNING"/>
    <s v="DEFAULT"/>
    <s v="Default"/>
  </r>
  <r>
    <x v="0"/>
    <s v="1124706"/>
    <s v="350100"/>
    <x v="64"/>
    <s v="0000000"/>
    <n v="2016"/>
    <x v="4"/>
    <x v="64"/>
    <s v="R3000-REVENUE"/>
    <s v="R3310-FEDERAL GRANTS DIRECT"/>
    <m/>
    <n v="0"/>
    <n v="0"/>
    <n v="0"/>
    <n v="0"/>
    <n v="0"/>
    <s v="N/A"/>
    <n v="0"/>
    <n v="0"/>
    <n v="0"/>
    <n v="0"/>
    <n v="0"/>
    <n v="0"/>
    <n v="0"/>
    <n v="0"/>
    <n v="0"/>
    <n v="0"/>
    <n v="0"/>
    <n v="0"/>
    <n v="0"/>
    <s v="FED HOUSNG &amp; COMM DEV FND"/>
    <s v="FHCD MC CM OF CARE PLANNING"/>
    <s v="SAFE HARBORS   MCKINNEY"/>
    <s v="Default"/>
  </r>
  <r>
    <x v="0"/>
    <s v="1124706"/>
    <s v="350100"/>
    <x v="139"/>
    <s v="0000000"/>
    <n v="2016"/>
    <x v="3"/>
    <x v="139"/>
    <s v="50000-PROGRAM EXPENDITURE BUDGET"/>
    <s v="53000-SERVICES-OTHER CHARGES"/>
    <m/>
    <n v="0"/>
    <n v="0"/>
    <n v="0"/>
    <n v="0"/>
    <n v="0"/>
    <s v="N/A"/>
    <n v="0"/>
    <n v="0"/>
    <n v="0"/>
    <n v="0"/>
    <n v="0"/>
    <n v="0"/>
    <n v="0"/>
    <n v="0"/>
    <n v="0"/>
    <n v="0"/>
    <n v="0"/>
    <n v="0"/>
    <n v="0"/>
    <s v="FED HOUSNG &amp; COMM DEV FND"/>
    <s v="FHCD MC CM OF CARE PLANNING"/>
    <s v="SAFE HARBORS   MCKINNEY"/>
    <s v="Default"/>
  </r>
  <r>
    <x v="0"/>
    <s v="1124706"/>
    <s v="350100"/>
    <x v="112"/>
    <s v="0000000"/>
    <n v="2016"/>
    <x v="3"/>
    <x v="112"/>
    <s v="50000-PROGRAM EXPENDITURE BUDGET"/>
    <s v="53000-SERVICES-OTHER CHARGES"/>
    <m/>
    <n v="0"/>
    <n v="0"/>
    <n v="0"/>
    <n v="0"/>
    <n v="0"/>
    <s v="N/A"/>
    <n v="0"/>
    <n v="0"/>
    <n v="0"/>
    <n v="0"/>
    <n v="0"/>
    <n v="0"/>
    <n v="0"/>
    <n v="0"/>
    <n v="0"/>
    <n v="0"/>
    <n v="0"/>
    <n v="0"/>
    <n v="0"/>
    <s v="FED HOUSNG &amp; COMM DEV FND"/>
    <s v="FHCD MC CM OF CARE PLANNING"/>
    <s v="SAFE HARBORS   MCKINNEY"/>
    <s v="Default"/>
  </r>
  <r>
    <x v="0"/>
    <s v="1124706"/>
    <s v="350101"/>
    <x v="139"/>
    <s v="0000000"/>
    <n v="2016"/>
    <x v="3"/>
    <x v="139"/>
    <s v="50000-PROGRAM EXPENDITURE BUDGET"/>
    <s v="53000-SERVICES-OTHER CHARGES"/>
    <m/>
    <n v="0"/>
    <n v="0"/>
    <n v="0"/>
    <n v="0"/>
    <n v="0"/>
    <s v="N/A"/>
    <n v="0"/>
    <n v="0"/>
    <n v="0"/>
    <n v="0"/>
    <n v="0"/>
    <n v="0"/>
    <n v="0"/>
    <n v="0"/>
    <n v="0"/>
    <n v="0"/>
    <n v="0"/>
    <n v="0"/>
    <n v="0"/>
    <s v="FED HOUSNG &amp; COMM DEV FND"/>
    <s v="FHCD MC CM OF CARE PLANNING"/>
    <s v="MCKINNEY ADMIN"/>
    <s v="Default"/>
  </r>
  <r>
    <x v="0"/>
    <s v="1124706"/>
    <s v="350101"/>
    <x v="139"/>
    <s v="5590000"/>
    <n v="2016"/>
    <x v="3"/>
    <x v="139"/>
    <s v="50000-PROGRAM EXPENDITURE BUDGET"/>
    <s v="53000-SERVICES-OTHER CHARGES"/>
    <m/>
    <n v="0"/>
    <n v="0"/>
    <n v="0"/>
    <n v="0"/>
    <n v="0"/>
    <s v="N/A"/>
    <n v="0"/>
    <n v="0"/>
    <n v="0"/>
    <n v="0"/>
    <n v="0"/>
    <n v="0"/>
    <n v="0"/>
    <n v="0"/>
    <n v="0"/>
    <n v="0"/>
    <n v="0"/>
    <n v="0"/>
    <n v="0"/>
    <s v="FED HOUSNG &amp; COMM DEV FND"/>
    <s v="FHCD MC CM OF CARE PLANNING"/>
    <s v="MCKINNEY ADMIN"/>
    <s v="HOUSING AND COMMUNITY DEVELOPMENT"/>
  </r>
  <r>
    <x v="0"/>
    <s v="1124706"/>
    <s v="350101"/>
    <x v="112"/>
    <s v="0000000"/>
    <n v="2016"/>
    <x v="3"/>
    <x v="112"/>
    <s v="50000-PROGRAM EXPENDITURE BUDGET"/>
    <s v="53000-SERVICES-OTHER CHARGES"/>
    <m/>
    <n v="0"/>
    <n v="0"/>
    <n v="0"/>
    <n v="0"/>
    <n v="0"/>
    <s v="N/A"/>
    <n v="0"/>
    <n v="0"/>
    <n v="0"/>
    <n v="0"/>
    <n v="0"/>
    <n v="0"/>
    <n v="0"/>
    <n v="0"/>
    <n v="0"/>
    <n v="0"/>
    <n v="0"/>
    <n v="0"/>
    <n v="0"/>
    <s v="FED HOUSNG &amp; COMM DEV FND"/>
    <s v="FHCD MC CM OF CARE PLANNING"/>
    <s v="MCKINNEY ADMIN"/>
    <s v="Default"/>
  </r>
  <r>
    <x v="0"/>
    <s v="1124706"/>
    <s v="350101"/>
    <x v="112"/>
    <s v="5590000"/>
    <n v="2016"/>
    <x v="3"/>
    <x v="112"/>
    <s v="50000-PROGRAM EXPENDITURE BUDGET"/>
    <s v="53000-SERVICES-OTHER CHARGES"/>
    <m/>
    <n v="0"/>
    <n v="0"/>
    <n v="0"/>
    <n v="0"/>
    <n v="0"/>
    <s v="N/A"/>
    <n v="0"/>
    <n v="0"/>
    <n v="0"/>
    <n v="0"/>
    <n v="0"/>
    <n v="0"/>
    <n v="0"/>
    <n v="0"/>
    <n v="0"/>
    <n v="0"/>
    <n v="0"/>
    <n v="0"/>
    <n v="0"/>
    <s v="FED HOUSNG &amp; COMM DEV FND"/>
    <s v="FHCD MC CM OF CARE PLANNING"/>
    <s v="MCKINNEY ADMIN"/>
    <s v="HOUSING AND COMMUNITY DEVELOPMENT"/>
  </r>
  <r>
    <x v="0"/>
    <s v="1124876"/>
    <s v="000000"/>
    <x v="6"/>
    <s v="0000000"/>
    <n v="2016"/>
    <x v="0"/>
    <x v="6"/>
    <s v="BS000-CURRENT ASSETS"/>
    <s v="B1150-ACCOUNTS RECEIVABLE"/>
    <m/>
    <n v="0"/>
    <n v="0"/>
    <n v="-3659.6800000000003"/>
    <n v="0"/>
    <n v="3659.6800000000003"/>
    <s v="N/A"/>
    <n v="0"/>
    <n v="-3659.6800000000003"/>
    <n v="0"/>
    <n v="0"/>
    <n v="0"/>
    <n v="0"/>
    <n v="0"/>
    <n v="0"/>
    <n v="0"/>
    <n v="0"/>
    <n v="0"/>
    <n v="0"/>
    <n v="0"/>
    <s v="FED HOUSNG &amp; COMM DEV FND"/>
    <s v="FHCD VVLP14"/>
    <s v="DEFAULT"/>
    <s v="Default"/>
  </r>
  <r>
    <x v="0"/>
    <s v="1124876"/>
    <s v="000000"/>
    <x v="9"/>
    <s v="0000000"/>
    <n v="2016"/>
    <x v="0"/>
    <x v="9"/>
    <s v="BS000-CURRENT ASSETS"/>
    <s v="B1150-ACCOUNTS RECEIVABLE"/>
    <m/>
    <n v="0"/>
    <n v="0"/>
    <n v="0"/>
    <n v="0"/>
    <n v="0"/>
    <s v="N/A"/>
    <n v="0"/>
    <n v="0"/>
    <n v="0"/>
    <n v="0"/>
    <n v="0"/>
    <n v="0"/>
    <n v="0"/>
    <n v="0"/>
    <n v="0"/>
    <n v="0"/>
    <n v="0"/>
    <n v="0"/>
    <n v="0"/>
    <s v="FED HOUSNG &amp; COMM DEV FND"/>
    <s v="FHCD VVLP14"/>
    <s v="DEFAULT"/>
    <s v="Default"/>
  </r>
  <r>
    <x v="0"/>
    <s v="1124876"/>
    <s v="000000"/>
    <x v="29"/>
    <s v="0000000"/>
    <n v="2016"/>
    <x v="1"/>
    <x v="29"/>
    <s v="BS200-CURRENT LIABILITIES"/>
    <s v="B2220-DEFERRED REVENUES"/>
    <m/>
    <n v="0"/>
    <n v="0"/>
    <n v="0"/>
    <n v="0"/>
    <n v="0"/>
    <s v="N/A"/>
    <n v="0"/>
    <n v="0"/>
    <n v="0"/>
    <n v="0"/>
    <n v="0"/>
    <n v="0"/>
    <n v="0"/>
    <n v="0"/>
    <n v="0"/>
    <n v="0"/>
    <n v="0"/>
    <n v="0"/>
    <n v="0"/>
    <s v="FED HOUSNG &amp; COMM DEV FND"/>
    <s v="FHCD VVLP14"/>
    <s v="DEFAULT"/>
    <s v="Default"/>
  </r>
  <r>
    <x v="0"/>
    <s v="1124876"/>
    <s v="350105"/>
    <x v="64"/>
    <s v="0000000"/>
    <n v="2016"/>
    <x v="4"/>
    <x v="64"/>
    <s v="R3000-REVENUE"/>
    <s v="R3310-FEDERAL GRANTS DIRECT"/>
    <m/>
    <n v="0"/>
    <n v="0"/>
    <n v="0"/>
    <n v="0"/>
    <n v="0"/>
    <s v="N/A"/>
    <n v="0"/>
    <n v="0"/>
    <n v="0"/>
    <n v="0"/>
    <n v="0"/>
    <n v="0"/>
    <n v="0"/>
    <n v="0"/>
    <n v="0"/>
    <n v="0"/>
    <n v="0"/>
    <n v="0"/>
    <n v="0"/>
    <s v="FED HOUSNG &amp; COMM DEV FND"/>
    <s v="FHCD VVLP14"/>
    <s v="VIETNAM VETERANS TRANSTL"/>
    <s v="Default"/>
  </r>
  <r>
    <x v="0"/>
    <s v="1124876"/>
    <s v="350105"/>
    <x v="64"/>
    <s v="5590000"/>
    <n v="2016"/>
    <x v="4"/>
    <x v="64"/>
    <s v="R3000-REVENUE"/>
    <s v="R3310-FEDERAL GRANTS DIRECT"/>
    <m/>
    <n v="0"/>
    <n v="0"/>
    <n v="0"/>
    <n v="0"/>
    <n v="0"/>
    <s v="N/A"/>
    <n v="0"/>
    <n v="0"/>
    <n v="0"/>
    <n v="0"/>
    <n v="0"/>
    <n v="0"/>
    <n v="0"/>
    <n v="0"/>
    <n v="0"/>
    <n v="0"/>
    <n v="0"/>
    <n v="0"/>
    <n v="0"/>
    <s v="FED HOUSNG &amp; COMM DEV FND"/>
    <s v="FHCD VVLP14"/>
    <s v="VIETNAM VETERANS TRANSTL"/>
    <s v="HOUSING AND COMMUNITY DEVELOPMENT"/>
  </r>
  <r>
    <x v="0"/>
    <s v="1124876"/>
    <s v="350105"/>
    <x v="40"/>
    <s v="5590000"/>
    <n v="2016"/>
    <x v="3"/>
    <x v="40"/>
    <s v="50000-PROGRAM EXPENDITURE BUDGET"/>
    <s v="51000-WAGES AND BENEFITS"/>
    <s v="51100-SALARIES/WAGES"/>
    <n v="0"/>
    <n v="0"/>
    <n v="0"/>
    <n v="0"/>
    <n v="0"/>
    <s v="N/A"/>
    <n v="0"/>
    <n v="0"/>
    <n v="0"/>
    <n v="0"/>
    <n v="0"/>
    <n v="0"/>
    <n v="0"/>
    <n v="0"/>
    <n v="0"/>
    <n v="0"/>
    <n v="0"/>
    <n v="0"/>
    <n v="0"/>
    <s v="FED HOUSNG &amp; COMM DEV FND"/>
    <s v="FHCD VVLP14"/>
    <s v="VIETNAM VETERANS TRANSTL"/>
    <s v="HOUSING AND COMMUNITY DEVELOPMENT"/>
  </r>
  <r>
    <x v="0"/>
    <s v="1124876"/>
    <s v="350105"/>
    <x v="70"/>
    <s v="5590000"/>
    <n v="2016"/>
    <x v="3"/>
    <x v="70"/>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71"/>
    <s v="5590000"/>
    <n v="2016"/>
    <x v="3"/>
    <x v="71"/>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72"/>
    <s v="5590000"/>
    <n v="2016"/>
    <x v="3"/>
    <x v="72"/>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139"/>
    <s v="5590000"/>
    <n v="2016"/>
    <x v="3"/>
    <x v="139"/>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112"/>
    <s v="5590000"/>
    <n v="2016"/>
    <x v="3"/>
    <x v="112"/>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114"/>
    <s v="5590000"/>
    <n v="2016"/>
    <x v="3"/>
    <x v="114"/>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83"/>
    <s v="5590000"/>
    <n v="2016"/>
    <x v="3"/>
    <x v="83"/>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5"/>
    <s v="5590000"/>
    <n v="2016"/>
    <x v="3"/>
    <x v="85"/>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6"/>
    <s v="5590000"/>
    <n v="2016"/>
    <x v="3"/>
    <x v="86"/>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7"/>
    <s v="5590000"/>
    <n v="2016"/>
    <x v="3"/>
    <x v="87"/>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8"/>
    <s v="5590000"/>
    <n v="2016"/>
    <x v="3"/>
    <x v="88"/>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9"/>
    <s v="5590000"/>
    <n v="2016"/>
    <x v="3"/>
    <x v="89"/>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0"/>
    <s v="5590000"/>
    <n v="2016"/>
    <x v="3"/>
    <x v="90"/>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1"/>
    <s v="5590000"/>
    <n v="2016"/>
    <x v="3"/>
    <x v="91"/>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3"/>
    <s v="5590000"/>
    <n v="2016"/>
    <x v="3"/>
    <x v="93"/>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7"/>
    <s v="5590000"/>
    <n v="2016"/>
    <x v="3"/>
    <x v="47"/>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8"/>
    <s v="5590000"/>
    <n v="2016"/>
    <x v="3"/>
    <x v="48"/>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9"/>
    <s v="5590000"/>
    <n v="2016"/>
    <x v="3"/>
    <x v="49"/>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50"/>
    <s v="5590000"/>
    <n v="2016"/>
    <x v="3"/>
    <x v="50"/>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4"/>
    <s v="5590000"/>
    <n v="2016"/>
    <x v="3"/>
    <x v="94"/>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115"/>
    <s v="5590000"/>
    <n v="2016"/>
    <x v="3"/>
    <x v="115"/>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101"/>
    <s v="5590000"/>
    <n v="2016"/>
    <x v="3"/>
    <x v="101"/>
    <s v="50000-PROGRAM EXPENDITURE BUDGET"/>
    <s v="58000-INTRAGOVERNMENTAL CONTRIBUTIONS"/>
    <m/>
    <n v="0"/>
    <n v="0"/>
    <n v="0"/>
    <n v="0"/>
    <n v="0"/>
    <s v="N/A"/>
    <n v="0"/>
    <n v="0"/>
    <n v="0"/>
    <n v="0"/>
    <n v="0"/>
    <n v="0"/>
    <n v="0"/>
    <n v="0"/>
    <n v="0"/>
    <n v="0"/>
    <n v="0"/>
    <n v="0"/>
    <n v="0"/>
    <s v="FED HOUSNG &amp; COMM DEV FND"/>
    <s v="FHCD VVLP14"/>
    <s v="VIETNAM VETERANS TRANSTL"/>
    <s v="HOUSING AND COMMUNITY DEVELOPMENT"/>
  </r>
  <r>
    <x v="0"/>
    <s v="1124878"/>
    <s v="000000"/>
    <x v="6"/>
    <s v="0000000"/>
    <n v="2016"/>
    <x v="0"/>
    <x v="6"/>
    <s v="BS000-CURRENT ASSETS"/>
    <s v="B1150-ACCOUNTS RECEIVABLE"/>
    <m/>
    <n v="0"/>
    <n v="0"/>
    <n v="0"/>
    <n v="0"/>
    <n v="0"/>
    <s v="N/A"/>
    <n v="0"/>
    <n v="0"/>
    <n v="0"/>
    <n v="0"/>
    <n v="0"/>
    <n v="0"/>
    <n v="0"/>
    <n v="0"/>
    <n v="0"/>
    <n v="0"/>
    <n v="0"/>
    <n v="0"/>
    <n v="0"/>
    <s v="FED HOUSNG &amp; COMM DEV FND"/>
    <s v="FHCD CONSEJO MI CASA M14"/>
    <s v="DEFAULT"/>
    <s v="Default"/>
  </r>
  <r>
    <x v="0"/>
    <s v="1124878"/>
    <s v="000000"/>
    <x v="9"/>
    <s v="0000000"/>
    <n v="2016"/>
    <x v="0"/>
    <x v="9"/>
    <s v="BS000-CURRENT ASSETS"/>
    <s v="B1150-ACCOUNTS RECEIVABLE"/>
    <m/>
    <n v="0"/>
    <n v="0"/>
    <n v="0"/>
    <n v="0"/>
    <n v="0"/>
    <s v="N/A"/>
    <n v="0"/>
    <n v="0"/>
    <n v="0"/>
    <n v="0"/>
    <n v="0"/>
    <n v="0"/>
    <n v="0"/>
    <n v="0"/>
    <n v="0"/>
    <n v="0"/>
    <n v="0"/>
    <n v="0"/>
    <n v="0"/>
    <s v="FED HOUSNG &amp; COMM DEV FND"/>
    <s v="FHCD CONSEJO MI CASA M14"/>
    <s v="DEFAULT"/>
    <s v="Default"/>
  </r>
  <r>
    <x v="0"/>
    <s v="1124878"/>
    <s v="000000"/>
    <x v="145"/>
    <s v="0000000"/>
    <n v="2016"/>
    <x v="0"/>
    <x v="145"/>
    <s v="BS000-CURRENT ASSETS"/>
    <s v="B1150-ACCOUNTS RECEIVABLE"/>
    <m/>
    <n v="0"/>
    <n v="0"/>
    <n v="0"/>
    <n v="0"/>
    <n v="0"/>
    <s v="N/A"/>
    <n v="0"/>
    <n v="0"/>
    <n v="0"/>
    <n v="0"/>
    <n v="0"/>
    <n v="0"/>
    <n v="0"/>
    <n v="0"/>
    <n v="0"/>
    <n v="0"/>
    <n v="0"/>
    <n v="0"/>
    <n v="0"/>
    <s v="FED HOUSNG &amp; COMM DEV FND"/>
    <s v="FHCD CONSEJO MI CASA M14"/>
    <s v="DEFAULT"/>
    <s v="Default"/>
  </r>
  <r>
    <x v="0"/>
    <s v="1124878"/>
    <s v="000000"/>
    <x v="17"/>
    <s v="0000000"/>
    <n v="2016"/>
    <x v="1"/>
    <x v="17"/>
    <s v="BS200-CURRENT LIABILITIES"/>
    <s v="B2020-ACCOUNTS PAYABLE"/>
    <m/>
    <n v="0"/>
    <n v="0"/>
    <n v="0"/>
    <n v="0"/>
    <n v="0"/>
    <s v="N/A"/>
    <n v="0"/>
    <n v="0"/>
    <n v="0"/>
    <n v="0"/>
    <n v="0"/>
    <n v="0"/>
    <n v="0"/>
    <n v="0"/>
    <n v="0"/>
    <n v="0"/>
    <n v="0"/>
    <n v="0"/>
    <n v="0"/>
    <s v="FED HOUSNG &amp; COMM DEV FND"/>
    <s v="FHCD CONSEJO MI CASA M14"/>
    <s v="DEFAULT"/>
    <s v="Default"/>
  </r>
  <r>
    <x v="0"/>
    <s v="1124878"/>
    <s v="000000"/>
    <x v="29"/>
    <s v="0000000"/>
    <n v="2016"/>
    <x v="1"/>
    <x v="29"/>
    <s v="BS200-CURRENT LIABILITIES"/>
    <s v="B2220-DEFERRED REVENUES"/>
    <m/>
    <n v="0"/>
    <n v="0"/>
    <n v="0"/>
    <n v="0"/>
    <n v="0"/>
    <s v="N/A"/>
    <n v="0"/>
    <n v="0"/>
    <n v="0"/>
    <n v="0"/>
    <n v="0"/>
    <n v="0"/>
    <n v="0"/>
    <n v="0"/>
    <n v="0"/>
    <n v="0"/>
    <n v="0"/>
    <n v="0"/>
    <n v="0"/>
    <s v="FED HOUSNG &amp; COMM DEV FND"/>
    <s v="FHCD CONSEJO MI CASA M14"/>
    <s v="DEFAULT"/>
    <s v="Default"/>
  </r>
  <r>
    <x v="0"/>
    <s v="1124878"/>
    <s v="350102"/>
    <x v="64"/>
    <s v="0000000"/>
    <n v="2016"/>
    <x v="4"/>
    <x v="64"/>
    <s v="R3000-REVENUE"/>
    <s v="R3310-FEDERAL GRANTS DIRECT"/>
    <m/>
    <n v="0"/>
    <n v="0"/>
    <n v="0"/>
    <n v="0"/>
    <n v="0"/>
    <s v="N/A"/>
    <n v="0"/>
    <n v="0"/>
    <n v="0"/>
    <n v="0"/>
    <n v="0"/>
    <n v="0"/>
    <n v="0"/>
    <n v="0"/>
    <n v="0"/>
    <n v="0"/>
    <n v="0"/>
    <n v="0"/>
    <n v="0"/>
    <s v="FED HOUSNG &amp; COMM DEV FND"/>
    <s v="FHCD CONSEJO MI CASA M14"/>
    <s v="MULTISVRC CTRS N E KNG CO"/>
    <s v="Default"/>
  </r>
  <r>
    <x v="0"/>
    <s v="1124878"/>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4"/>
    <s v="MULTISVRC CTRS N E KNG CO"/>
    <s v="HOUSING AND COMMUNITY DEVELOPMENT"/>
  </r>
  <r>
    <x v="0"/>
    <s v="1124878"/>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139"/>
    <s v="5590000"/>
    <n v="2016"/>
    <x v="3"/>
    <x v="139"/>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112"/>
    <s v="0000000"/>
    <n v="2016"/>
    <x v="3"/>
    <x v="112"/>
    <s v="50000-PROGRAM EXPENDITURE BUDGET"/>
    <s v="53000-SERVICES-OTHER CHARGES"/>
    <m/>
    <n v="0"/>
    <n v="0"/>
    <n v="0"/>
    <n v="0"/>
    <n v="0"/>
    <s v="N/A"/>
    <n v="0"/>
    <n v="0"/>
    <n v="0"/>
    <n v="0"/>
    <n v="0"/>
    <n v="0"/>
    <n v="0"/>
    <n v="0"/>
    <n v="0"/>
    <n v="0"/>
    <n v="0"/>
    <n v="0"/>
    <n v="0"/>
    <s v="FED HOUSNG &amp; COMM DEV FND"/>
    <s v="FHCD CONSEJO MI CASA M14"/>
    <s v="MULTISVRC CTRS N E KNG CO"/>
    <s v="Default"/>
  </r>
  <r>
    <x v="0"/>
    <s v="1124878"/>
    <s v="350102"/>
    <x v="112"/>
    <s v="5590000"/>
    <n v="2016"/>
    <x v="3"/>
    <x v="112"/>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114"/>
    <s v="5590000"/>
    <n v="2016"/>
    <x v="3"/>
    <x v="114"/>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83"/>
    <s v="5590000"/>
    <n v="2016"/>
    <x v="3"/>
    <x v="83"/>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5"/>
    <s v="5590000"/>
    <n v="2016"/>
    <x v="3"/>
    <x v="85"/>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6"/>
    <s v="5590000"/>
    <n v="2016"/>
    <x v="3"/>
    <x v="86"/>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7"/>
    <s v="5590000"/>
    <n v="2016"/>
    <x v="3"/>
    <x v="87"/>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8"/>
    <s v="5590000"/>
    <n v="2016"/>
    <x v="3"/>
    <x v="88"/>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9"/>
    <s v="5590000"/>
    <n v="2016"/>
    <x v="3"/>
    <x v="89"/>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0"/>
    <s v="5590000"/>
    <n v="2016"/>
    <x v="3"/>
    <x v="90"/>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1"/>
    <s v="5590000"/>
    <n v="2016"/>
    <x v="3"/>
    <x v="91"/>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3"/>
    <s v="5590000"/>
    <n v="2016"/>
    <x v="3"/>
    <x v="93"/>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7"/>
    <s v="5590000"/>
    <n v="2016"/>
    <x v="3"/>
    <x v="47"/>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8"/>
    <s v="5590000"/>
    <n v="2016"/>
    <x v="3"/>
    <x v="48"/>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9"/>
    <s v="5590000"/>
    <n v="2016"/>
    <x v="3"/>
    <x v="49"/>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50"/>
    <s v="5590000"/>
    <n v="2016"/>
    <x v="3"/>
    <x v="50"/>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4"/>
    <s v="5590000"/>
    <n v="2016"/>
    <x v="3"/>
    <x v="94"/>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115"/>
    <s v="5590000"/>
    <n v="2016"/>
    <x v="3"/>
    <x v="115"/>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101"/>
    <s v="5590000"/>
    <n v="2016"/>
    <x v="3"/>
    <x v="101"/>
    <s v="50000-PROGRAM EXPENDITURE BUDGET"/>
    <s v="58000-INTRAGOVERNMENTAL CONTRIBUTIONS"/>
    <m/>
    <n v="0"/>
    <n v="0"/>
    <n v="0"/>
    <n v="0"/>
    <n v="0"/>
    <s v="N/A"/>
    <n v="0"/>
    <n v="0"/>
    <n v="0"/>
    <n v="0"/>
    <n v="0"/>
    <n v="0"/>
    <n v="0"/>
    <n v="0"/>
    <n v="0"/>
    <n v="0"/>
    <n v="0"/>
    <n v="0"/>
    <n v="0"/>
    <s v="FED HOUSNG &amp; COMM DEV FND"/>
    <s v="FHCD CONSEJO MI CASA M14"/>
    <s v="MULTISVRC CTRS N E KNG CO"/>
    <s v="HOUSING AND COMMUNITY DEVELOPMENT"/>
  </r>
  <r>
    <x v="0"/>
    <s v="1124943"/>
    <s v="000000"/>
    <x v="6"/>
    <s v="0000000"/>
    <n v="2016"/>
    <x v="0"/>
    <x v="6"/>
    <s v="BS000-CURRENT ASSETS"/>
    <s v="B1150-ACCOUNTS RECEIVABLE"/>
    <m/>
    <n v="0"/>
    <n v="0"/>
    <n v="0"/>
    <n v="0"/>
    <n v="0"/>
    <s v="N/A"/>
    <n v="0"/>
    <n v="0"/>
    <n v="0"/>
    <n v="0"/>
    <n v="0"/>
    <n v="0"/>
    <n v="0"/>
    <n v="0"/>
    <n v="0"/>
    <n v="0"/>
    <n v="0"/>
    <n v="0"/>
    <n v="0"/>
    <s v="FED HOUSNG &amp; COMM DEV FND"/>
    <s v="FHCD ADELINA MARTICIO"/>
    <s v="DEFAULT"/>
    <s v="Default"/>
  </r>
  <r>
    <x v="0"/>
    <s v="1124943"/>
    <s v="000000"/>
    <x v="9"/>
    <s v="0000000"/>
    <n v="2016"/>
    <x v="0"/>
    <x v="9"/>
    <s v="BS000-CURRENT ASSETS"/>
    <s v="B1150-ACCOUNTS RECEIVABLE"/>
    <m/>
    <n v="0"/>
    <n v="0"/>
    <n v="6723"/>
    <n v="0"/>
    <n v="-6723"/>
    <s v="N/A"/>
    <n v="0"/>
    <n v="0"/>
    <n v="0"/>
    <n v="0"/>
    <n v="0"/>
    <n v="0"/>
    <n v="0"/>
    <n v="0"/>
    <n v="0"/>
    <n v="0"/>
    <n v="0"/>
    <n v="6723"/>
    <n v="0"/>
    <s v="FED HOUSNG &amp; COMM DEV FND"/>
    <s v="FHCD ADELINA MARTICIO"/>
    <s v="DEFAULT"/>
    <s v="Default"/>
  </r>
  <r>
    <x v="0"/>
    <s v="1124943"/>
    <s v="000000"/>
    <x v="29"/>
    <s v="0000000"/>
    <n v="2016"/>
    <x v="1"/>
    <x v="29"/>
    <s v="BS200-CURRENT LIABILITIES"/>
    <s v="B2220-DEFERRED REVENUES"/>
    <m/>
    <n v="0"/>
    <n v="0"/>
    <n v="-19099.03"/>
    <n v="0"/>
    <n v="19099.03"/>
    <s v="N/A"/>
    <n v="0"/>
    <n v="0"/>
    <n v="0"/>
    <n v="0"/>
    <n v="0"/>
    <n v="0"/>
    <n v="0"/>
    <n v="0"/>
    <n v="0"/>
    <n v="0"/>
    <n v="0"/>
    <n v="-19099.03"/>
    <n v="0"/>
    <s v="FED HOUSNG &amp; COMM DEV FND"/>
    <s v="FHCD ADELINA MARTICIO"/>
    <s v="DEFAULT"/>
    <s v="Default"/>
  </r>
  <r>
    <x v="0"/>
    <s v="1124943"/>
    <s v="350002"/>
    <x v="43"/>
    <s v="0000000"/>
    <n v="2016"/>
    <x v="4"/>
    <x v="43"/>
    <s v="R3000-REVENUE"/>
    <s v="R3310-FEDERAL GRANTS DIRECT"/>
    <m/>
    <n v="0"/>
    <n v="0"/>
    <n v="0"/>
    <n v="0"/>
    <n v="0"/>
    <s v="N/A"/>
    <n v="0"/>
    <n v="0"/>
    <n v="0"/>
    <n v="0"/>
    <n v="0"/>
    <n v="0"/>
    <n v="0"/>
    <n v="0"/>
    <n v="0"/>
    <n v="0"/>
    <n v="0"/>
    <n v="0"/>
    <n v="0"/>
    <s v="FED HOUSNG &amp; COMM DEV FND"/>
    <s v="FHCD ADELINA MARTICIO"/>
    <s v="IDIS HOME OWNERS REHAB"/>
    <s v="Default"/>
  </r>
  <r>
    <x v="0"/>
    <s v="1124943"/>
    <s v="350002"/>
    <x v="39"/>
    <s v="0000000"/>
    <n v="2016"/>
    <x v="4"/>
    <x v="39"/>
    <s v="R3000-REVENUE"/>
    <s v="R3600-MISCELLANEOUS REVENUE"/>
    <m/>
    <n v="0"/>
    <n v="0"/>
    <n v="0"/>
    <n v="0"/>
    <n v="0"/>
    <s v="N/A"/>
    <n v="0"/>
    <n v="0"/>
    <n v="0"/>
    <n v="0"/>
    <n v="0"/>
    <n v="0"/>
    <n v="0"/>
    <n v="0"/>
    <n v="0"/>
    <n v="0"/>
    <n v="0"/>
    <n v="0"/>
    <n v="0"/>
    <s v="FED HOUSNG &amp; COMM DEV FND"/>
    <s v="FHCD ADELINA MARTICIO"/>
    <s v="IDIS HOME OWNERS REHAB"/>
    <s v="Default"/>
  </r>
  <r>
    <x v="0"/>
    <s v="1124943"/>
    <s v="350002"/>
    <x v="112"/>
    <s v="5590000"/>
    <n v="2016"/>
    <x v="3"/>
    <x v="112"/>
    <s v="50000-PROGRAM EXPENDITURE BUDGET"/>
    <s v="53000-SERVICES-OTHER CHARGES"/>
    <m/>
    <n v="0"/>
    <n v="0"/>
    <n v="0"/>
    <n v="0"/>
    <n v="0"/>
    <s v="N/A"/>
    <n v="0"/>
    <n v="0"/>
    <n v="0"/>
    <n v="0"/>
    <n v="0"/>
    <n v="0"/>
    <n v="0"/>
    <n v="0"/>
    <n v="0"/>
    <n v="0"/>
    <n v="0"/>
    <n v="0"/>
    <n v="0"/>
    <s v="FED HOUSNG &amp; COMM DEV FND"/>
    <s v="FHCD ADELINA MARTICIO"/>
    <s v="IDIS HOME OWNERS REHAB"/>
    <s v="HOUSING AND COMMUNITY DEVELOPMENT"/>
  </r>
  <r>
    <x v="0"/>
    <s v="1124949"/>
    <s v="000000"/>
    <x v="6"/>
    <s v="0000000"/>
    <n v="2016"/>
    <x v="0"/>
    <x v="6"/>
    <s v="BS000-CURRENT ASSETS"/>
    <s v="B1150-ACCOUNTS RECEIVABLE"/>
    <m/>
    <n v="0"/>
    <n v="0"/>
    <n v="0"/>
    <n v="0"/>
    <n v="0"/>
    <s v="N/A"/>
    <n v="0"/>
    <n v="0"/>
    <n v="0"/>
    <n v="0"/>
    <n v="0"/>
    <n v="0"/>
    <n v="0"/>
    <n v="0"/>
    <n v="0"/>
    <n v="0"/>
    <n v="0"/>
    <n v="0"/>
    <n v="0"/>
    <s v="FED HOUSNG &amp; COMM DEV FND"/>
    <s v="FHCD CHARLES STOCKTON"/>
    <s v="DEFAULT"/>
    <s v="Default"/>
  </r>
  <r>
    <x v="0"/>
    <s v="1124949"/>
    <s v="000000"/>
    <x v="9"/>
    <s v="0000000"/>
    <n v="2016"/>
    <x v="0"/>
    <x v="9"/>
    <s v="BS000-CURRENT ASSETS"/>
    <s v="B1150-ACCOUNTS RECEIVABLE"/>
    <m/>
    <n v="0"/>
    <n v="0"/>
    <n v="-9718.92"/>
    <n v="0"/>
    <n v="9718.92"/>
    <s v="N/A"/>
    <n v="0"/>
    <n v="0"/>
    <n v="0"/>
    <n v="0"/>
    <n v="0"/>
    <n v="0"/>
    <n v="0"/>
    <n v="0"/>
    <n v="0"/>
    <n v="0"/>
    <n v="0"/>
    <n v="-9718.92"/>
    <n v="0"/>
    <s v="FED HOUSNG &amp; COMM DEV FND"/>
    <s v="FHCD CHARLES STOCKTON"/>
    <s v="DEFAULT"/>
    <s v="Default"/>
  </r>
  <r>
    <x v="0"/>
    <s v="1124949"/>
    <s v="000000"/>
    <x v="29"/>
    <s v="0000000"/>
    <n v="2016"/>
    <x v="1"/>
    <x v="29"/>
    <s v="BS200-CURRENT LIABILITIES"/>
    <s v="B2220-DEFERRED REVENUES"/>
    <m/>
    <n v="0"/>
    <n v="0"/>
    <n v="-1824.21"/>
    <n v="0"/>
    <n v="1824.21"/>
    <s v="N/A"/>
    <n v="0"/>
    <n v="0"/>
    <n v="0"/>
    <n v="0"/>
    <n v="0"/>
    <n v="0"/>
    <n v="0"/>
    <n v="0"/>
    <n v="0"/>
    <n v="0"/>
    <n v="0"/>
    <n v="-1824.21"/>
    <n v="0"/>
    <s v="FED HOUSNG &amp; COMM DEV FND"/>
    <s v="FHCD CHARLES STOCKTON"/>
    <s v="DEFAULT"/>
    <s v="Default"/>
  </r>
  <r>
    <x v="0"/>
    <s v="1124949"/>
    <s v="350002"/>
    <x v="43"/>
    <s v="0000000"/>
    <n v="2016"/>
    <x v="4"/>
    <x v="43"/>
    <s v="R3000-REVENUE"/>
    <s v="R3310-FEDERAL GRANTS DIRECT"/>
    <m/>
    <n v="0"/>
    <n v="0"/>
    <n v="0"/>
    <n v="0"/>
    <n v="0"/>
    <s v="N/A"/>
    <n v="0"/>
    <n v="0"/>
    <n v="0"/>
    <n v="0"/>
    <n v="0"/>
    <n v="0"/>
    <n v="0"/>
    <n v="0"/>
    <n v="0"/>
    <n v="0"/>
    <n v="0"/>
    <n v="0"/>
    <n v="0"/>
    <s v="FED HOUSNG &amp; COMM DEV FND"/>
    <s v="FHCD CHARLES STOCKTON"/>
    <s v="IDIS HOME OWNERS REHAB"/>
    <s v="Default"/>
  </r>
  <r>
    <x v="0"/>
    <s v="1124949"/>
    <s v="350002"/>
    <x v="39"/>
    <s v="0000000"/>
    <n v="2016"/>
    <x v="4"/>
    <x v="39"/>
    <s v="R3000-REVENUE"/>
    <s v="R3600-MISCELLANEOUS REVENUE"/>
    <m/>
    <n v="0"/>
    <n v="0"/>
    <n v="0"/>
    <n v="0"/>
    <n v="0"/>
    <s v="N/A"/>
    <n v="0"/>
    <n v="0"/>
    <n v="0"/>
    <n v="0"/>
    <n v="0"/>
    <n v="0"/>
    <n v="0"/>
    <n v="0"/>
    <n v="0"/>
    <n v="0"/>
    <n v="0"/>
    <n v="0"/>
    <n v="0"/>
    <s v="FED HOUSNG &amp; COMM DEV FND"/>
    <s v="FHCD CHARLES STOCKTON"/>
    <s v="IDIS HOME OWNERS REHAB"/>
    <s v="Default"/>
  </r>
  <r>
    <x v="0"/>
    <s v="1124949"/>
    <s v="350002"/>
    <x v="40"/>
    <s v="5590000"/>
    <n v="2016"/>
    <x v="3"/>
    <x v="40"/>
    <s v="50000-PROGRAM EXPENDITURE BUDGET"/>
    <s v="51000-WAGES AND BENEFITS"/>
    <s v="51100-SALARIES/WAGES"/>
    <n v="0"/>
    <n v="0"/>
    <n v="0"/>
    <n v="0"/>
    <n v="0"/>
    <s v="N/A"/>
    <n v="0"/>
    <n v="0"/>
    <n v="0"/>
    <n v="65.31"/>
    <n v="-65.31"/>
    <n v="0"/>
    <n v="0"/>
    <n v="0"/>
    <n v="0"/>
    <n v="0"/>
    <n v="0"/>
    <n v="0"/>
    <n v="0"/>
    <s v="FED HOUSNG &amp; COMM DEV FND"/>
    <s v="FHCD CHARLES STOCKTON"/>
    <s v="IDIS HOME OWNERS REHAB"/>
    <s v="HOUSING AND COMMUNITY DEVELOPMENT"/>
  </r>
  <r>
    <x v="0"/>
    <s v="1124949"/>
    <s v="350002"/>
    <x v="112"/>
    <s v="5590000"/>
    <n v="2016"/>
    <x v="3"/>
    <x v="112"/>
    <s v="50000-PROGRAM EXPENDITURE BUDGET"/>
    <s v="53000-SERVICES-OTHER CHARGES"/>
    <m/>
    <n v="0"/>
    <n v="0"/>
    <n v="0"/>
    <n v="0"/>
    <n v="0"/>
    <s v="N/A"/>
    <n v="0"/>
    <n v="0"/>
    <n v="0"/>
    <n v="0"/>
    <n v="0"/>
    <n v="0"/>
    <n v="0"/>
    <n v="0"/>
    <n v="0"/>
    <n v="0"/>
    <n v="0"/>
    <n v="0"/>
    <n v="0"/>
    <s v="FED HOUSNG &amp; COMM DEV FND"/>
    <s v="FHCD CHARLES STOCKTON"/>
    <s v="IDIS HOME OWNERS REHAB"/>
    <s v="HOUSING AND COMMUNITY DEVELOPMENT"/>
  </r>
  <r>
    <x v="0"/>
    <s v="1125035"/>
    <s v="000000"/>
    <x v="6"/>
    <s v="0000000"/>
    <n v="2016"/>
    <x v="0"/>
    <x v="6"/>
    <s v="BS000-CURRENT ASSETS"/>
    <s v="B1150-ACCOUNTS RECEIVABLE"/>
    <m/>
    <n v="0"/>
    <n v="0"/>
    <n v="-4835.8100000000004"/>
    <n v="0"/>
    <n v="4835.8100000000004"/>
    <s v="N/A"/>
    <n v="0"/>
    <n v="-4835.8100000000004"/>
    <n v="0"/>
    <n v="0"/>
    <n v="0"/>
    <n v="0"/>
    <n v="0"/>
    <n v="0"/>
    <n v="0"/>
    <n v="0"/>
    <n v="0"/>
    <n v="0"/>
    <n v="0"/>
    <s v="FED HOUSNG &amp; COMM DEV FND"/>
    <s v="FHCD HESG FASC 15"/>
    <s v="DEFAULT"/>
    <s v="Default"/>
  </r>
  <r>
    <x v="0"/>
    <s v="1125035"/>
    <s v="000000"/>
    <x v="9"/>
    <s v="0000000"/>
    <n v="2016"/>
    <x v="0"/>
    <x v="9"/>
    <s v="BS000-CURRENT ASSETS"/>
    <s v="B1150-ACCOUNTS RECEIVABLE"/>
    <m/>
    <n v="0"/>
    <n v="0"/>
    <n v="0"/>
    <n v="0"/>
    <n v="0"/>
    <s v="N/A"/>
    <n v="0"/>
    <n v="0"/>
    <n v="0"/>
    <n v="0"/>
    <n v="0"/>
    <n v="0"/>
    <n v="0"/>
    <n v="0"/>
    <n v="0"/>
    <n v="0"/>
    <n v="0"/>
    <n v="0"/>
    <n v="0"/>
    <s v="FED HOUSNG &amp; COMM DEV FND"/>
    <s v="FHCD HESG FASC 15"/>
    <s v="DEFAULT"/>
    <s v="Default"/>
  </r>
  <r>
    <x v="0"/>
    <s v="1125035"/>
    <s v="000000"/>
    <x v="29"/>
    <s v="0000000"/>
    <n v="2016"/>
    <x v="1"/>
    <x v="29"/>
    <s v="BS200-CURRENT LIABILITIES"/>
    <s v="B2220-DEFERRED REVENUES"/>
    <m/>
    <n v="0"/>
    <n v="0"/>
    <n v="0"/>
    <n v="0"/>
    <n v="0"/>
    <s v="N/A"/>
    <n v="0"/>
    <n v="0"/>
    <n v="0"/>
    <n v="0"/>
    <n v="0"/>
    <n v="0"/>
    <n v="0"/>
    <n v="0"/>
    <n v="0"/>
    <n v="0"/>
    <n v="0"/>
    <n v="0"/>
    <n v="0"/>
    <s v="FED HOUSNG &amp; COMM DEV FND"/>
    <s v="FHCD HESG FASC 15"/>
    <s v="DEFAULT"/>
    <s v="Default"/>
  </r>
  <r>
    <x v="0"/>
    <s v="1125035"/>
    <s v="350206"/>
    <x v="65"/>
    <s v="0000000"/>
    <n v="2016"/>
    <x v="4"/>
    <x v="65"/>
    <s v="R3000-REVENUE"/>
    <s v="R3330-FEDERAL GRANTS INDIRECT"/>
    <m/>
    <n v="0"/>
    <n v="0"/>
    <n v="0"/>
    <n v="0"/>
    <n v="0"/>
    <s v="N/A"/>
    <n v="0"/>
    <n v="0"/>
    <n v="0"/>
    <n v="0"/>
    <n v="0"/>
    <n v="0"/>
    <n v="0"/>
    <n v="0"/>
    <n v="0"/>
    <n v="0"/>
    <n v="0"/>
    <n v="0"/>
    <n v="0"/>
    <s v="FED HOUSNG &amp; COMM DEV FND"/>
    <s v="FHCD HESG FASC 15"/>
    <s v="ESG PROGRAM"/>
    <s v="Default"/>
  </r>
  <r>
    <x v="0"/>
    <s v="1125035"/>
    <s v="350206"/>
    <x v="112"/>
    <s v="5590000"/>
    <n v="2016"/>
    <x v="3"/>
    <x v="112"/>
    <s v="50000-PROGRAM EXPENDITURE BUDGET"/>
    <s v="53000-SERVICES-OTHER CHARGES"/>
    <m/>
    <n v="0"/>
    <n v="0"/>
    <n v="0"/>
    <n v="0"/>
    <n v="0"/>
    <s v="N/A"/>
    <n v="0"/>
    <n v="0"/>
    <n v="0"/>
    <n v="0"/>
    <n v="0"/>
    <n v="0"/>
    <n v="0"/>
    <n v="0"/>
    <n v="0"/>
    <n v="0"/>
    <n v="0"/>
    <n v="0"/>
    <n v="0"/>
    <s v="FED HOUSNG &amp; COMM DEV FND"/>
    <s v="FHCD HESG FASC 15"/>
    <s v="ESG PROGRAM"/>
    <s v="HOUSING AND COMMUNITY DEVELOPMENT"/>
  </r>
  <r>
    <x v="0"/>
    <s v="1125038"/>
    <s v="000000"/>
    <x v="6"/>
    <s v="0000000"/>
    <n v="2016"/>
    <x v="0"/>
    <x v="6"/>
    <s v="BS000-CURRENT ASSETS"/>
    <s v="B1150-ACCOUNTS RECEIVABLE"/>
    <m/>
    <n v="0"/>
    <n v="0"/>
    <n v="0"/>
    <n v="0"/>
    <n v="0"/>
    <s v="N/A"/>
    <n v="0"/>
    <n v="0"/>
    <n v="0"/>
    <n v="0"/>
    <n v="0"/>
    <n v="0"/>
    <n v="0"/>
    <n v="0"/>
    <n v="0"/>
    <n v="0"/>
    <n v="0"/>
    <n v="0"/>
    <n v="0"/>
    <s v="FED HOUSNG &amp; COMM DEV FND"/>
    <s v="FHCD HESG E MEN WIN SHELTER15"/>
    <s v="DEFAULT"/>
    <s v="Default"/>
  </r>
  <r>
    <x v="0"/>
    <s v="1125038"/>
    <s v="000000"/>
    <x v="9"/>
    <s v="0000000"/>
    <n v="2016"/>
    <x v="0"/>
    <x v="9"/>
    <s v="BS000-CURRENT ASSETS"/>
    <s v="B1150-ACCOUNTS RECEIVABLE"/>
    <m/>
    <n v="0"/>
    <n v="0"/>
    <n v="-14300"/>
    <n v="0"/>
    <n v="14300"/>
    <s v="N/A"/>
    <n v="-14300"/>
    <n v="0"/>
    <n v="0"/>
    <n v="0"/>
    <n v="0"/>
    <n v="0"/>
    <n v="0"/>
    <n v="0"/>
    <n v="0"/>
    <n v="0"/>
    <n v="0"/>
    <n v="0"/>
    <n v="0"/>
    <s v="FED HOUSNG &amp; COMM DEV FND"/>
    <s v="FHCD HESG E MEN WIN SHELTER15"/>
    <s v="DEFAULT"/>
    <s v="Default"/>
  </r>
  <r>
    <x v="0"/>
    <s v="1125038"/>
    <s v="000000"/>
    <x v="29"/>
    <s v="0000000"/>
    <n v="2016"/>
    <x v="1"/>
    <x v="29"/>
    <s v="BS200-CURRENT LIABILITIES"/>
    <s v="B2220-DEFERRED REVENUES"/>
    <m/>
    <n v="0"/>
    <n v="0"/>
    <n v="0"/>
    <n v="0"/>
    <n v="0"/>
    <s v="N/A"/>
    <n v="0"/>
    <n v="0"/>
    <n v="0"/>
    <n v="0"/>
    <n v="0"/>
    <n v="0"/>
    <n v="0"/>
    <n v="0"/>
    <n v="0"/>
    <n v="0"/>
    <n v="0"/>
    <n v="0"/>
    <n v="0"/>
    <s v="FED HOUSNG &amp; COMM DEV FND"/>
    <s v="FHCD HESG E MEN WIN SHELTER15"/>
    <s v="DEFAULT"/>
    <s v="Default"/>
  </r>
  <r>
    <x v="0"/>
    <s v="1125038"/>
    <s v="350206"/>
    <x v="62"/>
    <s v="0000000"/>
    <n v="2016"/>
    <x v="4"/>
    <x v="62"/>
    <s v="R3000-REVENUE"/>
    <s v="R3310-FEDERAL GRANTS DIRECT"/>
    <m/>
    <n v="0"/>
    <n v="0"/>
    <n v="-12500"/>
    <n v="0"/>
    <n v="12500"/>
    <s v="N/A"/>
    <n v="-12500"/>
    <n v="0"/>
    <n v="0"/>
    <n v="0"/>
    <n v="0"/>
    <n v="0"/>
    <n v="0"/>
    <n v="0"/>
    <n v="0"/>
    <n v="0"/>
    <n v="0"/>
    <n v="0"/>
    <n v="0"/>
    <s v="FED HOUSNG &amp; COMM DEV FND"/>
    <s v="FHCD HESG E MEN WIN SHELTER15"/>
    <s v="ESG PROGRAM"/>
    <s v="Default"/>
  </r>
  <r>
    <x v="0"/>
    <s v="1125038"/>
    <s v="350206"/>
    <x v="65"/>
    <s v="0000000"/>
    <n v="2016"/>
    <x v="4"/>
    <x v="65"/>
    <s v="R3000-REVENUE"/>
    <s v="R3330-FEDERAL GRANTS INDIRECT"/>
    <m/>
    <n v="0"/>
    <n v="0"/>
    <n v="14300"/>
    <n v="0"/>
    <n v="-14300"/>
    <s v="N/A"/>
    <n v="14300"/>
    <n v="0"/>
    <n v="0"/>
    <n v="0"/>
    <n v="0"/>
    <n v="0"/>
    <n v="0"/>
    <n v="0"/>
    <n v="0"/>
    <n v="0"/>
    <n v="0"/>
    <n v="0"/>
    <n v="0"/>
    <s v="FED HOUSNG &amp; COMM DEV FND"/>
    <s v="FHCD HESG E MEN WIN SHELTER15"/>
    <s v="ESG PROGRAM"/>
    <s v="Default"/>
  </r>
  <r>
    <x v="0"/>
    <s v="1125038"/>
    <s v="350206"/>
    <x v="112"/>
    <s v="5590000"/>
    <n v="2016"/>
    <x v="3"/>
    <x v="112"/>
    <s v="50000-PROGRAM EXPENDITURE BUDGET"/>
    <s v="53000-SERVICES-OTHER CHARGES"/>
    <m/>
    <n v="0"/>
    <n v="0"/>
    <n v="0"/>
    <n v="0"/>
    <n v="0"/>
    <s v="N/A"/>
    <n v="12500"/>
    <n v="-12500"/>
    <n v="0"/>
    <n v="0"/>
    <n v="0"/>
    <n v="0"/>
    <n v="0"/>
    <n v="0"/>
    <n v="0"/>
    <n v="0"/>
    <n v="0"/>
    <n v="0"/>
    <n v="0"/>
    <s v="FED HOUSNG &amp; COMM DEV FND"/>
    <s v="FHCD HESG E MEN WIN SHELTER15"/>
    <s v="ESG PROGRAM"/>
    <s v="HOUSING AND COMMUNITY DEVELOPMENT"/>
  </r>
  <r>
    <x v="0"/>
    <s v="1125040"/>
    <s v="000000"/>
    <x v="6"/>
    <s v="0000000"/>
    <n v="2016"/>
    <x v="0"/>
    <x v="6"/>
    <s v="BS000-CURRENT ASSETS"/>
    <s v="B1150-ACCOUNTS RECEIVABLE"/>
    <m/>
    <n v="0"/>
    <n v="0"/>
    <n v="-12500"/>
    <n v="0"/>
    <n v="12500"/>
    <s v="N/A"/>
    <n v="0"/>
    <n v="-12500"/>
    <n v="0"/>
    <n v="0"/>
    <n v="0"/>
    <n v="0"/>
    <n v="0"/>
    <n v="0"/>
    <n v="0"/>
    <n v="0"/>
    <n v="0"/>
    <n v="0"/>
    <n v="0"/>
    <s v="FED HOUSNG &amp; COMM DEV FND"/>
    <s v="FHCD HESG YEAR RD MEN SHEL15"/>
    <s v="DEFAULT"/>
    <s v="Default"/>
  </r>
  <r>
    <x v="0"/>
    <s v="1125040"/>
    <s v="000000"/>
    <x v="9"/>
    <s v="0000000"/>
    <n v="2016"/>
    <x v="0"/>
    <x v="9"/>
    <s v="BS000-CURRENT ASSETS"/>
    <s v="B1150-ACCOUNTS RECEIVABLE"/>
    <m/>
    <n v="0"/>
    <n v="0"/>
    <n v="-12500"/>
    <n v="0"/>
    <n v="12500"/>
    <s v="N/A"/>
    <n v="-12500"/>
    <n v="0"/>
    <n v="0"/>
    <n v="0"/>
    <n v="0"/>
    <n v="0"/>
    <n v="0"/>
    <n v="0"/>
    <n v="0"/>
    <n v="0"/>
    <n v="0"/>
    <n v="0"/>
    <n v="0"/>
    <s v="FED HOUSNG &amp; COMM DEV FND"/>
    <s v="FHCD HESG YEAR RD MEN SHEL15"/>
    <s v="DEFAULT"/>
    <s v="Default"/>
  </r>
  <r>
    <x v="0"/>
    <s v="1125040"/>
    <s v="000000"/>
    <x v="29"/>
    <s v="0000000"/>
    <n v="2016"/>
    <x v="1"/>
    <x v="29"/>
    <s v="BS200-CURRENT LIABILITIES"/>
    <s v="B2220-DEFERRED REVENUES"/>
    <m/>
    <n v="0"/>
    <n v="0"/>
    <n v="0"/>
    <n v="0"/>
    <n v="0"/>
    <s v="N/A"/>
    <n v="0"/>
    <n v="0"/>
    <n v="0"/>
    <n v="0"/>
    <n v="0"/>
    <n v="0"/>
    <n v="0"/>
    <n v="0"/>
    <n v="0"/>
    <n v="0"/>
    <n v="0"/>
    <n v="0"/>
    <n v="0"/>
    <s v="FED HOUSNG &amp; COMM DEV FND"/>
    <s v="FHCD HESG YEAR RD MEN SHEL15"/>
    <s v="DEFAULT"/>
    <s v="Default"/>
  </r>
  <r>
    <x v="0"/>
    <s v="1125040"/>
    <s v="350206"/>
    <x v="65"/>
    <s v="0000000"/>
    <n v="2016"/>
    <x v="4"/>
    <x v="65"/>
    <s v="R3000-REVENUE"/>
    <s v="R3330-FEDERAL GRANTS INDIRECT"/>
    <m/>
    <n v="0"/>
    <n v="0"/>
    <n v="875"/>
    <n v="0"/>
    <n v="-875"/>
    <s v="N/A"/>
    <n v="12500"/>
    <n v="-11625"/>
    <n v="0"/>
    <n v="0"/>
    <n v="0"/>
    <n v="0"/>
    <n v="0"/>
    <n v="0"/>
    <n v="0"/>
    <n v="0"/>
    <n v="0"/>
    <n v="0"/>
    <n v="0"/>
    <s v="FED HOUSNG &amp; COMM DEV FND"/>
    <s v="FHCD HESG YEAR RD MEN SHEL15"/>
    <s v="ESG PROGRAM"/>
    <s v="Default"/>
  </r>
  <r>
    <x v="0"/>
    <s v="1125040"/>
    <s v="350206"/>
    <x v="112"/>
    <s v="5590000"/>
    <n v="2016"/>
    <x v="3"/>
    <x v="112"/>
    <s v="50000-PROGRAM EXPENDITURE BUDGET"/>
    <s v="53000-SERVICES-OTHER CHARGES"/>
    <m/>
    <n v="0"/>
    <n v="0"/>
    <n v="-875"/>
    <n v="0"/>
    <n v="875"/>
    <s v="N/A"/>
    <n v="0"/>
    <n v="-875"/>
    <n v="0"/>
    <n v="0"/>
    <n v="0"/>
    <n v="0"/>
    <n v="0"/>
    <n v="0"/>
    <n v="0"/>
    <n v="0"/>
    <n v="0"/>
    <n v="0"/>
    <n v="0"/>
    <s v="FED HOUSNG &amp; COMM DEV FND"/>
    <s v="FHCD HESG YEAR RD MEN SHEL15"/>
    <s v="ESG PROGRAM"/>
    <s v="HOUSING AND COMMUNITY DEVELOPMENT"/>
  </r>
  <r>
    <x v="0"/>
    <s v="1125042"/>
    <s v="000000"/>
    <x v="6"/>
    <s v="0000000"/>
    <n v="2016"/>
    <x v="0"/>
    <x v="6"/>
    <s v="BS000-CURRENT ASSETS"/>
    <s v="B1150-ACCOUNTS RECEIVABLE"/>
    <m/>
    <n v="0"/>
    <n v="0"/>
    <n v="0"/>
    <n v="0"/>
    <n v="0"/>
    <s v="N/A"/>
    <n v="0"/>
    <n v="0"/>
    <n v="0"/>
    <n v="0"/>
    <n v="0"/>
    <n v="0"/>
    <n v="0"/>
    <n v="0"/>
    <n v="0"/>
    <n v="0"/>
    <n v="0"/>
    <n v="0"/>
    <n v="0"/>
    <s v="FED HOUSNG &amp; COMM DEV FND"/>
    <s v="FHCD HESG SOPHIAS E WIN SHEL15"/>
    <s v="DEFAULT"/>
    <s v="Default"/>
  </r>
  <r>
    <x v="0"/>
    <s v="1125042"/>
    <s v="000000"/>
    <x v="9"/>
    <s v="0000000"/>
    <n v="2016"/>
    <x v="0"/>
    <x v="9"/>
    <s v="BS000-CURRENT ASSETS"/>
    <s v="B1150-ACCOUNTS RECEIVABLE"/>
    <m/>
    <n v="0"/>
    <n v="0"/>
    <n v="-5000"/>
    <n v="0"/>
    <n v="5000"/>
    <s v="N/A"/>
    <n v="-5000"/>
    <n v="0"/>
    <n v="0"/>
    <n v="0"/>
    <n v="0"/>
    <n v="0"/>
    <n v="0"/>
    <n v="0"/>
    <n v="0"/>
    <n v="0"/>
    <n v="0"/>
    <n v="0"/>
    <n v="0"/>
    <s v="FED HOUSNG &amp; COMM DEV FND"/>
    <s v="FHCD HESG SOPHIAS E WIN SHEL15"/>
    <s v="DEFAULT"/>
    <s v="Default"/>
  </r>
  <r>
    <x v="0"/>
    <s v="1125042"/>
    <s v="000000"/>
    <x v="29"/>
    <s v="0000000"/>
    <n v="2016"/>
    <x v="1"/>
    <x v="29"/>
    <s v="BS200-CURRENT LIABILITIES"/>
    <s v="B2220-DEFERRED REVENUES"/>
    <m/>
    <n v="0"/>
    <n v="0"/>
    <n v="0"/>
    <n v="0"/>
    <n v="0"/>
    <s v="N/A"/>
    <n v="0"/>
    <n v="0"/>
    <n v="0"/>
    <n v="0"/>
    <n v="0"/>
    <n v="0"/>
    <n v="0"/>
    <n v="0"/>
    <n v="0"/>
    <n v="0"/>
    <n v="0"/>
    <n v="0"/>
    <n v="0"/>
    <s v="FED HOUSNG &amp; COMM DEV FND"/>
    <s v="FHCD HESG SOPHIAS E WIN SHEL15"/>
    <s v="DEFAULT"/>
    <s v="Default"/>
  </r>
  <r>
    <x v="0"/>
    <s v="1125042"/>
    <s v="350206"/>
    <x v="65"/>
    <s v="0000000"/>
    <n v="2016"/>
    <x v="4"/>
    <x v="65"/>
    <s v="R3000-REVENUE"/>
    <s v="R3330-FEDERAL GRANTS INDIRECT"/>
    <m/>
    <n v="0"/>
    <n v="0"/>
    <n v="5000"/>
    <n v="0"/>
    <n v="-5000"/>
    <s v="N/A"/>
    <n v="5000"/>
    <n v="0"/>
    <n v="0"/>
    <n v="0"/>
    <n v="0"/>
    <n v="0"/>
    <n v="0"/>
    <n v="0"/>
    <n v="0"/>
    <n v="0"/>
    <n v="0"/>
    <n v="0"/>
    <n v="0"/>
    <s v="FED HOUSNG &amp; COMM DEV FND"/>
    <s v="FHCD HESG SOPHIAS E WIN SHEL15"/>
    <s v="ESG PROGRAM"/>
    <s v="Default"/>
  </r>
  <r>
    <x v="0"/>
    <s v="1125042"/>
    <s v="350206"/>
    <x v="112"/>
    <s v="5590000"/>
    <n v="2016"/>
    <x v="3"/>
    <x v="112"/>
    <s v="50000-PROGRAM EXPENDITURE BUDGET"/>
    <s v="53000-SERVICES-OTHER CHARGES"/>
    <m/>
    <n v="0"/>
    <n v="0"/>
    <n v="15695.66"/>
    <n v="0"/>
    <n v="-15695.66"/>
    <s v="N/A"/>
    <n v="0"/>
    <n v="15695.66"/>
    <n v="0"/>
    <n v="0"/>
    <n v="0"/>
    <n v="0"/>
    <n v="0"/>
    <n v="0"/>
    <n v="0"/>
    <n v="0"/>
    <n v="0"/>
    <n v="0"/>
    <n v="0"/>
    <s v="FED HOUSNG &amp; COMM DEV FND"/>
    <s v="FHCD HESG SOPHIAS E WIN SHEL15"/>
    <s v="ESG PROGRAM"/>
    <s v="HOUSING AND COMMUNITY DEVELOPMENT"/>
  </r>
  <r>
    <x v="0"/>
    <s v="1125047"/>
    <s v="000000"/>
    <x v="6"/>
    <s v="0000000"/>
    <n v="2016"/>
    <x v="0"/>
    <x v="6"/>
    <s v="BS000-CURRENT ASSETS"/>
    <s v="B1150-ACCOUNTS RECEIVABLE"/>
    <m/>
    <n v="0"/>
    <n v="0"/>
    <n v="-7545.85"/>
    <n v="0"/>
    <n v="7545.85"/>
    <s v="N/A"/>
    <n v="0"/>
    <n v="-7545.85"/>
    <n v="0"/>
    <n v="0"/>
    <n v="0"/>
    <n v="0"/>
    <n v="0"/>
    <n v="0"/>
    <n v="0"/>
    <n v="0"/>
    <n v="0"/>
    <n v="0"/>
    <n v="0"/>
    <s v="FED HOUSNG &amp; COMM DEV FND"/>
    <s v="FHCD HESG ADMIN-PRH E15"/>
    <s v="DEFAULT"/>
    <s v="Default"/>
  </r>
  <r>
    <x v="0"/>
    <s v="1125047"/>
    <s v="000000"/>
    <x v="9"/>
    <s v="0000000"/>
    <n v="2016"/>
    <x v="0"/>
    <x v="9"/>
    <s v="BS000-CURRENT ASSETS"/>
    <s v="B1150-ACCOUNTS RECEIVABLE"/>
    <m/>
    <n v="0"/>
    <n v="0"/>
    <n v="0"/>
    <n v="0"/>
    <n v="0"/>
    <s v="N/A"/>
    <n v="0"/>
    <n v="0"/>
    <n v="0"/>
    <n v="0"/>
    <n v="0"/>
    <n v="0"/>
    <n v="0"/>
    <n v="0"/>
    <n v="0"/>
    <n v="0"/>
    <n v="0"/>
    <n v="0"/>
    <n v="0"/>
    <s v="FED HOUSNG &amp; COMM DEV FND"/>
    <s v="FHCD HESG ADMIN-PRH E15"/>
    <s v="DEFAULT"/>
    <s v="Default"/>
  </r>
  <r>
    <x v="0"/>
    <s v="1125047"/>
    <s v="000000"/>
    <x v="29"/>
    <s v="0000000"/>
    <n v="2016"/>
    <x v="1"/>
    <x v="29"/>
    <s v="BS200-CURRENT LIABILITIES"/>
    <s v="B2220-DEFERRED REVENUES"/>
    <m/>
    <n v="0"/>
    <n v="0"/>
    <n v="0"/>
    <n v="0"/>
    <n v="0"/>
    <s v="N/A"/>
    <n v="0"/>
    <n v="0"/>
    <n v="0"/>
    <n v="0"/>
    <n v="0"/>
    <n v="0"/>
    <n v="0"/>
    <n v="0"/>
    <n v="0"/>
    <n v="0"/>
    <n v="0"/>
    <n v="0"/>
    <n v="0"/>
    <s v="FED HOUSNG &amp; COMM DEV FND"/>
    <s v="FHCD HESG ADMIN-PRH E15"/>
    <s v="DEFAULT"/>
    <s v="Default"/>
  </r>
  <r>
    <x v="0"/>
    <s v="1125047"/>
    <s v="350206"/>
    <x v="65"/>
    <s v="0000000"/>
    <n v="2016"/>
    <x v="4"/>
    <x v="65"/>
    <s v="R3000-REVENUE"/>
    <s v="R3330-FEDERAL GRANTS INDIRECT"/>
    <m/>
    <n v="0"/>
    <n v="0"/>
    <n v="0"/>
    <n v="0"/>
    <n v="0"/>
    <s v="N/A"/>
    <n v="0"/>
    <n v="0"/>
    <n v="0"/>
    <n v="0"/>
    <n v="0"/>
    <n v="0"/>
    <n v="0"/>
    <n v="0"/>
    <n v="0"/>
    <n v="0"/>
    <n v="0"/>
    <n v="0"/>
    <n v="0"/>
    <s v="FED HOUSNG &amp; COMM DEV FND"/>
    <s v="FHCD HESG ADMIN-PRH E15"/>
    <s v="ESG PROGRAM"/>
    <s v="Default"/>
  </r>
  <r>
    <x v="0"/>
    <s v="1125047"/>
    <s v="350206"/>
    <x v="40"/>
    <s v="5590000"/>
    <n v="2016"/>
    <x v="3"/>
    <x v="40"/>
    <s v="50000-PROGRAM EXPENDITURE BUDGET"/>
    <s v="51000-WAGES AND BENEFITS"/>
    <s v="51100-SALARIES/WAGES"/>
    <n v="0"/>
    <n v="0"/>
    <n v="0"/>
    <n v="0"/>
    <n v="0"/>
    <s v="N/A"/>
    <n v="0"/>
    <n v="0"/>
    <n v="0"/>
    <n v="0"/>
    <n v="0"/>
    <n v="0"/>
    <n v="0"/>
    <n v="0"/>
    <n v="0"/>
    <n v="0"/>
    <n v="0"/>
    <n v="0"/>
    <n v="0"/>
    <s v="FED HOUSNG &amp; COMM DEV FND"/>
    <s v="FHCD HESG ADMIN-PRH E15"/>
    <s v="ESG PROGRAM"/>
    <s v="HOUSING AND COMMUNITY DEVELOPMENT"/>
  </r>
  <r>
    <x v="0"/>
    <s v="1125047"/>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114"/>
    <s v="5590000"/>
    <n v="2016"/>
    <x v="3"/>
    <x v="114"/>
    <s v="50000-PROGRAM EXPENDITURE BUDGET"/>
    <s v="53000-SERVICES-OTHER CHARGES"/>
    <m/>
    <n v="0"/>
    <n v="0"/>
    <n v="0"/>
    <n v="0"/>
    <n v="0"/>
    <s v="N/A"/>
    <n v="0"/>
    <n v="0"/>
    <n v="0"/>
    <n v="0"/>
    <n v="0"/>
    <n v="0"/>
    <n v="0"/>
    <n v="0"/>
    <n v="0"/>
    <n v="0"/>
    <n v="0"/>
    <n v="0"/>
    <n v="0"/>
    <s v="FED HOUSNG &amp; COMM DEV FND"/>
    <s v="FHCD HESG ADMIN-PRH E15"/>
    <s v="ESG PROGRAM"/>
    <s v="HOUSING AND COMMUNITY DEVELOPMENT"/>
  </r>
  <r>
    <x v="0"/>
    <s v="1125047"/>
    <s v="350206"/>
    <x v="83"/>
    <s v="5590000"/>
    <n v="2016"/>
    <x v="3"/>
    <x v="83"/>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5"/>
    <s v="5590000"/>
    <n v="2016"/>
    <x v="3"/>
    <x v="85"/>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6"/>
    <s v="5590000"/>
    <n v="2016"/>
    <x v="3"/>
    <x v="86"/>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7"/>
    <s v="5590000"/>
    <n v="2016"/>
    <x v="3"/>
    <x v="87"/>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8"/>
    <s v="5590000"/>
    <n v="2016"/>
    <x v="3"/>
    <x v="88"/>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9"/>
    <s v="5590000"/>
    <n v="2016"/>
    <x v="3"/>
    <x v="89"/>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0"/>
    <s v="5590000"/>
    <n v="2016"/>
    <x v="3"/>
    <x v="90"/>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1"/>
    <s v="5590000"/>
    <n v="2016"/>
    <x v="3"/>
    <x v="91"/>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3"/>
    <s v="5590000"/>
    <n v="2016"/>
    <x v="3"/>
    <x v="93"/>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7"/>
    <s v="5590000"/>
    <n v="2016"/>
    <x v="3"/>
    <x v="47"/>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8"/>
    <s v="5590000"/>
    <n v="2016"/>
    <x v="3"/>
    <x v="48"/>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9"/>
    <s v="5590000"/>
    <n v="2016"/>
    <x v="3"/>
    <x v="49"/>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50"/>
    <s v="5590000"/>
    <n v="2016"/>
    <x v="3"/>
    <x v="50"/>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4"/>
    <s v="5590000"/>
    <n v="2016"/>
    <x v="3"/>
    <x v="94"/>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115"/>
    <s v="5590000"/>
    <n v="2016"/>
    <x v="3"/>
    <x v="115"/>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101"/>
    <s v="5590000"/>
    <n v="2016"/>
    <x v="3"/>
    <x v="101"/>
    <s v="50000-PROGRAM EXPENDITURE BUDGET"/>
    <s v="58000-INTRAGOVERNMENTAL CONTRIBUTIONS"/>
    <m/>
    <n v="0"/>
    <n v="0"/>
    <n v="0"/>
    <n v="0"/>
    <n v="0"/>
    <s v="N/A"/>
    <n v="0"/>
    <n v="0"/>
    <n v="0"/>
    <n v="0"/>
    <n v="0"/>
    <n v="0"/>
    <n v="0"/>
    <n v="0"/>
    <n v="0"/>
    <n v="0"/>
    <n v="0"/>
    <n v="0"/>
    <n v="0"/>
    <s v="FED HOUSNG &amp; COMM DEV FND"/>
    <s v="FHCD HESG ADMIN-PRH E15"/>
    <s v="ESG PROGRAM"/>
    <s v="HOUSING AND COMMUNITY DEVELOPMENT"/>
  </r>
  <r>
    <x v="0"/>
    <s v="1125060"/>
    <s v="000000"/>
    <x v="6"/>
    <s v="0000000"/>
    <n v="2016"/>
    <x v="0"/>
    <x v="6"/>
    <s v="BS000-CURRENT ASSETS"/>
    <s v="B1150-ACCOUNTS RECEIVABLE"/>
    <m/>
    <n v="0"/>
    <n v="0"/>
    <n v="-336465.78"/>
    <n v="0"/>
    <n v="336465.78"/>
    <s v="N/A"/>
    <n v="-336465.78"/>
    <n v="0"/>
    <n v="0"/>
    <n v="0"/>
    <n v="0"/>
    <n v="0"/>
    <n v="0"/>
    <n v="0"/>
    <n v="0"/>
    <n v="0"/>
    <n v="0"/>
    <n v="0"/>
    <n v="0"/>
    <s v="FED HOUSNG &amp; COMM DEV FND"/>
    <s v="FHCD 2015 CDBG ADMIN C15"/>
    <s v="DEFAULT"/>
    <s v="Default"/>
  </r>
  <r>
    <x v="0"/>
    <s v="1125060"/>
    <s v="000000"/>
    <x v="9"/>
    <s v="0000000"/>
    <n v="2016"/>
    <x v="0"/>
    <x v="9"/>
    <s v="BS000-CURRENT ASSETS"/>
    <s v="B1150-ACCOUNTS RECEIVABLE"/>
    <m/>
    <n v="0"/>
    <n v="0"/>
    <n v="27346.170000000002"/>
    <n v="0"/>
    <n v="-27346.170000000002"/>
    <s v="N/A"/>
    <n v="0"/>
    <n v="0"/>
    <n v="0"/>
    <n v="0"/>
    <n v="0"/>
    <n v="0"/>
    <n v="27346.170000000002"/>
    <n v="0"/>
    <n v="0"/>
    <n v="0"/>
    <n v="0"/>
    <n v="0"/>
    <n v="0"/>
    <s v="FED HOUSNG &amp; COMM DEV FND"/>
    <s v="FHCD 2015 CDBG ADMIN C15"/>
    <s v="DEFAULT"/>
    <s v="Default"/>
  </r>
  <r>
    <x v="0"/>
    <s v="1125060"/>
    <s v="000000"/>
    <x v="29"/>
    <s v="0000000"/>
    <n v="2016"/>
    <x v="1"/>
    <x v="29"/>
    <s v="BS200-CURRENT LIABILITIES"/>
    <s v="B2220-DEFERRED REVENUES"/>
    <m/>
    <n v="0"/>
    <n v="0"/>
    <n v="-21309.100000000002"/>
    <n v="0"/>
    <n v="21309.100000000002"/>
    <s v="N/A"/>
    <n v="6037.07"/>
    <n v="0"/>
    <n v="0"/>
    <n v="0"/>
    <n v="0"/>
    <n v="0"/>
    <n v="-27346.170000000002"/>
    <n v="0"/>
    <n v="0"/>
    <n v="0"/>
    <n v="0"/>
    <n v="0"/>
    <n v="0"/>
    <s v="FED HOUSNG &amp; COMM DEV FND"/>
    <s v="FHCD 2015 CDBG ADMIN C15"/>
    <s v="DEFAULT"/>
    <s v="Default"/>
  </r>
  <r>
    <x v="0"/>
    <s v="1125060"/>
    <s v="350044"/>
    <x v="55"/>
    <s v="0000000"/>
    <n v="2016"/>
    <x v="4"/>
    <x v="55"/>
    <s v="R3000-REVENUE"/>
    <s v="R3310-FEDERAL GRANTS DIRECT"/>
    <m/>
    <n v="0"/>
    <n v="0"/>
    <n v="0"/>
    <n v="0"/>
    <n v="0"/>
    <s v="N/A"/>
    <n v="0"/>
    <n v="0"/>
    <n v="0"/>
    <n v="0"/>
    <n v="0"/>
    <n v="0"/>
    <n v="0"/>
    <n v="0"/>
    <n v="0"/>
    <n v="0"/>
    <n v="0"/>
    <n v="0"/>
    <n v="0"/>
    <s v="FED HOUSNG &amp; COMM DEV FND"/>
    <s v="FHCD 2015 CDBG ADMIN C15"/>
    <s v="CDBG ADMIN PLANNING"/>
    <s v="Default"/>
  </r>
  <r>
    <x v="0"/>
    <s v="1125060"/>
    <s v="350044"/>
    <x v="40"/>
    <s v="5590000"/>
    <n v="2016"/>
    <x v="3"/>
    <x v="40"/>
    <s v="50000-PROGRAM EXPENDITURE BUDGET"/>
    <s v="51000-WAGES AND BENEFITS"/>
    <s v="51100-SALARIES/WAGES"/>
    <n v="0"/>
    <n v="0"/>
    <n v="0"/>
    <n v="0"/>
    <n v="0"/>
    <s v="N/A"/>
    <n v="1566.72"/>
    <n v="0"/>
    <n v="-1566.72"/>
    <n v="0"/>
    <n v="0"/>
    <n v="0"/>
    <n v="0"/>
    <n v="0"/>
    <n v="0"/>
    <n v="0"/>
    <n v="0"/>
    <n v="0"/>
    <n v="0"/>
    <s v="FED HOUSNG &amp; COMM DEV FND"/>
    <s v="FHCD 2015 CDBG ADMIN C15"/>
    <s v="CDBG ADMIN PLANNING"/>
    <s v="HOUSING AND COMMUNITY DEVELOPMENT"/>
  </r>
  <r>
    <x v="0"/>
    <s v="1125060"/>
    <s v="350044"/>
    <x v="106"/>
    <s v="5590000"/>
    <n v="2016"/>
    <x v="3"/>
    <x v="106"/>
    <s v="50000-PROGRAM EXPENDITURE BUDGET"/>
    <s v="51000-WAGES AND BENEFITS"/>
    <s v="51100-SALARIES/WAGES"/>
    <n v="0"/>
    <n v="0"/>
    <n v="0"/>
    <n v="0"/>
    <n v="0"/>
    <s v="N/A"/>
    <n v="0"/>
    <n v="0"/>
    <n v="0"/>
    <n v="0"/>
    <n v="0"/>
    <n v="0"/>
    <n v="0"/>
    <n v="0"/>
    <n v="0"/>
    <n v="0"/>
    <n v="0"/>
    <n v="0"/>
    <n v="0"/>
    <s v="FED HOUSNG &amp; COMM DEV FND"/>
    <s v="FHCD 2015 CDBG ADMIN C15"/>
    <s v="CDBG ADMIN PLANNING"/>
    <s v="HOUSING AND COMMUNITY DEVELOPMENT"/>
  </r>
  <r>
    <x v="0"/>
    <s v="1125060"/>
    <s v="350044"/>
    <x v="70"/>
    <s v="5590000"/>
    <n v="2016"/>
    <x v="3"/>
    <x v="70"/>
    <s v="50000-PROGRAM EXPENDITURE BUDGET"/>
    <s v="51000-WAGES AND BENEFITS"/>
    <s v="51300-PERSONNEL BENEFITS"/>
    <n v="0"/>
    <n v="0"/>
    <n v="352.25"/>
    <n v="0"/>
    <n v="-352.25"/>
    <s v="N/A"/>
    <n v="352.25"/>
    <n v="0"/>
    <n v="0"/>
    <n v="0"/>
    <n v="0"/>
    <n v="0"/>
    <n v="0"/>
    <n v="0"/>
    <n v="0"/>
    <n v="0"/>
    <n v="0"/>
    <n v="0"/>
    <n v="0"/>
    <s v="FED HOUSNG &amp; COMM DEV FND"/>
    <s v="FHCD 2015 CDBG ADMIN C15"/>
    <s v="CDBG ADMIN PLANNING"/>
    <s v="HOUSING AND COMMUNITY DEVELOPMENT"/>
  </r>
  <r>
    <x v="0"/>
    <s v="1125060"/>
    <s v="350044"/>
    <x v="71"/>
    <s v="5590000"/>
    <n v="2016"/>
    <x v="3"/>
    <x v="71"/>
    <s v="50000-PROGRAM EXPENDITURE BUDGET"/>
    <s v="51000-WAGES AND BENEFITS"/>
    <s v="51300-PERSONNEL BENEFITS"/>
    <n v="0"/>
    <n v="0"/>
    <n v="70.17"/>
    <n v="0"/>
    <n v="-70.17"/>
    <s v="N/A"/>
    <n v="70.17"/>
    <n v="0"/>
    <n v="0"/>
    <n v="0"/>
    <n v="0"/>
    <n v="0"/>
    <n v="0"/>
    <n v="0"/>
    <n v="0"/>
    <n v="0"/>
    <n v="0"/>
    <n v="0"/>
    <n v="0"/>
    <s v="FED HOUSNG &amp; COMM DEV FND"/>
    <s v="FHCD 2015 CDBG ADMIN C15"/>
    <s v="CDBG ADMIN PLANNING"/>
    <s v="HOUSING AND COMMUNITY DEVELOPMENT"/>
  </r>
  <r>
    <x v="0"/>
    <s v="1125060"/>
    <s v="350044"/>
    <x v="72"/>
    <s v="5590000"/>
    <n v="2016"/>
    <x v="3"/>
    <x v="72"/>
    <s v="50000-PROGRAM EXPENDITURE BUDGET"/>
    <s v="51000-WAGES AND BENEFITS"/>
    <s v="51300-PERSONNEL BENEFITS"/>
    <n v="0"/>
    <n v="0"/>
    <n v="105.36"/>
    <n v="0"/>
    <n v="-105.36"/>
    <s v="N/A"/>
    <n v="105.36"/>
    <n v="0"/>
    <n v="0"/>
    <n v="0"/>
    <n v="0"/>
    <n v="0"/>
    <n v="0"/>
    <n v="0"/>
    <n v="0"/>
    <n v="0"/>
    <n v="0"/>
    <n v="0"/>
    <n v="0"/>
    <s v="FED HOUSNG &amp; COMM DEV FND"/>
    <s v="FHCD 2015 CDBG ADMIN C15"/>
    <s v="CDBG ADMIN PLANNING"/>
    <s v="HOUSING AND COMMUNITY DEVELOPMENT"/>
  </r>
  <r>
    <x v="0"/>
    <s v="1125060"/>
    <s v="350044"/>
    <x v="75"/>
    <s v="5590000"/>
    <n v="2016"/>
    <x v="3"/>
    <x v="75"/>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23"/>
    <s v="5590000"/>
    <n v="2016"/>
    <x v="3"/>
    <x v="123"/>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69"/>
    <s v="5590000"/>
    <n v="2016"/>
    <x v="3"/>
    <x v="168"/>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56"/>
    <s v="5590000"/>
    <n v="2016"/>
    <x v="3"/>
    <x v="155"/>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6"/>
    <s v="5590000"/>
    <n v="2016"/>
    <x v="3"/>
    <x v="76"/>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12"/>
    <s v="5590000"/>
    <n v="2016"/>
    <x v="3"/>
    <x v="112"/>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44"/>
    <s v="5590000"/>
    <n v="2016"/>
    <x v="3"/>
    <x v="144"/>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64"/>
    <s v="5590000"/>
    <n v="2016"/>
    <x v="3"/>
    <x v="163"/>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28"/>
    <s v="5590000"/>
    <n v="2016"/>
    <x v="3"/>
    <x v="128"/>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22"/>
    <s v="5590000"/>
    <n v="2016"/>
    <x v="3"/>
    <x v="122"/>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40"/>
    <s v="5590000"/>
    <n v="2016"/>
    <x v="3"/>
    <x v="140"/>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58"/>
    <s v="5590000"/>
    <n v="2016"/>
    <x v="3"/>
    <x v="157"/>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14"/>
    <s v="5590000"/>
    <n v="2016"/>
    <x v="3"/>
    <x v="114"/>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61"/>
    <s v="5590000"/>
    <n v="2016"/>
    <x v="3"/>
    <x v="160"/>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7"/>
    <s v="5590000"/>
    <n v="2016"/>
    <x v="3"/>
    <x v="77"/>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8"/>
    <s v="5590000"/>
    <n v="2016"/>
    <x v="3"/>
    <x v="78"/>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72"/>
    <s v="5590000"/>
    <n v="2016"/>
    <x v="3"/>
    <x v="171"/>
    <s v="50000-PROGRAM EXPENDITURE BUDGET"/>
    <s v="54000-CONTRIBUTIONS OTHER"/>
    <m/>
    <n v="0"/>
    <n v="0"/>
    <n v="0"/>
    <n v="0"/>
    <n v="0"/>
    <s v="N/A"/>
    <n v="0"/>
    <n v="0"/>
    <n v="0"/>
    <n v="0"/>
    <n v="0"/>
    <n v="0"/>
    <n v="0"/>
    <n v="0"/>
    <n v="0"/>
    <n v="0"/>
    <n v="0"/>
    <n v="0"/>
    <n v="0"/>
    <s v="FED HOUSNG &amp; COMM DEV FND"/>
    <s v="FHCD 2015 CDBG ADMIN C15"/>
    <s v="CDBG ADMIN PLANNING"/>
    <s v="HOUSING AND COMMUNITY DEVELOPMENT"/>
  </r>
  <r>
    <x v="0"/>
    <s v="1125060"/>
    <s v="350044"/>
    <x v="42"/>
    <s v="5590000"/>
    <n v="2016"/>
    <x v="3"/>
    <x v="42"/>
    <s v="50000-PROGRAM EXPENDITURE BUDGET"/>
    <s v="55000-INTRAGOVERNMENTAL SERVICES"/>
    <m/>
    <n v="0"/>
    <n v="0"/>
    <n v="0"/>
    <n v="0"/>
    <n v="0"/>
    <s v="N/A"/>
    <n v="112"/>
    <n v="84"/>
    <n v="-42"/>
    <n v="-154"/>
    <n v="56"/>
    <n v="-56"/>
    <n v="0"/>
    <n v="0"/>
    <n v="0"/>
    <n v="0"/>
    <n v="0"/>
    <n v="0"/>
    <n v="0"/>
    <s v="FED HOUSNG &amp; COMM DEV FND"/>
    <s v="FHCD 2015 CDBG ADMIN C15"/>
    <s v="CDBG ADMIN PLANNING"/>
    <s v="HOUSING AND COMMUNITY DEVELOPMENT"/>
  </r>
  <r>
    <x v="0"/>
    <s v="1125060"/>
    <s v="350044"/>
    <x v="173"/>
    <s v="5590000"/>
    <n v="2016"/>
    <x v="3"/>
    <x v="172"/>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3"/>
    <s v="5590000"/>
    <n v="2016"/>
    <x v="3"/>
    <x v="83"/>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48"/>
    <s v="5590000"/>
    <n v="2016"/>
    <x v="3"/>
    <x v="14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5"/>
    <s v="5590000"/>
    <n v="2016"/>
    <x v="3"/>
    <x v="85"/>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6"/>
    <s v="5590000"/>
    <n v="2016"/>
    <x v="3"/>
    <x v="86"/>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7"/>
    <s v="5590000"/>
    <n v="2016"/>
    <x v="3"/>
    <x v="87"/>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8"/>
    <s v="5590000"/>
    <n v="2016"/>
    <x v="3"/>
    <x v="8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9"/>
    <s v="5590000"/>
    <n v="2016"/>
    <x v="3"/>
    <x v="89"/>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0"/>
    <s v="5590000"/>
    <n v="2016"/>
    <x v="3"/>
    <x v="90"/>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1"/>
    <s v="5590000"/>
    <n v="2016"/>
    <x v="3"/>
    <x v="91"/>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3"/>
    <s v="5590000"/>
    <n v="2016"/>
    <x v="3"/>
    <x v="93"/>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7"/>
    <s v="5590000"/>
    <n v="2016"/>
    <x v="3"/>
    <x v="47"/>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8"/>
    <s v="5590000"/>
    <n v="2016"/>
    <x v="3"/>
    <x v="4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9"/>
    <s v="5590000"/>
    <n v="2016"/>
    <x v="3"/>
    <x v="49"/>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50"/>
    <s v="5590000"/>
    <n v="2016"/>
    <x v="3"/>
    <x v="50"/>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4"/>
    <s v="5590000"/>
    <n v="2016"/>
    <x v="3"/>
    <x v="94"/>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15"/>
    <s v="5590000"/>
    <n v="2016"/>
    <x v="3"/>
    <x v="115"/>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01"/>
    <s v="5590000"/>
    <n v="2016"/>
    <x v="3"/>
    <x v="101"/>
    <s v="50000-PROGRAM EXPENDITURE BUDGET"/>
    <s v="58000-INTRAGOVERNMENTAL CONTRIBUTIONS"/>
    <m/>
    <n v="0"/>
    <n v="0"/>
    <n v="0"/>
    <n v="0"/>
    <n v="0"/>
    <s v="N/A"/>
    <n v="0"/>
    <n v="0"/>
    <n v="0"/>
    <n v="0"/>
    <n v="0"/>
    <n v="0"/>
    <n v="0"/>
    <n v="0"/>
    <n v="0"/>
    <n v="0"/>
    <n v="0"/>
    <n v="0"/>
    <n v="0"/>
    <s v="FED HOUSNG &amp; COMM DEV FND"/>
    <s v="FHCD 2015 CDBG ADMIN C15"/>
    <s v="CDBG ADMIN PLANNING"/>
    <s v="HOUSING AND COMMUNITY DEVELOPMENT"/>
  </r>
  <r>
    <x v="0"/>
    <s v="1125060"/>
    <s v="350047"/>
    <x v="55"/>
    <s v="0000000"/>
    <n v="2016"/>
    <x v="4"/>
    <x v="55"/>
    <s v="R3000-REVENUE"/>
    <s v="R3310-FEDERAL GRANTS DIRECT"/>
    <m/>
    <n v="0"/>
    <n v="0"/>
    <n v="0"/>
    <n v="0"/>
    <n v="0"/>
    <s v="N/A"/>
    <n v="0"/>
    <n v="0"/>
    <n v="0"/>
    <n v="0"/>
    <n v="0"/>
    <n v="0"/>
    <n v="0"/>
    <n v="0"/>
    <n v="0"/>
    <n v="0"/>
    <n v="0"/>
    <n v="0"/>
    <n v="0"/>
    <s v="FED HOUSNG &amp; COMM DEV FND"/>
    <s v="FHCD 2015 CDBG ADMIN C15"/>
    <s v="PROGRAM YEAR PROJECTS"/>
    <s v="Default"/>
  </r>
  <r>
    <x v="0"/>
    <s v="1125061"/>
    <s v="000000"/>
    <x v="6"/>
    <s v="0000000"/>
    <n v="2016"/>
    <x v="0"/>
    <x v="6"/>
    <s v="BS000-CURRENT ASSETS"/>
    <s v="B1150-ACCOUNTS RECEIVABLE"/>
    <m/>
    <n v="0"/>
    <n v="0"/>
    <n v="-27432.48"/>
    <n v="0"/>
    <n v="27432.48"/>
    <s v="N/A"/>
    <n v="-27432.48"/>
    <n v="0"/>
    <n v="0"/>
    <n v="0"/>
    <n v="0"/>
    <n v="0"/>
    <n v="0"/>
    <n v="0"/>
    <n v="0"/>
    <n v="0"/>
    <n v="0"/>
    <n v="0"/>
    <n v="0"/>
    <s v="FED HOUSNG &amp; COMM DEV FND"/>
    <s v="FHCD 2015 HSG REPAIR ADMIN"/>
    <s v="DEFAULT"/>
    <s v="Default"/>
  </r>
  <r>
    <x v="0"/>
    <s v="1125061"/>
    <s v="000000"/>
    <x v="9"/>
    <s v="0000000"/>
    <n v="2016"/>
    <x v="0"/>
    <x v="9"/>
    <s v="BS000-CURRENT ASSETS"/>
    <s v="B1150-ACCOUNTS RECEIVABLE"/>
    <m/>
    <n v="0"/>
    <n v="0"/>
    <n v="-37512.520000000004"/>
    <n v="0"/>
    <n v="37512.520000000004"/>
    <s v="N/A"/>
    <n v="0"/>
    <n v="0"/>
    <n v="0"/>
    <n v="0"/>
    <n v="0"/>
    <n v="0"/>
    <n v="-37512.520000000004"/>
    <n v="0"/>
    <n v="0"/>
    <n v="0"/>
    <n v="0"/>
    <n v="0"/>
    <n v="0"/>
    <s v="FED HOUSNG &amp; COMM DEV FND"/>
    <s v="FHCD 2015 HSG REPAIR ADMIN"/>
    <s v="DEFAULT"/>
    <s v="Default"/>
  </r>
  <r>
    <x v="0"/>
    <s v="1125061"/>
    <s v="000000"/>
    <x v="29"/>
    <s v="0000000"/>
    <n v="2016"/>
    <x v="1"/>
    <x v="29"/>
    <s v="BS200-CURRENT LIABILITIES"/>
    <s v="B2220-DEFERRED REVENUES"/>
    <m/>
    <n v="0"/>
    <n v="0"/>
    <n v="37512.520000000004"/>
    <n v="0"/>
    <n v="-37512.520000000004"/>
    <s v="N/A"/>
    <n v="0"/>
    <n v="0"/>
    <n v="0"/>
    <n v="0"/>
    <n v="0"/>
    <n v="0"/>
    <n v="37512.520000000004"/>
    <n v="0"/>
    <n v="0"/>
    <n v="0"/>
    <n v="0"/>
    <n v="0"/>
    <n v="0"/>
    <s v="FED HOUSNG &amp; COMM DEV FND"/>
    <s v="FHCD 2015 HSG REPAIR ADMIN"/>
    <s v="DEFAULT"/>
    <s v="Default"/>
  </r>
  <r>
    <x v="0"/>
    <s v="1125061"/>
    <s v="350047"/>
    <x v="55"/>
    <s v="0000000"/>
    <n v="2016"/>
    <x v="4"/>
    <x v="55"/>
    <s v="R3000-REVENUE"/>
    <s v="R3310-FEDERAL GRANTS DIRECT"/>
    <m/>
    <n v="0"/>
    <n v="0"/>
    <n v="0"/>
    <n v="0"/>
    <n v="0"/>
    <s v="N/A"/>
    <n v="0"/>
    <n v="0"/>
    <n v="0"/>
    <n v="0"/>
    <n v="0"/>
    <n v="0"/>
    <n v="0"/>
    <n v="0"/>
    <n v="0"/>
    <n v="0"/>
    <n v="0"/>
    <n v="0"/>
    <n v="0"/>
    <s v="FED HOUSNG &amp; COMM DEV FND"/>
    <s v="FHCD 2015 HSG REPAIR ADMIN"/>
    <s v="PROGRAM YEAR PROJECTS"/>
    <s v="Default"/>
  </r>
  <r>
    <x v="0"/>
    <s v="1125061"/>
    <s v="350047"/>
    <x v="40"/>
    <s v="5590000"/>
    <n v="2016"/>
    <x v="3"/>
    <x v="40"/>
    <s v="50000-PROGRAM EXPENDITURE BUDGET"/>
    <s v="51000-WAGES AND BENEFITS"/>
    <s v="51100-SALARIES/WAGES"/>
    <n v="0"/>
    <n v="0"/>
    <n v="0"/>
    <n v="0"/>
    <n v="0"/>
    <s v="N/A"/>
    <n v="1158.76"/>
    <n v="12809.23"/>
    <n v="-13967.99"/>
    <n v="0"/>
    <n v="0"/>
    <n v="0"/>
    <n v="0"/>
    <n v="0"/>
    <n v="0"/>
    <n v="0"/>
    <n v="0"/>
    <n v="0"/>
    <n v="0"/>
    <s v="FED HOUSNG &amp; COMM DEV FND"/>
    <s v="FHCD 2015 HSG REPAIR ADMIN"/>
    <s v="PROGRAM YEAR PROJECTS"/>
    <s v="HOUSING AND COMMUNITY DEVELOPMENT"/>
  </r>
  <r>
    <x v="0"/>
    <s v="1125061"/>
    <s v="350047"/>
    <x v="106"/>
    <s v="5590000"/>
    <n v="2016"/>
    <x v="3"/>
    <x v="106"/>
    <s v="50000-PROGRAM EXPENDITURE BUDGET"/>
    <s v="51000-WAGES AND BENEFITS"/>
    <s v="51100-SALARIES/WAGES"/>
    <n v="0"/>
    <n v="0"/>
    <n v="0"/>
    <n v="0"/>
    <n v="0"/>
    <s v="N/A"/>
    <n v="0"/>
    <n v="0"/>
    <n v="0"/>
    <n v="0"/>
    <n v="106.89"/>
    <n v="-106.89"/>
    <n v="0"/>
    <n v="0"/>
    <n v="0"/>
    <n v="0"/>
    <n v="0"/>
    <n v="0"/>
    <n v="0"/>
    <s v="FED HOUSNG &amp; COMM DEV FND"/>
    <s v="FHCD 2015 HSG REPAIR ADMIN"/>
    <s v="PROGRAM YEAR PROJECTS"/>
    <s v="HOUSING AND COMMUNITY DEVELOPMENT"/>
  </r>
  <r>
    <x v="0"/>
    <s v="1125061"/>
    <s v="350047"/>
    <x v="70"/>
    <s v="5590000"/>
    <n v="2016"/>
    <x v="3"/>
    <x v="70"/>
    <s v="50000-PROGRAM EXPENDITURE BUDGET"/>
    <s v="51000-WAGES AND BENEFITS"/>
    <s v="51300-PERSONNEL BENEFITS"/>
    <n v="0"/>
    <n v="0"/>
    <n v="0"/>
    <n v="0"/>
    <n v="0"/>
    <s v="N/A"/>
    <n v="7325"/>
    <n v="0"/>
    <n v="-7325"/>
    <n v="0"/>
    <n v="0"/>
    <n v="0"/>
    <n v="0"/>
    <n v="0"/>
    <n v="0"/>
    <n v="0"/>
    <n v="0"/>
    <n v="0"/>
    <n v="0"/>
    <s v="FED HOUSNG &amp; COMM DEV FND"/>
    <s v="FHCD 2015 HSG REPAIR ADMIN"/>
    <s v="PROGRAM YEAR PROJECTS"/>
    <s v="HOUSING AND COMMUNITY DEVELOPMENT"/>
  </r>
  <r>
    <x v="0"/>
    <s v="1125061"/>
    <s v="350047"/>
    <x v="71"/>
    <s v="5590000"/>
    <n v="2016"/>
    <x v="3"/>
    <x v="71"/>
    <s v="50000-PROGRAM EXPENDITURE BUDGET"/>
    <s v="51000-WAGES AND BENEFITS"/>
    <s v="51300-PERSONNEL BENEFITS"/>
    <n v="0"/>
    <n v="0"/>
    <n v="0"/>
    <n v="0"/>
    <n v="0"/>
    <s v="N/A"/>
    <n v="2045.91"/>
    <n v="978.55000000000007"/>
    <n v="-2045.9"/>
    <n v="-978.56000000000006"/>
    <n v="0"/>
    <n v="0"/>
    <n v="0"/>
    <n v="0"/>
    <n v="0"/>
    <n v="0"/>
    <n v="0"/>
    <n v="0"/>
    <n v="0"/>
    <s v="FED HOUSNG &amp; COMM DEV FND"/>
    <s v="FHCD 2015 HSG REPAIR ADMIN"/>
    <s v="PROGRAM YEAR PROJECTS"/>
    <s v="HOUSING AND COMMUNITY DEVELOPMENT"/>
  </r>
  <r>
    <x v="0"/>
    <s v="1125061"/>
    <s v="350047"/>
    <x v="72"/>
    <s v="5590000"/>
    <n v="2016"/>
    <x v="3"/>
    <x v="72"/>
    <s v="50000-PROGRAM EXPENDITURE BUDGET"/>
    <s v="51000-WAGES AND BENEFITS"/>
    <s v="51300-PERSONNEL BENEFITS"/>
    <n v="0"/>
    <n v="0"/>
    <n v="0"/>
    <n v="0"/>
    <n v="0"/>
    <s v="N/A"/>
    <n v="2993.69"/>
    <n v="1432.07"/>
    <n v="-2993.69"/>
    <n v="-1432.07"/>
    <n v="0"/>
    <n v="0"/>
    <n v="0"/>
    <n v="0"/>
    <n v="0"/>
    <n v="0"/>
    <n v="0"/>
    <n v="0"/>
    <n v="0"/>
    <s v="FED HOUSNG &amp; COMM DEV FND"/>
    <s v="FHCD 2015 HSG REPAIR ADMIN"/>
    <s v="PROGRAM YEAR PROJECTS"/>
    <s v="HOUSING AND COMMUNITY DEVELOPMENT"/>
  </r>
  <r>
    <x v="0"/>
    <s v="1125061"/>
    <s v="350047"/>
    <x v="75"/>
    <s v="5590000"/>
    <n v="2016"/>
    <x v="3"/>
    <x v="75"/>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110"/>
    <s v="5590000"/>
    <n v="2016"/>
    <x v="3"/>
    <x v="110"/>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174"/>
    <s v="5590000"/>
    <n v="2016"/>
    <x v="3"/>
    <x v="173"/>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38"/>
    <s v="5590000"/>
    <n v="2016"/>
    <x v="3"/>
    <x v="38"/>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76"/>
    <s v="5590000"/>
    <n v="2016"/>
    <x v="3"/>
    <x v="76"/>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12"/>
    <s v="5590000"/>
    <n v="2016"/>
    <x v="3"/>
    <x v="112"/>
    <s v="50000-PROGRAM EXPENDITURE BUDGET"/>
    <s v="53000-SERVICES-OTHER CHARGES"/>
    <m/>
    <n v="0"/>
    <n v="0"/>
    <n v="574.9"/>
    <n v="0"/>
    <n v="-574.9"/>
    <s v="N/A"/>
    <n v="574.9"/>
    <n v="0"/>
    <n v="0"/>
    <n v="0"/>
    <n v="0"/>
    <n v="0"/>
    <n v="0"/>
    <n v="0"/>
    <n v="0"/>
    <n v="0"/>
    <n v="0"/>
    <n v="0"/>
    <n v="0"/>
    <s v="FED HOUSNG &amp; COMM DEV FND"/>
    <s v="FHCD 2015 HSG REPAIR ADMIN"/>
    <s v="PROGRAM YEAR PROJECTS"/>
    <s v="HOUSING AND COMMUNITY DEVELOPMENT"/>
  </r>
  <r>
    <x v="0"/>
    <s v="1125061"/>
    <s v="350047"/>
    <x v="113"/>
    <s v="5590000"/>
    <n v="2016"/>
    <x v="3"/>
    <x v="113"/>
    <s v="50000-PROGRAM EXPENDITURE BUDGET"/>
    <s v="53000-SERVICES-OTHER CHARGES"/>
    <m/>
    <n v="0"/>
    <n v="0"/>
    <n v="0"/>
    <n v="0"/>
    <n v="0"/>
    <s v="N/A"/>
    <n v="0"/>
    <n v="0"/>
    <n v="0"/>
    <n v="-123.08"/>
    <n v="123.08"/>
    <n v="61.54"/>
    <n v="-61.54"/>
    <n v="0"/>
    <n v="0"/>
    <n v="0"/>
    <n v="0"/>
    <n v="0"/>
    <n v="0"/>
    <s v="FED HOUSNG &amp; COMM DEV FND"/>
    <s v="FHCD 2015 HSG REPAIR ADMIN"/>
    <s v="PROGRAM YEAR PROJECTS"/>
    <s v="HOUSING AND COMMUNITY DEVELOPMENT"/>
  </r>
  <r>
    <x v="0"/>
    <s v="1125061"/>
    <s v="350047"/>
    <x v="144"/>
    <s v="5590000"/>
    <n v="2016"/>
    <x v="3"/>
    <x v="144"/>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40"/>
    <s v="5590000"/>
    <n v="2016"/>
    <x v="3"/>
    <x v="140"/>
    <s v="50000-PROGRAM EXPENDITURE BUDGET"/>
    <s v="53000-SERVICES-OTHER CHARGES"/>
    <m/>
    <n v="0"/>
    <n v="0"/>
    <n v="0"/>
    <n v="0"/>
    <n v="0"/>
    <s v="N/A"/>
    <n v="48.85"/>
    <n v="0"/>
    <n v="-7.05"/>
    <n v="-41.800000000000004"/>
    <n v="0"/>
    <n v="41.2"/>
    <n v="-25.650000000000002"/>
    <n v="-15.55"/>
    <n v="0"/>
    <n v="0"/>
    <n v="0"/>
    <n v="0"/>
    <n v="0"/>
    <s v="FED HOUSNG &amp; COMM DEV FND"/>
    <s v="FHCD 2015 HSG REPAIR ADMIN"/>
    <s v="PROGRAM YEAR PROJECTS"/>
    <s v="HOUSING AND COMMUNITY DEVELOPMENT"/>
  </r>
  <r>
    <x v="0"/>
    <s v="1125061"/>
    <s v="350047"/>
    <x v="158"/>
    <s v="5590000"/>
    <n v="2016"/>
    <x v="3"/>
    <x v="157"/>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14"/>
    <s v="5590000"/>
    <n v="2016"/>
    <x v="3"/>
    <x v="114"/>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77"/>
    <s v="5590000"/>
    <n v="2016"/>
    <x v="3"/>
    <x v="77"/>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42"/>
    <s v="5590000"/>
    <n v="2016"/>
    <x v="3"/>
    <x v="42"/>
    <s v="50000-PROGRAM EXPENDITURE BUDGET"/>
    <s v="55000-INTRAGOVERNMENTAL SERVICES"/>
    <m/>
    <n v="0"/>
    <n v="0"/>
    <n v="0"/>
    <n v="0"/>
    <n v="0"/>
    <s v="N/A"/>
    <n v="698"/>
    <n v="698"/>
    <n v="-1396"/>
    <n v="0"/>
    <n v="698"/>
    <n v="-698"/>
    <n v="0"/>
    <n v="0"/>
    <n v="0"/>
    <n v="0"/>
    <n v="0"/>
    <n v="0"/>
    <n v="0"/>
    <s v="FED HOUSNG &amp; COMM DEV FND"/>
    <s v="FHCD 2015 HSG REPAIR ADMIN"/>
    <s v="PROGRAM YEAR PROJECTS"/>
    <s v="HOUSING AND COMMUNITY DEVELOPMENT"/>
  </r>
  <r>
    <x v="0"/>
    <s v="1125061"/>
    <s v="350047"/>
    <x v="173"/>
    <s v="5590000"/>
    <n v="2016"/>
    <x v="3"/>
    <x v="172"/>
    <s v="50000-PROGRAM EXPENDITURE BUDGET"/>
    <s v="55000-INTRAGOVERNMENTAL SERVICES"/>
    <m/>
    <n v="0"/>
    <n v="0"/>
    <n v="0"/>
    <n v="0"/>
    <n v="0"/>
    <s v="N/A"/>
    <n v="0"/>
    <n v="0"/>
    <n v="0"/>
    <n v="0"/>
    <n v="0"/>
    <n v="0"/>
    <n v="1560"/>
    <n v="-1560"/>
    <n v="0"/>
    <n v="0"/>
    <n v="0"/>
    <n v="0"/>
    <n v="0"/>
    <s v="FED HOUSNG &amp; COMM DEV FND"/>
    <s v="FHCD 2015 HSG REPAIR ADMIN"/>
    <s v="PROGRAM YEAR PROJECTS"/>
    <s v="HOUSING AND COMMUNITY DEVELOPMENT"/>
  </r>
  <r>
    <x v="0"/>
    <s v="1125061"/>
    <s v="350047"/>
    <x v="83"/>
    <s v="5590000"/>
    <n v="2016"/>
    <x v="3"/>
    <x v="83"/>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48"/>
    <s v="5590000"/>
    <n v="2016"/>
    <x v="3"/>
    <x v="148"/>
    <s v="50000-PROGRAM EXPENDITURE BUDGET"/>
    <s v="55000-INTRAGOVERNMENTAL SERVICES"/>
    <m/>
    <n v="0"/>
    <n v="0"/>
    <n v="0"/>
    <n v="0"/>
    <n v="0"/>
    <s v="N/A"/>
    <n v="33"/>
    <n v="0"/>
    <n v="-33"/>
    <n v="0"/>
    <n v="0"/>
    <n v="0"/>
    <n v="0"/>
    <n v="0"/>
    <n v="0"/>
    <n v="0"/>
    <n v="0"/>
    <n v="0"/>
    <n v="0"/>
    <s v="FED HOUSNG &amp; COMM DEV FND"/>
    <s v="FHCD 2015 HSG REPAIR ADMIN"/>
    <s v="PROGRAM YEAR PROJECTS"/>
    <s v="HOUSING AND COMMUNITY DEVELOPMENT"/>
  </r>
  <r>
    <x v="0"/>
    <s v="1125061"/>
    <s v="350047"/>
    <x v="85"/>
    <s v="5590000"/>
    <n v="2016"/>
    <x v="3"/>
    <x v="85"/>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6"/>
    <s v="5590000"/>
    <n v="2016"/>
    <x v="3"/>
    <x v="86"/>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7"/>
    <s v="5590000"/>
    <n v="2016"/>
    <x v="3"/>
    <x v="87"/>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8"/>
    <s v="5590000"/>
    <n v="2016"/>
    <x v="3"/>
    <x v="88"/>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9"/>
    <s v="5590000"/>
    <n v="2016"/>
    <x v="3"/>
    <x v="89"/>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0"/>
    <s v="5590000"/>
    <n v="2016"/>
    <x v="3"/>
    <x v="90"/>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1"/>
    <s v="5590000"/>
    <n v="2016"/>
    <x v="3"/>
    <x v="91"/>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3"/>
    <s v="5590000"/>
    <n v="2016"/>
    <x v="3"/>
    <x v="93"/>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7"/>
    <s v="5590000"/>
    <n v="2016"/>
    <x v="3"/>
    <x v="47"/>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8"/>
    <s v="5590000"/>
    <n v="2016"/>
    <x v="3"/>
    <x v="48"/>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9"/>
    <s v="5590000"/>
    <n v="2016"/>
    <x v="3"/>
    <x v="49"/>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50"/>
    <s v="5590000"/>
    <n v="2016"/>
    <x v="3"/>
    <x v="50"/>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4"/>
    <s v="5590000"/>
    <n v="2016"/>
    <x v="3"/>
    <x v="94"/>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15"/>
    <s v="5590000"/>
    <n v="2016"/>
    <x v="3"/>
    <x v="115"/>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01"/>
    <s v="5590000"/>
    <n v="2016"/>
    <x v="3"/>
    <x v="101"/>
    <s v="50000-PROGRAM EXPENDITURE BUDGET"/>
    <s v="58000-INTRAGOVERNMENTAL CONTRIBUTIONS"/>
    <m/>
    <n v="0"/>
    <n v="0"/>
    <n v="0"/>
    <n v="0"/>
    <n v="0"/>
    <s v="N/A"/>
    <n v="0"/>
    <n v="0"/>
    <n v="0"/>
    <n v="0"/>
    <n v="0"/>
    <n v="0"/>
    <n v="0"/>
    <n v="0"/>
    <n v="0"/>
    <n v="0"/>
    <n v="0"/>
    <n v="0"/>
    <n v="0"/>
    <s v="FED HOUSNG &amp; COMM DEV FND"/>
    <s v="FHCD 2015 HSG REPAIR ADMIN"/>
    <s v="PROGRAM YEAR PROJECTS"/>
    <s v="HOUSING AND COMMUNITY DEVELOPMENT"/>
  </r>
  <r>
    <x v="0"/>
    <s v="1125062"/>
    <s v="000000"/>
    <x v="6"/>
    <s v="0000000"/>
    <n v="2016"/>
    <x v="0"/>
    <x v="6"/>
    <s v="BS000-CURRENT ASSETS"/>
    <s v="B1150-ACCOUNTS RECEIVABLE"/>
    <m/>
    <n v="0"/>
    <n v="0"/>
    <n v="-65139.11"/>
    <n v="0"/>
    <n v="65139.11"/>
    <s v="N/A"/>
    <n v="-21259.02"/>
    <n v="0"/>
    <n v="-43880.090000000004"/>
    <n v="0"/>
    <n v="0"/>
    <n v="0"/>
    <n v="0"/>
    <n v="0"/>
    <n v="0"/>
    <n v="0"/>
    <n v="0"/>
    <n v="0"/>
    <n v="0"/>
    <s v="FED HOUSNG &amp; COMM DEV FND"/>
    <s v="FHCD 2015 HOME ADMIN"/>
    <s v="DEFAULT"/>
    <s v="Default"/>
  </r>
  <r>
    <x v="0"/>
    <s v="1125062"/>
    <s v="000000"/>
    <x v="9"/>
    <s v="0000000"/>
    <n v="2016"/>
    <x v="0"/>
    <x v="9"/>
    <s v="BS000-CURRENT ASSETS"/>
    <s v="B1150-ACCOUNTS RECEIVABLE"/>
    <m/>
    <n v="0"/>
    <n v="0"/>
    <n v="0"/>
    <n v="0"/>
    <n v="0"/>
    <s v="N/A"/>
    <n v="0"/>
    <n v="0"/>
    <n v="0"/>
    <n v="0"/>
    <n v="0"/>
    <n v="0"/>
    <n v="0"/>
    <n v="0"/>
    <n v="0"/>
    <n v="0"/>
    <n v="0"/>
    <n v="0"/>
    <n v="0"/>
    <s v="FED HOUSNG &amp; COMM DEV FND"/>
    <s v="FHCD 2015 HOME ADMIN"/>
    <s v="DEFAULT"/>
    <s v="Default"/>
  </r>
  <r>
    <x v="0"/>
    <s v="1125062"/>
    <s v="000000"/>
    <x v="29"/>
    <s v="0000000"/>
    <n v="2016"/>
    <x v="1"/>
    <x v="29"/>
    <s v="BS200-CURRENT LIABILITIES"/>
    <s v="B2220-DEFERRED REVENUES"/>
    <m/>
    <n v="0"/>
    <n v="0"/>
    <n v="0"/>
    <n v="0"/>
    <n v="0"/>
    <s v="N/A"/>
    <n v="0"/>
    <n v="0"/>
    <n v="43880.090000000004"/>
    <n v="0"/>
    <n v="0"/>
    <n v="0"/>
    <n v="0"/>
    <n v="0"/>
    <n v="0"/>
    <n v="0"/>
    <n v="0"/>
    <n v="-43880.090000000004"/>
    <n v="0"/>
    <s v="FED HOUSNG &amp; COMM DEV FND"/>
    <s v="FHCD 2015 HOME ADMIN"/>
    <s v="DEFAULT"/>
    <s v="Default"/>
  </r>
  <r>
    <x v="0"/>
    <s v="1125062"/>
    <s v="350002"/>
    <x v="43"/>
    <s v="0000000"/>
    <n v="2016"/>
    <x v="4"/>
    <x v="43"/>
    <s v="R3000-REVENUE"/>
    <s v="R3310-FEDERAL GRANTS DIRECT"/>
    <m/>
    <n v="0"/>
    <n v="0"/>
    <n v="0"/>
    <n v="0"/>
    <n v="0"/>
    <s v="N/A"/>
    <n v="0"/>
    <n v="0"/>
    <n v="0"/>
    <n v="0"/>
    <n v="0"/>
    <n v="0"/>
    <n v="0"/>
    <n v="0"/>
    <n v="0"/>
    <n v="0"/>
    <n v="0"/>
    <n v="0"/>
    <n v="0"/>
    <s v="FED HOUSNG &amp; COMM DEV FND"/>
    <s v="FHCD 2015 HOME ADMIN"/>
    <s v="IDIS HOME OWNERS REHAB"/>
    <s v="Default"/>
  </r>
  <r>
    <x v="0"/>
    <s v="1125062"/>
    <s v="350006"/>
    <x v="43"/>
    <s v="0000000"/>
    <n v="2016"/>
    <x v="4"/>
    <x v="43"/>
    <s v="R3000-REVENUE"/>
    <s v="R3310-FEDERAL GRANTS DIRECT"/>
    <m/>
    <n v="0"/>
    <n v="0"/>
    <n v="0"/>
    <n v="0"/>
    <n v="0"/>
    <s v="N/A"/>
    <n v="0"/>
    <n v="0"/>
    <n v="0"/>
    <n v="0"/>
    <n v="0"/>
    <n v="0"/>
    <n v="0"/>
    <n v="0"/>
    <n v="0"/>
    <n v="0"/>
    <n v="0"/>
    <n v="0"/>
    <n v="0"/>
    <s v="FED HOUSNG &amp; COMM DEV FND"/>
    <s v="FHCD 2015 HOME ADMIN"/>
    <s v="HOME ADMIN"/>
    <s v="Default"/>
  </r>
  <r>
    <x v="0"/>
    <s v="1125062"/>
    <s v="350006"/>
    <x v="39"/>
    <s v="0000000"/>
    <n v="2016"/>
    <x v="4"/>
    <x v="39"/>
    <s v="R3000-REVENUE"/>
    <s v="R3600-MISCELLANEOUS REVENUE"/>
    <m/>
    <n v="0"/>
    <n v="0"/>
    <n v="0"/>
    <n v="0"/>
    <n v="0"/>
    <s v="N/A"/>
    <n v="0"/>
    <n v="0"/>
    <n v="0"/>
    <n v="0"/>
    <n v="0"/>
    <n v="0"/>
    <n v="0"/>
    <n v="0"/>
    <n v="0"/>
    <n v="0"/>
    <n v="0"/>
    <n v="0"/>
    <n v="0"/>
    <s v="FED HOUSNG &amp; COMM DEV FND"/>
    <s v="FHCD 2015 HOME ADMIN"/>
    <s v="HOME ADMIN"/>
    <s v="Default"/>
  </r>
  <r>
    <x v="0"/>
    <s v="1125062"/>
    <s v="350006"/>
    <x v="40"/>
    <s v="5590000"/>
    <n v="2016"/>
    <x v="3"/>
    <x v="40"/>
    <s v="50000-PROGRAM EXPENDITURE BUDGET"/>
    <s v="51000-WAGES AND BENEFITS"/>
    <s v="51100-SALARIES/WAGES"/>
    <n v="0"/>
    <n v="0"/>
    <n v="0"/>
    <n v="0"/>
    <n v="0"/>
    <s v="N/A"/>
    <n v="312.83"/>
    <n v="0"/>
    <n v="-312.83"/>
    <n v="0"/>
    <n v="0"/>
    <n v="0"/>
    <n v="0"/>
    <n v="0"/>
    <n v="0"/>
    <n v="0"/>
    <n v="0"/>
    <n v="0"/>
    <n v="0"/>
    <s v="FED HOUSNG &amp; COMM DEV FND"/>
    <s v="FHCD 2015 HOME ADMIN"/>
    <s v="HOME ADMIN"/>
    <s v="HOUSING AND COMMUNITY DEVELOPMENT"/>
  </r>
  <r>
    <x v="0"/>
    <s v="1125062"/>
    <s v="350006"/>
    <x v="106"/>
    <s v="5590000"/>
    <n v="2016"/>
    <x v="3"/>
    <x v="106"/>
    <s v="50000-PROGRAM EXPENDITURE BUDGET"/>
    <s v="51000-WAGES AND BENEFITS"/>
    <s v="51100-SALARIES/WAGES"/>
    <n v="0"/>
    <n v="0"/>
    <n v="0"/>
    <n v="0"/>
    <n v="0"/>
    <s v="N/A"/>
    <n v="0"/>
    <n v="0"/>
    <n v="0"/>
    <n v="0"/>
    <n v="0"/>
    <n v="0"/>
    <n v="0"/>
    <n v="0"/>
    <n v="0"/>
    <n v="0"/>
    <n v="0"/>
    <n v="0"/>
    <n v="0"/>
    <s v="FED HOUSNG &amp; COMM DEV FND"/>
    <s v="FHCD 2015 HOME ADMIN"/>
    <s v="HOME ADMIN"/>
    <s v="HOUSING AND COMMUNITY DEVELOPMENT"/>
  </r>
  <r>
    <x v="0"/>
    <s v="1125062"/>
    <s v="350006"/>
    <x v="70"/>
    <s v="5590000"/>
    <n v="2016"/>
    <x v="3"/>
    <x v="70"/>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1"/>
    <s v="5590000"/>
    <n v="2016"/>
    <x v="3"/>
    <x v="71"/>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2"/>
    <s v="5590000"/>
    <n v="2016"/>
    <x v="3"/>
    <x v="72"/>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5"/>
    <s v="5590000"/>
    <n v="2016"/>
    <x v="3"/>
    <x v="75"/>
    <s v="50000-PROGRAM EXPENDITURE BUDGET"/>
    <s v="52000-SUPPLIES"/>
    <m/>
    <n v="0"/>
    <n v="0"/>
    <n v="0"/>
    <n v="0"/>
    <n v="0"/>
    <s v="N/A"/>
    <n v="0"/>
    <n v="0"/>
    <n v="0"/>
    <n v="0"/>
    <n v="0"/>
    <n v="0"/>
    <n v="0"/>
    <n v="0"/>
    <n v="0"/>
    <n v="0"/>
    <n v="0"/>
    <n v="0"/>
    <n v="0"/>
    <s v="FED HOUSNG &amp; COMM DEV FND"/>
    <s v="FHCD 2015 HOME ADMIN"/>
    <s v="HOME ADMIN"/>
    <s v="HOUSING AND COMMUNITY DEVELOPMENT"/>
  </r>
  <r>
    <x v="0"/>
    <s v="1125062"/>
    <s v="350006"/>
    <x v="110"/>
    <s v="5590000"/>
    <n v="2016"/>
    <x v="3"/>
    <x v="110"/>
    <s v="50000-PROGRAM EXPENDITURE BUDGET"/>
    <s v="52000-SUPPLIES"/>
    <m/>
    <n v="0"/>
    <n v="0"/>
    <n v="0"/>
    <n v="0"/>
    <n v="0"/>
    <s v="N/A"/>
    <n v="0"/>
    <n v="0"/>
    <n v="0"/>
    <n v="0"/>
    <n v="0"/>
    <n v="0"/>
    <n v="0"/>
    <n v="0"/>
    <n v="0"/>
    <n v="0"/>
    <n v="0"/>
    <n v="0"/>
    <n v="0"/>
    <s v="FED HOUSNG &amp; COMM DEV FND"/>
    <s v="FHCD 2015 HOME ADMIN"/>
    <s v="HOME ADMIN"/>
    <s v="HOUSING AND COMMUNITY DEVELOPMENT"/>
  </r>
  <r>
    <x v="0"/>
    <s v="1125062"/>
    <s v="350006"/>
    <x v="156"/>
    <s v="5590000"/>
    <n v="2016"/>
    <x v="3"/>
    <x v="155"/>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35"/>
    <s v="5590000"/>
    <n v="2016"/>
    <x v="3"/>
    <x v="135"/>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44"/>
    <s v="5590000"/>
    <n v="2016"/>
    <x v="3"/>
    <x v="144"/>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64"/>
    <s v="5590000"/>
    <n v="2016"/>
    <x v="3"/>
    <x v="163"/>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28"/>
    <s v="5590000"/>
    <n v="2016"/>
    <x v="3"/>
    <x v="128"/>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40"/>
    <s v="5590000"/>
    <n v="2016"/>
    <x v="3"/>
    <x v="140"/>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14"/>
    <s v="5590000"/>
    <n v="2016"/>
    <x v="3"/>
    <x v="114"/>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78"/>
    <s v="5590000"/>
    <n v="2016"/>
    <x v="3"/>
    <x v="78"/>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72"/>
    <s v="5590000"/>
    <n v="2016"/>
    <x v="3"/>
    <x v="171"/>
    <s v="50000-PROGRAM EXPENDITURE BUDGET"/>
    <s v="54000-CONTRIBUTIONS OTHER"/>
    <m/>
    <n v="0"/>
    <n v="0"/>
    <n v="0"/>
    <n v="0"/>
    <n v="0"/>
    <s v="N/A"/>
    <n v="0"/>
    <n v="0"/>
    <n v="0"/>
    <n v="0"/>
    <n v="0"/>
    <n v="0"/>
    <n v="0"/>
    <n v="0"/>
    <n v="0"/>
    <n v="0"/>
    <n v="0"/>
    <n v="0"/>
    <n v="0"/>
    <s v="FED HOUSNG &amp; COMM DEV FND"/>
    <s v="FHCD 2015 HOME ADMIN"/>
    <s v="HOME ADMIN"/>
    <s v="HOUSING AND COMMUNITY DEVELOPMENT"/>
  </r>
  <r>
    <x v="0"/>
    <s v="1125062"/>
    <s v="350006"/>
    <x v="42"/>
    <s v="5590000"/>
    <n v="2016"/>
    <x v="3"/>
    <x v="42"/>
    <s v="50000-PROGRAM EXPENDITURE BUDGET"/>
    <s v="55000-INTRAGOVERNMENTAL SERVICES"/>
    <m/>
    <n v="0"/>
    <n v="0"/>
    <n v="0"/>
    <n v="0"/>
    <n v="0"/>
    <s v="N/A"/>
    <n v="0"/>
    <n v="0"/>
    <n v="77"/>
    <n v="-77"/>
    <n v="35"/>
    <n v="-35"/>
    <n v="0"/>
    <n v="0"/>
    <n v="0"/>
    <n v="0"/>
    <n v="0"/>
    <n v="0"/>
    <n v="0"/>
    <s v="FED HOUSNG &amp; COMM DEV FND"/>
    <s v="FHCD 2015 HOME ADMIN"/>
    <s v="HOME ADMIN"/>
    <s v="HOUSING AND COMMUNITY DEVELOPMENT"/>
  </r>
  <r>
    <x v="0"/>
    <s v="1125062"/>
    <s v="350006"/>
    <x v="83"/>
    <s v="5590000"/>
    <n v="2016"/>
    <x v="3"/>
    <x v="83"/>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62"/>
    <s v="5590000"/>
    <n v="2016"/>
    <x v="3"/>
    <x v="161"/>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5"/>
    <s v="5590000"/>
    <n v="2016"/>
    <x v="3"/>
    <x v="85"/>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6"/>
    <s v="5590000"/>
    <n v="2016"/>
    <x v="3"/>
    <x v="86"/>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7"/>
    <s v="5590000"/>
    <n v="2016"/>
    <x v="3"/>
    <x v="87"/>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8"/>
    <s v="5590000"/>
    <n v="2016"/>
    <x v="3"/>
    <x v="88"/>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9"/>
    <s v="5590000"/>
    <n v="2016"/>
    <x v="3"/>
    <x v="89"/>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0"/>
    <s v="5590000"/>
    <n v="2016"/>
    <x v="3"/>
    <x v="90"/>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1"/>
    <s v="5590000"/>
    <n v="2016"/>
    <x v="3"/>
    <x v="91"/>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3"/>
    <s v="5590000"/>
    <n v="2016"/>
    <x v="3"/>
    <x v="93"/>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7"/>
    <s v="5590000"/>
    <n v="2016"/>
    <x v="3"/>
    <x v="47"/>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8"/>
    <s v="5590000"/>
    <n v="2016"/>
    <x v="3"/>
    <x v="48"/>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9"/>
    <s v="5590000"/>
    <n v="2016"/>
    <x v="3"/>
    <x v="49"/>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50"/>
    <s v="5590000"/>
    <n v="2016"/>
    <x v="3"/>
    <x v="50"/>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4"/>
    <s v="5590000"/>
    <n v="2016"/>
    <x v="3"/>
    <x v="94"/>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15"/>
    <s v="5590000"/>
    <n v="2016"/>
    <x v="3"/>
    <x v="115"/>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01"/>
    <s v="5590000"/>
    <n v="2016"/>
    <x v="3"/>
    <x v="101"/>
    <s v="50000-PROGRAM EXPENDITURE BUDGET"/>
    <s v="58000-INTRAGOVERNMENTAL CONTRIBUTIONS"/>
    <m/>
    <n v="0"/>
    <n v="0"/>
    <n v="0"/>
    <n v="0"/>
    <n v="0"/>
    <s v="N/A"/>
    <n v="0"/>
    <n v="0"/>
    <n v="0"/>
    <n v="0"/>
    <n v="0"/>
    <n v="0"/>
    <n v="0"/>
    <n v="0"/>
    <n v="0"/>
    <n v="0"/>
    <n v="0"/>
    <n v="0"/>
    <n v="0"/>
    <s v="FED HOUSNG &amp; COMM DEV FND"/>
    <s v="FHCD 2015 HOME ADMIN"/>
    <s v="HOME ADMIN"/>
    <s v="HOUSING AND COMMUNITY DEVELOPMENT"/>
  </r>
  <r>
    <x v="0"/>
    <s v="1125065"/>
    <s v="000000"/>
    <x v="6"/>
    <s v="0000000"/>
    <n v="2016"/>
    <x v="0"/>
    <x v="6"/>
    <s v="BS000-CURRENT ASSETS"/>
    <s v="B1150-ACCOUNTS RECEIVABLE"/>
    <m/>
    <n v="0"/>
    <n v="0"/>
    <n v="0"/>
    <n v="0"/>
    <n v="0"/>
    <s v="N/A"/>
    <n v="25000"/>
    <n v="-25000"/>
    <n v="0"/>
    <n v="0"/>
    <n v="0"/>
    <n v="0"/>
    <n v="0"/>
    <n v="0"/>
    <n v="0"/>
    <n v="0"/>
    <n v="0"/>
    <n v="0"/>
    <n v="0"/>
    <s v="FED HOUSNG &amp; COMM DEV FND"/>
    <s v="FHCD CATHOLIC COMM SVC C15"/>
    <s v="DEFAULT"/>
    <s v="Default"/>
  </r>
  <r>
    <x v="0"/>
    <s v="1125065"/>
    <s v="000000"/>
    <x v="9"/>
    <s v="0000000"/>
    <n v="2016"/>
    <x v="0"/>
    <x v="9"/>
    <s v="BS000-CURRENT ASSETS"/>
    <s v="B1150-ACCOUNTS RECEIVABLE"/>
    <m/>
    <n v="0"/>
    <n v="0"/>
    <n v="-3297"/>
    <n v="0"/>
    <n v="3297"/>
    <s v="N/A"/>
    <n v="-25000"/>
    <n v="0"/>
    <n v="0"/>
    <n v="0"/>
    <n v="0"/>
    <n v="0"/>
    <n v="21703"/>
    <n v="0"/>
    <n v="0"/>
    <n v="0"/>
    <n v="0"/>
    <n v="0"/>
    <n v="0"/>
    <s v="FED HOUSNG &amp; COMM DEV FND"/>
    <s v="FHCD CATHOLIC COMM SVC C15"/>
    <s v="DEFAULT"/>
    <s v="Default"/>
  </r>
  <r>
    <x v="0"/>
    <s v="1125065"/>
    <s v="000000"/>
    <x v="29"/>
    <s v="0000000"/>
    <n v="2016"/>
    <x v="1"/>
    <x v="29"/>
    <s v="BS200-CURRENT LIABILITIES"/>
    <s v="B2220-DEFERRED REVENUES"/>
    <m/>
    <n v="0"/>
    <n v="0"/>
    <n v="-21703"/>
    <n v="0"/>
    <n v="21703"/>
    <s v="N/A"/>
    <n v="0"/>
    <n v="0"/>
    <n v="0"/>
    <n v="0"/>
    <n v="0"/>
    <n v="0"/>
    <n v="-21703"/>
    <n v="0"/>
    <n v="0"/>
    <n v="0"/>
    <n v="0"/>
    <n v="0"/>
    <n v="0"/>
    <s v="FED HOUSNG &amp; COMM DEV FND"/>
    <s v="FHCD CATHOLIC COMM SVC C15"/>
    <s v="DEFAULT"/>
    <s v="Default"/>
  </r>
  <r>
    <x v="0"/>
    <s v="1125065"/>
    <s v="350047"/>
    <x v="55"/>
    <s v="0000000"/>
    <n v="2016"/>
    <x v="4"/>
    <x v="55"/>
    <s v="R3000-REVENUE"/>
    <s v="R3310-FEDERAL GRANTS DIRECT"/>
    <m/>
    <n v="0"/>
    <n v="0"/>
    <n v="0"/>
    <n v="0"/>
    <n v="0"/>
    <s v="N/A"/>
    <n v="0"/>
    <n v="0"/>
    <n v="0"/>
    <n v="0"/>
    <n v="0"/>
    <n v="0"/>
    <n v="0"/>
    <n v="0"/>
    <n v="0"/>
    <n v="0"/>
    <n v="0"/>
    <n v="0"/>
    <n v="0"/>
    <s v="FED HOUSNG &amp; COMM DEV FND"/>
    <s v="FHCD CATHOLIC COMM SVC C15"/>
    <s v="PROGRAM YEAR PROJECTS"/>
    <s v="Default"/>
  </r>
  <r>
    <x v="0"/>
    <s v="1125065"/>
    <s v="350047"/>
    <x v="111"/>
    <s v="5590000"/>
    <n v="2016"/>
    <x v="3"/>
    <x v="111"/>
    <s v="50000-PROGRAM EXPENDITURE BUDGET"/>
    <s v="53000-SERVICES-OTHER CHARGES"/>
    <m/>
    <n v="0"/>
    <n v="0"/>
    <n v="4920.92"/>
    <n v="0"/>
    <n v="-4920.92"/>
    <s v="N/A"/>
    <n v="0"/>
    <n v="4920.92"/>
    <n v="0"/>
    <n v="0"/>
    <n v="0"/>
    <n v="0"/>
    <n v="0"/>
    <n v="0"/>
    <n v="0"/>
    <n v="0"/>
    <n v="0"/>
    <n v="0"/>
    <n v="0"/>
    <s v="FED HOUSNG &amp; COMM DEV FND"/>
    <s v="FHCD CATHOLIC COMM SVC C15"/>
    <s v="PROGRAM YEAR PROJECTS"/>
    <s v="HOUSING AND COMMUNITY DEVELOPMENT"/>
  </r>
  <r>
    <x v="0"/>
    <s v="1125065"/>
    <s v="350047"/>
    <x v="112"/>
    <s v="5590000"/>
    <n v="2016"/>
    <x v="3"/>
    <x v="112"/>
    <s v="50000-PROGRAM EXPENDITURE BUDGET"/>
    <s v="53000-SERVICES-OTHER CHARGES"/>
    <m/>
    <n v="0"/>
    <n v="0"/>
    <n v="0"/>
    <n v="0"/>
    <n v="0"/>
    <s v="N/A"/>
    <n v="0"/>
    <n v="0"/>
    <n v="0"/>
    <n v="0"/>
    <n v="0"/>
    <n v="0"/>
    <n v="0"/>
    <n v="0"/>
    <n v="0"/>
    <n v="0"/>
    <n v="0"/>
    <n v="0"/>
    <n v="0"/>
    <s v="FED HOUSNG &amp; COMM DEV FND"/>
    <s v="FHCD CATHOLIC COMM SVC C15"/>
    <s v="PROGRAM YEAR PROJECTS"/>
    <s v="HOUSING AND COMMUNITY DEVELOPMENT"/>
  </r>
  <r>
    <x v="0"/>
    <s v="1125066"/>
    <s v="000000"/>
    <x v="6"/>
    <s v="0000000"/>
    <n v="2016"/>
    <x v="0"/>
    <x v="6"/>
    <s v="BS000-CURRENT ASSETS"/>
    <s v="B1150-ACCOUNTS RECEIVABLE"/>
    <m/>
    <n v="0"/>
    <n v="0"/>
    <n v="0"/>
    <n v="0"/>
    <n v="0"/>
    <s v="N/A"/>
    <n v="0"/>
    <n v="0"/>
    <n v="0"/>
    <n v="0"/>
    <n v="0"/>
    <n v="0"/>
    <n v="0"/>
    <n v="0"/>
    <n v="0"/>
    <n v="0"/>
    <n v="0"/>
    <n v="0"/>
    <n v="0"/>
    <s v="FED HOUSNG &amp; COMM DEV FND"/>
    <s v="FHCD HOPELINK AVONDALE PRK C15"/>
    <s v="DEFAULT"/>
    <s v="Default"/>
  </r>
  <r>
    <x v="0"/>
    <s v="1125066"/>
    <s v="000000"/>
    <x v="9"/>
    <s v="0000000"/>
    <n v="2016"/>
    <x v="0"/>
    <x v="9"/>
    <s v="BS000-CURRENT ASSETS"/>
    <s v="B1150-ACCOUNTS RECEIVABLE"/>
    <m/>
    <n v="0"/>
    <n v="0"/>
    <n v="0"/>
    <n v="0"/>
    <n v="0"/>
    <s v="N/A"/>
    <n v="0"/>
    <n v="0"/>
    <n v="0"/>
    <n v="0"/>
    <n v="0"/>
    <n v="0"/>
    <n v="0"/>
    <n v="0"/>
    <n v="0"/>
    <n v="0"/>
    <n v="0"/>
    <n v="0"/>
    <n v="0"/>
    <s v="FED HOUSNG &amp; COMM DEV FND"/>
    <s v="FHCD HOPELINK AVONDALE PRK C15"/>
    <s v="DEFAULT"/>
    <s v="Default"/>
  </r>
  <r>
    <x v="0"/>
    <s v="1125066"/>
    <s v="000000"/>
    <x v="29"/>
    <s v="0000000"/>
    <n v="2016"/>
    <x v="1"/>
    <x v="29"/>
    <s v="BS200-CURRENT LIABILITIES"/>
    <s v="B2220-DEFERRED REVENUES"/>
    <m/>
    <n v="0"/>
    <n v="0"/>
    <n v="0"/>
    <n v="0"/>
    <n v="0"/>
    <s v="N/A"/>
    <n v="0"/>
    <n v="0"/>
    <n v="0"/>
    <n v="0"/>
    <n v="0"/>
    <n v="0"/>
    <n v="0"/>
    <n v="0"/>
    <n v="0"/>
    <n v="0"/>
    <n v="0"/>
    <n v="0"/>
    <n v="0"/>
    <s v="FED HOUSNG &amp; COMM DEV FND"/>
    <s v="FHCD HOPELINK AVONDALE PRK C15"/>
    <s v="DEFAULT"/>
    <s v="Default"/>
  </r>
  <r>
    <x v="0"/>
    <s v="1125066"/>
    <s v="350047"/>
    <x v="55"/>
    <s v="0000000"/>
    <n v="2016"/>
    <x v="4"/>
    <x v="55"/>
    <s v="R3000-REVENUE"/>
    <s v="R3310-FEDERAL GRANTS DIRECT"/>
    <m/>
    <n v="0"/>
    <n v="0"/>
    <n v="0"/>
    <n v="0"/>
    <n v="0"/>
    <s v="N/A"/>
    <n v="0"/>
    <n v="0"/>
    <n v="0"/>
    <n v="0"/>
    <n v="0"/>
    <n v="0"/>
    <n v="0"/>
    <n v="0"/>
    <n v="0"/>
    <n v="0"/>
    <n v="0"/>
    <n v="0"/>
    <n v="0"/>
    <s v="FED HOUSNG &amp; COMM DEV FND"/>
    <s v="FHCD HOPELINK AVONDALE PRK C15"/>
    <s v="PROGRAM YEAR PROJECTS"/>
    <s v="Default"/>
  </r>
  <r>
    <x v="0"/>
    <s v="1125066"/>
    <s v="350047"/>
    <x v="112"/>
    <s v="5590000"/>
    <n v="2016"/>
    <x v="3"/>
    <x v="112"/>
    <s v="50000-PROGRAM EXPENDITURE BUDGET"/>
    <s v="53000-SERVICES-OTHER CHARGES"/>
    <m/>
    <n v="0"/>
    <n v="0"/>
    <n v="0"/>
    <n v="0"/>
    <n v="0"/>
    <s v="N/A"/>
    <n v="0"/>
    <n v="0"/>
    <n v="0"/>
    <n v="0"/>
    <n v="0"/>
    <n v="0"/>
    <n v="0"/>
    <n v="0"/>
    <n v="0"/>
    <n v="0"/>
    <n v="0"/>
    <n v="0"/>
    <n v="0"/>
    <s v="FED HOUSNG &amp; COMM DEV FND"/>
    <s v="FHCD HOPELINK AVONDALE PRK C15"/>
    <s v="PROGRAM YEAR PROJECTS"/>
    <s v="HOUSING AND COMMUNITY DEVELOPMENT"/>
  </r>
  <r>
    <x v="0"/>
    <s v="1125067"/>
    <s v="000000"/>
    <x v="6"/>
    <s v="0000000"/>
    <n v="2016"/>
    <x v="0"/>
    <x v="6"/>
    <s v="BS000-CURRENT ASSETS"/>
    <s v="B1150-ACCOUNTS RECEIVABLE"/>
    <m/>
    <n v="0"/>
    <n v="0"/>
    <n v="0"/>
    <n v="0"/>
    <n v="0"/>
    <s v="N/A"/>
    <n v="10000"/>
    <n v="-10000"/>
    <n v="0"/>
    <n v="0"/>
    <n v="0"/>
    <n v="0"/>
    <n v="0"/>
    <n v="0"/>
    <n v="0"/>
    <n v="0"/>
    <n v="0"/>
    <n v="0"/>
    <n v="0"/>
    <s v="FED HOUSNG &amp; COMM DEV FND"/>
    <s v="FHCD HOSPITALITY HOUSE C15"/>
    <s v="DEFAULT"/>
    <s v="Default"/>
  </r>
  <r>
    <x v="0"/>
    <s v="1125067"/>
    <s v="000000"/>
    <x v="9"/>
    <s v="0000000"/>
    <n v="2016"/>
    <x v="0"/>
    <x v="9"/>
    <s v="BS000-CURRENT ASSETS"/>
    <s v="B1150-ACCOUNTS RECEIVABLE"/>
    <m/>
    <n v="0"/>
    <n v="0"/>
    <n v="14342.7"/>
    <n v="0"/>
    <n v="-14342.7"/>
    <s v="N/A"/>
    <n v="-10000"/>
    <n v="0"/>
    <n v="0"/>
    <n v="0"/>
    <n v="0"/>
    <n v="0"/>
    <n v="24342.7"/>
    <n v="0"/>
    <n v="0"/>
    <n v="0"/>
    <n v="0"/>
    <n v="0"/>
    <n v="0"/>
    <s v="FED HOUSNG &amp; COMM DEV FND"/>
    <s v="FHCD HOSPITALITY HOUSE C15"/>
    <s v="DEFAULT"/>
    <s v="Default"/>
  </r>
  <r>
    <x v="0"/>
    <s v="1125067"/>
    <s v="000000"/>
    <x v="29"/>
    <s v="0000000"/>
    <n v="2016"/>
    <x v="1"/>
    <x v="29"/>
    <s v="BS200-CURRENT LIABILITIES"/>
    <s v="B2220-DEFERRED REVENUES"/>
    <m/>
    <n v="0"/>
    <n v="0"/>
    <n v="-24342.7"/>
    <n v="0"/>
    <n v="24342.7"/>
    <s v="N/A"/>
    <n v="0"/>
    <n v="0"/>
    <n v="0"/>
    <n v="0"/>
    <n v="0"/>
    <n v="0"/>
    <n v="-24342.7"/>
    <n v="0"/>
    <n v="0"/>
    <n v="0"/>
    <n v="0"/>
    <n v="0"/>
    <n v="0"/>
    <s v="FED HOUSNG &amp; COMM DEV FND"/>
    <s v="FHCD HOSPITALITY HOUSE C15"/>
    <s v="DEFAULT"/>
    <s v="Default"/>
  </r>
  <r>
    <x v="0"/>
    <s v="1125067"/>
    <s v="350047"/>
    <x v="55"/>
    <s v="0000000"/>
    <n v="2016"/>
    <x v="4"/>
    <x v="55"/>
    <s v="R3000-REVENUE"/>
    <s v="R3310-FEDERAL GRANTS DIRECT"/>
    <m/>
    <n v="0"/>
    <n v="0"/>
    <n v="0"/>
    <n v="0"/>
    <n v="0"/>
    <s v="N/A"/>
    <n v="0"/>
    <n v="0"/>
    <n v="0"/>
    <n v="0"/>
    <n v="0"/>
    <n v="0"/>
    <n v="0"/>
    <n v="0"/>
    <n v="0"/>
    <n v="0"/>
    <n v="0"/>
    <n v="0"/>
    <n v="0"/>
    <s v="FED HOUSNG &amp; COMM DEV FND"/>
    <s v="FHCD HOSPITALITY HOUSE C15"/>
    <s v="PROGRAM YEAR PROJECTS"/>
    <s v="Default"/>
  </r>
  <r>
    <x v="0"/>
    <s v="1125067"/>
    <s v="350047"/>
    <x v="111"/>
    <s v="5590000"/>
    <n v="2016"/>
    <x v="3"/>
    <x v="111"/>
    <s v="50000-PROGRAM EXPENDITURE BUDGET"/>
    <s v="53000-SERVICES-OTHER CHARGES"/>
    <m/>
    <n v="0"/>
    <n v="0"/>
    <n v="1000"/>
    <n v="0"/>
    <n v="-1000"/>
    <s v="N/A"/>
    <n v="1000"/>
    <n v="0"/>
    <n v="0"/>
    <n v="0"/>
    <n v="0"/>
    <n v="0"/>
    <n v="0"/>
    <n v="0"/>
    <n v="0"/>
    <n v="0"/>
    <n v="0"/>
    <n v="0"/>
    <n v="0"/>
    <s v="FED HOUSNG &amp; COMM DEV FND"/>
    <s v="FHCD HOSPITALITY HOUSE C15"/>
    <s v="PROGRAM YEAR PROJECTS"/>
    <s v="HOUSING AND COMMUNITY DEVELOPMENT"/>
  </r>
  <r>
    <x v="0"/>
    <s v="1125067"/>
    <s v="350047"/>
    <x v="112"/>
    <s v="5590000"/>
    <n v="2016"/>
    <x v="3"/>
    <x v="112"/>
    <s v="50000-PROGRAM EXPENDITURE BUDGET"/>
    <s v="53000-SERVICES-OTHER CHARGES"/>
    <m/>
    <n v="0"/>
    <n v="0"/>
    <n v="-1000"/>
    <n v="0"/>
    <n v="1000"/>
    <s v="N/A"/>
    <n v="-1000"/>
    <n v="0"/>
    <n v="0"/>
    <n v="0"/>
    <n v="0"/>
    <n v="0"/>
    <n v="0"/>
    <n v="0"/>
    <n v="0"/>
    <n v="0"/>
    <n v="0"/>
    <n v="0"/>
    <n v="0"/>
    <s v="FED HOUSNG &amp; COMM DEV FND"/>
    <s v="FHCD HOSPITALITY HOUSE C15"/>
    <s v="PROGRAM YEAR PROJECTS"/>
    <s v="HOUSING AND COMMUNITY DEVELOPMENT"/>
  </r>
  <r>
    <x v="0"/>
    <s v="1125068"/>
    <s v="000000"/>
    <x v="6"/>
    <s v="0000000"/>
    <n v="2016"/>
    <x v="0"/>
    <x v="6"/>
    <s v="BS000-CURRENT ASSETS"/>
    <s v="B1150-ACCOUNTS RECEIVABLE"/>
    <m/>
    <n v="0"/>
    <n v="0"/>
    <n v="0"/>
    <n v="0"/>
    <n v="0"/>
    <s v="N/A"/>
    <n v="10915.28"/>
    <n v="-10915.28"/>
    <n v="0"/>
    <n v="0"/>
    <n v="0"/>
    <n v="0"/>
    <n v="0"/>
    <n v="0"/>
    <n v="0"/>
    <n v="0"/>
    <n v="0"/>
    <n v="0"/>
    <n v="0"/>
    <s v="FED HOUSNG &amp; COMM DEV FND"/>
    <s v="FHCD LIFE WIRE MY SISTER'S C15"/>
    <s v="DEFAULT"/>
    <s v="Default"/>
  </r>
  <r>
    <x v="0"/>
    <s v="1125068"/>
    <s v="000000"/>
    <x v="9"/>
    <s v="0000000"/>
    <n v="2016"/>
    <x v="0"/>
    <x v="9"/>
    <s v="BS000-CURRENT ASSETS"/>
    <s v="B1150-ACCOUNTS RECEIVABLE"/>
    <m/>
    <n v="0"/>
    <n v="0"/>
    <n v="-11915.28"/>
    <n v="0"/>
    <n v="11915.28"/>
    <s v="N/A"/>
    <n v="-11915.28"/>
    <n v="0"/>
    <n v="0"/>
    <n v="0"/>
    <n v="0"/>
    <n v="0"/>
    <n v="0"/>
    <n v="0"/>
    <n v="0"/>
    <n v="0"/>
    <n v="0"/>
    <n v="0"/>
    <n v="0"/>
    <s v="FED HOUSNG &amp; COMM DEV FND"/>
    <s v="FHCD LIFE WIRE MY SISTER'S C15"/>
    <s v="DEFAULT"/>
    <s v="Default"/>
  </r>
  <r>
    <x v="0"/>
    <s v="1125068"/>
    <s v="000000"/>
    <x v="29"/>
    <s v="0000000"/>
    <n v="2016"/>
    <x v="1"/>
    <x v="29"/>
    <s v="BS200-CURRENT LIABILITIES"/>
    <s v="B2220-DEFERRED REVENUES"/>
    <m/>
    <n v="0"/>
    <n v="0"/>
    <n v="0"/>
    <n v="0"/>
    <n v="0"/>
    <s v="N/A"/>
    <n v="0"/>
    <n v="0"/>
    <n v="0"/>
    <n v="0"/>
    <n v="0"/>
    <n v="0"/>
    <n v="0"/>
    <n v="0"/>
    <n v="0"/>
    <n v="0"/>
    <n v="0"/>
    <n v="0"/>
    <n v="0"/>
    <s v="FED HOUSNG &amp; COMM DEV FND"/>
    <s v="FHCD LIFE WIRE MY SISTER'S C15"/>
    <s v="DEFAULT"/>
    <s v="Default"/>
  </r>
  <r>
    <x v="0"/>
    <s v="1125068"/>
    <s v="350047"/>
    <x v="55"/>
    <s v="0000000"/>
    <n v="2016"/>
    <x v="4"/>
    <x v="55"/>
    <s v="R3000-REVENUE"/>
    <s v="R3310-FEDERAL GRANTS DIRECT"/>
    <m/>
    <n v="0"/>
    <n v="0"/>
    <n v="1000"/>
    <n v="0"/>
    <n v="-1000"/>
    <s v="N/A"/>
    <n v="1000"/>
    <n v="0"/>
    <n v="0"/>
    <n v="0"/>
    <n v="0"/>
    <n v="0"/>
    <n v="0"/>
    <n v="0"/>
    <n v="0"/>
    <n v="0"/>
    <n v="0"/>
    <n v="0"/>
    <n v="0"/>
    <s v="FED HOUSNG &amp; COMM DEV FND"/>
    <s v="FHCD LIFE WIRE MY SISTER'S C15"/>
    <s v="PROGRAM YEAR PROJECTS"/>
    <s v="Default"/>
  </r>
  <r>
    <x v="0"/>
    <s v="1125068"/>
    <s v="350047"/>
    <x v="112"/>
    <s v="5590000"/>
    <n v="2016"/>
    <x v="3"/>
    <x v="112"/>
    <s v="50000-PROGRAM EXPENDITURE BUDGET"/>
    <s v="53000-SERVICES-OTHER CHARGES"/>
    <m/>
    <n v="0"/>
    <n v="0"/>
    <n v="-1000"/>
    <n v="0"/>
    <n v="1000"/>
    <s v="N/A"/>
    <n v="-1000"/>
    <n v="0"/>
    <n v="0"/>
    <n v="0"/>
    <n v="0"/>
    <n v="0"/>
    <n v="0"/>
    <n v="0"/>
    <n v="0"/>
    <n v="0"/>
    <n v="0"/>
    <n v="0"/>
    <n v="0"/>
    <s v="FED HOUSNG &amp; COMM DEV FND"/>
    <s v="FHCD LIFE WIRE MY SISTER'S C15"/>
    <s v="PROGRAM YEAR PROJECTS"/>
    <s v="HOUSING AND COMMUNITY DEVELOPMENT"/>
  </r>
  <r>
    <x v="0"/>
    <s v="1125082"/>
    <s v="000000"/>
    <x v="6"/>
    <s v="0000000"/>
    <n v="2016"/>
    <x v="0"/>
    <x v="6"/>
    <s v="BS000-CURRENT ASSETS"/>
    <s v="B1150-ACCOUNTS RECEIVABLE"/>
    <m/>
    <n v="0"/>
    <n v="0"/>
    <n v="0"/>
    <n v="0"/>
    <n v="0"/>
    <s v="N/A"/>
    <n v="0"/>
    <n v="30077.95"/>
    <n v="-30077.95"/>
    <n v="0"/>
    <n v="0"/>
    <n v="0"/>
    <n v="0"/>
    <n v="0"/>
    <n v="0"/>
    <n v="0"/>
    <n v="0"/>
    <n v="0"/>
    <n v="0"/>
    <s v="FED HOUSNG &amp; COMM DEV FND"/>
    <s v="FHCD WELLSPRING FAMILY SVS C15"/>
    <s v="DEFAULT"/>
    <s v="Default"/>
  </r>
  <r>
    <x v="0"/>
    <s v="1125082"/>
    <s v="000000"/>
    <x v="9"/>
    <s v="0000000"/>
    <n v="2016"/>
    <x v="0"/>
    <x v="9"/>
    <s v="BS000-CURRENT ASSETS"/>
    <s v="B1150-ACCOUNTS RECEIVABLE"/>
    <m/>
    <n v="0"/>
    <n v="0"/>
    <n v="-35247.07"/>
    <n v="0"/>
    <n v="35247.07"/>
    <s v="N/A"/>
    <n v="-35247.07"/>
    <n v="0"/>
    <n v="0"/>
    <n v="0"/>
    <n v="0"/>
    <n v="0"/>
    <n v="0"/>
    <n v="0"/>
    <n v="0"/>
    <n v="0"/>
    <n v="0"/>
    <n v="0"/>
    <n v="0"/>
    <s v="FED HOUSNG &amp; COMM DEV FND"/>
    <s v="FHCD WELLSPRING FAMILY SVS C15"/>
    <s v="DEFAULT"/>
    <s v="Default"/>
  </r>
  <r>
    <x v="0"/>
    <s v="1125082"/>
    <s v="000000"/>
    <x v="29"/>
    <s v="0000000"/>
    <n v="2016"/>
    <x v="1"/>
    <x v="29"/>
    <s v="BS200-CURRENT LIABILITIES"/>
    <s v="B2220-DEFERRED REVENUES"/>
    <m/>
    <n v="0"/>
    <n v="0"/>
    <n v="0"/>
    <n v="0"/>
    <n v="0"/>
    <s v="N/A"/>
    <n v="0"/>
    <n v="0"/>
    <n v="0"/>
    <n v="0"/>
    <n v="0"/>
    <n v="0"/>
    <n v="0"/>
    <n v="0"/>
    <n v="0"/>
    <n v="0"/>
    <n v="0"/>
    <n v="0"/>
    <n v="0"/>
    <s v="FED HOUSNG &amp; COMM DEV FND"/>
    <s v="FHCD WELLSPRING FAMILY SVS C15"/>
    <s v="DEFAULT"/>
    <s v="Default"/>
  </r>
  <r>
    <x v="0"/>
    <s v="1125082"/>
    <s v="350047"/>
    <x v="55"/>
    <s v="0000000"/>
    <n v="2016"/>
    <x v="4"/>
    <x v="55"/>
    <s v="R3000-REVENUE"/>
    <s v="R3310-FEDERAL GRANTS DIRECT"/>
    <m/>
    <n v="0"/>
    <n v="0"/>
    <n v="5169.12"/>
    <n v="0"/>
    <n v="-5169.12"/>
    <s v="N/A"/>
    <n v="35247.07"/>
    <n v="-30077.95"/>
    <n v="0"/>
    <n v="0"/>
    <n v="0"/>
    <n v="0"/>
    <n v="0"/>
    <n v="0"/>
    <n v="0"/>
    <n v="0"/>
    <n v="0"/>
    <n v="0"/>
    <n v="0"/>
    <s v="FED HOUSNG &amp; COMM DEV FND"/>
    <s v="FHCD WELLSPRING FAMILY SVS C15"/>
    <s v="PROGRAM YEAR PROJECTS"/>
    <s v="Default"/>
  </r>
  <r>
    <x v="0"/>
    <s v="1125082"/>
    <s v="350047"/>
    <x v="112"/>
    <s v="5590000"/>
    <n v="2016"/>
    <x v="3"/>
    <x v="112"/>
    <s v="50000-PROGRAM EXPENDITURE BUDGET"/>
    <s v="53000-SERVICES-OTHER CHARGES"/>
    <m/>
    <n v="0"/>
    <n v="0"/>
    <n v="-5169.12"/>
    <n v="0"/>
    <n v="5169.12"/>
    <s v="N/A"/>
    <n v="0"/>
    <n v="-5169.12"/>
    <n v="0"/>
    <n v="0"/>
    <n v="0"/>
    <n v="0"/>
    <n v="0"/>
    <n v="0"/>
    <n v="0"/>
    <n v="0"/>
    <n v="0"/>
    <n v="0"/>
    <n v="0"/>
    <s v="FED HOUSNG &amp; COMM DEV FND"/>
    <s v="FHCD WELLSPRING FAMILY SVS C15"/>
    <s v="PROGRAM YEAR PROJECTS"/>
    <s v="HOUSING AND COMMUNITY DEVELOPMENT"/>
  </r>
  <r>
    <x v="0"/>
    <s v="1125083"/>
    <s v="000000"/>
    <x v="6"/>
    <s v="0000000"/>
    <n v="2016"/>
    <x v="0"/>
    <x v="6"/>
    <s v="BS000-CURRENT ASSETS"/>
    <s v="B1150-ACCOUNTS RECEIVABLE"/>
    <m/>
    <n v="0"/>
    <n v="0"/>
    <n v="0"/>
    <n v="0"/>
    <n v="0"/>
    <s v="N/A"/>
    <n v="0"/>
    <n v="0"/>
    <n v="0"/>
    <n v="0"/>
    <n v="0"/>
    <n v="0"/>
    <n v="0"/>
    <n v="0"/>
    <n v="0"/>
    <n v="0"/>
    <n v="0"/>
    <n v="0"/>
    <n v="0"/>
    <s v="FED HOUSNG &amp; COMM DEV FND"/>
    <s v="FHCD YWCA OF SEA, KC &amp; SNO C15"/>
    <s v="DEFAULT"/>
    <s v="Default"/>
  </r>
  <r>
    <x v="0"/>
    <s v="1125083"/>
    <s v="000000"/>
    <x v="9"/>
    <s v="0000000"/>
    <n v="2016"/>
    <x v="0"/>
    <x v="9"/>
    <s v="BS000-CURRENT ASSETS"/>
    <s v="B1150-ACCOUNTS RECEIVABLE"/>
    <m/>
    <n v="0"/>
    <n v="0"/>
    <n v="-4519.72"/>
    <n v="0"/>
    <n v="4519.72"/>
    <s v="N/A"/>
    <n v="-4519.72"/>
    <n v="1630"/>
    <n v="-1630"/>
    <n v="0"/>
    <n v="0"/>
    <n v="0"/>
    <n v="0"/>
    <n v="0"/>
    <n v="0"/>
    <n v="0"/>
    <n v="0"/>
    <n v="0"/>
    <n v="0"/>
    <s v="FED HOUSNG &amp; COMM DEV FND"/>
    <s v="FHCD YWCA OF SEA, KC &amp; SNO C15"/>
    <s v="DEFAULT"/>
    <s v="Default"/>
  </r>
  <r>
    <x v="0"/>
    <s v="1125083"/>
    <s v="000000"/>
    <x v="29"/>
    <s v="0000000"/>
    <n v="2016"/>
    <x v="1"/>
    <x v="29"/>
    <s v="BS200-CURRENT LIABILITIES"/>
    <s v="B2220-DEFERRED REVENUES"/>
    <m/>
    <n v="0"/>
    <n v="0"/>
    <n v="0"/>
    <n v="0"/>
    <n v="0"/>
    <s v="N/A"/>
    <n v="0"/>
    <n v="0"/>
    <n v="0"/>
    <n v="0"/>
    <n v="0"/>
    <n v="0"/>
    <n v="0"/>
    <n v="0"/>
    <n v="0"/>
    <n v="0"/>
    <n v="0"/>
    <n v="0"/>
    <n v="0"/>
    <s v="FED HOUSNG &amp; COMM DEV FND"/>
    <s v="FHCD YWCA OF SEA, KC &amp; SNO C15"/>
    <s v="DEFAULT"/>
    <s v="Default"/>
  </r>
  <r>
    <x v="0"/>
    <s v="1125083"/>
    <s v="350047"/>
    <x v="55"/>
    <s v="0000000"/>
    <n v="2016"/>
    <x v="4"/>
    <x v="55"/>
    <s v="R3000-REVENUE"/>
    <s v="R3310-FEDERAL GRANTS DIRECT"/>
    <m/>
    <n v="0"/>
    <n v="0"/>
    <n v="0"/>
    <n v="0"/>
    <n v="0"/>
    <s v="N/A"/>
    <n v="4519.72"/>
    <n v="-4519.72"/>
    <n v="0"/>
    <n v="0"/>
    <n v="0"/>
    <n v="0"/>
    <n v="0"/>
    <n v="0"/>
    <n v="0"/>
    <n v="0"/>
    <n v="0"/>
    <n v="0"/>
    <n v="0"/>
    <s v="FED HOUSNG &amp; COMM DEV FND"/>
    <s v="FHCD YWCA OF SEA, KC &amp; SNO C15"/>
    <s v="PROGRAM YEAR PROJECTS"/>
    <s v="Default"/>
  </r>
  <r>
    <x v="0"/>
    <s v="1125083"/>
    <s v="350047"/>
    <x v="112"/>
    <s v="5590000"/>
    <n v="2016"/>
    <x v="3"/>
    <x v="112"/>
    <s v="50000-PROGRAM EXPENDITURE BUDGET"/>
    <s v="53000-SERVICES-OTHER CHARGES"/>
    <m/>
    <n v="0"/>
    <n v="0"/>
    <n v="0"/>
    <n v="0"/>
    <n v="0"/>
    <s v="N/A"/>
    <n v="0"/>
    <n v="-1630"/>
    <n v="1630"/>
    <n v="0"/>
    <n v="0"/>
    <n v="0"/>
    <n v="0"/>
    <n v="0"/>
    <n v="0"/>
    <n v="0"/>
    <n v="0"/>
    <n v="0"/>
    <n v="0"/>
    <s v="FED HOUSNG &amp; COMM DEV FND"/>
    <s v="FHCD YWCA OF SEA, KC &amp; SNO C15"/>
    <s v="PROGRAM YEAR PROJECTS"/>
    <s v="HOUSING AND COMMUNITY DEVELOPMENT"/>
  </r>
  <r>
    <x v="0"/>
    <s v="1125098"/>
    <s v="000000"/>
    <x v="6"/>
    <s v="0000000"/>
    <n v="2016"/>
    <x v="0"/>
    <x v="6"/>
    <s v="BS000-CURRENT ASSETS"/>
    <s v="B1150-ACCOUNTS RECEIVABLE"/>
    <m/>
    <n v="0"/>
    <n v="0"/>
    <n v="0"/>
    <n v="0"/>
    <n v="0"/>
    <s v="N/A"/>
    <n v="0"/>
    <n v="0"/>
    <n v="0"/>
    <n v="0"/>
    <n v="0"/>
    <n v="0"/>
    <n v="0"/>
    <n v="0"/>
    <n v="0"/>
    <n v="0"/>
    <n v="0"/>
    <n v="0"/>
    <n v="0"/>
    <s v="FED HOUSNG &amp; COMM DEV FND"/>
    <s v="SKC SHELTER SYSTEM15"/>
    <s v="DEFAULT"/>
    <s v="Default"/>
  </r>
  <r>
    <x v="0"/>
    <s v="1125098"/>
    <s v="000000"/>
    <x v="9"/>
    <s v="0000000"/>
    <n v="2016"/>
    <x v="0"/>
    <x v="9"/>
    <s v="BS000-CURRENT ASSETS"/>
    <s v="B1150-ACCOUNTS RECEIVABLE"/>
    <m/>
    <n v="0"/>
    <n v="0"/>
    <n v="0"/>
    <n v="0"/>
    <n v="0"/>
    <s v="N/A"/>
    <n v="0"/>
    <n v="0"/>
    <n v="0"/>
    <n v="0"/>
    <n v="0"/>
    <n v="0"/>
    <n v="0"/>
    <n v="0"/>
    <n v="0"/>
    <n v="0"/>
    <n v="0"/>
    <n v="0"/>
    <n v="0"/>
    <s v="FED HOUSNG &amp; COMM DEV FND"/>
    <s v="SKC SHELTER SYSTEM15"/>
    <s v="DEFAULT"/>
    <s v="Default"/>
  </r>
  <r>
    <x v="0"/>
    <s v="1125098"/>
    <s v="000000"/>
    <x v="29"/>
    <s v="0000000"/>
    <n v="2016"/>
    <x v="1"/>
    <x v="29"/>
    <s v="BS200-CURRENT LIABILITIES"/>
    <s v="B2220-DEFERRED REVENUES"/>
    <m/>
    <n v="0"/>
    <n v="0"/>
    <n v="0"/>
    <n v="0"/>
    <n v="0"/>
    <s v="N/A"/>
    <n v="0"/>
    <n v="0"/>
    <n v="0"/>
    <n v="0"/>
    <n v="0"/>
    <n v="0"/>
    <n v="0"/>
    <n v="0"/>
    <n v="0"/>
    <n v="0"/>
    <n v="0"/>
    <n v="0"/>
    <n v="0"/>
    <s v="FED HOUSNG &amp; COMM DEV FND"/>
    <s v="SKC SHELTER SYSTEM15"/>
    <s v="DEFAULT"/>
    <s v="Default"/>
  </r>
  <r>
    <x v="0"/>
    <s v="1125098"/>
    <s v="350206"/>
    <x v="62"/>
    <s v="0000000"/>
    <n v="2016"/>
    <x v="4"/>
    <x v="62"/>
    <s v="R3000-REVENUE"/>
    <s v="R3310-FEDERAL GRANTS DIRECT"/>
    <m/>
    <n v="0"/>
    <n v="0"/>
    <n v="0"/>
    <n v="0"/>
    <n v="0"/>
    <s v="N/A"/>
    <n v="0"/>
    <n v="0"/>
    <n v="0"/>
    <n v="0"/>
    <n v="0"/>
    <n v="0"/>
    <n v="0"/>
    <n v="0"/>
    <n v="0"/>
    <n v="0"/>
    <n v="0"/>
    <n v="0"/>
    <n v="0"/>
    <s v="FED HOUSNG &amp; COMM DEV FND"/>
    <s v="SKC SHELTER SYSTEM15"/>
    <s v="ESG PROGRAM"/>
    <s v="Default"/>
  </r>
  <r>
    <x v="0"/>
    <s v="1125098"/>
    <s v="350206"/>
    <x v="112"/>
    <s v="5590000"/>
    <n v="2016"/>
    <x v="3"/>
    <x v="112"/>
    <s v="50000-PROGRAM EXPENDITURE BUDGET"/>
    <s v="53000-SERVICES-OTHER CHARGES"/>
    <m/>
    <n v="0"/>
    <n v="0"/>
    <n v="0"/>
    <n v="0"/>
    <n v="0"/>
    <s v="N/A"/>
    <n v="0"/>
    <n v="0"/>
    <n v="0"/>
    <n v="0"/>
    <n v="0"/>
    <n v="0"/>
    <n v="0"/>
    <n v="0"/>
    <n v="0"/>
    <n v="0"/>
    <n v="0"/>
    <n v="0"/>
    <n v="0"/>
    <s v="FED HOUSNG &amp; COMM DEV FND"/>
    <s v="SKC SHELTER SYSTEM15"/>
    <s v="ESG PROGRAM"/>
    <s v="HOUSING AND COMMUNITY DEVELOPMENT"/>
  </r>
  <r>
    <x v="0"/>
    <s v="1125101"/>
    <s v="000000"/>
    <x v="6"/>
    <s v="0000000"/>
    <n v="2016"/>
    <x v="0"/>
    <x v="6"/>
    <s v="BS000-CURRENT ASSETS"/>
    <s v="B1150-ACCOUNTS RECEIVABLE"/>
    <m/>
    <n v="0"/>
    <n v="0"/>
    <n v="0"/>
    <n v="0"/>
    <n v="0"/>
    <s v="N/A"/>
    <n v="0"/>
    <n v="9613.73"/>
    <n v="-9613.73"/>
    <n v="0"/>
    <n v="0"/>
    <n v="0"/>
    <n v="0"/>
    <n v="0"/>
    <n v="0"/>
    <n v="0"/>
    <n v="0"/>
    <n v="0"/>
    <n v="0"/>
    <s v="FED HOUSNG &amp; COMM DEV FND"/>
    <s v="YOUTH HAVEN 17 KIRKLAN15"/>
    <s v="DEFAULT"/>
    <s v="Default"/>
  </r>
  <r>
    <x v="0"/>
    <s v="1125101"/>
    <s v="000000"/>
    <x v="9"/>
    <s v="0000000"/>
    <n v="2016"/>
    <x v="0"/>
    <x v="9"/>
    <s v="BS000-CURRENT ASSETS"/>
    <s v="B1150-ACCOUNTS RECEIVABLE"/>
    <m/>
    <n v="0"/>
    <n v="0"/>
    <n v="-9613.73"/>
    <n v="0"/>
    <n v="9613.73"/>
    <s v="N/A"/>
    <n v="0"/>
    <n v="-9613.73"/>
    <n v="0"/>
    <n v="0"/>
    <n v="0"/>
    <n v="0"/>
    <n v="0"/>
    <n v="0"/>
    <n v="0"/>
    <n v="0"/>
    <n v="0"/>
    <n v="0"/>
    <n v="0"/>
    <s v="FED HOUSNG &amp; COMM DEV FND"/>
    <s v="YOUTH HAVEN 17 KIRKLAN15"/>
    <s v="DEFAULT"/>
    <s v="Default"/>
  </r>
  <r>
    <x v="0"/>
    <s v="1125101"/>
    <s v="000000"/>
    <x v="29"/>
    <s v="0000000"/>
    <n v="2016"/>
    <x v="1"/>
    <x v="29"/>
    <s v="BS200-CURRENT LIABILITIES"/>
    <s v="B2220-DEFERRED REVENUES"/>
    <m/>
    <n v="0"/>
    <n v="0"/>
    <n v="0"/>
    <n v="0"/>
    <n v="0"/>
    <s v="N/A"/>
    <n v="0"/>
    <n v="0"/>
    <n v="0"/>
    <n v="0"/>
    <n v="0"/>
    <n v="0"/>
    <n v="0"/>
    <n v="0"/>
    <n v="0"/>
    <n v="0"/>
    <n v="0"/>
    <n v="0"/>
    <n v="0"/>
    <s v="FED HOUSNG &amp; COMM DEV FND"/>
    <s v="YOUTH HAVEN 17 KIRKLAN15"/>
    <s v="DEFAULT"/>
    <s v="Default"/>
  </r>
  <r>
    <x v="0"/>
    <s v="1125101"/>
    <s v="350206"/>
    <x v="62"/>
    <s v="0000000"/>
    <n v="2016"/>
    <x v="4"/>
    <x v="62"/>
    <s v="R3000-REVENUE"/>
    <s v="R3310-FEDERAL GRANTS DIRECT"/>
    <m/>
    <n v="0"/>
    <n v="0"/>
    <n v="0"/>
    <n v="0"/>
    <n v="0"/>
    <s v="N/A"/>
    <n v="0"/>
    <n v="0"/>
    <n v="0"/>
    <n v="0"/>
    <n v="0"/>
    <n v="0"/>
    <n v="0"/>
    <n v="0"/>
    <n v="0"/>
    <n v="0"/>
    <n v="0"/>
    <n v="0"/>
    <n v="0"/>
    <s v="FED HOUSNG &amp; COMM DEV FND"/>
    <s v="YOUTH HAVEN 17 KIRKLAN15"/>
    <s v="ESG PROGRAM"/>
    <s v="Default"/>
  </r>
  <r>
    <x v="0"/>
    <s v="1125101"/>
    <s v="350206"/>
    <x v="112"/>
    <s v="5590000"/>
    <n v="2016"/>
    <x v="3"/>
    <x v="112"/>
    <s v="50000-PROGRAM EXPENDITURE BUDGET"/>
    <s v="53000-SERVICES-OTHER CHARGES"/>
    <m/>
    <n v="0"/>
    <n v="0"/>
    <n v="0"/>
    <n v="0"/>
    <n v="0"/>
    <s v="N/A"/>
    <n v="0"/>
    <n v="0"/>
    <n v="0"/>
    <n v="0"/>
    <n v="0"/>
    <n v="0"/>
    <n v="0"/>
    <n v="0"/>
    <n v="0"/>
    <n v="0"/>
    <n v="0"/>
    <n v="0"/>
    <n v="0"/>
    <s v="FED HOUSNG &amp; COMM DEV FND"/>
    <s v="YOUTH HAVEN 17 KIRKLAN15"/>
    <s v="ESG PROGRAM"/>
    <s v="HOUSING AND COMMUNITY DEVELOPMENT"/>
  </r>
  <r>
    <x v="0"/>
    <s v="1125104"/>
    <s v="000000"/>
    <x v="6"/>
    <s v="0000000"/>
    <n v="2016"/>
    <x v="0"/>
    <x v="6"/>
    <s v="BS000-CURRENT ASSETS"/>
    <s v="B1150-ACCOUNTS RECEIVABLE"/>
    <m/>
    <n v="0"/>
    <n v="0"/>
    <n v="0"/>
    <n v="0"/>
    <n v="0"/>
    <s v="N/A"/>
    <n v="0"/>
    <n v="0"/>
    <n v="0"/>
    <n v="0"/>
    <n v="0"/>
    <n v="0"/>
    <n v="0"/>
    <n v="0"/>
    <n v="0"/>
    <n v="0"/>
    <n v="0"/>
    <n v="0"/>
    <n v="0"/>
    <s v="FED HOUSNG &amp; COMM DEV FND"/>
    <s v="MY SISTERS HOME15"/>
    <s v="DEFAULT"/>
    <s v="Default"/>
  </r>
  <r>
    <x v="0"/>
    <s v="1125104"/>
    <s v="000000"/>
    <x v="9"/>
    <s v="0000000"/>
    <n v="2016"/>
    <x v="0"/>
    <x v="9"/>
    <s v="BS000-CURRENT ASSETS"/>
    <s v="B1150-ACCOUNTS RECEIVABLE"/>
    <m/>
    <n v="0"/>
    <n v="0"/>
    <n v="0"/>
    <n v="0"/>
    <n v="0"/>
    <s v="N/A"/>
    <n v="0"/>
    <n v="0"/>
    <n v="0"/>
    <n v="0"/>
    <n v="0"/>
    <n v="0"/>
    <n v="0"/>
    <n v="0"/>
    <n v="0"/>
    <n v="0"/>
    <n v="0"/>
    <n v="0"/>
    <n v="0"/>
    <s v="FED HOUSNG &amp; COMM DEV FND"/>
    <s v="MY SISTERS HOME15"/>
    <s v="DEFAULT"/>
    <s v="Default"/>
  </r>
  <r>
    <x v="0"/>
    <s v="1125104"/>
    <s v="000000"/>
    <x v="29"/>
    <s v="0000000"/>
    <n v="2016"/>
    <x v="1"/>
    <x v="29"/>
    <s v="BS200-CURRENT LIABILITIES"/>
    <s v="B2220-DEFERRED REVENUES"/>
    <m/>
    <n v="0"/>
    <n v="0"/>
    <n v="0"/>
    <n v="0"/>
    <n v="0"/>
    <s v="N/A"/>
    <n v="0"/>
    <n v="0"/>
    <n v="0"/>
    <n v="0"/>
    <n v="0"/>
    <n v="0"/>
    <n v="0"/>
    <n v="0"/>
    <n v="0"/>
    <n v="0"/>
    <n v="0"/>
    <n v="0"/>
    <n v="0"/>
    <s v="FED HOUSNG &amp; COMM DEV FND"/>
    <s v="MY SISTERS HOME15"/>
    <s v="DEFAULT"/>
    <s v="Default"/>
  </r>
  <r>
    <x v="0"/>
    <s v="1125104"/>
    <s v="350206"/>
    <x v="62"/>
    <s v="0000000"/>
    <n v="2016"/>
    <x v="4"/>
    <x v="62"/>
    <s v="R3000-REVENUE"/>
    <s v="R3310-FEDERAL GRANTS DIRECT"/>
    <m/>
    <n v="0"/>
    <n v="0"/>
    <n v="0"/>
    <n v="0"/>
    <n v="0"/>
    <s v="N/A"/>
    <n v="0"/>
    <n v="0"/>
    <n v="0"/>
    <n v="0"/>
    <n v="0"/>
    <n v="0"/>
    <n v="0"/>
    <n v="0"/>
    <n v="0"/>
    <n v="0"/>
    <n v="0"/>
    <n v="0"/>
    <n v="0"/>
    <s v="FED HOUSNG &amp; COMM DEV FND"/>
    <s v="MY SISTERS HOME15"/>
    <s v="ESG PROGRAM"/>
    <s v="Default"/>
  </r>
  <r>
    <x v="0"/>
    <s v="1125104"/>
    <s v="350206"/>
    <x v="112"/>
    <s v="5590000"/>
    <n v="2016"/>
    <x v="3"/>
    <x v="112"/>
    <s v="50000-PROGRAM EXPENDITURE BUDGET"/>
    <s v="53000-SERVICES-OTHER CHARGES"/>
    <m/>
    <n v="0"/>
    <n v="0"/>
    <n v="0"/>
    <n v="0"/>
    <n v="0"/>
    <s v="N/A"/>
    <n v="0"/>
    <n v="0"/>
    <n v="0"/>
    <n v="0"/>
    <n v="0"/>
    <n v="0"/>
    <n v="0"/>
    <n v="0"/>
    <n v="0"/>
    <n v="0"/>
    <n v="0"/>
    <n v="0"/>
    <n v="0"/>
    <s v="FED HOUSNG &amp; COMM DEV FND"/>
    <s v="MY SISTERS HOME15"/>
    <s v="ESG PROGRAM"/>
    <s v="HOUSING AND COMMUNITY DEVELOPMENT"/>
  </r>
  <r>
    <x v="0"/>
    <s v="1125106"/>
    <s v="000000"/>
    <x v="6"/>
    <s v="0000000"/>
    <n v="2016"/>
    <x v="0"/>
    <x v="6"/>
    <s v="BS000-CURRENT ASSETS"/>
    <s v="B1150-ACCOUNTS RECEIVABLE"/>
    <m/>
    <n v="0"/>
    <n v="0"/>
    <n v="0"/>
    <n v="0"/>
    <n v="0"/>
    <s v="N/A"/>
    <n v="0"/>
    <n v="0"/>
    <n v="0"/>
    <n v="0"/>
    <n v="0"/>
    <n v="0"/>
    <n v="0"/>
    <n v="0"/>
    <n v="0"/>
    <n v="0"/>
    <n v="0"/>
    <n v="0"/>
    <n v="0"/>
    <s v="FED HOUSNG &amp; COMM DEV FND"/>
    <s v="FAMILY SHELTER15"/>
    <s v="DEFAULT"/>
    <s v="Default"/>
  </r>
  <r>
    <x v="0"/>
    <s v="1125106"/>
    <s v="000000"/>
    <x v="9"/>
    <s v="0000000"/>
    <n v="2016"/>
    <x v="0"/>
    <x v="9"/>
    <s v="BS000-CURRENT ASSETS"/>
    <s v="B1150-ACCOUNTS RECEIVABLE"/>
    <m/>
    <n v="0"/>
    <n v="0"/>
    <n v="-3500"/>
    <n v="0"/>
    <n v="3500"/>
    <s v="N/A"/>
    <n v="0"/>
    <n v="-3500"/>
    <n v="0"/>
    <n v="0"/>
    <n v="0"/>
    <n v="0"/>
    <n v="0"/>
    <n v="0"/>
    <n v="0"/>
    <n v="0"/>
    <n v="0"/>
    <n v="0"/>
    <n v="0"/>
    <s v="FED HOUSNG &amp; COMM DEV FND"/>
    <s v="FAMILY SHELTER15"/>
    <s v="DEFAULT"/>
    <s v="Default"/>
  </r>
  <r>
    <x v="0"/>
    <s v="1125106"/>
    <s v="000000"/>
    <x v="29"/>
    <s v="0000000"/>
    <n v="2016"/>
    <x v="1"/>
    <x v="29"/>
    <s v="BS200-CURRENT LIABILITIES"/>
    <s v="B2220-DEFERRED REVENUES"/>
    <m/>
    <n v="0"/>
    <n v="0"/>
    <n v="0"/>
    <n v="0"/>
    <n v="0"/>
    <s v="N/A"/>
    <n v="0"/>
    <n v="0"/>
    <n v="0"/>
    <n v="0"/>
    <n v="0"/>
    <n v="0"/>
    <n v="0"/>
    <n v="0"/>
    <n v="0"/>
    <n v="0"/>
    <n v="0"/>
    <n v="0"/>
    <n v="0"/>
    <s v="FED HOUSNG &amp; COMM DEV FND"/>
    <s v="FAMILY SHELTER15"/>
    <s v="DEFAULT"/>
    <s v="Default"/>
  </r>
  <r>
    <x v="0"/>
    <s v="1125106"/>
    <s v="350206"/>
    <x v="62"/>
    <s v="0000000"/>
    <n v="2016"/>
    <x v="4"/>
    <x v="62"/>
    <s v="R3000-REVENUE"/>
    <s v="R3310-FEDERAL GRANTS DIRECT"/>
    <m/>
    <n v="0"/>
    <n v="0"/>
    <n v="3500"/>
    <n v="0"/>
    <n v="-3500"/>
    <s v="N/A"/>
    <n v="0"/>
    <n v="3500"/>
    <n v="0"/>
    <n v="0"/>
    <n v="0"/>
    <n v="0"/>
    <n v="0"/>
    <n v="0"/>
    <n v="0"/>
    <n v="0"/>
    <n v="0"/>
    <n v="0"/>
    <n v="0"/>
    <s v="FED HOUSNG &amp; COMM DEV FND"/>
    <s v="FAMILY SHELTER15"/>
    <s v="ESG PROGRAM"/>
    <s v="Default"/>
  </r>
  <r>
    <x v="0"/>
    <s v="1125106"/>
    <s v="350206"/>
    <x v="112"/>
    <s v="5590000"/>
    <n v="2016"/>
    <x v="3"/>
    <x v="112"/>
    <s v="50000-PROGRAM EXPENDITURE BUDGET"/>
    <s v="53000-SERVICES-OTHER CHARGES"/>
    <m/>
    <n v="0"/>
    <n v="0"/>
    <n v="-3500"/>
    <n v="0"/>
    <n v="3500"/>
    <s v="N/A"/>
    <n v="0"/>
    <n v="0"/>
    <n v="0"/>
    <n v="-3500"/>
    <n v="0"/>
    <n v="0"/>
    <n v="0"/>
    <n v="0"/>
    <n v="0"/>
    <n v="0"/>
    <n v="0"/>
    <n v="0"/>
    <n v="0"/>
    <s v="FED HOUSNG &amp; COMM DEV FND"/>
    <s v="FAMILY SHELTER15"/>
    <s v="ESG PROGRAM"/>
    <s v="HOUSING AND COMMUNITY DEVELOPMENT"/>
  </r>
  <r>
    <x v="0"/>
    <s v="1125108"/>
    <s v="000000"/>
    <x v="6"/>
    <s v="0000000"/>
    <n v="2016"/>
    <x v="0"/>
    <x v="6"/>
    <s v="BS000-CURRENT ASSETS"/>
    <s v="B1150-ACCOUNTS RECEIVABLE"/>
    <m/>
    <n v="0"/>
    <n v="0"/>
    <n v="-499.58"/>
    <n v="0"/>
    <n v="499.58"/>
    <s v="N/A"/>
    <n v="-166.5"/>
    <n v="0"/>
    <n v="-333.08"/>
    <n v="0"/>
    <n v="0"/>
    <n v="0"/>
    <n v="0"/>
    <n v="0"/>
    <n v="0"/>
    <n v="0"/>
    <n v="0"/>
    <n v="0"/>
    <n v="0"/>
    <s v="FED HOUSNG &amp; COMM DEV FND"/>
    <s v="FHCD 2015 ESG ADMIN15"/>
    <s v="DEFAULT"/>
    <s v="Default"/>
  </r>
  <r>
    <x v="0"/>
    <s v="1125108"/>
    <s v="000000"/>
    <x v="9"/>
    <s v="0000000"/>
    <n v="2016"/>
    <x v="0"/>
    <x v="9"/>
    <s v="BS000-CURRENT ASSETS"/>
    <s v="B1150-ACCOUNTS RECEIVABLE"/>
    <m/>
    <n v="0"/>
    <n v="0"/>
    <n v="-5114.67"/>
    <n v="0"/>
    <n v="5114.67"/>
    <s v="N/A"/>
    <n v="0"/>
    <n v="0"/>
    <n v="0"/>
    <n v="0"/>
    <n v="0"/>
    <n v="0"/>
    <n v="-5114.67"/>
    <n v="0"/>
    <n v="0"/>
    <n v="0"/>
    <n v="0"/>
    <n v="0"/>
    <n v="0"/>
    <s v="FED HOUSNG &amp; COMM DEV FND"/>
    <s v="FHCD 2015 ESG ADMIN15"/>
    <s v="DEFAULT"/>
    <s v="Default"/>
  </r>
  <r>
    <x v="0"/>
    <s v="1125108"/>
    <s v="000000"/>
    <x v="29"/>
    <s v="0000000"/>
    <n v="2016"/>
    <x v="1"/>
    <x v="29"/>
    <s v="BS200-CURRENT LIABILITIES"/>
    <s v="B2220-DEFERRED REVENUES"/>
    <m/>
    <n v="0"/>
    <n v="0"/>
    <n v="5114.67"/>
    <n v="0"/>
    <n v="-5114.67"/>
    <s v="N/A"/>
    <n v="0"/>
    <n v="0"/>
    <n v="0"/>
    <n v="0"/>
    <n v="0"/>
    <n v="0"/>
    <n v="5114.67"/>
    <n v="0"/>
    <n v="0"/>
    <n v="0"/>
    <n v="0"/>
    <n v="0"/>
    <n v="0"/>
    <s v="FED HOUSNG &amp; COMM DEV FND"/>
    <s v="FHCD 2015 ESG ADMIN15"/>
    <s v="DEFAULT"/>
    <s v="Default"/>
  </r>
  <r>
    <x v="0"/>
    <s v="1125108"/>
    <s v="350206"/>
    <x v="62"/>
    <s v="0000000"/>
    <n v="2016"/>
    <x v="4"/>
    <x v="62"/>
    <s v="R3000-REVENUE"/>
    <s v="R3310-FEDERAL GRANTS DIRECT"/>
    <m/>
    <n v="0"/>
    <n v="0"/>
    <n v="0"/>
    <n v="0"/>
    <n v="0"/>
    <s v="N/A"/>
    <n v="0"/>
    <n v="0"/>
    <n v="0"/>
    <n v="0"/>
    <n v="0"/>
    <n v="0"/>
    <n v="0"/>
    <n v="0"/>
    <n v="0"/>
    <n v="0"/>
    <n v="0"/>
    <n v="0"/>
    <n v="0"/>
    <s v="FED HOUSNG &amp; COMM DEV FND"/>
    <s v="FHCD 2015 ESG ADMIN15"/>
    <s v="ESG PROGRAM"/>
    <s v="Default"/>
  </r>
  <r>
    <x v="0"/>
    <s v="1125108"/>
    <s v="350206"/>
    <x v="40"/>
    <s v="5590000"/>
    <n v="2016"/>
    <x v="3"/>
    <x v="40"/>
    <s v="50000-PROGRAM EXPENDITURE BUDGET"/>
    <s v="51000-WAGES AND BENEFITS"/>
    <s v="51100-SALARIES/WAGES"/>
    <n v="0"/>
    <n v="0"/>
    <n v="0"/>
    <n v="0"/>
    <n v="0"/>
    <s v="N/A"/>
    <n v="0"/>
    <n v="0"/>
    <n v="0"/>
    <n v="0"/>
    <n v="0"/>
    <n v="0"/>
    <n v="0"/>
    <n v="0"/>
    <n v="0"/>
    <n v="0"/>
    <n v="0"/>
    <n v="0"/>
    <n v="0"/>
    <s v="FED HOUSNG &amp; COMM DEV FND"/>
    <s v="FHCD 2015 ESG ADMIN15"/>
    <s v="ESG PROGRAM"/>
    <s v="HOUSING AND COMMUNITY DEVELOPMENT"/>
  </r>
  <r>
    <x v="0"/>
    <s v="1125108"/>
    <s v="350206"/>
    <x v="70"/>
    <s v="5590000"/>
    <n v="2016"/>
    <x v="3"/>
    <x v="70"/>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71"/>
    <s v="5590000"/>
    <n v="2016"/>
    <x v="3"/>
    <x v="71"/>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72"/>
    <s v="5590000"/>
    <n v="2016"/>
    <x v="3"/>
    <x v="72"/>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164"/>
    <s v="5590000"/>
    <n v="2016"/>
    <x v="3"/>
    <x v="163"/>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140"/>
    <s v="5590000"/>
    <n v="2016"/>
    <x v="3"/>
    <x v="140"/>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114"/>
    <s v="5590000"/>
    <n v="2016"/>
    <x v="3"/>
    <x v="114"/>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83"/>
    <s v="5590000"/>
    <n v="2016"/>
    <x v="3"/>
    <x v="83"/>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5"/>
    <s v="5590000"/>
    <n v="2016"/>
    <x v="3"/>
    <x v="85"/>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6"/>
    <s v="5590000"/>
    <n v="2016"/>
    <x v="3"/>
    <x v="86"/>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7"/>
    <s v="5590000"/>
    <n v="2016"/>
    <x v="3"/>
    <x v="87"/>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8"/>
    <s v="5590000"/>
    <n v="2016"/>
    <x v="3"/>
    <x v="88"/>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9"/>
    <s v="5590000"/>
    <n v="2016"/>
    <x v="3"/>
    <x v="89"/>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0"/>
    <s v="5590000"/>
    <n v="2016"/>
    <x v="3"/>
    <x v="90"/>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1"/>
    <s v="5590000"/>
    <n v="2016"/>
    <x v="3"/>
    <x v="91"/>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3"/>
    <s v="5590000"/>
    <n v="2016"/>
    <x v="3"/>
    <x v="93"/>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7"/>
    <s v="5590000"/>
    <n v="2016"/>
    <x v="3"/>
    <x v="47"/>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8"/>
    <s v="5590000"/>
    <n v="2016"/>
    <x v="3"/>
    <x v="48"/>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9"/>
    <s v="5590000"/>
    <n v="2016"/>
    <x v="3"/>
    <x v="49"/>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50"/>
    <s v="5590000"/>
    <n v="2016"/>
    <x v="3"/>
    <x v="50"/>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4"/>
    <s v="5590000"/>
    <n v="2016"/>
    <x v="3"/>
    <x v="94"/>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115"/>
    <s v="5590000"/>
    <n v="2016"/>
    <x v="3"/>
    <x v="115"/>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101"/>
    <s v="5590000"/>
    <n v="2016"/>
    <x v="3"/>
    <x v="101"/>
    <s v="50000-PROGRAM EXPENDITURE BUDGET"/>
    <s v="58000-INTRAGOVERNMENTAL CONTRIBUTIONS"/>
    <m/>
    <n v="0"/>
    <n v="0"/>
    <n v="0"/>
    <n v="0"/>
    <n v="0"/>
    <s v="N/A"/>
    <n v="0"/>
    <n v="0"/>
    <n v="0"/>
    <n v="0"/>
    <n v="0"/>
    <n v="0"/>
    <n v="0"/>
    <n v="0"/>
    <n v="0"/>
    <n v="0"/>
    <n v="0"/>
    <n v="0"/>
    <n v="0"/>
    <s v="FED HOUSNG &amp; COMM DEV FND"/>
    <s v="FHCD 2015 ESG ADMIN15"/>
    <s v="ESG PROGRAM"/>
    <s v="HOUSING AND COMMUNITY DEVELOPMENT"/>
  </r>
  <r>
    <x v="0"/>
    <s v="1125401"/>
    <s v="000000"/>
    <x v="6"/>
    <s v="0000000"/>
    <n v="2016"/>
    <x v="0"/>
    <x v="6"/>
    <s v="BS000-CURRENT ASSETS"/>
    <s v="B1150-ACCOUNTS RECEIVABLE"/>
    <m/>
    <n v="0"/>
    <n v="0"/>
    <n v="-40425.270000000004"/>
    <n v="0"/>
    <n v="40425.270000000004"/>
    <s v="N/A"/>
    <n v="-40251.629999999997"/>
    <n v="0"/>
    <n v="-173.64000000000001"/>
    <n v="0"/>
    <n v="0"/>
    <n v="0"/>
    <n v="0"/>
    <n v="0"/>
    <n v="0"/>
    <n v="0"/>
    <n v="0"/>
    <n v="0"/>
    <n v="0"/>
    <s v="FED HOUSNG &amp; COMM DEV FND"/>
    <s v="FHCD 2015 HSG REPAIR PROG C15"/>
    <s v="DEFAULT"/>
    <s v="Default"/>
  </r>
  <r>
    <x v="0"/>
    <s v="1125401"/>
    <s v="000000"/>
    <x v="9"/>
    <s v="0000000"/>
    <n v="2016"/>
    <x v="0"/>
    <x v="9"/>
    <s v="BS000-CURRENT ASSETS"/>
    <s v="B1150-ACCOUNTS RECEIVABLE"/>
    <m/>
    <n v="0"/>
    <n v="0"/>
    <n v="-50879.29"/>
    <n v="0"/>
    <n v="50879.29"/>
    <s v="N/A"/>
    <n v="0"/>
    <n v="0"/>
    <n v="0"/>
    <n v="0"/>
    <n v="0"/>
    <n v="0"/>
    <n v="0"/>
    <n v="0"/>
    <n v="0"/>
    <n v="0"/>
    <n v="0"/>
    <n v="-50879.29"/>
    <n v="0"/>
    <s v="FED HOUSNG &amp; COMM DEV FND"/>
    <s v="FHCD 2015 HSG REPAIR PROG C15"/>
    <s v="DEFAULT"/>
    <s v="Default"/>
  </r>
  <r>
    <x v="0"/>
    <s v="1125401"/>
    <s v="000000"/>
    <x v="29"/>
    <s v="0000000"/>
    <n v="2016"/>
    <x v="1"/>
    <x v="29"/>
    <s v="BS200-CURRENT LIABILITIES"/>
    <s v="B2220-DEFERRED REVENUES"/>
    <m/>
    <n v="0"/>
    <n v="0"/>
    <n v="18125.8"/>
    <n v="0"/>
    <n v="-18125.8"/>
    <s v="N/A"/>
    <n v="0"/>
    <n v="0"/>
    <n v="173.64000000000001"/>
    <n v="0"/>
    <n v="0"/>
    <n v="0"/>
    <n v="0"/>
    <n v="0"/>
    <n v="0"/>
    <n v="0"/>
    <n v="0"/>
    <n v="17952.16"/>
    <n v="0"/>
    <s v="FED HOUSNG &amp; COMM DEV FND"/>
    <s v="FHCD 2015 HSG REPAIR PROG C15"/>
    <s v="DEFAULT"/>
    <s v="Default"/>
  </r>
  <r>
    <x v="0"/>
    <s v="1125401"/>
    <s v="350047"/>
    <x v="55"/>
    <s v="0000000"/>
    <n v="2016"/>
    <x v="4"/>
    <x v="55"/>
    <s v="R3000-REVENUE"/>
    <s v="R3310-FEDERAL GRANTS DIRECT"/>
    <m/>
    <n v="0"/>
    <n v="0"/>
    <n v="0"/>
    <n v="0"/>
    <n v="0"/>
    <s v="N/A"/>
    <n v="0"/>
    <n v="0"/>
    <n v="0"/>
    <n v="0"/>
    <n v="0"/>
    <n v="0"/>
    <n v="0"/>
    <n v="0"/>
    <n v="0"/>
    <n v="0"/>
    <n v="0"/>
    <n v="0"/>
    <n v="0"/>
    <s v="FED HOUSNG &amp; COMM DEV FND"/>
    <s v="FHCD 2015 HSG REPAIR PROG C15"/>
    <s v="PROGRAM YEAR PROJECTS"/>
    <s v="Default"/>
  </r>
  <r>
    <x v="0"/>
    <s v="1125401"/>
    <s v="350047"/>
    <x v="39"/>
    <s v="0000000"/>
    <n v="2016"/>
    <x v="4"/>
    <x v="39"/>
    <s v="R3000-REVENUE"/>
    <s v="R3600-MISCELLANEOUS REVENUE"/>
    <m/>
    <n v="0"/>
    <n v="0"/>
    <n v="0"/>
    <n v="0"/>
    <n v="0"/>
    <s v="N/A"/>
    <n v="0"/>
    <n v="0"/>
    <n v="0"/>
    <n v="0"/>
    <n v="0"/>
    <n v="0"/>
    <n v="0"/>
    <n v="0"/>
    <n v="0"/>
    <n v="0"/>
    <n v="0"/>
    <n v="0"/>
    <n v="0"/>
    <s v="FED HOUSNG &amp; COMM DEV FND"/>
    <s v="FHCD 2015 HSG REPAIR PROG C15"/>
    <s v="PROGRAM YEAR PROJECTS"/>
    <s v="Default"/>
  </r>
  <r>
    <x v="0"/>
    <s v="1125401"/>
    <s v="350047"/>
    <x v="112"/>
    <s v="0000000"/>
    <n v="2016"/>
    <x v="3"/>
    <x v="112"/>
    <s v="50000-PROGRAM EXPENDITURE BUDGET"/>
    <s v="53000-SERVICES-OTHER CHARGES"/>
    <m/>
    <n v="0"/>
    <n v="0"/>
    <n v="0"/>
    <n v="0"/>
    <n v="0"/>
    <s v="N/A"/>
    <n v="0"/>
    <n v="0"/>
    <n v="0"/>
    <n v="0"/>
    <n v="0"/>
    <n v="0"/>
    <n v="0"/>
    <n v="0"/>
    <n v="0"/>
    <n v="0"/>
    <n v="0"/>
    <n v="0"/>
    <n v="0"/>
    <s v="FED HOUSNG &amp; COMM DEV FND"/>
    <s v="FHCD 2015 HSG REPAIR PROG C15"/>
    <s v="PROGRAM YEAR PROJECTS"/>
    <s v="Default"/>
  </r>
  <r>
    <x v="0"/>
    <s v="1125401"/>
    <s v="350047"/>
    <x v="112"/>
    <s v="5590000"/>
    <n v="2016"/>
    <x v="3"/>
    <x v="112"/>
    <s v="50000-PROGRAM EXPENDITURE BUDGET"/>
    <s v="53000-SERVICES-OTHER CHARGES"/>
    <m/>
    <n v="0"/>
    <n v="0"/>
    <n v="0"/>
    <n v="0"/>
    <n v="0"/>
    <s v="N/A"/>
    <n v="5498.99"/>
    <n v="-650"/>
    <n v="-4848.99"/>
    <n v="0"/>
    <n v="0"/>
    <n v="0"/>
    <n v="0"/>
    <n v="0"/>
    <n v="0"/>
    <n v="0"/>
    <n v="0"/>
    <n v="0"/>
    <n v="0"/>
    <s v="FED HOUSNG &amp; COMM DEV FND"/>
    <s v="FHCD 2015 HSG REPAIR PROG C15"/>
    <s v="PROGRAM YEAR PROJECTS"/>
    <s v="HOUSING AND COMMUNITY DEVELOPMENT"/>
  </r>
  <r>
    <x v="0"/>
    <s v="1125462"/>
    <s v="000000"/>
    <x v="6"/>
    <s v="0000000"/>
    <n v="2016"/>
    <x v="0"/>
    <x v="6"/>
    <s v="BS000-CURRENT ASSETS"/>
    <s v="B1150-ACCOUNTS RECEIVABLE"/>
    <m/>
    <n v="0"/>
    <n v="0"/>
    <n v="0"/>
    <n v="0"/>
    <n v="0"/>
    <s v="N/A"/>
    <n v="-12029.67"/>
    <n v="12029.67"/>
    <n v="0"/>
    <n v="0"/>
    <n v="0"/>
    <n v="0"/>
    <n v="0"/>
    <n v="0"/>
    <n v="0"/>
    <n v="0"/>
    <n v="0"/>
    <n v="0"/>
    <n v="0"/>
    <s v="FED HOUSNG &amp; COMM DEV FND"/>
    <s v="FHCD PATRICIA SAUNDERS"/>
    <s v="DEFAULT"/>
    <s v="Default"/>
  </r>
  <r>
    <x v="0"/>
    <s v="1125462"/>
    <s v="000000"/>
    <x v="9"/>
    <s v="0000000"/>
    <n v="2016"/>
    <x v="0"/>
    <x v="9"/>
    <s v="BS000-CURRENT ASSETS"/>
    <s v="B1150-ACCOUNTS RECEIVABLE"/>
    <m/>
    <n v="0"/>
    <n v="0"/>
    <n v="0"/>
    <n v="0"/>
    <n v="0"/>
    <s v="N/A"/>
    <n v="0"/>
    <n v="0"/>
    <n v="0"/>
    <n v="0"/>
    <n v="0"/>
    <n v="0"/>
    <n v="0"/>
    <n v="0"/>
    <n v="0"/>
    <n v="0"/>
    <n v="0"/>
    <n v="0"/>
    <n v="0"/>
    <s v="FED HOUSNG &amp; COMM DEV FND"/>
    <s v="FHCD PATRICIA SAUNDERS"/>
    <s v="DEFAULT"/>
    <s v="Default"/>
  </r>
  <r>
    <x v="0"/>
    <s v="1125462"/>
    <s v="000000"/>
    <x v="29"/>
    <s v="0000000"/>
    <n v="2016"/>
    <x v="1"/>
    <x v="29"/>
    <s v="BS200-CURRENT LIABILITIES"/>
    <s v="B2220-DEFERRED REVENUES"/>
    <m/>
    <n v="0"/>
    <n v="0"/>
    <n v="-155.13"/>
    <n v="0"/>
    <n v="155.13"/>
    <s v="N/A"/>
    <n v="0"/>
    <n v="0"/>
    <n v="0"/>
    <n v="0"/>
    <n v="0"/>
    <n v="0"/>
    <n v="0"/>
    <n v="0"/>
    <n v="0"/>
    <n v="0"/>
    <n v="0"/>
    <n v="-155.13"/>
    <n v="0"/>
    <s v="FED HOUSNG &amp; COMM DEV FND"/>
    <s v="FHCD PATRICIA SAUNDERS"/>
    <s v="DEFAULT"/>
    <s v="Default"/>
  </r>
  <r>
    <x v="0"/>
    <s v="1125462"/>
    <s v="350002"/>
    <x v="43"/>
    <s v="0000000"/>
    <n v="2016"/>
    <x v="4"/>
    <x v="43"/>
    <s v="R3000-REVENUE"/>
    <s v="R3310-FEDERAL GRANTS DIRECT"/>
    <m/>
    <n v="0"/>
    <n v="0"/>
    <n v="0"/>
    <n v="0"/>
    <n v="0"/>
    <s v="N/A"/>
    <n v="0"/>
    <n v="0"/>
    <n v="0"/>
    <n v="0"/>
    <n v="0"/>
    <n v="0"/>
    <n v="0"/>
    <n v="0"/>
    <n v="0"/>
    <n v="0"/>
    <n v="0"/>
    <n v="0"/>
    <n v="0"/>
    <s v="FED HOUSNG &amp; COMM DEV FND"/>
    <s v="FHCD PATRICIA SAUNDERS"/>
    <s v="IDIS HOME OWNERS REHAB"/>
    <s v="Default"/>
  </r>
  <r>
    <x v="0"/>
    <s v="1125462"/>
    <s v="350002"/>
    <x v="39"/>
    <s v="0000000"/>
    <n v="2016"/>
    <x v="4"/>
    <x v="39"/>
    <s v="R3000-REVENUE"/>
    <s v="R3600-MISCELLANEOUS REVENUE"/>
    <m/>
    <n v="0"/>
    <n v="0"/>
    <n v="0"/>
    <n v="0"/>
    <n v="0"/>
    <s v="N/A"/>
    <n v="0"/>
    <n v="0"/>
    <n v="0"/>
    <n v="0"/>
    <n v="0"/>
    <n v="0"/>
    <n v="0"/>
    <n v="0"/>
    <n v="0"/>
    <n v="0"/>
    <n v="0"/>
    <n v="0"/>
    <n v="0"/>
    <s v="FED HOUSNG &amp; COMM DEV FND"/>
    <s v="FHCD PATRICIA SAUNDERS"/>
    <s v="IDIS HOME OWNERS REHAB"/>
    <s v="Default"/>
  </r>
  <r>
    <x v="0"/>
    <s v="1125462"/>
    <s v="350002"/>
    <x v="112"/>
    <s v="5590000"/>
    <n v="2016"/>
    <x v="3"/>
    <x v="112"/>
    <s v="50000-PROGRAM EXPENDITURE BUDGET"/>
    <s v="53000-SERVICES-OTHER CHARGES"/>
    <m/>
    <n v="0"/>
    <n v="0"/>
    <n v="0"/>
    <n v="0"/>
    <n v="0"/>
    <s v="N/A"/>
    <n v="0"/>
    <n v="0"/>
    <n v="0"/>
    <n v="0"/>
    <n v="0"/>
    <n v="0"/>
    <n v="0"/>
    <n v="0"/>
    <n v="0"/>
    <n v="0"/>
    <n v="0"/>
    <n v="0"/>
    <n v="0"/>
    <s v="FED HOUSNG &amp; COMM DEV FND"/>
    <s v="FHCD PATRICIA SAUNDERS"/>
    <s v="IDIS HOME OWNERS REHAB"/>
    <s v="HOUSING AND COMMUNITY DEVELOPMENT"/>
  </r>
  <r>
    <x v="0"/>
    <s v="1125464"/>
    <s v="000000"/>
    <x v="6"/>
    <s v="0000000"/>
    <n v="2016"/>
    <x v="0"/>
    <x v="6"/>
    <s v="BS000-CURRENT ASSETS"/>
    <s v="B1150-ACCOUNTS RECEIVABLE"/>
    <m/>
    <n v="0"/>
    <n v="0"/>
    <n v="-15245.64"/>
    <n v="0"/>
    <n v="15245.64"/>
    <s v="N/A"/>
    <n v="-15245.64"/>
    <n v="0"/>
    <n v="0"/>
    <n v="0"/>
    <n v="0"/>
    <n v="0"/>
    <n v="0"/>
    <n v="0"/>
    <n v="0"/>
    <n v="0"/>
    <n v="0"/>
    <n v="0"/>
    <n v="0"/>
    <s v="FED HOUSNG &amp; COMM DEV FND"/>
    <s v="FHCD MCKINNEY ADMIN PLANNING15"/>
    <s v="DEFAULT"/>
    <s v="Default"/>
  </r>
  <r>
    <x v="0"/>
    <s v="1125464"/>
    <s v="000000"/>
    <x v="9"/>
    <s v="0000000"/>
    <n v="2016"/>
    <x v="0"/>
    <x v="9"/>
    <s v="BS000-CURRENT ASSETS"/>
    <s v="B1150-ACCOUNTS RECEIVABLE"/>
    <m/>
    <n v="0"/>
    <n v="0"/>
    <n v="0"/>
    <n v="0"/>
    <n v="0"/>
    <s v="N/A"/>
    <n v="0"/>
    <n v="0"/>
    <n v="0"/>
    <n v="0"/>
    <n v="0"/>
    <n v="0"/>
    <n v="0"/>
    <n v="0"/>
    <n v="0"/>
    <n v="0"/>
    <n v="0"/>
    <n v="0"/>
    <n v="0"/>
    <s v="FED HOUSNG &amp; COMM DEV FND"/>
    <s v="FHCD MCKINNEY ADMIN PLANNING15"/>
    <s v="DEFAULT"/>
    <s v="Default"/>
  </r>
  <r>
    <x v="0"/>
    <s v="1125464"/>
    <s v="000000"/>
    <x v="29"/>
    <s v="0000000"/>
    <n v="2016"/>
    <x v="1"/>
    <x v="29"/>
    <s v="BS200-CURRENT LIABILITIES"/>
    <s v="B2220-DEFERRED REVENUES"/>
    <m/>
    <n v="0"/>
    <n v="0"/>
    <n v="0"/>
    <n v="0"/>
    <n v="0"/>
    <s v="N/A"/>
    <n v="0"/>
    <n v="0"/>
    <n v="0"/>
    <n v="0"/>
    <n v="0"/>
    <n v="0"/>
    <n v="0"/>
    <n v="0"/>
    <n v="0"/>
    <n v="0"/>
    <n v="0"/>
    <n v="0"/>
    <n v="0"/>
    <s v="FED HOUSNG &amp; COMM DEV FND"/>
    <s v="FHCD MCKINNEY ADMIN PLANNING15"/>
    <s v="DEFAULT"/>
    <s v="Default"/>
  </r>
  <r>
    <x v="0"/>
    <s v="1125464"/>
    <s v="350101"/>
    <x v="64"/>
    <s v="0000000"/>
    <n v="2016"/>
    <x v="4"/>
    <x v="64"/>
    <s v="R3000-REVENUE"/>
    <s v="R3310-FEDERAL GRANTS DIRECT"/>
    <m/>
    <n v="0"/>
    <n v="0"/>
    <n v="0"/>
    <n v="0"/>
    <n v="0"/>
    <s v="N/A"/>
    <n v="0"/>
    <n v="0"/>
    <n v="0"/>
    <n v="0"/>
    <n v="0"/>
    <n v="0"/>
    <n v="0"/>
    <n v="0"/>
    <n v="0"/>
    <n v="0"/>
    <n v="0"/>
    <n v="0"/>
    <n v="0"/>
    <s v="FED HOUSNG &amp; COMM DEV FND"/>
    <s v="FHCD MCKINNEY ADMIN PLANNING15"/>
    <s v="MCKINNEY ADMIN"/>
    <s v="Default"/>
  </r>
  <r>
    <x v="0"/>
    <s v="1125464"/>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PLANNING15"/>
    <s v="MCKINNEY ADMIN"/>
    <s v="HOUSING AND COMMUNITY DEVELOPMENT"/>
  </r>
  <r>
    <x v="0"/>
    <s v="1125464"/>
    <s v="350101"/>
    <x v="106"/>
    <s v="5590000"/>
    <n v="2016"/>
    <x v="3"/>
    <x v="106"/>
    <s v="50000-PROGRAM EXPENDITURE BUDGET"/>
    <s v="51000-WAGES AND BENEFITS"/>
    <s v="51100-SALARIES/WAGES"/>
    <n v="0"/>
    <n v="0"/>
    <n v="0"/>
    <n v="0"/>
    <n v="0"/>
    <s v="N/A"/>
    <n v="0"/>
    <n v="0"/>
    <n v="0"/>
    <n v="0"/>
    <n v="0"/>
    <n v="0"/>
    <n v="0"/>
    <n v="0"/>
    <n v="0"/>
    <n v="0"/>
    <n v="0"/>
    <n v="0"/>
    <n v="0"/>
    <s v="FED HOUSNG &amp; COMM DEV FND"/>
    <s v="FHCD MCKINNEY ADMIN PLANNING15"/>
    <s v="MCKINNEY ADMIN"/>
    <s v="HOUSING AND COMMUNITY DEVELOPMENT"/>
  </r>
  <r>
    <x v="0"/>
    <s v="1125464"/>
    <s v="350101"/>
    <x v="70"/>
    <s v="5590000"/>
    <n v="2016"/>
    <x v="3"/>
    <x v="70"/>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1"/>
    <s v="5590000"/>
    <n v="2016"/>
    <x v="3"/>
    <x v="71"/>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2"/>
    <s v="5590000"/>
    <n v="2016"/>
    <x v="3"/>
    <x v="72"/>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5"/>
    <s v="5590000"/>
    <n v="2016"/>
    <x v="3"/>
    <x v="75"/>
    <s v="50000-PROGRAM EXPENDITURE BUDGET"/>
    <s v="52000-SUPPLIES"/>
    <m/>
    <n v="0"/>
    <n v="0"/>
    <n v="0"/>
    <n v="0"/>
    <n v="0"/>
    <s v="N/A"/>
    <n v="0"/>
    <n v="0"/>
    <n v="0"/>
    <n v="0"/>
    <n v="0"/>
    <n v="0"/>
    <n v="0"/>
    <n v="0"/>
    <n v="0"/>
    <n v="0"/>
    <n v="0"/>
    <n v="0"/>
    <n v="0"/>
    <s v="FED HOUSNG &amp; COMM DEV FND"/>
    <s v="FHCD MCKINNEY ADMIN PLANNING15"/>
    <s v="MCKINNEY ADMIN"/>
    <s v="HOUSING AND COMMUNITY DEVELOPMENT"/>
  </r>
  <r>
    <x v="0"/>
    <s v="1125464"/>
    <s v="350101"/>
    <x v="41"/>
    <s v="5590000"/>
    <n v="2016"/>
    <x v="3"/>
    <x v="41"/>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12"/>
    <s v="5590000"/>
    <n v="2016"/>
    <x v="3"/>
    <x v="112"/>
    <s v="50000-PROGRAM EXPENDITURE BUDGET"/>
    <s v="53000-SERVICES-OTHER CHARGES"/>
    <m/>
    <n v="0"/>
    <n v="0"/>
    <n v="-15245.64"/>
    <n v="0"/>
    <n v="15245.64"/>
    <s v="N/A"/>
    <n v="0"/>
    <n v="0"/>
    <n v="-15245.64"/>
    <n v="0"/>
    <n v="0"/>
    <n v="0"/>
    <n v="0"/>
    <n v="0"/>
    <n v="0"/>
    <n v="0"/>
    <n v="0"/>
    <n v="0"/>
    <n v="0"/>
    <s v="FED HOUSNG &amp; COMM DEV FND"/>
    <s v="FHCD MCKINNEY ADMIN PLANNING15"/>
    <s v="MCKINNEY ADMIN"/>
    <s v="HOUSING AND COMMUNITY DEVELOPMENT"/>
  </r>
  <r>
    <x v="0"/>
    <s v="1125464"/>
    <s v="350101"/>
    <x v="128"/>
    <s v="5590000"/>
    <n v="2016"/>
    <x v="3"/>
    <x v="128"/>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40"/>
    <s v="5590000"/>
    <n v="2016"/>
    <x v="3"/>
    <x v="140"/>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14"/>
    <s v="5590000"/>
    <n v="2016"/>
    <x v="3"/>
    <x v="114"/>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42"/>
    <s v="5590000"/>
    <n v="2016"/>
    <x v="3"/>
    <x v="42"/>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3"/>
    <s v="5590000"/>
    <n v="2016"/>
    <x v="3"/>
    <x v="83"/>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5"/>
    <s v="5590000"/>
    <n v="2016"/>
    <x v="3"/>
    <x v="85"/>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6"/>
    <s v="5590000"/>
    <n v="2016"/>
    <x v="3"/>
    <x v="86"/>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7"/>
    <s v="5590000"/>
    <n v="2016"/>
    <x v="3"/>
    <x v="87"/>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8"/>
    <s v="5590000"/>
    <n v="2016"/>
    <x v="3"/>
    <x v="88"/>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9"/>
    <s v="5590000"/>
    <n v="2016"/>
    <x v="3"/>
    <x v="89"/>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0"/>
    <s v="5590000"/>
    <n v="2016"/>
    <x v="3"/>
    <x v="90"/>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1"/>
    <s v="5590000"/>
    <n v="2016"/>
    <x v="3"/>
    <x v="91"/>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3"/>
    <s v="5590000"/>
    <n v="2016"/>
    <x v="3"/>
    <x v="93"/>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7"/>
    <s v="5590000"/>
    <n v="2016"/>
    <x v="3"/>
    <x v="47"/>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8"/>
    <s v="5590000"/>
    <n v="2016"/>
    <x v="3"/>
    <x v="48"/>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9"/>
    <s v="5590000"/>
    <n v="2016"/>
    <x v="3"/>
    <x v="49"/>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50"/>
    <s v="5590000"/>
    <n v="2016"/>
    <x v="3"/>
    <x v="50"/>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4"/>
    <s v="5590000"/>
    <n v="2016"/>
    <x v="3"/>
    <x v="94"/>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115"/>
    <s v="5590000"/>
    <n v="2016"/>
    <x v="3"/>
    <x v="115"/>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101"/>
    <s v="5590000"/>
    <n v="2016"/>
    <x v="3"/>
    <x v="101"/>
    <s v="50000-PROGRAM EXPENDITURE BUDGET"/>
    <s v="58000-INTRAGOVERNMENTAL CONTRIBUTIONS"/>
    <m/>
    <n v="0"/>
    <n v="0"/>
    <n v="0"/>
    <n v="0"/>
    <n v="0"/>
    <s v="N/A"/>
    <n v="0"/>
    <n v="0"/>
    <n v="0"/>
    <n v="0"/>
    <n v="0"/>
    <n v="0"/>
    <n v="0"/>
    <n v="0"/>
    <n v="0"/>
    <n v="0"/>
    <n v="0"/>
    <n v="0"/>
    <n v="0"/>
    <s v="FED HOUSNG &amp; COMM DEV FND"/>
    <s v="FHCD MCKINNEY ADMIN PLANNING15"/>
    <s v="MCKINNEY ADMIN"/>
    <s v="HOUSING AND COMMUNITY DEVELOPMENT"/>
  </r>
  <r>
    <x v="0"/>
    <s v="1125536"/>
    <s v="000000"/>
    <x v="6"/>
    <s v="0000000"/>
    <n v="2016"/>
    <x v="0"/>
    <x v="6"/>
    <s v="BS000-CURRENT ASSETS"/>
    <s v="B1150-ACCOUNTS RECEIVABLE"/>
    <m/>
    <n v="0"/>
    <n v="0"/>
    <n v="-22658.010000000002"/>
    <n v="0"/>
    <n v="22658.010000000002"/>
    <s v="N/A"/>
    <n v="6209.75"/>
    <n v="-28867.760000000002"/>
    <n v="0"/>
    <n v="0"/>
    <n v="0"/>
    <n v="0"/>
    <n v="0"/>
    <n v="0"/>
    <n v="0"/>
    <n v="0"/>
    <n v="0"/>
    <n v="0"/>
    <n v="0"/>
    <s v="FED HOUSNG &amp; COMM DEV FND"/>
    <s v="FHCD HOUSING STABILITY C15"/>
    <s v="DEFAULT"/>
    <s v="Default"/>
  </r>
  <r>
    <x v="0"/>
    <s v="1125536"/>
    <s v="000000"/>
    <x v="9"/>
    <s v="0000000"/>
    <n v="2016"/>
    <x v="0"/>
    <x v="9"/>
    <s v="BS000-CURRENT ASSETS"/>
    <s v="B1150-ACCOUNTS RECEIVABLE"/>
    <m/>
    <n v="0"/>
    <n v="0"/>
    <n v="-51248.3"/>
    <n v="0"/>
    <n v="51248.3"/>
    <s v="N/A"/>
    <n v="-28867.760000000002"/>
    <n v="0"/>
    <n v="0"/>
    <n v="0"/>
    <n v="0"/>
    <n v="0"/>
    <n v="0"/>
    <n v="0"/>
    <n v="0"/>
    <n v="0"/>
    <n v="0"/>
    <n v="-22380.54"/>
    <n v="0"/>
    <s v="FED HOUSNG &amp; COMM DEV FND"/>
    <s v="FHCD HOUSING STABILITY C15"/>
    <s v="DEFAULT"/>
    <s v="Default"/>
  </r>
  <r>
    <x v="0"/>
    <s v="1125536"/>
    <s v="000000"/>
    <x v="29"/>
    <s v="0000000"/>
    <n v="2016"/>
    <x v="1"/>
    <x v="29"/>
    <s v="BS200-CURRENT LIABILITIES"/>
    <s v="B2220-DEFERRED REVENUES"/>
    <m/>
    <n v="0"/>
    <n v="0"/>
    <n v="-103133.06"/>
    <n v="0"/>
    <n v="103133.06"/>
    <s v="N/A"/>
    <n v="0"/>
    <n v="0"/>
    <n v="0"/>
    <n v="0"/>
    <n v="0"/>
    <n v="0"/>
    <n v="0"/>
    <n v="0"/>
    <n v="0"/>
    <n v="0"/>
    <n v="0"/>
    <n v="-103133.06"/>
    <n v="0"/>
    <s v="FED HOUSNG &amp; COMM DEV FND"/>
    <s v="FHCD HOUSING STABILITY C15"/>
    <s v="DEFAULT"/>
    <s v="Default"/>
  </r>
  <r>
    <x v="0"/>
    <s v="1125536"/>
    <s v="350047"/>
    <x v="55"/>
    <s v="0000000"/>
    <n v="2016"/>
    <x v="4"/>
    <x v="55"/>
    <s v="R3000-REVENUE"/>
    <s v="R3310-FEDERAL GRANTS DIRECT"/>
    <m/>
    <n v="0"/>
    <n v="0"/>
    <n v="0"/>
    <n v="0"/>
    <n v="0"/>
    <s v="N/A"/>
    <n v="0"/>
    <n v="0"/>
    <n v="0"/>
    <n v="0"/>
    <n v="0"/>
    <n v="0"/>
    <n v="0"/>
    <n v="0"/>
    <n v="0"/>
    <n v="0"/>
    <n v="0"/>
    <n v="0"/>
    <n v="0"/>
    <s v="FED HOUSNG &amp; COMM DEV FND"/>
    <s v="FHCD HOUSING STABILITY C15"/>
    <s v="PROGRAM YEAR PROJECTS"/>
    <s v="Default"/>
  </r>
  <r>
    <x v="0"/>
    <s v="1125536"/>
    <s v="350047"/>
    <x v="39"/>
    <s v="0000000"/>
    <n v="2016"/>
    <x v="4"/>
    <x v="39"/>
    <s v="R3000-REVENUE"/>
    <s v="R3600-MISCELLANEOUS REVENUE"/>
    <m/>
    <n v="0"/>
    <n v="0"/>
    <n v="0"/>
    <n v="0"/>
    <n v="0"/>
    <s v="N/A"/>
    <n v="0"/>
    <n v="0"/>
    <n v="0"/>
    <n v="0"/>
    <n v="0"/>
    <n v="0"/>
    <n v="0"/>
    <n v="0"/>
    <n v="0"/>
    <n v="0"/>
    <n v="0"/>
    <n v="0"/>
    <n v="0"/>
    <s v="FED HOUSNG &amp; COMM DEV FND"/>
    <s v="FHCD HOUSING STABILITY C15"/>
    <s v="PROGRAM YEAR PROJECTS"/>
    <s v="Default"/>
  </r>
  <r>
    <x v="0"/>
    <s v="1125536"/>
    <s v="350047"/>
    <x v="112"/>
    <s v="5590000"/>
    <n v="2016"/>
    <x v="3"/>
    <x v="112"/>
    <s v="50000-PROGRAM EXPENDITURE BUDGET"/>
    <s v="53000-SERVICES-OTHER CHARGES"/>
    <m/>
    <n v="0"/>
    <n v="0"/>
    <n v="0"/>
    <n v="0"/>
    <n v="0"/>
    <s v="N/A"/>
    <n v="0"/>
    <n v="0"/>
    <n v="0"/>
    <n v="0"/>
    <n v="0"/>
    <n v="0"/>
    <n v="0"/>
    <n v="0"/>
    <n v="0"/>
    <n v="0"/>
    <n v="0"/>
    <n v="0"/>
    <n v="0"/>
    <s v="FED HOUSNG &amp; COMM DEV FND"/>
    <s v="FHCD HOUSING STABILITY C15"/>
    <s v="PROGRAM YEAR PROJECTS"/>
    <s v="HOUSING AND COMMUNITY DEVELOPMENT"/>
  </r>
  <r>
    <x v="0"/>
    <s v="1125538"/>
    <s v="000000"/>
    <x v="6"/>
    <s v="0000000"/>
    <n v="2016"/>
    <x v="0"/>
    <x v="6"/>
    <s v="BS000-CURRENT ASSETS"/>
    <s v="B1150-ACCOUNTS RECEIVABLE"/>
    <m/>
    <n v="0"/>
    <n v="0"/>
    <n v="0"/>
    <n v="0"/>
    <n v="0"/>
    <s v="N/A"/>
    <n v="0"/>
    <n v="0"/>
    <n v="0"/>
    <n v="0"/>
    <n v="0"/>
    <n v="0"/>
    <n v="0"/>
    <n v="0"/>
    <n v="0"/>
    <n v="0"/>
    <n v="0"/>
    <n v="0"/>
    <n v="0"/>
    <s v="FED HOUSNG &amp; COMM DEV FND"/>
    <s v="FHCD HESG HOUSING STABILITY15"/>
    <s v="DEFAULT"/>
    <s v="Default"/>
  </r>
  <r>
    <x v="0"/>
    <s v="1125538"/>
    <s v="000000"/>
    <x v="9"/>
    <s v="0000000"/>
    <n v="2016"/>
    <x v="0"/>
    <x v="9"/>
    <s v="BS000-CURRENT ASSETS"/>
    <s v="B1150-ACCOUNTS RECEIVABLE"/>
    <m/>
    <n v="0"/>
    <n v="0"/>
    <n v="0"/>
    <n v="0"/>
    <n v="0"/>
    <s v="N/A"/>
    <n v="0"/>
    <n v="0"/>
    <n v="0"/>
    <n v="0"/>
    <n v="0"/>
    <n v="0"/>
    <n v="0"/>
    <n v="0"/>
    <n v="0"/>
    <n v="0"/>
    <n v="0"/>
    <n v="0"/>
    <n v="0"/>
    <s v="FED HOUSNG &amp; COMM DEV FND"/>
    <s v="FHCD HESG HOUSING STABILITY15"/>
    <s v="DEFAULT"/>
    <s v="Default"/>
  </r>
  <r>
    <x v="0"/>
    <s v="1125538"/>
    <s v="000000"/>
    <x v="29"/>
    <s v="0000000"/>
    <n v="2016"/>
    <x v="1"/>
    <x v="29"/>
    <s v="BS200-CURRENT LIABILITIES"/>
    <s v="B2220-DEFERRED REVENUES"/>
    <m/>
    <n v="0"/>
    <n v="0"/>
    <n v="0"/>
    <n v="0"/>
    <n v="0"/>
    <s v="N/A"/>
    <n v="0"/>
    <n v="0"/>
    <n v="0"/>
    <n v="0"/>
    <n v="0"/>
    <n v="0"/>
    <n v="0"/>
    <n v="0"/>
    <n v="0"/>
    <n v="0"/>
    <n v="0"/>
    <n v="0"/>
    <n v="0"/>
    <s v="FED HOUSNG &amp; COMM DEV FND"/>
    <s v="FHCD HESG HOUSING STABILITY15"/>
    <s v="DEFAULT"/>
    <s v="Default"/>
  </r>
  <r>
    <x v="0"/>
    <s v="1125538"/>
    <s v="350206"/>
    <x v="62"/>
    <s v="0000000"/>
    <n v="2016"/>
    <x v="4"/>
    <x v="62"/>
    <s v="R3000-REVENUE"/>
    <s v="R3310-FEDERAL GRANTS DIRECT"/>
    <m/>
    <n v="0"/>
    <n v="0"/>
    <n v="0"/>
    <n v="0"/>
    <n v="0"/>
    <s v="N/A"/>
    <n v="0"/>
    <n v="0"/>
    <n v="0"/>
    <n v="0"/>
    <n v="0"/>
    <n v="0"/>
    <n v="0"/>
    <n v="0"/>
    <n v="0"/>
    <n v="0"/>
    <n v="0"/>
    <n v="0"/>
    <n v="0"/>
    <s v="FED HOUSNG &amp; COMM DEV FND"/>
    <s v="FHCD HESG HOUSING STABILITY15"/>
    <s v="ESG PROGRAM"/>
    <s v="Default"/>
  </r>
  <r>
    <x v="0"/>
    <s v="1125538"/>
    <s v="350206"/>
    <x v="65"/>
    <s v="0000000"/>
    <n v="2016"/>
    <x v="4"/>
    <x v="65"/>
    <s v="R3000-REVENUE"/>
    <s v="R3330-FEDERAL GRANTS INDIRECT"/>
    <m/>
    <n v="0"/>
    <n v="0"/>
    <n v="0"/>
    <n v="0"/>
    <n v="0"/>
    <s v="N/A"/>
    <n v="0"/>
    <n v="0"/>
    <n v="0"/>
    <n v="0"/>
    <n v="0"/>
    <n v="0"/>
    <n v="0"/>
    <n v="0"/>
    <n v="0"/>
    <n v="0"/>
    <n v="0"/>
    <n v="0"/>
    <n v="0"/>
    <s v="FED HOUSNG &amp; COMM DEV FND"/>
    <s v="FHCD HESG HOUSING STABILITY15"/>
    <s v="ESG PROGRAM"/>
    <s v="Default"/>
  </r>
  <r>
    <x v="0"/>
    <s v="1125538"/>
    <s v="350206"/>
    <x v="112"/>
    <s v="5590000"/>
    <n v="2016"/>
    <x v="3"/>
    <x v="112"/>
    <s v="50000-PROGRAM EXPENDITURE BUDGET"/>
    <s v="53000-SERVICES-OTHER CHARGES"/>
    <m/>
    <n v="0"/>
    <n v="0"/>
    <n v="0"/>
    <n v="0"/>
    <n v="0"/>
    <s v="N/A"/>
    <n v="0"/>
    <n v="0"/>
    <n v="0"/>
    <n v="0"/>
    <n v="0"/>
    <n v="0"/>
    <n v="0"/>
    <n v="0"/>
    <n v="0"/>
    <n v="0"/>
    <n v="0"/>
    <n v="0"/>
    <n v="0"/>
    <s v="FED HOUSNG &amp; COMM DEV FND"/>
    <s v="FHCD HESG HOUSING STABILITY15"/>
    <s v="ESG PROGRAM"/>
    <s v="HOUSING AND COMMUNITY DEVELOPMENT"/>
  </r>
  <r>
    <x v="0"/>
    <s v="1125656"/>
    <s v="000000"/>
    <x v="6"/>
    <s v="0000000"/>
    <n v="2016"/>
    <x v="0"/>
    <x v="6"/>
    <s v="BS000-CURRENT ASSETS"/>
    <s v="B1150-ACCOUNTS RECEIVABLE"/>
    <m/>
    <n v="0"/>
    <n v="0"/>
    <n v="0"/>
    <n v="0"/>
    <n v="0"/>
    <s v="N/A"/>
    <n v="0"/>
    <n v="0"/>
    <n v="0"/>
    <n v="0"/>
    <n v="0"/>
    <n v="0"/>
    <n v="0"/>
    <n v="0"/>
    <n v="0"/>
    <n v="0"/>
    <n v="0"/>
    <n v="0"/>
    <n v="0"/>
    <s v="FED HOUSNG &amp; COMM DEV FND"/>
    <s v="FHCD GREENBRIDGE SEC 108 LN 15"/>
    <s v="DEFAULT"/>
    <s v="Default"/>
  </r>
  <r>
    <x v="0"/>
    <s v="1125656"/>
    <s v="000000"/>
    <x v="9"/>
    <s v="0000000"/>
    <n v="2016"/>
    <x v="0"/>
    <x v="9"/>
    <s v="BS000-CURRENT ASSETS"/>
    <s v="B1150-ACCOUNTS RECEIVABLE"/>
    <m/>
    <n v="0"/>
    <n v="0"/>
    <n v="0"/>
    <n v="0"/>
    <n v="0"/>
    <s v="N/A"/>
    <n v="0"/>
    <n v="0"/>
    <n v="0"/>
    <n v="0"/>
    <n v="0"/>
    <n v="0"/>
    <n v="0"/>
    <n v="0"/>
    <n v="0"/>
    <n v="0"/>
    <n v="0"/>
    <n v="0"/>
    <n v="0"/>
    <s v="FED HOUSNG &amp; COMM DEV FND"/>
    <s v="FHCD GREENBRIDGE SEC 108 LN 15"/>
    <s v="DEFAULT"/>
    <s v="Default"/>
  </r>
  <r>
    <x v="0"/>
    <s v="1125656"/>
    <s v="000000"/>
    <x v="29"/>
    <s v="0000000"/>
    <n v="2016"/>
    <x v="1"/>
    <x v="29"/>
    <s v="BS200-CURRENT LIABILITIES"/>
    <s v="B2220-DEFERRED REVENUES"/>
    <m/>
    <n v="0"/>
    <n v="0"/>
    <n v="0"/>
    <n v="0"/>
    <n v="0"/>
    <s v="N/A"/>
    <n v="0"/>
    <n v="0"/>
    <n v="0"/>
    <n v="0"/>
    <n v="0"/>
    <n v="0"/>
    <n v="0"/>
    <n v="0"/>
    <n v="0"/>
    <n v="0"/>
    <n v="0"/>
    <n v="0"/>
    <n v="0"/>
    <s v="FED HOUSNG &amp; COMM DEV FND"/>
    <s v="FHCD GREENBRIDGE SEC 108 LN 15"/>
    <s v="DEFAULT"/>
    <s v="Default"/>
  </r>
  <r>
    <x v="0"/>
    <s v="1125656"/>
    <s v="350047"/>
    <x v="55"/>
    <s v="0000000"/>
    <n v="2016"/>
    <x v="4"/>
    <x v="55"/>
    <s v="R3000-REVENUE"/>
    <s v="R3310-FEDERAL GRANTS DIRECT"/>
    <m/>
    <n v="0"/>
    <n v="0"/>
    <n v="0"/>
    <n v="0"/>
    <n v="0"/>
    <s v="N/A"/>
    <n v="0"/>
    <n v="0"/>
    <n v="0"/>
    <n v="0"/>
    <n v="0"/>
    <n v="0"/>
    <n v="0"/>
    <n v="0"/>
    <n v="0"/>
    <n v="0"/>
    <n v="0"/>
    <n v="0"/>
    <n v="0"/>
    <s v="FED HOUSNG &amp; COMM DEV FND"/>
    <s v="FHCD GREENBRIDGE SEC 108 LN 15"/>
    <s v="PROGRAM YEAR PROJECTS"/>
    <s v="Default"/>
  </r>
  <r>
    <x v="0"/>
    <s v="1125656"/>
    <s v="350047"/>
    <x v="141"/>
    <s v="5590000"/>
    <n v="2016"/>
    <x v="3"/>
    <x v="141"/>
    <s v="50000-PROGRAM EXPENDITURE BUDGET"/>
    <s v="58000-INTRAGOVERNMENTAL CONTRIBUTIONS"/>
    <m/>
    <n v="0"/>
    <n v="0"/>
    <n v="0"/>
    <n v="0"/>
    <n v="0"/>
    <s v="N/A"/>
    <n v="0"/>
    <n v="0"/>
    <n v="0"/>
    <n v="0"/>
    <n v="0"/>
    <n v="0"/>
    <n v="0"/>
    <n v="0"/>
    <n v="0"/>
    <n v="0"/>
    <n v="0"/>
    <n v="0"/>
    <n v="0"/>
    <s v="FED HOUSNG &amp; COMM DEV FND"/>
    <s v="FHCD GREENBRIDGE SEC 108 LN 15"/>
    <s v="PROGRAM YEAR PROJECTS"/>
    <s v="HOUSING AND COMMUNITY DEVELOPMENT"/>
  </r>
  <r>
    <x v="0"/>
    <s v="1125657"/>
    <s v="000000"/>
    <x v="6"/>
    <s v="0000000"/>
    <n v="2016"/>
    <x v="0"/>
    <x v="6"/>
    <s v="BS000-CURRENT ASSETS"/>
    <s v="B1150-ACCOUNTS RECEIVABLE"/>
    <m/>
    <n v="0"/>
    <n v="0"/>
    <n v="0"/>
    <n v="0"/>
    <n v="0"/>
    <s v="N/A"/>
    <n v="0"/>
    <n v="0"/>
    <n v="0"/>
    <n v="0"/>
    <n v="0"/>
    <n v="0"/>
    <n v="0"/>
    <n v="0"/>
    <n v="0"/>
    <n v="0"/>
    <n v="0"/>
    <n v="0"/>
    <n v="0"/>
    <s v="FED HOUSNG &amp; COMM DEV FND"/>
    <s v="FHCD HOPELINK FOOD BANKS C15"/>
    <s v="DEFAULT"/>
    <s v="Default"/>
  </r>
  <r>
    <x v="0"/>
    <s v="1125657"/>
    <s v="000000"/>
    <x v="9"/>
    <s v="0000000"/>
    <n v="2016"/>
    <x v="0"/>
    <x v="9"/>
    <s v="BS000-CURRENT ASSETS"/>
    <s v="B1150-ACCOUNTS RECEIVABLE"/>
    <m/>
    <n v="0"/>
    <n v="0"/>
    <n v="2663.64"/>
    <n v="0"/>
    <n v="-2663.64"/>
    <s v="N/A"/>
    <n v="0"/>
    <n v="0"/>
    <n v="0"/>
    <n v="0"/>
    <n v="0"/>
    <n v="0"/>
    <n v="0"/>
    <n v="0"/>
    <n v="0"/>
    <n v="0"/>
    <n v="0"/>
    <n v="2663.64"/>
    <n v="0"/>
    <s v="FED HOUSNG &amp; COMM DEV FND"/>
    <s v="FHCD HOPELINK FOOD BANKS C15"/>
    <s v="DEFAULT"/>
    <s v="Default"/>
  </r>
  <r>
    <x v="0"/>
    <s v="1125657"/>
    <s v="000000"/>
    <x v="29"/>
    <s v="0000000"/>
    <n v="2016"/>
    <x v="1"/>
    <x v="29"/>
    <s v="BS200-CURRENT LIABILITIES"/>
    <s v="B2220-DEFERRED REVENUES"/>
    <m/>
    <n v="0"/>
    <n v="0"/>
    <n v="-56734.42"/>
    <n v="0"/>
    <n v="56734.42"/>
    <s v="N/A"/>
    <n v="0"/>
    <n v="0"/>
    <n v="0"/>
    <n v="0"/>
    <n v="0"/>
    <n v="0"/>
    <n v="0"/>
    <n v="0"/>
    <n v="0"/>
    <n v="0"/>
    <n v="0"/>
    <n v="-56734.42"/>
    <n v="0"/>
    <s v="FED HOUSNG &amp; COMM DEV FND"/>
    <s v="FHCD HOPELINK FOOD BANKS C15"/>
    <s v="DEFAULT"/>
    <s v="Default"/>
  </r>
  <r>
    <x v="0"/>
    <s v="1125657"/>
    <s v="350047"/>
    <x v="55"/>
    <s v="0000000"/>
    <n v="2016"/>
    <x v="4"/>
    <x v="55"/>
    <s v="R3000-REVENUE"/>
    <s v="R3310-FEDERAL GRANTS DIRECT"/>
    <m/>
    <n v="0"/>
    <n v="0"/>
    <n v="0"/>
    <n v="0"/>
    <n v="0"/>
    <s v="N/A"/>
    <n v="0"/>
    <n v="0"/>
    <n v="0"/>
    <n v="0"/>
    <n v="0"/>
    <n v="0"/>
    <n v="0"/>
    <n v="0"/>
    <n v="0"/>
    <n v="0"/>
    <n v="0"/>
    <n v="0"/>
    <n v="0"/>
    <s v="FED HOUSNG &amp; COMM DEV FND"/>
    <s v="FHCD HOPELINK FOOD BANKS C15"/>
    <s v="PROGRAM YEAR PROJECTS"/>
    <s v="Default"/>
  </r>
  <r>
    <x v="0"/>
    <s v="1125657"/>
    <s v="350047"/>
    <x v="39"/>
    <s v="0000000"/>
    <n v="2016"/>
    <x v="4"/>
    <x v="39"/>
    <s v="R3000-REVENUE"/>
    <s v="R3600-MISCELLANEOUS REVENUE"/>
    <m/>
    <n v="0"/>
    <n v="0"/>
    <n v="0"/>
    <n v="0"/>
    <n v="0"/>
    <s v="N/A"/>
    <n v="0"/>
    <n v="0"/>
    <n v="0"/>
    <n v="0"/>
    <n v="0"/>
    <n v="0"/>
    <n v="0"/>
    <n v="0"/>
    <n v="0"/>
    <n v="0"/>
    <n v="0"/>
    <n v="0"/>
    <n v="0"/>
    <s v="FED HOUSNG &amp; COMM DEV FND"/>
    <s v="FHCD HOPELINK FOOD BANKS C15"/>
    <s v="PROGRAM YEAR PROJECTS"/>
    <s v="Default"/>
  </r>
  <r>
    <x v="0"/>
    <s v="1125657"/>
    <s v="350047"/>
    <x v="112"/>
    <s v="5590000"/>
    <n v="2016"/>
    <x v="3"/>
    <x v="112"/>
    <s v="50000-PROGRAM EXPENDITURE BUDGET"/>
    <s v="53000-SERVICES-OTHER CHARGES"/>
    <m/>
    <n v="0"/>
    <n v="0"/>
    <n v="0"/>
    <n v="0"/>
    <n v="0"/>
    <s v="N/A"/>
    <n v="0"/>
    <n v="0"/>
    <n v="0"/>
    <n v="0"/>
    <n v="0"/>
    <n v="0"/>
    <n v="0"/>
    <n v="0"/>
    <n v="0"/>
    <n v="0"/>
    <n v="0"/>
    <n v="0"/>
    <n v="0"/>
    <s v="FED HOUSNG &amp; COMM DEV FND"/>
    <s v="FHCD HOPELINK FOOD BANKS C15"/>
    <s v="PROGRAM YEAR PROJECTS"/>
    <s v="HOUSING AND COMMUNITY DEVELOPMENT"/>
  </r>
  <r>
    <x v="0"/>
    <s v="1125659"/>
    <s v="000000"/>
    <x v="6"/>
    <s v="0000000"/>
    <n v="2016"/>
    <x v="0"/>
    <x v="6"/>
    <s v="BS000-CURRENT ASSETS"/>
    <s v="B1150-ACCOUNTS RECEIVABLE"/>
    <m/>
    <n v="0"/>
    <n v="0"/>
    <n v="-26335"/>
    <n v="0"/>
    <n v="26335"/>
    <s v="N/A"/>
    <n v="-26334"/>
    <n v="-1"/>
    <n v="0"/>
    <n v="0"/>
    <n v="0"/>
    <n v="0"/>
    <n v="0"/>
    <n v="0"/>
    <n v="0"/>
    <n v="0"/>
    <n v="0"/>
    <n v="0"/>
    <n v="0"/>
    <s v="FED HOUSNG &amp; COMM DEV FND"/>
    <s v="FHCD SHORELINE SENIOR Ctr C15"/>
    <s v="DEFAULT"/>
    <s v="Default"/>
  </r>
  <r>
    <x v="0"/>
    <s v="1125659"/>
    <s v="000000"/>
    <x v="9"/>
    <s v="0000000"/>
    <n v="2016"/>
    <x v="0"/>
    <x v="9"/>
    <s v="BS000-CURRENT ASSETS"/>
    <s v="B1150-ACCOUNTS RECEIVABLE"/>
    <m/>
    <n v="0"/>
    <n v="0"/>
    <n v="-15767.5"/>
    <n v="0"/>
    <n v="15767.5"/>
    <s v="N/A"/>
    <n v="0"/>
    <n v="0"/>
    <n v="0"/>
    <n v="0"/>
    <n v="0"/>
    <n v="0"/>
    <n v="0"/>
    <n v="0"/>
    <n v="0"/>
    <n v="0"/>
    <n v="0"/>
    <n v="-15767.5"/>
    <n v="0"/>
    <s v="FED HOUSNG &amp; COMM DEV FND"/>
    <s v="FHCD SHORELINE SENIOR Ctr C15"/>
    <s v="DEFAULT"/>
    <s v="Default"/>
  </r>
  <r>
    <x v="0"/>
    <s v="1125659"/>
    <s v="000000"/>
    <x v="29"/>
    <s v="0000000"/>
    <n v="2016"/>
    <x v="1"/>
    <x v="29"/>
    <s v="BS200-CURRENT LIABILITIES"/>
    <s v="B2220-DEFERRED REVENUES"/>
    <m/>
    <n v="0"/>
    <n v="0"/>
    <n v="10567.5"/>
    <n v="0"/>
    <n v="-10567.5"/>
    <s v="N/A"/>
    <n v="0"/>
    <n v="0"/>
    <n v="0"/>
    <n v="0"/>
    <n v="0"/>
    <n v="0"/>
    <n v="0"/>
    <n v="0"/>
    <n v="0"/>
    <n v="0"/>
    <n v="0"/>
    <n v="10567.5"/>
    <n v="0"/>
    <s v="FED HOUSNG &amp; COMM DEV FND"/>
    <s v="FHCD SHORELINE SENIOR Ctr C15"/>
    <s v="DEFAULT"/>
    <s v="Default"/>
  </r>
  <r>
    <x v="0"/>
    <s v="1125659"/>
    <s v="350047"/>
    <x v="55"/>
    <s v="0000000"/>
    <n v="2016"/>
    <x v="4"/>
    <x v="55"/>
    <s v="R3000-REVENUE"/>
    <s v="R3310-FEDERAL GRANTS DIRECT"/>
    <m/>
    <n v="0"/>
    <n v="0"/>
    <n v="0"/>
    <n v="0"/>
    <n v="0"/>
    <s v="N/A"/>
    <n v="0"/>
    <n v="0"/>
    <n v="0"/>
    <n v="0"/>
    <n v="0"/>
    <n v="0"/>
    <n v="0"/>
    <n v="0"/>
    <n v="0"/>
    <n v="0"/>
    <n v="0"/>
    <n v="0"/>
    <n v="0"/>
    <s v="FED HOUSNG &amp; COMM DEV FND"/>
    <s v="FHCD SHORELINE SENIOR Ctr C15"/>
    <s v="PROGRAM YEAR PROJECTS"/>
    <s v="Default"/>
  </r>
  <r>
    <x v="0"/>
    <s v="1125659"/>
    <s v="350047"/>
    <x v="39"/>
    <s v="0000000"/>
    <n v="2016"/>
    <x v="4"/>
    <x v="39"/>
    <s v="R3000-REVENUE"/>
    <s v="R3600-MISCELLANEOUS REVENUE"/>
    <m/>
    <n v="0"/>
    <n v="0"/>
    <n v="0"/>
    <n v="0"/>
    <n v="0"/>
    <s v="N/A"/>
    <n v="0"/>
    <n v="0"/>
    <n v="0"/>
    <n v="0"/>
    <n v="0"/>
    <n v="0"/>
    <n v="0"/>
    <n v="0"/>
    <n v="0"/>
    <n v="0"/>
    <n v="0"/>
    <n v="0"/>
    <n v="0"/>
    <s v="FED HOUSNG &amp; COMM DEV FND"/>
    <s v="FHCD SHORELINE SENIOR Ctr C15"/>
    <s v="PROGRAM YEAR PROJECTS"/>
    <s v="Default"/>
  </r>
  <r>
    <x v="0"/>
    <s v="1125659"/>
    <s v="350047"/>
    <x v="112"/>
    <s v="5590000"/>
    <n v="2016"/>
    <x v="3"/>
    <x v="112"/>
    <s v="50000-PROGRAM EXPENDITURE BUDGET"/>
    <s v="53000-SERVICES-OTHER CHARGES"/>
    <m/>
    <n v="0"/>
    <n v="0"/>
    <n v="0"/>
    <n v="0"/>
    <n v="0"/>
    <s v="N/A"/>
    <n v="0"/>
    <n v="0"/>
    <n v="0"/>
    <n v="0"/>
    <n v="0"/>
    <n v="0"/>
    <n v="0"/>
    <n v="0"/>
    <n v="0"/>
    <n v="0"/>
    <n v="0"/>
    <n v="0"/>
    <n v="0"/>
    <s v="FED HOUSNG &amp; COMM DEV FND"/>
    <s v="FHCD SHORELINE SENIOR Ctr C15"/>
    <s v="PROGRAM YEAR PROJECTS"/>
    <s v="HOUSING AND COMMUNITY DEVELOPMENT"/>
  </r>
  <r>
    <x v="0"/>
    <s v="1125665"/>
    <s v="000000"/>
    <x v="6"/>
    <s v="0000000"/>
    <n v="2016"/>
    <x v="0"/>
    <x v="6"/>
    <s v="BS000-CURRENT ASSETS"/>
    <s v="B1150-ACCOUNTS RECEIVABLE"/>
    <m/>
    <n v="0"/>
    <n v="0"/>
    <n v="0"/>
    <n v="0"/>
    <n v="0"/>
    <s v="N/A"/>
    <n v="0"/>
    <n v="0"/>
    <n v="0"/>
    <n v="0"/>
    <n v="0"/>
    <n v="0"/>
    <n v="0"/>
    <n v="0"/>
    <n v="0"/>
    <n v="0"/>
    <n v="0"/>
    <n v="0"/>
    <n v="0"/>
    <s v="FED HOUSNG &amp; COMM DEV FND"/>
    <s v="FHCD SNOQUALMIE KONIONIA C15"/>
    <s v="DEFAULT"/>
    <s v="Default"/>
  </r>
  <r>
    <x v="0"/>
    <s v="1125665"/>
    <s v="000000"/>
    <x v="9"/>
    <s v="0000000"/>
    <n v="2016"/>
    <x v="0"/>
    <x v="9"/>
    <s v="BS000-CURRENT ASSETS"/>
    <s v="B1150-ACCOUNTS RECEIVABLE"/>
    <m/>
    <n v="0"/>
    <n v="0"/>
    <n v="3541.73"/>
    <n v="0"/>
    <n v="-3541.73"/>
    <s v="N/A"/>
    <n v="0"/>
    <n v="0"/>
    <n v="0"/>
    <n v="0"/>
    <n v="0"/>
    <n v="0"/>
    <n v="3541.73"/>
    <n v="0"/>
    <n v="0"/>
    <n v="0"/>
    <n v="0"/>
    <n v="0"/>
    <n v="0"/>
    <s v="FED HOUSNG &amp; COMM DEV FND"/>
    <s v="FHCD SNOQUALMIE KONIONIA C15"/>
    <s v="DEFAULT"/>
    <s v="Default"/>
  </r>
  <r>
    <x v="0"/>
    <s v="1125665"/>
    <s v="000000"/>
    <x v="29"/>
    <s v="0000000"/>
    <n v="2016"/>
    <x v="1"/>
    <x v="29"/>
    <s v="BS200-CURRENT LIABILITIES"/>
    <s v="B2220-DEFERRED REVENUES"/>
    <m/>
    <n v="0"/>
    <n v="0"/>
    <n v="-3541.73"/>
    <n v="0"/>
    <n v="3541.73"/>
    <s v="N/A"/>
    <n v="0"/>
    <n v="0"/>
    <n v="0"/>
    <n v="0"/>
    <n v="0"/>
    <n v="0"/>
    <n v="-3541.73"/>
    <n v="0"/>
    <n v="0"/>
    <n v="0"/>
    <n v="0"/>
    <n v="0"/>
    <n v="0"/>
    <s v="FED HOUSNG &amp; COMM DEV FND"/>
    <s v="FHCD SNOQUALMIE KONIONIA C15"/>
    <s v="DEFAULT"/>
    <s v="Default"/>
  </r>
  <r>
    <x v="0"/>
    <s v="1125665"/>
    <s v="350047"/>
    <x v="55"/>
    <s v="0000000"/>
    <n v="2016"/>
    <x v="4"/>
    <x v="55"/>
    <s v="R3000-REVENUE"/>
    <s v="R3310-FEDERAL GRANTS DIRECT"/>
    <m/>
    <n v="0"/>
    <n v="0"/>
    <n v="0"/>
    <n v="0"/>
    <n v="0"/>
    <s v="N/A"/>
    <n v="0"/>
    <n v="0"/>
    <n v="0"/>
    <n v="0"/>
    <n v="0"/>
    <n v="0"/>
    <n v="0"/>
    <n v="0"/>
    <n v="0"/>
    <n v="0"/>
    <n v="0"/>
    <n v="0"/>
    <n v="0"/>
    <s v="FED HOUSNG &amp; COMM DEV FND"/>
    <s v="FHCD SNOQUALMIE KONIONIA C15"/>
    <s v="PROGRAM YEAR PROJECTS"/>
    <s v="Default"/>
  </r>
  <r>
    <x v="0"/>
    <s v="1125665"/>
    <s v="350047"/>
    <x v="40"/>
    <s v="5590000"/>
    <n v="2016"/>
    <x v="3"/>
    <x v="40"/>
    <s v="50000-PROGRAM EXPENDITURE BUDGET"/>
    <s v="51000-WAGES AND BENEFITS"/>
    <s v="51100-SALARIES/WAGES"/>
    <n v="0"/>
    <n v="0"/>
    <n v="0"/>
    <n v="0"/>
    <n v="0"/>
    <s v="N/A"/>
    <n v="0"/>
    <n v="0"/>
    <n v="0"/>
    <n v="0"/>
    <n v="0"/>
    <n v="0"/>
    <n v="0"/>
    <n v="0"/>
    <n v="0"/>
    <n v="0"/>
    <n v="0"/>
    <n v="0"/>
    <n v="0"/>
    <s v="FED HOUSNG &amp; COMM DEV FND"/>
    <s v="FHCD SNOQUALMIE KONIONIA C15"/>
    <s v="PROGRAM YEAR PROJECTS"/>
    <s v="HOUSING AND COMMUNITY DEVELOPMENT"/>
  </r>
  <r>
    <x v="0"/>
    <s v="1125665"/>
    <s v="350047"/>
    <x v="106"/>
    <s v="5590000"/>
    <n v="2016"/>
    <x v="3"/>
    <x v="106"/>
    <s v="50000-PROGRAM EXPENDITURE BUDGET"/>
    <s v="51000-WAGES AND BENEFITS"/>
    <s v="51100-SALARIES/WAGES"/>
    <n v="0"/>
    <n v="0"/>
    <n v="0"/>
    <n v="0"/>
    <n v="0"/>
    <s v="N/A"/>
    <n v="0"/>
    <n v="0"/>
    <n v="0"/>
    <n v="0"/>
    <n v="0"/>
    <n v="0"/>
    <n v="0"/>
    <n v="0"/>
    <n v="0"/>
    <n v="0"/>
    <n v="0"/>
    <n v="0"/>
    <n v="0"/>
    <s v="FED HOUSNG &amp; COMM DEV FND"/>
    <s v="FHCD SNOQUALMIE KONIONIA C15"/>
    <s v="PROGRAM YEAR PROJECTS"/>
    <s v="HOUSING AND COMMUNITY DEVELOPMENT"/>
  </r>
  <r>
    <x v="0"/>
    <s v="1125665"/>
    <s v="350047"/>
    <x v="70"/>
    <s v="5590000"/>
    <n v="2016"/>
    <x v="3"/>
    <x v="70"/>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71"/>
    <s v="5590000"/>
    <n v="2016"/>
    <x v="3"/>
    <x v="71"/>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72"/>
    <s v="5590000"/>
    <n v="2016"/>
    <x v="3"/>
    <x v="72"/>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112"/>
    <s v="5590000"/>
    <n v="2016"/>
    <x v="3"/>
    <x v="112"/>
    <s v="50000-PROGRAM EXPENDITURE BUDGET"/>
    <s v="53000-SERVICES-OTHER CHARGES"/>
    <m/>
    <n v="0"/>
    <n v="0"/>
    <n v="0"/>
    <n v="0"/>
    <n v="0"/>
    <s v="N/A"/>
    <n v="0"/>
    <n v="0"/>
    <n v="0"/>
    <n v="0"/>
    <n v="0"/>
    <n v="0"/>
    <n v="0"/>
    <n v="0"/>
    <n v="0"/>
    <n v="0"/>
    <n v="0"/>
    <n v="0"/>
    <n v="0"/>
    <s v="FED HOUSNG &amp; COMM DEV FND"/>
    <s v="FHCD SNOQUALMIE KONIONIA C15"/>
    <s v="PROGRAM YEAR PROJECTS"/>
    <s v="HOUSING AND COMMUNITY DEVELOPMENT"/>
  </r>
  <r>
    <x v="0"/>
    <s v="1125665"/>
    <s v="350047"/>
    <x v="42"/>
    <s v="5590000"/>
    <n v="2016"/>
    <x v="3"/>
    <x v="42"/>
    <s v="50000-PROGRAM EXPENDITURE BUDGET"/>
    <s v="55000-INTRAGOVERNMENTAL SERVICES"/>
    <m/>
    <n v="0"/>
    <n v="0"/>
    <n v="0"/>
    <n v="0"/>
    <n v="0"/>
    <s v="N/A"/>
    <n v="0"/>
    <n v="0"/>
    <n v="0"/>
    <n v="0"/>
    <n v="0"/>
    <n v="0"/>
    <n v="0"/>
    <n v="0"/>
    <n v="0"/>
    <n v="0"/>
    <n v="0"/>
    <n v="0"/>
    <n v="0"/>
    <s v="FED HOUSNG &amp; COMM DEV FND"/>
    <s v="FHCD SNOQUALMIE KONIONIA C15"/>
    <s v="PROGRAM YEAR PROJECTS"/>
    <s v="HOUSING AND COMMUNITY DEVELOPMENT"/>
  </r>
  <r>
    <x v="0"/>
    <s v="1125668"/>
    <s v="000000"/>
    <x v="6"/>
    <s v="0000000"/>
    <n v="2016"/>
    <x v="0"/>
    <x v="6"/>
    <s v="BS000-CURRENT ASSETS"/>
    <s v="B1150-ACCOUNTS RECEIVABLE"/>
    <m/>
    <n v="0"/>
    <n v="0"/>
    <n v="0"/>
    <n v="0"/>
    <n v="0"/>
    <s v="N/A"/>
    <n v="0"/>
    <n v="14066"/>
    <n v="-14066"/>
    <n v="0"/>
    <n v="0"/>
    <n v="0"/>
    <n v="0"/>
    <n v="0"/>
    <n v="0"/>
    <n v="0"/>
    <n v="0"/>
    <n v="0"/>
    <n v="0"/>
    <s v="FED HOUSNG &amp; COMM DEV FND"/>
    <s v="FHCD DM AREA FOOD BANK C15"/>
    <s v="DEFAULT"/>
    <s v="Default"/>
  </r>
  <r>
    <x v="0"/>
    <s v="1125668"/>
    <s v="000000"/>
    <x v="9"/>
    <s v="0000000"/>
    <n v="2016"/>
    <x v="0"/>
    <x v="9"/>
    <s v="BS000-CURRENT ASSETS"/>
    <s v="B1150-ACCOUNTS RECEIVABLE"/>
    <m/>
    <n v="0"/>
    <n v="0"/>
    <n v="-17187.93"/>
    <n v="0"/>
    <n v="17187.93"/>
    <s v="N/A"/>
    <n v="0"/>
    <n v="-14066"/>
    <n v="0"/>
    <n v="0"/>
    <n v="0"/>
    <n v="0"/>
    <n v="0"/>
    <n v="0"/>
    <n v="0"/>
    <n v="0"/>
    <n v="0"/>
    <n v="-3121.9300000000003"/>
    <n v="0"/>
    <s v="FED HOUSNG &amp; COMM DEV FND"/>
    <s v="FHCD DM AREA FOOD BANK C15"/>
    <s v="DEFAULT"/>
    <s v="Default"/>
  </r>
  <r>
    <x v="0"/>
    <s v="1125668"/>
    <s v="000000"/>
    <x v="29"/>
    <s v="0000000"/>
    <n v="2016"/>
    <x v="1"/>
    <x v="29"/>
    <s v="BS200-CURRENT LIABILITIES"/>
    <s v="B2220-DEFERRED REVENUES"/>
    <m/>
    <n v="0"/>
    <n v="0"/>
    <n v="-10941.07"/>
    <n v="0"/>
    <n v="10941.07"/>
    <s v="N/A"/>
    <n v="0"/>
    <n v="0"/>
    <n v="0"/>
    <n v="0"/>
    <n v="0"/>
    <n v="0"/>
    <n v="0"/>
    <n v="0"/>
    <n v="0"/>
    <n v="0"/>
    <n v="0"/>
    <n v="-10941.07"/>
    <n v="0"/>
    <s v="FED HOUSNG &amp; COMM DEV FND"/>
    <s v="FHCD DM AREA FOOD BANK C15"/>
    <s v="DEFAULT"/>
    <s v="Default"/>
  </r>
  <r>
    <x v="0"/>
    <s v="1125668"/>
    <s v="350047"/>
    <x v="55"/>
    <s v="0000000"/>
    <n v="2016"/>
    <x v="4"/>
    <x v="55"/>
    <s v="R3000-REVENUE"/>
    <s v="R3310-FEDERAL GRANTS DIRECT"/>
    <m/>
    <n v="0"/>
    <n v="0"/>
    <n v="0"/>
    <n v="0"/>
    <n v="0"/>
    <s v="N/A"/>
    <n v="0"/>
    <n v="0"/>
    <n v="0"/>
    <n v="0"/>
    <n v="0"/>
    <n v="0"/>
    <n v="0"/>
    <n v="0"/>
    <n v="0"/>
    <n v="0"/>
    <n v="0"/>
    <n v="0"/>
    <n v="0"/>
    <s v="FED HOUSNG &amp; COMM DEV FND"/>
    <s v="FHCD DM AREA FOOD BANK C15"/>
    <s v="PROGRAM YEAR PROJECTS"/>
    <s v="Default"/>
  </r>
  <r>
    <x v="0"/>
    <s v="1125668"/>
    <s v="350047"/>
    <x v="39"/>
    <s v="0000000"/>
    <n v="2016"/>
    <x v="4"/>
    <x v="39"/>
    <s v="R3000-REVENUE"/>
    <s v="R3600-MISCELLANEOUS REVENUE"/>
    <m/>
    <n v="0"/>
    <n v="0"/>
    <n v="0"/>
    <n v="0"/>
    <n v="0"/>
    <s v="N/A"/>
    <n v="0"/>
    <n v="0"/>
    <n v="0"/>
    <n v="0"/>
    <n v="0"/>
    <n v="0"/>
    <n v="0"/>
    <n v="0"/>
    <n v="0"/>
    <n v="0"/>
    <n v="0"/>
    <n v="0"/>
    <n v="0"/>
    <s v="FED HOUSNG &amp; COMM DEV FND"/>
    <s v="FHCD DM AREA FOOD BANK C15"/>
    <s v="PROGRAM YEAR PROJECTS"/>
    <s v="Default"/>
  </r>
  <r>
    <x v="0"/>
    <s v="1125668"/>
    <s v="350047"/>
    <x v="112"/>
    <s v="5590000"/>
    <n v="2016"/>
    <x v="3"/>
    <x v="112"/>
    <s v="50000-PROGRAM EXPENDITURE BUDGET"/>
    <s v="53000-SERVICES-OTHER CHARGES"/>
    <m/>
    <n v="0"/>
    <n v="0"/>
    <n v="0"/>
    <n v="0"/>
    <n v="0"/>
    <s v="N/A"/>
    <n v="0"/>
    <n v="0"/>
    <n v="0"/>
    <n v="0"/>
    <n v="0"/>
    <n v="0"/>
    <n v="0"/>
    <n v="0"/>
    <n v="0"/>
    <n v="0"/>
    <n v="0"/>
    <n v="0"/>
    <n v="0"/>
    <s v="FED HOUSNG &amp; COMM DEV FND"/>
    <s v="FHCD DM AREA FOOD BANK C15"/>
    <s v="PROGRAM YEAR PROJECTS"/>
    <s v="HOUSING AND COMMUNITY DEVELOPMENT"/>
  </r>
  <r>
    <x v="0"/>
    <s v="1125669"/>
    <s v="000000"/>
    <x v="6"/>
    <s v="0000000"/>
    <n v="2016"/>
    <x v="0"/>
    <x v="6"/>
    <s v="BS000-CURRENT ASSETS"/>
    <s v="B1150-ACCOUNTS RECEIVABLE"/>
    <m/>
    <n v="0"/>
    <n v="0"/>
    <n v="-57198.87"/>
    <n v="0"/>
    <n v="57198.87"/>
    <s v="N/A"/>
    <n v="-1"/>
    <n v="-57197.87"/>
    <n v="0"/>
    <n v="0"/>
    <n v="0"/>
    <n v="0"/>
    <n v="0"/>
    <n v="0"/>
    <n v="0"/>
    <n v="0"/>
    <n v="0"/>
    <n v="0"/>
    <n v="0"/>
    <s v="FED HOUSNG &amp; COMM DEV FND"/>
    <s v="FHCD RENTON CDBG PROG ADM C15"/>
    <s v="DEFAULT"/>
    <s v="Default"/>
  </r>
  <r>
    <x v="0"/>
    <s v="1125669"/>
    <s v="000000"/>
    <x v="9"/>
    <s v="0000000"/>
    <n v="2016"/>
    <x v="0"/>
    <x v="9"/>
    <s v="BS000-CURRENT ASSETS"/>
    <s v="B1150-ACCOUNTS RECEIVABLE"/>
    <m/>
    <n v="0"/>
    <n v="0"/>
    <n v="31786.260000000002"/>
    <n v="0"/>
    <n v="-31786.260000000002"/>
    <s v="N/A"/>
    <n v="14834.75"/>
    <n v="0"/>
    <n v="0"/>
    <n v="0"/>
    <n v="0"/>
    <n v="0"/>
    <n v="16951.510000000002"/>
    <n v="0"/>
    <n v="0"/>
    <n v="0"/>
    <n v="0"/>
    <n v="0"/>
    <n v="0"/>
    <s v="FED HOUSNG &amp; COMM DEV FND"/>
    <s v="FHCD RENTON CDBG PROG ADM C15"/>
    <s v="DEFAULT"/>
    <s v="Default"/>
  </r>
  <r>
    <x v="0"/>
    <s v="1125669"/>
    <s v="000000"/>
    <x v="29"/>
    <s v="0000000"/>
    <n v="2016"/>
    <x v="1"/>
    <x v="29"/>
    <s v="BS200-CURRENT LIABILITIES"/>
    <s v="B2220-DEFERRED REVENUES"/>
    <m/>
    <n v="0"/>
    <n v="0"/>
    <n v="-31786.260000000002"/>
    <n v="0"/>
    <n v="31786.260000000002"/>
    <s v="N/A"/>
    <n v="-14834.75"/>
    <n v="0"/>
    <n v="0"/>
    <n v="0"/>
    <n v="0"/>
    <n v="0"/>
    <n v="-16951.510000000002"/>
    <n v="0"/>
    <n v="0"/>
    <n v="0"/>
    <n v="0"/>
    <n v="0"/>
    <n v="0"/>
    <s v="FED HOUSNG &amp; COMM DEV FND"/>
    <s v="FHCD RENTON CDBG PROG ADM C15"/>
    <s v="DEFAULT"/>
    <s v="Default"/>
  </r>
  <r>
    <x v="0"/>
    <s v="1125669"/>
    <s v="350047"/>
    <x v="55"/>
    <s v="0000000"/>
    <n v="2016"/>
    <x v="4"/>
    <x v="55"/>
    <s v="R3000-REVENUE"/>
    <s v="R3310-FEDERAL GRANTS DIRECT"/>
    <m/>
    <n v="0"/>
    <n v="0"/>
    <n v="0"/>
    <n v="0"/>
    <n v="0"/>
    <s v="N/A"/>
    <n v="0"/>
    <n v="0"/>
    <n v="0"/>
    <n v="0"/>
    <n v="0"/>
    <n v="0"/>
    <n v="0"/>
    <n v="0"/>
    <n v="0"/>
    <n v="0"/>
    <n v="0"/>
    <n v="0"/>
    <n v="0"/>
    <s v="FED HOUSNG &amp; COMM DEV FND"/>
    <s v="FHCD RENTON CDBG PROG ADM C15"/>
    <s v="PROGRAM YEAR PROJECTS"/>
    <s v="Default"/>
  </r>
  <r>
    <x v="0"/>
    <s v="1125669"/>
    <s v="350047"/>
    <x v="112"/>
    <s v="5590000"/>
    <n v="2016"/>
    <x v="3"/>
    <x v="112"/>
    <s v="50000-PROGRAM EXPENDITURE BUDGET"/>
    <s v="53000-SERVICES-OTHER CHARGES"/>
    <m/>
    <n v="0"/>
    <n v="0"/>
    <n v="0"/>
    <n v="0"/>
    <n v="0"/>
    <s v="N/A"/>
    <n v="0"/>
    <n v="0"/>
    <n v="0"/>
    <n v="0"/>
    <n v="0"/>
    <n v="0"/>
    <n v="0"/>
    <n v="0"/>
    <n v="0"/>
    <n v="0"/>
    <n v="0"/>
    <n v="0"/>
    <n v="0"/>
    <s v="FED HOUSNG &amp; COMM DEV FND"/>
    <s v="FHCD RENTON CDBG PROG ADM C15"/>
    <s v="PROGRAM YEAR PROJECTS"/>
    <s v="HOUSING AND COMMUNITY DEVELOPMENT"/>
  </r>
  <r>
    <x v="0"/>
    <s v="1125670"/>
    <s v="000000"/>
    <x v="6"/>
    <s v="0000000"/>
    <n v="2016"/>
    <x v="0"/>
    <x v="6"/>
    <s v="BS000-CURRENT ASSETS"/>
    <s v="B1150-ACCOUNTS RECEIVABLE"/>
    <m/>
    <n v="0"/>
    <n v="0"/>
    <n v="-4890.7"/>
    <n v="0"/>
    <n v="4890.7"/>
    <s v="N/A"/>
    <n v="-4890.7"/>
    <n v="0"/>
    <n v="0"/>
    <n v="0"/>
    <n v="0"/>
    <n v="0"/>
    <n v="0"/>
    <n v="0"/>
    <n v="0"/>
    <n v="0"/>
    <n v="0"/>
    <n v="0"/>
    <n v="0"/>
    <s v="FED HOUSNG &amp; COMM DEV FND"/>
    <s v="FHCD KIRKLAND CDBG PRG ADM C15"/>
    <s v="DEFAULT"/>
    <s v="Default"/>
  </r>
  <r>
    <x v="0"/>
    <s v="1125670"/>
    <s v="000000"/>
    <x v="9"/>
    <s v="0000000"/>
    <n v="2016"/>
    <x v="0"/>
    <x v="9"/>
    <s v="BS000-CURRENT ASSETS"/>
    <s v="B1150-ACCOUNTS RECEIVABLE"/>
    <m/>
    <n v="0"/>
    <n v="0"/>
    <n v="-4890.7"/>
    <n v="0"/>
    <n v="4890.7"/>
    <s v="N/A"/>
    <n v="0"/>
    <n v="0"/>
    <n v="0"/>
    <n v="0"/>
    <n v="0"/>
    <n v="0"/>
    <n v="-4890.7"/>
    <n v="0"/>
    <n v="0"/>
    <n v="0"/>
    <n v="0"/>
    <n v="0"/>
    <n v="0"/>
    <s v="FED HOUSNG &amp; COMM DEV FND"/>
    <s v="FHCD KIRKLAND CDBG PRG ADM C15"/>
    <s v="DEFAULT"/>
    <s v="Default"/>
  </r>
  <r>
    <x v="0"/>
    <s v="1125670"/>
    <s v="000000"/>
    <x v="29"/>
    <s v="0000000"/>
    <n v="2016"/>
    <x v="1"/>
    <x v="29"/>
    <s v="BS200-CURRENT LIABILITIES"/>
    <s v="B2220-DEFERRED REVENUES"/>
    <m/>
    <n v="0"/>
    <n v="0"/>
    <n v="4890.7"/>
    <n v="0"/>
    <n v="-4890.7"/>
    <s v="N/A"/>
    <n v="0"/>
    <n v="0"/>
    <n v="0"/>
    <n v="0"/>
    <n v="0"/>
    <n v="0"/>
    <n v="4890.7"/>
    <n v="0"/>
    <n v="0"/>
    <n v="0"/>
    <n v="0"/>
    <n v="0"/>
    <n v="0"/>
    <s v="FED HOUSNG &amp; COMM DEV FND"/>
    <s v="FHCD KIRKLAND CDBG PRG ADM C15"/>
    <s v="DEFAULT"/>
    <s v="Default"/>
  </r>
  <r>
    <x v="0"/>
    <s v="1125670"/>
    <s v="350047"/>
    <x v="55"/>
    <s v="0000000"/>
    <n v="2016"/>
    <x v="4"/>
    <x v="55"/>
    <s v="R3000-REVENUE"/>
    <s v="R3310-FEDERAL GRANTS DIRECT"/>
    <m/>
    <n v="0"/>
    <n v="0"/>
    <n v="0"/>
    <n v="0"/>
    <n v="0"/>
    <s v="N/A"/>
    <n v="0"/>
    <n v="0"/>
    <n v="0"/>
    <n v="0"/>
    <n v="0"/>
    <n v="0"/>
    <n v="0"/>
    <n v="0"/>
    <n v="0"/>
    <n v="0"/>
    <n v="0"/>
    <n v="0"/>
    <n v="0"/>
    <s v="FED HOUSNG &amp; COMM DEV FND"/>
    <s v="FHCD KIRKLAND CDBG PRG ADM C15"/>
    <s v="PROGRAM YEAR PROJECTS"/>
    <s v="Default"/>
  </r>
  <r>
    <x v="0"/>
    <s v="1125670"/>
    <s v="350047"/>
    <x v="112"/>
    <s v="5590000"/>
    <n v="2016"/>
    <x v="3"/>
    <x v="112"/>
    <s v="50000-PROGRAM EXPENDITURE BUDGET"/>
    <s v="53000-SERVICES-OTHER CHARGES"/>
    <m/>
    <n v="0"/>
    <n v="0"/>
    <n v="0"/>
    <n v="0"/>
    <n v="0"/>
    <s v="N/A"/>
    <n v="0"/>
    <n v="0"/>
    <n v="0"/>
    <n v="0"/>
    <n v="0"/>
    <n v="0"/>
    <n v="0"/>
    <n v="0"/>
    <n v="0"/>
    <n v="0"/>
    <n v="0"/>
    <n v="0"/>
    <n v="0"/>
    <s v="FED HOUSNG &amp; COMM DEV FND"/>
    <s v="FHCD KIRKLAND CDBG PRG ADM C15"/>
    <s v="PROGRAM YEAR PROJECTS"/>
    <s v="HOUSING AND COMMUNITY DEVELOPMENT"/>
  </r>
  <r>
    <x v="0"/>
    <s v="1125671"/>
    <s v="000000"/>
    <x v="6"/>
    <s v="0000000"/>
    <n v="2016"/>
    <x v="0"/>
    <x v="6"/>
    <s v="BS000-CURRENT ASSETS"/>
    <s v="B1150-ACCOUNTS RECEIVABLE"/>
    <m/>
    <n v="0"/>
    <n v="0"/>
    <n v="0"/>
    <n v="0"/>
    <n v="0"/>
    <s v="N/A"/>
    <n v="0"/>
    <n v="0"/>
    <n v="0"/>
    <n v="0"/>
    <n v="0"/>
    <n v="0"/>
    <n v="0"/>
    <n v="0"/>
    <n v="0"/>
    <n v="0"/>
    <n v="0"/>
    <n v="0"/>
    <n v="0"/>
    <s v="FED HOUSNG &amp; COMM DEV FND"/>
    <s v="FHCD DIOCESE OF OLYMPIA  C15"/>
    <s v="DEFAULT"/>
    <s v="Default"/>
  </r>
  <r>
    <x v="0"/>
    <s v="1125671"/>
    <s v="000000"/>
    <x v="9"/>
    <s v="0000000"/>
    <n v="2016"/>
    <x v="0"/>
    <x v="9"/>
    <s v="BS000-CURRENT ASSETS"/>
    <s v="B1150-ACCOUNTS RECEIVABLE"/>
    <m/>
    <n v="0"/>
    <n v="0"/>
    <n v="0"/>
    <n v="0"/>
    <n v="0"/>
    <s v="N/A"/>
    <n v="0"/>
    <n v="0"/>
    <n v="0"/>
    <n v="0"/>
    <n v="0"/>
    <n v="0"/>
    <n v="0"/>
    <n v="0"/>
    <n v="0"/>
    <n v="0"/>
    <n v="0"/>
    <n v="0"/>
    <n v="0"/>
    <s v="FED HOUSNG &amp; COMM DEV FND"/>
    <s v="FHCD DIOCESE OF OLYMPIA  C15"/>
    <s v="DEFAULT"/>
    <s v="Default"/>
  </r>
  <r>
    <x v="0"/>
    <s v="1125671"/>
    <s v="000000"/>
    <x v="29"/>
    <s v="0000000"/>
    <n v="2016"/>
    <x v="1"/>
    <x v="29"/>
    <s v="BS200-CURRENT LIABILITIES"/>
    <s v="B2220-DEFERRED REVENUES"/>
    <m/>
    <n v="0"/>
    <n v="0"/>
    <n v="-13562.460000000001"/>
    <n v="0"/>
    <n v="13562.460000000001"/>
    <s v="N/A"/>
    <n v="0"/>
    <n v="0"/>
    <n v="0"/>
    <n v="0"/>
    <n v="0"/>
    <n v="0"/>
    <n v="0"/>
    <n v="0"/>
    <n v="0"/>
    <n v="0"/>
    <n v="0"/>
    <n v="-13562.460000000001"/>
    <n v="0"/>
    <s v="FED HOUSNG &amp; COMM DEV FND"/>
    <s v="FHCD DIOCESE OF OLYMPIA  C15"/>
    <s v="DEFAULT"/>
    <s v="Default"/>
  </r>
  <r>
    <x v="0"/>
    <s v="1125671"/>
    <s v="350047"/>
    <x v="39"/>
    <s v="0000000"/>
    <n v="2016"/>
    <x v="4"/>
    <x v="39"/>
    <s v="R3000-REVENUE"/>
    <s v="R3600-MISCELLANEOUS REVENUE"/>
    <m/>
    <n v="0"/>
    <n v="0"/>
    <n v="0"/>
    <n v="0"/>
    <n v="0"/>
    <s v="N/A"/>
    <n v="0"/>
    <n v="0"/>
    <n v="0"/>
    <n v="0"/>
    <n v="0"/>
    <n v="0"/>
    <n v="0"/>
    <n v="0"/>
    <n v="0"/>
    <n v="0"/>
    <n v="0"/>
    <n v="0"/>
    <n v="0"/>
    <s v="FED HOUSNG &amp; COMM DEV FND"/>
    <s v="FHCD DIOCESE OF OLYMPIA  C15"/>
    <s v="PROGRAM YEAR PROJECTS"/>
    <s v="Default"/>
  </r>
  <r>
    <x v="0"/>
    <s v="1125671"/>
    <s v="350047"/>
    <x v="111"/>
    <s v="5590000"/>
    <n v="2016"/>
    <x v="3"/>
    <x v="111"/>
    <s v="50000-PROGRAM EXPENDITURE BUDGET"/>
    <s v="53000-SERVICES-OTHER CHARGES"/>
    <m/>
    <n v="0"/>
    <n v="0"/>
    <n v="0"/>
    <n v="0"/>
    <n v="0"/>
    <s v="N/A"/>
    <n v="0"/>
    <n v="0"/>
    <n v="0"/>
    <n v="0"/>
    <n v="0"/>
    <n v="0"/>
    <n v="0"/>
    <n v="0"/>
    <n v="0"/>
    <n v="0"/>
    <n v="0"/>
    <n v="0"/>
    <n v="0"/>
    <s v="FED HOUSNG &amp; COMM DEV FND"/>
    <s v="FHCD DIOCESE OF OLYMPIA  C15"/>
    <s v="PROGRAM YEAR PROJECTS"/>
    <s v="HOUSING AND COMMUNITY DEVELOPMENT"/>
  </r>
  <r>
    <x v="0"/>
    <s v="1125672"/>
    <s v="000000"/>
    <x v="6"/>
    <s v="0000000"/>
    <n v="2016"/>
    <x v="0"/>
    <x v="6"/>
    <s v="BS000-CURRENT ASSETS"/>
    <s v="B1150-ACCOUNTS RECEIVABLE"/>
    <m/>
    <n v="0"/>
    <n v="0"/>
    <n v="-17282.240000000002"/>
    <n v="0"/>
    <n v="17282.240000000002"/>
    <s v="N/A"/>
    <n v="-17282.240000000002"/>
    <n v="56820.090000000004"/>
    <n v="-56820.090000000004"/>
    <n v="0"/>
    <n v="0"/>
    <n v="0"/>
    <n v="0"/>
    <n v="0"/>
    <n v="0"/>
    <n v="0"/>
    <n v="0"/>
    <n v="0"/>
    <n v="0"/>
    <s v="FED HOUSNG &amp; COMM DEV FND"/>
    <s v="FHCD HCC STARTZONE MICROEN C15"/>
    <s v="DEFAULT"/>
    <s v="Default"/>
  </r>
  <r>
    <x v="0"/>
    <s v="1125672"/>
    <s v="000000"/>
    <x v="9"/>
    <s v="0000000"/>
    <n v="2016"/>
    <x v="0"/>
    <x v="9"/>
    <s v="BS000-CURRENT ASSETS"/>
    <s v="B1150-ACCOUNTS RECEIVABLE"/>
    <m/>
    <n v="0"/>
    <n v="0"/>
    <n v="-56849.22"/>
    <n v="0"/>
    <n v="56849.22"/>
    <s v="N/A"/>
    <n v="0"/>
    <n v="-56849.22"/>
    <n v="0"/>
    <n v="0"/>
    <n v="0"/>
    <n v="0"/>
    <n v="0"/>
    <n v="0"/>
    <n v="0"/>
    <n v="0"/>
    <n v="0"/>
    <n v="0"/>
    <n v="0"/>
    <s v="FED HOUSNG &amp; COMM DEV FND"/>
    <s v="FHCD HCC STARTZONE MICROEN C15"/>
    <s v="DEFAULT"/>
    <s v="Default"/>
  </r>
  <r>
    <x v="0"/>
    <s v="1125672"/>
    <s v="000000"/>
    <x v="29"/>
    <s v="0000000"/>
    <n v="2016"/>
    <x v="1"/>
    <x v="29"/>
    <s v="BS200-CURRENT LIABILITIES"/>
    <s v="B2220-DEFERRED REVENUES"/>
    <m/>
    <n v="0"/>
    <n v="0"/>
    <n v="0"/>
    <n v="0"/>
    <n v="0"/>
    <s v="N/A"/>
    <n v="0"/>
    <n v="0"/>
    <n v="0"/>
    <n v="0"/>
    <n v="0"/>
    <n v="0"/>
    <n v="0"/>
    <n v="0"/>
    <n v="0"/>
    <n v="0"/>
    <n v="0"/>
    <n v="0"/>
    <n v="0"/>
    <s v="FED HOUSNG &amp; COMM DEV FND"/>
    <s v="FHCD HCC STARTZONE MICROEN C15"/>
    <s v="DEFAULT"/>
    <s v="Default"/>
  </r>
  <r>
    <x v="0"/>
    <s v="1125672"/>
    <s v="350047"/>
    <x v="55"/>
    <s v="0000000"/>
    <n v="2016"/>
    <x v="4"/>
    <x v="55"/>
    <s v="R3000-REVENUE"/>
    <s v="R3310-FEDERAL GRANTS DIRECT"/>
    <m/>
    <n v="0"/>
    <n v="0"/>
    <n v="29.13"/>
    <n v="0"/>
    <n v="-29.13"/>
    <s v="N/A"/>
    <n v="0"/>
    <n v="29.13"/>
    <n v="0"/>
    <n v="0"/>
    <n v="0"/>
    <n v="0"/>
    <n v="0"/>
    <n v="0"/>
    <n v="0"/>
    <n v="0"/>
    <n v="0"/>
    <n v="0"/>
    <n v="0"/>
    <s v="FED HOUSNG &amp; COMM DEV FND"/>
    <s v="FHCD HCC STARTZONE MICROEN C15"/>
    <s v="PROGRAM YEAR PROJECTS"/>
    <s v="Default"/>
  </r>
  <r>
    <x v="0"/>
    <s v="1125672"/>
    <s v="350047"/>
    <x v="112"/>
    <s v="5590000"/>
    <n v="2016"/>
    <x v="3"/>
    <x v="112"/>
    <s v="50000-PROGRAM EXPENDITURE BUDGET"/>
    <s v="53000-SERVICES-OTHER CHARGES"/>
    <m/>
    <n v="0"/>
    <n v="0"/>
    <n v="-29.13"/>
    <n v="0"/>
    <n v="29.13"/>
    <s v="N/A"/>
    <n v="0"/>
    <n v="-29.13"/>
    <n v="0"/>
    <n v="0"/>
    <n v="0"/>
    <n v="0"/>
    <n v="0"/>
    <n v="0"/>
    <n v="0"/>
    <n v="0"/>
    <n v="0"/>
    <n v="0"/>
    <n v="0"/>
    <s v="FED HOUSNG &amp; COMM DEV FND"/>
    <s v="FHCD HCC STARTZONE MICROEN C15"/>
    <s v="PROGRAM YEAR PROJECTS"/>
    <s v="HOUSING AND COMMUNITY DEVELOPMENT"/>
  </r>
  <r>
    <x v="0"/>
    <s v="1125673"/>
    <s v="000000"/>
    <x v="6"/>
    <s v="0000000"/>
    <n v="2016"/>
    <x v="0"/>
    <x v="6"/>
    <s v="BS000-CURRENT ASSETS"/>
    <s v="B1150-ACCOUNTS RECEIVABLE"/>
    <m/>
    <n v="0"/>
    <n v="0"/>
    <n v="-783.61"/>
    <n v="0"/>
    <n v="783.61"/>
    <s v="N/A"/>
    <n v="-783.61"/>
    <n v="0"/>
    <n v="0"/>
    <n v="0"/>
    <n v="0"/>
    <n v="0"/>
    <n v="0"/>
    <n v="0"/>
    <n v="0"/>
    <n v="0"/>
    <n v="0"/>
    <n v="0"/>
    <n v="0"/>
    <s v="FED HOUSNG &amp; COMM DEV FND"/>
    <s v="FHCD DES MONIES PARKSIDE C15"/>
    <s v="DEFAULT"/>
    <s v="Default"/>
  </r>
  <r>
    <x v="0"/>
    <s v="1125673"/>
    <s v="000000"/>
    <x v="9"/>
    <s v="0000000"/>
    <n v="2016"/>
    <x v="0"/>
    <x v="9"/>
    <s v="BS000-CURRENT ASSETS"/>
    <s v="B1150-ACCOUNTS RECEIVABLE"/>
    <m/>
    <n v="0"/>
    <n v="0"/>
    <n v="-400.41"/>
    <n v="0"/>
    <n v="400.41"/>
    <s v="N/A"/>
    <n v="0"/>
    <n v="0"/>
    <n v="0"/>
    <n v="0"/>
    <n v="0"/>
    <n v="0"/>
    <n v="-400.41"/>
    <n v="0"/>
    <n v="0"/>
    <n v="0"/>
    <n v="0"/>
    <n v="0"/>
    <n v="0"/>
    <s v="FED HOUSNG &amp; COMM DEV FND"/>
    <s v="FHCD DES MONIES PARKSIDE C15"/>
    <s v="DEFAULT"/>
    <s v="Default"/>
  </r>
  <r>
    <x v="0"/>
    <s v="1125673"/>
    <s v="000000"/>
    <x v="29"/>
    <s v="0000000"/>
    <n v="2016"/>
    <x v="1"/>
    <x v="29"/>
    <s v="BS200-CURRENT LIABILITIES"/>
    <s v="B2220-DEFERRED REVENUES"/>
    <m/>
    <n v="0"/>
    <n v="0"/>
    <n v="400.40000000000003"/>
    <n v="0"/>
    <n v="-400.40000000000003"/>
    <s v="N/A"/>
    <n v="-0.01"/>
    <n v="0"/>
    <n v="0"/>
    <n v="0"/>
    <n v="0"/>
    <n v="0"/>
    <n v="400.41"/>
    <n v="0"/>
    <n v="0"/>
    <n v="0"/>
    <n v="0"/>
    <n v="0"/>
    <n v="0"/>
    <s v="FED HOUSNG &amp; COMM DEV FND"/>
    <s v="FHCD DES MONIES PARKSIDE C15"/>
    <s v="DEFAULT"/>
    <s v="Default"/>
  </r>
  <r>
    <x v="0"/>
    <s v="1125673"/>
    <s v="350047"/>
    <x v="55"/>
    <s v="0000000"/>
    <n v="2016"/>
    <x v="4"/>
    <x v="55"/>
    <s v="R3000-REVENUE"/>
    <s v="R3310-FEDERAL GRANTS DIRECT"/>
    <m/>
    <n v="0"/>
    <n v="0"/>
    <n v="0.01"/>
    <n v="0"/>
    <n v="-0.01"/>
    <s v="N/A"/>
    <n v="0.01"/>
    <n v="0"/>
    <n v="0"/>
    <n v="0"/>
    <n v="0"/>
    <n v="0"/>
    <n v="0"/>
    <n v="0"/>
    <n v="0"/>
    <n v="0"/>
    <n v="0"/>
    <n v="0"/>
    <n v="0"/>
    <s v="FED HOUSNG &amp; COMM DEV FND"/>
    <s v="FHCD DES MONIES PARKSIDE C15"/>
    <s v="PROGRAM YEAR PROJECTS"/>
    <s v="Default"/>
  </r>
  <r>
    <x v="0"/>
    <s v="1125673"/>
    <s v="350047"/>
    <x v="40"/>
    <s v="5590000"/>
    <n v="2016"/>
    <x v="3"/>
    <x v="40"/>
    <s v="50000-PROGRAM EXPENDITURE BUDGET"/>
    <s v="51000-WAGES AND BENEFITS"/>
    <s v="51100-SALARIES/WAGES"/>
    <n v="0"/>
    <n v="0"/>
    <n v="0"/>
    <n v="0"/>
    <n v="0"/>
    <s v="N/A"/>
    <n v="0"/>
    <n v="0"/>
    <n v="0"/>
    <n v="0"/>
    <n v="0"/>
    <n v="0"/>
    <n v="0"/>
    <n v="0"/>
    <n v="0"/>
    <n v="0"/>
    <n v="0"/>
    <n v="0"/>
    <n v="0"/>
    <s v="FED HOUSNG &amp; COMM DEV FND"/>
    <s v="FHCD DES MONIES PARKSIDE C15"/>
    <s v="PROGRAM YEAR PROJECTS"/>
    <s v="HOUSING AND COMMUNITY DEVELOPMENT"/>
  </r>
  <r>
    <x v="0"/>
    <s v="1125673"/>
    <s v="350047"/>
    <x v="106"/>
    <s v="5590000"/>
    <n v="2016"/>
    <x v="3"/>
    <x v="106"/>
    <s v="50000-PROGRAM EXPENDITURE BUDGET"/>
    <s v="51000-WAGES AND BENEFITS"/>
    <s v="51100-SALARIES/WAGES"/>
    <n v="0"/>
    <n v="0"/>
    <n v="0"/>
    <n v="0"/>
    <n v="0"/>
    <s v="N/A"/>
    <n v="0"/>
    <n v="0"/>
    <n v="0"/>
    <n v="0"/>
    <n v="0"/>
    <n v="0"/>
    <n v="0"/>
    <n v="0"/>
    <n v="0"/>
    <n v="0"/>
    <n v="0"/>
    <n v="0"/>
    <n v="0"/>
    <s v="FED HOUSNG &amp; COMM DEV FND"/>
    <s v="FHCD DES MONIES PARKSIDE C15"/>
    <s v="PROGRAM YEAR PROJECTS"/>
    <s v="HOUSING AND COMMUNITY DEVELOPMENT"/>
  </r>
  <r>
    <x v="0"/>
    <s v="1125673"/>
    <s v="350047"/>
    <x v="70"/>
    <s v="5590000"/>
    <n v="2016"/>
    <x v="3"/>
    <x v="70"/>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71"/>
    <s v="5590000"/>
    <n v="2016"/>
    <x v="3"/>
    <x v="71"/>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72"/>
    <s v="5590000"/>
    <n v="2016"/>
    <x v="3"/>
    <x v="72"/>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112"/>
    <s v="5590000"/>
    <n v="2016"/>
    <x v="3"/>
    <x v="112"/>
    <s v="50000-PROGRAM EXPENDITURE BUDGET"/>
    <s v="53000-SERVICES-OTHER CHARGES"/>
    <m/>
    <n v="0"/>
    <n v="0"/>
    <n v="0"/>
    <n v="0"/>
    <n v="0"/>
    <s v="N/A"/>
    <n v="0"/>
    <n v="0"/>
    <n v="0"/>
    <n v="0"/>
    <n v="0"/>
    <n v="0"/>
    <n v="0"/>
    <n v="0"/>
    <n v="0"/>
    <n v="0"/>
    <n v="0"/>
    <n v="0"/>
    <n v="0"/>
    <s v="FED HOUSNG &amp; COMM DEV FND"/>
    <s v="FHCD DES MONIES PARKSIDE C15"/>
    <s v="PROGRAM YEAR PROJECTS"/>
    <s v="HOUSING AND COMMUNITY DEVELOPMENT"/>
  </r>
  <r>
    <x v="0"/>
    <s v="1125673"/>
    <s v="350047"/>
    <x v="42"/>
    <s v="5590000"/>
    <n v="2016"/>
    <x v="3"/>
    <x v="42"/>
    <s v="50000-PROGRAM EXPENDITURE BUDGET"/>
    <s v="55000-INTRAGOVERNMENTAL SERVICES"/>
    <m/>
    <n v="0"/>
    <n v="0"/>
    <n v="0"/>
    <n v="0"/>
    <n v="0"/>
    <s v="N/A"/>
    <n v="0"/>
    <n v="62"/>
    <n v="-62"/>
    <n v="0"/>
    <n v="28"/>
    <n v="-28"/>
    <n v="90"/>
    <n v="344"/>
    <n v="-434"/>
    <n v="0"/>
    <n v="0"/>
    <n v="0"/>
    <n v="0"/>
    <s v="FED HOUSNG &amp; COMM DEV FND"/>
    <s v="FHCD DES MONIES PARKSIDE C15"/>
    <s v="PROGRAM YEAR PROJECTS"/>
    <s v="HOUSING AND COMMUNITY DEVELOPMENT"/>
  </r>
  <r>
    <x v="0"/>
    <s v="1125674"/>
    <s v="000000"/>
    <x v="6"/>
    <s v="0000000"/>
    <n v="2016"/>
    <x v="0"/>
    <x v="6"/>
    <s v="BS000-CURRENT ASSETS"/>
    <s v="B1150-ACCOUNTS RECEIVABLE"/>
    <m/>
    <n v="0"/>
    <n v="0"/>
    <n v="-525.76"/>
    <n v="0"/>
    <n v="525.76"/>
    <s v="N/A"/>
    <n v="-525.76"/>
    <n v="0"/>
    <n v="0"/>
    <n v="0"/>
    <n v="0"/>
    <n v="0"/>
    <n v="0"/>
    <n v="0"/>
    <n v="0"/>
    <n v="0"/>
    <n v="0"/>
    <n v="0"/>
    <n v="0"/>
    <s v="FED HOUSNG &amp; COMM DEV FND"/>
    <s v="FHCD PACIFIC SNR &amp; COMMU C15"/>
    <s v="DEFAULT"/>
    <s v="Default"/>
  </r>
  <r>
    <x v="0"/>
    <s v="1125674"/>
    <s v="000000"/>
    <x v="9"/>
    <s v="0000000"/>
    <n v="2016"/>
    <x v="0"/>
    <x v="9"/>
    <s v="BS000-CURRENT ASSETS"/>
    <s v="B1150-ACCOUNTS RECEIVABLE"/>
    <m/>
    <n v="0"/>
    <n v="0"/>
    <n v="-34.17"/>
    <n v="0"/>
    <n v="34.17"/>
    <s v="N/A"/>
    <n v="0"/>
    <n v="0"/>
    <n v="0"/>
    <n v="0"/>
    <n v="0"/>
    <n v="0"/>
    <n v="-34.17"/>
    <n v="0"/>
    <n v="0"/>
    <n v="0"/>
    <n v="0"/>
    <n v="0"/>
    <n v="0"/>
    <s v="FED HOUSNG &amp; COMM DEV FND"/>
    <s v="FHCD PACIFIC SNR &amp; COMMU C15"/>
    <s v="DEFAULT"/>
    <s v="Default"/>
  </r>
  <r>
    <x v="0"/>
    <s v="1125674"/>
    <s v="000000"/>
    <x v="29"/>
    <s v="0000000"/>
    <n v="2016"/>
    <x v="1"/>
    <x v="29"/>
    <s v="BS200-CURRENT LIABILITIES"/>
    <s v="B2220-DEFERRED REVENUES"/>
    <m/>
    <n v="0"/>
    <n v="0"/>
    <n v="34.17"/>
    <n v="0"/>
    <n v="-34.17"/>
    <s v="N/A"/>
    <n v="0"/>
    <n v="0"/>
    <n v="0"/>
    <n v="0"/>
    <n v="0"/>
    <n v="0"/>
    <n v="34.17"/>
    <n v="0"/>
    <n v="0"/>
    <n v="0"/>
    <n v="0"/>
    <n v="0"/>
    <n v="0"/>
    <s v="FED HOUSNG &amp; COMM DEV FND"/>
    <s v="FHCD PACIFIC SNR &amp; COMMU C15"/>
    <s v="DEFAULT"/>
    <s v="Default"/>
  </r>
  <r>
    <x v="0"/>
    <s v="1125674"/>
    <s v="350047"/>
    <x v="55"/>
    <s v="0000000"/>
    <n v="2016"/>
    <x v="4"/>
    <x v="55"/>
    <s v="R3000-REVENUE"/>
    <s v="R3310-FEDERAL GRANTS DIRECT"/>
    <m/>
    <n v="0"/>
    <n v="0"/>
    <n v="0"/>
    <n v="0"/>
    <n v="0"/>
    <s v="N/A"/>
    <n v="0"/>
    <n v="0"/>
    <n v="0"/>
    <n v="0"/>
    <n v="0"/>
    <n v="0"/>
    <n v="0"/>
    <n v="0"/>
    <n v="0"/>
    <n v="0"/>
    <n v="0"/>
    <n v="0"/>
    <n v="0"/>
    <s v="FED HOUSNG &amp; COMM DEV FND"/>
    <s v="FHCD PACIFIC SNR &amp; COMMU C15"/>
    <s v="PROGRAM YEAR PROJECTS"/>
    <s v="Default"/>
  </r>
  <r>
    <x v="0"/>
    <s v="1125674"/>
    <s v="350047"/>
    <x v="40"/>
    <s v="5590000"/>
    <n v="2016"/>
    <x v="3"/>
    <x v="40"/>
    <s v="50000-PROGRAM EXPENDITURE BUDGET"/>
    <s v="51000-WAGES AND BENEFITS"/>
    <s v="51100-SALARIES/WAGES"/>
    <n v="0"/>
    <n v="0"/>
    <n v="0"/>
    <n v="0"/>
    <n v="0"/>
    <s v="N/A"/>
    <n v="0"/>
    <n v="0"/>
    <n v="0"/>
    <n v="0"/>
    <n v="0"/>
    <n v="0"/>
    <n v="0"/>
    <n v="0"/>
    <n v="0"/>
    <n v="0"/>
    <n v="0"/>
    <n v="0"/>
    <n v="0"/>
    <s v="FED HOUSNG &amp; COMM DEV FND"/>
    <s v="FHCD PACIFIC SNR &amp; COMMU C15"/>
    <s v="PROGRAM YEAR PROJECTS"/>
    <s v="HOUSING AND COMMUNITY DEVELOPMENT"/>
  </r>
  <r>
    <x v="0"/>
    <s v="1125674"/>
    <s v="350047"/>
    <x v="70"/>
    <s v="5590000"/>
    <n v="2016"/>
    <x v="3"/>
    <x v="70"/>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71"/>
    <s v="5590000"/>
    <n v="2016"/>
    <x v="3"/>
    <x v="71"/>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72"/>
    <s v="5590000"/>
    <n v="2016"/>
    <x v="3"/>
    <x v="72"/>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42"/>
    <s v="5590000"/>
    <n v="2016"/>
    <x v="3"/>
    <x v="42"/>
    <s v="50000-PROGRAM EXPENDITURE BUDGET"/>
    <s v="55000-INTRAGOVERNMENTAL SERVICES"/>
    <m/>
    <n v="0"/>
    <n v="0"/>
    <n v="0"/>
    <n v="0"/>
    <n v="0"/>
    <s v="N/A"/>
    <n v="0"/>
    <n v="0"/>
    <n v="18"/>
    <n v="-18"/>
    <n v="42"/>
    <n v="-42"/>
    <n v="0"/>
    <n v="0"/>
    <n v="0"/>
    <n v="0"/>
    <n v="0"/>
    <n v="0"/>
    <n v="0"/>
    <s v="FED HOUSNG &amp; COMM DEV FND"/>
    <s v="FHCD PACIFIC SNR &amp; COMMU C15"/>
    <s v="PROGRAM YEAR PROJECTS"/>
    <s v="HOUSING AND COMMUNITY DEVELOPMENT"/>
  </r>
  <r>
    <x v="0"/>
    <s v="1125675"/>
    <s v="000000"/>
    <x v="6"/>
    <s v="0000000"/>
    <n v="2016"/>
    <x v="0"/>
    <x v="6"/>
    <s v="BS000-CURRENT ASSETS"/>
    <s v="B1150-ACCOUNTS RECEIVABLE"/>
    <m/>
    <n v="0"/>
    <n v="0"/>
    <n v="-2137.34"/>
    <n v="0"/>
    <n v="2137.34"/>
    <s v="N/A"/>
    <n v="26331.87"/>
    <n v="-27449.420000000002"/>
    <n v="0"/>
    <n v="0"/>
    <n v="0"/>
    <n v="-1019.7900000000001"/>
    <n v="0"/>
    <n v="0"/>
    <n v="0"/>
    <n v="0"/>
    <n v="0"/>
    <n v="0"/>
    <n v="0"/>
    <s v="FED HOUSNG &amp; COMM DEV FND"/>
    <s v="FHCD VASHON SR CNTR REHAB C15"/>
    <s v="DEFAULT"/>
    <s v="Default"/>
  </r>
  <r>
    <x v="0"/>
    <s v="1125675"/>
    <s v="000000"/>
    <x v="9"/>
    <s v="0000000"/>
    <n v="2016"/>
    <x v="0"/>
    <x v="9"/>
    <s v="BS000-CURRENT ASSETS"/>
    <s v="B1150-ACCOUNTS RECEIVABLE"/>
    <m/>
    <n v="0"/>
    <n v="0"/>
    <n v="-6517.6"/>
    <n v="0"/>
    <n v="6517.6"/>
    <s v="N/A"/>
    <n v="-17260.560000000001"/>
    <n v="0"/>
    <n v="0"/>
    <n v="0"/>
    <n v="0"/>
    <n v="0"/>
    <n v="0"/>
    <n v="0"/>
    <n v="10742.960000000001"/>
    <n v="0"/>
    <n v="0"/>
    <n v="0"/>
    <n v="0"/>
    <s v="FED HOUSNG &amp; COMM DEV FND"/>
    <s v="FHCD VASHON SR CNTR REHAB C15"/>
    <s v="DEFAULT"/>
    <s v="Default"/>
  </r>
  <r>
    <x v="0"/>
    <s v="1125675"/>
    <s v="000000"/>
    <x v="29"/>
    <s v="0000000"/>
    <n v="2016"/>
    <x v="1"/>
    <x v="29"/>
    <s v="BS200-CURRENT LIABILITIES"/>
    <s v="B2220-DEFERRED REVENUES"/>
    <m/>
    <n v="0"/>
    <n v="0"/>
    <n v="465.69"/>
    <n v="0"/>
    <n v="-465.69"/>
    <s v="N/A"/>
    <n v="0"/>
    <n v="10188.86"/>
    <n v="0"/>
    <n v="0"/>
    <n v="0"/>
    <n v="1019.7900000000001"/>
    <n v="0"/>
    <n v="0"/>
    <n v="-10742.960000000001"/>
    <n v="0"/>
    <n v="0"/>
    <n v="0"/>
    <n v="0"/>
    <s v="FED HOUSNG &amp; COMM DEV FND"/>
    <s v="FHCD VASHON SR CNTR REHAB C15"/>
    <s v="DEFAULT"/>
    <s v="Default"/>
  </r>
  <r>
    <x v="0"/>
    <s v="1125675"/>
    <s v="350047"/>
    <x v="55"/>
    <s v="0000000"/>
    <n v="2016"/>
    <x v="4"/>
    <x v="55"/>
    <s v="R3000-REVENUE"/>
    <s v="R3310-FEDERAL GRANTS DIRECT"/>
    <m/>
    <n v="0"/>
    <n v="0"/>
    <n v="0"/>
    <n v="0"/>
    <n v="0"/>
    <s v="N/A"/>
    <n v="0"/>
    <n v="0"/>
    <n v="0"/>
    <n v="0"/>
    <n v="0"/>
    <n v="0"/>
    <n v="0"/>
    <n v="0"/>
    <n v="0"/>
    <n v="0"/>
    <n v="0"/>
    <n v="0"/>
    <n v="0"/>
    <s v="FED HOUSNG &amp; COMM DEV FND"/>
    <s v="FHCD VASHON SR CNTR REHAB C15"/>
    <s v="PROGRAM YEAR PROJECTS"/>
    <s v="Default"/>
  </r>
  <r>
    <x v="0"/>
    <s v="1125675"/>
    <s v="350047"/>
    <x v="40"/>
    <s v="5590000"/>
    <n v="2016"/>
    <x v="3"/>
    <x v="40"/>
    <s v="50000-PROGRAM EXPENDITURE BUDGET"/>
    <s v="51000-WAGES AND BENEFITS"/>
    <s v="51100-SALARIES/WAGES"/>
    <n v="0"/>
    <n v="0"/>
    <n v="0"/>
    <n v="0"/>
    <n v="0"/>
    <s v="N/A"/>
    <n v="0"/>
    <n v="0"/>
    <n v="0"/>
    <n v="0"/>
    <n v="0"/>
    <n v="0"/>
    <n v="0"/>
    <n v="0"/>
    <n v="0"/>
    <n v="0"/>
    <n v="0"/>
    <n v="0"/>
    <n v="0"/>
    <s v="FED HOUSNG &amp; COMM DEV FND"/>
    <s v="FHCD VASHON SR CNTR REHAB C15"/>
    <s v="PROGRAM YEAR PROJECTS"/>
    <s v="HOUSING AND COMMUNITY DEVELOPMENT"/>
  </r>
  <r>
    <x v="0"/>
    <s v="1125675"/>
    <s v="350047"/>
    <x v="106"/>
    <s v="5590000"/>
    <n v="2016"/>
    <x v="3"/>
    <x v="106"/>
    <s v="50000-PROGRAM EXPENDITURE BUDGET"/>
    <s v="51000-WAGES AND BENEFITS"/>
    <s v="51100-SALARIES/WAGES"/>
    <n v="0"/>
    <n v="0"/>
    <n v="0"/>
    <n v="0"/>
    <n v="0"/>
    <s v="N/A"/>
    <n v="0"/>
    <n v="0"/>
    <n v="0"/>
    <n v="0"/>
    <n v="0"/>
    <n v="0"/>
    <n v="0"/>
    <n v="0"/>
    <n v="0"/>
    <n v="0"/>
    <n v="0"/>
    <n v="0"/>
    <n v="0"/>
    <s v="FED HOUSNG &amp; COMM DEV FND"/>
    <s v="FHCD VASHON SR CNTR REHAB C15"/>
    <s v="PROGRAM YEAR PROJECTS"/>
    <s v="HOUSING AND COMMUNITY DEVELOPMENT"/>
  </r>
  <r>
    <x v="0"/>
    <s v="1125675"/>
    <s v="350047"/>
    <x v="70"/>
    <s v="5590000"/>
    <n v="2016"/>
    <x v="3"/>
    <x v="70"/>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71"/>
    <s v="5590000"/>
    <n v="2016"/>
    <x v="3"/>
    <x v="71"/>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72"/>
    <s v="5590000"/>
    <n v="2016"/>
    <x v="3"/>
    <x v="72"/>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156"/>
    <s v="5590000"/>
    <n v="2016"/>
    <x v="3"/>
    <x v="155"/>
    <s v="50000-PROGRAM EXPENDITURE BUDGET"/>
    <s v="53000-SERVICES-OTHER CHARGES"/>
    <m/>
    <n v="0"/>
    <n v="0"/>
    <n v="0"/>
    <n v="0"/>
    <n v="0"/>
    <s v="N/A"/>
    <n v="0"/>
    <n v="0"/>
    <n v="0"/>
    <n v="0"/>
    <n v="0"/>
    <n v="0"/>
    <n v="0"/>
    <n v="0"/>
    <n v="0"/>
    <n v="0"/>
    <n v="0"/>
    <n v="0"/>
    <n v="0"/>
    <s v="FED HOUSNG &amp; COMM DEV FND"/>
    <s v="FHCD VASHON SR CNTR REHAB C15"/>
    <s v="PROGRAM YEAR PROJECTS"/>
    <s v="HOUSING AND COMMUNITY DEVELOPMENT"/>
  </r>
  <r>
    <x v="0"/>
    <s v="1125675"/>
    <s v="350047"/>
    <x v="112"/>
    <s v="5590000"/>
    <n v="2016"/>
    <x v="3"/>
    <x v="112"/>
    <s v="50000-PROGRAM EXPENDITURE BUDGET"/>
    <s v="53000-SERVICES-OTHER CHARGES"/>
    <m/>
    <n v="0"/>
    <n v="0"/>
    <n v="0"/>
    <n v="0"/>
    <n v="0"/>
    <s v="N/A"/>
    <n v="0"/>
    <n v="0"/>
    <n v="0"/>
    <n v="0"/>
    <n v="0"/>
    <n v="0"/>
    <n v="0"/>
    <n v="0"/>
    <n v="0"/>
    <n v="0"/>
    <n v="0"/>
    <n v="0"/>
    <n v="0"/>
    <s v="FED HOUSNG &amp; COMM DEV FND"/>
    <s v="FHCD VASHON SR CNTR REHAB C15"/>
    <s v="PROGRAM YEAR PROJECTS"/>
    <s v="HOUSING AND COMMUNITY DEVELOPMENT"/>
  </r>
  <r>
    <x v="0"/>
    <s v="1125676"/>
    <s v="000000"/>
    <x v="6"/>
    <s v="0000000"/>
    <n v="2016"/>
    <x v="0"/>
    <x v="6"/>
    <s v="BS000-CURRENT ASSETS"/>
    <s v="B1150-ACCOUNTS RECEIVABLE"/>
    <m/>
    <n v="0"/>
    <n v="0"/>
    <n v="0"/>
    <n v="0"/>
    <n v="0"/>
    <s v="N/A"/>
    <n v="14834.75"/>
    <n v="-14834.75"/>
    <n v="0"/>
    <n v="0"/>
    <n v="0"/>
    <n v="0"/>
    <n v="0"/>
    <n v="0"/>
    <n v="0"/>
    <n v="0"/>
    <n v="0"/>
    <n v="0"/>
    <n v="0"/>
    <s v="FED HOUSNG &amp; COMM DEV FND"/>
    <s v="FHCD SHORELINE CDBG ADM C15"/>
    <s v="DEFAULT"/>
    <s v="Default"/>
  </r>
  <r>
    <x v="0"/>
    <s v="1125676"/>
    <s v="000000"/>
    <x v="9"/>
    <s v="0000000"/>
    <n v="2016"/>
    <x v="0"/>
    <x v="9"/>
    <s v="BS000-CURRENT ASSETS"/>
    <s v="B1150-ACCOUNTS RECEIVABLE"/>
    <m/>
    <n v="0"/>
    <n v="0"/>
    <n v="-22732.98"/>
    <n v="0"/>
    <n v="22732.98"/>
    <s v="N/A"/>
    <n v="-14834.75"/>
    <n v="-14834.75"/>
    <n v="0"/>
    <n v="0"/>
    <n v="0"/>
    <n v="0"/>
    <n v="6936.52"/>
    <n v="0"/>
    <n v="0"/>
    <n v="0"/>
    <n v="0"/>
    <n v="0"/>
    <n v="0"/>
    <s v="FED HOUSNG &amp; COMM DEV FND"/>
    <s v="FHCD SHORELINE CDBG ADM C15"/>
    <s v="DEFAULT"/>
    <s v="Default"/>
  </r>
  <r>
    <x v="0"/>
    <s v="1125676"/>
    <s v="000000"/>
    <x v="29"/>
    <s v="0000000"/>
    <n v="2016"/>
    <x v="1"/>
    <x v="29"/>
    <s v="BS200-CURRENT LIABILITIES"/>
    <s v="B2220-DEFERRED REVENUES"/>
    <m/>
    <n v="0"/>
    <n v="0"/>
    <n v="7898.2300000000005"/>
    <n v="0"/>
    <n v="-7898.2300000000005"/>
    <s v="N/A"/>
    <n v="14834.75"/>
    <n v="0"/>
    <n v="0"/>
    <n v="0"/>
    <n v="0"/>
    <n v="0"/>
    <n v="-6936.52"/>
    <n v="0"/>
    <n v="0"/>
    <n v="0"/>
    <n v="0"/>
    <n v="0"/>
    <n v="0"/>
    <s v="FED HOUSNG &amp; COMM DEV FND"/>
    <s v="FHCD SHORELINE CDBG ADM C15"/>
    <s v="DEFAULT"/>
    <s v="Default"/>
  </r>
  <r>
    <x v="0"/>
    <s v="1125676"/>
    <s v="350047"/>
    <x v="55"/>
    <s v="0000000"/>
    <n v="2016"/>
    <x v="4"/>
    <x v="55"/>
    <s v="R3000-REVENUE"/>
    <s v="R3310-FEDERAL GRANTS DIRECT"/>
    <m/>
    <n v="0"/>
    <n v="0"/>
    <n v="0"/>
    <n v="0"/>
    <n v="0"/>
    <s v="N/A"/>
    <n v="-14834.75"/>
    <n v="14834.75"/>
    <n v="0"/>
    <n v="0"/>
    <n v="0"/>
    <n v="0"/>
    <n v="0"/>
    <n v="0"/>
    <n v="0"/>
    <n v="0"/>
    <n v="0"/>
    <n v="0"/>
    <n v="0"/>
    <s v="FED HOUSNG &amp; COMM DEV FND"/>
    <s v="FHCD SHORELINE CDBG ADM C15"/>
    <s v="PROGRAM YEAR PROJECTS"/>
    <s v="Default"/>
  </r>
  <r>
    <x v="0"/>
    <s v="1125676"/>
    <s v="350047"/>
    <x v="112"/>
    <s v="5590000"/>
    <n v="2016"/>
    <x v="3"/>
    <x v="112"/>
    <s v="50000-PROGRAM EXPENDITURE BUDGET"/>
    <s v="53000-SERVICES-OTHER CHARGES"/>
    <m/>
    <n v="0"/>
    <n v="0"/>
    <n v="0"/>
    <n v="0"/>
    <n v="0"/>
    <s v="N/A"/>
    <n v="0"/>
    <n v="0"/>
    <n v="0"/>
    <n v="0"/>
    <n v="0"/>
    <n v="0"/>
    <n v="0"/>
    <n v="0"/>
    <n v="0"/>
    <n v="0"/>
    <n v="0"/>
    <n v="0"/>
    <n v="0"/>
    <s v="FED HOUSNG &amp; COMM DEV FND"/>
    <s v="FHCD SHORELINE CDBG ADM C15"/>
    <s v="PROGRAM YEAR PROJECTS"/>
    <s v="HOUSING AND COMMUNITY DEVELOPMENT"/>
  </r>
  <r>
    <x v="0"/>
    <s v="1125678"/>
    <s v="000000"/>
    <x v="6"/>
    <s v="0000000"/>
    <n v="2016"/>
    <x v="0"/>
    <x v="6"/>
    <s v="BS000-CURRENT ASSETS"/>
    <s v="B1150-ACCOUNTS RECEIVABLE"/>
    <m/>
    <n v="0"/>
    <n v="0"/>
    <n v="0"/>
    <n v="0"/>
    <n v="0"/>
    <s v="N/A"/>
    <n v="0"/>
    <n v="0"/>
    <n v="0"/>
    <n v="0"/>
    <n v="0"/>
    <n v="0"/>
    <n v="0"/>
    <n v="0"/>
    <n v="0"/>
    <n v="0"/>
    <n v="0"/>
    <n v="0"/>
    <n v="0"/>
    <s v="FED HOUSNG &amp; COMM DEV FND"/>
    <s v="FHCD RENTON DNTN CRFI LOAN C15"/>
    <s v="DEFAULT"/>
    <s v="Default"/>
  </r>
  <r>
    <x v="0"/>
    <s v="1125678"/>
    <s v="000000"/>
    <x v="9"/>
    <s v="0000000"/>
    <n v="2016"/>
    <x v="0"/>
    <x v="9"/>
    <s v="BS000-CURRENT ASSETS"/>
    <s v="B1150-ACCOUNTS RECEIVABLE"/>
    <m/>
    <n v="0"/>
    <n v="0"/>
    <n v="0"/>
    <n v="0"/>
    <n v="0"/>
    <s v="N/A"/>
    <n v="0"/>
    <n v="0"/>
    <n v="0"/>
    <n v="0"/>
    <n v="0"/>
    <n v="0"/>
    <n v="0"/>
    <n v="0"/>
    <n v="0"/>
    <n v="0"/>
    <n v="0"/>
    <n v="0"/>
    <n v="0"/>
    <s v="FED HOUSNG &amp; COMM DEV FND"/>
    <s v="FHCD RENTON DNTN CRFI LOAN C15"/>
    <s v="DEFAULT"/>
    <s v="Default"/>
  </r>
  <r>
    <x v="0"/>
    <s v="1125678"/>
    <s v="000000"/>
    <x v="29"/>
    <s v="0000000"/>
    <n v="2016"/>
    <x v="1"/>
    <x v="29"/>
    <s v="BS200-CURRENT LIABILITIES"/>
    <s v="B2220-DEFERRED REVENUES"/>
    <m/>
    <n v="0"/>
    <n v="0"/>
    <n v="0"/>
    <n v="0"/>
    <n v="0"/>
    <s v="N/A"/>
    <n v="0"/>
    <n v="0"/>
    <n v="0"/>
    <n v="0"/>
    <n v="0"/>
    <n v="0"/>
    <n v="0"/>
    <n v="0"/>
    <n v="0"/>
    <n v="0"/>
    <n v="0"/>
    <n v="0"/>
    <n v="0"/>
    <s v="FED HOUSNG &amp; COMM DEV FND"/>
    <s v="FHCD RENTON DNTN CRFI LOAN C15"/>
    <s v="DEFAULT"/>
    <s v="Default"/>
  </r>
  <r>
    <x v="0"/>
    <s v="1125678"/>
    <s v="350047"/>
    <x v="55"/>
    <s v="0000000"/>
    <n v="2016"/>
    <x v="4"/>
    <x v="55"/>
    <s v="R3000-REVENUE"/>
    <s v="R3310-FEDERAL GRANTS DIRECT"/>
    <m/>
    <n v="0"/>
    <n v="0"/>
    <n v="0"/>
    <n v="0"/>
    <n v="0"/>
    <s v="N/A"/>
    <n v="0"/>
    <n v="0"/>
    <n v="0"/>
    <n v="0"/>
    <n v="0"/>
    <n v="0"/>
    <n v="0"/>
    <n v="0"/>
    <n v="0"/>
    <n v="0"/>
    <n v="0"/>
    <n v="0"/>
    <n v="0"/>
    <s v="FED HOUSNG &amp; COMM DEV FND"/>
    <s v="FHCD RENTON DNTN CRFI LOAN C15"/>
    <s v="PROGRAM YEAR PROJECTS"/>
    <s v="Default"/>
  </r>
  <r>
    <x v="0"/>
    <s v="1125678"/>
    <s v="350047"/>
    <x v="40"/>
    <s v="5590000"/>
    <n v="2016"/>
    <x v="3"/>
    <x v="40"/>
    <s v="50000-PROGRAM EXPENDITURE BUDGET"/>
    <s v="51000-WAGES AND BENEFITS"/>
    <s v="51100-SALARIES/WAGES"/>
    <n v="0"/>
    <n v="0"/>
    <n v="0"/>
    <n v="0"/>
    <n v="0"/>
    <s v="N/A"/>
    <n v="0"/>
    <n v="0"/>
    <n v="0"/>
    <n v="0"/>
    <n v="0"/>
    <n v="0"/>
    <n v="0"/>
    <n v="0"/>
    <n v="0"/>
    <n v="0"/>
    <n v="0"/>
    <n v="0"/>
    <n v="0"/>
    <s v="FED HOUSNG &amp; COMM DEV FND"/>
    <s v="FHCD RENTON DNTN CRFI LOAN C15"/>
    <s v="PROGRAM YEAR PROJECTS"/>
    <s v="HOUSING AND COMMUNITY DEVELOPMENT"/>
  </r>
  <r>
    <x v="0"/>
    <s v="1125678"/>
    <s v="350047"/>
    <x v="70"/>
    <s v="5590000"/>
    <n v="2016"/>
    <x v="3"/>
    <x v="70"/>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71"/>
    <s v="5590000"/>
    <n v="2016"/>
    <x v="3"/>
    <x v="71"/>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72"/>
    <s v="5590000"/>
    <n v="2016"/>
    <x v="3"/>
    <x v="72"/>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112"/>
    <s v="5590000"/>
    <n v="2016"/>
    <x v="3"/>
    <x v="112"/>
    <s v="50000-PROGRAM EXPENDITURE BUDGET"/>
    <s v="53000-SERVICES-OTHER CHARGES"/>
    <m/>
    <n v="0"/>
    <n v="0"/>
    <n v="0"/>
    <n v="0"/>
    <n v="0"/>
    <s v="N/A"/>
    <n v="0"/>
    <n v="0"/>
    <n v="0"/>
    <n v="0"/>
    <n v="0"/>
    <n v="0"/>
    <n v="0"/>
    <n v="0"/>
    <n v="0"/>
    <n v="0"/>
    <n v="0"/>
    <n v="0"/>
    <n v="0"/>
    <s v="FED HOUSNG &amp; COMM DEV FND"/>
    <s v="FHCD RENTON DNTN CRFI LOAN C15"/>
    <s v="PROGRAM YEAR PROJECTS"/>
    <s v="HOUSING AND COMMUNITY DEVELOPMENT"/>
  </r>
  <r>
    <x v="0"/>
    <s v="1125678"/>
    <s v="350047"/>
    <x v="42"/>
    <s v="5590000"/>
    <n v="2016"/>
    <x v="3"/>
    <x v="42"/>
    <s v="50000-PROGRAM EXPENDITURE BUDGET"/>
    <s v="55000-INTRAGOVERNMENTAL SERVICES"/>
    <m/>
    <n v="0"/>
    <n v="0"/>
    <n v="0"/>
    <n v="0"/>
    <n v="0"/>
    <s v="N/A"/>
    <n v="12"/>
    <n v="0"/>
    <n v="-12"/>
    <n v="0"/>
    <n v="0"/>
    <n v="0"/>
    <n v="0"/>
    <n v="0"/>
    <n v="0"/>
    <n v="0"/>
    <n v="0"/>
    <n v="0"/>
    <n v="0"/>
    <s v="FED HOUSNG &amp; COMM DEV FND"/>
    <s v="FHCD RENTON DNTN CRFI LOAN C15"/>
    <s v="PROGRAM YEAR PROJECTS"/>
    <s v="HOUSING AND COMMUNITY DEVELOPMENT"/>
  </r>
  <r>
    <x v="0"/>
    <s v="1125680"/>
    <s v="000000"/>
    <x v="6"/>
    <s v="0000000"/>
    <n v="2016"/>
    <x v="0"/>
    <x v="6"/>
    <s v="BS000-CURRENT ASSETS"/>
    <s v="B1150-ACCOUNTS RECEIVABLE"/>
    <m/>
    <n v="0"/>
    <n v="0"/>
    <n v="0"/>
    <n v="0"/>
    <n v="0"/>
    <s v="N/A"/>
    <n v="0"/>
    <n v="0"/>
    <n v="0"/>
    <n v="0"/>
    <n v="0"/>
    <n v="0"/>
    <n v="0"/>
    <n v="0"/>
    <n v="0"/>
    <n v="0"/>
    <n v="0"/>
    <n v="0"/>
    <n v="0"/>
    <s v="FED HOUSNG &amp; COMM DEV FND"/>
    <s v="FHCD RENTON DNTN PUB INFRA C15"/>
    <s v="DEFAULT"/>
    <s v="Default"/>
  </r>
  <r>
    <x v="0"/>
    <s v="1125680"/>
    <s v="000000"/>
    <x v="9"/>
    <s v="0000000"/>
    <n v="2016"/>
    <x v="0"/>
    <x v="9"/>
    <s v="BS000-CURRENT ASSETS"/>
    <s v="B1150-ACCOUNTS RECEIVABLE"/>
    <m/>
    <n v="0"/>
    <n v="0"/>
    <n v="0"/>
    <n v="0"/>
    <n v="0"/>
    <s v="N/A"/>
    <n v="0"/>
    <n v="0"/>
    <n v="0"/>
    <n v="0"/>
    <n v="0"/>
    <n v="0"/>
    <n v="0"/>
    <n v="0"/>
    <n v="0"/>
    <n v="0"/>
    <n v="0"/>
    <n v="0"/>
    <n v="0"/>
    <s v="FED HOUSNG &amp; COMM DEV FND"/>
    <s v="FHCD RENTON DNTN PUB INFRA C15"/>
    <s v="DEFAULT"/>
    <s v="Default"/>
  </r>
  <r>
    <x v="0"/>
    <s v="1125680"/>
    <s v="000000"/>
    <x v="29"/>
    <s v="0000000"/>
    <n v="2016"/>
    <x v="1"/>
    <x v="29"/>
    <s v="BS200-CURRENT LIABILITIES"/>
    <s v="B2220-DEFERRED REVENUES"/>
    <m/>
    <n v="0"/>
    <n v="0"/>
    <n v="0"/>
    <n v="0"/>
    <n v="0"/>
    <s v="N/A"/>
    <n v="0"/>
    <n v="0"/>
    <n v="0"/>
    <n v="0"/>
    <n v="0"/>
    <n v="0"/>
    <n v="0"/>
    <n v="0"/>
    <n v="0"/>
    <n v="0"/>
    <n v="0"/>
    <n v="0"/>
    <n v="0"/>
    <s v="FED HOUSNG &amp; COMM DEV FND"/>
    <s v="FHCD RENTON DNTN PUB INFRA C15"/>
    <s v="DEFAULT"/>
    <s v="Default"/>
  </r>
  <r>
    <x v="0"/>
    <s v="1125680"/>
    <s v="350047"/>
    <x v="55"/>
    <s v="0000000"/>
    <n v="2016"/>
    <x v="4"/>
    <x v="55"/>
    <s v="R3000-REVENUE"/>
    <s v="R3310-FEDERAL GRANTS DIRECT"/>
    <m/>
    <n v="0"/>
    <n v="0"/>
    <n v="0"/>
    <n v="0"/>
    <n v="0"/>
    <s v="N/A"/>
    <n v="0"/>
    <n v="0"/>
    <n v="0"/>
    <n v="0"/>
    <n v="0"/>
    <n v="0"/>
    <n v="0"/>
    <n v="0"/>
    <n v="0"/>
    <n v="0"/>
    <n v="0"/>
    <n v="0"/>
    <n v="0"/>
    <s v="FED HOUSNG &amp; COMM DEV FND"/>
    <s v="FHCD RENTON DNTN PUB INFRA C15"/>
    <s v="PROGRAM YEAR PROJECTS"/>
    <s v="Default"/>
  </r>
  <r>
    <x v="0"/>
    <s v="1125680"/>
    <s v="350047"/>
    <x v="40"/>
    <s v="5590000"/>
    <n v="2016"/>
    <x v="3"/>
    <x v="40"/>
    <s v="50000-PROGRAM EXPENDITURE BUDGET"/>
    <s v="51000-WAGES AND BENEFITS"/>
    <s v="51100-SALARIES/WAGES"/>
    <n v="0"/>
    <n v="0"/>
    <n v="0"/>
    <n v="0"/>
    <n v="0"/>
    <s v="N/A"/>
    <n v="0"/>
    <n v="0"/>
    <n v="0"/>
    <n v="0"/>
    <n v="0"/>
    <n v="0"/>
    <n v="0"/>
    <n v="0"/>
    <n v="0"/>
    <n v="0"/>
    <n v="0"/>
    <n v="0"/>
    <n v="0"/>
    <s v="FED HOUSNG &amp; COMM DEV FND"/>
    <s v="FHCD RENTON DNTN PUB INFRA C15"/>
    <s v="PROGRAM YEAR PROJECTS"/>
    <s v="HOUSING AND COMMUNITY DEVELOPMENT"/>
  </r>
  <r>
    <x v="0"/>
    <s v="1125680"/>
    <s v="350047"/>
    <x v="70"/>
    <s v="5590000"/>
    <n v="2016"/>
    <x v="3"/>
    <x v="70"/>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0"/>
    <s v="350047"/>
    <x v="71"/>
    <s v="5590000"/>
    <n v="2016"/>
    <x v="3"/>
    <x v="71"/>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0"/>
    <s v="350047"/>
    <x v="72"/>
    <s v="5590000"/>
    <n v="2016"/>
    <x v="3"/>
    <x v="72"/>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1"/>
    <s v="000000"/>
    <x v="6"/>
    <s v="0000000"/>
    <n v="2016"/>
    <x v="0"/>
    <x v="6"/>
    <s v="BS000-CURRENT ASSETS"/>
    <s v="B1150-ACCOUNTS RECEIVABLE"/>
    <m/>
    <n v="0"/>
    <n v="0"/>
    <n v="0"/>
    <n v="0"/>
    <n v="0"/>
    <s v="N/A"/>
    <n v="0"/>
    <n v="25579"/>
    <n v="-25579"/>
    <n v="0"/>
    <n v="0"/>
    <n v="0"/>
    <n v="0"/>
    <n v="0"/>
    <n v="0"/>
    <n v="0"/>
    <n v="0"/>
    <n v="0"/>
    <n v="0"/>
    <s v="FED HOUSNG &amp; COMM DEV FND"/>
    <s v="FHCD REDMOND E MEN'S SHLT C15"/>
    <s v="DEFAULT"/>
    <s v="Default"/>
  </r>
  <r>
    <x v="0"/>
    <s v="1125681"/>
    <s v="000000"/>
    <x v="9"/>
    <s v="0000000"/>
    <n v="2016"/>
    <x v="0"/>
    <x v="9"/>
    <s v="BS000-CURRENT ASSETS"/>
    <s v="B1150-ACCOUNTS RECEIVABLE"/>
    <m/>
    <n v="0"/>
    <n v="0"/>
    <n v="-25580"/>
    <n v="0"/>
    <n v="25580"/>
    <s v="N/A"/>
    <n v="0"/>
    <n v="-23849.22"/>
    <n v="0"/>
    <n v="0"/>
    <n v="0"/>
    <n v="0"/>
    <n v="-1730.78"/>
    <n v="0"/>
    <n v="0"/>
    <n v="0"/>
    <n v="0"/>
    <n v="0"/>
    <n v="0"/>
    <s v="FED HOUSNG &amp; COMM DEV FND"/>
    <s v="FHCD REDMOND E MEN'S SHLT C15"/>
    <s v="DEFAULT"/>
    <s v="Default"/>
  </r>
  <r>
    <x v="0"/>
    <s v="1125681"/>
    <s v="000000"/>
    <x v="29"/>
    <s v="0000000"/>
    <n v="2016"/>
    <x v="1"/>
    <x v="29"/>
    <s v="BS200-CURRENT LIABILITIES"/>
    <s v="B2220-DEFERRED REVENUES"/>
    <m/>
    <n v="0"/>
    <n v="0"/>
    <n v="0"/>
    <n v="0"/>
    <n v="0"/>
    <s v="N/A"/>
    <n v="0"/>
    <n v="-1730.78"/>
    <n v="0"/>
    <n v="0"/>
    <n v="0"/>
    <n v="0"/>
    <n v="1730.78"/>
    <n v="0"/>
    <n v="0"/>
    <n v="0"/>
    <n v="0"/>
    <n v="0"/>
    <n v="0"/>
    <s v="FED HOUSNG &amp; COMM DEV FND"/>
    <s v="FHCD REDMOND E MEN'S SHLT C15"/>
    <s v="DEFAULT"/>
    <s v="Default"/>
  </r>
  <r>
    <x v="0"/>
    <s v="1125681"/>
    <s v="350047"/>
    <x v="55"/>
    <s v="0000000"/>
    <n v="2016"/>
    <x v="4"/>
    <x v="55"/>
    <s v="R3000-REVENUE"/>
    <s v="R3310-FEDERAL GRANTS DIRECT"/>
    <m/>
    <n v="0"/>
    <n v="0"/>
    <n v="0"/>
    <n v="0"/>
    <n v="0"/>
    <s v="N/A"/>
    <n v="0"/>
    <n v="0"/>
    <n v="0"/>
    <n v="0"/>
    <n v="0"/>
    <n v="0"/>
    <n v="0"/>
    <n v="0"/>
    <n v="0"/>
    <n v="0"/>
    <n v="0"/>
    <n v="0"/>
    <n v="0"/>
    <s v="FED HOUSNG &amp; COMM DEV FND"/>
    <s v="FHCD REDMOND E MEN'S SHLT C15"/>
    <s v="PROGRAM YEAR PROJECTS"/>
    <s v="Default"/>
  </r>
  <r>
    <x v="0"/>
    <s v="1125681"/>
    <s v="350047"/>
    <x v="112"/>
    <s v="5590000"/>
    <n v="2016"/>
    <x v="3"/>
    <x v="112"/>
    <s v="50000-PROGRAM EXPENDITURE BUDGET"/>
    <s v="53000-SERVICES-OTHER CHARGES"/>
    <m/>
    <n v="0"/>
    <n v="0"/>
    <n v="0"/>
    <n v="0"/>
    <n v="0"/>
    <s v="N/A"/>
    <n v="0"/>
    <n v="0"/>
    <n v="0"/>
    <n v="0"/>
    <n v="0"/>
    <n v="0"/>
    <n v="0"/>
    <n v="0"/>
    <n v="0"/>
    <n v="0"/>
    <n v="0"/>
    <n v="0"/>
    <n v="0"/>
    <s v="FED HOUSNG &amp; COMM DEV FND"/>
    <s v="FHCD REDMOND E MEN'S SHLT C15"/>
    <s v="PROGRAM YEAR PROJECTS"/>
    <s v="HOUSING AND COMMUNITY DEVELOPMENT"/>
  </r>
  <r>
    <x v="0"/>
    <s v="1125682"/>
    <s v="000000"/>
    <x v="6"/>
    <s v="0000000"/>
    <n v="2016"/>
    <x v="0"/>
    <x v="6"/>
    <s v="BS000-CURRENT ASSETS"/>
    <s v="B1150-ACCOUNTS RECEIVABLE"/>
    <m/>
    <n v="0"/>
    <n v="0"/>
    <n v="-24479"/>
    <n v="0"/>
    <n v="24479"/>
    <s v="N/A"/>
    <n v="-7452.1100000000006"/>
    <n v="0"/>
    <n v="-17026.89"/>
    <n v="0"/>
    <n v="0"/>
    <n v="0"/>
    <n v="0"/>
    <n v="0"/>
    <n v="0"/>
    <n v="0"/>
    <n v="0"/>
    <n v="0"/>
    <n v="0"/>
    <s v="FED HOUSNG &amp; COMM DEV FND"/>
    <s v="FHCD KIRKLAND MEN'S SHLTR  C15"/>
    <s v="DEFAULT"/>
    <s v="Default"/>
  </r>
  <r>
    <x v="0"/>
    <s v="1125682"/>
    <s v="000000"/>
    <x v="9"/>
    <s v="0000000"/>
    <n v="2016"/>
    <x v="0"/>
    <x v="9"/>
    <s v="BS000-CURRENT ASSETS"/>
    <s v="B1150-ACCOUNTS RECEIVABLE"/>
    <m/>
    <n v="0"/>
    <n v="0"/>
    <n v="-7452.1100000000006"/>
    <n v="0"/>
    <n v="7452.1100000000006"/>
    <s v="N/A"/>
    <n v="0"/>
    <n v="0"/>
    <n v="0"/>
    <n v="0"/>
    <n v="0"/>
    <n v="0"/>
    <n v="0"/>
    <n v="0"/>
    <n v="0"/>
    <n v="0"/>
    <n v="0"/>
    <n v="-7452.1100000000006"/>
    <n v="0"/>
    <s v="FED HOUSNG &amp; COMM DEV FND"/>
    <s v="FHCD KIRKLAND MEN'S SHLTR  C15"/>
    <s v="DEFAULT"/>
    <s v="Default"/>
  </r>
  <r>
    <x v="0"/>
    <s v="1125682"/>
    <s v="000000"/>
    <x v="29"/>
    <s v="0000000"/>
    <n v="2016"/>
    <x v="1"/>
    <x v="29"/>
    <s v="BS200-CURRENT LIABILITIES"/>
    <s v="B2220-DEFERRED REVENUES"/>
    <m/>
    <n v="0"/>
    <n v="0"/>
    <n v="7452.1100000000006"/>
    <n v="0"/>
    <n v="-7452.1100000000006"/>
    <s v="N/A"/>
    <n v="0"/>
    <n v="0"/>
    <n v="17026.89"/>
    <n v="0"/>
    <n v="0"/>
    <n v="0"/>
    <n v="0"/>
    <n v="0"/>
    <n v="0"/>
    <n v="0"/>
    <n v="0"/>
    <n v="-9574.7800000000007"/>
    <n v="0"/>
    <s v="FED HOUSNG &amp; COMM DEV FND"/>
    <s v="FHCD KIRKLAND MEN'S SHLTR  C15"/>
    <s v="DEFAULT"/>
    <s v="Default"/>
  </r>
  <r>
    <x v="0"/>
    <s v="1125682"/>
    <s v="350047"/>
    <x v="55"/>
    <s v="0000000"/>
    <n v="2016"/>
    <x v="4"/>
    <x v="55"/>
    <s v="R3000-REVENUE"/>
    <s v="R3310-FEDERAL GRANTS DIRECT"/>
    <m/>
    <n v="0"/>
    <n v="0"/>
    <n v="0"/>
    <n v="0"/>
    <n v="0"/>
    <s v="N/A"/>
    <n v="0"/>
    <n v="0"/>
    <n v="0"/>
    <n v="0"/>
    <n v="0"/>
    <n v="0"/>
    <n v="0"/>
    <n v="0"/>
    <n v="0"/>
    <n v="0"/>
    <n v="0"/>
    <n v="0"/>
    <n v="0"/>
    <s v="FED HOUSNG &amp; COMM DEV FND"/>
    <s v="FHCD KIRKLAND MEN'S SHLTR  C15"/>
    <s v="PROGRAM YEAR PROJECTS"/>
    <s v="Default"/>
  </r>
  <r>
    <x v="0"/>
    <s v="1125682"/>
    <s v="350047"/>
    <x v="39"/>
    <s v="0000000"/>
    <n v="2016"/>
    <x v="4"/>
    <x v="39"/>
    <s v="R3000-REVENUE"/>
    <s v="R3600-MISCELLANEOUS REVENUE"/>
    <m/>
    <n v="0"/>
    <n v="0"/>
    <n v="0"/>
    <n v="0"/>
    <n v="0"/>
    <s v="N/A"/>
    <n v="0"/>
    <n v="0"/>
    <n v="0"/>
    <n v="0"/>
    <n v="0"/>
    <n v="0"/>
    <n v="0"/>
    <n v="0"/>
    <n v="0"/>
    <n v="0"/>
    <n v="0"/>
    <n v="0"/>
    <n v="0"/>
    <s v="FED HOUSNG &amp; COMM DEV FND"/>
    <s v="FHCD KIRKLAND MEN'S SHLTR  C15"/>
    <s v="PROGRAM YEAR PROJECTS"/>
    <s v="Default"/>
  </r>
  <r>
    <x v="0"/>
    <s v="1125682"/>
    <s v="350047"/>
    <x v="112"/>
    <s v="5590000"/>
    <n v="2016"/>
    <x v="3"/>
    <x v="112"/>
    <s v="50000-PROGRAM EXPENDITURE BUDGET"/>
    <s v="53000-SERVICES-OTHER CHARGES"/>
    <m/>
    <n v="0"/>
    <n v="0"/>
    <n v="0"/>
    <n v="0"/>
    <n v="0"/>
    <s v="N/A"/>
    <n v="0"/>
    <n v="0"/>
    <n v="0"/>
    <n v="0"/>
    <n v="0"/>
    <n v="0"/>
    <n v="0"/>
    <n v="0"/>
    <n v="0"/>
    <n v="0"/>
    <n v="0"/>
    <n v="0"/>
    <n v="0"/>
    <s v="FED HOUSNG &amp; COMM DEV FND"/>
    <s v="FHCD KIRKLAND MEN'S SHLTR  C15"/>
    <s v="PROGRAM YEAR PROJECTS"/>
    <s v="HOUSING AND COMMUNITY DEVELOPMENT"/>
  </r>
  <r>
    <x v="0"/>
    <s v="1125684"/>
    <s v="000000"/>
    <x v="6"/>
    <s v="0000000"/>
    <n v="2016"/>
    <x v="0"/>
    <x v="6"/>
    <s v="BS000-CURRENT ASSETS"/>
    <s v="B1150-ACCOUNTS RECEIVABLE"/>
    <m/>
    <n v="0"/>
    <n v="0"/>
    <n v="-25580"/>
    <n v="0"/>
    <n v="25580"/>
    <s v="N/A"/>
    <n v="-25580"/>
    <n v="0"/>
    <n v="0"/>
    <n v="0"/>
    <n v="0"/>
    <n v="0"/>
    <n v="0"/>
    <n v="0"/>
    <n v="0"/>
    <n v="0"/>
    <n v="0"/>
    <n v="0"/>
    <n v="0"/>
    <s v="FED HOUSNG &amp; COMM DEV FND"/>
    <s v="FHCD REDMOND CDBG PROG ADM C15"/>
    <s v="DEFAULT"/>
    <s v="Default"/>
  </r>
  <r>
    <x v="0"/>
    <s v="1125684"/>
    <s v="000000"/>
    <x v="9"/>
    <s v="0000000"/>
    <n v="2016"/>
    <x v="0"/>
    <x v="9"/>
    <s v="BS000-CURRENT ASSETS"/>
    <s v="B1150-ACCOUNTS RECEIVABLE"/>
    <m/>
    <n v="0"/>
    <n v="0"/>
    <n v="0"/>
    <n v="0"/>
    <n v="0"/>
    <s v="N/A"/>
    <n v="0"/>
    <n v="0"/>
    <n v="0"/>
    <n v="0"/>
    <n v="0"/>
    <n v="0"/>
    <n v="0"/>
    <n v="0"/>
    <n v="0"/>
    <n v="0"/>
    <n v="0"/>
    <n v="0"/>
    <n v="0"/>
    <s v="FED HOUSNG &amp; COMM DEV FND"/>
    <s v="FHCD REDMOND CDBG PROG ADM C15"/>
    <s v="DEFAULT"/>
    <s v="Default"/>
  </r>
  <r>
    <x v="0"/>
    <s v="1125684"/>
    <s v="000000"/>
    <x v="29"/>
    <s v="0000000"/>
    <n v="2016"/>
    <x v="1"/>
    <x v="29"/>
    <s v="BS200-CURRENT LIABILITIES"/>
    <s v="B2220-DEFERRED REVENUES"/>
    <m/>
    <n v="0"/>
    <n v="0"/>
    <n v="0"/>
    <n v="0"/>
    <n v="0"/>
    <s v="N/A"/>
    <n v="0"/>
    <n v="0"/>
    <n v="0"/>
    <n v="0"/>
    <n v="0"/>
    <n v="0"/>
    <n v="0"/>
    <n v="0"/>
    <n v="0"/>
    <n v="0"/>
    <n v="0"/>
    <n v="0"/>
    <n v="0"/>
    <s v="FED HOUSNG &amp; COMM DEV FND"/>
    <s v="FHCD REDMOND CDBG PROG ADM C15"/>
    <s v="DEFAULT"/>
    <s v="Default"/>
  </r>
  <r>
    <x v="0"/>
    <s v="1125684"/>
    <s v="350047"/>
    <x v="55"/>
    <s v="0000000"/>
    <n v="2016"/>
    <x v="4"/>
    <x v="55"/>
    <s v="R3000-REVENUE"/>
    <s v="R3310-FEDERAL GRANTS DIRECT"/>
    <m/>
    <n v="0"/>
    <n v="0"/>
    <n v="0"/>
    <n v="0"/>
    <n v="0"/>
    <s v="N/A"/>
    <n v="0"/>
    <n v="0"/>
    <n v="0"/>
    <n v="0"/>
    <n v="0"/>
    <n v="0"/>
    <n v="0"/>
    <n v="0"/>
    <n v="0"/>
    <n v="0"/>
    <n v="0"/>
    <n v="0"/>
    <n v="0"/>
    <s v="FED HOUSNG &amp; COMM DEV FND"/>
    <s v="FHCD REDMOND CDBG PROG ADM C15"/>
    <s v="PROGRAM YEAR PROJECTS"/>
    <s v="Default"/>
  </r>
  <r>
    <x v="0"/>
    <s v="1125684"/>
    <s v="350047"/>
    <x v="112"/>
    <s v="5590000"/>
    <n v="2016"/>
    <x v="3"/>
    <x v="112"/>
    <s v="50000-PROGRAM EXPENDITURE BUDGET"/>
    <s v="53000-SERVICES-OTHER CHARGES"/>
    <m/>
    <n v="0"/>
    <n v="0"/>
    <n v="0"/>
    <n v="0"/>
    <n v="0"/>
    <s v="N/A"/>
    <n v="0"/>
    <n v="0"/>
    <n v="0"/>
    <n v="0"/>
    <n v="0"/>
    <n v="0"/>
    <n v="0"/>
    <n v="0"/>
    <n v="0"/>
    <n v="0"/>
    <n v="0"/>
    <n v="0"/>
    <n v="0"/>
    <s v="FED HOUSNG &amp; COMM DEV FND"/>
    <s v="FHCD REDMOND CDBG PROG ADM C15"/>
    <s v="PROGRAM YEAR PROJECTS"/>
    <s v="HOUSING AND COMMUNITY DEVELOPMENT"/>
  </r>
  <r>
    <x v="0"/>
    <s v="1125685"/>
    <s v="000000"/>
    <x v="6"/>
    <s v="0000000"/>
    <n v="2016"/>
    <x v="0"/>
    <x v="6"/>
    <s v="BS000-CURRENT ASSETS"/>
    <s v="B1150-ACCOUNTS RECEIVABLE"/>
    <m/>
    <n v="0"/>
    <n v="0"/>
    <n v="-23383.93"/>
    <n v="0"/>
    <n v="23383.93"/>
    <s v="N/A"/>
    <n v="-23383.93"/>
    <n v="0"/>
    <n v="0"/>
    <n v="0"/>
    <n v="0"/>
    <n v="0"/>
    <n v="0"/>
    <n v="0"/>
    <n v="0"/>
    <n v="0"/>
    <n v="0"/>
    <n v="0"/>
    <n v="0"/>
    <s v="FED HOUSNG &amp; COMM DEV FND"/>
    <s v="FHCD SHORELINE COMPASS RC C15"/>
    <s v="DEFAULT"/>
    <s v="Default"/>
  </r>
  <r>
    <x v="0"/>
    <s v="1125685"/>
    <s v="000000"/>
    <x v="9"/>
    <s v="0000000"/>
    <n v="2016"/>
    <x v="0"/>
    <x v="9"/>
    <s v="BS000-CURRENT ASSETS"/>
    <s v="B1150-ACCOUNTS RECEIVABLE"/>
    <m/>
    <n v="0"/>
    <n v="0"/>
    <n v="0"/>
    <n v="0"/>
    <n v="0"/>
    <s v="N/A"/>
    <n v="0"/>
    <n v="0"/>
    <n v="0"/>
    <n v="0"/>
    <n v="0"/>
    <n v="0"/>
    <n v="0"/>
    <n v="0"/>
    <n v="0"/>
    <n v="0"/>
    <n v="0"/>
    <n v="0"/>
    <n v="0"/>
    <s v="FED HOUSNG &amp; COMM DEV FND"/>
    <s v="FHCD SHORELINE COMPASS RC C15"/>
    <s v="DEFAULT"/>
    <s v="Default"/>
  </r>
  <r>
    <x v="0"/>
    <s v="1125685"/>
    <s v="000000"/>
    <x v="29"/>
    <s v="0000000"/>
    <n v="2016"/>
    <x v="1"/>
    <x v="29"/>
    <s v="BS200-CURRENT LIABILITIES"/>
    <s v="B2220-DEFERRED REVENUES"/>
    <m/>
    <n v="0"/>
    <n v="0"/>
    <n v="0"/>
    <n v="0"/>
    <n v="0"/>
    <s v="N/A"/>
    <n v="0"/>
    <n v="0"/>
    <n v="0"/>
    <n v="0"/>
    <n v="0"/>
    <n v="0"/>
    <n v="0"/>
    <n v="0"/>
    <n v="0"/>
    <n v="0"/>
    <n v="0"/>
    <n v="0"/>
    <n v="0"/>
    <s v="FED HOUSNG &amp; COMM DEV FND"/>
    <s v="FHCD SHORELINE COMPASS RC C15"/>
    <s v="DEFAULT"/>
    <s v="Default"/>
  </r>
  <r>
    <x v="0"/>
    <s v="1125685"/>
    <s v="350047"/>
    <x v="55"/>
    <s v="0000000"/>
    <n v="2016"/>
    <x v="4"/>
    <x v="55"/>
    <s v="R3000-REVENUE"/>
    <s v="R3310-FEDERAL GRANTS DIRECT"/>
    <m/>
    <n v="0"/>
    <n v="0"/>
    <n v="0"/>
    <n v="0"/>
    <n v="0"/>
    <s v="N/A"/>
    <n v="0"/>
    <n v="0"/>
    <n v="0"/>
    <n v="0"/>
    <n v="0"/>
    <n v="0"/>
    <n v="0"/>
    <n v="0"/>
    <n v="0"/>
    <n v="0"/>
    <n v="0"/>
    <n v="0"/>
    <n v="0"/>
    <s v="FED HOUSNG &amp; COMM DEV FND"/>
    <s v="FHCD SHORELINE COMPASS RC C15"/>
    <s v="PROGRAM YEAR PROJECTS"/>
    <s v="Default"/>
  </r>
  <r>
    <x v="0"/>
    <s v="1125685"/>
    <s v="350047"/>
    <x v="112"/>
    <s v="5590000"/>
    <n v="2016"/>
    <x v="3"/>
    <x v="112"/>
    <s v="50000-PROGRAM EXPENDITURE BUDGET"/>
    <s v="53000-SERVICES-OTHER CHARGES"/>
    <m/>
    <n v="0"/>
    <n v="0"/>
    <n v="0"/>
    <n v="0"/>
    <n v="0"/>
    <s v="N/A"/>
    <n v="0"/>
    <n v="0"/>
    <n v="0"/>
    <n v="0"/>
    <n v="0"/>
    <n v="0"/>
    <n v="0"/>
    <n v="0"/>
    <n v="0"/>
    <n v="0"/>
    <n v="0"/>
    <n v="0"/>
    <n v="0"/>
    <s v="FED HOUSNG &amp; COMM DEV FND"/>
    <s v="FHCD SHORELINE COMPASS RC C15"/>
    <s v="PROGRAM YEAR PROJECTS"/>
    <s v="HOUSING AND COMMUNITY DEVELOPMENT"/>
  </r>
  <r>
    <x v="0"/>
    <s v="1125686"/>
    <s v="000000"/>
    <x v="6"/>
    <s v="0000000"/>
    <n v="2016"/>
    <x v="0"/>
    <x v="6"/>
    <s v="BS000-CURRENT ASSETS"/>
    <s v="B1150-ACCOUNTS RECEIVABLE"/>
    <m/>
    <n v="0"/>
    <n v="0"/>
    <n v="0"/>
    <n v="0"/>
    <n v="0"/>
    <s v="N/A"/>
    <n v="7500"/>
    <n v="-7500"/>
    <n v="0"/>
    <n v="0"/>
    <n v="0"/>
    <n v="0"/>
    <n v="0"/>
    <n v="0"/>
    <n v="0"/>
    <n v="0"/>
    <n v="0"/>
    <n v="0"/>
    <n v="0"/>
    <s v="FED HOUSNG &amp; COMM DEV FND"/>
    <s v="FHCD KC BAR ASSN HSG JSTC C15"/>
    <s v="DEFAULT"/>
    <s v="Default"/>
  </r>
  <r>
    <x v="0"/>
    <s v="1125686"/>
    <s v="000000"/>
    <x v="9"/>
    <s v="0000000"/>
    <n v="2016"/>
    <x v="0"/>
    <x v="9"/>
    <s v="BS000-CURRENT ASSETS"/>
    <s v="B1150-ACCOUNTS RECEIVABLE"/>
    <m/>
    <n v="0"/>
    <n v="0"/>
    <n v="-7500"/>
    <n v="0"/>
    <n v="7500"/>
    <s v="N/A"/>
    <n v="-7500"/>
    <n v="0"/>
    <n v="0"/>
    <n v="0"/>
    <n v="0"/>
    <n v="0"/>
    <n v="0"/>
    <n v="0"/>
    <n v="0"/>
    <n v="0"/>
    <n v="0"/>
    <n v="0"/>
    <n v="0"/>
    <s v="FED HOUSNG &amp; COMM DEV FND"/>
    <s v="FHCD KC BAR ASSN HSG JSTC C15"/>
    <s v="DEFAULT"/>
    <s v="Default"/>
  </r>
  <r>
    <x v="0"/>
    <s v="1125686"/>
    <s v="000000"/>
    <x v="29"/>
    <s v="0000000"/>
    <n v="2016"/>
    <x v="1"/>
    <x v="29"/>
    <s v="BS200-CURRENT LIABILITIES"/>
    <s v="B2220-DEFERRED REVENUES"/>
    <m/>
    <n v="0"/>
    <n v="0"/>
    <n v="0"/>
    <n v="0"/>
    <n v="0"/>
    <s v="N/A"/>
    <n v="0"/>
    <n v="0"/>
    <n v="0"/>
    <n v="0"/>
    <n v="0"/>
    <n v="0"/>
    <n v="0"/>
    <n v="0"/>
    <n v="0"/>
    <n v="0"/>
    <n v="0"/>
    <n v="0"/>
    <n v="0"/>
    <s v="FED HOUSNG &amp; COMM DEV FND"/>
    <s v="FHCD KC BAR ASSN HSG JSTC C15"/>
    <s v="DEFAULT"/>
    <s v="Default"/>
  </r>
  <r>
    <x v="0"/>
    <s v="1125686"/>
    <s v="350047"/>
    <x v="55"/>
    <s v="0000000"/>
    <n v="2016"/>
    <x v="4"/>
    <x v="55"/>
    <s v="R3000-REVENUE"/>
    <s v="R3310-FEDERAL GRANTS DIRECT"/>
    <m/>
    <n v="0"/>
    <n v="0"/>
    <n v="0"/>
    <n v="0"/>
    <n v="0"/>
    <s v="N/A"/>
    <n v="0"/>
    <n v="0"/>
    <n v="0"/>
    <n v="0"/>
    <n v="0"/>
    <n v="0"/>
    <n v="0"/>
    <n v="0"/>
    <n v="0"/>
    <n v="0"/>
    <n v="0"/>
    <n v="0"/>
    <n v="0"/>
    <s v="FED HOUSNG &amp; COMM DEV FND"/>
    <s v="FHCD KC BAR ASSN HSG JSTC C15"/>
    <s v="PROGRAM YEAR PROJECTS"/>
    <s v="Default"/>
  </r>
  <r>
    <x v="0"/>
    <s v="1125686"/>
    <s v="350047"/>
    <x v="112"/>
    <s v="5590000"/>
    <n v="2016"/>
    <x v="3"/>
    <x v="112"/>
    <s v="50000-PROGRAM EXPENDITURE BUDGET"/>
    <s v="53000-SERVICES-OTHER CHARGES"/>
    <m/>
    <n v="0"/>
    <n v="0"/>
    <n v="0"/>
    <n v="0"/>
    <n v="0"/>
    <s v="N/A"/>
    <n v="0"/>
    <n v="0"/>
    <n v="0"/>
    <n v="0"/>
    <n v="0"/>
    <n v="0"/>
    <n v="0"/>
    <n v="0"/>
    <n v="0"/>
    <n v="0"/>
    <n v="0"/>
    <n v="0"/>
    <n v="0"/>
    <s v="FED HOUSNG &amp; COMM DEV FND"/>
    <s v="FHCD KC BAR ASSN HSG JSTC C15"/>
    <s v="PROGRAM YEAR PROJECTS"/>
    <s v="HOUSING AND COMMUNITY DEVELOPMENT"/>
  </r>
  <r>
    <x v="0"/>
    <s v="1125687"/>
    <s v="000000"/>
    <x v="6"/>
    <s v="0000000"/>
    <n v="2016"/>
    <x v="0"/>
    <x v="6"/>
    <s v="BS000-CURRENT ASSETS"/>
    <s v="B1150-ACCOUNTS RECEIVABLE"/>
    <m/>
    <n v="0"/>
    <n v="0"/>
    <n v="-2048.5100000000002"/>
    <n v="0"/>
    <n v="2048.5100000000002"/>
    <s v="N/A"/>
    <n v="-2048.5100000000002"/>
    <n v="0"/>
    <n v="0"/>
    <n v="0"/>
    <n v="0"/>
    <n v="0"/>
    <n v="0"/>
    <n v="0"/>
    <n v="0"/>
    <n v="0"/>
    <n v="0"/>
    <n v="0"/>
    <n v="0"/>
    <s v="FED HOUSNG &amp; COMM DEV FND"/>
    <s v="FHCD KENMORE NE 181ST ST C15"/>
    <s v="DEFAULT"/>
    <s v="Default"/>
  </r>
  <r>
    <x v="0"/>
    <s v="1125687"/>
    <s v="000000"/>
    <x v="9"/>
    <s v="0000000"/>
    <n v="2016"/>
    <x v="0"/>
    <x v="9"/>
    <s v="BS000-CURRENT ASSETS"/>
    <s v="B1150-ACCOUNTS RECEIVABLE"/>
    <m/>
    <n v="0"/>
    <n v="0"/>
    <n v="-942.21"/>
    <n v="0"/>
    <n v="942.21"/>
    <s v="N/A"/>
    <n v="0"/>
    <n v="0"/>
    <n v="0"/>
    <n v="0"/>
    <n v="0"/>
    <n v="0"/>
    <n v="-942.21"/>
    <n v="0"/>
    <n v="0"/>
    <n v="0"/>
    <n v="0"/>
    <n v="0"/>
    <n v="0"/>
    <s v="FED HOUSNG &amp; COMM DEV FND"/>
    <s v="FHCD KENMORE NE 181ST ST C15"/>
    <s v="DEFAULT"/>
    <s v="Default"/>
  </r>
  <r>
    <x v="0"/>
    <s v="1125687"/>
    <s v="000000"/>
    <x v="29"/>
    <s v="0000000"/>
    <n v="2016"/>
    <x v="1"/>
    <x v="29"/>
    <s v="BS200-CURRENT LIABILITIES"/>
    <s v="B2220-DEFERRED REVENUES"/>
    <m/>
    <n v="0"/>
    <n v="0"/>
    <n v="942.21"/>
    <n v="0"/>
    <n v="-942.21"/>
    <s v="N/A"/>
    <n v="0"/>
    <n v="0"/>
    <n v="0"/>
    <n v="0"/>
    <n v="0"/>
    <n v="0"/>
    <n v="942.21"/>
    <n v="0"/>
    <n v="0"/>
    <n v="0"/>
    <n v="0"/>
    <n v="0"/>
    <n v="0"/>
    <s v="FED HOUSNG &amp; COMM DEV FND"/>
    <s v="FHCD KENMORE NE 181ST ST C15"/>
    <s v="DEFAULT"/>
    <s v="Default"/>
  </r>
  <r>
    <x v="0"/>
    <s v="1125687"/>
    <s v="350047"/>
    <x v="55"/>
    <s v="0000000"/>
    <n v="2016"/>
    <x v="4"/>
    <x v="55"/>
    <s v="R3000-REVENUE"/>
    <s v="R3310-FEDERAL GRANTS DIRECT"/>
    <m/>
    <n v="0"/>
    <n v="0"/>
    <n v="0"/>
    <n v="0"/>
    <n v="0"/>
    <s v="N/A"/>
    <n v="0"/>
    <n v="0"/>
    <n v="0"/>
    <n v="0"/>
    <n v="0"/>
    <n v="0"/>
    <n v="0"/>
    <n v="0"/>
    <n v="0"/>
    <n v="0"/>
    <n v="0"/>
    <n v="0"/>
    <n v="0"/>
    <s v="FED HOUSNG &amp; COMM DEV FND"/>
    <s v="FHCD KENMORE NE 181ST ST C15"/>
    <s v="PROGRAM YEAR PROJECTS"/>
    <s v="Default"/>
  </r>
  <r>
    <x v="0"/>
    <s v="1125687"/>
    <s v="350047"/>
    <x v="40"/>
    <s v="5590000"/>
    <n v="2016"/>
    <x v="3"/>
    <x v="40"/>
    <s v="50000-PROGRAM EXPENDITURE BUDGET"/>
    <s v="51000-WAGES AND BENEFITS"/>
    <s v="51100-SALARIES/WAGES"/>
    <n v="0"/>
    <n v="0"/>
    <n v="0"/>
    <n v="0"/>
    <n v="0"/>
    <s v="N/A"/>
    <n v="0"/>
    <n v="0"/>
    <n v="0"/>
    <n v="0"/>
    <n v="0"/>
    <n v="0"/>
    <n v="0"/>
    <n v="0"/>
    <n v="0"/>
    <n v="0"/>
    <n v="0"/>
    <n v="0"/>
    <n v="0"/>
    <s v="FED HOUSNG &amp; COMM DEV FND"/>
    <s v="FHCD KENMORE NE 181ST ST C15"/>
    <s v="PROGRAM YEAR PROJECTS"/>
    <s v="HOUSING AND COMMUNITY DEVELOPMENT"/>
  </r>
  <r>
    <x v="0"/>
    <s v="1125687"/>
    <s v="350047"/>
    <x v="106"/>
    <s v="5590000"/>
    <n v="2016"/>
    <x v="3"/>
    <x v="106"/>
    <s v="50000-PROGRAM EXPENDITURE BUDGET"/>
    <s v="51000-WAGES AND BENEFITS"/>
    <s v="51100-SALARIES/WAGES"/>
    <n v="0"/>
    <n v="0"/>
    <n v="0"/>
    <n v="0"/>
    <n v="0"/>
    <s v="N/A"/>
    <n v="0"/>
    <n v="0"/>
    <n v="0"/>
    <n v="0"/>
    <n v="0"/>
    <n v="0"/>
    <n v="0"/>
    <n v="0"/>
    <n v="0"/>
    <n v="0"/>
    <n v="0"/>
    <n v="0"/>
    <n v="0"/>
    <s v="FED HOUSNG &amp; COMM DEV FND"/>
    <s v="FHCD KENMORE NE 181ST ST C15"/>
    <s v="PROGRAM YEAR PROJECTS"/>
    <s v="HOUSING AND COMMUNITY DEVELOPMENT"/>
  </r>
  <r>
    <x v="0"/>
    <s v="1125687"/>
    <s v="350047"/>
    <x v="70"/>
    <s v="5590000"/>
    <n v="2016"/>
    <x v="3"/>
    <x v="70"/>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71"/>
    <s v="5590000"/>
    <n v="2016"/>
    <x v="3"/>
    <x v="71"/>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72"/>
    <s v="5590000"/>
    <n v="2016"/>
    <x v="3"/>
    <x v="72"/>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112"/>
    <s v="5590000"/>
    <n v="2016"/>
    <x v="3"/>
    <x v="112"/>
    <s v="50000-PROGRAM EXPENDITURE BUDGET"/>
    <s v="53000-SERVICES-OTHER CHARGES"/>
    <m/>
    <n v="0"/>
    <n v="0"/>
    <n v="0"/>
    <n v="0"/>
    <n v="0"/>
    <s v="N/A"/>
    <n v="0"/>
    <n v="0"/>
    <n v="0"/>
    <n v="0"/>
    <n v="0"/>
    <n v="0"/>
    <n v="0"/>
    <n v="0"/>
    <n v="0"/>
    <n v="0"/>
    <n v="0"/>
    <n v="0"/>
    <n v="0"/>
    <s v="FED HOUSNG &amp; COMM DEV FND"/>
    <s v="FHCD KENMORE NE 181ST ST C15"/>
    <s v="PROGRAM YEAR PROJECTS"/>
    <s v="HOUSING AND COMMUNITY DEVELOPMENT"/>
  </r>
  <r>
    <x v="0"/>
    <s v="1125687"/>
    <s v="350047"/>
    <x v="42"/>
    <s v="5590000"/>
    <n v="2016"/>
    <x v="3"/>
    <x v="42"/>
    <s v="50000-PROGRAM EXPENDITURE BUDGET"/>
    <s v="55000-INTRAGOVERNMENTAL SERVICES"/>
    <m/>
    <n v="0"/>
    <n v="0"/>
    <n v="0"/>
    <n v="0"/>
    <n v="0"/>
    <s v="N/A"/>
    <n v="0"/>
    <n v="0"/>
    <n v="0"/>
    <n v="0"/>
    <n v="0"/>
    <n v="0"/>
    <n v="0"/>
    <n v="0"/>
    <n v="0"/>
    <n v="0"/>
    <n v="0"/>
    <n v="0"/>
    <n v="0"/>
    <s v="FED HOUSNG &amp; COMM DEV FND"/>
    <s v="FHCD KENMORE NE 181ST ST C15"/>
    <s v="PROGRAM YEAR PROJECTS"/>
    <s v="HOUSING AND COMMUNITY DEVELOPMENT"/>
  </r>
  <r>
    <x v="0"/>
    <s v="1125711"/>
    <s v="000000"/>
    <x v="6"/>
    <s v="0000000"/>
    <n v="2016"/>
    <x v="0"/>
    <x v="6"/>
    <s v="BS000-CURRENT ASSETS"/>
    <s v="B1150-ACCOUNTS RECEIVABLE"/>
    <m/>
    <n v="0"/>
    <n v="0"/>
    <n v="-422836"/>
    <n v="0"/>
    <n v="422836"/>
    <s v="N/A"/>
    <n v="-422836"/>
    <n v="0"/>
    <n v="0"/>
    <n v="0"/>
    <n v="0"/>
    <n v="0"/>
    <n v="0"/>
    <n v="0"/>
    <n v="0"/>
    <n v="0"/>
    <n v="0"/>
    <n v="0"/>
    <n v="0"/>
    <s v="FED HOUSNG &amp; COMM DEV FND"/>
    <s v="FHCD CHA - COMPASS-HQ15"/>
    <s v="DEFAULT"/>
    <s v="Default"/>
  </r>
  <r>
    <x v="0"/>
    <s v="1125711"/>
    <s v="000000"/>
    <x v="9"/>
    <s v="0000000"/>
    <n v="2016"/>
    <x v="0"/>
    <x v="9"/>
    <s v="BS000-CURRENT ASSETS"/>
    <s v="B1150-ACCOUNTS RECEIVABLE"/>
    <m/>
    <n v="0"/>
    <n v="0"/>
    <n v="0"/>
    <n v="0"/>
    <n v="0"/>
    <s v="N/A"/>
    <n v="0"/>
    <n v="0"/>
    <n v="0"/>
    <n v="0"/>
    <n v="0"/>
    <n v="0"/>
    <n v="0"/>
    <n v="0"/>
    <n v="0"/>
    <n v="0"/>
    <n v="0"/>
    <n v="0"/>
    <n v="0"/>
    <s v="FED HOUSNG &amp; COMM DEV FND"/>
    <s v="FHCD CHA - COMPASS-HQ15"/>
    <s v="DEFAULT"/>
    <s v="Default"/>
  </r>
  <r>
    <x v="0"/>
    <s v="1125711"/>
    <s v="000000"/>
    <x v="29"/>
    <s v="0000000"/>
    <n v="2016"/>
    <x v="1"/>
    <x v="29"/>
    <s v="BS200-CURRENT LIABILITIES"/>
    <s v="B2220-DEFERRED REVENUES"/>
    <m/>
    <n v="0"/>
    <n v="0"/>
    <n v="0"/>
    <n v="0"/>
    <n v="0"/>
    <s v="N/A"/>
    <n v="0"/>
    <n v="0"/>
    <n v="0"/>
    <n v="0"/>
    <n v="0"/>
    <n v="0"/>
    <n v="0"/>
    <n v="0"/>
    <n v="0"/>
    <n v="0"/>
    <n v="0"/>
    <n v="0"/>
    <n v="0"/>
    <s v="FED HOUSNG &amp; COMM DEV FND"/>
    <s v="FHCD CHA - COMPASS-HQ15"/>
    <s v="DEFAULT"/>
    <s v="Default"/>
  </r>
  <r>
    <x v="0"/>
    <s v="1125711"/>
    <s v="350007"/>
    <x v="43"/>
    <s v="0000000"/>
    <n v="2016"/>
    <x v="4"/>
    <x v="43"/>
    <s v="R3000-REVENUE"/>
    <s v="R3310-FEDERAL GRANTS DIRECT"/>
    <m/>
    <n v="0"/>
    <n v="0"/>
    <n v="0"/>
    <n v="0"/>
    <n v="0"/>
    <s v="N/A"/>
    <n v="0"/>
    <n v="0"/>
    <n v="0"/>
    <n v="0"/>
    <n v="0"/>
    <n v="0"/>
    <n v="0"/>
    <n v="0"/>
    <n v="0"/>
    <n v="0"/>
    <n v="0"/>
    <n v="0"/>
    <n v="0"/>
    <s v="FED HOUSNG &amp; COMM DEV FND"/>
    <s v="FHCD CHA - COMPASS-HQ15"/>
    <s v="HOME SBRCPNT UNALL"/>
    <s v="Default"/>
  </r>
  <r>
    <x v="0"/>
    <s v="1125711"/>
    <s v="350007"/>
    <x v="112"/>
    <s v="5590000"/>
    <n v="2016"/>
    <x v="3"/>
    <x v="112"/>
    <s v="50000-PROGRAM EXPENDITURE BUDGET"/>
    <s v="53000-SERVICES-OTHER CHARGES"/>
    <m/>
    <n v="0"/>
    <n v="0"/>
    <n v="0"/>
    <n v="0"/>
    <n v="0"/>
    <s v="N/A"/>
    <n v="0"/>
    <n v="0"/>
    <n v="0"/>
    <n v="0"/>
    <n v="0"/>
    <n v="0"/>
    <n v="0"/>
    <n v="0"/>
    <n v="0"/>
    <n v="0"/>
    <n v="0"/>
    <n v="0"/>
    <n v="0"/>
    <s v="FED HOUSNG &amp; COMM DEV FND"/>
    <s v="FHCD CHA - COMPASS-HQ15"/>
    <s v="HOME SBRCPNT UNALL"/>
    <s v="HOUSING AND COMMUNITY DEVELOPMENT"/>
  </r>
  <r>
    <x v="0"/>
    <s v="1125712"/>
    <s v="000000"/>
    <x v="6"/>
    <s v="0000000"/>
    <n v="2016"/>
    <x v="0"/>
    <x v="6"/>
    <s v="BS000-CURRENT ASSETS"/>
    <s v="B1150-ACCOUNTS RECEIVABLE"/>
    <m/>
    <n v="0"/>
    <n v="0"/>
    <n v="-503460.85000000003"/>
    <n v="0"/>
    <n v="503460.85000000003"/>
    <s v="N/A"/>
    <n v="-481662.64"/>
    <n v="-21798.21"/>
    <n v="0"/>
    <n v="0"/>
    <n v="0"/>
    <n v="0"/>
    <n v="0"/>
    <n v="0"/>
    <n v="0"/>
    <n v="0"/>
    <n v="0"/>
    <n v="0"/>
    <n v="0"/>
    <s v="FED HOUSNG &amp; COMM DEV FND"/>
    <s v="FHCD PROVIDENDE RMD SENIOR-HQ"/>
    <s v="DEFAULT"/>
    <s v="Default"/>
  </r>
  <r>
    <x v="0"/>
    <s v="1125712"/>
    <s v="000000"/>
    <x v="9"/>
    <s v="0000000"/>
    <n v="2016"/>
    <x v="0"/>
    <x v="9"/>
    <s v="BS000-CURRENT ASSETS"/>
    <s v="B1150-ACCOUNTS RECEIVABLE"/>
    <m/>
    <n v="0"/>
    <n v="0"/>
    <n v="-59117.8"/>
    <n v="0"/>
    <n v="59117.8"/>
    <s v="N/A"/>
    <n v="0"/>
    <n v="0"/>
    <n v="0"/>
    <n v="0"/>
    <n v="0"/>
    <n v="0"/>
    <n v="-59117.8"/>
    <n v="0"/>
    <n v="0"/>
    <n v="0"/>
    <n v="0"/>
    <n v="0"/>
    <n v="0"/>
    <s v="FED HOUSNG &amp; COMM DEV FND"/>
    <s v="FHCD PROVIDENDE RMD SENIOR-HQ"/>
    <s v="DEFAULT"/>
    <s v="Default"/>
  </r>
  <r>
    <x v="0"/>
    <s v="1125712"/>
    <s v="000000"/>
    <x v="29"/>
    <s v="0000000"/>
    <n v="2016"/>
    <x v="1"/>
    <x v="29"/>
    <s v="BS200-CURRENT LIABILITIES"/>
    <s v="B2220-DEFERRED REVENUES"/>
    <m/>
    <n v="0"/>
    <n v="0"/>
    <n v="59117.8"/>
    <n v="0"/>
    <n v="-59117.8"/>
    <s v="N/A"/>
    <n v="0"/>
    <n v="0"/>
    <n v="0"/>
    <n v="0"/>
    <n v="0"/>
    <n v="0"/>
    <n v="59117.8"/>
    <n v="0"/>
    <n v="0"/>
    <n v="0"/>
    <n v="0"/>
    <n v="0"/>
    <n v="0"/>
    <s v="FED HOUSNG &amp; COMM DEV FND"/>
    <s v="FHCD PROVIDENDE RMD SENIOR-HQ"/>
    <s v="DEFAULT"/>
    <s v="Default"/>
  </r>
  <r>
    <x v="0"/>
    <s v="1125712"/>
    <s v="350007"/>
    <x v="43"/>
    <s v="0000000"/>
    <n v="2016"/>
    <x v="4"/>
    <x v="43"/>
    <s v="R3000-REVENUE"/>
    <s v="R3310-FEDERAL GRANTS DIRECT"/>
    <m/>
    <n v="0"/>
    <n v="0"/>
    <n v="0"/>
    <n v="0"/>
    <n v="0"/>
    <s v="N/A"/>
    <n v="0"/>
    <n v="0"/>
    <n v="0"/>
    <n v="0"/>
    <n v="0"/>
    <n v="0"/>
    <n v="0"/>
    <n v="0"/>
    <n v="0"/>
    <n v="0"/>
    <n v="0"/>
    <n v="0"/>
    <n v="0"/>
    <s v="FED HOUSNG &amp; COMM DEV FND"/>
    <s v="FHCD PROVIDENDE RMD SENIOR-HQ"/>
    <s v="HOME SBRCPNT UNALL"/>
    <s v="Default"/>
  </r>
  <r>
    <x v="0"/>
    <s v="1125712"/>
    <s v="350007"/>
    <x v="112"/>
    <s v="5590000"/>
    <n v="2016"/>
    <x v="3"/>
    <x v="112"/>
    <s v="50000-PROGRAM EXPENDITURE BUDGET"/>
    <s v="53000-SERVICES-OTHER CHARGES"/>
    <m/>
    <n v="0"/>
    <n v="0"/>
    <n v="0"/>
    <n v="0"/>
    <n v="0"/>
    <s v="N/A"/>
    <n v="0"/>
    <n v="0"/>
    <n v="0"/>
    <n v="0"/>
    <n v="0"/>
    <n v="0"/>
    <n v="0"/>
    <n v="0"/>
    <n v="0"/>
    <n v="0"/>
    <n v="0"/>
    <n v="0"/>
    <n v="0"/>
    <s v="FED HOUSNG &amp; COMM DEV FND"/>
    <s v="FHCD PROVIDENDE RMD SENIOR-HQ"/>
    <s v="HOME SBRCPNT UNALL"/>
    <s v="HOUSING AND COMMUNITY DEVELOPMENT"/>
  </r>
  <r>
    <x v="0"/>
    <s v="1125726"/>
    <s v="000000"/>
    <x v="6"/>
    <s v="0000000"/>
    <n v="2016"/>
    <x v="0"/>
    <x v="6"/>
    <s v="BS000-CURRENT ASSETS"/>
    <s v="B1150-ACCOUNTS RECEIVABLE"/>
    <m/>
    <n v="0"/>
    <n v="0"/>
    <n v="0"/>
    <n v="0"/>
    <n v="0"/>
    <s v="N/A"/>
    <n v="0"/>
    <n v="0"/>
    <n v="0"/>
    <n v="0"/>
    <n v="0"/>
    <n v="0"/>
    <n v="0"/>
    <n v="0"/>
    <n v="0"/>
    <n v="0"/>
    <n v="0"/>
    <n v="0"/>
    <n v="0"/>
    <s v="FED HOUSNG &amp; COMM DEV FND"/>
    <s v="FHCD JONATHAN LEGG"/>
    <s v="DEFAULT"/>
    <s v="Default"/>
  </r>
  <r>
    <x v="0"/>
    <s v="1125726"/>
    <s v="000000"/>
    <x v="9"/>
    <s v="0000000"/>
    <n v="2016"/>
    <x v="0"/>
    <x v="9"/>
    <s v="BS000-CURRENT ASSETS"/>
    <s v="B1150-ACCOUNTS RECEIVABLE"/>
    <m/>
    <n v="0"/>
    <n v="0"/>
    <n v="0"/>
    <n v="0"/>
    <n v="0"/>
    <s v="N/A"/>
    <n v="0"/>
    <n v="0"/>
    <n v="0"/>
    <n v="0"/>
    <n v="0"/>
    <n v="0"/>
    <n v="0"/>
    <n v="0"/>
    <n v="0"/>
    <n v="0"/>
    <n v="0"/>
    <n v="0"/>
    <n v="0"/>
    <s v="FED HOUSNG &amp; COMM DEV FND"/>
    <s v="FHCD JONATHAN LEGG"/>
    <s v="DEFAULT"/>
    <s v="Default"/>
  </r>
  <r>
    <x v="0"/>
    <s v="1125726"/>
    <s v="000000"/>
    <x v="29"/>
    <s v="0000000"/>
    <n v="2016"/>
    <x v="1"/>
    <x v="29"/>
    <s v="BS200-CURRENT LIABILITIES"/>
    <s v="B2220-DEFERRED REVENUES"/>
    <m/>
    <n v="0"/>
    <n v="0"/>
    <n v="-177.20000000000002"/>
    <n v="0"/>
    <n v="177.20000000000002"/>
    <s v="N/A"/>
    <n v="0"/>
    <n v="0"/>
    <n v="0"/>
    <n v="0"/>
    <n v="0"/>
    <n v="0"/>
    <n v="0"/>
    <n v="0"/>
    <n v="0"/>
    <n v="0"/>
    <n v="0"/>
    <n v="-177.20000000000002"/>
    <n v="0"/>
    <s v="FED HOUSNG &amp; COMM DEV FND"/>
    <s v="FHCD JONATHAN LEGG"/>
    <s v="DEFAULT"/>
    <s v="Default"/>
  </r>
  <r>
    <x v="0"/>
    <s v="1125726"/>
    <s v="350002"/>
    <x v="43"/>
    <s v="0000000"/>
    <n v="2016"/>
    <x v="4"/>
    <x v="43"/>
    <s v="R3000-REVENUE"/>
    <s v="R3310-FEDERAL GRANTS DIRECT"/>
    <m/>
    <n v="0"/>
    <n v="0"/>
    <n v="0"/>
    <n v="0"/>
    <n v="0"/>
    <s v="N/A"/>
    <n v="0"/>
    <n v="0"/>
    <n v="0"/>
    <n v="0"/>
    <n v="0"/>
    <n v="0"/>
    <n v="0"/>
    <n v="0"/>
    <n v="0"/>
    <n v="0"/>
    <n v="0"/>
    <n v="0"/>
    <n v="0"/>
    <s v="FED HOUSNG &amp; COMM DEV FND"/>
    <s v="FHCD JONATHAN LEGG"/>
    <s v="IDIS HOME OWNERS REHAB"/>
    <s v="Default"/>
  </r>
  <r>
    <x v="0"/>
    <s v="1125726"/>
    <s v="350002"/>
    <x v="39"/>
    <s v="0000000"/>
    <n v="2016"/>
    <x v="4"/>
    <x v="39"/>
    <s v="R3000-REVENUE"/>
    <s v="R3600-MISCELLANEOUS REVENUE"/>
    <m/>
    <n v="0"/>
    <n v="0"/>
    <n v="0"/>
    <n v="0"/>
    <n v="0"/>
    <s v="N/A"/>
    <n v="0"/>
    <n v="0"/>
    <n v="0"/>
    <n v="0"/>
    <n v="0"/>
    <n v="0"/>
    <n v="0"/>
    <n v="0"/>
    <n v="0"/>
    <n v="0"/>
    <n v="0"/>
    <n v="0"/>
    <n v="0"/>
    <s v="FED HOUSNG &amp; COMM DEV FND"/>
    <s v="FHCD JONATHAN LEGG"/>
    <s v="IDIS HOME OWNERS REHAB"/>
    <s v="Default"/>
  </r>
  <r>
    <x v="0"/>
    <s v="1125726"/>
    <s v="350002"/>
    <x v="112"/>
    <s v="5590000"/>
    <n v="2016"/>
    <x v="3"/>
    <x v="112"/>
    <s v="50000-PROGRAM EXPENDITURE BUDGET"/>
    <s v="53000-SERVICES-OTHER CHARGES"/>
    <m/>
    <n v="0"/>
    <n v="0"/>
    <n v="0"/>
    <n v="0"/>
    <n v="0"/>
    <s v="N/A"/>
    <n v="0"/>
    <n v="0"/>
    <n v="0"/>
    <n v="0"/>
    <n v="0"/>
    <n v="0"/>
    <n v="0"/>
    <n v="0"/>
    <n v="0"/>
    <n v="0"/>
    <n v="0"/>
    <n v="0"/>
    <n v="0"/>
    <s v="FED HOUSNG &amp; COMM DEV FND"/>
    <s v="FHCD JONATHAN LEGG"/>
    <s v="IDIS HOME OWNERS REHAB"/>
    <s v="HOUSING AND COMMUNITY DEVELOPMENT"/>
  </r>
  <r>
    <x v="0"/>
    <s v="1125780"/>
    <s v="000000"/>
    <x v="6"/>
    <s v="0000000"/>
    <n v="2016"/>
    <x v="0"/>
    <x v="6"/>
    <s v="BS000-CURRENT ASSETS"/>
    <s v="B1150-ACCOUNTS RECEIVABLE"/>
    <m/>
    <n v="0"/>
    <n v="0"/>
    <n v="-9639.75"/>
    <n v="0"/>
    <n v="9639.75"/>
    <s v="N/A"/>
    <n v="-9639.75"/>
    <n v="0"/>
    <n v="0"/>
    <n v="0"/>
    <n v="0"/>
    <n v="0"/>
    <n v="0"/>
    <n v="0"/>
    <n v="0"/>
    <n v="0"/>
    <n v="0"/>
    <n v="0"/>
    <n v="0"/>
    <s v="FED HOUSNG &amp; COMM DEV FND"/>
    <s v="FHCD KC RAPID HSG OUT CHILDR14"/>
    <s v="DEFAULT"/>
    <s v="Default"/>
  </r>
  <r>
    <x v="0"/>
    <s v="1125780"/>
    <s v="000000"/>
    <x v="9"/>
    <s v="0000000"/>
    <n v="2016"/>
    <x v="0"/>
    <x v="9"/>
    <s v="BS000-CURRENT ASSETS"/>
    <s v="B1150-ACCOUNTS RECEIVABLE"/>
    <m/>
    <n v="0"/>
    <n v="0"/>
    <n v="0"/>
    <n v="0"/>
    <n v="0"/>
    <s v="N/A"/>
    <n v="0"/>
    <n v="0"/>
    <n v="0"/>
    <n v="0"/>
    <n v="0"/>
    <n v="0"/>
    <n v="0"/>
    <n v="0"/>
    <n v="0"/>
    <n v="0"/>
    <n v="0"/>
    <n v="0"/>
    <n v="0"/>
    <s v="FED HOUSNG &amp; COMM DEV FND"/>
    <s v="FHCD KC RAPID HSG OUT CHILDR14"/>
    <s v="DEFAULT"/>
    <s v="Default"/>
  </r>
  <r>
    <x v="0"/>
    <s v="1125780"/>
    <s v="000000"/>
    <x v="29"/>
    <s v="0000000"/>
    <n v="2016"/>
    <x v="1"/>
    <x v="29"/>
    <s v="BS200-CURRENT LIABILITIES"/>
    <s v="B2220-DEFERRED REVENUES"/>
    <m/>
    <n v="0"/>
    <n v="0"/>
    <n v="0"/>
    <n v="0"/>
    <n v="0"/>
    <s v="N/A"/>
    <n v="0"/>
    <n v="0"/>
    <n v="0"/>
    <n v="0"/>
    <n v="0"/>
    <n v="0"/>
    <n v="0"/>
    <n v="0"/>
    <n v="0"/>
    <n v="0"/>
    <n v="0"/>
    <n v="0"/>
    <n v="0"/>
    <s v="FED HOUSNG &amp; COMM DEV FND"/>
    <s v="FHCD KC RAPID HSG OUT CHILDR14"/>
    <s v="DEFAULT"/>
    <s v="Default"/>
  </r>
  <r>
    <x v="0"/>
    <s v="1125780"/>
    <s v="350206"/>
    <x v="62"/>
    <s v="0000000"/>
    <n v="2016"/>
    <x v="4"/>
    <x v="62"/>
    <s v="R3000-REVENUE"/>
    <s v="R3310-FEDERAL GRANTS DIRECT"/>
    <m/>
    <n v="0"/>
    <n v="0"/>
    <n v="0"/>
    <n v="0"/>
    <n v="0"/>
    <s v="N/A"/>
    <n v="0"/>
    <n v="0"/>
    <n v="0"/>
    <n v="0"/>
    <n v="0"/>
    <n v="0"/>
    <n v="0"/>
    <n v="0"/>
    <n v="0"/>
    <n v="0"/>
    <n v="0"/>
    <n v="0"/>
    <n v="0"/>
    <s v="FED HOUSNG &amp; COMM DEV FND"/>
    <s v="FHCD KC RAPID HSG OUT CHILDR14"/>
    <s v="ESG PROGRAM"/>
    <s v="Default"/>
  </r>
  <r>
    <x v="0"/>
    <s v="1125780"/>
    <s v="350206"/>
    <x v="112"/>
    <s v="5590000"/>
    <n v="2016"/>
    <x v="3"/>
    <x v="112"/>
    <s v="50000-PROGRAM EXPENDITURE BUDGET"/>
    <s v="53000-SERVICES-OTHER CHARGES"/>
    <m/>
    <n v="0"/>
    <n v="0"/>
    <n v="0"/>
    <n v="0"/>
    <n v="0"/>
    <s v="N/A"/>
    <n v="0"/>
    <n v="0"/>
    <n v="0"/>
    <n v="0"/>
    <n v="0"/>
    <n v="0"/>
    <n v="0"/>
    <n v="0"/>
    <n v="0"/>
    <n v="0"/>
    <n v="0"/>
    <n v="0"/>
    <n v="0"/>
    <s v="FED HOUSNG &amp; COMM DEV FND"/>
    <s v="FHCD KC RAPID HSG OUT CHILDR14"/>
    <s v="ESG PROGRAM"/>
    <s v="HOUSING AND COMMUNITY DEVELOPMENT"/>
  </r>
  <r>
    <x v="0"/>
    <s v="1125804"/>
    <s v="000000"/>
    <x v="6"/>
    <s v="0000000"/>
    <n v="2016"/>
    <x v="0"/>
    <x v="6"/>
    <s v="BS000-CURRENT ASSETS"/>
    <s v="B1150-ACCOUNTS RECEIVABLE"/>
    <m/>
    <n v="0"/>
    <n v="0"/>
    <n v="0"/>
    <n v="0"/>
    <n v="0"/>
    <s v="N/A"/>
    <n v="0"/>
    <n v="0"/>
    <n v="0"/>
    <n v="0"/>
    <n v="0"/>
    <n v="0"/>
    <n v="0"/>
    <n v="0"/>
    <n v="0"/>
    <n v="0"/>
    <n v="0"/>
    <n v="0"/>
    <n v="0"/>
    <s v="FED HOUSNG &amp; COMM DEV FND"/>
    <s v="FHCD JANET BRECHT"/>
    <s v="DEFAULT"/>
    <s v="Default"/>
  </r>
  <r>
    <x v="0"/>
    <s v="1125804"/>
    <s v="000000"/>
    <x v="9"/>
    <s v="0000000"/>
    <n v="2016"/>
    <x v="0"/>
    <x v="9"/>
    <s v="BS000-CURRENT ASSETS"/>
    <s v="B1150-ACCOUNTS RECEIVABLE"/>
    <m/>
    <n v="0"/>
    <n v="0"/>
    <n v="0"/>
    <n v="0"/>
    <n v="0"/>
    <s v="N/A"/>
    <n v="0"/>
    <n v="0"/>
    <n v="0"/>
    <n v="0"/>
    <n v="0"/>
    <n v="0"/>
    <n v="0"/>
    <n v="0"/>
    <n v="0"/>
    <n v="0"/>
    <n v="0"/>
    <n v="0"/>
    <n v="0"/>
    <s v="FED HOUSNG &amp; COMM DEV FND"/>
    <s v="FHCD JANET BRECHT"/>
    <s v="DEFAULT"/>
    <s v="Default"/>
  </r>
  <r>
    <x v="0"/>
    <s v="1125804"/>
    <s v="000000"/>
    <x v="29"/>
    <s v="0000000"/>
    <n v="2016"/>
    <x v="1"/>
    <x v="29"/>
    <s v="BS200-CURRENT LIABILITIES"/>
    <s v="B2220-DEFERRED REVENUES"/>
    <m/>
    <n v="0"/>
    <n v="0"/>
    <n v="-3440.13"/>
    <n v="0"/>
    <n v="3440.13"/>
    <s v="N/A"/>
    <n v="0"/>
    <n v="0"/>
    <n v="0"/>
    <n v="0"/>
    <n v="0"/>
    <n v="0"/>
    <n v="0"/>
    <n v="0"/>
    <n v="0"/>
    <n v="0"/>
    <n v="0"/>
    <n v="-3440.13"/>
    <n v="0"/>
    <s v="FED HOUSNG &amp; COMM DEV FND"/>
    <s v="FHCD JANET BRECHT"/>
    <s v="DEFAULT"/>
    <s v="Default"/>
  </r>
  <r>
    <x v="0"/>
    <s v="1125804"/>
    <s v="350002"/>
    <x v="39"/>
    <s v="0000000"/>
    <n v="2016"/>
    <x v="4"/>
    <x v="39"/>
    <s v="R3000-REVENUE"/>
    <s v="R3600-MISCELLANEOUS REVENUE"/>
    <m/>
    <n v="0"/>
    <n v="0"/>
    <n v="0"/>
    <n v="0"/>
    <n v="0"/>
    <s v="N/A"/>
    <n v="0"/>
    <n v="0"/>
    <n v="0"/>
    <n v="0"/>
    <n v="0"/>
    <n v="0"/>
    <n v="0"/>
    <n v="0"/>
    <n v="0"/>
    <n v="0"/>
    <n v="0"/>
    <n v="0"/>
    <n v="0"/>
    <s v="FED HOUSNG &amp; COMM DEV FND"/>
    <s v="FHCD JANET BRECHT"/>
    <s v="IDIS HOME OWNERS REHAB"/>
    <s v="Default"/>
  </r>
  <r>
    <x v="0"/>
    <s v="1125804"/>
    <s v="350002"/>
    <x v="112"/>
    <s v="5590000"/>
    <n v="2016"/>
    <x v="3"/>
    <x v="112"/>
    <s v="50000-PROGRAM EXPENDITURE BUDGET"/>
    <s v="53000-SERVICES-OTHER CHARGES"/>
    <m/>
    <n v="0"/>
    <n v="0"/>
    <n v="0"/>
    <n v="0"/>
    <n v="0"/>
    <s v="N/A"/>
    <n v="0"/>
    <n v="0"/>
    <n v="0"/>
    <n v="0"/>
    <n v="0"/>
    <n v="0"/>
    <n v="0"/>
    <n v="0"/>
    <n v="0"/>
    <n v="0"/>
    <n v="0"/>
    <n v="0"/>
    <n v="0"/>
    <s v="FED HOUSNG &amp; COMM DEV FND"/>
    <s v="FHCD JANET BRECHT"/>
    <s v="IDIS HOME OWNERS REHAB"/>
    <s v="HOUSING AND COMMUNITY DEVELOPMENT"/>
  </r>
  <r>
    <x v="0"/>
    <s v="1125861"/>
    <s v="000000"/>
    <x v="6"/>
    <s v="0000000"/>
    <n v="2016"/>
    <x v="0"/>
    <x v="6"/>
    <s v="BS000-CURRENT ASSETS"/>
    <s v="B1150-ACCOUNTS RECEIVABLE"/>
    <m/>
    <n v="0"/>
    <n v="0"/>
    <n v="0"/>
    <n v="0"/>
    <n v="0"/>
    <s v="N/A"/>
    <n v="-155.13"/>
    <n v="155.13"/>
    <n v="0"/>
    <n v="0"/>
    <n v="0"/>
    <n v="0"/>
    <n v="0"/>
    <n v="0"/>
    <n v="0"/>
    <n v="0"/>
    <n v="0"/>
    <n v="0"/>
    <n v="0"/>
    <s v="FED HOUSNG &amp; COMM DEV FND"/>
    <s v="FHCD ANGELA KELLEY"/>
    <s v="DEFAULT"/>
    <s v="Default"/>
  </r>
  <r>
    <x v="0"/>
    <s v="1125861"/>
    <s v="000000"/>
    <x v="9"/>
    <s v="0000000"/>
    <n v="2016"/>
    <x v="0"/>
    <x v="9"/>
    <s v="BS000-CURRENT ASSETS"/>
    <s v="B1150-ACCOUNTS RECEIVABLE"/>
    <m/>
    <n v="0"/>
    <n v="0"/>
    <n v="0"/>
    <n v="0"/>
    <n v="0"/>
    <s v="N/A"/>
    <n v="0"/>
    <n v="0"/>
    <n v="0"/>
    <n v="0"/>
    <n v="0"/>
    <n v="0"/>
    <n v="0"/>
    <n v="0"/>
    <n v="0"/>
    <n v="0"/>
    <n v="0"/>
    <n v="0"/>
    <n v="0"/>
    <s v="FED HOUSNG &amp; COMM DEV FND"/>
    <s v="FHCD ANGELA KELLEY"/>
    <s v="DEFAULT"/>
    <s v="Default"/>
  </r>
  <r>
    <x v="0"/>
    <s v="1125861"/>
    <s v="000000"/>
    <x v="29"/>
    <s v="0000000"/>
    <n v="2016"/>
    <x v="1"/>
    <x v="29"/>
    <s v="BS200-CURRENT LIABILITIES"/>
    <s v="B2220-DEFERRED REVENUES"/>
    <m/>
    <n v="0"/>
    <n v="0"/>
    <n v="0"/>
    <n v="0"/>
    <n v="0"/>
    <s v="N/A"/>
    <n v="0"/>
    <n v="0"/>
    <n v="0"/>
    <n v="0"/>
    <n v="0"/>
    <n v="0"/>
    <n v="0"/>
    <n v="0"/>
    <n v="0"/>
    <n v="0"/>
    <n v="0"/>
    <n v="0"/>
    <n v="0"/>
    <s v="FED HOUSNG &amp; COMM DEV FND"/>
    <s v="FHCD ANGELA KELLEY"/>
    <s v="DEFAULT"/>
    <s v="Default"/>
  </r>
  <r>
    <x v="0"/>
    <s v="1125861"/>
    <s v="350002"/>
    <x v="43"/>
    <s v="0000000"/>
    <n v="2016"/>
    <x v="4"/>
    <x v="43"/>
    <s v="R3000-REVENUE"/>
    <s v="R3310-FEDERAL GRANTS DIRECT"/>
    <m/>
    <n v="0"/>
    <n v="0"/>
    <n v="-155.13"/>
    <n v="0"/>
    <n v="155.13"/>
    <s v="N/A"/>
    <n v="-155.13"/>
    <n v="0"/>
    <n v="0"/>
    <n v="0"/>
    <n v="0"/>
    <n v="0"/>
    <n v="0"/>
    <n v="0"/>
    <n v="0"/>
    <n v="0"/>
    <n v="0"/>
    <n v="0"/>
    <n v="0"/>
    <s v="FED HOUSNG &amp; COMM DEV FND"/>
    <s v="FHCD ANGELA KELLEY"/>
    <s v="IDIS HOME OWNERS REHAB"/>
    <s v="Default"/>
  </r>
  <r>
    <x v="0"/>
    <s v="1125861"/>
    <s v="350002"/>
    <x v="39"/>
    <s v="0000000"/>
    <n v="2016"/>
    <x v="4"/>
    <x v="39"/>
    <s v="R3000-REVENUE"/>
    <s v="R3600-MISCELLANEOUS REVENUE"/>
    <m/>
    <n v="0"/>
    <n v="0"/>
    <n v="155.13"/>
    <n v="0"/>
    <n v="-155.13"/>
    <s v="N/A"/>
    <n v="155.13"/>
    <n v="0"/>
    <n v="0"/>
    <n v="0"/>
    <n v="0"/>
    <n v="0"/>
    <n v="0"/>
    <n v="0"/>
    <n v="0"/>
    <n v="0"/>
    <n v="0"/>
    <n v="0"/>
    <n v="0"/>
    <s v="FED HOUSNG &amp; COMM DEV FND"/>
    <s v="FHCD ANGELA KELLEY"/>
    <s v="IDIS HOME OWNERS REHAB"/>
    <s v="Default"/>
  </r>
  <r>
    <x v="0"/>
    <s v="1125861"/>
    <s v="350002"/>
    <x v="112"/>
    <s v="5590000"/>
    <n v="2016"/>
    <x v="3"/>
    <x v="112"/>
    <s v="50000-PROGRAM EXPENDITURE BUDGET"/>
    <s v="53000-SERVICES-OTHER CHARGES"/>
    <m/>
    <n v="0"/>
    <n v="0"/>
    <n v="0"/>
    <n v="0"/>
    <n v="0"/>
    <s v="N/A"/>
    <n v="0"/>
    <n v="0"/>
    <n v="0"/>
    <n v="0"/>
    <n v="0"/>
    <n v="0"/>
    <n v="0"/>
    <n v="0"/>
    <n v="0"/>
    <n v="0"/>
    <n v="0"/>
    <n v="0"/>
    <n v="0"/>
    <s v="FED HOUSNG &amp; COMM DEV FND"/>
    <s v="FHCD ANGELA KELLEY"/>
    <s v="IDIS HOME OWNERS REHAB"/>
    <s v="HOUSING AND COMMUNITY DEVELOPMENT"/>
  </r>
  <r>
    <x v="0"/>
    <s v="1125932"/>
    <s v="000000"/>
    <x v="6"/>
    <s v="0000000"/>
    <n v="2016"/>
    <x v="0"/>
    <x v="6"/>
    <s v="BS000-CURRENT ASSETS"/>
    <s v="B1150-ACCOUNTS RECEIVABLE"/>
    <m/>
    <n v="0"/>
    <n v="0"/>
    <n v="0"/>
    <n v="0"/>
    <n v="0"/>
    <s v="N/A"/>
    <n v="0"/>
    <n v="0"/>
    <n v="0"/>
    <n v="0"/>
    <n v="0"/>
    <n v="0"/>
    <n v="0"/>
    <n v="0"/>
    <n v="0"/>
    <n v="0"/>
    <n v="0"/>
    <n v="0"/>
    <n v="0"/>
    <s v="FED HOUSNG &amp; COMM DEV FND"/>
    <s v="FHCD SOFIA PONI"/>
    <s v="DEFAULT"/>
    <s v="Default"/>
  </r>
  <r>
    <x v="0"/>
    <s v="1125932"/>
    <s v="000000"/>
    <x v="9"/>
    <s v="0000000"/>
    <n v="2016"/>
    <x v="0"/>
    <x v="9"/>
    <s v="BS000-CURRENT ASSETS"/>
    <s v="B1150-ACCOUNTS RECEIVABLE"/>
    <m/>
    <n v="0"/>
    <n v="0"/>
    <n v="0"/>
    <n v="0"/>
    <n v="0"/>
    <s v="N/A"/>
    <n v="0"/>
    <n v="0"/>
    <n v="0"/>
    <n v="0"/>
    <n v="0"/>
    <n v="0"/>
    <n v="0"/>
    <n v="0"/>
    <n v="0"/>
    <n v="0"/>
    <n v="0"/>
    <n v="0"/>
    <n v="0"/>
    <s v="FED HOUSNG &amp; COMM DEV FND"/>
    <s v="FHCD SOFIA PONI"/>
    <s v="DEFAULT"/>
    <s v="Default"/>
  </r>
  <r>
    <x v="0"/>
    <s v="1125932"/>
    <s v="000000"/>
    <x v="29"/>
    <s v="0000000"/>
    <n v="2016"/>
    <x v="1"/>
    <x v="29"/>
    <s v="BS200-CURRENT LIABILITIES"/>
    <s v="B2220-DEFERRED REVENUES"/>
    <m/>
    <n v="0"/>
    <n v="0"/>
    <n v="0"/>
    <n v="0"/>
    <n v="0"/>
    <s v="N/A"/>
    <n v="0"/>
    <n v="0"/>
    <n v="0"/>
    <n v="0"/>
    <n v="0"/>
    <n v="0"/>
    <n v="0"/>
    <n v="0"/>
    <n v="0"/>
    <n v="0"/>
    <n v="0"/>
    <n v="0"/>
    <n v="0"/>
    <s v="FED HOUSNG &amp; COMM DEV FND"/>
    <s v="FHCD SOFIA PONI"/>
    <s v="DEFAULT"/>
    <s v="Default"/>
  </r>
  <r>
    <x v="0"/>
    <s v="1125932"/>
    <s v="350002"/>
    <x v="43"/>
    <s v="0000000"/>
    <n v="2016"/>
    <x v="4"/>
    <x v="43"/>
    <s v="R3000-REVENUE"/>
    <s v="R3310-FEDERAL GRANTS DIRECT"/>
    <m/>
    <n v="0"/>
    <n v="0"/>
    <n v="0"/>
    <n v="0"/>
    <n v="0"/>
    <s v="N/A"/>
    <n v="0"/>
    <n v="0"/>
    <n v="0"/>
    <n v="0"/>
    <n v="0"/>
    <n v="0"/>
    <n v="0"/>
    <n v="0"/>
    <n v="0"/>
    <n v="0"/>
    <n v="0"/>
    <n v="0"/>
    <n v="0"/>
    <s v="FED HOUSNG &amp; COMM DEV FND"/>
    <s v="FHCD SOFIA PONI"/>
    <s v="IDIS HOME OWNERS REHAB"/>
    <s v="Default"/>
  </r>
  <r>
    <x v="0"/>
    <s v="1125932"/>
    <s v="350002"/>
    <x v="112"/>
    <s v="5590000"/>
    <n v="2016"/>
    <x v="3"/>
    <x v="112"/>
    <s v="50000-PROGRAM EXPENDITURE BUDGET"/>
    <s v="53000-SERVICES-OTHER CHARGES"/>
    <m/>
    <n v="0"/>
    <n v="0"/>
    <n v="0"/>
    <n v="0"/>
    <n v="0"/>
    <s v="N/A"/>
    <n v="0"/>
    <n v="0"/>
    <n v="0"/>
    <n v="0"/>
    <n v="0"/>
    <n v="0"/>
    <n v="0"/>
    <n v="0"/>
    <n v="0"/>
    <n v="0"/>
    <n v="0"/>
    <n v="0"/>
    <n v="0"/>
    <s v="FED HOUSNG &amp; COMM DEV FND"/>
    <s v="FHCD SOFIA PONI"/>
    <s v="IDIS HOME OWNERS REHAB"/>
    <s v="HOUSING AND COMMUNITY DEVELOPMENT"/>
  </r>
  <r>
    <x v="0"/>
    <s v="1125980"/>
    <s v="000000"/>
    <x v="6"/>
    <s v="0000000"/>
    <n v="2016"/>
    <x v="0"/>
    <x v="6"/>
    <s v="BS000-CURRENT ASSETS"/>
    <s v="B1150-ACCOUNTS RECEIVABLE"/>
    <m/>
    <n v="0"/>
    <n v="0"/>
    <n v="0"/>
    <n v="0"/>
    <n v="0"/>
    <s v="N/A"/>
    <n v="0"/>
    <n v="0"/>
    <n v="0"/>
    <n v="0"/>
    <n v="0"/>
    <n v="0"/>
    <n v="0"/>
    <n v="0"/>
    <n v="0"/>
    <n v="0"/>
    <n v="0"/>
    <n v="0"/>
    <n v="0"/>
    <s v="FED HOUSNG &amp; COMM DEV FND"/>
    <s v="FHCD ANDY KALLIO"/>
    <s v="DEFAULT"/>
    <s v="Default"/>
  </r>
  <r>
    <x v="0"/>
    <s v="1125980"/>
    <s v="000000"/>
    <x v="9"/>
    <s v="0000000"/>
    <n v="2016"/>
    <x v="0"/>
    <x v="9"/>
    <s v="BS000-CURRENT ASSETS"/>
    <s v="B1150-ACCOUNTS RECEIVABLE"/>
    <m/>
    <n v="0"/>
    <n v="0"/>
    <n v="0"/>
    <n v="0"/>
    <n v="0"/>
    <s v="N/A"/>
    <n v="0"/>
    <n v="0"/>
    <n v="0"/>
    <n v="0"/>
    <n v="0"/>
    <n v="0"/>
    <n v="0"/>
    <n v="0"/>
    <n v="0"/>
    <n v="0"/>
    <n v="0"/>
    <n v="0"/>
    <n v="0"/>
    <s v="FED HOUSNG &amp; COMM DEV FND"/>
    <s v="FHCD ANDY KALLIO"/>
    <s v="DEFAULT"/>
    <s v="Default"/>
  </r>
  <r>
    <x v="0"/>
    <s v="1125980"/>
    <s v="000000"/>
    <x v="29"/>
    <s v="0000000"/>
    <n v="2016"/>
    <x v="1"/>
    <x v="29"/>
    <s v="BS200-CURRENT LIABILITIES"/>
    <s v="B2220-DEFERRED REVENUES"/>
    <m/>
    <n v="0"/>
    <n v="0"/>
    <n v="-940"/>
    <n v="0"/>
    <n v="940"/>
    <s v="N/A"/>
    <n v="0"/>
    <n v="0"/>
    <n v="0"/>
    <n v="0"/>
    <n v="0"/>
    <n v="0"/>
    <n v="0"/>
    <n v="0"/>
    <n v="0"/>
    <n v="0"/>
    <n v="0"/>
    <n v="-940"/>
    <n v="0"/>
    <s v="FED HOUSNG &amp; COMM DEV FND"/>
    <s v="FHCD ANDY KALLIO"/>
    <s v="DEFAULT"/>
    <s v="Default"/>
  </r>
  <r>
    <x v="0"/>
    <s v="1125980"/>
    <s v="350002"/>
    <x v="43"/>
    <s v="0000000"/>
    <n v="2016"/>
    <x v="4"/>
    <x v="43"/>
    <s v="R3000-REVENUE"/>
    <s v="R3310-FEDERAL GRANTS DIRECT"/>
    <m/>
    <n v="0"/>
    <n v="0"/>
    <n v="0"/>
    <n v="0"/>
    <n v="0"/>
    <s v="N/A"/>
    <n v="0"/>
    <n v="0"/>
    <n v="0"/>
    <n v="0"/>
    <n v="0"/>
    <n v="0"/>
    <n v="0"/>
    <n v="0"/>
    <n v="0"/>
    <n v="0"/>
    <n v="0"/>
    <n v="0"/>
    <n v="0"/>
    <s v="FED HOUSNG &amp; COMM DEV FND"/>
    <s v="FHCD ANDY KALLIO"/>
    <s v="IDIS HOME OWNERS REHAB"/>
    <s v="Default"/>
  </r>
  <r>
    <x v="0"/>
    <s v="1125980"/>
    <s v="350002"/>
    <x v="39"/>
    <s v="0000000"/>
    <n v="2016"/>
    <x v="4"/>
    <x v="39"/>
    <s v="R3000-REVENUE"/>
    <s v="R3600-MISCELLANEOUS REVENUE"/>
    <m/>
    <n v="0"/>
    <n v="0"/>
    <n v="0"/>
    <n v="0"/>
    <n v="0"/>
    <s v="N/A"/>
    <n v="0"/>
    <n v="0"/>
    <n v="0"/>
    <n v="0"/>
    <n v="0"/>
    <n v="0"/>
    <n v="0"/>
    <n v="0"/>
    <n v="0"/>
    <n v="0"/>
    <n v="0"/>
    <n v="0"/>
    <n v="0"/>
    <s v="FED HOUSNG &amp; COMM DEV FND"/>
    <s v="FHCD ANDY KALLIO"/>
    <s v="IDIS HOME OWNERS REHAB"/>
    <s v="Default"/>
  </r>
  <r>
    <x v="0"/>
    <s v="1125980"/>
    <s v="350002"/>
    <x v="112"/>
    <s v="5590000"/>
    <n v="2016"/>
    <x v="3"/>
    <x v="112"/>
    <s v="50000-PROGRAM EXPENDITURE BUDGET"/>
    <s v="53000-SERVICES-OTHER CHARGES"/>
    <m/>
    <n v="0"/>
    <n v="0"/>
    <n v="0"/>
    <n v="0"/>
    <n v="0"/>
    <s v="N/A"/>
    <n v="0"/>
    <n v="0"/>
    <n v="0"/>
    <n v="0"/>
    <n v="0"/>
    <n v="0"/>
    <n v="0"/>
    <n v="0"/>
    <n v="0"/>
    <n v="0"/>
    <n v="0"/>
    <n v="0"/>
    <n v="0"/>
    <s v="FED HOUSNG &amp; COMM DEV FND"/>
    <s v="FHCD ANDY KALLIO"/>
    <s v="IDIS HOME OWNERS REHAB"/>
    <s v="HOUSING AND COMMUNITY DEVELOPMENT"/>
  </r>
  <r>
    <x v="0"/>
    <s v="1126066"/>
    <s v="000000"/>
    <x v="6"/>
    <s v="0000000"/>
    <n v="2016"/>
    <x v="0"/>
    <x v="6"/>
    <s v="BS000-CURRENT ASSETS"/>
    <s v="B1150-ACCOUNTS RECEIVABLE"/>
    <m/>
    <n v="0"/>
    <n v="0"/>
    <n v="15514.93"/>
    <n v="0"/>
    <n v="-15514.93"/>
    <s v="N/A"/>
    <n v="15514.93"/>
    <n v="0"/>
    <n v="0"/>
    <n v="0"/>
    <n v="0"/>
    <n v="0"/>
    <n v="0"/>
    <n v="0"/>
    <n v="0"/>
    <n v="0"/>
    <n v="0"/>
    <n v="0"/>
    <n v="0"/>
    <s v="FED HOUSNG &amp; COMM DEV FND"/>
    <s v="FHCD KC RELOCAT ACTIVITIES C15"/>
    <s v="DEFAULT"/>
    <s v="Default"/>
  </r>
  <r>
    <x v="0"/>
    <s v="1126066"/>
    <s v="000000"/>
    <x v="9"/>
    <s v="0000000"/>
    <n v="2016"/>
    <x v="0"/>
    <x v="9"/>
    <s v="BS000-CURRENT ASSETS"/>
    <s v="B1150-ACCOUNTS RECEIVABLE"/>
    <m/>
    <n v="0"/>
    <n v="0"/>
    <n v="-16956.760000000002"/>
    <n v="0"/>
    <n v="16956.760000000002"/>
    <s v="N/A"/>
    <n v="0"/>
    <n v="0"/>
    <n v="0"/>
    <n v="0"/>
    <n v="0"/>
    <n v="0"/>
    <n v="-16956.760000000002"/>
    <n v="0"/>
    <n v="0"/>
    <n v="0"/>
    <n v="0"/>
    <n v="0"/>
    <n v="0"/>
    <s v="FED HOUSNG &amp; COMM DEV FND"/>
    <s v="FHCD KC RELOCAT ACTIVITIES C15"/>
    <s v="DEFAULT"/>
    <s v="Default"/>
  </r>
  <r>
    <x v="0"/>
    <s v="1126066"/>
    <s v="000000"/>
    <x v="29"/>
    <s v="0000000"/>
    <n v="2016"/>
    <x v="1"/>
    <x v="29"/>
    <s v="BS200-CURRENT LIABILITIES"/>
    <s v="B2220-DEFERRED REVENUES"/>
    <m/>
    <n v="0"/>
    <n v="0"/>
    <n v="1441.83"/>
    <n v="0"/>
    <n v="-1441.83"/>
    <s v="N/A"/>
    <n v="0"/>
    <n v="-15514.93"/>
    <n v="0"/>
    <n v="0"/>
    <n v="0"/>
    <n v="0"/>
    <n v="16956.760000000002"/>
    <n v="0"/>
    <n v="0"/>
    <n v="0"/>
    <n v="0"/>
    <n v="0"/>
    <n v="0"/>
    <s v="FED HOUSNG &amp; COMM DEV FND"/>
    <s v="FHCD KC RELOCAT ACTIVITIES C15"/>
    <s v="DEFAULT"/>
    <s v="Default"/>
  </r>
  <r>
    <x v="0"/>
    <s v="1126066"/>
    <s v="350047"/>
    <x v="55"/>
    <s v="0000000"/>
    <n v="2016"/>
    <x v="4"/>
    <x v="55"/>
    <s v="R3000-REVENUE"/>
    <s v="R3310-FEDERAL GRANTS DIRECT"/>
    <m/>
    <n v="0"/>
    <n v="0"/>
    <n v="15514.93"/>
    <n v="0"/>
    <n v="-15514.93"/>
    <s v="N/A"/>
    <n v="0"/>
    <n v="15514.93"/>
    <n v="0"/>
    <n v="0"/>
    <n v="0"/>
    <n v="0"/>
    <n v="0"/>
    <n v="0"/>
    <n v="0"/>
    <n v="0"/>
    <n v="0"/>
    <n v="0"/>
    <n v="0"/>
    <s v="FED HOUSNG &amp; COMM DEV FND"/>
    <s v="FHCD KC RELOCAT ACTIVITIES C15"/>
    <s v="PROGRAM YEAR PROJECTS"/>
    <s v="Default"/>
  </r>
  <r>
    <x v="0"/>
    <s v="1126066"/>
    <s v="350047"/>
    <x v="55"/>
    <s v="5590000"/>
    <n v="2016"/>
    <x v="4"/>
    <x v="55"/>
    <s v="R3000-REVENUE"/>
    <s v="R3310-FEDERAL GRANTS DIRECT"/>
    <m/>
    <n v="0"/>
    <n v="0"/>
    <n v="15514.93"/>
    <n v="0"/>
    <n v="-15514.93"/>
    <s v="N/A"/>
    <n v="15514.93"/>
    <n v="0"/>
    <n v="0"/>
    <n v="0"/>
    <n v="0"/>
    <n v="0"/>
    <n v="0"/>
    <n v="0"/>
    <n v="0"/>
    <n v="0"/>
    <n v="0"/>
    <n v="0"/>
    <n v="0"/>
    <s v="FED HOUSNG &amp; COMM DEV FND"/>
    <s v="FHCD KC RELOCAT ACTIVITIES C15"/>
    <s v="PROGRAM YEAR PROJECTS"/>
    <s v="HOUSING AND COMMUNITY DEVELOPMENT"/>
  </r>
  <r>
    <x v="0"/>
    <s v="112606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5"/>
    <s v="PROGRAM YEAR PROJECTS"/>
    <s v="HOUSING AND COMMUNITY DEVELOPMENT"/>
  </r>
  <r>
    <x v="0"/>
    <s v="1126066"/>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6"/>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6"/>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7"/>
    <s v="000000"/>
    <x v="6"/>
    <s v="0000000"/>
    <n v="2016"/>
    <x v="0"/>
    <x v="6"/>
    <s v="BS000-CURRENT ASSETS"/>
    <s v="B1150-ACCOUNTS RECEIVABLE"/>
    <m/>
    <n v="0"/>
    <n v="0"/>
    <n v="-3512.6800000000003"/>
    <n v="0"/>
    <n v="3512.6800000000003"/>
    <s v="N/A"/>
    <n v="-3512.6800000000003"/>
    <n v="0"/>
    <n v="0"/>
    <n v="0"/>
    <n v="0"/>
    <n v="0"/>
    <n v="0"/>
    <n v="0"/>
    <n v="0"/>
    <n v="0"/>
    <n v="0"/>
    <n v="0"/>
    <n v="0"/>
    <s v="FED HOUSNG &amp; COMM DEV FND"/>
    <s v="FHCD RENTON DWNT COM REHAB C14"/>
    <s v="DEFAULT"/>
    <s v="Default"/>
  </r>
  <r>
    <x v="0"/>
    <s v="1126067"/>
    <s v="000000"/>
    <x v="9"/>
    <s v="0000000"/>
    <n v="2016"/>
    <x v="0"/>
    <x v="9"/>
    <s v="BS000-CURRENT ASSETS"/>
    <s v="B1150-ACCOUNTS RECEIVABLE"/>
    <m/>
    <n v="0"/>
    <n v="0"/>
    <n v="-1627.75"/>
    <n v="0"/>
    <n v="1627.75"/>
    <s v="N/A"/>
    <n v="0"/>
    <n v="0"/>
    <n v="0"/>
    <n v="0"/>
    <n v="0"/>
    <n v="0"/>
    <n v="-1627.75"/>
    <n v="0"/>
    <n v="0"/>
    <n v="0"/>
    <n v="0"/>
    <n v="0"/>
    <n v="0"/>
    <s v="FED HOUSNG &amp; COMM DEV FND"/>
    <s v="FHCD RENTON DWNT COM REHAB C14"/>
    <s v="DEFAULT"/>
    <s v="Default"/>
  </r>
  <r>
    <x v="0"/>
    <s v="1126067"/>
    <s v="000000"/>
    <x v="29"/>
    <s v="0000000"/>
    <n v="2016"/>
    <x v="1"/>
    <x v="29"/>
    <s v="BS200-CURRENT LIABILITIES"/>
    <s v="B2220-DEFERRED REVENUES"/>
    <m/>
    <n v="0"/>
    <n v="0"/>
    <n v="1627.75"/>
    <n v="0"/>
    <n v="-1627.75"/>
    <s v="N/A"/>
    <n v="0"/>
    <n v="0"/>
    <n v="0"/>
    <n v="0"/>
    <n v="0"/>
    <n v="0"/>
    <n v="1627.75"/>
    <n v="0"/>
    <n v="0"/>
    <n v="0"/>
    <n v="0"/>
    <n v="0"/>
    <n v="0"/>
    <s v="FED HOUSNG &amp; COMM DEV FND"/>
    <s v="FHCD RENTON DWNT COM REHAB C14"/>
    <s v="DEFAULT"/>
    <s v="Default"/>
  </r>
  <r>
    <x v="0"/>
    <s v="1126067"/>
    <s v="350047"/>
    <x v="55"/>
    <s v="0000000"/>
    <n v="2016"/>
    <x v="4"/>
    <x v="55"/>
    <s v="R3000-REVENUE"/>
    <s v="R3310-FEDERAL GRANTS DIRECT"/>
    <m/>
    <n v="0"/>
    <n v="0"/>
    <n v="0"/>
    <n v="0"/>
    <n v="0"/>
    <s v="N/A"/>
    <n v="0"/>
    <n v="0"/>
    <n v="0"/>
    <n v="0"/>
    <n v="0"/>
    <n v="0"/>
    <n v="0"/>
    <n v="0"/>
    <n v="0"/>
    <n v="0"/>
    <n v="0"/>
    <n v="0"/>
    <n v="0"/>
    <s v="FED HOUSNG &amp; COMM DEV FND"/>
    <s v="FHCD RENTON DWNT COM REHAB C14"/>
    <s v="PROGRAM YEAR PROJECTS"/>
    <s v="Default"/>
  </r>
  <r>
    <x v="0"/>
    <s v="1126067"/>
    <s v="350047"/>
    <x v="40"/>
    <s v="5590000"/>
    <n v="2016"/>
    <x v="3"/>
    <x v="40"/>
    <s v="50000-PROGRAM EXPENDITURE BUDGET"/>
    <s v="51000-WAGES AND BENEFITS"/>
    <s v="51100-SALARIES/WAGES"/>
    <n v="0"/>
    <n v="0"/>
    <n v="0"/>
    <n v="0"/>
    <n v="0"/>
    <s v="N/A"/>
    <n v="0"/>
    <n v="0"/>
    <n v="0"/>
    <n v="0"/>
    <n v="0"/>
    <n v="0"/>
    <n v="0"/>
    <n v="0"/>
    <n v="0"/>
    <n v="0"/>
    <n v="0"/>
    <n v="0"/>
    <n v="0"/>
    <s v="FED HOUSNG &amp; COMM DEV FND"/>
    <s v="FHCD RENTON DWNT COM REHAB C14"/>
    <s v="PROGRAM YEAR PROJECTS"/>
    <s v="HOUSING AND COMMUNITY DEVELOPMENT"/>
  </r>
  <r>
    <x v="0"/>
    <s v="1126067"/>
    <s v="350047"/>
    <x v="70"/>
    <s v="5590000"/>
    <n v="2016"/>
    <x v="3"/>
    <x v="70"/>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71"/>
    <s v="5590000"/>
    <n v="2016"/>
    <x v="3"/>
    <x v="71"/>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72"/>
    <s v="5590000"/>
    <n v="2016"/>
    <x v="3"/>
    <x v="72"/>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156"/>
    <s v="5590000"/>
    <n v="2016"/>
    <x v="3"/>
    <x v="155"/>
    <s v="50000-PROGRAM EXPENDITURE BUDGET"/>
    <s v="53000-SERVICES-OTHER CHARGES"/>
    <m/>
    <n v="0"/>
    <n v="0"/>
    <n v="0"/>
    <n v="0"/>
    <n v="0"/>
    <s v="N/A"/>
    <n v="0"/>
    <n v="0"/>
    <n v="0"/>
    <n v="0"/>
    <n v="0"/>
    <n v="0"/>
    <n v="0"/>
    <n v="0"/>
    <n v="0"/>
    <n v="0"/>
    <n v="0"/>
    <n v="0"/>
    <n v="0"/>
    <s v="FED HOUSNG &amp; COMM DEV FND"/>
    <s v="FHCD RENTON DWNT COM REHAB C14"/>
    <s v="PROGRAM YEAR PROJECTS"/>
    <s v="HOUSING AND COMMUNITY DEVELOPMENT"/>
  </r>
  <r>
    <x v="0"/>
    <s v="1126067"/>
    <s v="350047"/>
    <x v="112"/>
    <s v="5590000"/>
    <n v="2016"/>
    <x v="3"/>
    <x v="112"/>
    <s v="50000-PROGRAM EXPENDITURE BUDGET"/>
    <s v="53000-SERVICES-OTHER CHARGES"/>
    <m/>
    <n v="0"/>
    <n v="0"/>
    <n v="0"/>
    <n v="0"/>
    <n v="0"/>
    <s v="N/A"/>
    <n v="0"/>
    <n v="0"/>
    <n v="0"/>
    <n v="0"/>
    <n v="0"/>
    <n v="0"/>
    <n v="0"/>
    <n v="0"/>
    <n v="0"/>
    <n v="0"/>
    <n v="0"/>
    <n v="0"/>
    <n v="0"/>
    <s v="FED HOUSNG &amp; COMM DEV FND"/>
    <s v="FHCD RENTON DWNT COM REHAB C14"/>
    <s v="PROGRAM YEAR PROJECTS"/>
    <s v="HOUSING AND COMMUNITY DEVELOPMENT"/>
  </r>
  <r>
    <x v="0"/>
    <s v="1126067"/>
    <s v="350047"/>
    <x v="42"/>
    <s v="5590000"/>
    <n v="2016"/>
    <x v="3"/>
    <x v="42"/>
    <s v="50000-PROGRAM EXPENDITURE BUDGET"/>
    <s v="55000-INTRAGOVERNMENTAL SERVICES"/>
    <m/>
    <n v="0"/>
    <n v="0"/>
    <n v="0"/>
    <n v="0"/>
    <n v="0"/>
    <s v="N/A"/>
    <n v="0"/>
    <n v="0"/>
    <n v="0"/>
    <n v="0"/>
    <n v="0"/>
    <n v="0"/>
    <n v="0"/>
    <n v="0"/>
    <n v="0"/>
    <n v="0"/>
    <n v="0"/>
    <n v="0"/>
    <n v="0"/>
    <s v="FED HOUSNG &amp; COMM DEV FND"/>
    <s v="FHCD RENTON DWNT COM REHAB C14"/>
    <s v="PROGRAM YEAR PROJECTS"/>
    <s v="HOUSING AND COMMUNITY DEVELOPMENT"/>
  </r>
  <r>
    <x v="0"/>
    <s v="1126273"/>
    <s v="000000"/>
    <x v="6"/>
    <s v="0000000"/>
    <n v="2016"/>
    <x v="0"/>
    <x v="6"/>
    <s v="BS000-CURRENT ASSETS"/>
    <s v="B1150-ACCOUNTS RECEIVABLE"/>
    <m/>
    <n v="0"/>
    <n v="0"/>
    <n v="-19160.080000000002"/>
    <n v="0"/>
    <n v="19160.080000000002"/>
    <s v="N/A"/>
    <n v="0"/>
    <n v="-19160.080000000002"/>
    <n v="0"/>
    <n v="0"/>
    <n v="0"/>
    <n v="0"/>
    <n v="0"/>
    <n v="0"/>
    <n v="0"/>
    <n v="0"/>
    <n v="0"/>
    <n v="0"/>
    <n v="0"/>
    <s v="FED HOUSNG &amp; COMM DEV FND"/>
    <s v="FHCD HOPELINK PL C15771 M15"/>
    <s v="DEFAULT"/>
    <s v="Default"/>
  </r>
  <r>
    <x v="0"/>
    <s v="1126273"/>
    <s v="000000"/>
    <x v="9"/>
    <s v="0000000"/>
    <n v="2016"/>
    <x v="0"/>
    <x v="9"/>
    <s v="BS000-CURRENT ASSETS"/>
    <s v="B1150-ACCOUNTS RECEIVABLE"/>
    <m/>
    <n v="0"/>
    <n v="0"/>
    <n v="0"/>
    <n v="0"/>
    <n v="0"/>
    <s v="N/A"/>
    <n v="0"/>
    <n v="0"/>
    <n v="0"/>
    <n v="0"/>
    <n v="0"/>
    <n v="0"/>
    <n v="0"/>
    <n v="0"/>
    <n v="0"/>
    <n v="0"/>
    <n v="0"/>
    <n v="0"/>
    <n v="0"/>
    <s v="FED HOUSNG &amp; COMM DEV FND"/>
    <s v="FHCD HOPELINK PL C15771 M15"/>
    <s v="DEFAULT"/>
    <s v="Default"/>
  </r>
  <r>
    <x v="0"/>
    <s v="1126273"/>
    <s v="000000"/>
    <x v="29"/>
    <s v="0000000"/>
    <n v="2016"/>
    <x v="1"/>
    <x v="29"/>
    <s v="BS200-CURRENT LIABILITIES"/>
    <s v="B2220-DEFERRED REVENUES"/>
    <m/>
    <n v="0"/>
    <n v="0"/>
    <n v="0"/>
    <n v="0"/>
    <n v="0"/>
    <s v="N/A"/>
    <n v="0"/>
    <n v="0"/>
    <n v="0"/>
    <n v="0"/>
    <n v="0"/>
    <n v="0"/>
    <n v="0"/>
    <n v="0"/>
    <n v="0"/>
    <n v="0"/>
    <n v="0"/>
    <n v="0"/>
    <n v="0"/>
    <s v="FED HOUSNG &amp; COMM DEV FND"/>
    <s v="FHCD HOPELINK PL C15771 M15"/>
    <s v="DEFAULT"/>
    <s v="Default"/>
  </r>
  <r>
    <x v="0"/>
    <s v="1126273"/>
    <s v="350102"/>
    <x v="64"/>
    <s v="0000000"/>
    <n v="2016"/>
    <x v="4"/>
    <x v="64"/>
    <s v="R3000-REVENUE"/>
    <s v="R3310-FEDERAL GRANTS DIRECT"/>
    <m/>
    <n v="0"/>
    <n v="0"/>
    <n v="0"/>
    <n v="0"/>
    <n v="0"/>
    <s v="N/A"/>
    <n v="0"/>
    <n v="0"/>
    <n v="0"/>
    <n v="0"/>
    <n v="0"/>
    <n v="0"/>
    <n v="0"/>
    <n v="0"/>
    <n v="0"/>
    <n v="0"/>
    <n v="0"/>
    <n v="0"/>
    <n v="0"/>
    <s v="FED HOUSNG &amp; COMM DEV FND"/>
    <s v="FHCD HOPELINK PL C15771 M15"/>
    <s v="MULTISVRC CTRS N E KNG CO"/>
    <s v="Default"/>
  </r>
  <r>
    <x v="0"/>
    <s v="1126273"/>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5771 M15"/>
    <s v="MULTISVRC CTRS N E KNG CO"/>
    <s v="HOUSING AND COMMUNITY DEVELOPMENT"/>
  </r>
  <r>
    <x v="0"/>
    <s v="1126273"/>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112"/>
    <s v="5590000"/>
    <n v="2016"/>
    <x v="3"/>
    <x v="112"/>
    <s v="50000-PROGRAM EXPENDITURE BUDGET"/>
    <s v="53000-SERVICES-OTHER CHARGES"/>
    <m/>
    <n v="0"/>
    <n v="0"/>
    <n v="0"/>
    <n v="0"/>
    <n v="0"/>
    <s v="N/A"/>
    <n v="0"/>
    <n v="0"/>
    <n v="0"/>
    <n v="0"/>
    <n v="0"/>
    <n v="0"/>
    <n v="0"/>
    <n v="0"/>
    <n v="0"/>
    <n v="0"/>
    <n v="0"/>
    <n v="0"/>
    <n v="0"/>
    <s v="FED HOUSNG &amp; COMM DEV FND"/>
    <s v="FHCD HOPELINK PL C15771 M15"/>
    <s v="MULTISVRC CTRS N E KNG CO"/>
    <s v="HOUSING AND COMMUNITY DEVELOPMENT"/>
  </r>
  <r>
    <x v="0"/>
    <s v="1126304"/>
    <s v="000000"/>
    <x v="6"/>
    <s v="0000000"/>
    <n v="2016"/>
    <x v="0"/>
    <x v="6"/>
    <s v="BS000-CURRENT ASSETS"/>
    <s v="B1150-ACCOUNTS RECEIVABLE"/>
    <m/>
    <n v="0"/>
    <n v="0"/>
    <n v="-1705.55"/>
    <n v="0"/>
    <n v="1705.55"/>
    <s v="N/A"/>
    <n v="-1705.55"/>
    <n v="0"/>
    <n v="0"/>
    <n v="0"/>
    <n v="0"/>
    <n v="0"/>
    <n v="0"/>
    <n v="0"/>
    <n v="0"/>
    <n v="0"/>
    <n v="0"/>
    <n v="0"/>
    <n v="0"/>
    <s v="FED HOUSNG &amp; COMM DEV FND"/>
    <s v="FHCD SPC TRA-CH &amp; TRA 15"/>
    <s v="DEFAULT"/>
    <s v="Default"/>
  </r>
  <r>
    <x v="0"/>
    <s v="1126304"/>
    <s v="000000"/>
    <x v="9"/>
    <s v="0000000"/>
    <n v="2016"/>
    <x v="0"/>
    <x v="9"/>
    <s v="BS000-CURRENT ASSETS"/>
    <s v="B1150-ACCOUNTS RECEIVABLE"/>
    <m/>
    <n v="0"/>
    <n v="0"/>
    <n v="0"/>
    <n v="0"/>
    <n v="0"/>
    <s v="N/A"/>
    <n v="0"/>
    <n v="0"/>
    <n v="0"/>
    <n v="0"/>
    <n v="0"/>
    <n v="0"/>
    <n v="0"/>
    <n v="0"/>
    <n v="0"/>
    <n v="0"/>
    <n v="0"/>
    <n v="0"/>
    <n v="0"/>
    <s v="FED HOUSNG &amp; COMM DEV FND"/>
    <s v="FHCD SPC TRA-CH &amp; TRA 15"/>
    <s v="DEFAULT"/>
    <s v="Default"/>
  </r>
  <r>
    <x v="0"/>
    <s v="1126304"/>
    <s v="000000"/>
    <x v="29"/>
    <s v="0000000"/>
    <n v="2016"/>
    <x v="1"/>
    <x v="29"/>
    <s v="BS200-CURRENT LIABILITIES"/>
    <s v="B2220-DEFERRED REVENUES"/>
    <m/>
    <n v="0"/>
    <n v="0"/>
    <n v="0"/>
    <n v="0"/>
    <n v="0"/>
    <s v="N/A"/>
    <n v="0"/>
    <n v="0"/>
    <n v="0"/>
    <n v="0"/>
    <n v="0"/>
    <n v="0"/>
    <n v="0"/>
    <n v="0"/>
    <n v="0"/>
    <n v="0"/>
    <n v="0"/>
    <n v="0"/>
    <n v="0"/>
    <s v="FED HOUSNG &amp; COMM DEV FND"/>
    <s v="FHCD SPC TRA-CH &amp; TRA 15"/>
    <s v="DEFAULT"/>
    <s v="Default"/>
  </r>
  <r>
    <x v="0"/>
    <s v="1126304"/>
    <s v="350080"/>
    <x v="63"/>
    <s v="0000000"/>
    <n v="2016"/>
    <x v="4"/>
    <x v="63"/>
    <s v="R3000-REVENUE"/>
    <s v="R3310-FEDERAL GRANTS DIRECT"/>
    <m/>
    <n v="0"/>
    <n v="0"/>
    <n v="-36289.85"/>
    <n v="0"/>
    <n v="36289.85"/>
    <s v="N/A"/>
    <n v="0"/>
    <n v="0"/>
    <n v="0"/>
    <n v="0"/>
    <n v="-36289.85"/>
    <n v="0"/>
    <n v="0"/>
    <n v="0"/>
    <n v="0"/>
    <n v="0"/>
    <n v="0"/>
    <n v="0"/>
    <n v="0"/>
    <s v="FED HOUSNG &amp; COMM DEV FND"/>
    <s v="FHCD SPC TRA-CH &amp; TRA 15"/>
    <s v="SPC GRANT #2"/>
    <s v="Default"/>
  </r>
  <r>
    <x v="0"/>
    <s v="1126304"/>
    <s v="350080"/>
    <x v="139"/>
    <s v="5590000"/>
    <n v="2016"/>
    <x v="3"/>
    <x v="139"/>
    <s v="50000-PROGRAM EXPENDITURE BUDGET"/>
    <s v="53000-SERVICES-OTHER CHARGES"/>
    <m/>
    <n v="0"/>
    <n v="0"/>
    <n v="0"/>
    <n v="0"/>
    <n v="0"/>
    <s v="N/A"/>
    <n v="0"/>
    <n v="0"/>
    <n v="0"/>
    <n v="0"/>
    <n v="0"/>
    <n v="0"/>
    <n v="0"/>
    <n v="0"/>
    <n v="0"/>
    <n v="0"/>
    <n v="0"/>
    <n v="0"/>
    <n v="0"/>
    <s v="FED HOUSNG &amp; COMM DEV FND"/>
    <s v="FHCD SPC TRA-CH &amp; TRA 15"/>
    <s v="SPC GRANT #2"/>
    <s v="HOUSING AND COMMUNITY DEVELOPMENT"/>
  </r>
  <r>
    <x v="0"/>
    <s v="1126304"/>
    <s v="350080"/>
    <x v="112"/>
    <s v="5590000"/>
    <n v="2016"/>
    <x v="3"/>
    <x v="112"/>
    <s v="50000-PROGRAM EXPENDITURE BUDGET"/>
    <s v="53000-SERVICES-OTHER CHARGES"/>
    <m/>
    <n v="0"/>
    <n v="0"/>
    <n v="5080.58"/>
    <n v="0"/>
    <n v="-5080.58"/>
    <s v="N/A"/>
    <n v="11790.73"/>
    <n v="0"/>
    <n v="-6710.1500000000005"/>
    <n v="0"/>
    <n v="0"/>
    <n v="0"/>
    <n v="0"/>
    <n v="0"/>
    <n v="0"/>
    <n v="0"/>
    <n v="0"/>
    <n v="0"/>
    <n v="0"/>
    <s v="FED HOUSNG &amp; COMM DEV FND"/>
    <s v="FHCD SPC TRA-CH &amp; TRA 15"/>
    <s v="SPC GRANT #2"/>
    <s v="HOUSING AND COMMUNITY DEVELOPMENT"/>
  </r>
  <r>
    <x v="0"/>
    <s v="1126305"/>
    <s v="000000"/>
    <x v="6"/>
    <s v="0000000"/>
    <n v="2016"/>
    <x v="0"/>
    <x v="6"/>
    <s v="BS000-CURRENT ASSETS"/>
    <s v="B1150-ACCOUNTS RECEIVABLE"/>
    <m/>
    <n v="0"/>
    <n v="0"/>
    <n v="-277.65000000000003"/>
    <n v="0"/>
    <n v="277.65000000000003"/>
    <s v="N/A"/>
    <n v="-277.65000000000003"/>
    <n v="0"/>
    <n v="0"/>
    <n v="0"/>
    <n v="0"/>
    <n v="0"/>
    <n v="0"/>
    <n v="0"/>
    <n v="0"/>
    <n v="0"/>
    <n v="0"/>
    <n v="0"/>
    <n v="0"/>
    <s v="FED HOUSNG &amp; COMM DEV FND"/>
    <s v="FHCD SPC SRA 2015"/>
    <s v="DEFAULT"/>
    <s v="Default"/>
  </r>
  <r>
    <x v="0"/>
    <s v="1126305"/>
    <s v="000000"/>
    <x v="9"/>
    <s v="0000000"/>
    <n v="2016"/>
    <x v="0"/>
    <x v="9"/>
    <s v="BS000-CURRENT ASSETS"/>
    <s v="B1150-ACCOUNTS RECEIVABLE"/>
    <m/>
    <n v="0"/>
    <n v="0"/>
    <n v="0"/>
    <n v="0"/>
    <n v="0"/>
    <s v="N/A"/>
    <n v="0"/>
    <n v="0"/>
    <n v="0"/>
    <n v="0"/>
    <n v="0"/>
    <n v="0"/>
    <n v="0"/>
    <n v="0"/>
    <n v="0"/>
    <n v="0"/>
    <n v="0"/>
    <n v="0"/>
    <n v="0"/>
    <s v="FED HOUSNG &amp; COMM DEV FND"/>
    <s v="FHCD SPC SRA 2015"/>
    <s v="DEFAULT"/>
    <s v="Default"/>
  </r>
  <r>
    <x v="0"/>
    <s v="1126305"/>
    <s v="000000"/>
    <x v="29"/>
    <s v="0000000"/>
    <n v="2016"/>
    <x v="1"/>
    <x v="29"/>
    <s v="BS200-CURRENT LIABILITIES"/>
    <s v="B2220-DEFERRED REVENUES"/>
    <m/>
    <n v="0"/>
    <n v="0"/>
    <n v="0"/>
    <n v="0"/>
    <n v="0"/>
    <s v="N/A"/>
    <n v="0"/>
    <n v="0"/>
    <n v="0"/>
    <n v="0"/>
    <n v="0"/>
    <n v="0"/>
    <n v="0"/>
    <n v="0"/>
    <n v="0"/>
    <n v="0"/>
    <n v="0"/>
    <n v="0"/>
    <n v="0"/>
    <s v="FED HOUSNG &amp; COMM DEV FND"/>
    <s v="FHCD SPC SRA 2015"/>
    <s v="DEFAULT"/>
    <s v="Default"/>
  </r>
  <r>
    <x v="0"/>
    <s v="1126305"/>
    <s v="350080"/>
    <x v="63"/>
    <s v="0000000"/>
    <n v="2016"/>
    <x v="4"/>
    <x v="63"/>
    <s v="R3000-REVENUE"/>
    <s v="R3310-FEDERAL GRANTS DIRECT"/>
    <m/>
    <n v="0"/>
    <n v="0"/>
    <n v="0"/>
    <n v="0"/>
    <n v="0"/>
    <s v="N/A"/>
    <n v="0"/>
    <n v="0"/>
    <n v="0"/>
    <n v="0"/>
    <n v="0"/>
    <n v="0"/>
    <n v="0"/>
    <n v="0"/>
    <n v="0"/>
    <n v="0"/>
    <n v="0"/>
    <n v="0"/>
    <n v="0"/>
    <s v="FED HOUSNG &amp; COMM DEV FND"/>
    <s v="FHCD SPC SRA 2015"/>
    <s v="SPC GRANT #2"/>
    <s v="Default"/>
  </r>
  <r>
    <x v="0"/>
    <s v="1126305"/>
    <s v="350080"/>
    <x v="139"/>
    <s v="5590000"/>
    <n v="2016"/>
    <x v="3"/>
    <x v="139"/>
    <s v="50000-PROGRAM EXPENDITURE BUDGET"/>
    <s v="53000-SERVICES-OTHER CHARGES"/>
    <m/>
    <n v="0"/>
    <n v="0"/>
    <n v="0"/>
    <n v="0"/>
    <n v="0"/>
    <s v="N/A"/>
    <n v="0"/>
    <n v="0"/>
    <n v="0"/>
    <n v="0"/>
    <n v="0"/>
    <n v="0"/>
    <n v="0"/>
    <n v="0"/>
    <n v="0"/>
    <n v="0"/>
    <n v="0"/>
    <n v="0"/>
    <n v="0"/>
    <s v="FED HOUSNG &amp; COMM DEV FND"/>
    <s v="FHCD SPC SRA 2015"/>
    <s v="SPC GRANT #2"/>
    <s v="HOUSING AND COMMUNITY DEVELOPMENT"/>
  </r>
  <r>
    <x v="0"/>
    <s v="1126305"/>
    <s v="350080"/>
    <x v="112"/>
    <s v="5590000"/>
    <n v="2016"/>
    <x v="3"/>
    <x v="112"/>
    <s v="50000-PROGRAM EXPENDITURE BUDGET"/>
    <s v="53000-SERVICES-OTHER CHARGES"/>
    <m/>
    <n v="0"/>
    <n v="0"/>
    <n v="-5080.57"/>
    <n v="0"/>
    <n v="5080.57"/>
    <s v="N/A"/>
    <n v="1919.43"/>
    <n v="0"/>
    <n v="0"/>
    <n v="-7000"/>
    <n v="0"/>
    <n v="0"/>
    <n v="0"/>
    <n v="0"/>
    <n v="0"/>
    <n v="0"/>
    <n v="0"/>
    <n v="0"/>
    <n v="0"/>
    <s v="FED HOUSNG &amp; COMM DEV FND"/>
    <s v="FHCD SPC SRA 2015"/>
    <s v="SPC GRANT #2"/>
    <s v="HOUSING AND COMMUNITY DEVELOPMENT"/>
  </r>
  <r>
    <x v="0"/>
    <s v="1126362"/>
    <s v="000000"/>
    <x v="6"/>
    <s v="0000000"/>
    <n v="2016"/>
    <x v="0"/>
    <x v="6"/>
    <s v="BS000-CURRENT ASSETS"/>
    <s v="B1150-ACCOUNTS RECEIVABLE"/>
    <m/>
    <n v="0"/>
    <n v="0"/>
    <n v="0"/>
    <n v="0"/>
    <n v="0"/>
    <s v="N/A"/>
    <n v="0"/>
    <n v="0"/>
    <n v="0"/>
    <n v="0"/>
    <n v="0"/>
    <n v="0"/>
    <n v="0"/>
    <n v="0"/>
    <n v="0"/>
    <n v="0"/>
    <n v="0"/>
    <n v="0"/>
    <n v="0"/>
    <s v="FED HOUSNG &amp; COMM DEV FND"/>
    <s v="FHCD HRP GLORIA BUSSOLI"/>
    <s v="DEFAULT"/>
    <s v="Default"/>
  </r>
  <r>
    <x v="0"/>
    <s v="1126362"/>
    <s v="000000"/>
    <x v="9"/>
    <s v="0000000"/>
    <n v="2016"/>
    <x v="0"/>
    <x v="9"/>
    <s v="BS000-CURRENT ASSETS"/>
    <s v="B1150-ACCOUNTS RECEIVABLE"/>
    <m/>
    <n v="0"/>
    <n v="0"/>
    <n v="0"/>
    <n v="0"/>
    <n v="0"/>
    <s v="N/A"/>
    <n v="0"/>
    <n v="0"/>
    <n v="0"/>
    <n v="0"/>
    <n v="0"/>
    <n v="0"/>
    <n v="0"/>
    <n v="0"/>
    <n v="0"/>
    <n v="0"/>
    <n v="0"/>
    <n v="0"/>
    <n v="0"/>
    <s v="FED HOUSNG &amp; COMM DEV FND"/>
    <s v="FHCD HRP GLORIA BUSSOLI"/>
    <s v="DEFAULT"/>
    <s v="Default"/>
  </r>
  <r>
    <x v="0"/>
    <s v="1126362"/>
    <s v="000000"/>
    <x v="29"/>
    <s v="0000000"/>
    <n v="2016"/>
    <x v="1"/>
    <x v="29"/>
    <s v="BS200-CURRENT LIABILITIES"/>
    <s v="B2220-DEFERRED REVENUES"/>
    <m/>
    <n v="0"/>
    <n v="0"/>
    <n v="-8141.33"/>
    <n v="0"/>
    <n v="8141.33"/>
    <s v="N/A"/>
    <n v="0"/>
    <n v="0"/>
    <n v="0"/>
    <n v="0"/>
    <n v="0"/>
    <n v="0"/>
    <n v="0"/>
    <n v="0"/>
    <n v="0"/>
    <n v="0"/>
    <n v="0"/>
    <n v="-8141.33"/>
    <n v="0"/>
    <s v="FED HOUSNG &amp; COMM DEV FND"/>
    <s v="FHCD HRP GLORIA BUSSOLI"/>
    <s v="DEFAULT"/>
    <s v="Default"/>
  </r>
  <r>
    <x v="0"/>
    <s v="1126362"/>
    <s v="350002"/>
    <x v="43"/>
    <s v="0000000"/>
    <n v="2016"/>
    <x v="4"/>
    <x v="43"/>
    <s v="R3000-REVENUE"/>
    <s v="R3310-FEDERAL GRANTS DIRECT"/>
    <m/>
    <n v="0"/>
    <n v="0"/>
    <n v="0"/>
    <n v="0"/>
    <n v="0"/>
    <s v="N/A"/>
    <n v="0"/>
    <n v="0"/>
    <n v="0"/>
    <n v="0"/>
    <n v="0"/>
    <n v="0"/>
    <n v="0"/>
    <n v="0"/>
    <n v="0"/>
    <n v="0"/>
    <n v="0"/>
    <n v="0"/>
    <n v="0"/>
    <s v="FED HOUSNG &amp; COMM DEV FND"/>
    <s v="FHCD HRP GLORIA BUSSOLI"/>
    <s v="IDIS HOME OWNERS REHAB"/>
    <s v="Default"/>
  </r>
  <r>
    <x v="0"/>
    <s v="1126362"/>
    <s v="350002"/>
    <x v="39"/>
    <s v="0000000"/>
    <n v="2016"/>
    <x v="4"/>
    <x v="39"/>
    <s v="R3000-REVENUE"/>
    <s v="R3600-MISCELLANEOUS REVENUE"/>
    <m/>
    <n v="0"/>
    <n v="0"/>
    <n v="0"/>
    <n v="0"/>
    <n v="0"/>
    <s v="N/A"/>
    <n v="0"/>
    <n v="0"/>
    <n v="0"/>
    <n v="0"/>
    <n v="0"/>
    <n v="0"/>
    <n v="0"/>
    <n v="0"/>
    <n v="0"/>
    <n v="0"/>
    <n v="0"/>
    <n v="0"/>
    <n v="0"/>
    <s v="FED HOUSNG &amp; COMM DEV FND"/>
    <s v="FHCD HRP GLORIA BUSSOLI"/>
    <s v="IDIS HOME OWNERS REHAB"/>
    <s v="Default"/>
  </r>
  <r>
    <x v="0"/>
    <s v="1126362"/>
    <s v="350002"/>
    <x v="112"/>
    <s v="5590000"/>
    <n v="2016"/>
    <x v="3"/>
    <x v="112"/>
    <s v="50000-PROGRAM EXPENDITURE BUDGET"/>
    <s v="53000-SERVICES-OTHER CHARGES"/>
    <m/>
    <n v="0"/>
    <n v="0"/>
    <n v="0"/>
    <n v="0"/>
    <n v="0"/>
    <s v="N/A"/>
    <n v="0"/>
    <n v="0"/>
    <n v="0"/>
    <n v="0"/>
    <n v="0"/>
    <n v="0"/>
    <n v="0"/>
    <n v="0"/>
    <n v="0"/>
    <n v="0"/>
    <n v="0"/>
    <n v="0"/>
    <n v="0"/>
    <s v="FED HOUSNG &amp; COMM DEV FND"/>
    <s v="FHCD HRP GLORIA BUSSOLI"/>
    <s v="IDIS HOME OWNERS REHAB"/>
    <s v="HOUSING AND COMMUNITY DEVELOPMENT"/>
  </r>
  <r>
    <x v="0"/>
    <s v="1126364"/>
    <s v="000000"/>
    <x v="6"/>
    <s v="0000000"/>
    <n v="2016"/>
    <x v="0"/>
    <x v="6"/>
    <s v="BS000-CURRENT ASSETS"/>
    <s v="B1150-ACCOUNTS RECEIVABLE"/>
    <m/>
    <n v="0"/>
    <n v="0"/>
    <n v="-17801.37"/>
    <n v="0"/>
    <n v="17801.37"/>
    <s v="N/A"/>
    <n v="-328.83"/>
    <n v="-17472.54"/>
    <n v="0"/>
    <n v="0"/>
    <n v="0"/>
    <n v="0"/>
    <n v="0"/>
    <n v="0"/>
    <n v="0"/>
    <n v="0"/>
    <n v="0"/>
    <n v="0"/>
    <n v="0"/>
    <s v="FED HOUSNG &amp; COMM DEV FND"/>
    <s v="FHCD LIFEWIRE FRIENDS PL M15"/>
    <s v="DEFAULT"/>
    <s v="Default"/>
  </r>
  <r>
    <x v="0"/>
    <s v="1126364"/>
    <s v="000000"/>
    <x v="9"/>
    <s v="0000000"/>
    <n v="2016"/>
    <x v="0"/>
    <x v="9"/>
    <s v="BS000-CURRENT ASSETS"/>
    <s v="B1150-ACCOUNTS RECEIVABLE"/>
    <m/>
    <n v="0"/>
    <n v="0"/>
    <n v="0"/>
    <n v="0"/>
    <n v="0"/>
    <s v="N/A"/>
    <n v="0"/>
    <n v="0"/>
    <n v="0"/>
    <n v="0"/>
    <n v="0"/>
    <n v="0"/>
    <n v="0"/>
    <n v="0"/>
    <n v="0"/>
    <n v="0"/>
    <n v="0"/>
    <n v="0"/>
    <n v="0"/>
    <s v="FED HOUSNG &amp; COMM DEV FND"/>
    <s v="FHCD LIFEWIRE FRIENDS PL M15"/>
    <s v="DEFAULT"/>
    <s v="Default"/>
  </r>
  <r>
    <x v="0"/>
    <s v="1126364"/>
    <s v="000000"/>
    <x v="29"/>
    <s v="0000000"/>
    <n v="2016"/>
    <x v="1"/>
    <x v="29"/>
    <s v="BS200-CURRENT LIABILITIES"/>
    <s v="B2220-DEFERRED REVENUES"/>
    <m/>
    <n v="0"/>
    <n v="0"/>
    <n v="0"/>
    <n v="0"/>
    <n v="0"/>
    <s v="N/A"/>
    <n v="0"/>
    <n v="0"/>
    <n v="0"/>
    <n v="0"/>
    <n v="0"/>
    <n v="0"/>
    <n v="0"/>
    <n v="0"/>
    <n v="0"/>
    <n v="0"/>
    <n v="0"/>
    <n v="0"/>
    <n v="0"/>
    <s v="FED HOUSNG &amp; COMM DEV FND"/>
    <s v="FHCD LIFEWIRE FRIENDS PL M15"/>
    <s v="DEFAULT"/>
    <s v="Default"/>
  </r>
  <r>
    <x v="0"/>
    <s v="1126364"/>
    <s v="350104"/>
    <x v="64"/>
    <s v="0000000"/>
    <n v="2016"/>
    <x v="4"/>
    <x v="64"/>
    <s v="R3000-REVENUE"/>
    <s v="R3310-FEDERAL GRANTS DIRECT"/>
    <m/>
    <n v="0"/>
    <n v="0"/>
    <n v="0"/>
    <n v="0"/>
    <n v="0"/>
    <s v="N/A"/>
    <n v="0"/>
    <n v="0"/>
    <n v="0"/>
    <n v="0"/>
    <n v="0"/>
    <n v="0"/>
    <n v="0"/>
    <n v="0"/>
    <n v="0"/>
    <n v="0"/>
    <n v="0"/>
    <n v="0"/>
    <n v="0"/>
    <s v="FED HOUSNG &amp; COMM DEV FND"/>
    <s v="FHCD LIFEWIRE FRIENDS PL M15"/>
    <s v="EASTSIDE DOMESTIC VIOL PG"/>
    <s v="Default"/>
  </r>
  <r>
    <x v="0"/>
    <s v="1126364"/>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5"/>
    <s v="EASTSIDE DOMESTIC VIOL PG"/>
    <s v="HOUSING AND COMMUNITY DEVELOPMENT"/>
  </r>
  <r>
    <x v="0"/>
    <s v="1126364"/>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112"/>
    <s v="5590000"/>
    <n v="2016"/>
    <x v="3"/>
    <x v="112"/>
    <s v="50000-PROGRAM EXPENDITURE BUDGET"/>
    <s v="53000-SERVICES-OTHER CHARGES"/>
    <m/>
    <n v="0"/>
    <n v="0"/>
    <n v="0"/>
    <n v="0"/>
    <n v="0"/>
    <s v="N/A"/>
    <n v="0"/>
    <n v="0"/>
    <n v="0"/>
    <n v="0"/>
    <n v="0"/>
    <n v="0"/>
    <n v="0"/>
    <n v="0"/>
    <n v="0"/>
    <n v="0"/>
    <n v="0"/>
    <n v="0"/>
    <n v="0"/>
    <s v="FED HOUSNG &amp; COMM DEV FND"/>
    <s v="FHCD LIFEWIRE FRIENDS PL M15"/>
    <s v="EASTSIDE DOMESTIC VIOL PG"/>
    <s v="HOUSING AND COMMUNITY DEVELOPMENT"/>
  </r>
  <r>
    <x v="0"/>
    <s v="1126385"/>
    <s v="000000"/>
    <x v="6"/>
    <s v="0000000"/>
    <n v="2016"/>
    <x v="0"/>
    <x v="6"/>
    <s v="BS000-CURRENT ASSETS"/>
    <s v="B1150-ACCOUNTS RECEIVABLE"/>
    <m/>
    <n v="0"/>
    <n v="0"/>
    <n v="0"/>
    <n v="0"/>
    <n v="0"/>
    <s v="N/A"/>
    <n v="0"/>
    <n v="0"/>
    <n v="0"/>
    <n v="0"/>
    <n v="0"/>
    <n v="0"/>
    <n v="0"/>
    <n v="0"/>
    <n v="0"/>
    <n v="0"/>
    <n v="0"/>
    <n v="0"/>
    <n v="0"/>
    <s v="FED HOUSNG &amp; COMM DEV FND"/>
    <s v="FHCD HRP JUDITH TOLAN"/>
    <s v="DEFAULT"/>
    <s v="Default"/>
  </r>
  <r>
    <x v="0"/>
    <s v="1126385"/>
    <s v="000000"/>
    <x v="9"/>
    <s v="0000000"/>
    <n v="2016"/>
    <x v="0"/>
    <x v="9"/>
    <s v="BS000-CURRENT ASSETS"/>
    <s v="B1150-ACCOUNTS RECEIVABLE"/>
    <m/>
    <n v="0"/>
    <n v="0"/>
    <n v="0"/>
    <n v="0"/>
    <n v="0"/>
    <s v="N/A"/>
    <n v="0"/>
    <n v="0"/>
    <n v="0"/>
    <n v="0"/>
    <n v="0"/>
    <n v="0"/>
    <n v="0"/>
    <n v="0"/>
    <n v="0"/>
    <n v="0"/>
    <n v="0"/>
    <n v="0"/>
    <n v="0"/>
    <s v="FED HOUSNG &amp; COMM DEV FND"/>
    <s v="FHCD HRP JUDITH TOLAN"/>
    <s v="DEFAULT"/>
    <s v="Default"/>
  </r>
  <r>
    <x v="0"/>
    <s v="1126385"/>
    <s v="000000"/>
    <x v="29"/>
    <s v="0000000"/>
    <n v="2016"/>
    <x v="1"/>
    <x v="29"/>
    <s v="BS200-CURRENT LIABILITIES"/>
    <s v="B2220-DEFERRED REVENUES"/>
    <m/>
    <n v="0"/>
    <n v="0"/>
    <n v="-2466"/>
    <n v="0"/>
    <n v="2466"/>
    <s v="N/A"/>
    <n v="0"/>
    <n v="0"/>
    <n v="0"/>
    <n v="0"/>
    <n v="0"/>
    <n v="0"/>
    <n v="0"/>
    <n v="0"/>
    <n v="0"/>
    <n v="0"/>
    <n v="0"/>
    <n v="-2466"/>
    <n v="0"/>
    <s v="FED HOUSNG &amp; COMM DEV FND"/>
    <s v="FHCD HRP JUDITH TOLAN"/>
    <s v="DEFAULT"/>
    <s v="Default"/>
  </r>
  <r>
    <x v="0"/>
    <s v="1126385"/>
    <s v="350002"/>
    <x v="43"/>
    <s v="0000000"/>
    <n v="2016"/>
    <x v="4"/>
    <x v="43"/>
    <s v="R3000-REVENUE"/>
    <s v="R3310-FEDERAL GRANTS DIRECT"/>
    <m/>
    <n v="0"/>
    <n v="0"/>
    <n v="0"/>
    <n v="0"/>
    <n v="0"/>
    <s v="N/A"/>
    <n v="0"/>
    <n v="0"/>
    <n v="0"/>
    <n v="0"/>
    <n v="0"/>
    <n v="0"/>
    <n v="0"/>
    <n v="0"/>
    <n v="0"/>
    <n v="0"/>
    <n v="0"/>
    <n v="0"/>
    <n v="0"/>
    <s v="FED HOUSNG &amp; COMM DEV FND"/>
    <s v="FHCD HRP JUDITH TOLAN"/>
    <s v="IDIS HOME OWNERS REHAB"/>
    <s v="Default"/>
  </r>
  <r>
    <x v="0"/>
    <s v="1126385"/>
    <s v="350002"/>
    <x v="39"/>
    <s v="0000000"/>
    <n v="2016"/>
    <x v="4"/>
    <x v="39"/>
    <s v="R3000-REVENUE"/>
    <s v="R3600-MISCELLANEOUS REVENUE"/>
    <m/>
    <n v="0"/>
    <n v="0"/>
    <n v="0"/>
    <n v="0"/>
    <n v="0"/>
    <s v="N/A"/>
    <n v="0"/>
    <n v="0"/>
    <n v="0"/>
    <n v="0"/>
    <n v="0"/>
    <n v="0"/>
    <n v="0"/>
    <n v="0"/>
    <n v="0"/>
    <n v="0"/>
    <n v="0"/>
    <n v="0"/>
    <n v="0"/>
    <s v="FED HOUSNG &amp; COMM DEV FND"/>
    <s v="FHCD HRP JUDITH TOLAN"/>
    <s v="IDIS HOME OWNERS REHAB"/>
    <s v="Default"/>
  </r>
  <r>
    <x v="0"/>
    <s v="1126385"/>
    <s v="350002"/>
    <x v="112"/>
    <s v="5590000"/>
    <n v="2016"/>
    <x v="3"/>
    <x v="112"/>
    <s v="50000-PROGRAM EXPENDITURE BUDGET"/>
    <s v="53000-SERVICES-OTHER CHARGES"/>
    <m/>
    <n v="0"/>
    <n v="0"/>
    <n v="0"/>
    <n v="0"/>
    <n v="0"/>
    <s v="N/A"/>
    <n v="0"/>
    <n v="0"/>
    <n v="0"/>
    <n v="0"/>
    <n v="0"/>
    <n v="0"/>
    <n v="0"/>
    <n v="0"/>
    <n v="0"/>
    <n v="0"/>
    <n v="0"/>
    <n v="0"/>
    <n v="0"/>
    <s v="FED HOUSNG &amp; COMM DEV FND"/>
    <s v="FHCD HRP JUDITH TOLAN"/>
    <s v="IDIS HOME OWNERS REHAB"/>
    <s v="HOUSING AND COMMUNITY DEVELOPMENT"/>
  </r>
  <r>
    <x v="0"/>
    <s v="1126387"/>
    <s v="000000"/>
    <x v="6"/>
    <s v="0000000"/>
    <n v="2016"/>
    <x v="0"/>
    <x v="6"/>
    <s v="BS000-CURRENT ASSETS"/>
    <s v="B1150-ACCOUNTS RECEIVABLE"/>
    <m/>
    <n v="0"/>
    <n v="0"/>
    <n v="-6156.4000000000005"/>
    <n v="0"/>
    <n v="6156.4000000000005"/>
    <s v="N/A"/>
    <n v="-6156.4000000000005"/>
    <n v="6870.32"/>
    <n v="-6870.32"/>
    <n v="0"/>
    <n v="0"/>
    <n v="0"/>
    <n v="0"/>
    <n v="0"/>
    <n v="0"/>
    <n v="0"/>
    <n v="0"/>
    <n v="0"/>
    <n v="0"/>
    <s v="FED HOUSNG &amp; COMM DEV FND"/>
    <s v="FHCD CONSEJO MI CASA M15"/>
    <s v="DEFAULT"/>
    <s v="Default"/>
  </r>
  <r>
    <x v="0"/>
    <s v="1126387"/>
    <s v="000000"/>
    <x v="9"/>
    <s v="0000000"/>
    <n v="2016"/>
    <x v="0"/>
    <x v="9"/>
    <s v="BS000-CURRENT ASSETS"/>
    <s v="B1150-ACCOUNTS RECEIVABLE"/>
    <m/>
    <n v="0"/>
    <n v="0"/>
    <n v="-6870.32"/>
    <n v="0"/>
    <n v="6870.32"/>
    <s v="N/A"/>
    <n v="0"/>
    <n v="-6870.32"/>
    <n v="0"/>
    <n v="0"/>
    <n v="0"/>
    <n v="0"/>
    <n v="0"/>
    <n v="0"/>
    <n v="0"/>
    <n v="0"/>
    <n v="0"/>
    <n v="0"/>
    <n v="0"/>
    <s v="FED HOUSNG &amp; COMM DEV FND"/>
    <s v="FHCD CONSEJO MI CASA M15"/>
    <s v="DEFAULT"/>
    <s v="Default"/>
  </r>
  <r>
    <x v="0"/>
    <s v="1126387"/>
    <s v="000000"/>
    <x v="29"/>
    <s v="0000000"/>
    <n v="2016"/>
    <x v="1"/>
    <x v="29"/>
    <s v="BS200-CURRENT LIABILITIES"/>
    <s v="B2220-DEFERRED REVENUES"/>
    <m/>
    <n v="0"/>
    <n v="0"/>
    <n v="0"/>
    <n v="0"/>
    <n v="0"/>
    <s v="N/A"/>
    <n v="0"/>
    <n v="0"/>
    <n v="0"/>
    <n v="0"/>
    <n v="0"/>
    <n v="0"/>
    <n v="0"/>
    <n v="0"/>
    <n v="0"/>
    <n v="0"/>
    <n v="0"/>
    <n v="0"/>
    <n v="0"/>
    <s v="FED HOUSNG &amp; COMM DEV FND"/>
    <s v="FHCD CONSEJO MI CASA M15"/>
    <s v="DEFAULT"/>
    <s v="Default"/>
  </r>
  <r>
    <x v="0"/>
    <s v="1126387"/>
    <s v="350102"/>
    <x v="64"/>
    <s v="0000000"/>
    <n v="2016"/>
    <x v="4"/>
    <x v="64"/>
    <s v="R3000-REVENUE"/>
    <s v="R3310-FEDERAL GRANTS DIRECT"/>
    <m/>
    <n v="0"/>
    <n v="0"/>
    <n v="0"/>
    <n v="0"/>
    <n v="0"/>
    <s v="N/A"/>
    <n v="0"/>
    <n v="0"/>
    <n v="0"/>
    <n v="0"/>
    <n v="0"/>
    <n v="0"/>
    <n v="0"/>
    <n v="0"/>
    <n v="0"/>
    <n v="0"/>
    <n v="0"/>
    <n v="0"/>
    <n v="0"/>
    <s v="FED HOUSNG &amp; COMM DEV FND"/>
    <s v="FHCD CONSEJO MI CASA M15"/>
    <s v="MULTISVRC CTRS N E KNG CO"/>
    <s v="Default"/>
  </r>
  <r>
    <x v="0"/>
    <s v="1126387"/>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5"/>
    <s v="MULTISVRC CTRS N E KNG CO"/>
    <s v="HOUSING AND COMMUNITY DEVELOPMENT"/>
  </r>
  <r>
    <x v="0"/>
    <s v="1126387"/>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112"/>
    <s v="5590000"/>
    <n v="2016"/>
    <x v="3"/>
    <x v="112"/>
    <s v="50000-PROGRAM EXPENDITURE BUDGET"/>
    <s v="53000-SERVICES-OTHER CHARGES"/>
    <m/>
    <n v="0"/>
    <n v="0"/>
    <n v="0"/>
    <n v="0"/>
    <n v="0"/>
    <s v="N/A"/>
    <n v="0"/>
    <n v="0"/>
    <n v="0"/>
    <n v="0"/>
    <n v="0"/>
    <n v="0"/>
    <n v="0"/>
    <n v="0"/>
    <n v="0"/>
    <n v="0"/>
    <n v="0"/>
    <n v="0"/>
    <n v="0"/>
    <s v="FED HOUSNG &amp; COMM DEV FND"/>
    <s v="FHCD CONSEJO MI CASA M15"/>
    <s v="MULTISVRC CTRS N E KNG CO"/>
    <s v="HOUSING AND COMMUNITY DEVELOPMENT"/>
  </r>
  <r>
    <x v="0"/>
    <s v="1126389"/>
    <s v="000000"/>
    <x v="6"/>
    <s v="0000000"/>
    <n v="2016"/>
    <x v="0"/>
    <x v="6"/>
    <s v="BS000-CURRENT ASSETS"/>
    <s v="B1150-ACCOUNTS RECEIVABLE"/>
    <m/>
    <n v="0"/>
    <n v="0"/>
    <n v="0"/>
    <n v="0"/>
    <n v="0"/>
    <s v="N/A"/>
    <n v="0"/>
    <n v="0"/>
    <n v="0"/>
    <n v="0"/>
    <n v="0"/>
    <n v="0"/>
    <n v="0"/>
    <n v="0"/>
    <n v="0"/>
    <n v="0"/>
    <n v="0"/>
    <n v="0"/>
    <n v="0"/>
    <s v="FED HOUSNG &amp; COMM DEV FND"/>
    <s v="FHCD VVLP15"/>
    <s v="DEFAULT"/>
    <s v="Default"/>
  </r>
  <r>
    <x v="0"/>
    <s v="1126389"/>
    <s v="000000"/>
    <x v="9"/>
    <s v="0000000"/>
    <n v="2016"/>
    <x v="0"/>
    <x v="9"/>
    <s v="BS000-CURRENT ASSETS"/>
    <s v="B1150-ACCOUNTS RECEIVABLE"/>
    <m/>
    <n v="0"/>
    <n v="0"/>
    <n v="-6000"/>
    <n v="0"/>
    <n v="6000"/>
    <s v="N/A"/>
    <n v="0"/>
    <n v="-6000"/>
    <n v="0"/>
    <n v="0"/>
    <n v="0"/>
    <n v="0"/>
    <n v="0"/>
    <n v="0"/>
    <n v="0"/>
    <n v="0"/>
    <n v="0"/>
    <n v="0"/>
    <n v="0"/>
    <s v="FED HOUSNG &amp; COMM DEV FND"/>
    <s v="FHCD VVLP15"/>
    <s v="DEFAULT"/>
    <s v="Default"/>
  </r>
  <r>
    <x v="0"/>
    <s v="1126389"/>
    <s v="000000"/>
    <x v="29"/>
    <s v="0000000"/>
    <n v="2016"/>
    <x v="1"/>
    <x v="29"/>
    <s v="BS200-CURRENT LIABILITIES"/>
    <s v="B2220-DEFERRED REVENUES"/>
    <m/>
    <n v="0"/>
    <n v="0"/>
    <n v="0"/>
    <n v="0"/>
    <n v="0"/>
    <s v="N/A"/>
    <n v="0"/>
    <n v="0"/>
    <n v="0"/>
    <n v="0"/>
    <n v="0"/>
    <n v="0"/>
    <n v="0"/>
    <n v="0"/>
    <n v="0"/>
    <n v="0"/>
    <n v="0"/>
    <n v="0"/>
    <n v="0"/>
    <s v="FED HOUSNG &amp; COMM DEV FND"/>
    <s v="FHCD VVLP15"/>
    <s v="DEFAULT"/>
    <s v="Default"/>
  </r>
  <r>
    <x v="0"/>
    <s v="1126389"/>
    <s v="350105"/>
    <x v="64"/>
    <s v="0000000"/>
    <n v="2016"/>
    <x v="4"/>
    <x v="64"/>
    <s v="R3000-REVENUE"/>
    <s v="R3310-FEDERAL GRANTS DIRECT"/>
    <m/>
    <n v="0"/>
    <n v="0"/>
    <n v="1549.15"/>
    <n v="0"/>
    <n v="-1549.15"/>
    <s v="N/A"/>
    <n v="0"/>
    <n v="1549.15"/>
    <n v="0"/>
    <n v="0"/>
    <n v="0"/>
    <n v="0"/>
    <n v="0"/>
    <n v="0"/>
    <n v="0"/>
    <n v="0"/>
    <n v="0"/>
    <n v="0"/>
    <n v="0"/>
    <s v="FED HOUSNG &amp; COMM DEV FND"/>
    <s v="FHCD VVLP15"/>
    <s v="VIETNAM VETERANS TRANSTL"/>
    <s v="Default"/>
  </r>
  <r>
    <x v="0"/>
    <s v="1126389"/>
    <s v="350105"/>
    <x v="112"/>
    <s v="5590000"/>
    <n v="2016"/>
    <x v="3"/>
    <x v="112"/>
    <s v="50000-PROGRAM EXPENDITURE BUDGET"/>
    <s v="53000-SERVICES-OTHER CHARGES"/>
    <m/>
    <n v="0"/>
    <n v="0"/>
    <n v="-1549.15"/>
    <n v="0"/>
    <n v="1549.15"/>
    <s v="N/A"/>
    <n v="0"/>
    <n v="-1549.15"/>
    <n v="0"/>
    <n v="0"/>
    <n v="0"/>
    <n v="0"/>
    <n v="0"/>
    <n v="0"/>
    <n v="0"/>
    <n v="0"/>
    <n v="0"/>
    <n v="0"/>
    <n v="0"/>
    <s v="FED HOUSNG &amp; COMM DEV FND"/>
    <s v="FHCD VVLP15"/>
    <s v="VIETNAM VETERANS TRANSTL"/>
    <s v="HOUSING AND COMMUNITY DEVELOPMENT"/>
  </r>
  <r>
    <x v="0"/>
    <s v="1126391"/>
    <s v="000000"/>
    <x v="6"/>
    <s v="0000000"/>
    <n v="2016"/>
    <x v="0"/>
    <x v="6"/>
    <s v="BS000-CURRENT ASSETS"/>
    <s v="B1150-ACCOUNTS RECEIVABLE"/>
    <m/>
    <n v="0"/>
    <n v="0"/>
    <n v="-14052.36"/>
    <n v="0"/>
    <n v="14052.36"/>
    <s v="N/A"/>
    <n v="-105.22"/>
    <n v="-13947.14"/>
    <n v="0"/>
    <n v="0"/>
    <n v="0"/>
    <n v="0"/>
    <n v="0"/>
    <n v="0"/>
    <n v="0"/>
    <n v="0"/>
    <n v="0"/>
    <n v="0"/>
    <n v="0"/>
    <s v="FED HOUSNG &amp; COMM DEV FND"/>
    <s v="FHCD VALLEY CITIES SHP M15"/>
    <s v="DEFAULT"/>
    <s v="Default"/>
  </r>
  <r>
    <x v="0"/>
    <s v="1126391"/>
    <s v="000000"/>
    <x v="9"/>
    <s v="0000000"/>
    <n v="2016"/>
    <x v="0"/>
    <x v="9"/>
    <s v="BS000-CURRENT ASSETS"/>
    <s v="B1150-ACCOUNTS RECEIVABLE"/>
    <m/>
    <n v="0"/>
    <n v="0"/>
    <n v="-12382"/>
    <n v="0"/>
    <n v="12382"/>
    <s v="N/A"/>
    <n v="0"/>
    <n v="-12382"/>
    <n v="0"/>
    <n v="0"/>
    <n v="0"/>
    <n v="0"/>
    <n v="0"/>
    <n v="0"/>
    <n v="0"/>
    <n v="0"/>
    <n v="0"/>
    <n v="0"/>
    <n v="0"/>
    <s v="FED HOUSNG &amp; COMM DEV FND"/>
    <s v="FHCD VALLEY CITIES SHP M15"/>
    <s v="DEFAULT"/>
    <s v="Default"/>
  </r>
  <r>
    <x v="0"/>
    <s v="1126391"/>
    <s v="000000"/>
    <x v="29"/>
    <s v="0000000"/>
    <n v="2016"/>
    <x v="1"/>
    <x v="29"/>
    <s v="BS200-CURRENT LIABILITIES"/>
    <s v="B2220-DEFERRED REVENUES"/>
    <m/>
    <n v="0"/>
    <n v="0"/>
    <n v="0"/>
    <n v="0"/>
    <n v="0"/>
    <s v="N/A"/>
    <n v="0"/>
    <n v="0"/>
    <n v="0"/>
    <n v="0"/>
    <n v="0"/>
    <n v="0"/>
    <n v="0"/>
    <n v="0"/>
    <n v="0"/>
    <n v="0"/>
    <n v="0"/>
    <n v="0"/>
    <n v="0"/>
    <s v="FED HOUSNG &amp; COMM DEV FND"/>
    <s v="FHCD VALLEY CITIES SHP M15"/>
    <s v="DEFAULT"/>
    <s v="Default"/>
  </r>
  <r>
    <x v="0"/>
    <s v="1126391"/>
    <s v="350104"/>
    <x v="64"/>
    <s v="0000000"/>
    <n v="2016"/>
    <x v="4"/>
    <x v="64"/>
    <s v="R3000-REVENUE"/>
    <s v="R3310-FEDERAL GRANTS DIRECT"/>
    <m/>
    <n v="0"/>
    <n v="0"/>
    <n v="-1058.03"/>
    <n v="0"/>
    <n v="1058.03"/>
    <s v="N/A"/>
    <n v="0"/>
    <n v="-1058.03"/>
    <n v="0"/>
    <n v="0"/>
    <n v="0"/>
    <n v="0"/>
    <n v="0"/>
    <n v="0"/>
    <n v="0"/>
    <n v="0"/>
    <n v="0"/>
    <n v="0"/>
    <n v="0"/>
    <s v="FED HOUSNG &amp; COMM DEV FND"/>
    <s v="FHCD VALLEY CITIES SHP M15"/>
    <s v="EASTSIDE DOMESTIC VIOL PG"/>
    <s v="Default"/>
  </r>
  <r>
    <x v="0"/>
    <s v="1126391"/>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5"/>
    <s v="EASTSIDE DOMESTIC VIOL PG"/>
    <s v="HOUSING AND COMMUNITY DEVELOPMENT"/>
  </r>
  <r>
    <x v="0"/>
    <s v="1126391"/>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112"/>
    <s v="5590000"/>
    <n v="2016"/>
    <x v="3"/>
    <x v="112"/>
    <s v="50000-PROGRAM EXPENDITURE BUDGET"/>
    <s v="53000-SERVICES-OTHER CHARGES"/>
    <m/>
    <n v="0"/>
    <n v="0"/>
    <n v="1058.03"/>
    <n v="0"/>
    <n v="-1058.03"/>
    <s v="N/A"/>
    <n v="0"/>
    <n v="1058.03"/>
    <n v="0"/>
    <n v="0"/>
    <n v="0"/>
    <n v="0"/>
    <n v="0"/>
    <n v="0"/>
    <n v="0"/>
    <n v="0"/>
    <n v="0"/>
    <n v="0"/>
    <n v="0"/>
    <s v="FED HOUSNG &amp; COMM DEV FND"/>
    <s v="FHCD VALLEY CITIES SHP M15"/>
    <s v="EASTSIDE DOMESTIC VIOL PG"/>
    <s v="HOUSING AND COMMUNITY DEVELOPMENT"/>
  </r>
  <r>
    <x v="0"/>
    <s v="1126431"/>
    <s v="000000"/>
    <x v="6"/>
    <s v="0000000"/>
    <n v="2016"/>
    <x v="0"/>
    <x v="6"/>
    <s v="BS000-CURRENT ASSETS"/>
    <s v="B1150-ACCOUNTS RECEIVABLE"/>
    <m/>
    <n v="0"/>
    <n v="0"/>
    <n v="0"/>
    <n v="0"/>
    <n v="0"/>
    <s v="N/A"/>
    <n v="0"/>
    <n v="0"/>
    <n v="0"/>
    <n v="0"/>
    <n v="0"/>
    <n v="0"/>
    <n v="0"/>
    <n v="0"/>
    <n v="0"/>
    <n v="0"/>
    <n v="0"/>
    <n v="0"/>
    <n v="0"/>
    <s v="FED HOUSNG &amp; COMM DEV FND"/>
    <s v="FHCD HRP JOE SIU"/>
    <s v="DEFAULT"/>
    <s v="Default"/>
  </r>
  <r>
    <x v="0"/>
    <s v="1126431"/>
    <s v="000000"/>
    <x v="9"/>
    <s v="0000000"/>
    <n v="2016"/>
    <x v="0"/>
    <x v="9"/>
    <s v="BS000-CURRENT ASSETS"/>
    <s v="B1150-ACCOUNTS RECEIVABLE"/>
    <m/>
    <n v="0"/>
    <n v="0"/>
    <n v="0"/>
    <n v="0"/>
    <n v="0"/>
    <s v="N/A"/>
    <n v="0"/>
    <n v="0"/>
    <n v="0"/>
    <n v="0"/>
    <n v="0"/>
    <n v="0"/>
    <n v="0"/>
    <n v="0"/>
    <n v="0"/>
    <n v="0"/>
    <n v="0"/>
    <n v="0"/>
    <n v="0"/>
    <s v="FED HOUSNG &amp; COMM DEV FND"/>
    <s v="FHCD HRP JOE SIU"/>
    <s v="DEFAULT"/>
    <s v="Default"/>
  </r>
  <r>
    <x v="0"/>
    <s v="1126431"/>
    <s v="000000"/>
    <x v="29"/>
    <s v="0000000"/>
    <n v="2016"/>
    <x v="1"/>
    <x v="29"/>
    <s v="BS200-CURRENT LIABILITIES"/>
    <s v="B2220-DEFERRED REVENUES"/>
    <m/>
    <n v="0"/>
    <n v="0"/>
    <n v="-23210.2"/>
    <n v="0"/>
    <n v="23210.2"/>
    <s v="N/A"/>
    <n v="0"/>
    <n v="0"/>
    <n v="0"/>
    <n v="0"/>
    <n v="0"/>
    <n v="0"/>
    <n v="0"/>
    <n v="0"/>
    <n v="0"/>
    <n v="0"/>
    <n v="0"/>
    <n v="-23210.2"/>
    <n v="0"/>
    <s v="FED HOUSNG &amp; COMM DEV FND"/>
    <s v="FHCD HRP JOE SIU"/>
    <s v="DEFAULT"/>
    <s v="Default"/>
  </r>
  <r>
    <x v="0"/>
    <s v="1126431"/>
    <s v="350002"/>
    <x v="43"/>
    <s v="0000000"/>
    <n v="2016"/>
    <x v="4"/>
    <x v="43"/>
    <s v="R3000-REVENUE"/>
    <s v="R3310-FEDERAL GRANTS DIRECT"/>
    <m/>
    <n v="0"/>
    <n v="0"/>
    <n v="0"/>
    <n v="0"/>
    <n v="0"/>
    <s v="N/A"/>
    <n v="0"/>
    <n v="0"/>
    <n v="0"/>
    <n v="0"/>
    <n v="0"/>
    <n v="0"/>
    <n v="0"/>
    <n v="0"/>
    <n v="0"/>
    <n v="0"/>
    <n v="0"/>
    <n v="0"/>
    <n v="0"/>
    <s v="FED HOUSNG &amp; COMM DEV FND"/>
    <s v="FHCD HRP JOE SIU"/>
    <s v="IDIS HOME OWNERS REHAB"/>
    <s v="Default"/>
  </r>
  <r>
    <x v="0"/>
    <s v="1126431"/>
    <s v="350002"/>
    <x v="39"/>
    <s v="0000000"/>
    <n v="2016"/>
    <x v="4"/>
    <x v="39"/>
    <s v="R3000-REVENUE"/>
    <s v="R3600-MISCELLANEOUS REVENUE"/>
    <m/>
    <n v="0"/>
    <n v="0"/>
    <n v="0"/>
    <n v="0"/>
    <n v="0"/>
    <s v="N/A"/>
    <n v="0"/>
    <n v="0"/>
    <n v="0"/>
    <n v="0"/>
    <n v="0"/>
    <n v="0"/>
    <n v="0"/>
    <n v="0"/>
    <n v="0"/>
    <n v="0"/>
    <n v="0"/>
    <n v="0"/>
    <n v="0"/>
    <s v="FED HOUSNG &amp; COMM DEV FND"/>
    <s v="FHCD HRP JOE SIU"/>
    <s v="IDIS HOME OWNERS REHAB"/>
    <s v="Default"/>
  </r>
  <r>
    <x v="0"/>
    <s v="1126431"/>
    <s v="350002"/>
    <x v="112"/>
    <s v="5590000"/>
    <n v="2016"/>
    <x v="3"/>
    <x v="112"/>
    <s v="50000-PROGRAM EXPENDITURE BUDGET"/>
    <s v="53000-SERVICES-OTHER CHARGES"/>
    <m/>
    <n v="0"/>
    <n v="0"/>
    <n v="0"/>
    <n v="0"/>
    <n v="0"/>
    <s v="N/A"/>
    <n v="0"/>
    <n v="0"/>
    <n v="0"/>
    <n v="0"/>
    <n v="0"/>
    <n v="0"/>
    <n v="0"/>
    <n v="0"/>
    <n v="0"/>
    <n v="0"/>
    <n v="0"/>
    <n v="0"/>
    <n v="0"/>
    <s v="FED HOUSNG &amp; COMM DEV FND"/>
    <s v="FHCD HRP JOE SIU"/>
    <s v="IDIS HOME OWNERS REHAB"/>
    <s v="HOUSING AND COMMUNITY DEVELOPMENT"/>
  </r>
  <r>
    <x v="0"/>
    <s v="1126631"/>
    <s v="000000"/>
    <x v="6"/>
    <s v="0000000"/>
    <n v="2016"/>
    <x v="0"/>
    <x v="6"/>
    <s v="BS000-CURRENT ASSETS"/>
    <s v="B1150-ACCOUNTS RECEIVABLE"/>
    <m/>
    <n v="0"/>
    <n v="0"/>
    <n v="0"/>
    <n v="0"/>
    <n v="0"/>
    <s v="N/A"/>
    <n v="0"/>
    <n v="0"/>
    <n v="0"/>
    <n v="0"/>
    <n v="0"/>
    <n v="0"/>
    <n v="0"/>
    <n v="0"/>
    <n v="0"/>
    <n v="0"/>
    <n v="0"/>
    <n v="0"/>
    <n v="0"/>
    <s v="FED HOUSNG &amp; COMM DEV FND"/>
    <s v="FHCD HRP ANNETTE HIRNER"/>
    <s v="DEFAULT"/>
    <s v="Default"/>
  </r>
  <r>
    <x v="0"/>
    <s v="1126631"/>
    <s v="000000"/>
    <x v="9"/>
    <s v="0000000"/>
    <n v="2016"/>
    <x v="0"/>
    <x v="9"/>
    <s v="BS000-CURRENT ASSETS"/>
    <s v="B1150-ACCOUNTS RECEIVABLE"/>
    <m/>
    <n v="0"/>
    <n v="0"/>
    <n v="0"/>
    <n v="0"/>
    <n v="0"/>
    <s v="N/A"/>
    <n v="0"/>
    <n v="0"/>
    <n v="0"/>
    <n v="0"/>
    <n v="0"/>
    <n v="0"/>
    <n v="0"/>
    <n v="0"/>
    <n v="0"/>
    <n v="0"/>
    <n v="0"/>
    <n v="0"/>
    <n v="0"/>
    <s v="FED HOUSNG &amp; COMM DEV FND"/>
    <s v="FHCD HRP ANNETTE HIRNER"/>
    <s v="DEFAULT"/>
    <s v="Default"/>
  </r>
  <r>
    <x v="0"/>
    <s v="1126631"/>
    <s v="000000"/>
    <x v="29"/>
    <s v="0000000"/>
    <n v="2016"/>
    <x v="1"/>
    <x v="29"/>
    <s v="BS200-CURRENT LIABILITIES"/>
    <s v="B2220-DEFERRED REVENUES"/>
    <m/>
    <n v="0"/>
    <n v="0"/>
    <n v="-155.20000000000002"/>
    <n v="0"/>
    <n v="155.20000000000002"/>
    <s v="N/A"/>
    <n v="0"/>
    <n v="0"/>
    <n v="0"/>
    <n v="0"/>
    <n v="0"/>
    <n v="0"/>
    <n v="0"/>
    <n v="0"/>
    <n v="0"/>
    <n v="0"/>
    <n v="0"/>
    <n v="-155.20000000000002"/>
    <n v="0"/>
    <s v="FED HOUSNG &amp; COMM DEV FND"/>
    <s v="FHCD HRP ANNETTE HIRNER"/>
    <s v="DEFAULT"/>
    <s v="Default"/>
  </r>
  <r>
    <x v="0"/>
    <s v="1126631"/>
    <s v="350002"/>
    <x v="43"/>
    <s v="0000000"/>
    <n v="2016"/>
    <x v="4"/>
    <x v="43"/>
    <s v="R3000-REVENUE"/>
    <s v="R3310-FEDERAL GRANTS DIRECT"/>
    <m/>
    <n v="0"/>
    <n v="0"/>
    <n v="0"/>
    <n v="0"/>
    <n v="0"/>
    <s v="N/A"/>
    <n v="0"/>
    <n v="0"/>
    <n v="0"/>
    <n v="0"/>
    <n v="0"/>
    <n v="0"/>
    <n v="0"/>
    <n v="0"/>
    <n v="0"/>
    <n v="0"/>
    <n v="0"/>
    <n v="0"/>
    <n v="0"/>
    <s v="FED HOUSNG &amp; COMM DEV FND"/>
    <s v="FHCD HRP ANNETTE HIRNER"/>
    <s v="IDIS HOME OWNERS REHAB"/>
    <s v="Default"/>
  </r>
  <r>
    <x v="0"/>
    <s v="1126631"/>
    <s v="350002"/>
    <x v="39"/>
    <s v="0000000"/>
    <n v="2016"/>
    <x v="4"/>
    <x v="39"/>
    <s v="R3000-REVENUE"/>
    <s v="R3600-MISCELLANEOUS REVENUE"/>
    <m/>
    <n v="0"/>
    <n v="0"/>
    <n v="0"/>
    <n v="0"/>
    <n v="0"/>
    <s v="N/A"/>
    <n v="0"/>
    <n v="0"/>
    <n v="0"/>
    <n v="0"/>
    <n v="0"/>
    <n v="0"/>
    <n v="0"/>
    <n v="0"/>
    <n v="0"/>
    <n v="0"/>
    <n v="0"/>
    <n v="0"/>
    <n v="0"/>
    <s v="FED HOUSNG &amp; COMM DEV FND"/>
    <s v="FHCD HRP ANNETTE HIRNER"/>
    <s v="IDIS HOME OWNERS REHAB"/>
    <s v="Default"/>
  </r>
  <r>
    <x v="0"/>
    <s v="1126631"/>
    <s v="350002"/>
    <x v="112"/>
    <s v="5590000"/>
    <n v="2016"/>
    <x v="3"/>
    <x v="112"/>
    <s v="50000-PROGRAM EXPENDITURE BUDGET"/>
    <s v="53000-SERVICES-OTHER CHARGES"/>
    <m/>
    <n v="0"/>
    <n v="0"/>
    <n v="0"/>
    <n v="0"/>
    <n v="0"/>
    <s v="N/A"/>
    <n v="0"/>
    <n v="0"/>
    <n v="0"/>
    <n v="0"/>
    <n v="0"/>
    <n v="0"/>
    <n v="0"/>
    <n v="0"/>
    <n v="0"/>
    <n v="0"/>
    <n v="0"/>
    <n v="0"/>
    <n v="0"/>
    <s v="FED HOUSNG &amp; COMM DEV FND"/>
    <s v="FHCD HRP ANNETTE HIRNER"/>
    <s v="IDIS HOME OWNERS REHAB"/>
    <s v="HOUSING AND COMMUNITY DEVELOPMENT"/>
  </r>
  <r>
    <x v="0"/>
    <s v="1126867"/>
    <s v="000000"/>
    <x v="6"/>
    <s v="0000000"/>
    <n v="2016"/>
    <x v="0"/>
    <x v="6"/>
    <s v="BS000-CURRENT ASSETS"/>
    <s v="B1150-ACCOUNTS RECEIVABLE"/>
    <m/>
    <n v="0"/>
    <n v="0"/>
    <n v="0"/>
    <n v="0"/>
    <n v="0"/>
    <s v="N/A"/>
    <n v="0"/>
    <n v="0"/>
    <n v="0"/>
    <n v="0"/>
    <n v="0"/>
    <n v="0"/>
    <n v="0"/>
    <n v="0"/>
    <n v="0"/>
    <n v="0"/>
    <n v="0"/>
    <n v="0"/>
    <n v="0"/>
    <s v="FED HOUSNG &amp; COMM DEV FND"/>
    <s v="FHCD HRP GLORIA BASCO"/>
    <s v="DEFAULT"/>
    <s v="Default"/>
  </r>
  <r>
    <x v="0"/>
    <s v="1126867"/>
    <s v="000000"/>
    <x v="9"/>
    <s v="0000000"/>
    <n v="2016"/>
    <x v="0"/>
    <x v="9"/>
    <s v="BS000-CURRENT ASSETS"/>
    <s v="B1150-ACCOUNTS RECEIVABLE"/>
    <m/>
    <n v="0"/>
    <n v="0"/>
    <n v="0"/>
    <n v="0"/>
    <n v="0"/>
    <s v="N/A"/>
    <n v="0"/>
    <n v="0"/>
    <n v="0"/>
    <n v="0"/>
    <n v="0"/>
    <n v="0"/>
    <n v="0"/>
    <n v="0"/>
    <n v="0"/>
    <n v="0"/>
    <n v="0"/>
    <n v="0"/>
    <n v="0"/>
    <s v="FED HOUSNG &amp; COMM DEV FND"/>
    <s v="FHCD HRP GLORIA BASCO"/>
    <s v="DEFAULT"/>
    <s v="Default"/>
  </r>
  <r>
    <x v="0"/>
    <s v="1126867"/>
    <s v="000000"/>
    <x v="29"/>
    <s v="0000000"/>
    <n v="2016"/>
    <x v="1"/>
    <x v="29"/>
    <s v="BS200-CURRENT LIABILITIES"/>
    <s v="B2220-DEFERRED REVENUES"/>
    <m/>
    <n v="0"/>
    <n v="0"/>
    <n v="-2290.4500000000003"/>
    <n v="0"/>
    <n v="2290.4500000000003"/>
    <s v="N/A"/>
    <n v="0"/>
    <n v="0"/>
    <n v="0"/>
    <n v="0"/>
    <n v="0"/>
    <n v="0"/>
    <n v="0"/>
    <n v="0"/>
    <n v="0"/>
    <n v="0"/>
    <n v="0"/>
    <n v="-2290.4500000000003"/>
    <n v="0"/>
    <s v="FED HOUSNG &amp; COMM DEV FND"/>
    <s v="FHCD HRP GLORIA BASCO"/>
    <s v="DEFAULT"/>
    <s v="Default"/>
  </r>
  <r>
    <x v="0"/>
    <s v="1126867"/>
    <s v="350002"/>
    <x v="39"/>
    <s v="0000000"/>
    <n v="2016"/>
    <x v="4"/>
    <x v="39"/>
    <s v="R3000-REVENUE"/>
    <s v="R3600-MISCELLANEOUS REVENUE"/>
    <m/>
    <n v="0"/>
    <n v="0"/>
    <n v="0"/>
    <n v="0"/>
    <n v="0"/>
    <s v="N/A"/>
    <n v="0"/>
    <n v="0"/>
    <n v="0"/>
    <n v="0"/>
    <n v="0"/>
    <n v="0"/>
    <n v="0"/>
    <n v="0"/>
    <n v="0"/>
    <n v="0"/>
    <n v="0"/>
    <n v="0"/>
    <n v="0"/>
    <s v="FED HOUSNG &amp; COMM DEV FND"/>
    <s v="FHCD HRP GLORIA BASCO"/>
    <s v="IDIS HOME OWNERS REHAB"/>
    <s v="Default"/>
  </r>
  <r>
    <x v="0"/>
    <s v="1126867"/>
    <s v="350002"/>
    <x v="112"/>
    <s v="5590000"/>
    <n v="2016"/>
    <x v="3"/>
    <x v="112"/>
    <s v="50000-PROGRAM EXPENDITURE BUDGET"/>
    <s v="53000-SERVICES-OTHER CHARGES"/>
    <m/>
    <n v="0"/>
    <n v="0"/>
    <n v="0"/>
    <n v="0"/>
    <n v="0"/>
    <s v="N/A"/>
    <n v="0"/>
    <n v="0"/>
    <n v="0"/>
    <n v="0"/>
    <n v="0"/>
    <n v="0"/>
    <n v="0"/>
    <n v="0"/>
    <n v="0"/>
    <n v="0"/>
    <n v="0"/>
    <n v="0"/>
    <n v="0"/>
    <s v="FED HOUSNG &amp; COMM DEV FND"/>
    <s v="FHCD HRP GLORIA BASCO"/>
    <s v="IDIS HOME OWNERS REHAB"/>
    <s v="HOUSING AND COMMUNITY DEVELOPMENT"/>
  </r>
  <r>
    <x v="0"/>
    <s v="1126869"/>
    <s v="000000"/>
    <x v="6"/>
    <s v="0000000"/>
    <n v="2016"/>
    <x v="0"/>
    <x v="6"/>
    <s v="BS000-CURRENT ASSETS"/>
    <s v="B1150-ACCOUNTS RECEIVABLE"/>
    <m/>
    <n v="0"/>
    <n v="0"/>
    <n v="0"/>
    <n v="0"/>
    <n v="0"/>
    <s v="N/A"/>
    <n v="0"/>
    <n v="0"/>
    <n v="14629.050000000001"/>
    <n v="-14629.050000000001"/>
    <n v="0"/>
    <n v="0"/>
    <n v="0"/>
    <n v="0"/>
    <n v="0"/>
    <n v="0"/>
    <n v="0"/>
    <n v="0"/>
    <n v="0"/>
    <s v="FED HOUSNG &amp; COMM DEV FND"/>
    <s v="FHCD MCK SCATTERED SITES PER"/>
    <s v="DEFAULT"/>
    <s v="Default"/>
  </r>
  <r>
    <x v="0"/>
    <s v="1126869"/>
    <s v="000000"/>
    <x v="9"/>
    <s v="0000000"/>
    <n v="2016"/>
    <x v="0"/>
    <x v="9"/>
    <s v="BS000-CURRENT ASSETS"/>
    <s v="B1150-ACCOUNTS RECEIVABLE"/>
    <m/>
    <n v="0"/>
    <n v="0"/>
    <n v="-5540.95"/>
    <n v="0"/>
    <n v="5540.95"/>
    <s v="N/A"/>
    <n v="0"/>
    <n v="-20000"/>
    <n v="0"/>
    <n v="0"/>
    <n v="0"/>
    <n v="0"/>
    <n v="14459.050000000001"/>
    <n v="0"/>
    <n v="0"/>
    <n v="0"/>
    <n v="0"/>
    <n v="0"/>
    <n v="0"/>
    <s v="FED HOUSNG &amp; COMM DEV FND"/>
    <s v="FHCD MCK SCATTERED SITES PER"/>
    <s v="DEFAULT"/>
    <s v="Default"/>
  </r>
  <r>
    <x v="0"/>
    <s v="1126869"/>
    <s v="000000"/>
    <x v="29"/>
    <s v="0000000"/>
    <n v="2016"/>
    <x v="1"/>
    <x v="29"/>
    <s v="BS200-CURRENT LIABILITIES"/>
    <s v="B2220-DEFERRED REVENUES"/>
    <m/>
    <n v="0"/>
    <n v="0"/>
    <n v="-14459.050000000001"/>
    <n v="0"/>
    <n v="14459.050000000001"/>
    <s v="N/A"/>
    <n v="0"/>
    <n v="0"/>
    <n v="0"/>
    <n v="0"/>
    <n v="0"/>
    <n v="0"/>
    <n v="-14459.050000000001"/>
    <n v="0"/>
    <n v="0"/>
    <n v="0"/>
    <n v="0"/>
    <n v="0"/>
    <n v="0"/>
    <s v="FED HOUSNG &amp; COMM DEV FND"/>
    <s v="FHCD MCK SCATTERED SITES PER"/>
    <s v="DEFAULT"/>
    <s v="Default"/>
  </r>
  <r>
    <x v="0"/>
    <s v="1126869"/>
    <s v="350101"/>
    <x v="64"/>
    <s v="0000000"/>
    <n v="2016"/>
    <x v="4"/>
    <x v="64"/>
    <s v="R3000-REVENUE"/>
    <s v="R3310-FEDERAL GRANTS DIRECT"/>
    <m/>
    <n v="0"/>
    <n v="0"/>
    <n v="5370.95"/>
    <n v="0"/>
    <n v="-5370.95"/>
    <s v="N/A"/>
    <n v="0"/>
    <n v="20000"/>
    <n v="-14629.050000000001"/>
    <n v="0"/>
    <n v="0"/>
    <n v="0"/>
    <n v="0"/>
    <n v="0"/>
    <n v="0"/>
    <n v="0"/>
    <n v="0"/>
    <n v="0"/>
    <n v="0"/>
    <s v="FED HOUSNG &amp; COMM DEV FND"/>
    <s v="FHCD MCK SCATTERED SITES PER"/>
    <s v="MCKINNEY ADMIN"/>
    <s v="Default"/>
  </r>
  <r>
    <x v="0"/>
    <s v="1126869"/>
    <s v="350101"/>
    <x v="112"/>
    <s v="5590000"/>
    <n v="2016"/>
    <x v="3"/>
    <x v="112"/>
    <s v="50000-PROGRAM EXPENDITURE BUDGET"/>
    <s v="53000-SERVICES-OTHER CHARGES"/>
    <m/>
    <n v="0"/>
    <n v="0"/>
    <n v="-5370.95"/>
    <n v="0"/>
    <n v="5370.95"/>
    <s v="N/A"/>
    <n v="0"/>
    <n v="0"/>
    <n v="-5370.95"/>
    <n v="0"/>
    <n v="0"/>
    <n v="0"/>
    <n v="0"/>
    <n v="0"/>
    <n v="0"/>
    <n v="0"/>
    <n v="0"/>
    <n v="0"/>
    <n v="0"/>
    <s v="FED HOUSNG &amp; COMM DEV FND"/>
    <s v="FHCD MCK SCATTERED SITES PER"/>
    <s v="MCKINNEY ADMIN"/>
    <s v="HOUSING AND COMMUNITY DEVELOPMENT"/>
  </r>
  <r>
    <x v="0"/>
    <s v="1126873"/>
    <s v="000000"/>
    <x v="6"/>
    <s v="0000000"/>
    <n v="2016"/>
    <x v="0"/>
    <x v="6"/>
    <s v="BS000-CURRENT ASSETS"/>
    <s v="B1150-ACCOUNTS RECEIVABLE"/>
    <m/>
    <n v="0"/>
    <n v="0"/>
    <n v="0"/>
    <n v="0"/>
    <n v="0"/>
    <s v="N/A"/>
    <n v="1838.02"/>
    <n v="-1838.02"/>
    <n v="0"/>
    <n v="0"/>
    <n v="0"/>
    <n v="0"/>
    <n v="0"/>
    <n v="0"/>
    <n v="0"/>
    <n v="0"/>
    <n v="0"/>
    <n v="0"/>
    <n v="0"/>
    <s v="FED HOUSNG &amp; COMM DEV FND"/>
    <s v="FHCD MCK SCATTERED SITES ADMIN"/>
    <s v="DEFAULT"/>
    <s v="Default"/>
  </r>
  <r>
    <x v="0"/>
    <s v="1126873"/>
    <s v="000000"/>
    <x v="9"/>
    <s v="0000000"/>
    <n v="2016"/>
    <x v="0"/>
    <x v="9"/>
    <s v="BS000-CURRENT ASSETS"/>
    <s v="B1150-ACCOUNTS RECEIVABLE"/>
    <m/>
    <n v="0"/>
    <n v="0"/>
    <n v="-1838.02"/>
    <n v="0"/>
    <n v="1838.02"/>
    <s v="N/A"/>
    <n v="0"/>
    <n v="-1838.02"/>
    <n v="0"/>
    <n v="0"/>
    <n v="0"/>
    <n v="0"/>
    <n v="0"/>
    <n v="0"/>
    <n v="0"/>
    <n v="0"/>
    <n v="0"/>
    <n v="0"/>
    <n v="0"/>
    <s v="FED HOUSNG &amp; COMM DEV FND"/>
    <s v="FHCD MCK SCATTERED SITES ADMIN"/>
    <s v="DEFAULT"/>
    <s v="Default"/>
  </r>
  <r>
    <x v="0"/>
    <s v="1126873"/>
    <s v="000000"/>
    <x v="29"/>
    <s v="0000000"/>
    <n v="2016"/>
    <x v="1"/>
    <x v="29"/>
    <s v="BS200-CURRENT LIABILITIES"/>
    <s v="B2220-DEFERRED REVENUES"/>
    <m/>
    <n v="0"/>
    <n v="0"/>
    <n v="0"/>
    <n v="0"/>
    <n v="0"/>
    <s v="N/A"/>
    <n v="0"/>
    <n v="0"/>
    <n v="0"/>
    <n v="0"/>
    <n v="0"/>
    <n v="0"/>
    <n v="0"/>
    <n v="0"/>
    <n v="0"/>
    <n v="0"/>
    <n v="0"/>
    <n v="0"/>
    <n v="0"/>
    <s v="FED HOUSNG &amp; COMM DEV FND"/>
    <s v="FHCD MCK SCATTERED SITES ADMIN"/>
    <s v="DEFAULT"/>
    <s v="Default"/>
  </r>
  <r>
    <x v="0"/>
    <s v="1126873"/>
    <s v="350101"/>
    <x v="64"/>
    <s v="0000000"/>
    <n v="2016"/>
    <x v="4"/>
    <x v="64"/>
    <s v="R3000-REVENUE"/>
    <s v="R3310-FEDERAL GRANTS DIRECT"/>
    <m/>
    <n v="0"/>
    <n v="0"/>
    <n v="0"/>
    <n v="0"/>
    <n v="0"/>
    <s v="N/A"/>
    <n v="-1838.02"/>
    <n v="1838.02"/>
    <n v="0"/>
    <n v="0"/>
    <n v="0"/>
    <n v="0"/>
    <n v="0"/>
    <n v="0"/>
    <n v="0"/>
    <n v="0"/>
    <n v="0"/>
    <n v="0"/>
    <n v="0"/>
    <s v="FED HOUSNG &amp; COMM DEV FND"/>
    <s v="FHCD MCK SCATTERED SITES ADMIN"/>
    <s v="MCKINNEY ADMIN"/>
    <s v="Default"/>
  </r>
  <r>
    <x v="0"/>
    <s v="1126873"/>
    <s v="350101"/>
    <x v="40"/>
    <s v="5590000"/>
    <n v="2016"/>
    <x v="3"/>
    <x v="40"/>
    <s v="50000-PROGRAM EXPENDITURE BUDGET"/>
    <s v="51000-WAGES AND BENEFITS"/>
    <s v="51100-SALARIES/WAGES"/>
    <n v="0"/>
    <n v="0"/>
    <n v="0"/>
    <n v="0"/>
    <n v="0"/>
    <s v="N/A"/>
    <n v="0"/>
    <n v="0"/>
    <n v="0"/>
    <n v="0"/>
    <n v="0"/>
    <n v="0"/>
    <n v="0"/>
    <n v="0"/>
    <n v="0"/>
    <n v="0"/>
    <n v="0"/>
    <n v="0"/>
    <n v="0"/>
    <s v="FED HOUSNG &amp; COMM DEV FND"/>
    <s v="FHCD MCK SCATTERED SITES ADMIN"/>
    <s v="MCKINNEY ADMIN"/>
    <s v="HOUSING AND COMMUNITY DEVELOPMENT"/>
  </r>
  <r>
    <x v="0"/>
    <s v="1126873"/>
    <s v="350101"/>
    <x v="106"/>
    <s v="5590000"/>
    <n v="2016"/>
    <x v="3"/>
    <x v="106"/>
    <s v="50000-PROGRAM EXPENDITURE BUDGET"/>
    <s v="51000-WAGES AND BENEFITS"/>
    <s v="51100-SALARIES/WAGES"/>
    <n v="0"/>
    <n v="0"/>
    <n v="0"/>
    <n v="0"/>
    <n v="0"/>
    <s v="N/A"/>
    <n v="0"/>
    <n v="0"/>
    <n v="0"/>
    <n v="0"/>
    <n v="0"/>
    <n v="0"/>
    <n v="0"/>
    <n v="0"/>
    <n v="0"/>
    <n v="0"/>
    <n v="0"/>
    <n v="0"/>
    <n v="0"/>
    <s v="FED HOUSNG &amp; COMM DEV FND"/>
    <s v="FHCD MCK SCATTERED SITES ADMIN"/>
    <s v="MCKINNEY ADMIN"/>
    <s v="HOUSING AND COMMUNITY DEVELOPMENT"/>
  </r>
  <r>
    <x v="0"/>
    <s v="1126873"/>
    <s v="350101"/>
    <x v="70"/>
    <s v="5590000"/>
    <n v="2016"/>
    <x v="3"/>
    <x v="70"/>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71"/>
    <s v="5590000"/>
    <n v="2016"/>
    <x v="3"/>
    <x v="71"/>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72"/>
    <s v="5590000"/>
    <n v="2016"/>
    <x v="3"/>
    <x v="72"/>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83"/>
    <s v="5590000"/>
    <n v="2016"/>
    <x v="3"/>
    <x v="83"/>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5"/>
    <s v="5590000"/>
    <n v="2016"/>
    <x v="3"/>
    <x v="85"/>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6"/>
    <s v="5590000"/>
    <n v="2016"/>
    <x v="3"/>
    <x v="86"/>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8"/>
    <s v="5590000"/>
    <n v="2016"/>
    <x v="3"/>
    <x v="88"/>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0"/>
    <s v="5590000"/>
    <n v="2016"/>
    <x v="3"/>
    <x v="90"/>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1"/>
    <s v="5590000"/>
    <n v="2016"/>
    <x v="3"/>
    <x v="91"/>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3"/>
    <s v="5590000"/>
    <n v="2016"/>
    <x v="3"/>
    <x v="93"/>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7"/>
    <s v="5590000"/>
    <n v="2016"/>
    <x v="3"/>
    <x v="47"/>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8"/>
    <s v="5590000"/>
    <n v="2016"/>
    <x v="3"/>
    <x v="48"/>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9"/>
    <s v="5590000"/>
    <n v="2016"/>
    <x v="3"/>
    <x v="49"/>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50"/>
    <s v="5590000"/>
    <n v="2016"/>
    <x v="3"/>
    <x v="50"/>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4"/>
    <s v="5590000"/>
    <n v="2016"/>
    <x v="3"/>
    <x v="94"/>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115"/>
    <s v="5590000"/>
    <n v="2016"/>
    <x v="3"/>
    <x v="115"/>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101"/>
    <s v="5590000"/>
    <n v="2016"/>
    <x v="3"/>
    <x v="101"/>
    <s v="50000-PROGRAM EXPENDITURE BUDGET"/>
    <s v="58000-INTRAGOVERNMENTAL CONTRIBUTIONS"/>
    <m/>
    <n v="0"/>
    <n v="0"/>
    <n v="0"/>
    <n v="0"/>
    <n v="0"/>
    <s v="N/A"/>
    <n v="0"/>
    <n v="0"/>
    <n v="0"/>
    <n v="0"/>
    <n v="0"/>
    <n v="0"/>
    <n v="0"/>
    <n v="0"/>
    <n v="0"/>
    <n v="0"/>
    <n v="0"/>
    <n v="0"/>
    <n v="0"/>
    <s v="FED HOUSNG &amp; COMM DEV FND"/>
    <s v="FHCD MCK SCATTERED SITES ADMIN"/>
    <s v="MCKINNEY ADMIN"/>
    <s v="HOUSING AND COMMUNITY DEVELOPMENT"/>
  </r>
  <r>
    <x v="0"/>
    <s v="1126877"/>
    <s v="000000"/>
    <x v="6"/>
    <s v="0000000"/>
    <n v="2016"/>
    <x v="0"/>
    <x v="6"/>
    <s v="BS000-CURRENT ASSETS"/>
    <s v="B1150-ACCOUNTS RECEIVABLE"/>
    <m/>
    <n v="0"/>
    <n v="0"/>
    <n v="0"/>
    <n v="0"/>
    <n v="0"/>
    <s v="N/A"/>
    <n v="0"/>
    <n v="0"/>
    <n v="0"/>
    <n v="0"/>
    <n v="0"/>
    <n v="0"/>
    <n v="0"/>
    <n v="0"/>
    <n v="0"/>
    <n v="0"/>
    <n v="0"/>
    <n v="0"/>
    <n v="0"/>
    <s v="FED HOUSNG &amp; COMM DEV FND"/>
    <s v="FHCD HRP KEVIN LAYNE"/>
    <s v="DEFAULT"/>
    <s v="Default"/>
  </r>
  <r>
    <x v="0"/>
    <s v="1126877"/>
    <s v="000000"/>
    <x v="9"/>
    <s v="0000000"/>
    <n v="2016"/>
    <x v="0"/>
    <x v="9"/>
    <s v="BS000-CURRENT ASSETS"/>
    <s v="B1150-ACCOUNTS RECEIVABLE"/>
    <m/>
    <n v="0"/>
    <n v="0"/>
    <n v="0"/>
    <n v="0"/>
    <n v="0"/>
    <s v="N/A"/>
    <n v="0"/>
    <n v="0"/>
    <n v="0"/>
    <n v="0"/>
    <n v="0"/>
    <n v="0"/>
    <n v="0"/>
    <n v="0"/>
    <n v="0"/>
    <n v="0"/>
    <n v="0"/>
    <n v="0"/>
    <n v="0"/>
    <s v="FED HOUSNG &amp; COMM DEV FND"/>
    <s v="FHCD HRP KEVIN LAYNE"/>
    <s v="DEFAULT"/>
    <s v="Default"/>
  </r>
  <r>
    <x v="0"/>
    <s v="1126877"/>
    <s v="000000"/>
    <x v="29"/>
    <s v="0000000"/>
    <n v="2016"/>
    <x v="1"/>
    <x v="29"/>
    <s v="BS200-CURRENT LIABILITIES"/>
    <s v="B2220-DEFERRED REVENUES"/>
    <m/>
    <n v="0"/>
    <n v="0"/>
    <n v="-155.20000000000002"/>
    <n v="0"/>
    <n v="155.20000000000002"/>
    <s v="N/A"/>
    <n v="0"/>
    <n v="0"/>
    <n v="0"/>
    <n v="0"/>
    <n v="0"/>
    <n v="0"/>
    <n v="0"/>
    <n v="0"/>
    <n v="0"/>
    <n v="0"/>
    <n v="0"/>
    <n v="-155.20000000000002"/>
    <n v="0"/>
    <s v="FED HOUSNG &amp; COMM DEV FND"/>
    <s v="FHCD HRP KEVIN LAYNE"/>
    <s v="DEFAULT"/>
    <s v="Default"/>
  </r>
  <r>
    <x v="0"/>
    <s v="1126877"/>
    <s v="350002"/>
    <x v="43"/>
    <s v="0000000"/>
    <n v="2016"/>
    <x v="4"/>
    <x v="43"/>
    <s v="R3000-REVENUE"/>
    <s v="R3310-FEDERAL GRANTS DIRECT"/>
    <m/>
    <n v="0"/>
    <n v="0"/>
    <n v="0"/>
    <n v="0"/>
    <n v="0"/>
    <s v="N/A"/>
    <n v="0"/>
    <n v="0"/>
    <n v="0"/>
    <n v="0"/>
    <n v="0"/>
    <n v="0"/>
    <n v="0"/>
    <n v="0"/>
    <n v="0"/>
    <n v="0"/>
    <n v="0"/>
    <n v="0"/>
    <n v="0"/>
    <s v="FED HOUSNG &amp; COMM DEV FND"/>
    <s v="FHCD HRP KEVIN LAYNE"/>
    <s v="IDIS HOME OWNERS REHAB"/>
    <s v="Default"/>
  </r>
  <r>
    <x v="0"/>
    <s v="1126877"/>
    <s v="350002"/>
    <x v="39"/>
    <s v="0000000"/>
    <n v="2016"/>
    <x v="4"/>
    <x v="39"/>
    <s v="R3000-REVENUE"/>
    <s v="R3600-MISCELLANEOUS REVENUE"/>
    <m/>
    <n v="0"/>
    <n v="0"/>
    <n v="0"/>
    <n v="0"/>
    <n v="0"/>
    <s v="N/A"/>
    <n v="0"/>
    <n v="0"/>
    <n v="0"/>
    <n v="0"/>
    <n v="0"/>
    <n v="0"/>
    <n v="0"/>
    <n v="0"/>
    <n v="0"/>
    <n v="0"/>
    <n v="0"/>
    <n v="0"/>
    <n v="0"/>
    <s v="FED HOUSNG &amp; COMM DEV FND"/>
    <s v="FHCD HRP KEVIN LAYNE"/>
    <s v="IDIS HOME OWNERS REHAB"/>
    <s v="Default"/>
  </r>
  <r>
    <x v="0"/>
    <s v="1126877"/>
    <s v="350002"/>
    <x v="112"/>
    <s v="5590000"/>
    <n v="2016"/>
    <x v="3"/>
    <x v="112"/>
    <s v="50000-PROGRAM EXPENDITURE BUDGET"/>
    <s v="53000-SERVICES-OTHER CHARGES"/>
    <m/>
    <n v="0"/>
    <n v="0"/>
    <n v="0"/>
    <n v="0"/>
    <n v="0"/>
    <s v="N/A"/>
    <n v="0"/>
    <n v="0"/>
    <n v="0"/>
    <n v="0"/>
    <n v="0"/>
    <n v="0"/>
    <n v="0"/>
    <n v="0"/>
    <n v="0"/>
    <n v="0"/>
    <n v="0"/>
    <n v="0"/>
    <n v="0"/>
    <s v="FED HOUSNG &amp; COMM DEV FND"/>
    <s v="FHCD HRP KEVIN LAYNE"/>
    <s v="IDIS HOME OWNERS REHAB"/>
    <s v="HOUSING AND COMMUNITY DEVELOPMENT"/>
  </r>
  <r>
    <x v="0"/>
    <s v="1127057"/>
    <s v="000000"/>
    <x v="6"/>
    <s v="0000000"/>
    <n v="2016"/>
    <x v="0"/>
    <x v="6"/>
    <s v="BS000-CURRENT ASSETS"/>
    <s v="B1150-ACCOUNTS RECEIVABLE"/>
    <m/>
    <n v="0"/>
    <n v="0"/>
    <n v="0"/>
    <n v="0"/>
    <n v="0"/>
    <s v="N/A"/>
    <n v="0"/>
    <n v="0"/>
    <n v="0"/>
    <n v="0"/>
    <n v="0"/>
    <n v="0"/>
    <n v="0"/>
    <n v="0"/>
    <n v="0"/>
    <n v="0"/>
    <n v="0"/>
    <n v="0"/>
    <n v="0"/>
    <s v="FED HOUSNG &amp; COMM DEV FND"/>
    <s v="FHCD HRP BARBARA SWANSON"/>
    <s v="DEFAULT"/>
    <s v="Default"/>
  </r>
  <r>
    <x v="0"/>
    <s v="1127057"/>
    <s v="000000"/>
    <x v="9"/>
    <s v="0000000"/>
    <n v="2016"/>
    <x v="0"/>
    <x v="9"/>
    <s v="BS000-CURRENT ASSETS"/>
    <s v="B1150-ACCOUNTS RECEIVABLE"/>
    <m/>
    <n v="0"/>
    <n v="0"/>
    <n v="0"/>
    <n v="0"/>
    <n v="0"/>
    <s v="N/A"/>
    <n v="0"/>
    <n v="0"/>
    <n v="0"/>
    <n v="0"/>
    <n v="0"/>
    <n v="0"/>
    <n v="0"/>
    <n v="0"/>
    <n v="0"/>
    <n v="0"/>
    <n v="0"/>
    <n v="0"/>
    <n v="0"/>
    <s v="FED HOUSNG &amp; COMM DEV FND"/>
    <s v="FHCD HRP BARBARA SWANSON"/>
    <s v="DEFAULT"/>
    <s v="Default"/>
  </r>
  <r>
    <x v="0"/>
    <s v="1127057"/>
    <s v="000000"/>
    <x v="29"/>
    <s v="0000000"/>
    <n v="2016"/>
    <x v="1"/>
    <x v="29"/>
    <s v="BS200-CURRENT LIABILITIES"/>
    <s v="B2220-DEFERRED REVENUES"/>
    <m/>
    <n v="0"/>
    <n v="0"/>
    <n v="-11555.27"/>
    <n v="0"/>
    <n v="11555.27"/>
    <s v="N/A"/>
    <n v="0"/>
    <n v="0"/>
    <n v="0"/>
    <n v="0"/>
    <n v="0"/>
    <n v="0"/>
    <n v="0"/>
    <n v="0"/>
    <n v="0"/>
    <n v="0"/>
    <n v="0"/>
    <n v="-11555.27"/>
    <n v="0"/>
    <s v="FED HOUSNG &amp; COMM DEV FND"/>
    <s v="FHCD HRP BARBARA SWANSON"/>
    <s v="DEFAULT"/>
    <s v="Default"/>
  </r>
  <r>
    <x v="0"/>
    <s v="1127057"/>
    <s v="350002"/>
    <x v="43"/>
    <s v="0000000"/>
    <n v="2016"/>
    <x v="4"/>
    <x v="43"/>
    <s v="R3000-REVENUE"/>
    <s v="R3310-FEDERAL GRANTS DIRECT"/>
    <m/>
    <n v="0"/>
    <n v="0"/>
    <n v="0"/>
    <n v="0"/>
    <n v="0"/>
    <s v="N/A"/>
    <n v="0"/>
    <n v="0"/>
    <n v="0"/>
    <n v="0"/>
    <n v="0"/>
    <n v="0"/>
    <n v="0"/>
    <n v="0"/>
    <n v="0"/>
    <n v="0"/>
    <n v="0"/>
    <n v="0"/>
    <n v="0"/>
    <s v="FED HOUSNG &amp; COMM DEV FND"/>
    <s v="FHCD HRP BARBARA SWANSON"/>
    <s v="IDIS HOME OWNERS REHAB"/>
    <s v="Default"/>
  </r>
  <r>
    <x v="0"/>
    <s v="1127057"/>
    <s v="350002"/>
    <x v="39"/>
    <s v="0000000"/>
    <n v="2016"/>
    <x v="4"/>
    <x v="39"/>
    <s v="R3000-REVENUE"/>
    <s v="R3600-MISCELLANEOUS REVENUE"/>
    <m/>
    <n v="0"/>
    <n v="0"/>
    <n v="0"/>
    <n v="0"/>
    <n v="0"/>
    <s v="N/A"/>
    <n v="0"/>
    <n v="0"/>
    <n v="0"/>
    <n v="0"/>
    <n v="0"/>
    <n v="0"/>
    <n v="0"/>
    <n v="0"/>
    <n v="0"/>
    <n v="0"/>
    <n v="0"/>
    <n v="0"/>
    <n v="0"/>
    <s v="FED HOUSNG &amp; COMM DEV FND"/>
    <s v="FHCD HRP BARBARA SWANSON"/>
    <s v="IDIS HOME OWNERS REHAB"/>
    <s v="Default"/>
  </r>
  <r>
    <x v="0"/>
    <s v="1127057"/>
    <s v="350002"/>
    <x v="112"/>
    <s v="5590000"/>
    <n v="2016"/>
    <x v="3"/>
    <x v="112"/>
    <s v="50000-PROGRAM EXPENDITURE BUDGET"/>
    <s v="53000-SERVICES-OTHER CHARGES"/>
    <m/>
    <n v="0"/>
    <n v="0"/>
    <n v="0"/>
    <n v="0"/>
    <n v="0"/>
    <s v="N/A"/>
    <n v="0"/>
    <n v="0"/>
    <n v="0"/>
    <n v="0"/>
    <n v="0"/>
    <n v="0"/>
    <n v="0"/>
    <n v="0"/>
    <n v="0"/>
    <n v="0"/>
    <n v="0"/>
    <n v="0"/>
    <n v="0"/>
    <s v="FED HOUSNG &amp; COMM DEV FND"/>
    <s v="FHCD HRP BARBARA SWANSON"/>
    <s v="IDIS HOME OWNERS REHAB"/>
    <s v="HOUSING AND COMMUNITY DEVELOPMENT"/>
  </r>
  <r>
    <x v="0"/>
    <s v="1127123"/>
    <s v="000000"/>
    <x v="6"/>
    <s v="0000000"/>
    <n v="2016"/>
    <x v="0"/>
    <x v="6"/>
    <s v="BS000-CURRENT ASSETS"/>
    <s v="B1150-ACCOUNTS RECEIVABLE"/>
    <m/>
    <n v="0"/>
    <n v="0"/>
    <n v="0"/>
    <n v="0"/>
    <n v="0"/>
    <s v="N/A"/>
    <n v="0"/>
    <n v="0"/>
    <n v="0"/>
    <n v="0"/>
    <n v="0"/>
    <n v="0"/>
    <n v="0"/>
    <n v="0"/>
    <n v="0"/>
    <n v="0"/>
    <n v="0"/>
    <n v="0"/>
    <n v="0"/>
    <s v="FED HOUSNG &amp; COMM DEV FND"/>
    <s v="Shoreline Minor Home Repair 14"/>
    <s v="DEFAULT"/>
    <s v="Default"/>
  </r>
  <r>
    <x v="0"/>
    <s v="1127123"/>
    <s v="000000"/>
    <x v="9"/>
    <s v="0000000"/>
    <n v="2016"/>
    <x v="0"/>
    <x v="9"/>
    <s v="BS000-CURRENT ASSETS"/>
    <s v="B1150-ACCOUNTS RECEIVABLE"/>
    <m/>
    <n v="0"/>
    <n v="0"/>
    <n v="0"/>
    <n v="0"/>
    <n v="0"/>
    <s v="N/A"/>
    <n v="0"/>
    <n v="0"/>
    <n v="0"/>
    <n v="0"/>
    <n v="0"/>
    <n v="0"/>
    <n v="0"/>
    <n v="0"/>
    <n v="0"/>
    <n v="0"/>
    <n v="0"/>
    <n v="0"/>
    <n v="0"/>
    <s v="FED HOUSNG &amp; COMM DEV FND"/>
    <s v="Shoreline Minor Home Repair 14"/>
    <s v="DEFAULT"/>
    <s v="Default"/>
  </r>
  <r>
    <x v="0"/>
    <s v="1127123"/>
    <s v="000000"/>
    <x v="29"/>
    <s v="0000000"/>
    <n v="2016"/>
    <x v="1"/>
    <x v="29"/>
    <s v="BS200-CURRENT LIABILITIES"/>
    <s v="B2220-DEFERRED REVENUES"/>
    <m/>
    <n v="0"/>
    <n v="0"/>
    <n v="0"/>
    <n v="0"/>
    <n v="0"/>
    <s v="N/A"/>
    <n v="0"/>
    <n v="0"/>
    <n v="0"/>
    <n v="0"/>
    <n v="0"/>
    <n v="0"/>
    <n v="0"/>
    <n v="0"/>
    <n v="0"/>
    <n v="0"/>
    <n v="0"/>
    <n v="0"/>
    <n v="0"/>
    <s v="FED HOUSNG &amp; COMM DEV FND"/>
    <s v="Shoreline Minor Home Repair 14"/>
    <s v="DEFAULT"/>
    <s v="Default"/>
  </r>
  <r>
    <x v="0"/>
    <s v="1127123"/>
    <s v="350047"/>
    <x v="55"/>
    <s v="0000000"/>
    <n v="2016"/>
    <x v="4"/>
    <x v="55"/>
    <s v="R3000-REVENUE"/>
    <s v="R3310-FEDERAL GRANTS DIRECT"/>
    <m/>
    <n v="0"/>
    <n v="0"/>
    <n v="0"/>
    <n v="0"/>
    <n v="0"/>
    <s v="N/A"/>
    <n v="0"/>
    <n v="0"/>
    <n v="0"/>
    <n v="0"/>
    <n v="0"/>
    <n v="0"/>
    <n v="0"/>
    <n v="0"/>
    <n v="0"/>
    <n v="0"/>
    <n v="0"/>
    <n v="0"/>
    <n v="0"/>
    <s v="FED HOUSNG &amp; COMM DEV FND"/>
    <s v="Shoreline Minor Home Repair 14"/>
    <s v="PROGRAM YEAR PROJECTS"/>
    <s v="Default"/>
  </r>
  <r>
    <x v="0"/>
    <s v="1127123"/>
    <s v="350047"/>
    <x v="112"/>
    <s v="5590000"/>
    <n v="2016"/>
    <x v="3"/>
    <x v="112"/>
    <s v="50000-PROGRAM EXPENDITURE BUDGET"/>
    <s v="53000-SERVICES-OTHER CHARGES"/>
    <m/>
    <n v="0"/>
    <n v="0"/>
    <n v="0"/>
    <n v="0"/>
    <n v="0"/>
    <s v="N/A"/>
    <n v="0"/>
    <n v="0"/>
    <n v="0"/>
    <n v="0"/>
    <n v="0"/>
    <n v="0"/>
    <n v="0"/>
    <n v="0"/>
    <n v="0"/>
    <n v="0"/>
    <n v="0"/>
    <n v="0"/>
    <n v="0"/>
    <s v="FED HOUSNG &amp; COMM DEV FND"/>
    <s v="Shoreline Minor Home Repair 14"/>
    <s v="PROGRAM YEAR PROJECTS"/>
    <s v="HOUSING AND COMMUNITY DEVELOPMENT"/>
  </r>
  <r>
    <x v="0"/>
    <s v="1127138"/>
    <s v="000000"/>
    <x v="6"/>
    <s v="0000000"/>
    <n v="2016"/>
    <x v="0"/>
    <x v="6"/>
    <s v="BS000-CURRENT ASSETS"/>
    <s v="B1150-ACCOUNTS RECEIVABLE"/>
    <m/>
    <n v="0"/>
    <n v="0"/>
    <n v="0"/>
    <n v="0"/>
    <n v="0"/>
    <s v="N/A"/>
    <n v="0"/>
    <n v="0"/>
    <n v="0"/>
    <n v="0"/>
    <n v="0"/>
    <n v="0"/>
    <n v="0"/>
    <n v="0"/>
    <n v="0"/>
    <n v="0"/>
    <n v="0"/>
    <n v="0"/>
    <n v="0"/>
    <s v="FED HOUSNG &amp; COMM DEV FND"/>
    <s v="FHCD HRP LINDA MCGUIRE"/>
    <s v="DEFAULT"/>
    <s v="Default"/>
  </r>
  <r>
    <x v="0"/>
    <s v="1127138"/>
    <s v="000000"/>
    <x v="9"/>
    <s v="0000000"/>
    <n v="2016"/>
    <x v="0"/>
    <x v="9"/>
    <s v="BS000-CURRENT ASSETS"/>
    <s v="B1150-ACCOUNTS RECEIVABLE"/>
    <m/>
    <n v="0"/>
    <n v="0"/>
    <n v="0"/>
    <n v="0"/>
    <n v="0"/>
    <s v="N/A"/>
    <n v="0"/>
    <n v="0"/>
    <n v="0"/>
    <n v="0"/>
    <n v="0"/>
    <n v="0"/>
    <n v="0"/>
    <n v="0"/>
    <n v="0"/>
    <n v="0"/>
    <n v="0"/>
    <n v="0"/>
    <n v="0"/>
    <s v="FED HOUSNG &amp; COMM DEV FND"/>
    <s v="FHCD HRP LINDA MCGUIRE"/>
    <s v="DEFAULT"/>
    <s v="Default"/>
  </r>
  <r>
    <x v="0"/>
    <s v="1127138"/>
    <s v="000000"/>
    <x v="29"/>
    <s v="0000000"/>
    <n v="2016"/>
    <x v="1"/>
    <x v="29"/>
    <s v="BS200-CURRENT LIABILITIES"/>
    <s v="B2220-DEFERRED REVENUES"/>
    <m/>
    <n v="0"/>
    <n v="0"/>
    <n v="0"/>
    <n v="0"/>
    <n v="0"/>
    <s v="N/A"/>
    <n v="0"/>
    <n v="0"/>
    <n v="0"/>
    <n v="0"/>
    <n v="0"/>
    <n v="0"/>
    <n v="0"/>
    <n v="0"/>
    <n v="0"/>
    <n v="0"/>
    <n v="0"/>
    <n v="0"/>
    <n v="0"/>
    <s v="FED HOUSNG &amp; COMM DEV FND"/>
    <s v="FHCD HRP LINDA MCGUIRE"/>
    <s v="DEFAULT"/>
    <s v="Default"/>
  </r>
  <r>
    <x v="0"/>
    <s v="1127138"/>
    <s v="350002"/>
    <x v="43"/>
    <s v="0000000"/>
    <n v="2016"/>
    <x v="4"/>
    <x v="43"/>
    <s v="R3000-REVENUE"/>
    <s v="R3310-FEDERAL GRANTS DIRECT"/>
    <m/>
    <n v="0"/>
    <n v="0"/>
    <n v="0"/>
    <n v="0"/>
    <n v="0"/>
    <s v="N/A"/>
    <n v="0"/>
    <n v="0"/>
    <n v="0"/>
    <n v="0"/>
    <n v="0"/>
    <n v="0"/>
    <n v="0"/>
    <n v="0"/>
    <n v="0"/>
    <n v="0"/>
    <n v="0"/>
    <n v="0"/>
    <n v="0"/>
    <s v="FED HOUSNG &amp; COMM DEV FND"/>
    <s v="FHCD HRP LINDA MCGUIRE"/>
    <s v="IDIS HOME OWNERS REHAB"/>
    <s v="Default"/>
  </r>
  <r>
    <x v="0"/>
    <s v="1127138"/>
    <s v="350002"/>
    <x v="112"/>
    <s v="5590000"/>
    <n v="2016"/>
    <x v="3"/>
    <x v="112"/>
    <s v="50000-PROGRAM EXPENDITURE BUDGET"/>
    <s v="53000-SERVICES-OTHER CHARGES"/>
    <m/>
    <n v="0"/>
    <n v="0"/>
    <n v="0"/>
    <n v="0"/>
    <n v="0"/>
    <s v="N/A"/>
    <n v="0"/>
    <n v="0"/>
    <n v="0"/>
    <n v="0"/>
    <n v="0"/>
    <n v="0"/>
    <n v="0"/>
    <n v="0"/>
    <n v="0"/>
    <n v="0"/>
    <n v="0"/>
    <n v="0"/>
    <n v="0"/>
    <s v="FED HOUSNG &amp; COMM DEV FND"/>
    <s v="FHCD HRP LINDA MCGUIRE"/>
    <s v="IDIS HOME OWNERS REHAB"/>
    <s v="HOUSING AND COMMUNITY DEVELOPMENT"/>
  </r>
  <r>
    <x v="0"/>
    <s v="1127185"/>
    <s v="000000"/>
    <x v="6"/>
    <s v="0000000"/>
    <n v="2016"/>
    <x v="0"/>
    <x v="6"/>
    <s v="BS000-CURRENT ASSETS"/>
    <s v="B1150-ACCOUNTS RECEIVABLE"/>
    <m/>
    <n v="0"/>
    <n v="0"/>
    <n v="0"/>
    <n v="0"/>
    <n v="0"/>
    <s v="N/A"/>
    <n v="0"/>
    <n v="0"/>
    <n v="0"/>
    <n v="0"/>
    <n v="0"/>
    <n v="0"/>
    <n v="0"/>
    <n v="0"/>
    <n v="0"/>
    <n v="0"/>
    <n v="0"/>
    <n v="0"/>
    <n v="0"/>
    <s v="FED HOUSNG &amp; COMM DEV FND"/>
    <s v="FCHD HRP JULIA GUINN"/>
    <s v="DEFAULT"/>
    <s v="Default"/>
  </r>
  <r>
    <x v="0"/>
    <s v="1127185"/>
    <s v="000000"/>
    <x v="9"/>
    <s v="0000000"/>
    <n v="2016"/>
    <x v="0"/>
    <x v="9"/>
    <s v="BS000-CURRENT ASSETS"/>
    <s v="B1150-ACCOUNTS RECEIVABLE"/>
    <m/>
    <n v="0"/>
    <n v="0"/>
    <n v="0"/>
    <n v="0"/>
    <n v="0"/>
    <s v="N/A"/>
    <n v="0"/>
    <n v="0"/>
    <n v="0"/>
    <n v="0"/>
    <n v="0"/>
    <n v="0"/>
    <n v="0"/>
    <n v="0"/>
    <n v="0"/>
    <n v="0"/>
    <n v="0"/>
    <n v="0"/>
    <n v="0"/>
    <s v="FED HOUSNG &amp; COMM DEV FND"/>
    <s v="FCHD HRP JULIA GUINN"/>
    <s v="DEFAULT"/>
    <s v="Default"/>
  </r>
  <r>
    <x v="0"/>
    <s v="1127185"/>
    <s v="000000"/>
    <x v="29"/>
    <s v="0000000"/>
    <n v="2016"/>
    <x v="1"/>
    <x v="29"/>
    <s v="BS200-CURRENT LIABILITIES"/>
    <s v="B2220-DEFERRED REVENUES"/>
    <m/>
    <n v="0"/>
    <n v="0"/>
    <n v="0"/>
    <n v="0"/>
    <n v="0"/>
    <s v="N/A"/>
    <n v="0"/>
    <n v="0"/>
    <n v="0"/>
    <n v="0"/>
    <n v="0"/>
    <n v="0"/>
    <n v="0"/>
    <n v="0"/>
    <n v="0"/>
    <n v="0"/>
    <n v="0"/>
    <n v="0"/>
    <n v="0"/>
    <s v="FED HOUSNG &amp; COMM DEV FND"/>
    <s v="FCHD HRP JULIA GUINN"/>
    <s v="DEFAULT"/>
    <s v="Default"/>
  </r>
  <r>
    <x v="0"/>
    <s v="1127185"/>
    <s v="350002"/>
    <x v="43"/>
    <s v="0000000"/>
    <n v="2016"/>
    <x v="4"/>
    <x v="43"/>
    <s v="R3000-REVENUE"/>
    <s v="R3310-FEDERAL GRANTS DIRECT"/>
    <m/>
    <n v="0"/>
    <n v="0"/>
    <n v="0"/>
    <n v="0"/>
    <n v="0"/>
    <s v="N/A"/>
    <n v="0"/>
    <n v="0"/>
    <n v="0"/>
    <n v="0"/>
    <n v="0"/>
    <n v="0"/>
    <n v="0"/>
    <n v="0"/>
    <n v="0"/>
    <n v="0"/>
    <n v="0"/>
    <n v="0"/>
    <n v="0"/>
    <s v="FED HOUSNG &amp; COMM DEV FND"/>
    <s v="FCHD HRP JULIA GUINN"/>
    <s v="IDIS HOME OWNERS REHAB"/>
    <s v="Default"/>
  </r>
  <r>
    <x v="0"/>
    <s v="1127185"/>
    <s v="350002"/>
    <x v="112"/>
    <s v="5590000"/>
    <n v="2016"/>
    <x v="3"/>
    <x v="112"/>
    <s v="50000-PROGRAM EXPENDITURE BUDGET"/>
    <s v="53000-SERVICES-OTHER CHARGES"/>
    <m/>
    <n v="0"/>
    <n v="0"/>
    <n v="0"/>
    <n v="0"/>
    <n v="0"/>
    <s v="N/A"/>
    <n v="0"/>
    <n v="0"/>
    <n v="0"/>
    <n v="0"/>
    <n v="0"/>
    <n v="0"/>
    <n v="0"/>
    <n v="0"/>
    <n v="0"/>
    <n v="0"/>
    <n v="0"/>
    <n v="0"/>
    <n v="0"/>
    <s v="FED HOUSNG &amp; COMM DEV FND"/>
    <s v="FCHD HRP JULIA GUINN"/>
    <s v="IDIS HOME OWNERS REHAB"/>
    <s v="HOUSING AND COMMUNITY DEVELOPMENT"/>
  </r>
  <r>
    <x v="0"/>
    <s v="1127186"/>
    <s v="000000"/>
    <x v="6"/>
    <s v="0000000"/>
    <n v="2016"/>
    <x v="0"/>
    <x v="6"/>
    <s v="BS000-CURRENT ASSETS"/>
    <s v="B1150-ACCOUNTS RECEIVABLE"/>
    <m/>
    <n v="0"/>
    <n v="0"/>
    <n v="0"/>
    <n v="0"/>
    <n v="0"/>
    <s v="N/A"/>
    <n v="0"/>
    <n v="0"/>
    <n v="0"/>
    <n v="0"/>
    <n v="0"/>
    <n v="0"/>
    <n v="0"/>
    <n v="0"/>
    <n v="0"/>
    <n v="0"/>
    <n v="0"/>
    <n v="0"/>
    <n v="0"/>
    <s v="FED HOUSNG &amp; COMM DEV FND"/>
    <s v="FCHD HRP SUSAN HOBBS"/>
    <s v="DEFAULT"/>
    <s v="Default"/>
  </r>
  <r>
    <x v="0"/>
    <s v="1127186"/>
    <s v="000000"/>
    <x v="9"/>
    <s v="0000000"/>
    <n v="2016"/>
    <x v="0"/>
    <x v="9"/>
    <s v="BS000-CURRENT ASSETS"/>
    <s v="B1150-ACCOUNTS RECEIVABLE"/>
    <m/>
    <n v="0"/>
    <n v="0"/>
    <n v="0"/>
    <n v="0"/>
    <n v="0"/>
    <s v="N/A"/>
    <n v="0"/>
    <n v="0"/>
    <n v="0"/>
    <n v="0"/>
    <n v="0"/>
    <n v="0"/>
    <n v="0"/>
    <n v="0"/>
    <n v="0"/>
    <n v="0"/>
    <n v="0"/>
    <n v="0"/>
    <n v="0"/>
    <s v="FED HOUSNG &amp; COMM DEV FND"/>
    <s v="FCHD HRP SUSAN HOBBS"/>
    <s v="DEFAULT"/>
    <s v="Default"/>
  </r>
  <r>
    <x v="0"/>
    <s v="1127186"/>
    <s v="000000"/>
    <x v="29"/>
    <s v="0000000"/>
    <n v="2016"/>
    <x v="1"/>
    <x v="29"/>
    <s v="BS200-CURRENT LIABILITIES"/>
    <s v="B2220-DEFERRED REVENUES"/>
    <m/>
    <n v="0"/>
    <n v="0"/>
    <n v="0"/>
    <n v="0"/>
    <n v="0"/>
    <s v="N/A"/>
    <n v="0"/>
    <n v="0"/>
    <n v="0"/>
    <n v="0"/>
    <n v="0"/>
    <n v="0"/>
    <n v="0"/>
    <n v="0"/>
    <n v="0"/>
    <n v="0"/>
    <n v="0"/>
    <n v="0"/>
    <n v="0"/>
    <s v="FED HOUSNG &amp; COMM DEV FND"/>
    <s v="FCHD HRP SUSAN HOBBS"/>
    <s v="DEFAULT"/>
    <s v="Default"/>
  </r>
  <r>
    <x v="0"/>
    <s v="1127186"/>
    <s v="350002"/>
    <x v="43"/>
    <s v="0000000"/>
    <n v="2016"/>
    <x v="4"/>
    <x v="43"/>
    <s v="R3000-REVENUE"/>
    <s v="R3310-FEDERAL GRANTS DIRECT"/>
    <m/>
    <n v="0"/>
    <n v="0"/>
    <n v="0"/>
    <n v="0"/>
    <n v="0"/>
    <s v="N/A"/>
    <n v="0"/>
    <n v="0"/>
    <n v="0"/>
    <n v="0"/>
    <n v="0"/>
    <n v="0"/>
    <n v="0"/>
    <n v="0"/>
    <n v="0"/>
    <n v="0"/>
    <n v="0"/>
    <n v="0"/>
    <n v="0"/>
    <s v="FED HOUSNG &amp; COMM DEV FND"/>
    <s v="FCHD HRP SUSAN HOBBS"/>
    <s v="IDIS HOME OWNERS REHAB"/>
    <s v="Default"/>
  </r>
  <r>
    <x v="0"/>
    <s v="1127186"/>
    <s v="350002"/>
    <x v="112"/>
    <s v="5590000"/>
    <n v="2016"/>
    <x v="3"/>
    <x v="112"/>
    <s v="50000-PROGRAM EXPENDITURE BUDGET"/>
    <s v="53000-SERVICES-OTHER CHARGES"/>
    <m/>
    <n v="0"/>
    <n v="0"/>
    <n v="0"/>
    <n v="0"/>
    <n v="0"/>
    <s v="N/A"/>
    <n v="0"/>
    <n v="0"/>
    <n v="0"/>
    <n v="0"/>
    <n v="0"/>
    <n v="0"/>
    <n v="0"/>
    <n v="0"/>
    <n v="0"/>
    <n v="0"/>
    <n v="0"/>
    <n v="0"/>
    <n v="0"/>
    <s v="FED HOUSNG &amp; COMM DEV FND"/>
    <s v="FCHD HRP SUSAN HOBBS"/>
    <s v="IDIS HOME OWNERS REHAB"/>
    <s v="HOUSING AND COMMUNITY DEVELOPMENT"/>
  </r>
  <r>
    <x v="0"/>
    <s v="1127257"/>
    <s v="000000"/>
    <x v="6"/>
    <s v="0000000"/>
    <n v="2016"/>
    <x v="0"/>
    <x v="6"/>
    <s v="BS000-CURRENT ASSETS"/>
    <s v="B1150-ACCOUNTS RECEIVABLE"/>
    <m/>
    <n v="0"/>
    <n v="0"/>
    <n v="0"/>
    <n v="0"/>
    <n v="0"/>
    <s v="N/A"/>
    <n v="0"/>
    <n v="0"/>
    <n v="0"/>
    <n v="0"/>
    <n v="0"/>
    <n v="0"/>
    <n v="0"/>
    <n v="0"/>
    <n v="0"/>
    <n v="0"/>
    <n v="0"/>
    <n v="0"/>
    <n v="0"/>
    <s v="FED HOUSNG &amp; COMM DEV FND"/>
    <s v="FHCD MCK SCATTERED SITES DESC"/>
    <s v="DEFAULT"/>
    <s v="Default"/>
  </r>
  <r>
    <x v="0"/>
    <s v="1127257"/>
    <s v="000000"/>
    <x v="9"/>
    <s v="0000000"/>
    <n v="2016"/>
    <x v="0"/>
    <x v="9"/>
    <s v="BS000-CURRENT ASSETS"/>
    <s v="B1150-ACCOUNTS RECEIVABLE"/>
    <m/>
    <n v="0"/>
    <n v="0"/>
    <n v="-39459.050000000003"/>
    <n v="0"/>
    <n v="39459.050000000003"/>
    <s v="N/A"/>
    <n v="0"/>
    <n v="-25000"/>
    <n v="0"/>
    <n v="0"/>
    <n v="0"/>
    <n v="0"/>
    <n v="-14459.050000000001"/>
    <n v="0"/>
    <n v="0"/>
    <n v="0"/>
    <n v="0"/>
    <n v="0"/>
    <n v="0"/>
    <s v="FED HOUSNG &amp; COMM DEV FND"/>
    <s v="FHCD MCK SCATTERED SITES DESC"/>
    <s v="DEFAULT"/>
    <s v="Default"/>
  </r>
  <r>
    <x v="0"/>
    <s v="1127257"/>
    <s v="000000"/>
    <x v="29"/>
    <s v="0000000"/>
    <n v="2016"/>
    <x v="1"/>
    <x v="29"/>
    <s v="BS200-CURRENT LIABILITIES"/>
    <s v="B2220-DEFERRED REVENUES"/>
    <m/>
    <n v="0"/>
    <n v="0"/>
    <n v="14459.050000000001"/>
    <n v="0"/>
    <n v="-14459.050000000001"/>
    <s v="N/A"/>
    <n v="0"/>
    <n v="0"/>
    <n v="0"/>
    <n v="0"/>
    <n v="0"/>
    <n v="0"/>
    <n v="14459.050000000001"/>
    <n v="0"/>
    <n v="0"/>
    <n v="0"/>
    <n v="0"/>
    <n v="0"/>
    <n v="0"/>
    <s v="FED HOUSNG &amp; COMM DEV FND"/>
    <s v="FHCD MCK SCATTERED SITES DESC"/>
    <s v="DEFAULT"/>
    <s v="Default"/>
  </r>
  <r>
    <x v="0"/>
    <s v="1127257"/>
    <s v="350101"/>
    <x v="64"/>
    <s v="0000000"/>
    <n v="2016"/>
    <x v="4"/>
    <x v="64"/>
    <s v="R3000-REVENUE"/>
    <s v="R3310-FEDERAL GRANTS DIRECT"/>
    <m/>
    <n v="0"/>
    <n v="0"/>
    <n v="-17892.46"/>
    <n v="0"/>
    <n v="17892.46"/>
    <s v="N/A"/>
    <n v="0"/>
    <n v="25000"/>
    <n v="0"/>
    <n v="0"/>
    <n v="-42892.46"/>
    <n v="0"/>
    <n v="0"/>
    <n v="0"/>
    <n v="0"/>
    <n v="0"/>
    <n v="0"/>
    <n v="0"/>
    <n v="0"/>
    <s v="FED HOUSNG &amp; COMM DEV FND"/>
    <s v="FHCD MCK SCATTERED SITES DESC"/>
    <s v="MCKINNEY ADMIN"/>
    <s v="Default"/>
  </r>
  <r>
    <x v="0"/>
    <s v="1127257"/>
    <s v="350101"/>
    <x v="112"/>
    <s v="5590000"/>
    <n v="2016"/>
    <x v="3"/>
    <x v="112"/>
    <s v="50000-PROGRAM EXPENDITURE BUDGET"/>
    <s v="53000-SERVICES-OTHER CHARGES"/>
    <m/>
    <n v="0"/>
    <n v="0"/>
    <n v="17892.46"/>
    <n v="0"/>
    <n v="-17892.46"/>
    <s v="N/A"/>
    <n v="0"/>
    <n v="0"/>
    <n v="0"/>
    <n v="17892.46"/>
    <n v="0"/>
    <n v="0"/>
    <n v="0"/>
    <n v="0"/>
    <n v="0"/>
    <n v="0"/>
    <n v="0"/>
    <n v="0"/>
    <n v="0"/>
    <s v="FED HOUSNG &amp; COMM DEV FND"/>
    <s v="FHCD MCK SCATTERED SITES DESC"/>
    <s v="MCKINNEY ADMIN"/>
    <s v="HOUSING AND COMMUNITY DEVELOPMENT"/>
  </r>
  <r>
    <x v="0"/>
    <s v="1127259"/>
    <s v="000000"/>
    <x v="6"/>
    <s v="0000000"/>
    <n v="2016"/>
    <x v="0"/>
    <x v="6"/>
    <s v="BS000-CURRENT ASSETS"/>
    <s v="B1150-ACCOUNTS RECEIVABLE"/>
    <m/>
    <n v="0"/>
    <n v="0"/>
    <n v="-17457.420000000002"/>
    <n v="0"/>
    <n v="17457.420000000002"/>
    <s v="N/A"/>
    <n v="-17457.420000000002"/>
    <n v="0"/>
    <n v="0"/>
    <n v="0"/>
    <n v="742.97"/>
    <n v="-742.97"/>
    <n v="0"/>
    <n v="0"/>
    <n v="0"/>
    <n v="0"/>
    <n v="0"/>
    <n v="0"/>
    <n v="0"/>
    <s v="FED HOUSNG &amp; COMM DEV FND"/>
    <s v="FHCD MCK SCAT SITES CCS"/>
    <s v="DEFAULT"/>
    <s v="Default"/>
  </r>
  <r>
    <x v="0"/>
    <s v="1127259"/>
    <s v="000000"/>
    <x v="9"/>
    <s v="0000000"/>
    <n v="2016"/>
    <x v="0"/>
    <x v="9"/>
    <s v="BS000-CURRENT ASSETS"/>
    <s v="B1150-ACCOUNTS RECEIVABLE"/>
    <m/>
    <n v="0"/>
    <n v="0"/>
    <n v="-5000"/>
    <n v="0"/>
    <n v="5000"/>
    <s v="N/A"/>
    <n v="0"/>
    <n v="-5000"/>
    <n v="0"/>
    <n v="0"/>
    <n v="0"/>
    <n v="0"/>
    <n v="0"/>
    <n v="0"/>
    <n v="0"/>
    <n v="0"/>
    <n v="0"/>
    <n v="0"/>
    <n v="0"/>
    <s v="FED HOUSNG &amp; COMM DEV FND"/>
    <s v="FHCD MCK SCAT SITES CCS"/>
    <s v="DEFAULT"/>
    <s v="Default"/>
  </r>
  <r>
    <x v="0"/>
    <s v="1127259"/>
    <s v="000000"/>
    <x v="29"/>
    <s v="0000000"/>
    <n v="2016"/>
    <x v="1"/>
    <x v="29"/>
    <s v="BS200-CURRENT LIABILITIES"/>
    <s v="B2220-DEFERRED REVENUES"/>
    <m/>
    <n v="0"/>
    <n v="0"/>
    <n v="0"/>
    <n v="0"/>
    <n v="0"/>
    <s v="N/A"/>
    <n v="0"/>
    <n v="0"/>
    <n v="0"/>
    <n v="0"/>
    <n v="0"/>
    <n v="0"/>
    <n v="0"/>
    <n v="0"/>
    <n v="0"/>
    <n v="0"/>
    <n v="0"/>
    <n v="0"/>
    <n v="0"/>
    <s v="FED HOUSNG &amp; COMM DEV FND"/>
    <s v="FHCD MCK SCAT SITES CCS"/>
    <s v="DEFAULT"/>
    <s v="Default"/>
  </r>
  <r>
    <x v="0"/>
    <s v="1127259"/>
    <s v="350101"/>
    <x v="64"/>
    <s v="0000000"/>
    <n v="2016"/>
    <x v="4"/>
    <x v="64"/>
    <s v="R3000-REVENUE"/>
    <s v="R3310-FEDERAL GRANTS DIRECT"/>
    <m/>
    <n v="0"/>
    <n v="0"/>
    <n v="4257.03"/>
    <n v="0"/>
    <n v="-4257.03"/>
    <s v="N/A"/>
    <n v="0"/>
    <n v="5000"/>
    <n v="0"/>
    <n v="0"/>
    <n v="-742.97"/>
    <n v="0"/>
    <n v="0"/>
    <n v="0"/>
    <n v="0"/>
    <n v="0"/>
    <n v="0"/>
    <n v="0"/>
    <n v="0"/>
    <s v="FED HOUSNG &amp; COMM DEV FND"/>
    <s v="FHCD MCK SCAT SITES CCS"/>
    <s v="MCKINNEY ADMIN"/>
    <s v="Default"/>
  </r>
  <r>
    <x v="0"/>
    <s v="1127259"/>
    <s v="350101"/>
    <x v="112"/>
    <s v="5590000"/>
    <n v="2016"/>
    <x v="3"/>
    <x v="112"/>
    <s v="50000-PROGRAM EXPENDITURE BUDGET"/>
    <s v="53000-SERVICES-OTHER CHARGES"/>
    <m/>
    <n v="0"/>
    <n v="0"/>
    <n v="-4257.03"/>
    <n v="0"/>
    <n v="4257.03"/>
    <s v="N/A"/>
    <n v="0"/>
    <n v="0"/>
    <n v="0"/>
    <n v="-4257.03"/>
    <n v="0"/>
    <n v="0"/>
    <n v="0"/>
    <n v="0"/>
    <n v="0"/>
    <n v="0"/>
    <n v="0"/>
    <n v="0"/>
    <n v="0"/>
    <s v="FED HOUSNG &amp; COMM DEV FND"/>
    <s v="FHCD MCK SCAT SITES CCS"/>
    <s v="MCKINNEY ADMIN"/>
    <s v="HOUSING AND COMMUNITY DEVELOPMENT"/>
  </r>
  <r>
    <x v="0"/>
    <s v="1127260"/>
    <s v="000000"/>
    <x v="6"/>
    <s v="0000000"/>
    <n v="2016"/>
    <x v="0"/>
    <x v="6"/>
    <s v="BS000-CURRENT ASSETS"/>
    <s v="B1150-ACCOUNTS RECEIVABLE"/>
    <m/>
    <n v="0"/>
    <n v="0"/>
    <n v="0"/>
    <n v="0"/>
    <n v="0"/>
    <s v="N/A"/>
    <n v="0"/>
    <n v="0"/>
    <n v="0"/>
    <n v="0"/>
    <n v="0"/>
    <n v="0"/>
    <n v="0"/>
    <n v="0"/>
    <n v="0"/>
    <n v="0"/>
    <n v="0"/>
    <n v="0"/>
    <n v="0"/>
    <s v="FED HOUSNG &amp; COMM DEV FND"/>
    <s v="FHCD MCK SCAT SITE EVERGRN"/>
    <s v="DEFAULT"/>
    <s v="Default"/>
  </r>
  <r>
    <x v="0"/>
    <s v="1127260"/>
    <s v="000000"/>
    <x v="9"/>
    <s v="0000000"/>
    <n v="2016"/>
    <x v="0"/>
    <x v="9"/>
    <s v="BS000-CURRENT ASSETS"/>
    <s v="B1150-ACCOUNTS RECEIVABLE"/>
    <m/>
    <n v="0"/>
    <n v="0"/>
    <n v="-13030.45"/>
    <n v="0"/>
    <n v="13030.45"/>
    <s v="N/A"/>
    <n v="0"/>
    <n v="-13030.45"/>
    <n v="0"/>
    <n v="0"/>
    <n v="0"/>
    <n v="0"/>
    <n v="0"/>
    <n v="0"/>
    <n v="0"/>
    <n v="0"/>
    <n v="0"/>
    <n v="0"/>
    <n v="0"/>
    <s v="FED HOUSNG &amp; COMM DEV FND"/>
    <s v="FHCD MCK SCAT SITE EVERGRN"/>
    <s v="DEFAULT"/>
    <s v="Default"/>
  </r>
  <r>
    <x v="0"/>
    <s v="1127260"/>
    <s v="000000"/>
    <x v="29"/>
    <s v="0000000"/>
    <n v="2016"/>
    <x v="1"/>
    <x v="29"/>
    <s v="BS200-CURRENT LIABILITIES"/>
    <s v="B2220-DEFERRED REVENUES"/>
    <m/>
    <n v="0"/>
    <n v="0"/>
    <n v="0"/>
    <n v="0"/>
    <n v="0"/>
    <s v="N/A"/>
    <n v="0"/>
    <n v="0"/>
    <n v="0"/>
    <n v="0"/>
    <n v="0"/>
    <n v="0"/>
    <n v="0"/>
    <n v="0"/>
    <n v="0"/>
    <n v="0"/>
    <n v="0"/>
    <n v="0"/>
    <n v="0"/>
    <s v="FED HOUSNG &amp; COMM DEV FND"/>
    <s v="FHCD MCK SCAT SITE EVERGRN"/>
    <s v="DEFAULT"/>
    <s v="Default"/>
  </r>
  <r>
    <x v="0"/>
    <s v="1127260"/>
    <s v="350101"/>
    <x v="64"/>
    <s v="0000000"/>
    <n v="2016"/>
    <x v="4"/>
    <x v="64"/>
    <s v="R3000-REVENUE"/>
    <s v="R3310-FEDERAL GRANTS DIRECT"/>
    <m/>
    <n v="0"/>
    <n v="0"/>
    <n v="0"/>
    <n v="0"/>
    <n v="0"/>
    <s v="N/A"/>
    <n v="0"/>
    <n v="0"/>
    <n v="0"/>
    <n v="0"/>
    <n v="0"/>
    <n v="0"/>
    <n v="0"/>
    <n v="0"/>
    <n v="0"/>
    <n v="0"/>
    <n v="0"/>
    <n v="0"/>
    <n v="0"/>
    <s v="FED HOUSNG &amp; COMM DEV FND"/>
    <s v="FHCD MCK SCAT SITE EVERGRN"/>
    <s v="MCKINNEY ADMIN"/>
    <s v="Default"/>
  </r>
  <r>
    <x v="0"/>
    <s v="1127260"/>
    <s v="350101"/>
    <x v="111"/>
    <s v="5590000"/>
    <n v="2016"/>
    <x v="3"/>
    <x v="111"/>
    <s v="50000-PROGRAM EXPENDITURE BUDGET"/>
    <s v="53000-SERVICES-OTHER CHARGES"/>
    <m/>
    <n v="0"/>
    <n v="0"/>
    <n v="5530.45"/>
    <n v="0"/>
    <n v="-5530.45"/>
    <s v="N/A"/>
    <n v="5530.45"/>
    <n v="0"/>
    <n v="0"/>
    <n v="0"/>
    <n v="0"/>
    <n v="0"/>
    <n v="0"/>
    <n v="0"/>
    <n v="0"/>
    <n v="0"/>
    <n v="0"/>
    <n v="0"/>
    <n v="0"/>
    <s v="FED HOUSNG &amp; COMM DEV FND"/>
    <s v="FHCD MCK SCAT SITE EVERGRN"/>
    <s v="MCKINNEY ADMIN"/>
    <s v="HOUSING AND COMMUNITY DEVELOPMENT"/>
  </r>
  <r>
    <x v="0"/>
    <s v="1127260"/>
    <s v="350101"/>
    <x v="112"/>
    <s v="5590000"/>
    <n v="2016"/>
    <x v="3"/>
    <x v="112"/>
    <s v="50000-PROGRAM EXPENDITURE BUDGET"/>
    <s v="53000-SERVICES-OTHER CHARGES"/>
    <m/>
    <n v="0"/>
    <n v="0"/>
    <n v="-5530.45"/>
    <n v="0"/>
    <n v="5530.45"/>
    <s v="N/A"/>
    <n v="-5530.45"/>
    <n v="0"/>
    <n v="0"/>
    <n v="0"/>
    <n v="0"/>
    <n v="0"/>
    <n v="0"/>
    <n v="0"/>
    <n v="0"/>
    <n v="0"/>
    <n v="0"/>
    <n v="0"/>
    <n v="0"/>
    <s v="FED HOUSNG &amp; COMM DEV FND"/>
    <s v="FHCD MCK SCAT SITE EVERGRN"/>
    <s v="MCKINNEY ADMIN"/>
    <s v="HOUSING AND COMMUNITY DEVELOPMENT"/>
  </r>
  <r>
    <x v="0"/>
    <s v="1127275"/>
    <s v="000000"/>
    <x v="6"/>
    <s v="0000000"/>
    <n v="2016"/>
    <x v="0"/>
    <x v="6"/>
    <s v="BS000-CURRENT ASSETS"/>
    <s v="B1150-ACCOUNTS RECEIVABLE"/>
    <m/>
    <n v="0"/>
    <n v="0"/>
    <n v="0"/>
    <n v="0"/>
    <n v="0"/>
    <s v="N/A"/>
    <n v="0"/>
    <n v="0"/>
    <n v="0"/>
    <n v="0"/>
    <n v="0"/>
    <n v="0"/>
    <n v="0"/>
    <n v="0"/>
    <n v="0"/>
    <n v="0"/>
    <n v="0"/>
    <n v="0"/>
    <n v="0"/>
    <s v="FED HOUSNG &amp; COMM DEV FND"/>
    <s v="FHCD HRP PHIL HANSEN"/>
    <s v="DEFAULT"/>
    <s v="Default"/>
  </r>
  <r>
    <x v="0"/>
    <s v="1127275"/>
    <s v="000000"/>
    <x v="9"/>
    <s v="0000000"/>
    <n v="2016"/>
    <x v="0"/>
    <x v="9"/>
    <s v="BS000-CURRENT ASSETS"/>
    <s v="B1150-ACCOUNTS RECEIVABLE"/>
    <m/>
    <n v="0"/>
    <n v="0"/>
    <n v="0"/>
    <n v="0"/>
    <n v="0"/>
    <s v="N/A"/>
    <n v="0"/>
    <n v="0"/>
    <n v="0"/>
    <n v="0"/>
    <n v="0"/>
    <n v="0"/>
    <n v="0"/>
    <n v="0"/>
    <n v="0"/>
    <n v="0"/>
    <n v="0"/>
    <n v="0"/>
    <n v="0"/>
    <s v="FED HOUSNG &amp; COMM DEV FND"/>
    <s v="FHCD HRP PHIL HANSEN"/>
    <s v="DEFAULT"/>
    <s v="Default"/>
  </r>
  <r>
    <x v="0"/>
    <s v="1127275"/>
    <s v="000000"/>
    <x v="29"/>
    <s v="0000000"/>
    <n v="2016"/>
    <x v="1"/>
    <x v="29"/>
    <s v="BS200-CURRENT LIABILITIES"/>
    <s v="B2220-DEFERRED REVENUES"/>
    <m/>
    <n v="0"/>
    <n v="0"/>
    <n v="-6798.24"/>
    <n v="0"/>
    <n v="6798.24"/>
    <s v="N/A"/>
    <n v="0"/>
    <n v="0"/>
    <n v="0"/>
    <n v="0"/>
    <n v="0"/>
    <n v="0"/>
    <n v="0"/>
    <n v="0"/>
    <n v="0"/>
    <n v="0"/>
    <n v="0"/>
    <n v="-6798.24"/>
    <n v="0"/>
    <s v="FED HOUSNG &amp; COMM DEV FND"/>
    <s v="FHCD HRP PHIL HANSEN"/>
    <s v="DEFAULT"/>
    <s v="Default"/>
  </r>
  <r>
    <x v="0"/>
    <s v="1127275"/>
    <s v="350002"/>
    <x v="43"/>
    <s v="0000000"/>
    <n v="2016"/>
    <x v="4"/>
    <x v="43"/>
    <s v="R3000-REVENUE"/>
    <s v="R3310-FEDERAL GRANTS DIRECT"/>
    <m/>
    <n v="0"/>
    <n v="0"/>
    <n v="0"/>
    <n v="0"/>
    <n v="0"/>
    <s v="N/A"/>
    <n v="0"/>
    <n v="0"/>
    <n v="0"/>
    <n v="0"/>
    <n v="0"/>
    <n v="0"/>
    <n v="0"/>
    <n v="0"/>
    <n v="0"/>
    <n v="0"/>
    <n v="0"/>
    <n v="0"/>
    <n v="0"/>
    <s v="FED HOUSNG &amp; COMM DEV FND"/>
    <s v="FHCD HRP PHIL HANSEN"/>
    <s v="IDIS HOME OWNERS REHAB"/>
    <s v="Default"/>
  </r>
  <r>
    <x v="0"/>
    <s v="1127275"/>
    <s v="350002"/>
    <x v="39"/>
    <s v="0000000"/>
    <n v="2016"/>
    <x v="4"/>
    <x v="39"/>
    <s v="R3000-REVENUE"/>
    <s v="R3600-MISCELLANEOUS REVENUE"/>
    <m/>
    <n v="0"/>
    <n v="0"/>
    <n v="0"/>
    <n v="0"/>
    <n v="0"/>
    <s v="N/A"/>
    <n v="0"/>
    <n v="0"/>
    <n v="0"/>
    <n v="0"/>
    <n v="0"/>
    <n v="0"/>
    <n v="0"/>
    <n v="0"/>
    <n v="0"/>
    <n v="0"/>
    <n v="0"/>
    <n v="0"/>
    <n v="0"/>
    <s v="FED HOUSNG &amp; COMM DEV FND"/>
    <s v="FHCD HRP PHIL HANSEN"/>
    <s v="IDIS HOME OWNERS REHAB"/>
    <s v="Default"/>
  </r>
  <r>
    <x v="0"/>
    <s v="1127275"/>
    <s v="350002"/>
    <x v="112"/>
    <s v="5590000"/>
    <n v="2016"/>
    <x v="3"/>
    <x v="112"/>
    <s v="50000-PROGRAM EXPENDITURE BUDGET"/>
    <s v="53000-SERVICES-OTHER CHARGES"/>
    <m/>
    <n v="0"/>
    <n v="0"/>
    <n v="0"/>
    <n v="0"/>
    <n v="0"/>
    <s v="N/A"/>
    <n v="0"/>
    <n v="0"/>
    <n v="0"/>
    <n v="0"/>
    <n v="0"/>
    <n v="0"/>
    <n v="0"/>
    <n v="0"/>
    <n v="0"/>
    <n v="0"/>
    <n v="0"/>
    <n v="0"/>
    <n v="0"/>
    <s v="FED HOUSNG &amp; COMM DEV FND"/>
    <s v="FHCD HRP PHIL HANSEN"/>
    <s v="IDIS HOME OWNERS REHAB"/>
    <s v="HOUSING AND COMMUNITY DEVELOPMENT"/>
  </r>
  <r>
    <x v="0"/>
    <s v="1127290"/>
    <s v="000000"/>
    <x v="6"/>
    <s v="0000000"/>
    <n v="2016"/>
    <x v="0"/>
    <x v="6"/>
    <s v="BS000-CURRENT ASSETS"/>
    <s v="B1150-ACCOUNTS RECEIVABLE"/>
    <m/>
    <n v="0"/>
    <n v="0"/>
    <n v="0"/>
    <n v="0"/>
    <n v="0"/>
    <s v="N/A"/>
    <n v="0"/>
    <n v="0"/>
    <n v="0"/>
    <n v="0"/>
    <n v="0"/>
    <n v="0"/>
    <n v="0"/>
    <n v="0"/>
    <n v="0"/>
    <n v="0"/>
    <n v="0"/>
    <n v="0"/>
    <n v="0"/>
    <s v="FED HOUSNG &amp; COMM DEV FND"/>
    <s v="FHCD HRP SARAH KLEIVER"/>
    <s v="DEFAULT"/>
    <s v="Default"/>
  </r>
  <r>
    <x v="0"/>
    <s v="1127290"/>
    <s v="000000"/>
    <x v="9"/>
    <s v="0000000"/>
    <n v="2016"/>
    <x v="0"/>
    <x v="9"/>
    <s v="BS000-CURRENT ASSETS"/>
    <s v="B1150-ACCOUNTS RECEIVABLE"/>
    <m/>
    <n v="0"/>
    <n v="0"/>
    <n v="0"/>
    <n v="0"/>
    <n v="0"/>
    <s v="N/A"/>
    <n v="0"/>
    <n v="0"/>
    <n v="0"/>
    <n v="0"/>
    <n v="0"/>
    <n v="0"/>
    <n v="0"/>
    <n v="0"/>
    <n v="0"/>
    <n v="0"/>
    <n v="0"/>
    <n v="0"/>
    <n v="0"/>
    <s v="FED HOUSNG &amp; COMM DEV FND"/>
    <s v="FHCD HRP SARAH KLEIVER"/>
    <s v="DEFAULT"/>
    <s v="Default"/>
  </r>
  <r>
    <x v="0"/>
    <s v="1127290"/>
    <s v="000000"/>
    <x v="29"/>
    <s v="0000000"/>
    <n v="2016"/>
    <x v="1"/>
    <x v="29"/>
    <s v="BS200-CURRENT LIABILITIES"/>
    <s v="B2220-DEFERRED REVENUES"/>
    <m/>
    <n v="0"/>
    <n v="0"/>
    <n v="0"/>
    <n v="0"/>
    <n v="0"/>
    <s v="N/A"/>
    <n v="0"/>
    <n v="0"/>
    <n v="0"/>
    <n v="0"/>
    <n v="0"/>
    <n v="0"/>
    <n v="0"/>
    <n v="0"/>
    <n v="0"/>
    <n v="0"/>
    <n v="0"/>
    <n v="0"/>
    <n v="0"/>
    <s v="FED HOUSNG &amp; COMM DEV FND"/>
    <s v="FHCD HRP SARAH KLEIVER"/>
    <s v="DEFAULT"/>
    <s v="Default"/>
  </r>
  <r>
    <x v="0"/>
    <s v="1127290"/>
    <s v="350002"/>
    <x v="43"/>
    <s v="0000000"/>
    <n v="2016"/>
    <x v="4"/>
    <x v="43"/>
    <s v="R3000-REVENUE"/>
    <s v="R3310-FEDERAL GRANTS DIRECT"/>
    <m/>
    <n v="0"/>
    <n v="0"/>
    <n v="0"/>
    <n v="0"/>
    <n v="0"/>
    <s v="N/A"/>
    <n v="0"/>
    <n v="0"/>
    <n v="0"/>
    <n v="0"/>
    <n v="0"/>
    <n v="0"/>
    <n v="0"/>
    <n v="0"/>
    <n v="0"/>
    <n v="0"/>
    <n v="0"/>
    <n v="0"/>
    <n v="0"/>
    <s v="FED HOUSNG &amp; COMM DEV FND"/>
    <s v="FHCD HRP SARAH KLEIVER"/>
    <s v="IDIS HOME OWNERS REHAB"/>
    <s v="Default"/>
  </r>
  <r>
    <x v="0"/>
    <s v="1127290"/>
    <s v="350002"/>
    <x v="112"/>
    <s v="5590000"/>
    <n v="2016"/>
    <x v="3"/>
    <x v="112"/>
    <s v="50000-PROGRAM EXPENDITURE BUDGET"/>
    <s v="53000-SERVICES-OTHER CHARGES"/>
    <m/>
    <n v="0"/>
    <n v="0"/>
    <n v="0"/>
    <n v="0"/>
    <n v="0"/>
    <s v="N/A"/>
    <n v="0"/>
    <n v="0"/>
    <n v="0"/>
    <n v="0"/>
    <n v="0"/>
    <n v="0"/>
    <n v="0"/>
    <n v="0"/>
    <n v="0"/>
    <n v="0"/>
    <n v="0"/>
    <n v="0"/>
    <n v="0"/>
    <s v="FED HOUSNG &amp; COMM DEV FND"/>
    <s v="FHCD HRP SARAH KLEIVER"/>
    <s v="IDIS HOME OWNERS REHAB"/>
    <s v="HOUSING AND COMMUNITY DEVELOPMENT"/>
  </r>
  <r>
    <x v="0"/>
    <s v="1127333"/>
    <s v="000000"/>
    <x v="6"/>
    <s v="0000000"/>
    <n v="2016"/>
    <x v="0"/>
    <x v="6"/>
    <s v="BS000-CURRENT ASSETS"/>
    <s v="B1150-ACCOUNTS RECEIVABLE"/>
    <m/>
    <n v="0"/>
    <n v="0"/>
    <n v="0"/>
    <n v="0"/>
    <n v="0"/>
    <s v="N/A"/>
    <n v="0"/>
    <n v="0"/>
    <n v="0"/>
    <n v="0"/>
    <n v="0"/>
    <n v="0"/>
    <n v="0"/>
    <n v="0"/>
    <n v="0"/>
    <n v="0"/>
    <n v="0"/>
    <n v="0"/>
    <n v="0"/>
    <s v="FED HOUSNG &amp; COMM DEV FND"/>
    <s v="FHCD HRP LOUIS MISINONILE"/>
    <s v="DEFAULT"/>
    <s v="Default"/>
  </r>
  <r>
    <x v="0"/>
    <s v="1127333"/>
    <s v="000000"/>
    <x v="9"/>
    <s v="0000000"/>
    <n v="2016"/>
    <x v="0"/>
    <x v="9"/>
    <s v="BS000-CURRENT ASSETS"/>
    <s v="B1150-ACCOUNTS RECEIVABLE"/>
    <m/>
    <n v="0"/>
    <n v="0"/>
    <n v="0"/>
    <n v="0"/>
    <n v="0"/>
    <s v="N/A"/>
    <n v="0"/>
    <n v="0"/>
    <n v="0"/>
    <n v="0"/>
    <n v="0"/>
    <n v="0"/>
    <n v="0"/>
    <n v="0"/>
    <n v="0"/>
    <n v="0"/>
    <n v="0"/>
    <n v="0"/>
    <n v="0"/>
    <s v="FED HOUSNG &amp; COMM DEV FND"/>
    <s v="FHCD HRP LOUIS MISINONILE"/>
    <s v="DEFAULT"/>
    <s v="Default"/>
  </r>
  <r>
    <x v="0"/>
    <s v="1127333"/>
    <s v="000000"/>
    <x v="29"/>
    <s v="0000000"/>
    <n v="2016"/>
    <x v="1"/>
    <x v="29"/>
    <s v="BS200-CURRENT LIABILITIES"/>
    <s v="B2220-DEFERRED REVENUES"/>
    <m/>
    <n v="0"/>
    <n v="0"/>
    <n v="0"/>
    <n v="0"/>
    <n v="0"/>
    <s v="N/A"/>
    <n v="0"/>
    <n v="0"/>
    <n v="0"/>
    <n v="0"/>
    <n v="0"/>
    <n v="0"/>
    <n v="0"/>
    <n v="0"/>
    <n v="0"/>
    <n v="0"/>
    <n v="0"/>
    <n v="0"/>
    <n v="0"/>
    <s v="FED HOUSNG &amp; COMM DEV FND"/>
    <s v="FHCD HRP LOUIS MISINONILE"/>
    <s v="DEFAULT"/>
    <s v="Default"/>
  </r>
  <r>
    <x v="0"/>
    <s v="1127333"/>
    <s v="350002"/>
    <x v="43"/>
    <s v="0000000"/>
    <n v="2016"/>
    <x v="4"/>
    <x v="43"/>
    <s v="R3000-REVENUE"/>
    <s v="R3310-FEDERAL GRANTS DIRECT"/>
    <m/>
    <n v="0"/>
    <n v="0"/>
    <n v="0"/>
    <n v="0"/>
    <n v="0"/>
    <s v="N/A"/>
    <n v="0"/>
    <n v="0"/>
    <n v="0"/>
    <n v="0"/>
    <n v="0"/>
    <n v="0"/>
    <n v="0"/>
    <n v="0"/>
    <n v="0"/>
    <n v="0"/>
    <n v="0"/>
    <n v="0"/>
    <n v="0"/>
    <s v="FED HOUSNG &amp; COMM DEV FND"/>
    <s v="FHCD HRP LOUIS MISINONILE"/>
    <s v="IDIS HOME OWNERS REHAB"/>
    <s v="Default"/>
  </r>
  <r>
    <x v="0"/>
    <s v="1127333"/>
    <s v="350002"/>
    <x v="112"/>
    <s v="5590000"/>
    <n v="2016"/>
    <x v="3"/>
    <x v="112"/>
    <s v="50000-PROGRAM EXPENDITURE BUDGET"/>
    <s v="53000-SERVICES-OTHER CHARGES"/>
    <m/>
    <n v="0"/>
    <n v="0"/>
    <n v="0"/>
    <n v="0"/>
    <n v="0"/>
    <s v="N/A"/>
    <n v="0"/>
    <n v="0"/>
    <n v="0"/>
    <n v="0"/>
    <n v="0"/>
    <n v="0"/>
    <n v="0"/>
    <n v="0"/>
    <n v="0"/>
    <n v="0"/>
    <n v="0"/>
    <n v="0"/>
    <n v="0"/>
    <s v="FED HOUSNG &amp; COMM DEV FND"/>
    <s v="FHCD HRP LOUIS MISINONILE"/>
    <s v="IDIS HOME OWNERS REHAB"/>
    <s v="HOUSING AND COMMUNITY DEVELOPMENT"/>
  </r>
  <r>
    <x v="0"/>
    <s v="1127335"/>
    <s v="000000"/>
    <x v="6"/>
    <s v="0000000"/>
    <n v="2016"/>
    <x v="0"/>
    <x v="6"/>
    <s v="BS000-CURRENT ASSETS"/>
    <s v="B1150-ACCOUNTS RECEIVABLE"/>
    <m/>
    <n v="0"/>
    <n v="0"/>
    <n v="0"/>
    <n v="0"/>
    <n v="0"/>
    <s v="N/A"/>
    <n v="0"/>
    <n v="0"/>
    <n v="0"/>
    <n v="0"/>
    <n v="0"/>
    <n v="0"/>
    <n v="0"/>
    <n v="0"/>
    <n v="0"/>
    <n v="0"/>
    <n v="0"/>
    <n v="0"/>
    <n v="0"/>
    <s v="FED HOUSNG &amp; COMM DEV FND"/>
    <s v="FHCD HRP NATANSEE LEWIS"/>
    <s v="DEFAULT"/>
    <s v="Default"/>
  </r>
  <r>
    <x v="0"/>
    <s v="1127335"/>
    <s v="000000"/>
    <x v="9"/>
    <s v="0000000"/>
    <n v="2016"/>
    <x v="0"/>
    <x v="9"/>
    <s v="BS000-CURRENT ASSETS"/>
    <s v="B1150-ACCOUNTS RECEIVABLE"/>
    <m/>
    <n v="0"/>
    <n v="0"/>
    <n v="0"/>
    <n v="0"/>
    <n v="0"/>
    <s v="N/A"/>
    <n v="0"/>
    <n v="0"/>
    <n v="0"/>
    <n v="0"/>
    <n v="0"/>
    <n v="0"/>
    <n v="0"/>
    <n v="0"/>
    <n v="0"/>
    <n v="0"/>
    <n v="0"/>
    <n v="0"/>
    <n v="0"/>
    <s v="FED HOUSNG &amp; COMM DEV FND"/>
    <s v="FHCD HRP NATANSEE LEWIS"/>
    <s v="DEFAULT"/>
    <s v="Default"/>
  </r>
  <r>
    <x v="0"/>
    <s v="1127335"/>
    <s v="000000"/>
    <x v="29"/>
    <s v="0000000"/>
    <n v="2016"/>
    <x v="1"/>
    <x v="29"/>
    <s v="BS200-CURRENT LIABILITIES"/>
    <s v="B2220-DEFERRED REVENUES"/>
    <m/>
    <n v="0"/>
    <n v="0"/>
    <n v="0"/>
    <n v="0"/>
    <n v="0"/>
    <s v="N/A"/>
    <n v="0"/>
    <n v="0"/>
    <n v="0"/>
    <n v="0"/>
    <n v="0"/>
    <n v="0"/>
    <n v="0"/>
    <n v="0"/>
    <n v="0"/>
    <n v="0"/>
    <n v="0"/>
    <n v="0"/>
    <n v="0"/>
    <s v="FED HOUSNG &amp; COMM DEV FND"/>
    <s v="FHCD HRP NATANSEE LEWIS"/>
    <s v="DEFAULT"/>
    <s v="Default"/>
  </r>
  <r>
    <x v="0"/>
    <s v="1127335"/>
    <s v="350002"/>
    <x v="43"/>
    <s v="0000000"/>
    <n v="2016"/>
    <x v="4"/>
    <x v="43"/>
    <s v="R3000-REVENUE"/>
    <s v="R3310-FEDERAL GRANTS DIRECT"/>
    <m/>
    <n v="0"/>
    <n v="0"/>
    <n v="0"/>
    <n v="0"/>
    <n v="0"/>
    <s v="N/A"/>
    <n v="0"/>
    <n v="0"/>
    <n v="0"/>
    <n v="0"/>
    <n v="0"/>
    <n v="0"/>
    <n v="0"/>
    <n v="0"/>
    <n v="0"/>
    <n v="0"/>
    <n v="0"/>
    <n v="0"/>
    <n v="0"/>
    <s v="FED HOUSNG &amp; COMM DEV FND"/>
    <s v="FHCD HRP NATANSEE LEWIS"/>
    <s v="IDIS HOME OWNERS REHAB"/>
    <s v="Default"/>
  </r>
  <r>
    <x v="0"/>
    <s v="1127335"/>
    <s v="350002"/>
    <x v="112"/>
    <s v="5590000"/>
    <n v="2016"/>
    <x v="3"/>
    <x v="112"/>
    <s v="50000-PROGRAM EXPENDITURE BUDGET"/>
    <s v="53000-SERVICES-OTHER CHARGES"/>
    <m/>
    <n v="0"/>
    <n v="0"/>
    <n v="0"/>
    <n v="0"/>
    <n v="0"/>
    <s v="N/A"/>
    <n v="0"/>
    <n v="0"/>
    <n v="0"/>
    <n v="0"/>
    <n v="0"/>
    <n v="0"/>
    <n v="0"/>
    <n v="0"/>
    <n v="0"/>
    <n v="0"/>
    <n v="0"/>
    <n v="0"/>
    <n v="0"/>
    <s v="FED HOUSNG &amp; COMM DEV FND"/>
    <s v="FHCD HRP NATANSEE LEWIS"/>
    <s v="IDIS HOME OWNERS REHAB"/>
    <s v="HOUSING AND COMMUNITY DEVELOPMENT"/>
  </r>
  <r>
    <x v="0"/>
    <s v="1127376"/>
    <s v="000000"/>
    <x v="6"/>
    <s v="0000000"/>
    <n v="2016"/>
    <x v="0"/>
    <x v="6"/>
    <s v="BS000-CURRENT ASSETS"/>
    <s v="B1150-ACCOUNTS RECEIVABLE"/>
    <m/>
    <n v="0"/>
    <n v="0"/>
    <n v="0"/>
    <n v="0"/>
    <n v="0"/>
    <s v="N/A"/>
    <n v="0"/>
    <n v="0"/>
    <n v="0"/>
    <n v="0"/>
    <n v="0"/>
    <n v="0"/>
    <n v="0"/>
    <n v="0"/>
    <n v="0"/>
    <n v="0"/>
    <n v="0"/>
    <n v="0"/>
    <n v="0"/>
    <s v="FED HOUSNG &amp; COMM DEV FND"/>
    <s v="FHCD HRP KATHLEEN FINNEY"/>
    <s v="DEFAULT"/>
    <s v="Default"/>
  </r>
  <r>
    <x v="0"/>
    <s v="1127376"/>
    <s v="000000"/>
    <x v="9"/>
    <s v="0000000"/>
    <n v="2016"/>
    <x v="0"/>
    <x v="9"/>
    <s v="BS000-CURRENT ASSETS"/>
    <s v="B1150-ACCOUNTS RECEIVABLE"/>
    <m/>
    <n v="0"/>
    <n v="0"/>
    <n v="0"/>
    <n v="0"/>
    <n v="0"/>
    <s v="N/A"/>
    <n v="0"/>
    <n v="0"/>
    <n v="0"/>
    <n v="0"/>
    <n v="0"/>
    <n v="0"/>
    <n v="0"/>
    <n v="0"/>
    <n v="0"/>
    <n v="0"/>
    <n v="0"/>
    <n v="0"/>
    <n v="0"/>
    <s v="FED HOUSNG &amp; COMM DEV FND"/>
    <s v="FHCD HRP KATHLEEN FINNEY"/>
    <s v="DEFAULT"/>
    <s v="Default"/>
  </r>
  <r>
    <x v="0"/>
    <s v="1127376"/>
    <s v="000000"/>
    <x v="29"/>
    <s v="0000000"/>
    <n v="2016"/>
    <x v="1"/>
    <x v="29"/>
    <s v="BS200-CURRENT LIABILITIES"/>
    <s v="B2220-DEFERRED REVENUES"/>
    <m/>
    <n v="0"/>
    <n v="0"/>
    <n v="-5256"/>
    <n v="0"/>
    <n v="5256"/>
    <s v="N/A"/>
    <n v="0"/>
    <n v="0"/>
    <n v="0"/>
    <n v="0"/>
    <n v="0"/>
    <n v="0"/>
    <n v="0"/>
    <n v="0"/>
    <n v="0"/>
    <n v="0"/>
    <n v="0"/>
    <n v="-5256"/>
    <n v="0"/>
    <s v="FED HOUSNG &amp; COMM DEV FND"/>
    <s v="FHCD HRP KATHLEEN FINNEY"/>
    <s v="DEFAULT"/>
    <s v="Default"/>
  </r>
  <r>
    <x v="0"/>
    <s v="1127376"/>
    <s v="350002"/>
    <x v="43"/>
    <s v="0000000"/>
    <n v="2016"/>
    <x v="4"/>
    <x v="43"/>
    <s v="R3000-REVENUE"/>
    <s v="R3310-FEDERAL GRANTS DIRECT"/>
    <m/>
    <n v="0"/>
    <n v="0"/>
    <n v="0"/>
    <n v="0"/>
    <n v="0"/>
    <s v="N/A"/>
    <n v="0"/>
    <n v="0"/>
    <n v="0"/>
    <n v="0"/>
    <n v="0"/>
    <n v="0"/>
    <n v="0"/>
    <n v="0"/>
    <n v="0"/>
    <n v="0"/>
    <n v="0"/>
    <n v="0"/>
    <n v="0"/>
    <s v="FED HOUSNG &amp; COMM DEV FND"/>
    <s v="FHCD HRP KATHLEEN FINNEY"/>
    <s v="IDIS HOME OWNERS REHAB"/>
    <s v="Default"/>
  </r>
  <r>
    <x v="0"/>
    <s v="1127376"/>
    <s v="350002"/>
    <x v="39"/>
    <s v="0000000"/>
    <n v="2016"/>
    <x v="4"/>
    <x v="39"/>
    <s v="R3000-REVENUE"/>
    <s v="R3600-MISCELLANEOUS REVENUE"/>
    <m/>
    <n v="0"/>
    <n v="0"/>
    <n v="0"/>
    <n v="0"/>
    <n v="0"/>
    <s v="N/A"/>
    <n v="0"/>
    <n v="0"/>
    <n v="0"/>
    <n v="0"/>
    <n v="0"/>
    <n v="0"/>
    <n v="0"/>
    <n v="0"/>
    <n v="0"/>
    <n v="0"/>
    <n v="0"/>
    <n v="0"/>
    <n v="0"/>
    <s v="FED HOUSNG &amp; COMM DEV FND"/>
    <s v="FHCD HRP KATHLEEN FINNEY"/>
    <s v="IDIS HOME OWNERS REHAB"/>
    <s v="Default"/>
  </r>
  <r>
    <x v="0"/>
    <s v="1127376"/>
    <s v="350002"/>
    <x v="112"/>
    <s v="5590000"/>
    <n v="2016"/>
    <x v="3"/>
    <x v="112"/>
    <s v="50000-PROGRAM EXPENDITURE BUDGET"/>
    <s v="53000-SERVICES-OTHER CHARGES"/>
    <m/>
    <n v="0"/>
    <n v="0"/>
    <n v="0"/>
    <n v="0"/>
    <n v="0"/>
    <s v="N/A"/>
    <n v="0"/>
    <n v="0"/>
    <n v="0"/>
    <n v="0"/>
    <n v="0"/>
    <n v="0"/>
    <n v="0"/>
    <n v="0"/>
    <n v="0"/>
    <n v="0"/>
    <n v="0"/>
    <n v="0"/>
    <n v="0"/>
    <s v="FED HOUSNG &amp; COMM DEV FND"/>
    <s v="FHCD HRP KATHLEEN FINNEY"/>
    <s v="IDIS HOME OWNERS REHAB"/>
    <s v="HOUSING AND COMMUNITY DEVELOPMENT"/>
  </r>
  <r>
    <x v="0"/>
    <s v="1127421"/>
    <s v="000000"/>
    <x v="6"/>
    <s v="0000000"/>
    <n v="2016"/>
    <x v="0"/>
    <x v="6"/>
    <s v="BS000-CURRENT ASSETS"/>
    <s v="B1150-ACCOUNTS RECEIVABLE"/>
    <m/>
    <n v="0"/>
    <n v="0"/>
    <n v="-6976.6"/>
    <n v="0"/>
    <n v="6976.6"/>
    <s v="N/A"/>
    <n v="-6976.6"/>
    <n v="0"/>
    <n v="0"/>
    <n v="0"/>
    <n v="0"/>
    <n v="0"/>
    <n v="0"/>
    <n v="0"/>
    <n v="0"/>
    <n v="0"/>
    <n v="0"/>
    <n v="0"/>
    <n v="0"/>
    <s v="FED HOUSNG &amp; COMM DEV FND"/>
    <s v="FHCD HRP KRISTINA CHURCH"/>
    <s v="DEFAULT"/>
    <s v="Default"/>
  </r>
  <r>
    <x v="0"/>
    <s v="1127421"/>
    <s v="000000"/>
    <x v="9"/>
    <s v="0000000"/>
    <n v="2016"/>
    <x v="0"/>
    <x v="9"/>
    <s v="BS000-CURRENT ASSETS"/>
    <s v="B1150-ACCOUNTS RECEIVABLE"/>
    <m/>
    <n v="0"/>
    <n v="0"/>
    <n v="-6976.6"/>
    <n v="0"/>
    <n v="6976.6"/>
    <s v="N/A"/>
    <n v="0"/>
    <n v="0"/>
    <n v="0"/>
    <n v="0"/>
    <n v="0"/>
    <n v="0"/>
    <n v="0"/>
    <n v="0"/>
    <n v="0"/>
    <n v="0"/>
    <n v="0"/>
    <n v="-6976.6"/>
    <n v="0"/>
    <s v="FED HOUSNG &amp; COMM DEV FND"/>
    <s v="FHCD HRP KRISTINA CHURCH"/>
    <s v="DEFAULT"/>
    <s v="Default"/>
  </r>
  <r>
    <x v="0"/>
    <s v="1127421"/>
    <s v="000000"/>
    <x v="29"/>
    <s v="0000000"/>
    <n v="2016"/>
    <x v="1"/>
    <x v="29"/>
    <s v="BS200-CURRENT LIABILITIES"/>
    <s v="B2220-DEFERRED REVENUES"/>
    <m/>
    <n v="0"/>
    <n v="0"/>
    <n v="6540.4400000000005"/>
    <n v="0"/>
    <n v="-6540.4400000000005"/>
    <s v="N/A"/>
    <n v="0"/>
    <n v="0"/>
    <n v="0"/>
    <n v="0"/>
    <n v="0"/>
    <n v="0"/>
    <n v="0"/>
    <n v="0"/>
    <n v="0"/>
    <n v="0"/>
    <n v="0"/>
    <n v="6540.4400000000005"/>
    <n v="0"/>
    <s v="FED HOUSNG &amp; COMM DEV FND"/>
    <s v="FHCD HRP KRISTINA CHURCH"/>
    <s v="DEFAULT"/>
    <s v="Default"/>
  </r>
  <r>
    <x v="0"/>
    <s v="1127421"/>
    <s v="350002"/>
    <x v="43"/>
    <s v="0000000"/>
    <n v="2016"/>
    <x v="4"/>
    <x v="43"/>
    <s v="R3000-REVENUE"/>
    <s v="R3310-FEDERAL GRANTS DIRECT"/>
    <m/>
    <n v="0"/>
    <n v="0"/>
    <n v="0"/>
    <n v="0"/>
    <n v="0"/>
    <s v="N/A"/>
    <n v="0"/>
    <n v="0"/>
    <n v="0"/>
    <n v="0"/>
    <n v="0"/>
    <n v="0"/>
    <n v="0"/>
    <n v="0"/>
    <n v="0"/>
    <n v="0"/>
    <n v="0"/>
    <n v="0"/>
    <n v="0"/>
    <s v="FED HOUSNG &amp; COMM DEV FND"/>
    <s v="FHCD HRP KRISTINA CHURCH"/>
    <s v="IDIS HOME OWNERS REHAB"/>
    <s v="Default"/>
  </r>
  <r>
    <x v="0"/>
    <s v="1127421"/>
    <s v="350002"/>
    <x v="39"/>
    <s v="0000000"/>
    <n v="2016"/>
    <x v="4"/>
    <x v="39"/>
    <s v="R3000-REVENUE"/>
    <s v="R3600-MISCELLANEOUS REVENUE"/>
    <m/>
    <n v="0"/>
    <n v="0"/>
    <n v="0"/>
    <n v="0"/>
    <n v="0"/>
    <s v="N/A"/>
    <n v="0"/>
    <n v="0"/>
    <n v="0"/>
    <n v="0"/>
    <n v="0"/>
    <n v="0"/>
    <n v="0"/>
    <n v="0"/>
    <n v="0"/>
    <n v="0"/>
    <n v="0"/>
    <n v="0"/>
    <n v="0"/>
    <s v="FED HOUSNG &amp; COMM DEV FND"/>
    <s v="FHCD HRP KRISTINA CHURCH"/>
    <s v="IDIS HOME OWNERS REHAB"/>
    <s v="Default"/>
  </r>
  <r>
    <x v="0"/>
    <s v="1127421"/>
    <s v="350002"/>
    <x v="112"/>
    <s v="5590000"/>
    <n v="2016"/>
    <x v="3"/>
    <x v="112"/>
    <s v="50000-PROGRAM EXPENDITURE BUDGET"/>
    <s v="53000-SERVICES-OTHER CHARGES"/>
    <m/>
    <n v="0"/>
    <n v="0"/>
    <n v="0"/>
    <n v="0"/>
    <n v="0"/>
    <s v="N/A"/>
    <n v="0"/>
    <n v="0"/>
    <n v="0"/>
    <n v="0"/>
    <n v="0"/>
    <n v="0"/>
    <n v="0"/>
    <n v="0"/>
    <n v="0"/>
    <n v="0"/>
    <n v="0"/>
    <n v="0"/>
    <n v="0"/>
    <s v="FED HOUSNG &amp; COMM DEV FND"/>
    <s v="FHCD HRP KRISTINA CHURCH"/>
    <s v="IDIS HOME OWNERS REHAB"/>
    <s v="HOUSING AND COMMUNITY DEVELOPMENT"/>
  </r>
  <r>
    <x v="0"/>
    <s v="1127422"/>
    <s v="000000"/>
    <x v="6"/>
    <s v="0000000"/>
    <n v="2016"/>
    <x v="0"/>
    <x v="6"/>
    <s v="BS000-CURRENT ASSETS"/>
    <s v="B1150-ACCOUNTS RECEIVABLE"/>
    <m/>
    <n v="0"/>
    <n v="0"/>
    <n v="0"/>
    <n v="0"/>
    <n v="0"/>
    <s v="N/A"/>
    <n v="0"/>
    <n v="0"/>
    <n v="0"/>
    <n v="0"/>
    <n v="0"/>
    <n v="0"/>
    <n v="0"/>
    <n v="0"/>
    <n v="0"/>
    <n v="0"/>
    <n v="0"/>
    <n v="0"/>
    <n v="0"/>
    <s v="FED HOUSNG &amp; COMM DEV FND"/>
    <s v="FHCD HRP DAVID SHURTER"/>
    <s v="DEFAULT"/>
    <s v="Default"/>
  </r>
  <r>
    <x v="0"/>
    <s v="1127422"/>
    <s v="000000"/>
    <x v="9"/>
    <s v="0000000"/>
    <n v="2016"/>
    <x v="0"/>
    <x v="9"/>
    <s v="BS000-CURRENT ASSETS"/>
    <s v="B1150-ACCOUNTS RECEIVABLE"/>
    <m/>
    <n v="0"/>
    <n v="0"/>
    <n v="0"/>
    <n v="0"/>
    <n v="0"/>
    <s v="N/A"/>
    <n v="0"/>
    <n v="0"/>
    <n v="0"/>
    <n v="0"/>
    <n v="0"/>
    <n v="0"/>
    <n v="0"/>
    <n v="0"/>
    <n v="0"/>
    <n v="0"/>
    <n v="0"/>
    <n v="0"/>
    <n v="0"/>
    <s v="FED HOUSNG &amp; COMM DEV FND"/>
    <s v="FHCD HRP DAVID SHURTER"/>
    <s v="DEFAULT"/>
    <s v="Default"/>
  </r>
  <r>
    <x v="0"/>
    <s v="1127422"/>
    <s v="000000"/>
    <x v="29"/>
    <s v="0000000"/>
    <n v="2016"/>
    <x v="1"/>
    <x v="29"/>
    <s v="BS200-CURRENT LIABILITIES"/>
    <s v="B2220-DEFERRED REVENUES"/>
    <m/>
    <n v="0"/>
    <n v="0"/>
    <n v="-5000"/>
    <n v="0"/>
    <n v="5000"/>
    <s v="N/A"/>
    <n v="0"/>
    <n v="0"/>
    <n v="0"/>
    <n v="0"/>
    <n v="0"/>
    <n v="0"/>
    <n v="0"/>
    <n v="0"/>
    <n v="0"/>
    <n v="0"/>
    <n v="0"/>
    <n v="-5000"/>
    <n v="0"/>
    <s v="FED HOUSNG &amp; COMM DEV FND"/>
    <s v="FHCD HRP DAVID SHURTER"/>
    <s v="DEFAULT"/>
    <s v="Default"/>
  </r>
  <r>
    <x v="0"/>
    <s v="1127422"/>
    <s v="350002"/>
    <x v="43"/>
    <s v="0000000"/>
    <n v="2016"/>
    <x v="4"/>
    <x v="43"/>
    <s v="R3000-REVENUE"/>
    <s v="R3310-FEDERAL GRANTS DIRECT"/>
    <m/>
    <n v="0"/>
    <n v="0"/>
    <n v="0"/>
    <n v="0"/>
    <n v="0"/>
    <s v="N/A"/>
    <n v="0"/>
    <n v="0"/>
    <n v="0"/>
    <n v="0"/>
    <n v="0"/>
    <n v="0"/>
    <n v="0"/>
    <n v="0"/>
    <n v="0"/>
    <n v="0"/>
    <n v="0"/>
    <n v="0"/>
    <n v="0"/>
    <s v="FED HOUSNG &amp; COMM DEV FND"/>
    <s v="FHCD HRP DAVID SHURTER"/>
    <s v="IDIS HOME OWNERS REHAB"/>
    <s v="Default"/>
  </r>
  <r>
    <x v="0"/>
    <s v="1127422"/>
    <s v="350002"/>
    <x v="39"/>
    <s v="0000000"/>
    <n v="2016"/>
    <x v="4"/>
    <x v="39"/>
    <s v="R3000-REVENUE"/>
    <s v="R3600-MISCELLANEOUS REVENUE"/>
    <m/>
    <n v="0"/>
    <n v="0"/>
    <n v="0"/>
    <n v="0"/>
    <n v="0"/>
    <s v="N/A"/>
    <n v="0"/>
    <n v="0"/>
    <n v="0"/>
    <n v="0"/>
    <n v="0"/>
    <n v="0"/>
    <n v="0"/>
    <n v="0"/>
    <n v="0"/>
    <n v="0"/>
    <n v="0"/>
    <n v="0"/>
    <n v="0"/>
    <s v="FED HOUSNG &amp; COMM DEV FND"/>
    <s v="FHCD HRP DAVID SHURTER"/>
    <s v="IDIS HOME OWNERS REHAB"/>
    <s v="Default"/>
  </r>
  <r>
    <x v="0"/>
    <s v="1127422"/>
    <s v="350002"/>
    <x v="112"/>
    <s v="5590000"/>
    <n v="2016"/>
    <x v="3"/>
    <x v="112"/>
    <s v="50000-PROGRAM EXPENDITURE BUDGET"/>
    <s v="53000-SERVICES-OTHER CHARGES"/>
    <m/>
    <n v="0"/>
    <n v="0"/>
    <n v="0"/>
    <n v="0"/>
    <n v="0"/>
    <s v="N/A"/>
    <n v="0"/>
    <n v="0"/>
    <n v="0"/>
    <n v="0"/>
    <n v="0"/>
    <n v="0"/>
    <n v="0"/>
    <n v="0"/>
    <n v="0"/>
    <n v="0"/>
    <n v="0"/>
    <n v="0"/>
    <n v="0"/>
    <s v="FED HOUSNG &amp; COMM DEV FND"/>
    <s v="FHCD HRP DAVID SHURTER"/>
    <s v="IDIS HOME OWNERS REHAB"/>
    <s v="HOUSING AND COMMUNITY DEVELOPMENT"/>
  </r>
  <r>
    <x v="0"/>
    <s v="1127453"/>
    <s v="000000"/>
    <x v="6"/>
    <s v="0000000"/>
    <n v="2016"/>
    <x v="0"/>
    <x v="6"/>
    <s v="BS000-CURRENT ASSETS"/>
    <s v="B1150-ACCOUNTS RECEIVABLE"/>
    <m/>
    <n v="0"/>
    <n v="0"/>
    <n v="0"/>
    <n v="0"/>
    <n v="0"/>
    <s v="N/A"/>
    <n v="0"/>
    <n v="0"/>
    <n v="0"/>
    <n v="0"/>
    <n v="0"/>
    <n v="0"/>
    <n v="0"/>
    <n v="0"/>
    <n v="0"/>
    <n v="0"/>
    <n v="0"/>
    <n v="0"/>
    <n v="0"/>
    <s v="FED HOUSNG &amp; COMM DEV FND"/>
    <s v="FHCD HRP TINA PATTERSON"/>
    <s v="DEFAULT"/>
    <s v="Default"/>
  </r>
  <r>
    <x v="0"/>
    <s v="1127453"/>
    <s v="000000"/>
    <x v="9"/>
    <s v="0000000"/>
    <n v="2016"/>
    <x v="0"/>
    <x v="9"/>
    <s v="BS000-CURRENT ASSETS"/>
    <s v="B1150-ACCOUNTS RECEIVABLE"/>
    <m/>
    <n v="0"/>
    <n v="0"/>
    <n v="0"/>
    <n v="0"/>
    <n v="0"/>
    <s v="N/A"/>
    <n v="0"/>
    <n v="0"/>
    <n v="0"/>
    <n v="0"/>
    <n v="0"/>
    <n v="0"/>
    <n v="0"/>
    <n v="0"/>
    <n v="0"/>
    <n v="0"/>
    <n v="0"/>
    <n v="0"/>
    <n v="0"/>
    <s v="FED HOUSNG &amp; COMM DEV FND"/>
    <s v="FHCD HRP TINA PATTERSON"/>
    <s v="DEFAULT"/>
    <s v="Default"/>
  </r>
  <r>
    <x v="0"/>
    <s v="1127453"/>
    <s v="000000"/>
    <x v="29"/>
    <s v="0000000"/>
    <n v="2016"/>
    <x v="1"/>
    <x v="29"/>
    <s v="BS200-CURRENT LIABILITIES"/>
    <s v="B2220-DEFERRED REVENUES"/>
    <m/>
    <n v="0"/>
    <n v="0"/>
    <n v="-8322.58"/>
    <n v="0"/>
    <n v="8322.58"/>
    <s v="N/A"/>
    <n v="0"/>
    <n v="0"/>
    <n v="0"/>
    <n v="0"/>
    <n v="0"/>
    <n v="0"/>
    <n v="0"/>
    <n v="0"/>
    <n v="0"/>
    <n v="0"/>
    <n v="0"/>
    <n v="-8322.58"/>
    <n v="0"/>
    <s v="FED HOUSNG &amp; COMM DEV FND"/>
    <s v="FHCD HRP TINA PATTERSON"/>
    <s v="DEFAULT"/>
    <s v="Default"/>
  </r>
  <r>
    <x v="0"/>
    <s v="1127453"/>
    <s v="350002"/>
    <x v="43"/>
    <s v="0000000"/>
    <n v="2016"/>
    <x v="4"/>
    <x v="43"/>
    <s v="R3000-REVENUE"/>
    <s v="R3310-FEDERAL GRANTS DIRECT"/>
    <m/>
    <n v="0"/>
    <n v="0"/>
    <n v="0"/>
    <n v="0"/>
    <n v="0"/>
    <s v="N/A"/>
    <n v="0"/>
    <n v="0"/>
    <n v="0"/>
    <n v="0"/>
    <n v="0"/>
    <n v="0"/>
    <n v="0"/>
    <n v="0"/>
    <n v="0"/>
    <n v="0"/>
    <n v="0"/>
    <n v="0"/>
    <n v="0"/>
    <s v="FED HOUSNG &amp; COMM DEV FND"/>
    <s v="FHCD HRP TINA PATTERSON"/>
    <s v="IDIS HOME OWNERS REHAB"/>
    <s v="Default"/>
  </r>
  <r>
    <x v="0"/>
    <s v="1127453"/>
    <s v="350002"/>
    <x v="39"/>
    <s v="0000000"/>
    <n v="2016"/>
    <x v="4"/>
    <x v="39"/>
    <s v="R3000-REVENUE"/>
    <s v="R3600-MISCELLANEOUS REVENUE"/>
    <m/>
    <n v="0"/>
    <n v="0"/>
    <n v="0"/>
    <n v="0"/>
    <n v="0"/>
    <s v="N/A"/>
    <n v="0"/>
    <n v="0"/>
    <n v="0"/>
    <n v="0"/>
    <n v="0"/>
    <n v="0"/>
    <n v="0"/>
    <n v="0"/>
    <n v="0"/>
    <n v="0"/>
    <n v="0"/>
    <n v="0"/>
    <n v="0"/>
    <s v="FED HOUSNG &amp; COMM DEV FND"/>
    <s v="FHCD HRP TINA PATTERSON"/>
    <s v="IDIS HOME OWNERS REHAB"/>
    <s v="Default"/>
  </r>
  <r>
    <x v="0"/>
    <s v="1127453"/>
    <s v="350002"/>
    <x v="112"/>
    <s v="5590000"/>
    <n v="2016"/>
    <x v="3"/>
    <x v="112"/>
    <s v="50000-PROGRAM EXPENDITURE BUDGET"/>
    <s v="53000-SERVICES-OTHER CHARGES"/>
    <m/>
    <n v="0"/>
    <n v="0"/>
    <n v="0"/>
    <n v="0"/>
    <n v="0"/>
    <s v="N/A"/>
    <n v="0"/>
    <n v="0"/>
    <n v="0"/>
    <n v="0"/>
    <n v="0"/>
    <n v="0"/>
    <n v="0"/>
    <n v="0"/>
    <n v="0"/>
    <n v="0"/>
    <n v="0"/>
    <n v="0"/>
    <n v="0"/>
    <s v="FED HOUSNG &amp; COMM DEV FND"/>
    <s v="FHCD HRP TINA PATTERSON"/>
    <s v="IDIS HOME OWNERS REHAB"/>
    <s v="HOUSING AND COMMUNITY DEVELOPMENT"/>
  </r>
  <r>
    <x v="0"/>
    <s v="1127454"/>
    <s v="000000"/>
    <x v="6"/>
    <s v="0000000"/>
    <n v="2016"/>
    <x v="0"/>
    <x v="6"/>
    <s v="BS000-CURRENT ASSETS"/>
    <s v="B1150-ACCOUNTS RECEIVABLE"/>
    <m/>
    <n v="0"/>
    <n v="0"/>
    <n v="0"/>
    <n v="0"/>
    <n v="0"/>
    <s v="N/A"/>
    <n v="0"/>
    <n v="0"/>
    <n v="0"/>
    <n v="0"/>
    <n v="0"/>
    <n v="0"/>
    <n v="0"/>
    <n v="0"/>
    <n v="0"/>
    <n v="0"/>
    <n v="0"/>
    <n v="0"/>
    <n v="0"/>
    <s v="FED HOUSNG &amp; COMM DEV FND"/>
    <s v="FHCD HRP CAROLYN KING"/>
    <s v="DEFAULT"/>
    <s v="Default"/>
  </r>
  <r>
    <x v="0"/>
    <s v="1127454"/>
    <s v="000000"/>
    <x v="9"/>
    <s v="0000000"/>
    <n v="2016"/>
    <x v="0"/>
    <x v="9"/>
    <s v="BS000-CURRENT ASSETS"/>
    <s v="B1150-ACCOUNTS RECEIVABLE"/>
    <m/>
    <n v="0"/>
    <n v="0"/>
    <n v="0"/>
    <n v="0"/>
    <n v="0"/>
    <s v="N/A"/>
    <n v="0"/>
    <n v="0"/>
    <n v="0"/>
    <n v="0"/>
    <n v="0"/>
    <n v="0"/>
    <n v="0"/>
    <n v="0"/>
    <n v="0"/>
    <n v="0"/>
    <n v="0"/>
    <n v="0"/>
    <n v="0"/>
    <s v="FED HOUSNG &amp; COMM DEV FND"/>
    <s v="FHCD HRP CAROLYN KING"/>
    <s v="DEFAULT"/>
    <s v="Default"/>
  </r>
  <r>
    <x v="0"/>
    <s v="1127454"/>
    <s v="000000"/>
    <x v="29"/>
    <s v="0000000"/>
    <n v="2016"/>
    <x v="1"/>
    <x v="29"/>
    <s v="BS200-CURRENT LIABILITIES"/>
    <s v="B2220-DEFERRED REVENUES"/>
    <m/>
    <n v="0"/>
    <n v="0"/>
    <n v="-6077.25"/>
    <n v="0"/>
    <n v="6077.25"/>
    <s v="N/A"/>
    <n v="0"/>
    <n v="0"/>
    <n v="0"/>
    <n v="0"/>
    <n v="0"/>
    <n v="0"/>
    <n v="0"/>
    <n v="0"/>
    <n v="0"/>
    <n v="0"/>
    <n v="0"/>
    <n v="-6077.25"/>
    <n v="0"/>
    <s v="FED HOUSNG &amp; COMM DEV FND"/>
    <s v="FHCD HRP CAROLYN KING"/>
    <s v="DEFAULT"/>
    <s v="Default"/>
  </r>
  <r>
    <x v="0"/>
    <s v="1127454"/>
    <s v="350002"/>
    <x v="43"/>
    <s v="0000000"/>
    <n v="2016"/>
    <x v="4"/>
    <x v="43"/>
    <s v="R3000-REVENUE"/>
    <s v="R3310-FEDERAL GRANTS DIRECT"/>
    <m/>
    <n v="0"/>
    <n v="0"/>
    <n v="0"/>
    <n v="0"/>
    <n v="0"/>
    <s v="N/A"/>
    <n v="0"/>
    <n v="0"/>
    <n v="0"/>
    <n v="0"/>
    <n v="0"/>
    <n v="0"/>
    <n v="0"/>
    <n v="0"/>
    <n v="0"/>
    <n v="0"/>
    <n v="0"/>
    <n v="0"/>
    <n v="0"/>
    <s v="FED HOUSNG &amp; COMM DEV FND"/>
    <s v="FHCD HRP CAROLYN KING"/>
    <s v="IDIS HOME OWNERS REHAB"/>
    <s v="Default"/>
  </r>
  <r>
    <x v="0"/>
    <s v="1127454"/>
    <s v="350002"/>
    <x v="39"/>
    <s v="0000000"/>
    <n v="2016"/>
    <x v="4"/>
    <x v="39"/>
    <s v="R3000-REVENUE"/>
    <s v="R3600-MISCELLANEOUS REVENUE"/>
    <m/>
    <n v="0"/>
    <n v="0"/>
    <n v="0"/>
    <n v="0"/>
    <n v="0"/>
    <s v="N/A"/>
    <n v="0"/>
    <n v="0"/>
    <n v="0"/>
    <n v="0"/>
    <n v="0"/>
    <n v="0"/>
    <n v="0"/>
    <n v="0"/>
    <n v="0"/>
    <n v="0"/>
    <n v="0"/>
    <n v="0"/>
    <n v="0"/>
    <s v="FED HOUSNG &amp; COMM DEV FND"/>
    <s v="FHCD HRP CAROLYN KING"/>
    <s v="IDIS HOME OWNERS REHAB"/>
    <s v="Default"/>
  </r>
  <r>
    <x v="0"/>
    <s v="1127454"/>
    <s v="350002"/>
    <x v="112"/>
    <s v="5590000"/>
    <n v="2016"/>
    <x v="3"/>
    <x v="112"/>
    <s v="50000-PROGRAM EXPENDITURE BUDGET"/>
    <s v="53000-SERVICES-OTHER CHARGES"/>
    <m/>
    <n v="0"/>
    <n v="0"/>
    <n v="0"/>
    <n v="0"/>
    <n v="0"/>
    <s v="N/A"/>
    <n v="0"/>
    <n v="0"/>
    <n v="0"/>
    <n v="0"/>
    <n v="0"/>
    <n v="0"/>
    <n v="0"/>
    <n v="0"/>
    <n v="0"/>
    <n v="0"/>
    <n v="0"/>
    <n v="0"/>
    <n v="0"/>
    <s v="FED HOUSNG &amp; COMM DEV FND"/>
    <s v="FHCD HRP CAROLYN KING"/>
    <s v="IDIS HOME OWNERS REHAB"/>
    <s v="HOUSING AND COMMUNITY DEVELOPMENT"/>
  </r>
  <r>
    <x v="0"/>
    <s v="1127454"/>
    <s v="350002"/>
    <x v="52"/>
    <s v="5590000"/>
    <n v="2016"/>
    <x v="3"/>
    <x v="52"/>
    <s v="50000-PROGRAM EXPENDITURE BUDGET"/>
    <s v="55000-INTRAGOVERNMENTAL SERVICES"/>
    <m/>
    <n v="0"/>
    <n v="0"/>
    <n v="0"/>
    <n v="0"/>
    <n v="0"/>
    <s v="N/A"/>
    <n v="0"/>
    <n v="0"/>
    <n v="0"/>
    <n v="0"/>
    <n v="0"/>
    <n v="0"/>
    <n v="0"/>
    <n v="0"/>
    <n v="0"/>
    <n v="0"/>
    <n v="0"/>
    <n v="0"/>
    <n v="0"/>
    <s v="FED HOUSNG &amp; COMM DEV FND"/>
    <s v="FHCD HRP CAROLYN KING"/>
    <s v="IDIS HOME OWNERS REHAB"/>
    <s v="HOUSING AND COMMUNITY DEVELOPMENT"/>
  </r>
  <r>
    <x v="0"/>
    <s v="1127455"/>
    <s v="000000"/>
    <x v="6"/>
    <s v="0000000"/>
    <n v="2016"/>
    <x v="0"/>
    <x v="6"/>
    <s v="BS000-CURRENT ASSETS"/>
    <s v="B1150-ACCOUNTS RECEIVABLE"/>
    <m/>
    <n v="0"/>
    <n v="0"/>
    <n v="-12013.25"/>
    <n v="0"/>
    <n v="12013.25"/>
    <s v="N/A"/>
    <n v="-12013.25"/>
    <n v="0"/>
    <n v="0"/>
    <n v="0"/>
    <n v="0"/>
    <n v="0"/>
    <n v="0"/>
    <n v="0"/>
    <n v="0"/>
    <n v="0"/>
    <n v="0"/>
    <n v="0"/>
    <n v="0"/>
    <s v="FED HOUSNG &amp; COMM DEV FND"/>
    <s v="FHCD HRP MARGARET HARRIS"/>
    <s v="DEFAULT"/>
    <s v="Default"/>
  </r>
  <r>
    <x v="0"/>
    <s v="1127455"/>
    <s v="000000"/>
    <x v="9"/>
    <s v="0000000"/>
    <n v="2016"/>
    <x v="0"/>
    <x v="9"/>
    <s v="BS000-CURRENT ASSETS"/>
    <s v="B1150-ACCOUNTS RECEIVABLE"/>
    <m/>
    <n v="0"/>
    <n v="0"/>
    <n v="0"/>
    <n v="0"/>
    <n v="0"/>
    <s v="N/A"/>
    <n v="0"/>
    <n v="0"/>
    <n v="0"/>
    <n v="0"/>
    <n v="0"/>
    <n v="0"/>
    <n v="0"/>
    <n v="0"/>
    <n v="0"/>
    <n v="0"/>
    <n v="0"/>
    <n v="0"/>
    <n v="0"/>
    <s v="FED HOUSNG &amp; COMM DEV FND"/>
    <s v="FHCD HRP MARGARET HARRIS"/>
    <s v="DEFAULT"/>
    <s v="Default"/>
  </r>
  <r>
    <x v="0"/>
    <s v="1127455"/>
    <s v="000000"/>
    <x v="29"/>
    <s v="0000000"/>
    <n v="2016"/>
    <x v="1"/>
    <x v="29"/>
    <s v="BS200-CURRENT LIABILITIES"/>
    <s v="B2220-DEFERRED REVENUES"/>
    <m/>
    <n v="0"/>
    <n v="0"/>
    <n v="-6001.6900000000005"/>
    <n v="0"/>
    <n v="6001.6900000000005"/>
    <s v="N/A"/>
    <n v="0"/>
    <n v="0"/>
    <n v="0"/>
    <n v="0"/>
    <n v="0"/>
    <n v="0"/>
    <n v="0"/>
    <n v="0"/>
    <n v="0"/>
    <n v="0"/>
    <n v="0"/>
    <n v="-6001.6900000000005"/>
    <n v="0"/>
    <s v="FED HOUSNG &amp; COMM DEV FND"/>
    <s v="FHCD HRP MARGARET HARRIS"/>
    <s v="DEFAULT"/>
    <s v="Default"/>
  </r>
  <r>
    <x v="0"/>
    <s v="1127455"/>
    <s v="350002"/>
    <x v="43"/>
    <s v="0000000"/>
    <n v="2016"/>
    <x v="4"/>
    <x v="43"/>
    <s v="R3000-REVENUE"/>
    <s v="R3310-FEDERAL GRANTS DIRECT"/>
    <m/>
    <n v="0"/>
    <n v="0"/>
    <n v="0"/>
    <n v="0"/>
    <n v="0"/>
    <s v="N/A"/>
    <n v="0"/>
    <n v="0"/>
    <n v="0"/>
    <n v="0"/>
    <n v="0"/>
    <n v="0"/>
    <n v="0"/>
    <n v="0"/>
    <n v="0"/>
    <n v="0"/>
    <n v="0"/>
    <n v="0"/>
    <n v="0"/>
    <s v="FED HOUSNG &amp; COMM DEV FND"/>
    <s v="FHCD HRP MARGARET HARRIS"/>
    <s v="IDIS HOME OWNERS REHAB"/>
    <s v="Default"/>
  </r>
  <r>
    <x v="0"/>
    <s v="1127455"/>
    <s v="350002"/>
    <x v="39"/>
    <s v="0000000"/>
    <n v="2016"/>
    <x v="4"/>
    <x v="39"/>
    <s v="R3000-REVENUE"/>
    <s v="R3600-MISCELLANEOUS REVENUE"/>
    <m/>
    <n v="0"/>
    <n v="0"/>
    <n v="0"/>
    <n v="0"/>
    <n v="0"/>
    <s v="N/A"/>
    <n v="0"/>
    <n v="0"/>
    <n v="0"/>
    <n v="0"/>
    <n v="0"/>
    <n v="0"/>
    <n v="0"/>
    <n v="0"/>
    <n v="0"/>
    <n v="0"/>
    <n v="0"/>
    <n v="0"/>
    <n v="0"/>
    <s v="FED HOUSNG &amp; COMM DEV FND"/>
    <s v="FHCD HRP MARGARET HARRIS"/>
    <s v="IDIS HOME OWNERS REHAB"/>
    <s v="Default"/>
  </r>
  <r>
    <x v="0"/>
    <s v="1127455"/>
    <s v="350002"/>
    <x v="112"/>
    <s v="5590000"/>
    <n v="2016"/>
    <x v="3"/>
    <x v="112"/>
    <s v="50000-PROGRAM EXPENDITURE BUDGET"/>
    <s v="53000-SERVICES-OTHER CHARGES"/>
    <m/>
    <n v="0"/>
    <n v="0"/>
    <n v="0"/>
    <n v="0"/>
    <n v="0"/>
    <s v="N/A"/>
    <n v="0"/>
    <n v="0"/>
    <n v="0"/>
    <n v="0"/>
    <n v="0"/>
    <n v="0"/>
    <n v="0"/>
    <n v="0"/>
    <n v="0"/>
    <n v="0"/>
    <n v="0"/>
    <n v="0"/>
    <n v="0"/>
    <s v="FED HOUSNG &amp; COMM DEV FND"/>
    <s v="FHCD HRP MARGARET HARRIS"/>
    <s v="IDIS HOME OWNERS REHAB"/>
    <s v="HOUSING AND COMMUNITY DEVELOPMENT"/>
  </r>
  <r>
    <x v="0"/>
    <s v="1127561"/>
    <s v="000000"/>
    <x v="6"/>
    <s v="0000000"/>
    <n v="2016"/>
    <x v="0"/>
    <x v="6"/>
    <s v="BS000-CURRENT ASSETS"/>
    <s v="B1150-ACCOUNTS RECEIVABLE"/>
    <m/>
    <n v="0"/>
    <n v="0"/>
    <n v="-8656.5"/>
    <n v="0"/>
    <n v="8656.5"/>
    <s v="N/A"/>
    <n v="-8656.5"/>
    <n v="0"/>
    <n v="0"/>
    <n v="0"/>
    <n v="0"/>
    <n v="0"/>
    <n v="0"/>
    <n v="0"/>
    <n v="0"/>
    <n v="0"/>
    <n v="0"/>
    <n v="0"/>
    <n v="0"/>
    <s v="FED HOUSNG &amp; COMM DEV FND"/>
    <s v="FHCD HRP FELICIA TAYLOR"/>
    <s v="DEFAULT"/>
    <s v="Default"/>
  </r>
  <r>
    <x v="0"/>
    <s v="1127561"/>
    <s v="000000"/>
    <x v="9"/>
    <s v="0000000"/>
    <n v="2016"/>
    <x v="0"/>
    <x v="9"/>
    <s v="BS000-CURRENT ASSETS"/>
    <s v="B1150-ACCOUNTS RECEIVABLE"/>
    <m/>
    <n v="0"/>
    <n v="0"/>
    <n v="0"/>
    <n v="0"/>
    <n v="0"/>
    <s v="N/A"/>
    <n v="0"/>
    <n v="0"/>
    <n v="0"/>
    <n v="0"/>
    <n v="0"/>
    <n v="0"/>
    <n v="0"/>
    <n v="0"/>
    <n v="0"/>
    <n v="0"/>
    <n v="0"/>
    <n v="0"/>
    <n v="0"/>
    <s v="FED HOUSNG &amp; COMM DEV FND"/>
    <s v="FHCD HRP FELICIA TAYLOR"/>
    <s v="DEFAULT"/>
    <s v="Default"/>
  </r>
  <r>
    <x v="0"/>
    <s v="1127561"/>
    <s v="000000"/>
    <x v="29"/>
    <s v="0000000"/>
    <n v="2016"/>
    <x v="1"/>
    <x v="29"/>
    <s v="BS200-CURRENT LIABILITIES"/>
    <s v="B2220-DEFERRED REVENUES"/>
    <m/>
    <n v="0"/>
    <n v="0"/>
    <n v="-11399.7"/>
    <n v="0"/>
    <n v="11399.7"/>
    <s v="N/A"/>
    <n v="0"/>
    <n v="0"/>
    <n v="0"/>
    <n v="0"/>
    <n v="0"/>
    <n v="0"/>
    <n v="0"/>
    <n v="0"/>
    <n v="0"/>
    <n v="0"/>
    <n v="0"/>
    <n v="-11399.7"/>
    <n v="0"/>
    <s v="FED HOUSNG &amp; COMM DEV FND"/>
    <s v="FHCD HRP FELICIA TAYLOR"/>
    <s v="DEFAULT"/>
    <s v="Default"/>
  </r>
  <r>
    <x v="0"/>
    <s v="1127561"/>
    <s v="350002"/>
    <x v="43"/>
    <s v="0000000"/>
    <n v="2016"/>
    <x v="4"/>
    <x v="43"/>
    <s v="R3000-REVENUE"/>
    <s v="R3310-FEDERAL GRANTS DIRECT"/>
    <m/>
    <n v="0"/>
    <n v="0"/>
    <n v="0"/>
    <n v="0"/>
    <n v="0"/>
    <s v="N/A"/>
    <n v="0"/>
    <n v="0"/>
    <n v="0"/>
    <n v="0"/>
    <n v="0"/>
    <n v="0"/>
    <n v="0"/>
    <n v="0"/>
    <n v="0"/>
    <n v="0"/>
    <n v="0"/>
    <n v="0"/>
    <n v="0"/>
    <s v="FED HOUSNG &amp; COMM DEV FND"/>
    <s v="FHCD HRP FELICIA TAYLOR"/>
    <s v="IDIS HOME OWNERS REHAB"/>
    <s v="Default"/>
  </r>
  <r>
    <x v="0"/>
    <s v="1127561"/>
    <s v="350002"/>
    <x v="39"/>
    <s v="0000000"/>
    <n v="2016"/>
    <x v="4"/>
    <x v="39"/>
    <s v="R3000-REVENUE"/>
    <s v="R3600-MISCELLANEOUS REVENUE"/>
    <m/>
    <n v="0"/>
    <n v="0"/>
    <n v="0"/>
    <n v="0"/>
    <n v="0"/>
    <s v="N/A"/>
    <n v="0"/>
    <n v="0"/>
    <n v="0"/>
    <n v="0"/>
    <n v="0"/>
    <n v="0"/>
    <n v="0"/>
    <n v="0"/>
    <n v="0"/>
    <n v="0"/>
    <n v="0"/>
    <n v="0"/>
    <n v="0"/>
    <s v="FED HOUSNG &amp; COMM DEV FND"/>
    <s v="FHCD HRP FELICIA TAYLOR"/>
    <s v="IDIS HOME OWNERS REHAB"/>
    <s v="Default"/>
  </r>
  <r>
    <x v="0"/>
    <s v="1127561"/>
    <s v="350002"/>
    <x v="112"/>
    <s v="5590000"/>
    <n v="2016"/>
    <x v="3"/>
    <x v="112"/>
    <s v="50000-PROGRAM EXPENDITURE BUDGET"/>
    <s v="53000-SERVICES-OTHER CHARGES"/>
    <m/>
    <n v="0"/>
    <n v="0"/>
    <n v="0"/>
    <n v="0"/>
    <n v="0"/>
    <s v="N/A"/>
    <n v="0"/>
    <n v="0"/>
    <n v="0"/>
    <n v="0"/>
    <n v="0"/>
    <n v="0"/>
    <n v="0"/>
    <n v="0"/>
    <n v="0"/>
    <n v="0"/>
    <n v="0"/>
    <n v="0"/>
    <n v="0"/>
    <s v="FED HOUSNG &amp; COMM DEV FND"/>
    <s v="FHCD HRP FELICIA TAYLOR"/>
    <s v="IDIS HOME OWNERS REHAB"/>
    <s v="HOUSING AND COMMUNITY DEVELOPMENT"/>
  </r>
  <r>
    <x v="0"/>
    <s v="1127562"/>
    <s v="000000"/>
    <x v="6"/>
    <s v="0000000"/>
    <n v="2016"/>
    <x v="0"/>
    <x v="6"/>
    <s v="BS000-CURRENT ASSETS"/>
    <s v="B1150-ACCOUNTS RECEIVABLE"/>
    <m/>
    <n v="0"/>
    <n v="0"/>
    <n v="0"/>
    <n v="0"/>
    <n v="0"/>
    <s v="N/A"/>
    <n v="0"/>
    <n v="0"/>
    <n v="0"/>
    <n v="0"/>
    <n v="0"/>
    <n v="0"/>
    <n v="0"/>
    <n v="0"/>
    <n v="0"/>
    <n v="0"/>
    <n v="0"/>
    <n v="0"/>
    <n v="0"/>
    <s v="FED HOUSNG &amp; COMM DEV FND"/>
    <s v="FHCD HRP MYRON MCCAMLEY"/>
    <s v="DEFAULT"/>
    <s v="Default"/>
  </r>
  <r>
    <x v="0"/>
    <s v="1127562"/>
    <s v="000000"/>
    <x v="9"/>
    <s v="0000000"/>
    <n v="2016"/>
    <x v="0"/>
    <x v="9"/>
    <s v="BS000-CURRENT ASSETS"/>
    <s v="B1150-ACCOUNTS RECEIVABLE"/>
    <m/>
    <n v="0"/>
    <n v="0"/>
    <n v="0"/>
    <n v="0"/>
    <n v="0"/>
    <s v="N/A"/>
    <n v="0"/>
    <n v="0"/>
    <n v="0"/>
    <n v="0"/>
    <n v="0"/>
    <n v="0"/>
    <n v="0"/>
    <n v="0"/>
    <n v="0"/>
    <n v="0"/>
    <n v="0"/>
    <n v="0"/>
    <n v="0"/>
    <s v="FED HOUSNG &amp; COMM DEV FND"/>
    <s v="FHCD HRP MYRON MCCAMLEY"/>
    <s v="DEFAULT"/>
    <s v="Default"/>
  </r>
  <r>
    <x v="0"/>
    <s v="1127562"/>
    <s v="000000"/>
    <x v="29"/>
    <s v="0000000"/>
    <n v="2016"/>
    <x v="1"/>
    <x v="29"/>
    <s v="BS200-CURRENT LIABILITIES"/>
    <s v="B2220-DEFERRED REVENUES"/>
    <m/>
    <n v="0"/>
    <n v="0"/>
    <n v="-157.20000000000002"/>
    <n v="0"/>
    <n v="157.20000000000002"/>
    <s v="N/A"/>
    <n v="0"/>
    <n v="0"/>
    <n v="0"/>
    <n v="0"/>
    <n v="0"/>
    <n v="0"/>
    <n v="0"/>
    <n v="0"/>
    <n v="0"/>
    <n v="0"/>
    <n v="0"/>
    <n v="-157.20000000000002"/>
    <n v="0"/>
    <s v="FED HOUSNG &amp; COMM DEV FND"/>
    <s v="FHCD HRP MYRON MCCAMLEY"/>
    <s v="DEFAULT"/>
    <s v="Default"/>
  </r>
  <r>
    <x v="0"/>
    <s v="1127562"/>
    <s v="350002"/>
    <x v="39"/>
    <s v="0000000"/>
    <n v="2016"/>
    <x v="4"/>
    <x v="39"/>
    <s v="R3000-REVENUE"/>
    <s v="R3600-MISCELLANEOUS REVENUE"/>
    <m/>
    <n v="0"/>
    <n v="0"/>
    <n v="0"/>
    <n v="0"/>
    <n v="0"/>
    <s v="N/A"/>
    <n v="0"/>
    <n v="0"/>
    <n v="0"/>
    <n v="0"/>
    <n v="0"/>
    <n v="0"/>
    <n v="0"/>
    <n v="0"/>
    <n v="0"/>
    <n v="0"/>
    <n v="0"/>
    <n v="0"/>
    <n v="0"/>
    <s v="FED HOUSNG &amp; COMM DEV FND"/>
    <s v="FHCD HRP MYRON MCCAMLEY"/>
    <s v="IDIS HOME OWNERS REHAB"/>
    <s v="Default"/>
  </r>
  <r>
    <x v="0"/>
    <s v="1127562"/>
    <s v="350002"/>
    <x v="112"/>
    <s v="5590000"/>
    <n v="2016"/>
    <x v="3"/>
    <x v="112"/>
    <s v="50000-PROGRAM EXPENDITURE BUDGET"/>
    <s v="53000-SERVICES-OTHER CHARGES"/>
    <m/>
    <n v="0"/>
    <n v="0"/>
    <n v="0"/>
    <n v="0"/>
    <n v="0"/>
    <s v="N/A"/>
    <n v="0"/>
    <n v="0"/>
    <n v="0"/>
    <n v="0"/>
    <n v="0"/>
    <n v="0"/>
    <n v="0"/>
    <n v="0"/>
    <n v="0"/>
    <n v="0"/>
    <n v="0"/>
    <n v="0"/>
    <n v="0"/>
    <s v="FED HOUSNG &amp; COMM DEV FND"/>
    <s v="FHCD HRP MYRON MCCAMLEY"/>
    <s v="IDIS HOME OWNERS REHAB"/>
    <s v="HOUSING AND COMMUNITY DEVELOPMENT"/>
  </r>
  <r>
    <x v="0"/>
    <s v="1127735"/>
    <s v="000000"/>
    <x v="6"/>
    <s v="0000000"/>
    <n v="2016"/>
    <x v="0"/>
    <x v="6"/>
    <s v="BS000-CURRENT ASSETS"/>
    <s v="B1150-ACCOUNTS RECEIVABLE"/>
    <m/>
    <n v="0"/>
    <n v="0"/>
    <n v="-156.20000000000002"/>
    <n v="0"/>
    <n v="156.20000000000002"/>
    <s v="N/A"/>
    <n v="-156.20000000000002"/>
    <n v="0"/>
    <n v="0"/>
    <n v="0"/>
    <n v="0"/>
    <n v="0"/>
    <n v="0"/>
    <n v="0"/>
    <n v="0"/>
    <n v="0"/>
    <n v="0"/>
    <n v="0"/>
    <n v="0"/>
    <s v="FED HOUSNG &amp; COMM DEV FND"/>
    <s v="FHCD HRP SERGEY KORZUCHIN"/>
    <s v="DEFAULT"/>
    <s v="Default"/>
  </r>
  <r>
    <x v="0"/>
    <s v="1127735"/>
    <s v="000000"/>
    <x v="9"/>
    <s v="0000000"/>
    <n v="2016"/>
    <x v="0"/>
    <x v="9"/>
    <s v="BS000-CURRENT ASSETS"/>
    <s v="B1150-ACCOUNTS RECEIVABLE"/>
    <m/>
    <n v="0"/>
    <n v="0"/>
    <n v="0"/>
    <n v="0"/>
    <n v="0"/>
    <s v="N/A"/>
    <n v="0"/>
    <n v="0"/>
    <n v="0"/>
    <n v="0"/>
    <n v="0"/>
    <n v="0"/>
    <n v="0"/>
    <n v="0"/>
    <n v="0"/>
    <n v="0"/>
    <n v="0"/>
    <n v="0"/>
    <n v="0"/>
    <s v="FED HOUSNG &amp; COMM DEV FND"/>
    <s v="FHCD HRP SERGEY KORZUCHIN"/>
    <s v="DEFAULT"/>
    <s v="Default"/>
  </r>
  <r>
    <x v="0"/>
    <s v="1127735"/>
    <s v="000000"/>
    <x v="29"/>
    <s v="0000000"/>
    <n v="2016"/>
    <x v="1"/>
    <x v="29"/>
    <s v="BS200-CURRENT LIABILITIES"/>
    <s v="B2220-DEFERRED REVENUES"/>
    <m/>
    <n v="0"/>
    <n v="0"/>
    <n v="-9137.7800000000007"/>
    <n v="0"/>
    <n v="9137.7800000000007"/>
    <s v="N/A"/>
    <n v="0"/>
    <n v="0"/>
    <n v="0"/>
    <n v="0"/>
    <n v="0"/>
    <n v="0"/>
    <n v="0"/>
    <n v="0"/>
    <n v="0"/>
    <n v="0"/>
    <n v="0"/>
    <n v="-9137.7800000000007"/>
    <n v="0"/>
    <s v="FED HOUSNG &amp; COMM DEV FND"/>
    <s v="FHCD HRP SERGEY KORZUCHIN"/>
    <s v="DEFAULT"/>
    <s v="Default"/>
  </r>
  <r>
    <x v="0"/>
    <s v="1127735"/>
    <s v="350002"/>
    <x v="43"/>
    <s v="0000000"/>
    <n v="2016"/>
    <x v="4"/>
    <x v="43"/>
    <s v="R3000-REVENUE"/>
    <s v="R3310-FEDERAL GRANTS DIRECT"/>
    <m/>
    <n v="0"/>
    <n v="0"/>
    <n v="0"/>
    <n v="0"/>
    <n v="0"/>
    <s v="N/A"/>
    <n v="0"/>
    <n v="0"/>
    <n v="0"/>
    <n v="0"/>
    <n v="0"/>
    <n v="0"/>
    <n v="0"/>
    <n v="0"/>
    <n v="0"/>
    <n v="0"/>
    <n v="0"/>
    <n v="0"/>
    <n v="0"/>
    <s v="FED HOUSNG &amp; COMM DEV FND"/>
    <s v="FHCD HRP SERGEY KORZUCHIN"/>
    <s v="IDIS HOME OWNERS REHAB"/>
    <s v="Default"/>
  </r>
  <r>
    <x v="0"/>
    <s v="1127735"/>
    <s v="350002"/>
    <x v="39"/>
    <s v="0000000"/>
    <n v="2016"/>
    <x v="4"/>
    <x v="39"/>
    <s v="R3000-REVENUE"/>
    <s v="R3600-MISCELLANEOUS REVENUE"/>
    <m/>
    <n v="0"/>
    <n v="0"/>
    <n v="0"/>
    <n v="0"/>
    <n v="0"/>
    <s v="N/A"/>
    <n v="0"/>
    <n v="0"/>
    <n v="0"/>
    <n v="0"/>
    <n v="0"/>
    <n v="0"/>
    <n v="0"/>
    <n v="0"/>
    <n v="0"/>
    <n v="0"/>
    <n v="0"/>
    <n v="0"/>
    <n v="0"/>
    <s v="FED HOUSNG &amp; COMM DEV FND"/>
    <s v="FHCD HRP SERGEY KORZUCHIN"/>
    <s v="IDIS HOME OWNERS REHAB"/>
    <s v="Default"/>
  </r>
  <r>
    <x v="0"/>
    <s v="1127735"/>
    <s v="350002"/>
    <x v="112"/>
    <s v="5590000"/>
    <n v="2016"/>
    <x v="3"/>
    <x v="112"/>
    <s v="50000-PROGRAM EXPENDITURE BUDGET"/>
    <s v="53000-SERVICES-OTHER CHARGES"/>
    <m/>
    <n v="0"/>
    <n v="0"/>
    <n v="0"/>
    <n v="0"/>
    <n v="0"/>
    <s v="N/A"/>
    <n v="0"/>
    <n v="0"/>
    <n v="0"/>
    <n v="0"/>
    <n v="0"/>
    <n v="0"/>
    <n v="0"/>
    <n v="0"/>
    <n v="0"/>
    <n v="0"/>
    <n v="0"/>
    <n v="0"/>
    <n v="0"/>
    <s v="FED HOUSNG &amp; COMM DEV FND"/>
    <s v="FHCD HRP SERGEY KORZUCHIN"/>
    <s v="IDIS HOME OWNERS REHAB"/>
    <s v="HOUSING AND COMMUNITY DEVELOPMENT"/>
  </r>
  <r>
    <x v="0"/>
    <s v="1127749"/>
    <s v="000000"/>
    <x v="6"/>
    <s v="0000000"/>
    <n v="2016"/>
    <x v="0"/>
    <x v="6"/>
    <s v="BS000-CURRENT ASSETS"/>
    <s v="B1150-ACCOUNTS RECEIVABLE"/>
    <m/>
    <n v="0"/>
    <n v="0"/>
    <n v="3627.89"/>
    <n v="0"/>
    <n v="-3627.89"/>
    <s v="N/A"/>
    <n v="0"/>
    <n v="893.78"/>
    <n v="802.37"/>
    <n v="4515.3599999999997"/>
    <n v="5077.29"/>
    <n v="-9616.7000000000007"/>
    <n v="794.14"/>
    <n v="25159.9"/>
    <n v="-19180.82"/>
    <n v="-1865.23"/>
    <n v="627.11"/>
    <n v="-3579.31"/>
    <n v="0"/>
    <s v="FED HOUSNG &amp; COMM DEV FND"/>
    <s v="DCHS HCD PARKS"/>
    <s v="DEFAULT"/>
    <s v="Default"/>
  </r>
  <r>
    <x v="0"/>
    <s v="1127749"/>
    <s v="000000"/>
    <x v="9"/>
    <s v="0000000"/>
    <n v="2016"/>
    <x v="0"/>
    <x v="9"/>
    <s v="BS000-CURRENT ASSETS"/>
    <s v="B1150-ACCOUNTS RECEIVABLE"/>
    <m/>
    <n v="0"/>
    <n v="0"/>
    <n v="-8229.48"/>
    <n v="0"/>
    <n v="8229.48"/>
    <s v="N/A"/>
    <n v="0"/>
    <n v="0"/>
    <n v="-609.75"/>
    <n v="0"/>
    <n v="0"/>
    <n v="0"/>
    <n v="609.75"/>
    <n v="-682.63"/>
    <n v="682.63"/>
    <n v="-2932.1"/>
    <n v="0"/>
    <n v="-5297.38"/>
    <n v="0"/>
    <s v="FED HOUSNG &amp; COMM DEV FND"/>
    <s v="DCHS HCD PARKS"/>
    <s v="DEFAULT"/>
    <s v="Default"/>
  </r>
  <r>
    <x v="0"/>
    <s v="1127749"/>
    <s v="000000"/>
    <x v="29"/>
    <s v="0000000"/>
    <n v="2016"/>
    <x v="1"/>
    <x v="29"/>
    <s v="BS200-CURRENT LIABILITIES"/>
    <s v="B2220-DEFERRED REVENUES"/>
    <m/>
    <n v="0"/>
    <n v="0"/>
    <n v="7875.31"/>
    <n v="0"/>
    <n v="-7875.31"/>
    <s v="N/A"/>
    <n v="0"/>
    <n v="0"/>
    <n v="609.75"/>
    <n v="0"/>
    <n v="0"/>
    <n v="0"/>
    <n v="-609.75"/>
    <n v="682.63"/>
    <n v="-682.63"/>
    <n v="2577.9299999999998"/>
    <n v="0"/>
    <n v="5297.38"/>
    <n v="0"/>
    <s v="FED HOUSNG &amp; COMM DEV FND"/>
    <s v="DCHS HCD PARKS"/>
    <s v="DEFAULT"/>
    <s v="Default"/>
  </r>
  <r>
    <x v="0"/>
    <s v="1127749"/>
    <s v="350300"/>
    <x v="55"/>
    <s v="0000000"/>
    <n v="2016"/>
    <x v="4"/>
    <x v="55"/>
    <s v="R3000-REVENUE"/>
    <s v="R3310-FEDERAL GRANTS DIRECT"/>
    <m/>
    <n v="0"/>
    <n v="0"/>
    <n v="-70826.27"/>
    <n v="0"/>
    <n v="70826.27"/>
    <s v="N/A"/>
    <n v="0"/>
    <n v="-893.78"/>
    <n v="-1142.8500000000001"/>
    <n v="-6211.51"/>
    <n v="-5077.29"/>
    <n v="-1799.78"/>
    <n v="-1469.28"/>
    <n v="-25159.9"/>
    <n v="-2003.66"/>
    <n v="-22273.600000000002"/>
    <n v="-627.11"/>
    <n v="-4167.51"/>
    <n v="0"/>
    <s v="FED HOUSNG &amp; COMM DEV FND"/>
    <s v="DCHS HCD PARKS"/>
    <s v="COMMUNITY DEVELOPMENT"/>
    <s v="Default"/>
  </r>
  <r>
    <x v="0"/>
    <s v="1127749"/>
    <s v="350300"/>
    <x v="40"/>
    <s v="5590000"/>
    <n v="2016"/>
    <x v="3"/>
    <x v="40"/>
    <s v="50000-PROGRAM EXPENDITURE BUDGET"/>
    <s v="51000-WAGES AND BENEFITS"/>
    <s v="51100-SALARIES/WAGES"/>
    <n v="0"/>
    <n v="0"/>
    <n v="13712.1"/>
    <n v="0"/>
    <n v="-13712.1"/>
    <s v="N/A"/>
    <n v="340.48"/>
    <n v="787.38"/>
    <n v="631.44000000000005"/>
    <n v="521.54"/>
    <n v="1593.4"/>
    <n v="1767.13"/>
    <n v="1421.32"/>
    <n v="1692.3700000000001"/>
    <n v="1176.92"/>
    <n v="620.4"/>
    <n v="627.11"/>
    <n v="2532.61"/>
    <n v="0"/>
    <s v="FED HOUSNG &amp; COMM DEV FND"/>
    <s v="DCHS HCD PARKS"/>
    <s v="COMMUNITY DEVELOPMENT"/>
    <s v="HOUSING AND COMMUNITY DEVELOPMENT"/>
  </r>
  <r>
    <x v="0"/>
    <s v="1127749"/>
    <s v="350300"/>
    <x v="70"/>
    <s v="5590000"/>
    <n v="2016"/>
    <x v="3"/>
    <x v="70"/>
    <s v="50000-PROGRAM EXPENDITURE BUDGET"/>
    <s v="51000-WAGES AND BENEFITS"/>
    <s v="51300-PERSONNEL BENEFITS"/>
    <n v="0"/>
    <n v="0"/>
    <n v="3072.83"/>
    <n v="0"/>
    <n v="-3072.83"/>
    <s v="N/A"/>
    <n v="0"/>
    <n v="79.73"/>
    <n v="193.59"/>
    <n v="298.97000000000003"/>
    <n v="0"/>
    <n v="742.80000000000007"/>
    <n v="0"/>
    <n v="315.67"/>
    <n v="408.11"/>
    <n v="221.99"/>
    <n v="0"/>
    <n v="811.97"/>
    <n v="0"/>
    <s v="FED HOUSNG &amp; COMM DEV FND"/>
    <s v="DCHS HCD PARKS"/>
    <s v="COMMUNITY DEVELOPMENT"/>
    <s v="HOUSING AND COMMUNITY DEVELOPMENT"/>
  </r>
  <r>
    <x v="0"/>
    <s v="1127749"/>
    <s v="350300"/>
    <x v="71"/>
    <s v="5590000"/>
    <n v="2016"/>
    <x v="3"/>
    <x v="71"/>
    <s v="50000-PROGRAM EXPENDITURE BUDGET"/>
    <s v="51000-WAGES AND BENEFITS"/>
    <s v="51300-PERSONNEL BENEFITS"/>
    <n v="0"/>
    <n v="0"/>
    <n v="1181.67"/>
    <n v="0"/>
    <n v="-1181.67"/>
    <s v="N/A"/>
    <n v="0"/>
    <n v="32.26"/>
    <n v="74.600000000000009"/>
    <n v="99.240000000000009"/>
    <n v="0"/>
    <n v="304.86"/>
    <n v="0"/>
    <n v="124.83"/>
    <n v="138.87"/>
    <n v="70.62"/>
    <n v="0"/>
    <n v="336.39"/>
    <n v="0"/>
    <s v="FED HOUSNG &amp; COMM DEV FND"/>
    <s v="DCHS HCD PARKS"/>
    <s v="COMMUNITY DEVELOPMENT"/>
    <s v="HOUSING AND COMMUNITY DEVELOPMENT"/>
  </r>
  <r>
    <x v="0"/>
    <s v="1127749"/>
    <s v="350300"/>
    <x v="72"/>
    <s v="5590000"/>
    <n v="2016"/>
    <x v="3"/>
    <x v="72"/>
    <s v="50000-PROGRAM EXPENDITURE BUDGET"/>
    <s v="51000-WAGES AND BENEFITS"/>
    <s v="51300-PERSONNEL BENEFITS"/>
    <n v="0"/>
    <n v="0"/>
    <n v="1601.3"/>
    <n v="0"/>
    <n v="-1601.3"/>
    <s v="N/A"/>
    <n v="0"/>
    <n v="38.07"/>
    <n v="88.03"/>
    <n v="134.31"/>
    <n v="0"/>
    <n v="408.59000000000003"/>
    <n v="0"/>
    <n v="153.45000000000002"/>
    <n v="189.21"/>
    <n v="103.10000000000001"/>
    <n v="0"/>
    <n v="486.54"/>
    <n v="0"/>
    <s v="FED HOUSNG &amp; COMM DEV FND"/>
    <s v="DCHS HCD PARKS"/>
    <s v="COMMUNITY DEVELOPMENT"/>
    <s v="HOUSING AND COMMUNITY DEVELOPMENT"/>
  </r>
  <r>
    <x v="0"/>
    <s v="1127749"/>
    <s v="350300"/>
    <x v="156"/>
    <s v="5590000"/>
    <n v="2016"/>
    <x v="3"/>
    <x v="155"/>
    <s v="50000-PROGRAM EXPENDITURE BUDGET"/>
    <s v="53000-SERVICES-OTHER CHARGES"/>
    <m/>
    <n v="0"/>
    <n v="0"/>
    <n v="265.37"/>
    <n v="0"/>
    <n v="-265.37"/>
    <s v="N/A"/>
    <n v="0"/>
    <n v="0"/>
    <n v="0"/>
    <n v="0"/>
    <n v="0"/>
    <n v="0"/>
    <n v="0"/>
    <n v="265.37"/>
    <n v="0"/>
    <n v="0"/>
    <n v="0"/>
    <n v="0"/>
    <n v="0"/>
    <s v="FED HOUSNG &amp; COMM DEV FND"/>
    <s v="DCHS HCD PARKS"/>
    <s v="COMMUNITY DEVELOPMENT"/>
    <s v="HOUSING AND COMMUNITY DEVELOPMENT"/>
  </r>
  <r>
    <x v="0"/>
    <s v="1127749"/>
    <s v="350300"/>
    <x v="112"/>
    <s v="5590000"/>
    <n v="2016"/>
    <x v="3"/>
    <x v="112"/>
    <s v="50000-PROGRAM EXPENDITURE BUDGET"/>
    <s v="53000-SERVICES-OTHER CHARGES"/>
    <m/>
    <n v="0"/>
    <n v="0"/>
    <n v="50000"/>
    <n v="15000"/>
    <n v="-65000"/>
    <s v="N/A"/>
    <n v="0"/>
    <n v="0"/>
    <n v="0"/>
    <n v="5982.72"/>
    <n v="4571"/>
    <n v="0"/>
    <n v="0"/>
    <n v="18628.240000000002"/>
    <n v="0"/>
    <n v="20818.04"/>
    <n v="0"/>
    <n v="0"/>
    <n v="0"/>
    <s v="FED HOUSNG &amp; COMM DEV FND"/>
    <s v="DCHS HCD PARKS"/>
    <s v="COMMUNITY DEVELOPMENT"/>
    <s v="HOUSING AND COMMUNITY DEVELOPMENT"/>
  </r>
  <r>
    <x v="0"/>
    <s v="1127749"/>
    <s v="350300"/>
    <x v="42"/>
    <s v="5590000"/>
    <n v="2016"/>
    <x v="3"/>
    <x v="42"/>
    <s v="50000-PROGRAM EXPENDITURE BUDGET"/>
    <s v="55000-INTRAGOVERNMENTAL SERVICES"/>
    <m/>
    <n v="0"/>
    <n v="0"/>
    <n v="993"/>
    <n v="0"/>
    <n v="-993"/>
    <s v="N/A"/>
    <n v="0"/>
    <n v="0"/>
    <n v="62"/>
    <n v="0"/>
    <n v="0"/>
    <n v="76"/>
    <n v="235"/>
    <n v="90"/>
    <n v="434"/>
    <n v="96"/>
    <n v="0"/>
    <n v="0"/>
    <n v="0"/>
    <s v="FED HOUSNG &amp; COMM DEV FND"/>
    <s v="DCHS HCD PARKS"/>
    <s v="COMMUNITY DEVELOPMENT"/>
    <s v="HOUSING AND COMMUNITY DEVELOPMENT"/>
  </r>
  <r>
    <x v="0"/>
    <s v="1127754"/>
    <s v="350310"/>
    <x v="111"/>
    <s v="5590000"/>
    <n v="2016"/>
    <x v="3"/>
    <x v="111"/>
    <s v="50000-PROGRAM EXPENDITURE BUDGET"/>
    <s v="53000-SERVICES-OTHER CHARGES"/>
    <m/>
    <n v="0"/>
    <n v="0"/>
    <n v="800900"/>
    <n v="0"/>
    <n v="-800900"/>
    <s v="N/A"/>
    <n v="0"/>
    <n v="0"/>
    <n v="0"/>
    <n v="420000"/>
    <n v="180450"/>
    <n v="0"/>
    <n v="0"/>
    <n v="5000"/>
    <n v="360900"/>
    <n v="15000"/>
    <n v="-180450"/>
    <n v="0"/>
    <n v="0"/>
    <s v="FED HOUSNG &amp; COMM DEV FND"/>
    <s v="DCHS HCD ACQUISITION"/>
    <s v="HOUSING FINANCE PROGRAM"/>
    <s v="HOUSING AND COMMUNITY DEVELOPMENT"/>
  </r>
  <r>
    <x v="0"/>
    <s v="1127756"/>
    <s v="000000"/>
    <x v="6"/>
    <s v="0000000"/>
    <n v="2016"/>
    <x v="0"/>
    <x v="6"/>
    <s v="BS000-CURRENT ASSETS"/>
    <s v="B1150-ACCOUNTS RECEIVABLE"/>
    <m/>
    <n v="0"/>
    <n v="0"/>
    <n v="1"/>
    <n v="0"/>
    <n v="-1"/>
    <s v="N/A"/>
    <n v="0"/>
    <n v="2218.98"/>
    <n v="2556.96"/>
    <n v="39639.81"/>
    <n v="106680.32000000001"/>
    <n v="-40449.08"/>
    <n v="28634.06"/>
    <n v="-40430.71"/>
    <n v="-454.28000000000003"/>
    <n v="-98396.06"/>
    <n v="0"/>
    <n v="1"/>
    <n v="0"/>
    <s v="FED HOUSNG &amp; COMM DEV FND"/>
    <s v="DCHS HCD COMMUNITY FACILITIES"/>
    <s v="DEFAULT"/>
    <s v="Default"/>
  </r>
  <r>
    <x v="0"/>
    <s v="1127756"/>
    <s v="000000"/>
    <x v="9"/>
    <s v="0000000"/>
    <n v="2016"/>
    <x v="0"/>
    <x v="9"/>
    <s v="BS000-CURRENT ASSETS"/>
    <s v="B1150-ACCOUNTS RECEIVABLE"/>
    <m/>
    <n v="0"/>
    <n v="0"/>
    <n v="0"/>
    <n v="0"/>
    <n v="0"/>
    <s v="N/A"/>
    <n v="0"/>
    <n v="0"/>
    <n v="-135.29"/>
    <n v="-2348.4900000000002"/>
    <n v="-37550.25"/>
    <n v="0"/>
    <n v="40034.03"/>
    <n v="-6882.62"/>
    <n v="6882.62"/>
    <n v="0"/>
    <n v="0"/>
    <n v="0"/>
    <n v="0"/>
    <s v="FED HOUSNG &amp; COMM DEV FND"/>
    <s v="DCHS HCD COMMUNITY FACILITIES"/>
    <s v="DEFAULT"/>
    <s v="Default"/>
  </r>
  <r>
    <x v="0"/>
    <s v="1127756"/>
    <s v="000000"/>
    <x v="29"/>
    <s v="0000000"/>
    <n v="2016"/>
    <x v="1"/>
    <x v="29"/>
    <s v="BS200-CURRENT LIABILITIES"/>
    <s v="B2220-DEFERRED REVENUES"/>
    <m/>
    <n v="0"/>
    <n v="0"/>
    <n v="0"/>
    <n v="0"/>
    <n v="0"/>
    <s v="N/A"/>
    <n v="0"/>
    <n v="0"/>
    <n v="135.29"/>
    <n v="2348.4900000000002"/>
    <n v="37550.25"/>
    <n v="0"/>
    <n v="-40034.03"/>
    <n v="6882.62"/>
    <n v="-6882.62"/>
    <n v="0"/>
    <n v="0"/>
    <n v="0"/>
    <n v="0"/>
    <s v="FED HOUSNG &amp; COMM DEV FND"/>
    <s v="DCHS HCD COMMUNITY FACILITIES"/>
    <s v="DEFAULT"/>
    <s v="Default"/>
  </r>
  <r>
    <x v="0"/>
    <s v="1127756"/>
    <s v="350300"/>
    <x v="55"/>
    <s v="0000000"/>
    <n v="2016"/>
    <x v="4"/>
    <x v="55"/>
    <s v="R3000-REVENUE"/>
    <s v="R3310-FEDERAL GRANTS DIRECT"/>
    <m/>
    <n v="0"/>
    <n v="0"/>
    <n v="-158714.82"/>
    <n v="0"/>
    <n v="158714.82"/>
    <s v="N/A"/>
    <n v="0"/>
    <n v="-2218.98"/>
    <n v="-4073.6800000000003"/>
    <n v="-44415.75"/>
    <n v="-106680.32000000001"/>
    <n v="38069.980000000003"/>
    <n v="-88606"/>
    <n v="49210.93"/>
    <n v="0"/>
    <n v="0"/>
    <n v="0"/>
    <n v="-1"/>
    <n v="0"/>
    <s v="FED HOUSNG &amp; COMM DEV FND"/>
    <s v="DCHS HCD COMMUNITY FACILITIES"/>
    <s v="COMMUNITY DEVELOPMENT"/>
    <s v="Default"/>
  </r>
  <r>
    <x v="0"/>
    <s v="1127756"/>
    <s v="350300"/>
    <x v="39"/>
    <s v="0000000"/>
    <n v="2016"/>
    <x v="4"/>
    <x v="39"/>
    <s v="R3000-REVENUE"/>
    <s v="R3600-MISCELLANEOUS REVENUE"/>
    <m/>
    <n v="0"/>
    <n v="0"/>
    <n v="-98396.06"/>
    <n v="0"/>
    <n v="98396.06"/>
    <s v="N/A"/>
    <n v="0"/>
    <n v="0"/>
    <n v="0"/>
    <n v="0"/>
    <n v="0"/>
    <n v="0"/>
    <n v="-49185.130000000005"/>
    <n v="-49210.93"/>
    <n v="0"/>
    <n v="0"/>
    <n v="0"/>
    <n v="0"/>
    <n v="0"/>
    <s v="FED HOUSNG &amp; COMM DEV FND"/>
    <s v="DCHS HCD COMMUNITY FACILITIES"/>
    <s v="COMMUNITY DEVELOPMENT"/>
    <s v="Default"/>
  </r>
  <r>
    <x v="0"/>
    <s v="1127756"/>
    <s v="350300"/>
    <x v="40"/>
    <s v="5590000"/>
    <n v="2016"/>
    <x v="3"/>
    <x v="40"/>
    <s v="50000-PROGRAM EXPENDITURE BUDGET"/>
    <s v="51000-WAGES AND BENEFITS"/>
    <s v="51100-SALARIES/WAGES"/>
    <n v="0"/>
    <n v="0"/>
    <n v="10291.39"/>
    <n v="0"/>
    <n v="-10291.39"/>
    <s v="N/A"/>
    <n v="1447.09"/>
    <n v="1532.21"/>
    <n v="1870.21"/>
    <n v="2466.58"/>
    <n v="1679.18"/>
    <n v="1296.1200000000001"/>
    <n v="0"/>
    <n v="0"/>
    <n v="0"/>
    <n v="0"/>
    <n v="0"/>
    <n v="0"/>
    <n v="0"/>
    <s v="FED HOUSNG &amp; COMM DEV FND"/>
    <s v="DCHS HCD COMMUNITY FACILITIES"/>
    <s v="COMMUNITY DEVELOPMENT"/>
    <s v="HOUSING AND COMMUNITY DEVELOPMENT"/>
  </r>
  <r>
    <x v="0"/>
    <s v="1127756"/>
    <s v="350300"/>
    <x v="106"/>
    <s v="5590000"/>
    <n v="2016"/>
    <x v="3"/>
    <x v="106"/>
    <s v="50000-PROGRAM EXPENDITURE BUDGET"/>
    <s v="51000-WAGES AND BENEFITS"/>
    <s v="51100-SALARIES/WAGES"/>
    <n v="0"/>
    <n v="0"/>
    <n v="42.56"/>
    <n v="0"/>
    <n v="-42.56"/>
    <s v="N/A"/>
    <n v="0"/>
    <n v="0"/>
    <n v="42.56"/>
    <n v="0"/>
    <n v="0"/>
    <n v="0"/>
    <n v="0"/>
    <n v="0"/>
    <n v="0"/>
    <n v="0"/>
    <n v="0"/>
    <n v="0"/>
    <n v="0"/>
    <s v="FED HOUSNG &amp; COMM DEV FND"/>
    <s v="DCHS HCD COMMUNITY FACILITIES"/>
    <s v="COMMUNITY DEVELOPMENT"/>
    <s v="HOUSING AND COMMUNITY DEVELOPMENT"/>
  </r>
  <r>
    <x v="0"/>
    <s v="1127756"/>
    <s v="350300"/>
    <x v="70"/>
    <s v="5590000"/>
    <n v="2016"/>
    <x v="3"/>
    <x v="70"/>
    <s v="50000-PROGRAM EXPENDITURE BUDGET"/>
    <s v="51000-WAGES AND BENEFITS"/>
    <s v="51300-PERSONNEL BENEFITS"/>
    <n v="0"/>
    <n v="0"/>
    <n v="2415.88"/>
    <n v="0"/>
    <n v="-2415.88"/>
    <s v="N/A"/>
    <n v="0"/>
    <n v="338.84000000000003"/>
    <n v="376.72"/>
    <n v="1042.5899999999999"/>
    <n v="0"/>
    <n v="657.73"/>
    <n v="0"/>
    <n v="0"/>
    <n v="0"/>
    <n v="0"/>
    <n v="0"/>
    <n v="0"/>
    <n v="0"/>
    <s v="FED HOUSNG &amp; COMM DEV FND"/>
    <s v="DCHS HCD COMMUNITY FACILITIES"/>
    <s v="COMMUNITY DEVELOPMENT"/>
    <s v="HOUSING AND COMMUNITY DEVELOPMENT"/>
  </r>
  <r>
    <x v="0"/>
    <s v="1127756"/>
    <s v="350300"/>
    <x v="71"/>
    <s v="5590000"/>
    <n v="2016"/>
    <x v="3"/>
    <x v="71"/>
    <s v="50000-PROGRAM EXPENDITURE BUDGET"/>
    <s v="51000-WAGES AND BENEFITS"/>
    <s v="51300-PERSONNEL BENEFITS"/>
    <n v="0"/>
    <n v="0"/>
    <n v="968.56000000000006"/>
    <n v="0"/>
    <n v="-968.56000000000006"/>
    <s v="N/A"/>
    <n v="0"/>
    <n v="137.13"/>
    <n v="145.17000000000002"/>
    <n v="399.47"/>
    <n v="0"/>
    <n v="286.79000000000002"/>
    <n v="0"/>
    <n v="0"/>
    <n v="0"/>
    <n v="0"/>
    <n v="0"/>
    <n v="0"/>
    <n v="0"/>
    <s v="FED HOUSNG &amp; COMM DEV FND"/>
    <s v="DCHS HCD COMMUNITY FACILITIES"/>
    <s v="COMMUNITY DEVELOPMENT"/>
    <s v="HOUSING AND COMMUNITY DEVELOPMENT"/>
  </r>
  <r>
    <x v="0"/>
    <s v="1127756"/>
    <s v="350300"/>
    <x v="72"/>
    <s v="5590000"/>
    <n v="2016"/>
    <x v="3"/>
    <x v="72"/>
    <s v="50000-PROGRAM EXPENDITURE BUDGET"/>
    <s v="51000-WAGES AND BENEFITS"/>
    <s v="51300-PERSONNEL BENEFITS"/>
    <n v="0"/>
    <n v="0"/>
    <n v="1163.22"/>
    <n v="0"/>
    <n v="-1163.22"/>
    <s v="N/A"/>
    <n v="0"/>
    <n v="161.79"/>
    <n v="171.31"/>
    <n v="476.24"/>
    <n v="0"/>
    <n v="353.88"/>
    <n v="0"/>
    <n v="0"/>
    <n v="0"/>
    <n v="0"/>
    <n v="0"/>
    <n v="0"/>
    <n v="0"/>
    <s v="FED HOUSNG &amp; COMM DEV FND"/>
    <s v="DCHS HCD COMMUNITY FACILITIES"/>
    <s v="COMMUNITY DEVELOPMENT"/>
    <s v="HOUSING AND COMMUNITY DEVELOPMENT"/>
  </r>
  <r>
    <x v="0"/>
    <s v="1127756"/>
    <s v="350300"/>
    <x v="111"/>
    <s v="5590000"/>
    <n v="2016"/>
    <x v="3"/>
    <x v="111"/>
    <s v="50000-PROGRAM EXPENDITURE BUDGET"/>
    <s v="53000-SERVICES-OTHER CHARGES"/>
    <m/>
    <n v="0"/>
    <n v="0"/>
    <n v="0"/>
    <n v="0"/>
    <n v="0"/>
    <s v="N/A"/>
    <n v="0"/>
    <n v="0"/>
    <n v="0"/>
    <n v="0"/>
    <n v="0"/>
    <n v="0"/>
    <n v="0"/>
    <n v="0"/>
    <n v="0"/>
    <n v="0"/>
    <n v="0"/>
    <n v="0"/>
    <n v="0"/>
    <s v="FED HOUSNG &amp; COMM DEV FND"/>
    <s v="DCHS HCD COMMUNITY FACILITIES"/>
    <s v="COMMUNITY DEVELOPMENT"/>
    <s v="HOUSING AND COMMUNITY DEVELOPMENT"/>
  </r>
  <r>
    <x v="0"/>
    <s v="1127756"/>
    <s v="350300"/>
    <x v="112"/>
    <s v="5590000"/>
    <n v="2016"/>
    <x v="3"/>
    <x v="112"/>
    <s v="50000-PROGRAM EXPENDITURE BUDGET"/>
    <s v="53000-SERVICES-OTHER CHARGES"/>
    <m/>
    <n v="0"/>
    <n v="0"/>
    <n v="242070.27000000002"/>
    <n v="0"/>
    <n v="-242070.27000000002"/>
    <s v="N/A"/>
    <n v="69.63"/>
    <n v="0"/>
    <n v="41122.050000000003"/>
    <n v="104615"/>
    <n v="7755.59"/>
    <n v="0"/>
    <n v="88508"/>
    <n v="0"/>
    <n v="0"/>
    <n v="0"/>
    <n v="0"/>
    <n v="0"/>
    <n v="0"/>
    <s v="FED HOUSNG &amp; COMM DEV FND"/>
    <s v="DCHS HCD COMMUNITY FACILITIES"/>
    <s v="COMMUNITY DEVELOPMENT"/>
    <s v="HOUSING AND COMMUNITY DEVELOPMENT"/>
  </r>
  <r>
    <x v="0"/>
    <s v="1127756"/>
    <s v="350300"/>
    <x v="42"/>
    <s v="5590000"/>
    <n v="2016"/>
    <x v="3"/>
    <x v="42"/>
    <s v="50000-PROGRAM EXPENDITURE BUDGET"/>
    <s v="55000-INTRAGOVERNMENTAL SERVICES"/>
    <m/>
    <n v="0"/>
    <n v="0"/>
    <n v="158"/>
    <n v="0"/>
    <n v="-158"/>
    <s v="N/A"/>
    <n v="0"/>
    <n v="0"/>
    <n v="0"/>
    <n v="18"/>
    <n v="0"/>
    <n v="42"/>
    <n v="98"/>
    <n v="0"/>
    <n v="0"/>
    <n v="0"/>
    <n v="0"/>
    <n v="0"/>
    <n v="0"/>
    <s v="FED HOUSNG &amp; COMM DEV FND"/>
    <s v="DCHS HCD COMMUNITY FACILITIES"/>
    <s v="COMMUNITY DEVELOPMENT"/>
    <s v="HOUSING AND COMMUNITY DEVELOPMENT"/>
  </r>
  <r>
    <x v="0"/>
    <s v="1127759"/>
    <s v="000000"/>
    <x v="6"/>
    <s v="0000000"/>
    <n v="2016"/>
    <x v="0"/>
    <x v="6"/>
    <s v="BS000-CURRENT ASSETS"/>
    <s v="B1150-ACCOUNTS RECEIVABLE"/>
    <m/>
    <n v="0"/>
    <n v="0"/>
    <n v="43942.33"/>
    <n v="0"/>
    <n v="-43942.33"/>
    <s v="N/A"/>
    <n v="0"/>
    <n v="0"/>
    <n v="0"/>
    <n v="212.8"/>
    <n v="15184.87"/>
    <n v="-7368.1900000000005"/>
    <n v="-5124.26"/>
    <n v="91546.09"/>
    <n v="15064.94"/>
    <n v="-26226.74"/>
    <n v="63255.48"/>
    <n v="-102602.66"/>
    <n v="0"/>
    <s v="FED HOUSNG &amp; COMM DEV FND"/>
    <s v="DCHS HCD ECONOMIC DEVELOPMENT"/>
    <s v="DEFAULT"/>
    <s v="Default"/>
  </r>
  <r>
    <x v="0"/>
    <s v="1127759"/>
    <s v="000000"/>
    <x v="9"/>
    <s v="0000000"/>
    <n v="2016"/>
    <x v="0"/>
    <x v="9"/>
    <s v="BS000-CURRENT ASSETS"/>
    <s v="B1150-ACCOUNTS RECEIVABLE"/>
    <m/>
    <n v="0"/>
    <n v="0"/>
    <n v="-115895.97"/>
    <n v="0"/>
    <n v="115895.97"/>
    <s v="N/A"/>
    <n v="0"/>
    <n v="0"/>
    <n v="0"/>
    <n v="0"/>
    <n v="0"/>
    <n v="-1287.1200000000001"/>
    <n v="1286.58"/>
    <n v="-254.61"/>
    <n v="255.15"/>
    <n v="-2422.85"/>
    <n v="414.98"/>
    <n v="-113888.1"/>
    <n v="0"/>
    <s v="FED HOUSNG &amp; COMM DEV FND"/>
    <s v="DCHS HCD ECONOMIC DEVELOPMENT"/>
    <s v="DEFAULT"/>
    <s v="Default"/>
  </r>
  <r>
    <x v="0"/>
    <s v="1127759"/>
    <s v="000000"/>
    <x v="29"/>
    <s v="0000000"/>
    <n v="2016"/>
    <x v="1"/>
    <x v="29"/>
    <s v="BS200-CURRENT LIABILITIES"/>
    <s v="B2220-DEFERRED REVENUES"/>
    <m/>
    <n v="0"/>
    <n v="0"/>
    <n v="115566.12"/>
    <n v="0"/>
    <n v="-115566.12"/>
    <s v="N/A"/>
    <n v="0"/>
    <n v="0"/>
    <n v="0"/>
    <n v="0"/>
    <n v="0"/>
    <n v="1287.1200000000001"/>
    <n v="-1286.58"/>
    <n v="254.61"/>
    <n v="-255.15"/>
    <n v="1678.02"/>
    <n v="0"/>
    <n v="113888.1"/>
    <n v="0"/>
    <s v="FED HOUSNG &amp; COMM DEV FND"/>
    <s v="DCHS HCD ECONOMIC DEVELOPMENT"/>
    <s v="DEFAULT"/>
    <s v="Default"/>
  </r>
  <r>
    <x v="0"/>
    <s v="1127759"/>
    <s v="350047"/>
    <x v="55"/>
    <s v="0000000"/>
    <n v="2016"/>
    <x v="4"/>
    <x v="55"/>
    <s v="R3000-REVENUE"/>
    <s v="R3310-FEDERAL GRANTS DIRECT"/>
    <m/>
    <n v="0"/>
    <n v="0"/>
    <n v="957.13"/>
    <n v="0"/>
    <n v="-957.13"/>
    <s v="N/A"/>
    <n v="0"/>
    <n v="957.13"/>
    <n v="0"/>
    <n v="0"/>
    <n v="0"/>
    <n v="0"/>
    <n v="0"/>
    <n v="0"/>
    <n v="0"/>
    <n v="0"/>
    <n v="0"/>
    <n v="0"/>
    <n v="0"/>
    <s v="FED HOUSNG &amp; COMM DEV FND"/>
    <s v="DCHS HCD ECONOMIC DEVELOPMENT"/>
    <s v="PROGRAM YEAR PROJECTS"/>
    <s v="Default"/>
  </r>
  <r>
    <x v="0"/>
    <s v="1127759"/>
    <s v="350300"/>
    <x v="55"/>
    <s v="0000000"/>
    <n v="2016"/>
    <x v="4"/>
    <x v="55"/>
    <s v="R3000-REVENUE"/>
    <s v="R3310-FEDERAL GRANTS DIRECT"/>
    <m/>
    <n v="0"/>
    <n v="0"/>
    <n v="-542981.07000000007"/>
    <n v="0"/>
    <n v="542981.07000000007"/>
    <s v="N/A"/>
    <n v="0"/>
    <n v="-957.13"/>
    <n v="0"/>
    <n v="-212.8"/>
    <n v="-15184.87"/>
    <n v="-8029.4800000000005"/>
    <n v="-175388.98"/>
    <n v="-91546.09"/>
    <n v="-16384.349999999999"/>
    <n v="-3826.32"/>
    <n v="-63255.48"/>
    <n v="-168195.57"/>
    <n v="0"/>
    <s v="FED HOUSNG &amp; COMM DEV FND"/>
    <s v="DCHS HCD ECONOMIC DEVELOPMENT"/>
    <s v="COMMUNITY DEVELOPMENT"/>
    <s v="Default"/>
  </r>
  <r>
    <x v="0"/>
    <s v="1127759"/>
    <s v="350300"/>
    <x v="40"/>
    <s v="5590000"/>
    <n v="2016"/>
    <x v="3"/>
    <x v="40"/>
    <s v="50000-PROGRAM EXPENDITURE BUDGET"/>
    <s v="51000-WAGES AND BENEFITS"/>
    <s v="51100-SALARIES/WAGES"/>
    <n v="0"/>
    <n v="0"/>
    <n v="17840.57"/>
    <n v="0"/>
    <n v="-17840.57"/>
    <s v="N/A"/>
    <n v="957.13"/>
    <n v="995.71"/>
    <n v="850.24"/>
    <n v="617.14"/>
    <n v="593.87"/>
    <n v="2041.45"/>
    <n v="1594.56"/>
    <n v="1573.78"/>
    <n v="1638.6200000000001"/>
    <n v="2106.3000000000002"/>
    <n v="2147.84"/>
    <n v="2723.93"/>
    <n v="0"/>
    <s v="FED HOUSNG &amp; COMM DEV FND"/>
    <s v="DCHS HCD ECONOMIC DEVELOPMENT"/>
    <s v="COMMUNITY DEVELOPMENT"/>
    <s v="HOUSING AND COMMUNITY DEVELOPMENT"/>
  </r>
  <r>
    <x v="0"/>
    <s v="1127759"/>
    <s v="350300"/>
    <x v="106"/>
    <s v="5590000"/>
    <n v="2016"/>
    <x v="3"/>
    <x v="106"/>
    <s v="50000-PROGRAM EXPENDITURE BUDGET"/>
    <s v="51000-WAGES AND BENEFITS"/>
    <s v="51100-SALARIES/WAGES"/>
    <n v="0"/>
    <n v="0"/>
    <n v="127.68"/>
    <n v="0"/>
    <n v="-127.68"/>
    <s v="N/A"/>
    <n v="0"/>
    <n v="0"/>
    <n v="0"/>
    <n v="0"/>
    <n v="0"/>
    <n v="0"/>
    <n v="42.56"/>
    <n v="0"/>
    <n v="0"/>
    <n v="0"/>
    <n v="85.12"/>
    <n v="0"/>
    <n v="0"/>
    <s v="FED HOUSNG &amp; COMM DEV FND"/>
    <s v="DCHS HCD ECONOMIC DEVELOPMENT"/>
    <s v="COMMUNITY DEVELOPMENT"/>
    <s v="HOUSING AND COMMUNITY DEVELOPMENT"/>
  </r>
  <r>
    <x v="0"/>
    <s v="1127759"/>
    <s v="350300"/>
    <x v="70"/>
    <s v="5590000"/>
    <n v="2016"/>
    <x v="3"/>
    <x v="70"/>
    <s v="50000-PROGRAM EXPENDITURE BUDGET"/>
    <s v="51000-WAGES AND BENEFITS"/>
    <s v="51300-PERSONNEL BENEFITS"/>
    <n v="0"/>
    <n v="0"/>
    <n v="3604.08"/>
    <n v="0"/>
    <n v="-3604.08"/>
    <s v="N/A"/>
    <n v="0"/>
    <n v="0"/>
    <n v="248.76000000000002"/>
    <n v="344.96"/>
    <n v="0"/>
    <n v="406.26"/>
    <n v="0"/>
    <n v="357.07"/>
    <n v="387.18"/>
    <n v="400.11"/>
    <n v="0"/>
    <n v="1459.74"/>
    <n v="0"/>
    <s v="FED HOUSNG &amp; COMM DEV FND"/>
    <s v="DCHS HCD ECONOMIC DEVELOPMENT"/>
    <s v="COMMUNITY DEVELOPMENT"/>
    <s v="HOUSING AND COMMUNITY DEVELOPMENT"/>
  </r>
  <r>
    <x v="0"/>
    <s v="1127759"/>
    <s v="350300"/>
    <x v="71"/>
    <s v="5590000"/>
    <n v="2016"/>
    <x v="3"/>
    <x v="71"/>
    <s v="50000-PROGRAM EXPENDITURE BUDGET"/>
    <s v="51000-WAGES AND BENEFITS"/>
    <s v="51300-PERSONNEL BENEFITS"/>
    <n v="0"/>
    <n v="0"/>
    <n v="1499.5"/>
    <n v="0"/>
    <n v="-1499.5"/>
    <s v="N/A"/>
    <n v="0"/>
    <n v="0"/>
    <n v="91.8"/>
    <n v="132.9"/>
    <n v="0"/>
    <n v="193.6"/>
    <n v="0"/>
    <n v="145.38"/>
    <n v="148.34"/>
    <n v="154.18"/>
    <n v="0"/>
    <n v="633.30000000000007"/>
    <n v="0"/>
    <s v="FED HOUSNG &amp; COMM DEV FND"/>
    <s v="DCHS HCD ECONOMIC DEVELOPMENT"/>
    <s v="COMMUNITY DEVELOPMENT"/>
    <s v="HOUSING AND COMMUNITY DEVELOPMENT"/>
  </r>
  <r>
    <x v="0"/>
    <s v="1127759"/>
    <s v="350300"/>
    <x v="72"/>
    <s v="5590000"/>
    <n v="2016"/>
    <x v="3"/>
    <x v="72"/>
    <s v="50000-PROGRAM EXPENDITURE BUDGET"/>
    <s v="51000-WAGES AND BENEFITS"/>
    <s v="51300-PERSONNEL BENEFITS"/>
    <n v="0"/>
    <n v="0"/>
    <n v="1816.3600000000001"/>
    <n v="0"/>
    <n v="-1816.3600000000001"/>
    <s v="N/A"/>
    <n v="0"/>
    <n v="0"/>
    <n v="112.59"/>
    <n v="157.95000000000002"/>
    <n v="0"/>
    <n v="243.12"/>
    <n v="0"/>
    <n v="175.48"/>
    <n v="175.95000000000002"/>
    <n v="181.94"/>
    <n v="0"/>
    <n v="769.33"/>
    <n v="0"/>
    <s v="FED HOUSNG &amp; COMM DEV FND"/>
    <s v="DCHS HCD ECONOMIC DEVELOPMENT"/>
    <s v="COMMUNITY DEVELOPMENT"/>
    <s v="HOUSING AND COMMUNITY DEVELOPMENT"/>
  </r>
  <r>
    <x v="0"/>
    <s v="1127759"/>
    <s v="350300"/>
    <x v="112"/>
    <s v="5590000"/>
    <n v="2016"/>
    <x v="3"/>
    <x v="112"/>
    <s v="50000-PROGRAM EXPENDITURE BUDGET"/>
    <s v="53000-SERVICES-OTHER CHARGES"/>
    <m/>
    <n v="0"/>
    <n v="0"/>
    <n v="342458.75"/>
    <n v="250"/>
    <n v="-342708.75"/>
    <s v="N/A"/>
    <n v="0"/>
    <n v="0"/>
    <n v="0"/>
    <n v="0"/>
    <n v="15397.67"/>
    <n v="0"/>
    <n v="0"/>
    <n v="88605.24"/>
    <n v="14928.050000000001"/>
    <n v="0"/>
    <n v="60930.520000000004"/>
    <n v="162597.26999999999"/>
    <n v="0"/>
    <s v="FED HOUSNG &amp; COMM DEV FND"/>
    <s v="DCHS HCD ECONOMIC DEVELOPMENT"/>
    <s v="COMMUNITY DEVELOPMENT"/>
    <s v="HOUSING AND COMMUNITY DEVELOPMENT"/>
  </r>
  <r>
    <x v="0"/>
    <s v="1127759"/>
    <s v="350300"/>
    <x v="42"/>
    <s v="5590000"/>
    <n v="2016"/>
    <x v="3"/>
    <x v="42"/>
    <s v="50000-PROGRAM EXPENDITURE BUDGET"/>
    <s v="55000-INTRAGOVERNMENTAL SERVICES"/>
    <m/>
    <n v="0"/>
    <n v="0"/>
    <n v="308"/>
    <n v="0"/>
    <n v="-308"/>
    <s v="N/A"/>
    <n v="0"/>
    <n v="0"/>
    <n v="0"/>
    <n v="0"/>
    <n v="0"/>
    <n v="42"/>
    <n v="0"/>
    <n v="72"/>
    <n v="0"/>
    <n v="90"/>
    <n v="92"/>
    <n v="12"/>
    <n v="0"/>
    <s v="FED HOUSNG &amp; COMM DEV FND"/>
    <s v="DCHS HCD ECONOMIC DEVELOPMENT"/>
    <s v="COMMUNITY DEVELOPMENT"/>
    <s v="HOUSING AND COMMUNITY DEVELOPMENT"/>
  </r>
  <r>
    <x v="0"/>
    <s v="1127759"/>
    <s v="350300"/>
    <x v="141"/>
    <s v="5590000"/>
    <n v="2016"/>
    <x v="3"/>
    <x v="141"/>
    <s v="50000-PROGRAM EXPENDITURE BUDGET"/>
    <s v="58000-INTRAGOVERNMENTAL CONTRIBUTIONS"/>
    <m/>
    <n v="0"/>
    <n v="0"/>
    <n v="174369"/>
    <n v="0"/>
    <n v="-174369"/>
    <s v="N/A"/>
    <n v="0"/>
    <n v="0"/>
    <n v="0"/>
    <n v="174369"/>
    <n v="0"/>
    <n v="0"/>
    <n v="0"/>
    <n v="0"/>
    <n v="0"/>
    <n v="0"/>
    <n v="0"/>
    <n v="0"/>
    <n v="0"/>
    <s v="FED HOUSNG &amp; COMM DEV FND"/>
    <s v="DCHS HCD ECONOMIC DEVELOPMENT"/>
    <s v="COMMUNITY DEVELOPMENT"/>
    <s v="HOUSING AND COMMUNITY DEVELOPMENT"/>
  </r>
  <r>
    <x v="0"/>
    <s v="1127771"/>
    <s v="000000"/>
    <x v="6"/>
    <s v="0000000"/>
    <n v="2016"/>
    <x v="0"/>
    <x v="6"/>
    <s v="BS000-CURRENT ASSETS"/>
    <s v="B1150-ACCOUNTS RECEIVABLE"/>
    <m/>
    <n v="0"/>
    <n v="0"/>
    <n v="395853.9"/>
    <n v="0"/>
    <n v="-395853.9"/>
    <s v="N/A"/>
    <n v="0"/>
    <n v="7062.59"/>
    <n v="3338.61"/>
    <n v="69937.240000000005"/>
    <n v="139365.04"/>
    <n v="-134774.73000000001"/>
    <n v="8378.0499999999993"/>
    <n v="57160.37"/>
    <n v="138797.58000000002"/>
    <n v="-146673.95000000001"/>
    <n v="-35318.07"/>
    <n v="288581.17"/>
    <n v="0"/>
    <s v="FED HOUSNG &amp; COMM DEV FND"/>
    <s v="DCHS HCD PUBLIC INFRASTRUCTURE"/>
    <s v="DEFAULT"/>
    <s v="Default"/>
  </r>
  <r>
    <x v="0"/>
    <s v="1127771"/>
    <s v="000000"/>
    <x v="9"/>
    <s v="0000000"/>
    <n v="2016"/>
    <x v="0"/>
    <x v="9"/>
    <s v="BS000-CURRENT ASSETS"/>
    <s v="B1150-ACCOUNTS RECEIVABLE"/>
    <m/>
    <n v="0"/>
    <n v="0"/>
    <n v="147589.9"/>
    <n v="0"/>
    <n v="-147589.9"/>
    <s v="N/A"/>
    <n v="0"/>
    <n v="0"/>
    <n v="-274.75"/>
    <n v="9575.98"/>
    <n v="37550.25"/>
    <n v="1183.21"/>
    <n v="-88607.5"/>
    <n v="39251.64"/>
    <n v="1321.17"/>
    <n v="-49224.62"/>
    <n v="-414.98"/>
    <n v="197229.5"/>
    <n v="0"/>
    <s v="FED HOUSNG &amp; COMM DEV FND"/>
    <s v="DCHS HCD PUBLIC INFRASTRUCTURE"/>
    <s v="DEFAULT"/>
    <s v="Default"/>
  </r>
  <r>
    <x v="0"/>
    <s v="1127771"/>
    <s v="000000"/>
    <x v="29"/>
    <s v="0000000"/>
    <n v="2016"/>
    <x v="1"/>
    <x v="29"/>
    <s v="BS200-CURRENT LIABILITIES"/>
    <s v="B2220-DEFERRED REVENUES"/>
    <m/>
    <n v="0"/>
    <n v="0"/>
    <n v="-25085.61"/>
    <n v="0"/>
    <n v="25085.61"/>
    <s v="N/A"/>
    <n v="0"/>
    <n v="0"/>
    <n v="274.75"/>
    <n v="-9575.98"/>
    <n v="-37550.25"/>
    <n v="-1183.21"/>
    <n v="48034.69"/>
    <n v="1321.17"/>
    <n v="-1321.17"/>
    <n v="2043.89"/>
    <n v="0"/>
    <n v="-27129.5"/>
    <n v="0"/>
    <s v="FED HOUSNG &amp; COMM DEV FND"/>
    <s v="DCHS HCD PUBLIC INFRASTRUCTURE"/>
    <s v="DEFAULT"/>
    <s v="Default"/>
  </r>
  <r>
    <x v="0"/>
    <s v="1127771"/>
    <s v="350300"/>
    <x v="55"/>
    <s v="0000000"/>
    <n v="2016"/>
    <x v="4"/>
    <x v="55"/>
    <s v="R3000-REVENUE"/>
    <s v="R3310-FEDERAL GRANTS DIRECT"/>
    <m/>
    <n v="0"/>
    <n v="0"/>
    <n v="-1048040.02"/>
    <n v="0"/>
    <n v="1048040.02"/>
    <s v="N/A"/>
    <n v="0"/>
    <n v="-7062.59"/>
    <n v="-8549.3700000000008"/>
    <n v="-79318.45"/>
    <n v="-146592.53"/>
    <n v="-15598.36"/>
    <n v="-43649.4"/>
    <n v="-97733.180000000008"/>
    <n v="-147695.16"/>
    <n v="-9492.51"/>
    <n v="35318.07"/>
    <n v="-527666.54"/>
    <n v="0"/>
    <s v="FED HOUSNG &amp; COMM DEV FND"/>
    <s v="DCHS HCD PUBLIC INFRASTRUCTURE"/>
    <s v="COMMUNITY DEVELOPMENT"/>
    <s v="Default"/>
  </r>
  <r>
    <x v="0"/>
    <s v="1127771"/>
    <s v="350300"/>
    <x v="39"/>
    <s v="0000000"/>
    <n v="2016"/>
    <x v="4"/>
    <x v="39"/>
    <s v="R3000-REVENUE"/>
    <s v="R3600-MISCELLANEOUS REVENUE"/>
    <m/>
    <n v="0"/>
    <n v="0"/>
    <n v="-50246.73"/>
    <n v="0"/>
    <n v="50246.73"/>
    <s v="N/A"/>
    <n v="0"/>
    <n v="0"/>
    <n v="0"/>
    <n v="0"/>
    <n v="0"/>
    <n v="0"/>
    <n v="0"/>
    <n v="0"/>
    <n v="-47180.73"/>
    <n v="0"/>
    <n v="0"/>
    <n v="-3066"/>
    <n v="0"/>
    <s v="FED HOUSNG &amp; COMM DEV FND"/>
    <s v="DCHS HCD PUBLIC INFRASTRUCTURE"/>
    <s v="COMMUNITY DEVELOPMENT"/>
    <s v="Default"/>
  </r>
  <r>
    <x v="0"/>
    <s v="1127771"/>
    <s v="350300"/>
    <x v="40"/>
    <s v="5590000"/>
    <n v="2016"/>
    <x v="3"/>
    <x v="40"/>
    <s v="50000-PROGRAM EXPENDITURE BUDGET"/>
    <s v="51000-WAGES AND BENEFITS"/>
    <s v="51100-SALARIES/WAGES"/>
    <n v="0"/>
    <n v="0"/>
    <n v="60806.74"/>
    <n v="0"/>
    <n v="-60806.74"/>
    <s v="N/A"/>
    <n v="4473.3"/>
    <n v="4937.4400000000005"/>
    <n v="4494.79"/>
    <n v="2987.13"/>
    <n v="5338.67"/>
    <n v="7535.9800000000005"/>
    <n v="5952.66"/>
    <n v="4416.13"/>
    <n v="5185.8"/>
    <n v="4509.18"/>
    <n v="5519.02"/>
    <n v="5456.64"/>
    <n v="0"/>
    <s v="FED HOUSNG &amp; COMM DEV FND"/>
    <s v="DCHS HCD PUBLIC INFRASTRUCTURE"/>
    <s v="COMMUNITY DEVELOPMENT"/>
    <s v="HOUSING AND COMMUNITY DEVELOPMENT"/>
  </r>
  <r>
    <x v="0"/>
    <s v="1127771"/>
    <s v="350300"/>
    <x v="106"/>
    <s v="5590000"/>
    <n v="2016"/>
    <x v="3"/>
    <x v="106"/>
    <s v="50000-PROGRAM EXPENDITURE BUDGET"/>
    <s v="51000-WAGES AND BENEFITS"/>
    <s v="51100-SALARIES/WAGES"/>
    <n v="0"/>
    <n v="0"/>
    <n v="124.69"/>
    <n v="0"/>
    <n v="-124.69"/>
    <s v="N/A"/>
    <n v="0"/>
    <n v="0"/>
    <n v="42.56"/>
    <n v="-42.56"/>
    <n v="0"/>
    <n v="0"/>
    <n v="0"/>
    <n v="0"/>
    <n v="0"/>
    <n v="0"/>
    <n v="124.69"/>
    <n v="0"/>
    <n v="0"/>
    <s v="FED HOUSNG &amp; COMM DEV FND"/>
    <s v="DCHS HCD PUBLIC INFRASTRUCTURE"/>
    <s v="COMMUNITY DEVELOPMENT"/>
    <s v="HOUSING AND COMMUNITY DEVELOPMENT"/>
  </r>
  <r>
    <x v="0"/>
    <s v="1127771"/>
    <s v="350300"/>
    <x v="70"/>
    <s v="5590000"/>
    <n v="2016"/>
    <x v="3"/>
    <x v="70"/>
    <s v="50000-PROGRAM EXPENDITURE BUDGET"/>
    <s v="51000-WAGES AND BENEFITS"/>
    <s v="51300-PERSONNEL BENEFITS"/>
    <n v="0"/>
    <n v="0"/>
    <n v="13175.130000000001"/>
    <n v="0"/>
    <n v="-13175.130000000001"/>
    <s v="N/A"/>
    <n v="0"/>
    <n v="1006.57"/>
    <n v="1174.69"/>
    <n v="1892.98"/>
    <n v="0"/>
    <n v="2257.86"/>
    <n v="0"/>
    <n v="1334.72"/>
    <n v="1056.9000000000001"/>
    <n v="1242.05"/>
    <n v="0"/>
    <n v="3209.36"/>
    <n v="0"/>
    <s v="FED HOUSNG &amp; COMM DEV FND"/>
    <s v="DCHS HCD PUBLIC INFRASTRUCTURE"/>
    <s v="COMMUNITY DEVELOPMENT"/>
    <s v="HOUSING AND COMMUNITY DEVELOPMENT"/>
  </r>
  <r>
    <x v="0"/>
    <s v="1127771"/>
    <s v="350300"/>
    <x v="71"/>
    <s v="5590000"/>
    <n v="2016"/>
    <x v="3"/>
    <x v="71"/>
    <s v="50000-PROGRAM EXPENDITURE BUDGET"/>
    <s v="51000-WAGES AND BENEFITS"/>
    <s v="51300-PERSONNEL BENEFITS"/>
    <n v="0"/>
    <n v="0"/>
    <n v="4626.0200000000004"/>
    <n v="0"/>
    <n v="-4626.0200000000004"/>
    <s v="N/A"/>
    <n v="0"/>
    <n v="346.45"/>
    <n v="382.87"/>
    <n v="614.5"/>
    <n v="0"/>
    <n v="895.47"/>
    <n v="0"/>
    <n v="445.89"/>
    <n v="340.12"/>
    <n v="408.93"/>
    <n v="0"/>
    <n v="1191.79"/>
    <n v="0"/>
    <s v="FED HOUSNG &amp; COMM DEV FND"/>
    <s v="DCHS HCD PUBLIC INFRASTRUCTURE"/>
    <s v="COMMUNITY DEVELOPMENT"/>
    <s v="HOUSING AND COMMUNITY DEVELOPMENT"/>
  </r>
  <r>
    <x v="0"/>
    <s v="1127771"/>
    <s v="350300"/>
    <x v="72"/>
    <s v="5590000"/>
    <n v="2016"/>
    <x v="3"/>
    <x v="72"/>
    <s v="50000-PROGRAM EXPENDITURE BUDGET"/>
    <s v="51000-WAGES AND BENEFITS"/>
    <s v="51300-PERSONNEL BENEFITS"/>
    <n v="0"/>
    <n v="0"/>
    <n v="6670.27"/>
    <n v="0"/>
    <n v="-6670.27"/>
    <s v="N/A"/>
    <n v="0"/>
    <n v="500.12"/>
    <n v="555.51"/>
    <n v="889.92000000000007"/>
    <n v="0"/>
    <n v="1302.6200000000001"/>
    <n v="0"/>
    <n v="634.53"/>
    <n v="493.73"/>
    <n v="582.4"/>
    <n v="0"/>
    <n v="1711.44"/>
    <n v="0"/>
    <s v="FED HOUSNG &amp; COMM DEV FND"/>
    <s v="DCHS HCD PUBLIC INFRASTRUCTURE"/>
    <s v="COMMUNITY DEVELOPMENT"/>
    <s v="HOUSING AND COMMUNITY DEVELOPMENT"/>
  </r>
  <r>
    <x v="0"/>
    <s v="1127771"/>
    <s v="350300"/>
    <x v="112"/>
    <s v="5590000"/>
    <n v="2016"/>
    <x v="3"/>
    <x v="112"/>
    <s v="50000-PROGRAM EXPENDITURE BUDGET"/>
    <s v="53000-SERVICES-OTHER CHARGES"/>
    <m/>
    <n v="0"/>
    <n v="0"/>
    <n v="881645.9"/>
    <n v="31606.29"/>
    <n v="-913252.19000000006"/>
    <s v="N/A"/>
    <n v="0"/>
    <n v="0"/>
    <n v="0"/>
    <n v="74877.55"/>
    <n v="142753.28"/>
    <n v="0"/>
    <n v="38296.22"/>
    <n v="44826.25"/>
    <n v="190469.29"/>
    <n v="0"/>
    <n v="0"/>
    <n v="390423.31"/>
    <n v="0"/>
    <s v="FED HOUSNG &amp; COMM DEV FND"/>
    <s v="DCHS HCD PUBLIC INFRASTRUCTURE"/>
    <s v="COMMUNITY DEVELOPMENT"/>
    <s v="HOUSING AND COMMUNITY DEVELOPMENT"/>
  </r>
  <r>
    <x v="0"/>
    <s v="1127771"/>
    <s v="350300"/>
    <x v="42"/>
    <s v="5590000"/>
    <n v="2016"/>
    <x v="3"/>
    <x v="42"/>
    <s v="50000-PROGRAM EXPENDITURE BUDGET"/>
    <s v="55000-INTRAGOVERNMENTAL SERVICES"/>
    <m/>
    <n v="0"/>
    <n v="0"/>
    <n v="2538"/>
    <n v="0"/>
    <n v="-2538"/>
    <s v="N/A"/>
    <n v="0"/>
    <n v="0"/>
    <n v="156"/>
    <n v="0"/>
    <n v="414"/>
    <n v="309"/>
    <n v="766"/>
    <n v="328"/>
    <n v="0"/>
    <n v="80"/>
    <n v="445"/>
    <n v="40"/>
    <n v="0"/>
    <s v="FED HOUSNG &amp; COMM DEV FND"/>
    <s v="DCHS HCD PUBLIC INFRASTRUCTURE"/>
    <s v="COMMUNITY DEVELOPMENT"/>
    <s v="HOUSING AND COMMUNITY DEVELOPMENT"/>
  </r>
  <r>
    <x v="0"/>
    <s v="1127776"/>
    <s v="000000"/>
    <x v="6"/>
    <s v="0000000"/>
    <n v="2016"/>
    <x v="0"/>
    <x v="6"/>
    <s v="BS000-CURRENT ASSETS"/>
    <s v="B1150-ACCOUNTS RECEIVABLE"/>
    <m/>
    <n v="0"/>
    <n v="0"/>
    <n v="111809.47"/>
    <n v="0"/>
    <n v="-111809.47"/>
    <s v="N/A"/>
    <n v="0"/>
    <n v="0"/>
    <n v="0"/>
    <n v="0"/>
    <n v="0"/>
    <n v="0"/>
    <n v="0"/>
    <n v="0"/>
    <n v="30098"/>
    <n v="0"/>
    <n v="0"/>
    <n v="81711.47"/>
    <n v="0"/>
    <s v="FED HOUSNG &amp; COMM DEV FND"/>
    <s v="DCHS HCD PUBLIC SERVICES"/>
    <s v="DEFAULT"/>
    <s v="Default"/>
  </r>
  <r>
    <x v="0"/>
    <s v="1127776"/>
    <s v="000000"/>
    <x v="9"/>
    <s v="0000000"/>
    <n v="2016"/>
    <x v="0"/>
    <x v="9"/>
    <s v="BS000-CURRENT ASSETS"/>
    <s v="B1150-ACCOUNTS RECEIVABLE"/>
    <m/>
    <n v="0"/>
    <n v="0"/>
    <n v="-16367.140000000001"/>
    <n v="0"/>
    <n v="16367.140000000001"/>
    <s v="N/A"/>
    <n v="0"/>
    <n v="0"/>
    <n v="0"/>
    <n v="0"/>
    <n v="0"/>
    <n v="0"/>
    <n v="0"/>
    <n v="0"/>
    <n v="0"/>
    <n v="0"/>
    <n v="0"/>
    <n v="-16367.140000000001"/>
    <n v="0"/>
    <s v="FED HOUSNG &amp; COMM DEV FND"/>
    <s v="DCHS HCD PUBLIC SERVICES"/>
    <s v="DEFAULT"/>
    <s v="Default"/>
  </r>
  <r>
    <x v="0"/>
    <s v="1127776"/>
    <s v="000000"/>
    <x v="29"/>
    <s v="0000000"/>
    <n v="2016"/>
    <x v="1"/>
    <x v="29"/>
    <s v="BS200-CURRENT LIABILITIES"/>
    <s v="B2220-DEFERRED REVENUES"/>
    <m/>
    <n v="0"/>
    <n v="0"/>
    <n v="16367.140000000001"/>
    <n v="0"/>
    <n v="-16367.140000000001"/>
    <s v="N/A"/>
    <n v="0"/>
    <n v="0"/>
    <n v="0"/>
    <n v="0"/>
    <n v="0"/>
    <n v="0"/>
    <n v="0"/>
    <n v="0"/>
    <n v="0"/>
    <n v="0"/>
    <n v="0"/>
    <n v="16367.140000000001"/>
    <n v="0"/>
    <s v="FED HOUSNG &amp; COMM DEV FND"/>
    <s v="DCHS HCD PUBLIC SERVICES"/>
    <s v="DEFAULT"/>
    <s v="Default"/>
  </r>
  <r>
    <x v="0"/>
    <s v="1127776"/>
    <s v="350300"/>
    <x v="55"/>
    <s v="0000000"/>
    <n v="2016"/>
    <x v="4"/>
    <x v="55"/>
    <s v="R3000-REVENUE"/>
    <s v="R3310-FEDERAL GRANTS DIRECT"/>
    <m/>
    <n v="0"/>
    <n v="0"/>
    <n v="-130258.53"/>
    <n v="0"/>
    <n v="130258.53"/>
    <s v="N/A"/>
    <n v="0"/>
    <n v="0"/>
    <n v="0"/>
    <n v="0"/>
    <n v="0"/>
    <n v="0"/>
    <n v="0"/>
    <n v="0"/>
    <n v="0"/>
    <n v="-40130"/>
    <n v="0"/>
    <n v="-90128.53"/>
    <n v="0"/>
    <s v="FED HOUSNG &amp; COMM DEV FND"/>
    <s v="DCHS HCD PUBLIC SERVICES"/>
    <s v="COMMUNITY DEVELOPMENT"/>
    <s v="Default"/>
  </r>
  <r>
    <x v="0"/>
    <s v="1127776"/>
    <s v="350300"/>
    <x v="39"/>
    <s v="0000000"/>
    <n v="2016"/>
    <x v="4"/>
    <x v="39"/>
    <s v="R3000-REVENUE"/>
    <s v="R3600-MISCELLANEOUS REVENUE"/>
    <m/>
    <n v="0"/>
    <n v="0"/>
    <n v="-50970.47"/>
    <n v="0"/>
    <n v="50970.47"/>
    <s v="N/A"/>
    <n v="0"/>
    <n v="0"/>
    <n v="0"/>
    <n v="0"/>
    <n v="0"/>
    <n v="0"/>
    <n v="0"/>
    <n v="0"/>
    <n v="-30098"/>
    <n v="0"/>
    <n v="0"/>
    <n v="-20872.47"/>
    <n v="0"/>
    <s v="FED HOUSNG &amp; COMM DEV FND"/>
    <s v="DCHS HCD PUBLIC SERVICES"/>
    <s v="COMMUNITY DEVELOPMENT"/>
    <s v="Default"/>
  </r>
  <r>
    <x v="0"/>
    <s v="1127776"/>
    <s v="350300"/>
    <x v="112"/>
    <s v="5590000"/>
    <n v="2016"/>
    <x v="3"/>
    <x v="112"/>
    <s v="50000-PROGRAM EXPENDITURE BUDGET"/>
    <s v="53000-SERVICES-OTHER CHARGES"/>
    <m/>
    <n v="0"/>
    <n v="0"/>
    <n v="181229"/>
    <n v="0"/>
    <n v="-181229"/>
    <s v="N/A"/>
    <n v="0"/>
    <n v="0"/>
    <n v="0"/>
    <n v="0"/>
    <n v="0"/>
    <n v="0"/>
    <n v="0"/>
    <n v="30098"/>
    <n v="40130"/>
    <n v="0"/>
    <n v="35113"/>
    <n v="75888"/>
    <n v="0"/>
    <s v="FED HOUSNG &amp; COMM DEV FND"/>
    <s v="DCHS HCD PUBLIC SERVICES"/>
    <s v="COMMUNITY DEVELOPMENT"/>
    <s v="HOUSING AND COMMUNITY DEVELOPMENT"/>
  </r>
  <r>
    <x v="0"/>
    <s v="1127781"/>
    <s v="000000"/>
    <x v="6"/>
    <s v="0000000"/>
    <n v="2016"/>
    <x v="0"/>
    <x v="6"/>
    <s v="BS000-CURRENT ASSETS"/>
    <s v="B1150-ACCOUNTS RECEIVABLE"/>
    <m/>
    <n v="0"/>
    <n v="0"/>
    <n v="94021.94"/>
    <n v="0"/>
    <n v="-94021.94"/>
    <s v="N/A"/>
    <n v="0"/>
    <n v="0"/>
    <n v="0"/>
    <n v="0"/>
    <n v="0"/>
    <n v="0"/>
    <n v="0"/>
    <n v="6564.33"/>
    <n v="-855.75"/>
    <n v="193.59"/>
    <n v="60.56"/>
    <n v="88059.21"/>
    <n v="0"/>
    <s v="FED HOUSNG &amp; COMM DEV FND"/>
    <s v="DCHS HCD HSG REHABILITATION"/>
    <s v="DEFAULT"/>
    <s v="Default"/>
  </r>
  <r>
    <x v="0"/>
    <s v="1127781"/>
    <s v="000000"/>
    <x v="9"/>
    <s v="0000000"/>
    <n v="2016"/>
    <x v="0"/>
    <x v="9"/>
    <s v="BS000-CURRENT ASSETS"/>
    <s v="B1150-ACCOUNTS RECEIVABLE"/>
    <m/>
    <n v="0"/>
    <n v="0"/>
    <n v="0"/>
    <n v="0"/>
    <n v="0"/>
    <s v="N/A"/>
    <n v="0"/>
    <n v="0"/>
    <n v="0"/>
    <n v="0"/>
    <n v="0"/>
    <n v="0"/>
    <n v="0"/>
    <n v="-249.05"/>
    <n v="249.05"/>
    <n v="0"/>
    <n v="0"/>
    <n v="0"/>
    <n v="0"/>
    <s v="FED HOUSNG &amp; COMM DEV FND"/>
    <s v="DCHS HCD HSG REHABILITATION"/>
    <s v="DEFAULT"/>
    <s v="Default"/>
  </r>
  <r>
    <x v="0"/>
    <s v="1127781"/>
    <s v="000000"/>
    <x v="29"/>
    <s v="0000000"/>
    <n v="2016"/>
    <x v="1"/>
    <x v="29"/>
    <s v="BS200-CURRENT LIABILITIES"/>
    <s v="B2220-DEFERRED REVENUES"/>
    <m/>
    <n v="0"/>
    <n v="0"/>
    <n v="0"/>
    <n v="0"/>
    <n v="0"/>
    <s v="N/A"/>
    <n v="0"/>
    <n v="0"/>
    <n v="0"/>
    <n v="0"/>
    <n v="0"/>
    <n v="0"/>
    <n v="0"/>
    <n v="249.05"/>
    <n v="-249.05"/>
    <n v="0"/>
    <n v="0"/>
    <n v="0"/>
    <n v="0"/>
    <s v="FED HOUSNG &amp; COMM DEV FND"/>
    <s v="DCHS HCD HSG REHABILITATION"/>
    <s v="DEFAULT"/>
    <s v="Default"/>
  </r>
  <r>
    <x v="0"/>
    <s v="1127781"/>
    <s v="350300"/>
    <x v="55"/>
    <s v="0000000"/>
    <n v="2016"/>
    <x v="4"/>
    <x v="55"/>
    <s v="R3000-REVENUE"/>
    <s v="R3310-FEDERAL GRANTS DIRECT"/>
    <m/>
    <n v="0"/>
    <n v="0"/>
    <n v="-90694.49"/>
    <n v="0"/>
    <n v="90694.49"/>
    <s v="N/A"/>
    <n v="0"/>
    <n v="0"/>
    <n v="0"/>
    <n v="0"/>
    <n v="0"/>
    <n v="0"/>
    <n v="0"/>
    <n v="-6564.33"/>
    <n v="5119.63"/>
    <n v="-513.45000000000005"/>
    <n v="-60.56"/>
    <n v="-88675.78"/>
    <n v="0"/>
    <s v="FED HOUSNG &amp; COMM DEV FND"/>
    <s v="DCHS HCD HSG REHABILITATION"/>
    <s v="COMMUNITY DEVELOPMENT"/>
    <s v="Default"/>
  </r>
  <r>
    <x v="0"/>
    <s v="1127781"/>
    <s v="350300"/>
    <x v="39"/>
    <s v="0000000"/>
    <n v="2016"/>
    <x v="4"/>
    <x v="39"/>
    <s v="R3000-REVENUE"/>
    <s v="R3600-MISCELLANEOUS REVENUE"/>
    <m/>
    <n v="0"/>
    <n v="0"/>
    <n v="-5388.72"/>
    <n v="0"/>
    <n v="5388.72"/>
    <s v="N/A"/>
    <n v="0"/>
    <n v="0"/>
    <n v="0"/>
    <n v="0"/>
    <n v="0"/>
    <n v="0"/>
    <n v="0"/>
    <n v="0"/>
    <n v="-5388.72"/>
    <n v="0"/>
    <n v="0"/>
    <n v="0"/>
    <n v="0"/>
    <s v="FED HOUSNG &amp; COMM DEV FND"/>
    <s v="DCHS HCD HSG REHABILITATION"/>
    <s v="COMMUNITY DEVELOPMENT"/>
    <s v="Default"/>
  </r>
  <r>
    <x v="0"/>
    <s v="1127781"/>
    <s v="350300"/>
    <x v="40"/>
    <s v="5590000"/>
    <n v="2016"/>
    <x v="3"/>
    <x v="40"/>
    <s v="50000-PROGRAM EXPENDITURE BUDGET"/>
    <s v="51000-WAGES AND BENEFITS"/>
    <s v="51100-SALARIES/WAGES"/>
    <n v="0"/>
    <n v="0"/>
    <n v="5611.6"/>
    <n v="0"/>
    <n v="-5611.6"/>
    <s v="N/A"/>
    <n v="0"/>
    <n v="723.55000000000007"/>
    <n v="658.69"/>
    <n v="806.68000000000006"/>
    <n v="912.08"/>
    <n v="532.01"/>
    <n v="553.30000000000007"/>
    <n v="595.36"/>
    <n v="0"/>
    <n v="489.45"/>
    <n v="42.56"/>
    <n v="297.92"/>
    <n v="0"/>
    <s v="FED HOUSNG &amp; COMM DEV FND"/>
    <s v="DCHS HCD HSG REHABILITATION"/>
    <s v="COMMUNITY DEVELOPMENT"/>
    <s v="HOUSING AND COMMUNITY DEVELOPMENT"/>
  </r>
  <r>
    <x v="0"/>
    <s v="1127781"/>
    <s v="350300"/>
    <x v="70"/>
    <s v="5590000"/>
    <n v="2016"/>
    <x v="3"/>
    <x v="70"/>
    <s v="50000-PROGRAM EXPENDITURE BUDGET"/>
    <s v="51000-WAGES AND BENEFITS"/>
    <s v="51300-PERSONNEL BENEFITS"/>
    <n v="0"/>
    <n v="0"/>
    <n v="1270.6500000000001"/>
    <n v="0"/>
    <n v="-1270.6500000000001"/>
    <s v="N/A"/>
    <n v="0"/>
    <n v="0"/>
    <n v="177.89000000000001"/>
    <n v="351.41"/>
    <n v="0"/>
    <n v="283.48"/>
    <n v="0"/>
    <n v="119.78"/>
    <n v="146.5"/>
    <n v="0"/>
    <n v="0"/>
    <n v="191.59"/>
    <n v="0"/>
    <s v="FED HOUSNG &amp; COMM DEV FND"/>
    <s v="DCHS HCD HSG REHABILITATION"/>
    <s v="COMMUNITY DEVELOPMENT"/>
    <s v="HOUSING AND COMMUNITY DEVELOPMENT"/>
  </r>
  <r>
    <x v="0"/>
    <s v="1127781"/>
    <s v="350300"/>
    <x v="71"/>
    <s v="5590000"/>
    <n v="2016"/>
    <x v="3"/>
    <x v="71"/>
    <s v="50000-PROGRAM EXPENDITURE BUDGET"/>
    <s v="51000-WAGES AND BENEFITS"/>
    <s v="51300-PERSONNEL BENEFITS"/>
    <n v="0"/>
    <n v="0"/>
    <n v="506.52000000000004"/>
    <n v="0"/>
    <n v="-506.52000000000004"/>
    <s v="N/A"/>
    <n v="0"/>
    <n v="0"/>
    <n v="68.55"/>
    <n v="133.19999999999999"/>
    <n v="0"/>
    <n v="115.28"/>
    <n v="0"/>
    <n v="49.35"/>
    <n v="56.03"/>
    <n v="0"/>
    <n v="0"/>
    <n v="84.11"/>
    <n v="0"/>
    <s v="FED HOUSNG &amp; COMM DEV FND"/>
    <s v="DCHS HCD HSG REHABILITATION"/>
    <s v="COMMUNITY DEVELOPMENT"/>
    <s v="HOUSING AND COMMUNITY DEVELOPMENT"/>
  </r>
  <r>
    <x v="0"/>
    <s v="1127781"/>
    <s v="350300"/>
    <x v="72"/>
    <s v="5590000"/>
    <n v="2016"/>
    <x v="3"/>
    <x v="72"/>
    <s v="50000-PROGRAM EXPENDITURE BUDGET"/>
    <s v="51000-WAGES AND BENEFITS"/>
    <s v="51300-PERSONNEL BENEFITS"/>
    <n v="0"/>
    <n v="0"/>
    <n v="610.44000000000005"/>
    <n v="0"/>
    <n v="-610.44000000000005"/>
    <s v="N/A"/>
    <n v="0"/>
    <n v="0"/>
    <n v="80.89"/>
    <n v="160.33000000000001"/>
    <n v="0"/>
    <n v="141.36000000000001"/>
    <n v="0"/>
    <n v="59.14"/>
    <n v="66.56"/>
    <n v="0"/>
    <n v="0"/>
    <n v="102.16"/>
    <n v="0"/>
    <s v="FED HOUSNG &amp; COMM DEV FND"/>
    <s v="DCHS HCD HSG REHABILITATION"/>
    <s v="COMMUNITY DEVELOPMENT"/>
    <s v="HOUSING AND COMMUNITY DEVELOPMENT"/>
  </r>
  <r>
    <x v="0"/>
    <s v="1127781"/>
    <s v="350300"/>
    <x v="123"/>
    <s v="5590000"/>
    <n v="2016"/>
    <x v="3"/>
    <x v="123"/>
    <s v="50000-PROGRAM EXPENDITURE BUDGET"/>
    <s v="52000-SUPPLIES"/>
    <m/>
    <n v="0"/>
    <n v="0"/>
    <n v="979.84"/>
    <n v="0"/>
    <n v="-979.84"/>
    <s v="N/A"/>
    <n v="0"/>
    <n v="0"/>
    <n v="979.84"/>
    <n v="0"/>
    <n v="0"/>
    <n v="0"/>
    <n v="0"/>
    <n v="0"/>
    <n v="0"/>
    <n v="0"/>
    <n v="0"/>
    <n v="0"/>
    <n v="0"/>
    <s v="FED HOUSNG &amp; COMM DEV FND"/>
    <s v="DCHS HCD HSG REHABILITATION"/>
    <s v="COMMUNITY DEVELOPMENT"/>
    <s v="HOUSING AND COMMUNITY DEVELOPMENT"/>
  </r>
  <r>
    <x v="0"/>
    <s v="1127781"/>
    <s v="350300"/>
    <x v="41"/>
    <s v="5590000"/>
    <n v="2016"/>
    <x v="3"/>
    <x v="41"/>
    <s v="50000-PROGRAM EXPENDITURE BUDGET"/>
    <s v="53000-SERVICES-OTHER CHARGES"/>
    <m/>
    <n v="0"/>
    <n v="0"/>
    <n v="138.46"/>
    <n v="0"/>
    <n v="-138.46"/>
    <s v="N/A"/>
    <n v="0"/>
    <n v="138.46"/>
    <n v="0"/>
    <n v="0"/>
    <n v="0"/>
    <n v="0"/>
    <n v="0"/>
    <n v="0"/>
    <n v="0"/>
    <n v="0"/>
    <n v="0"/>
    <n v="0"/>
    <n v="0"/>
    <s v="FED HOUSNG &amp; COMM DEV FND"/>
    <s v="DCHS HCD HSG REHABILITATION"/>
    <s v="COMMUNITY DEVELOPMENT"/>
    <s v="HOUSING AND COMMUNITY DEVELOPMENT"/>
  </r>
  <r>
    <x v="0"/>
    <s v="1127781"/>
    <s v="350300"/>
    <x v="112"/>
    <s v="5590000"/>
    <n v="2016"/>
    <x v="3"/>
    <x v="112"/>
    <s v="50000-PROGRAM EXPENDITURE BUDGET"/>
    <s v="53000-SERVICES-OTHER CHARGES"/>
    <m/>
    <n v="0"/>
    <n v="0"/>
    <n v="88000"/>
    <n v="0"/>
    <n v="-88000"/>
    <s v="N/A"/>
    <n v="0"/>
    <n v="0"/>
    <n v="0"/>
    <n v="0"/>
    <n v="0"/>
    <n v="0"/>
    <n v="0"/>
    <n v="0"/>
    <n v="0"/>
    <n v="0"/>
    <n v="0"/>
    <n v="88000"/>
    <n v="0"/>
    <s v="FED HOUSNG &amp; COMM DEV FND"/>
    <s v="DCHS HCD HSG REHABILITATION"/>
    <s v="COMMUNITY DEVELOPMENT"/>
    <s v="HOUSING AND COMMUNITY DEVELOPMENT"/>
  </r>
  <r>
    <x v="0"/>
    <s v="1127781"/>
    <s v="350300"/>
    <x v="42"/>
    <s v="5590000"/>
    <n v="2016"/>
    <x v="3"/>
    <x v="42"/>
    <s v="50000-PROGRAM EXPENDITURE BUDGET"/>
    <s v="55000-INTRAGOVERNMENTAL SERVICES"/>
    <m/>
    <n v="0"/>
    <n v="0"/>
    <n v="84"/>
    <n v="0"/>
    <n v="-84"/>
    <s v="N/A"/>
    <n v="0"/>
    <n v="0"/>
    <n v="42"/>
    <n v="0"/>
    <n v="0"/>
    <n v="0"/>
    <n v="0"/>
    <n v="0"/>
    <n v="0"/>
    <n v="24"/>
    <n v="18"/>
    <n v="0"/>
    <n v="0"/>
    <s v="FED HOUSNG &amp; COMM DEV FND"/>
    <s v="DCHS HCD HSG REHABILITATION"/>
    <s v="COMMUNITY DEVELOPMENT"/>
    <s v="HOUSING AND COMMUNITY DEVELOPMENT"/>
  </r>
  <r>
    <x v="0"/>
    <s v="1127781"/>
    <s v="350300"/>
    <x v="175"/>
    <s v="5590000"/>
    <n v="2016"/>
    <x v="3"/>
    <x v="174"/>
    <s v="50000-PROGRAM EXPENDITURE BUDGET"/>
    <s v="55000-INTRAGOVERNMENTAL SERVICES"/>
    <m/>
    <n v="0"/>
    <n v="0"/>
    <n v="6600"/>
    <n v="0"/>
    <n v="-6600"/>
    <s v="N/A"/>
    <n v="0"/>
    <n v="0"/>
    <n v="6600"/>
    <n v="0"/>
    <n v="0"/>
    <n v="0"/>
    <n v="0"/>
    <n v="0"/>
    <n v="0"/>
    <n v="0"/>
    <n v="0"/>
    <n v="0"/>
    <n v="0"/>
    <s v="FED HOUSNG &amp; COMM DEV FND"/>
    <s v="DCHS HCD HSG REHABILITATION"/>
    <s v="COMMUNITY DEVELOPMENT"/>
    <s v="HOUSING AND COMMUNITY DEVELOPMENT"/>
  </r>
  <r>
    <x v="0"/>
    <s v="1127790"/>
    <s v="350300"/>
    <x v="112"/>
    <s v="5590000"/>
    <n v="2016"/>
    <x v="3"/>
    <x v="112"/>
    <s v="50000-PROGRAM EXPENDITURE BUDGET"/>
    <s v="53000-SERVICES-OTHER CHARGES"/>
    <m/>
    <n v="0"/>
    <n v="0"/>
    <n v="24019"/>
    <n v="0"/>
    <n v="-24019"/>
    <s v="N/A"/>
    <n v="0"/>
    <n v="0"/>
    <n v="0"/>
    <n v="0"/>
    <n v="0"/>
    <n v="0"/>
    <n v="0"/>
    <n v="0"/>
    <n v="0"/>
    <n v="0"/>
    <n v="0"/>
    <n v="24019"/>
    <n v="0"/>
    <s v="FED HOUSNG &amp; COMM DEV FND"/>
    <s v="DCHS HCD EMERGENCY SHELTER"/>
    <s v="COMMUNITY DEVELOPMENT"/>
    <s v="HOUSING AND COMMUNITY DEVELOPMENT"/>
  </r>
  <r>
    <x v="0"/>
    <s v="1127991"/>
    <s v="000000"/>
    <x v="6"/>
    <s v="0000000"/>
    <n v="2016"/>
    <x v="0"/>
    <x v="6"/>
    <s v="BS000-CURRENT ASSETS"/>
    <s v="B1150-ACCOUNTS RECEIVABLE"/>
    <m/>
    <n v="0"/>
    <n v="0"/>
    <n v="-2051.0100000000002"/>
    <n v="0"/>
    <n v="2051.0100000000002"/>
    <s v="N/A"/>
    <n v="-2051.0100000000002"/>
    <n v="0"/>
    <n v="0"/>
    <n v="0"/>
    <n v="0"/>
    <n v="0"/>
    <n v="0"/>
    <n v="0"/>
    <n v="0"/>
    <n v="0"/>
    <n v="0"/>
    <n v="0"/>
    <n v="0"/>
    <s v="FED HOUSNG &amp; COMM DEV FND"/>
    <s v="FHCD HRP MAJORIE BURDICK"/>
    <s v="DEFAULT"/>
    <s v="Default"/>
  </r>
  <r>
    <x v="0"/>
    <s v="1127991"/>
    <s v="000000"/>
    <x v="9"/>
    <s v="0000000"/>
    <n v="2016"/>
    <x v="0"/>
    <x v="9"/>
    <s v="BS000-CURRENT ASSETS"/>
    <s v="B1150-ACCOUNTS RECEIVABLE"/>
    <m/>
    <n v="0"/>
    <n v="0"/>
    <n v="-2051.0100000000002"/>
    <n v="0"/>
    <n v="2051.0100000000002"/>
    <s v="N/A"/>
    <n v="0"/>
    <n v="0"/>
    <n v="0"/>
    <n v="0"/>
    <n v="0"/>
    <n v="0"/>
    <n v="-2051.0100000000002"/>
    <n v="0"/>
    <n v="0"/>
    <n v="0"/>
    <n v="0"/>
    <n v="0"/>
    <n v="0"/>
    <s v="FED HOUSNG &amp; COMM DEV FND"/>
    <s v="FHCD HRP MAJORIE BURDICK"/>
    <s v="DEFAULT"/>
    <s v="Default"/>
  </r>
  <r>
    <x v="0"/>
    <s v="1127991"/>
    <s v="000000"/>
    <x v="29"/>
    <s v="0000000"/>
    <n v="2016"/>
    <x v="1"/>
    <x v="29"/>
    <s v="BS200-CURRENT LIABILITIES"/>
    <s v="B2220-DEFERRED REVENUES"/>
    <m/>
    <n v="0"/>
    <n v="0"/>
    <n v="2051.0100000000002"/>
    <n v="0"/>
    <n v="-2051.0100000000002"/>
    <s v="N/A"/>
    <n v="0"/>
    <n v="0"/>
    <n v="0"/>
    <n v="0"/>
    <n v="0"/>
    <n v="0"/>
    <n v="2051.0100000000002"/>
    <n v="0"/>
    <n v="0"/>
    <n v="0"/>
    <n v="0"/>
    <n v="0"/>
    <n v="0"/>
    <s v="FED HOUSNG &amp; COMM DEV FND"/>
    <s v="FHCD HRP MAJORIE BURDICK"/>
    <s v="DEFAULT"/>
    <s v="Default"/>
  </r>
  <r>
    <x v="0"/>
    <s v="1127991"/>
    <s v="350002"/>
    <x v="43"/>
    <s v="0000000"/>
    <n v="2016"/>
    <x v="4"/>
    <x v="43"/>
    <s v="R3000-REVENUE"/>
    <s v="R3310-FEDERAL GRANTS DIRECT"/>
    <m/>
    <n v="0"/>
    <n v="0"/>
    <n v="0"/>
    <n v="0"/>
    <n v="0"/>
    <s v="N/A"/>
    <n v="0"/>
    <n v="0"/>
    <n v="0"/>
    <n v="0"/>
    <n v="0"/>
    <n v="0"/>
    <n v="0"/>
    <n v="0"/>
    <n v="0"/>
    <n v="0"/>
    <n v="0"/>
    <n v="0"/>
    <n v="0"/>
    <s v="FED HOUSNG &amp; COMM DEV FND"/>
    <s v="FHCD HRP MAJORIE BURDICK"/>
    <s v="IDIS HOME OWNERS REHAB"/>
    <s v="Default"/>
  </r>
  <r>
    <x v="0"/>
    <s v="1127991"/>
    <s v="350002"/>
    <x v="112"/>
    <s v="5590000"/>
    <n v="2016"/>
    <x v="3"/>
    <x v="112"/>
    <s v="50000-PROGRAM EXPENDITURE BUDGET"/>
    <s v="53000-SERVICES-OTHER CHARGES"/>
    <m/>
    <n v="0"/>
    <n v="0"/>
    <n v="0"/>
    <n v="0"/>
    <n v="0"/>
    <s v="N/A"/>
    <n v="0"/>
    <n v="0"/>
    <n v="0"/>
    <n v="0"/>
    <n v="0"/>
    <n v="0"/>
    <n v="0"/>
    <n v="0"/>
    <n v="0"/>
    <n v="0"/>
    <n v="0"/>
    <n v="0"/>
    <n v="0"/>
    <s v="FED HOUSNG &amp; COMM DEV FND"/>
    <s v="FHCD HRP MAJORIE BURDICK"/>
    <s v="IDIS HOME OWNERS REHAB"/>
    <s v="HOUSING AND COMMUNITY DEVELOPMENT"/>
  </r>
  <r>
    <x v="0"/>
    <s v="1128100"/>
    <s v="000000"/>
    <x v="6"/>
    <s v="0000000"/>
    <n v="2016"/>
    <x v="0"/>
    <x v="6"/>
    <s v="BS000-CURRENT ASSETS"/>
    <s v="B1150-ACCOUNTS RECEIVABLE"/>
    <m/>
    <n v="0"/>
    <n v="0"/>
    <n v="561917.26"/>
    <n v="0"/>
    <n v="-561917.26"/>
    <s v="N/A"/>
    <n v="0"/>
    <n v="0"/>
    <n v="0"/>
    <n v="0"/>
    <n v="0"/>
    <n v="0"/>
    <n v="0"/>
    <n v="698983.06"/>
    <n v="45326.86"/>
    <n v="-673254.52"/>
    <n v="203472.27000000002"/>
    <n v="287389.59000000003"/>
    <n v="0"/>
    <s v="FED HOUSNG &amp; COMM DEV FND"/>
    <s v="DCHS HCD ADMIN"/>
    <s v="DEFAULT"/>
    <s v="Default"/>
  </r>
  <r>
    <x v="0"/>
    <s v="1128100"/>
    <s v="000000"/>
    <x v="9"/>
    <s v="0000000"/>
    <n v="2016"/>
    <x v="0"/>
    <x v="9"/>
    <s v="BS000-CURRENT ASSETS"/>
    <s v="B1150-ACCOUNTS RECEIVABLE"/>
    <m/>
    <n v="0"/>
    <n v="0"/>
    <n v="42088.35"/>
    <n v="0"/>
    <n v="-42088.35"/>
    <s v="N/A"/>
    <n v="0"/>
    <n v="0"/>
    <n v="0"/>
    <n v="0"/>
    <n v="0"/>
    <n v="0"/>
    <n v="0"/>
    <n v="-41895.730000000003"/>
    <n v="41895.730000000003"/>
    <n v="95885.48"/>
    <n v="-98117.83"/>
    <n v="44320.700000000004"/>
    <n v="0"/>
    <s v="FED HOUSNG &amp; COMM DEV FND"/>
    <s v="DCHS HCD ADMIN"/>
    <s v="DEFAULT"/>
    <s v="Default"/>
  </r>
  <r>
    <x v="0"/>
    <s v="1128100"/>
    <s v="000000"/>
    <x v="29"/>
    <s v="0000000"/>
    <n v="2016"/>
    <x v="1"/>
    <x v="29"/>
    <s v="BS200-CURRENT LIABILITIES"/>
    <s v="B2220-DEFERRED REVENUES"/>
    <m/>
    <n v="0"/>
    <n v="0"/>
    <n v="-41867.58"/>
    <n v="0"/>
    <n v="41867.58"/>
    <s v="N/A"/>
    <n v="0"/>
    <n v="0"/>
    <n v="0"/>
    <n v="0"/>
    <n v="0"/>
    <n v="0"/>
    <n v="0"/>
    <n v="42222.36"/>
    <n v="-42222.36"/>
    <n v="4339.8999999999996"/>
    <n v="-2107.5500000000002"/>
    <n v="-44099.93"/>
    <n v="0"/>
    <s v="FED HOUSNG &amp; COMM DEV FND"/>
    <s v="DCHS HCD ADMIN"/>
    <s v="DEFAULT"/>
    <s v="Default"/>
  </r>
  <r>
    <x v="0"/>
    <s v="1128100"/>
    <s v="350300"/>
    <x v="55"/>
    <s v="0000000"/>
    <n v="2016"/>
    <x v="4"/>
    <x v="55"/>
    <s v="R3000-REVENUE"/>
    <s v="R3310-FEDERAL GRANTS DIRECT"/>
    <m/>
    <n v="0"/>
    <n v="0"/>
    <n v="-1123672.58"/>
    <n v="0"/>
    <n v="1123672.58"/>
    <s v="N/A"/>
    <n v="0"/>
    <n v="0"/>
    <n v="0"/>
    <n v="0"/>
    <n v="0"/>
    <n v="0"/>
    <n v="0"/>
    <n v="-498794.97000000003"/>
    <n v="-31860.880000000001"/>
    <n v="-145508.45000000001"/>
    <n v="-88769.55"/>
    <n v="-358738.73"/>
    <n v="0"/>
    <s v="FED HOUSNG &amp; COMM DEV FND"/>
    <s v="DCHS HCD ADMIN"/>
    <s v="COMMUNITY DEVELOPMENT"/>
    <s v="Default"/>
  </r>
  <r>
    <x v="0"/>
    <s v="1128100"/>
    <s v="350300"/>
    <x v="176"/>
    <s v="0000000"/>
    <n v="2016"/>
    <x v="4"/>
    <x v="175"/>
    <s v="R3000-REVENUE"/>
    <s v="R3400-CHARGE FOR SERVICES"/>
    <m/>
    <n v="0"/>
    <n v="0"/>
    <n v="-9241.89"/>
    <n v="0"/>
    <n v="9241.89"/>
    <s v="N/A"/>
    <n v="0"/>
    <n v="0"/>
    <n v="0"/>
    <n v="0"/>
    <n v="0"/>
    <n v="0"/>
    <n v="0"/>
    <n v="-9241.89"/>
    <n v="0"/>
    <n v="0"/>
    <n v="0"/>
    <n v="0"/>
    <n v="0"/>
    <s v="FED HOUSNG &amp; COMM DEV FND"/>
    <s v="DCHS HCD ADMIN"/>
    <s v="COMMUNITY DEVELOPMENT"/>
    <s v="Default"/>
  </r>
  <r>
    <x v="0"/>
    <s v="1128100"/>
    <s v="350300"/>
    <x v="40"/>
    <s v="5590000"/>
    <n v="2016"/>
    <x v="3"/>
    <x v="40"/>
    <s v="50000-PROGRAM EXPENDITURE BUDGET"/>
    <s v="51000-WAGES AND BENEFITS"/>
    <s v="51100-SALARIES/WAGES"/>
    <n v="0"/>
    <n v="0"/>
    <n v="469438.66000000003"/>
    <n v="0"/>
    <n v="-469438.66000000003"/>
    <s v="N/A"/>
    <n v="39806.239999999998"/>
    <n v="29124.45"/>
    <n v="27204.240000000002"/>
    <n v="27148.010000000002"/>
    <n v="22474.760000000002"/>
    <n v="28723.72"/>
    <n v="35270.629999999997"/>
    <n v="34325.19"/>
    <n v="44985.56"/>
    <n v="33564.29"/>
    <n v="46111.24"/>
    <n v="100700.33"/>
    <n v="0"/>
    <s v="FED HOUSNG &amp; COMM DEV FND"/>
    <s v="DCHS HCD ADMIN"/>
    <s v="COMMUNITY DEVELOPMENT"/>
    <s v="HOUSING AND COMMUNITY DEVELOPMENT"/>
  </r>
  <r>
    <x v="0"/>
    <s v="1128100"/>
    <s v="350300"/>
    <x v="106"/>
    <s v="5590000"/>
    <n v="2016"/>
    <x v="3"/>
    <x v="106"/>
    <s v="50000-PROGRAM EXPENDITURE BUDGET"/>
    <s v="51000-WAGES AND BENEFITS"/>
    <s v="51100-SALARIES/WAGES"/>
    <n v="0"/>
    <n v="0"/>
    <n v="590.53"/>
    <n v="0"/>
    <n v="-590.53"/>
    <s v="N/A"/>
    <n v="108.15"/>
    <n v="270.38"/>
    <n v="0"/>
    <n v="0"/>
    <n v="0"/>
    <n v="0"/>
    <n v="42.56"/>
    <n v="0"/>
    <n v="0"/>
    <n v="114.07000000000001"/>
    <n v="55.370000000000005"/>
    <n v="0"/>
    <n v="0"/>
    <s v="FED HOUSNG &amp; COMM DEV FND"/>
    <s v="DCHS HCD ADMIN"/>
    <s v="COMMUNITY DEVELOPMENT"/>
    <s v="HOUSING AND COMMUNITY DEVELOPMENT"/>
  </r>
  <r>
    <x v="0"/>
    <s v="1128100"/>
    <s v="350300"/>
    <x v="70"/>
    <s v="5590000"/>
    <n v="2016"/>
    <x v="3"/>
    <x v="70"/>
    <s v="50000-PROGRAM EXPENDITURE BUDGET"/>
    <s v="51000-WAGES AND BENEFITS"/>
    <s v="51300-PERSONNEL BENEFITS"/>
    <n v="0"/>
    <n v="0"/>
    <n v="83807.48"/>
    <n v="0"/>
    <n v="-83807.48"/>
    <s v="N/A"/>
    <n v="0"/>
    <n v="2969.87"/>
    <n v="12698.37"/>
    <n v="11493.42"/>
    <n v="0"/>
    <n v="7763.18"/>
    <n v="0"/>
    <n v="6840.6500000000005"/>
    <n v="5861.4400000000005"/>
    <n v="7927.85"/>
    <n v="0"/>
    <n v="28252.7"/>
    <n v="0"/>
    <s v="FED HOUSNG &amp; COMM DEV FND"/>
    <s v="DCHS HCD ADMIN"/>
    <s v="COMMUNITY DEVELOPMENT"/>
    <s v="HOUSING AND COMMUNITY DEVELOPMENT"/>
  </r>
  <r>
    <x v="0"/>
    <s v="1128100"/>
    <s v="350300"/>
    <x v="71"/>
    <s v="5590000"/>
    <n v="2016"/>
    <x v="3"/>
    <x v="71"/>
    <s v="50000-PROGRAM EXPENDITURE BUDGET"/>
    <s v="51000-WAGES AND BENEFITS"/>
    <s v="51300-PERSONNEL BENEFITS"/>
    <n v="0"/>
    <n v="0"/>
    <n v="34474.81"/>
    <n v="0"/>
    <n v="-34474.81"/>
    <s v="N/A"/>
    <n v="0"/>
    <n v="1047.8900000000001"/>
    <n v="4774.99"/>
    <n v="4241.68"/>
    <n v="0"/>
    <n v="3936.09"/>
    <n v="0"/>
    <n v="2661.8"/>
    <n v="2257.77"/>
    <n v="3035.57"/>
    <n v="0"/>
    <n v="12519.02"/>
    <n v="0"/>
    <s v="FED HOUSNG &amp; COMM DEV FND"/>
    <s v="DCHS HCD ADMIN"/>
    <s v="COMMUNITY DEVELOPMENT"/>
    <s v="HOUSING AND COMMUNITY DEVELOPMENT"/>
  </r>
  <r>
    <x v="0"/>
    <s v="1128100"/>
    <s v="350300"/>
    <x v="72"/>
    <s v="5590000"/>
    <n v="2016"/>
    <x v="3"/>
    <x v="72"/>
    <s v="50000-PROGRAM EXPENDITURE BUDGET"/>
    <s v="51000-WAGES AND BENEFITS"/>
    <s v="51300-PERSONNEL BENEFITS"/>
    <n v="0"/>
    <n v="0"/>
    <n v="50405.35"/>
    <n v="0"/>
    <n v="-50405.35"/>
    <s v="N/A"/>
    <n v="0"/>
    <n v="1417.03"/>
    <n v="6957.41"/>
    <n v="6095.9400000000005"/>
    <n v="0"/>
    <n v="5625.43"/>
    <n v="0"/>
    <n v="3832.41"/>
    <n v="3220.03"/>
    <n v="4344.58"/>
    <n v="0"/>
    <n v="18912.52"/>
    <n v="0"/>
    <s v="FED HOUSNG &amp; COMM DEV FND"/>
    <s v="DCHS HCD ADMIN"/>
    <s v="COMMUNITY DEVELOPMENT"/>
    <s v="HOUSING AND COMMUNITY DEVELOPMENT"/>
  </r>
  <r>
    <x v="0"/>
    <s v="1128100"/>
    <s v="350300"/>
    <x v="73"/>
    <s v="5590000"/>
    <n v="2016"/>
    <x v="3"/>
    <x v="73"/>
    <s v="50000-PROGRAM EXPENDITURE BUDGET"/>
    <s v="51000-WAGES AND BENEFITS"/>
    <s v="51300-PERSONNEL BENEFITS"/>
    <n v="0"/>
    <n v="0"/>
    <n v="12770.78"/>
    <n v="0"/>
    <n v="-12770.78"/>
    <s v="N/A"/>
    <n v="0"/>
    <n v="0"/>
    <n v="0"/>
    <n v="0"/>
    <n v="0"/>
    <n v="0"/>
    <n v="0"/>
    <n v="0"/>
    <n v="0"/>
    <n v="-677.17"/>
    <n v="0"/>
    <n v="13447.95"/>
    <n v="0"/>
    <s v="FED HOUSNG &amp; COMM DEV FND"/>
    <s v="DCHS HCD ADMIN"/>
    <s v="COMMUNITY DEVELOPMENT"/>
    <s v="HOUSING AND COMMUNITY DEVELOPMENT"/>
  </r>
  <r>
    <x v="0"/>
    <s v="1128100"/>
    <s v="350300"/>
    <x v="75"/>
    <s v="5590000"/>
    <n v="2016"/>
    <x v="3"/>
    <x v="75"/>
    <s v="50000-PROGRAM EXPENDITURE BUDGET"/>
    <s v="52000-SUPPLIES"/>
    <m/>
    <n v="0"/>
    <n v="0"/>
    <n v="1534.14"/>
    <n v="0"/>
    <n v="-1534.14"/>
    <s v="N/A"/>
    <n v="0"/>
    <n v="206.43"/>
    <n v="585.53"/>
    <n v="73.710000000000008"/>
    <n v="175.12"/>
    <n v="287.91000000000003"/>
    <n v="35.35"/>
    <n v="19.940000000000001"/>
    <n v="1.1000000000000001"/>
    <n v="15.35"/>
    <n v="0"/>
    <n v="133.69999999999999"/>
    <n v="0"/>
    <s v="FED HOUSNG &amp; COMM DEV FND"/>
    <s v="DCHS HCD ADMIN"/>
    <s v="COMMUNITY DEVELOPMENT"/>
    <s v="HOUSING AND COMMUNITY DEVELOPMENT"/>
  </r>
  <r>
    <x v="0"/>
    <s v="1128100"/>
    <s v="350300"/>
    <x v="110"/>
    <s v="5590000"/>
    <n v="2016"/>
    <x v="3"/>
    <x v="110"/>
    <s v="50000-PROGRAM EXPENDITURE BUDGET"/>
    <s v="52000-SUPPLIES"/>
    <m/>
    <n v="0"/>
    <n v="0"/>
    <n v="0.21"/>
    <n v="0"/>
    <n v="-0.21"/>
    <s v="N/A"/>
    <n v="0"/>
    <n v="0"/>
    <n v="0"/>
    <n v="0.21"/>
    <n v="0"/>
    <n v="0"/>
    <n v="0"/>
    <n v="0"/>
    <n v="0"/>
    <n v="0"/>
    <n v="0"/>
    <n v="0"/>
    <n v="0"/>
    <s v="FED HOUSNG &amp; COMM DEV FND"/>
    <s v="DCHS HCD ADMIN"/>
    <s v="COMMUNITY DEVELOPMENT"/>
    <s v="HOUSING AND COMMUNITY DEVELOPMENT"/>
  </r>
  <r>
    <x v="0"/>
    <s v="1128100"/>
    <s v="350300"/>
    <x v="156"/>
    <s v="5590000"/>
    <n v="2016"/>
    <x v="3"/>
    <x v="155"/>
    <s v="50000-PROGRAM EXPENDITURE BUDGET"/>
    <s v="53000-SERVICES-OTHER CHARGES"/>
    <m/>
    <n v="0"/>
    <n v="0"/>
    <n v="2118.5"/>
    <n v="0"/>
    <n v="-2118.5"/>
    <s v="N/A"/>
    <n v="0"/>
    <n v="136.03"/>
    <n v="178.4"/>
    <n v="265.37"/>
    <n v="733.67"/>
    <n v="0"/>
    <n v="0"/>
    <n v="0"/>
    <n v="0"/>
    <n v="274.29000000000002"/>
    <n v="0"/>
    <n v="530.74"/>
    <n v="0"/>
    <s v="FED HOUSNG &amp; COMM DEV FND"/>
    <s v="DCHS HCD ADMIN"/>
    <s v="COMMUNITY DEVELOPMENT"/>
    <s v="HOUSING AND COMMUNITY DEVELOPMENT"/>
  </r>
  <r>
    <x v="0"/>
    <s v="1128100"/>
    <s v="350300"/>
    <x v="41"/>
    <s v="5590000"/>
    <n v="2016"/>
    <x v="3"/>
    <x v="41"/>
    <s v="50000-PROGRAM EXPENDITURE BUDGET"/>
    <s v="53000-SERVICES-OTHER CHARGES"/>
    <m/>
    <n v="0"/>
    <n v="0"/>
    <n v="135.9"/>
    <n v="0"/>
    <n v="-135.9"/>
    <s v="N/A"/>
    <n v="0"/>
    <n v="0"/>
    <n v="0"/>
    <n v="0"/>
    <n v="0"/>
    <n v="0"/>
    <n v="0"/>
    <n v="0"/>
    <n v="0"/>
    <n v="0"/>
    <n v="0"/>
    <n v="135.9"/>
    <n v="0"/>
    <s v="FED HOUSNG &amp; COMM DEV FND"/>
    <s v="DCHS HCD ADMIN"/>
    <s v="COMMUNITY DEVELOPMENT"/>
    <s v="HOUSING AND COMMUNITY DEVELOPMENT"/>
  </r>
  <r>
    <x v="0"/>
    <s v="1128100"/>
    <s v="350300"/>
    <x v="111"/>
    <s v="5590000"/>
    <n v="2016"/>
    <x v="3"/>
    <x v="111"/>
    <s v="50000-PROGRAM EXPENDITURE BUDGET"/>
    <s v="53000-SERVICES-OTHER CHARGES"/>
    <m/>
    <n v="0"/>
    <n v="0"/>
    <n v="242.13"/>
    <n v="0"/>
    <n v="-242.13"/>
    <s v="N/A"/>
    <n v="0"/>
    <n v="0"/>
    <n v="0"/>
    <n v="0"/>
    <n v="0"/>
    <n v="0"/>
    <n v="0"/>
    <n v="0"/>
    <n v="0"/>
    <n v="0"/>
    <n v="0"/>
    <n v="242.13"/>
    <n v="0"/>
    <s v="FED HOUSNG &amp; COMM DEV FND"/>
    <s v="DCHS HCD ADMIN"/>
    <s v="COMMUNITY DEVELOPMENT"/>
    <s v="HOUSING AND COMMUNITY DEVELOPMENT"/>
  </r>
  <r>
    <x v="0"/>
    <s v="1128100"/>
    <s v="350300"/>
    <x v="112"/>
    <s v="5590000"/>
    <n v="2016"/>
    <x v="3"/>
    <x v="112"/>
    <s v="50000-PROGRAM EXPENDITURE BUDGET"/>
    <s v="53000-SERVICES-OTHER CHARGES"/>
    <m/>
    <n v="0"/>
    <n v="0"/>
    <n v="139029.46"/>
    <n v="2258.94"/>
    <n v="-141288.4"/>
    <s v="N/A"/>
    <n v="0"/>
    <n v="0"/>
    <n v="0"/>
    <n v="0"/>
    <n v="0"/>
    <n v="0"/>
    <n v="0"/>
    <n v="0"/>
    <n v="0"/>
    <n v="0"/>
    <n v="48445.01"/>
    <n v="90584.45"/>
    <n v="0"/>
    <s v="FED HOUSNG &amp; COMM DEV FND"/>
    <s v="DCHS HCD ADMIN"/>
    <s v="COMMUNITY DEVELOPMENT"/>
    <s v="HOUSING AND COMMUNITY DEVELOPMENT"/>
  </r>
  <r>
    <x v="0"/>
    <s v="1128100"/>
    <s v="350300"/>
    <x v="51"/>
    <s v="5590000"/>
    <n v="2016"/>
    <x v="3"/>
    <x v="51"/>
    <s v="50000-PROGRAM EXPENDITURE BUDGET"/>
    <s v="53000-SERVICES-OTHER CHARGES"/>
    <m/>
    <n v="0"/>
    <n v="0"/>
    <n v="0.28999999999999998"/>
    <n v="0"/>
    <n v="-0.28999999999999998"/>
    <s v="N/A"/>
    <n v="0"/>
    <n v="0"/>
    <n v="0"/>
    <n v="0.28999999999999998"/>
    <n v="0"/>
    <n v="0"/>
    <n v="0"/>
    <n v="0"/>
    <n v="0"/>
    <n v="0"/>
    <n v="0"/>
    <n v="0"/>
    <n v="0"/>
    <s v="FED HOUSNG &amp; COMM DEV FND"/>
    <s v="DCHS HCD ADMIN"/>
    <s v="COMMUNITY DEVELOPMENT"/>
    <s v="HOUSING AND COMMUNITY DEVELOPMENT"/>
  </r>
  <r>
    <x v="0"/>
    <s v="1128100"/>
    <s v="350300"/>
    <x v="113"/>
    <s v="5590000"/>
    <n v="2016"/>
    <x v="3"/>
    <x v="113"/>
    <s v="50000-PROGRAM EXPENDITURE BUDGET"/>
    <s v="53000-SERVICES-OTHER CHARGES"/>
    <m/>
    <n v="0"/>
    <n v="0"/>
    <n v="11012.1"/>
    <n v="0"/>
    <n v="-11012.1"/>
    <s v="N/A"/>
    <n v="0"/>
    <n v="0"/>
    <n v="0"/>
    <n v="406.92"/>
    <n v="0"/>
    <n v="0"/>
    <n v="0"/>
    <n v="0"/>
    <n v="0"/>
    <n v="0"/>
    <n v="0"/>
    <n v="10605.18"/>
    <n v="0"/>
    <s v="FED HOUSNG &amp; COMM DEV FND"/>
    <s v="DCHS HCD ADMIN"/>
    <s v="COMMUNITY DEVELOPMENT"/>
    <s v="HOUSING AND COMMUNITY DEVELOPMENT"/>
  </r>
  <r>
    <x v="0"/>
    <s v="1128100"/>
    <s v="350300"/>
    <x v="144"/>
    <s v="5590000"/>
    <n v="2016"/>
    <x v="3"/>
    <x v="144"/>
    <s v="50000-PROGRAM EXPENDITURE BUDGET"/>
    <s v="53000-SERVICES-OTHER CHARGES"/>
    <m/>
    <n v="0"/>
    <n v="0"/>
    <n v="176.72"/>
    <n v="0"/>
    <n v="-176.72"/>
    <s v="N/A"/>
    <n v="0"/>
    <n v="0"/>
    <n v="0"/>
    <n v="5.74"/>
    <n v="0"/>
    <n v="0"/>
    <n v="8.32"/>
    <n v="12.030000000000001"/>
    <n v="14.73"/>
    <n v="0"/>
    <n v="0"/>
    <n v="135.9"/>
    <n v="0"/>
    <s v="FED HOUSNG &amp; COMM DEV FND"/>
    <s v="DCHS HCD ADMIN"/>
    <s v="COMMUNITY DEVELOPMENT"/>
    <s v="HOUSING AND COMMUNITY DEVELOPMENT"/>
  </r>
  <r>
    <x v="0"/>
    <s v="1128100"/>
    <s v="350300"/>
    <x v="164"/>
    <s v="5590000"/>
    <n v="2016"/>
    <x v="3"/>
    <x v="163"/>
    <s v="50000-PROGRAM EXPENDITURE BUDGET"/>
    <s v="53000-SERVICES-OTHER CHARGES"/>
    <m/>
    <n v="0"/>
    <n v="0"/>
    <n v="119.60000000000001"/>
    <n v="0"/>
    <n v="-119.60000000000001"/>
    <s v="N/A"/>
    <n v="0"/>
    <n v="0"/>
    <n v="0"/>
    <n v="0"/>
    <n v="0"/>
    <n v="0"/>
    <n v="0"/>
    <n v="0"/>
    <n v="0"/>
    <n v="0"/>
    <n v="119.60000000000001"/>
    <n v="0"/>
    <n v="0"/>
    <s v="FED HOUSNG &amp; COMM DEV FND"/>
    <s v="DCHS HCD ADMIN"/>
    <s v="COMMUNITY DEVELOPMENT"/>
    <s v="HOUSING AND COMMUNITY DEVELOPMENT"/>
  </r>
  <r>
    <x v="0"/>
    <s v="1128100"/>
    <s v="350300"/>
    <x v="128"/>
    <s v="5590000"/>
    <n v="2016"/>
    <x v="3"/>
    <x v="128"/>
    <s v="50000-PROGRAM EXPENDITURE BUDGET"/>
    <s v="53000-SERVICES-OTHER CHARGES"/>
    <m/>
    <n v="0"/>
    <n v="0"/>
    <n v="883.36"/>
    <n v="0"/>
    <n v="-883.36"/>
    <s v="N/A"/>
    <n v="0"/>
    <n v="0"/>
    <n v="0"/>
    <n v="0"/>
    <n v="0"/>
    <n v="0"/>
    <n v="0"/>
    <n v="0"/>
    <n v="0"/>
    <n v="201.36"/>
    <n v="682"/>
    <n v="0"/>
    <n v="0"/>
    <s v="FED HOUSNG &amp; COMM DEV FND"/>
    <s v="DCHS HCD ADMIN"/>
    <s v="COMMUNITY DEVELOPMENT"/>
    <s v="HOUSING AND COMMUNITY DEVELOPMENT"/>
  </r>
  <r>
    <x v="0"/>
    <s v="1128100"/>
    <s v="350300"/>
    <x v="122"/>
    <s v="5590000"/>
    <n v="2016"/>
    <x v="3"/>
    <x v="122"/>
    <s v="50000-PROGRAM EXPENDITURE BUDGET"/>
    <s v="53000-SERVICES-OTHER CHARGES"/>
    <m/>
    <n v="0"/>
    <n v="0"/>
    <n v="9.5"/>
    <n v="0"/>
    <n v="-9.5"/>
    <s v="N/A"/>
    <n v="0"/>
    <n v="9.5"/>
    <n v="0"/>
    <n v="0"/>
    <n v="0"/>
    <n v="0"/>
    <n v="0"/>
    <n v="0"/>
    <n v="0"/>
    <n v="0"/>
    <n v="0"/>
    <n v="0"/>
    <n v="0"/>
    <s v="FED HOUSNG &amp; COMM DEV FND"/>
    <s v="DCHS HCD ADMIN"/>
    <s v="COMMUNITY DEVELOPMENT"/>
    <s v="HOUSING AND COMMUNITY DEVELOPMENT"/>
  </r>
  <r>
    <x v="0"/>
    <s v="1128100"/>
    <s v="350300"/>
    <x v="140"/>
    <s v="5590000"/>
    <n v="2016"/>
    <x v="3"/>
    <x v="140"/>
    <s v="50000-PROGRAM EXPENDITURE BUDGET"/>
    <s v="53000-SERVICES-OTHER CHARGES"/>
    <m/>
    <n v="0"/>
    <n v="0"/>
    <n v="117.9"/>
    <n v="0"/>
    <n v="-117.9"/>
    <s v="N/A"/>
    <n v="0"/>
    <n v="0"/>
    <n v="0"/>
    <n v="33.9"/>
    <n v="0"/>
    <n v="0"/>
    <n v="0"/>
    <n v="0"/>
    <n v="0"/>
    <n v="0"/>
    <n v="84"/>
    <n v="0"/>
    <n v="0"/>
    <s v="FED HOUSNG &amp; COMM DEV FND"/>
    <s v="DCHS HCD ADMIN"/>
    <s v="COMMUNITY DEVELOPMENT"/>
    <s v="HOUSING AND COMMUNITY DEVELOPMENT"/>
  </r>
  <r>
    <x v="0"/>
    <s v="1128100"/>
    <s v="350300"/>
    <x v="114"/>
    <s v="5590000"/>
    <n v="2016"/>
    <x v="3"/>
    <x v="114"/>
    <s v="50000-PROGRAM EXPENDITURE BUDGET"/>
    <s v="53000-SERVICES-OTHER CHARGES"/>
    <m/>
    <n v="0"/>
    <n v="0"/>
    <n v="1311.63"/>
    <n v="0"/>
    <n v="-1311.63"/>
    <s v="N/A"/>
    <n v="0"/>
    <n v="0"/>
    <n v="0"/>
    <n v="0"/>
    <n v="0"/>
    <n v="0"/>
    <n v="0"/>
    <n v="0"/>
    <n v="0"/>
    <n v="1311.63"/>
    <n v="0"/>
    <n v="0"/>
    <n v="0"/>
    <s v="FED HOUSNG &amp; COMM DEV FND"/>
    <s v="DCHS HCD ADMIN"/>
    <s v="COMMUNITY DEVELOPMENT"/>
    <s v="HOUSING AND COMMUNITY DEVELOPMENT"/>
  </r>
  <r>
    <x v="0"/>
    <s v="1128100"/>
    <s v="350300"/>
    <x v="161"/>
    <s v="5590000"/>
    <n v="2016"/>
    <x v="3"/>
    <x v="160"/>
    <s v="50000-PROGRAM EXPENDITURE BUDGET"/>
    <s v="53000-SERVICES-OTHER CHARGES"/>
    <m/>
    <n v="0"/>
    <n v="0"/>
    <n v="7065.84"/>
    <n v="0"/>
    <n v="-7065.84"/>
    <s v="N/A"/>
    <n v="5333.34"/>
    <n v="0"/>
    <n v="0"/>
    <n v="0"/>
    <n v="0"/>
    <n v="0"/>
    <n v="0"/>
    <n v="0"/>
    <n v="1732.5"/>
    <n v="0"/>
    <n v="0"/>
    <n v="0"/>
    <n v="0"/>
    <s v="FED HOUSNG &amp; COMM DEV FND"/>
    <s v="DCHS HCD ADMIN"/>
    <s v="COMMUNITY DEVELOPMENT"/>
    <s v="HOUSING AND COMMUNITY DEVELOPMENT"/>
  </r>
  <r>
    <x v="0"/>
    <s v="1128100"/>
    <s v="350300"/>
    <x v="77"/>
    <s v="5590000"/>
    <n v="2016"/>
    <x v="3"/>
    <x v="77"/>
    <s v="50000-PROGRAM EXPENDITURE BUDGET"/>
    <s v="53000-SERVICES-OTHER CHARGES"/>
    <m/>
    <n v="0"/>
    <n v="0"/>
    <n v="2047.64"/>
    <n v="0"/>
    <n v="-2047.64"/>
    <s v="N/A"/>
    <n v="25"/>
    <n v="0"/>
    <n v="147.64000000000001"/>
    <n v="0"/>
    <n v="1000"/>
    <n v="0"/>
    <n v="275"/>
    <n v="0"/>
    <n v="0"/>
    <n v="600"/>
    <n v="0"/>
    <n v="0"/>
    <n v="0"/>
    <s v="FED HOUSNG &amp; COMM DEV FND"/>
    <s v="DCHS HCD ADMIN"/>
    <s v="COMMUNITY DEVELOPMENT"/>
    <s v="HOUSING AND COMMUNITY DEVELOPMENT"/>
  </r>
  <r>
    <x v="0"/>
    <s v="1128100"/>
    <s v="350300"/>
    <x v="42"/>
    <s v="5590000"/>
    <n v="2016"/>
    <x v="3"/>
    <x v="42"/>
    <s v="50000-PROGRAM EXPENDITURE BUDGET"/>
    <s v="55000-INTRAGOVERNMENTAL SERVICES"/>
    <m/>
    <n v="0"/>
    <n v="0"/>
    <n v="3398"/>
    <n v="0"/>
    <n v="-3398"/>
    <s v="N/A"/>
    <n v="21"/>
    <n v="126"/>
    <n v="208"/>
    <n v="154"/>
    <n v="62"/>
    <n v="530"/>
    <n v="451"/>
    <n v="316"/>
    <n v="0"/>
    <n v="479"/>
    <n v="534"/>
    <n v="517"/>
    <n v="0"/>
    <s v="FED HOUSNG &amp; COMM DEV FND"/>
    <s v="DCHS HCD ADMIN"/>
    <s v="COMMUNITY DEVELOPMENT"/>
    <s v="HOUSING AND COMMUNITY DEVELOPMENT"/>
  </r>
  <r>
    <x v="0"/>
    <s v="1128100"/>
    <s v="350300"/>
    <x v="170"/>
    <s v="5590000"/>
    <n v="2016"/>
    <x v="3"/>
    <x v="169"/>
    <s v="50000-PROGRAM EXPENDITURE BUDGET"/>
    <s v="55000-INTRAGOVERNMENTAL SERVICES"/>
    <m/>
    <n v="0"/>
    <n v="0"/>
    <n v="193.14000000000001"/>
    <n v="0"/>
    <n v="-193.14000000000001"/>
    <s v="N/A"/>
    <n v="0"/>
    <n v="0"/>
    <n v="0"/>
    <n v="0"/>
    <n v="0"/>
    <n v="0"/>
    <n v="0"/>
    <n v="0"/>
    <n v="0"/>
    <n v="0"/>
    <n v="0"/>
    <n v="193.14000000000001"/>
    <n v="0"/>
    <s v="FED HOUSNG &amp; COMM DEV FND"/>
    <s v="DCHS HCD ADMIN"/>
    <s v="COMMUNITY DEVELOPMENT"/>
    <s v="HOUSING AND COMMUNITY DEVELOPMENT"/>
  </r>
  <r>
    <x v="0"/>
    <s v="1128100"/>
    <s v="350300"/>
    <x v="83"/>
    <s v="5590000"/>
    <n v="2016"/>
    <x v="3"/>
    <x v="83"/>
    <s v="50000-PROGRAM EXPENDITURE BUDGET"/>
    <s v="55000-INTRAGOVERNMENTAL SERVICES"/>
    <m/>
    <n v="0"/>
    <n v="0"/>
    <n v="458.90000000000003"/>
    <n v="0"/>
    <n v="-458.90000000000003"/>
    <s v="N/A"/>
    <n v="0"/>
    <n v="0"/>
    <n v="0"/>
    <n v="88.850000000000009"/>
    <n v="0"/>
    <n v="91.52"/>
    <n v="0"/>
    <n v="0"/>
    <n v="0"/>
    <n v="76.86"/>
    <n v="0"/>
    <n v="201.67000000000002"/>
    <n v="0"/>
    <s v="FED HOUSNG &amp; COMM DEV FND"/>
    <s v="DCHS HCD ADMIN"/>
    <s v="COMMUNITY DEVELOPMENT"/>
    <s v="HOUSING AND COMMUNITY DEVELOPMENT"/>
  </r>
  <r>
    <x v="0"/>
    <s v="1128100"/>
    <s v="350300"/>
    <x v="166"/>
    <s v="5590000"/>
    <n v="2016"/>
    <x v="3"/>
    <x v="165"/>
    <s v="50000-PROGRAM EXPENDITURE BUDGET"/>
    <s v="55000-INTRAGOVERNMENTAL SERVICES"/>
    <m/>
    <n v="0"/>
    <n v="0"/>
    <n v="46.18"/>
    <n v="0"/>
    <n v="-46.18"/>
    <s v="N/A"/>
    <n v="0"/>
    <n v="0"/>
    <n v="0"/>
    <n v="0"/>
    <n v="0"/>
    <n v="0"/>
    <n v="0"/>
    <n v="0"/>
    <n v="0"/>
    <n v="0"/>
    <n v="0"/>
    <n v="46.18"/>
    <n v="0"/>
    <s v="FED HOUSNG &amp; COMM DEV FND"/>
    <s v="DCHS HCD ADMIN"/>
    <s v="COMMUNITY DEVELOPMENT"/>
    <s v="HOUSING AND COMMUNITY DEVELOPMENT"/>
  </r>
  <r>
    <x v="0"/>
    <s v="1128100"/>
    <s v="350300"/>
    <x v="84"/>
    <s v="5590000"/>
    <n v="2016"/>
    <x v="3"/>
    <x v="84"/>
    <s v="50000-PROGRAM EXPENDITURE BUDGET"/>
    <s v="55000-INTRAGOVERNMENTAL SERVICES"/>
    <m/>
    <n v="0"/>
    <n v="0"/>
    <n v="4267.4800000000005"/>
    <n v="0"/>
    <n v="-4267.4800000000005"/>
    <s v="N/A"/>
    <n v="0"/>
    <n v="0"/>
    <n v="0"/>
    <n v="2781.44"/>
    <n v="0"/>
    <n v="0"/>
    <n v="0"/>
    <n v="0"/>
    <n v="0"/>
    <n v="410.09000000000003"/>
    <n v="0"/>
    <n v="1075.95"/>
    <n v="0"/>
    <s v="FED HOUSNG &amp; COMM DEV FND"/>
    <s v="DCHS HCD ADMIN"/>
    <s v="COMMUNITY DEVELOPMENT"/>
    <s v="HOUSING AND COMMUNITY DEVELOPMENT"/>
  </r>
  <r>
    <x v="0"/>
    <s v="1128100"/>
    <s v="350300"/>
    <x v="148"/>
    <s v="5590000"/>
    <n v="2016"/>
    <x v="3"/>
    <x v="148"/>
    <s v="50000-PROGRAM EXPENDITURE BUDGET"/>
    <s v="55000-INTRAGOVERNMENTAL SERVICES"/>
    <m/>
    <n v="0"/>
    <n v="0"/>
    <n v="33"/>
    <n v="0"/>
    <n v="-33"/>
    <s v="N/A"/>
    <n v="0"/>
    <n v="0"/>
    <n v="0"/>
    <n v="0"/>
    <n v="0"/>
    <n v="0"/>
    <n v="33"/>
    <n v="0"/>
    <n v="0"/>
    <n v="0"/>
    <n v="0"/>
    <n v="0"/>
    <n v="0"/>
    <s v="FED HOUSNG &amp; COMM DEV FND"/>
    <s v="DCHS HCD ADMIN"/>
    <s v="COMMUNITY DEVELOPMENT"/>
    <s v="HOUSING AND COMMUNITY DEVELOPMENT"/>
  </r>
  <r>
    <x v="0"/>
    <s v="1128100"/>
    <s v="350300"/>
    <x v="85"/>
    <s v="5590000"/>
    <n v="2016"/>
    <x v="3"/>
    <x v="85"/>
    <s v="50000-PROGRAM EXPENDITURE BUDGET"/>
    <s v="55000-INTRAGOVERNMENTAL SERVICES"/>
    <m/>
    <n v="0"/>
    <n v="0"/>
    <n v="10631.26"/>
    <n v="0"/>
    <n v="-10631.26"/>
    <s v="N/A"/>
    <n v="0"/>
    <n v="0"/>
    <n v="0"/>
    <n v="2820.33"/>
    <n v="0"/>
    <n v="2820.33"/>
    <n v="0"/>
    <n v="0"/>
    <n v="0"/>
    <n v="4990.6000000000004"/>
    <n v="0"/>
    <n v="0"/>
    <n v="0"/>
    <s v="FED HOUSNG &amp; COMM DEV FND"/>
    <s v="DCHS HCD ADMIN"/>
    <s v="COMMUNITY DEVELOPMENT"/>
    <s v="HOUSING AND COMMUNITY DEVELOPMENT"/>
  </r>
  <r>
    <x v="0"/>
    <s v="1128100"/>
    <s v="350300"/>
    <x v="86"/>
    <s v="5590000"/>
    <n v="2016"/>
    <x v="3"/>
    <x v="86"/>
    <s v="50000-PROGRAM EXPENDITURE BUDGET"/>
    <s v="55000-INTRAGOVERNMENTAL SERVICES"/>
    <m/>
    <n v="0"/>
    <n v="0"/>
    <n v="133630.5"/>
    <n v="0"/>
    <n v="-133630.5"/>
    <s v="N/A"/>
    <n v="0"/>
    <n v="0"/>
    <n v="0"/>
    <n v="30285.77"/>
    <n v="0"/>
    <n v="0"/>
    <n v="24388.94"/>
    <n v="0"/>
    <n v="0"/>
    <n v="21679.93"/>
    <n v="0"/>
    <n v="57275.86"/>
    <n v="0"/>
    <s v="FED HOUSNG &amp; COMM DEV FND"/>
    <s v="DCHS HCD ADMIN"/>
    <s v="COMMUNITY DEVELOPMENT"/>
    <s v="HOUSING AND COMMUNITY DEVELOPMENT"/>
  </r>
  <r>
    <x v="0"/>
    <s v="1128100"/>
    <s v="350300"/>
    <x v="87"/>
    <s v="5590000"/>
    <n v="2016"/>
    <x v="3"/>
    <x v="87"/>
    <s v="50000-PROGRAM EXPENDITURE BUDGET"/>
    <s v="55000-INTRAGOVERNMENTAL SERVICES"/>
    <m/>
    <n v="0"/>
    <n v="0"/>
    <n v="42790.29"/>
    <n v="0"/>
    <n v="-42790.29"/>
    <s v="N/A"/>
    <n v="0"/>
    <n v="0"/>
    <n v="0"/>
    <n v="16438.5"/>
    <n v="0"/>
    <n v="0"/>
    <n v="0"/>
    <n v="0"/>
    <n v="0"/>
    <n v="7272.07"/>
    <n v="0"/>
    <n v="19079.72"/>
    <n v="0"/>
    <s v="FED HOUSNG &amp; COMM DEV FND"/>
    <s v="DCHS HCD ADMIN"/>
    <s v="COMMUNITY DEVELOPMENT"/>
    <s v="HOUSING AND COMMUNITY DEVELOPMENT"/>
  </r>
  <r>
    <x v="0"/>
    <s v="1128100"/>
    <s v="350300"/>
    <x v="88"/>
    <s v="5590000"/>
    <n v="2016"/>
    <x v="3"/>
    <x v="88"/>
    <s v="50000-PROGRAM EXPENDITURE BUDGET"/>
    <s v="55000-INTRAGOVERNMENTAL SERVICES"/>
    <m/>
    <n v="0"/>
    <n v="0"/>
    <n v="62944.6"/>
    <n v="0"/>
    <n v="-62944.6"/>
    <s v="N/A"/>
    <n v="0"/>
    <n v="0"/>
    <n v="0"/>
    <n v="0"/>
    <n v="0"/>
    <n v="33396.620000000003"/>
    <n v="0"/>
    <n v="0"/>
    <n v="0"/>
    <n v="29547.98"/>
    <n v="0"/>
    <n v="0"/>
    <n v="0"/>
    <s v="FED HOUSNG &amp; COMM DEV FND"/>
    <s v="DCHS HCD ADMIN"/>
    <s v="COMMUNITY DEVELOPMENT"/>
    <s v="HOUSING AND COMMUNITY DEVELOPMENT"/>
  </r>
  <r>
    <x v="0"/>
    <s v="1128100"/>
    <s v="350300"/>
    <x v="89"/>
    <s v="5590000"/>
    <n v="2016"/>
    <x v="3"/>
    <x v="89"/>
    <s v="50000-PROGRAM EXPENDITURE BUDGET"/>
    <s v="55000-INTRAGOVERNMENTAL SERVICES"/>
    <m/>
    <n v="0"/>
    <n v="0"/>
    <n v="9401.6200000000008"/>
    <n v="0"/>
    <n v="-9401.6200000000008"/>
    <s v="N/A"/>
    <n v="0"/>
    <n v="0"/>
    <n v="0"/>
    <n v="1296.56"/>
    <n v="0"/>
    <n v="8.99"/>
    <n v="7666.9800000000005"/>
    <n v="0"/>
    <n v="0"/>
    <n v="0"/>
    <n v="0"/>
    <n v="429.09000000000003"/>
    <n v="0"/>
    <s v="FED HOUSNG &amp; COMM DEV FND"/>
    <s v="DCHS HCD ADMIN"/>
    <s v="COMMUNITY DEVELOPMENT"/>
    <s v="HOUSING AND COMMUNITY DEVELOPMENT"/>
  </r>
  <r>
    <x v="0"/>
    <s v="1128100"/>
    <s v="350300"/>
    <x v="90"/>
    <s v="5590000"/>
    <n v="2016"/>
    <x v="3"/>
    <x v="90"/>
    <s v="50000-PROGRAM EXPENDITURE BUDGET"/>
    <s v="55000-INTRAGOVERNMENTAL SERVICES"/>
    <m/>
    <n v="0"/>
    <n v="0"/>
    <n v="7514.04"/>
    <n v="0"/>
    <n v="-7514.04"/>
    <s v="N/A"/>
    <n v="0"/>
    <n v="0"/>
    <n v="0"/>
    <n v="1993.3700000000001"/>
    <n v="0"/>
    <n v="1993.3700000000001"/>
    <n v="0"/>
    <n v="0"/>
    <n v="0"/>
    <n v="3527.3"/>
    <n v="0"/>
    <n v="0"/>
    <n v="0"/>
    <s v="FED HOUSNG &amp; COMM DEV FND"/>
    <s v="DCHS HCD ADMIN"/>
    <s v="COMMUNITY DEVELOPMENT"/>
    <s v="HOUSING AND COMMUNITY DEVELOPMENT"/>
  </r>
  <r>
    <x v="0"/>
    <s v="1128100"/>
    <s v="350300"/>
    <x v="91"/>
    <s v="5590000"/>
    <n v="2016"/>
    <x v="3"/>
    <x v="91"/>
    <s v="50000-PROGRAM EXPENDITURE BUDGET"/>
    <s v="55000-INTRAGOVERNMENTAL SERVICES"/>
    <m/>
    <n v="0"/>
    <n v="0"/>
    <n v="199.79"/>
    <n v="0"/>
    <n v="-199.79"/>
    <s v="N/A"/>
    <n v="0"/>
    <n v="0"/>
    <n v="0"/>
    <n v="53.01"/>
    <n v="0"/>
    <n v="53"/>
    <n v="0"/>
    <n v="0"/>
    <n v="0"/>
    <n v="93.78"/>
    <n v="0"/>
    <n v="0"/>
    <n v="0"/>
    <s v="FED HOUSNG &amp; COMM DEV FND"/>
    <s v="DCHS HCD ADMIN"/>
    <s v="COMMUNITY DEVELOPMENT"/>
    <s v="HOUSING AND COMMUNITY DEVELOPMENT"/>
  </r>
  <r>
    <x v="0"/>
    <s v="1128100"/>
    <s v="350300"/>
    <x v="93"/>
    <s v="5590000"/>
    <n v="2016"/>
    <x v="3"/>
    <x v="93"/>
    <s v="50000-PROGRAM EXPENDITURE BUDGET"/>
    <s v="55000-INTRAGOVERNMENTAL SERVICES"/>
    <m/>
    <n v="0"/>
    <n v="0"/>
    <n v="413.85"/>
    <n v="0"/>
    <n v="-413.85"/>
    <s v="N/A"/>
    <n v="0"/>
    <n v="0"/>
    <n v="0"/>
    <n v="0"/>
    <n v="0"/>
    <n v="74.850000000000009"/>
    <n v="0"/>
    <n v="0"/>
    <n v="0"/>
    <n v="0"/>
    <n v="0"/>
    <n v="339"/>
    <n v="0"/>
    <s v="FED HOUSNG &amp; COMM DEV FND"/>
    <s v="DCHS HCD ADMIN"/>
    <s v="COMMUNITY DEVELOPMENT"/>
    <s v="HOUSING AND COMMUNITY DEVELOPMENT"/>
  </r>
  <r>
    <x v="0"/>
    <s v="1128100"/>
    <s v="350300"/>
    <x v="47"/>
    <s v="5590000"/>
    <n v="2016"/>
    <x v="3"/>
    <x v="47"/>
    <s v="50000-PROGRAM EXPENDITURE BUDGET"/>
    <s v="55000-INTRAGOVERNMENTAL SERVICES"/>
    <m/>
    <n v="0"/>
    <n v="0"/>
    <n v="15962.9"/>
    <n v="0"/>
    <n v="-15962.9"/>
    <s v="N/A"/>
    <n v="0"/>
    <n v="0"/>
    <n v="0"/>
    <n v="4234.7300000000005"/>
    <n v="0"/>
    <n v="4234.7300000000005"/>
    <n v="0"/>
    <n v="0"/>
    <n v="0"/>
    <n v="7493.4400000000005"/>
    <n v="0"/>
    <n v="0"/>
    <n v="0"/>
    <s v="FED HOUSNG &amp; COMM DEV FND"/>
    <s v="DCHS HCD ADMIN"/>
    <s v="COMMUNITY DEVELOPMENT"/>
    <s v="HOUSING AND COMMUNITY DEVELOPMENT"/>
  </r>
  <r>
    <x v="0"/>
    <s v="1128100"/>
    <s v="350300"/>
    <x v="48"/>
    <s v="5590000"/>
    <n v="2016"/>
    <x v="3"/>
    <x v="48"/>
    <s v="50000-PROGRAM EXPENDITURE BUDGET"/>
    <s v="55000-INTRAGOVERNMENTAL SERVICES"/>
    <m/>
    <n v="0"/>
    <n v="0"/>
    <n v="28550.170000000002"/>
    <n v="0"/>
    <n v="-28550.170000000002"/>
    <s v="N/A"/>
    <n v="0"/>
    <n v="0"/>
    <n v="0"/>
    <n v="5483.9800000000005"/>
    <n v="0"/>
    <n v="5483.9800000000005"/>
    <n v="0"/>
    <n v="0"/>
    <n v="0"/>
    <n v="4852.01"/>
    <n v="0"/>
    <n v="12730.2"/>
    <n v="0"/>
    <s v="FED HOUSNG &amp; COMM DEV FND"/>
    <s v="DCHS HCD ADMIN"/>
    <s v="COMMUNITY DEVELOPMENT"/>
    <s v="HOUSING AND COMMUNITY DEVELOPMENT"/>
  </r>
  <r>
    <x v="0"/>
    <s v="1128100"/>
    <s v="350300"/>
    <x v="49"/>
    <s v="5590000"/>
    <n v="2016"/>
    <x v="3"/>
    <x v="49"/>
    <s v="50000-PROGRAM EXPENDITURE BUDGET"/>
    <s v="55000-INTRAGOVERNMENTAL SERVICES"/>
    <m/>
    <n v="0"/>
    <n v="0"/>
    <n v="3423.52"/>
    <n v="0"/>
    <n v="-3423.52"/>
    <s v="N/A"/>
    <n v="0"/>
    <n v="0"/>
    <n v="0"/>
    <n v="908.21"/>
    <n v="0"/>
    <n v="908.21"/>
    <n v="0"/>
    <n v="0"/>
    <n v="0"/>
    <n v="1607.1000000000001"/>
    <n v="0"/>
    <n v="0"/>
    <n v="0"/>
    <s v="FED HOUSNG &amp; COMM DEV FND"/>
    <s v="DCHS HCD ADMIN"/>
    <s v="COMMUNITY DEVELOPMENT"/>
    <s v="HOUSING AND COMMUNITY DEVELOPMENT"/>
  </r>
  <r>
    <x v="0"/>
    <s v="1128100"/>
    <s v="350300"/>
    <x v="50"/>
    <s v="5590000"/>
    <n v="2016"/>
    <x v="3"/>
    <x v="50"/>
    <s v="50000-PROGRAM EXPENDITURE BUDGET"/>
    <s v="55000-INTRAGOVERNMENTAL SERVICES"/>
    <m/>
    <n v="0"/>
    <n v="0"/>
    <n v="689.84"/>
    <n v="0"/>
    <n v="-689.84"/>
    <s v="N/A"/>
    <n v="0"/>
    <n v="0"/>
    <n v="0"/>
    <n v="183.01"/>
    <n v="0"/>
    <n v="183.01"/>
    <n v="0"/>
    <n v="0"/>
    <n v="0"/>
    <n v="323.82"/>
    <n v="0"/>
    <n v="0"/>
    <n v="0"/>
    <s v="FED HOUSNG &amp; COMM DEV FND"/>
    <s v="DCHS HCD ADMIN"/>
    <s v="COMMUNITY DEVELOPMENT"/>
    <s v="HOUSING AND COMMUNITY DEVELOPMENT"/>
  </r>
  <r>
    <x v="0"/>
    <s v="1128100"/>
    <s v="350300"/>
    <x v="94"/>
    <s v="5590000"/>
    <n v="2016"/>
    <x v="3"/>
    <x v="94"/>
    <s v="50000-PROGRAM EXPENDITURE BUDGET"/>
    <s v="55000-INTRAGOVERNMENTAL SERVICES"/>
    <m/>
    <n v="0"/>
    <n v="0"/>
    <n v="25640.04"/>
    <n v="0"/>
    <n v="-25640.04"/>
    <s v="N/A"/>
    <n v="0"/>
    <n v="0"/>
    <n v="0"/>
    <n v="5429.74"/>
    <n v="0"/>
    <n v="4989.42"/>
    <n v="0"/>
    <n v="0"/>
    <n v="0"/>
    <n v="4200.37"/>
    <n v="0"/>
    <n v="11020.51"/>
    <n v="0"/>
    <s v="FED HOUSNG &amp; COMM DEV FND"/>
    <s v="DCHS HCD ADMIN"/>
    <s v="COMMUNITY DEVELOPMENT"/>
    <s v="HOUSING AND COMMUNITY DEVELOPMENT"/>
  </r>
  <r>
    <x v="0"/>
    <s v="1128100"/>
    <s v="350300"/>
    <x v="115"/>
    <s v="5590000"/>
    <n v="2016"/>
    <x v="3"/>
    <x v="115"/>
    <s v="50000-PROGRAM EXPENDITURE BUDGET"/>
    <s v="55000-INTRAGOVERNMENTAL SERVICES"/>
    <m/>
    <n v="0"/>
    <n v="0"/>
    <n v="18776.86"/>
    <n v="0"/>
    <n v="-18776.86"/>
    <s v="N/A"/>
    <n v="0"/>
    <n v="0"/>
    <n v="0"/>
    <n v="3606.7000000000003"/>
    <n v="0"/>
    <n v="3606.7000000000003"/>
    <n v="0"/>
    <n v="0"/>
    <n v="0"/>
    <n v="3191.06"/>
    <n v="0"/>
    <n v="8372.4"/>
    <n v="0"/>
    <s v="FED HOUSNG &amp; COMM DEV FND"/>
    <s v="DCHS HCD ADMIN"/>
    <s v="COMMUNITY DEVELOPMENT"/>
    <s v="HOUSING AND COMMUNITY DEVELOPMENT"/>
  </r>
  <r>
    <x v="0"/>
    <s v="1128100"/>
    <s v="350300"/>
    <x v="101"/>
    <s v="5590000"/>
    <n v="2016"/>
    <x v="3"/>
    <x v="101"/>
    <s v="50000-PROGRAM EXPENDITURE BUDGET"/>
    <s v="58000-INTRAGOVERNMENTAL CONTRIBUTIONS"/>
    <m/>
    <n v="0"/>
    <n v="0"/>
    <n v="1426.52"/>
    <n v="0"/>
    <n v="-1426.52"/>
    <s v="N/A"/>
    <n v="0"/>
    <n v="0"/>
    <n v="0"/>
    <n v="378.44"/>
    <n v="0"/>
    <n v="378.44"/>
    <n v="0"/>
    <n v="0"/>
    <n v="0"/>
    <n v="669.64"/>
    <n v="0"/>
    <n v="0"/>
    <n v="0"/>
    <s v="FED HOUSNG &amp; COMM DEV FND"/>
    <s v="DCHS HCD ADMIN"/>
    <s v="COMMUNITY DEVELOPMENT"/>
    <s v="HOUSING AND COMMUNITY DEVELOPMENT"/>
  </r>
  <r>
    <x v="0"/>
    <s v="1128100"/>
    <s v="350310"/>
    <x v="55"/>
    <s v="0000000"/>
    <n v="2016"/>
    <x v="4"/>
    <x v="55"/>
    <s v="R3000-REVENUE"/>
    <s v="R3310-FEDERAL GRANTS DIRECT"/>
    <m/>
    <n v="0"/>
    <n v="0"/>
    <n v="0"/>
    <n v="0"/>
    <n v="0"/>
    <s v="N/A"/>
    <n v="0"/>
    <n v="0"/>
    <n v="0"/>
    <n v="0"/>
    <n v="0"/>
    <n v="0"/>
    <n v="0"/>
    <n v="-126.02"/>
    <n v="126.02"/>
    <n v="0"/>
    <n v="0"/>
    <n v="0"/>
    <n v="0"/>
    <s v="FED HOUSNG &amp; COMM DEV FND"/>
    <s v="DCHS HCD ADMIN"/>
    <s v="HOUSING FINANCE PROGRAM"/>
    <s v="Default"/>
  </r>
  <r>
    <x v="0"/>
    <s v="1128100"/>
    <s v="350310"/>
    <x v="43"/>
    <s v="0000000"/>
    <n v="2016"/>
    <x v="4"/>
    <x v="43"/>
    <s v="R3000-REVENUE"/>
    <s v="R3310-FEDERAL GRANTS DIRECT"/>
    <m/>
    <n v="0"/>
    <n v="0"/>
    <n v="-229776.86000000002"/>
    <n v="0"/>
    <n v="229776.86000000002"/>
    <s v="N/A"/>
    <n v="0"/>
    <n v="0"/>
    <n v="0"/>
    <n v="0"/>
    <n v="0"/>
    <n v="0"/>
    <n v="0"/>
    <n v="-200104.15"/>
    <n v="-13549.92"/>
    <n v="-47039.35"/>
    <n v="-14477.34"/>
    <n v="45393.9"/>
    <n v="0"/>
    <s v="FED HOUSNG &amp; COMM DEV FND"/>
    <s v="DCHS HCD ADMIN"/>
    <s v="HOUSING FINANCE PROGRAM"/>
    <s v="Default"/>
  </r>
  <r>
    <x v="0"/>
    <s v="1128100"/>
    <s v="350310"/>
    <x v="39"/>
    <s v="0000000"/>
    <n v="2016"/>
    <x v="4"/>
    <x v="39"/>
    <s v="R3000-REVENUE"/>
    <s v="R3600-MISCELLANEOUS REVENUE"/>
    <m/>
    <n v="0"/>
    <n v="0"/>
    <n v="-40722.54"/>
    <n v="0"/>
    <n v="40722.54"/>
    <s v="N/A"/>
    <n v="0"/>
    <n v="0"/>
    <n v="0"/>
    <n v="0"/>
    <n v="0"/>
    <n v="0"/>
    <n v="0"/>
    <n v="0"/>
    <n v="0"/>
    <n v="0"/>
    <n v="0"/>
    <n v="-40722.54"/>
    <n v="0"/>
    <s v="FED HOUSNG &amp; COMM DEV FND"/>
    <s v="DCHS HCD ADMIN"/>
    <s v="HOUSING FINANCE PROGRAM"/>
    <s v="Default"/>
  </r>
  <r>
    <x v="0"/>
    <s v="1128100"/>
    <s v="350310"/>
    <x v="40"/>
    <s v="5590000"/>
    <n v="2016"/>
    <x v="3"/>
    <x v="40"/>
    <s v="50000-PROGRAM EXPENDITURE BUDGET"/>
    <s v="51000-WAGES AND BENEFITS"/>
    <s v="51100-SALARIES/WAGES"/>
    <n v="0"/>
    <n v="0"/>
    <n v="273543.18"/>
    <n v="0"/>
    <n v="-273543.18"/>
    <s v="N/A"/>
    <n v="22611.69"/>
    <n v="21703.78"/>
    <n v="22139.41"/>
    <n v="24691.84"/>
    <n v="27687.62"/>
    <n v="42012.6"/>
    <n v="28568.240000000002"/>
    <n v="29315.18"/>
    <n v="28056.350000000002"/>
    <n v="27173.38"/>
    <n v="25199.89"/>
    <n v="-25616.799999999999"/>
    <n v="0"/>
    <s v="FED HOUSNG &amp; COMM DEV FND"/>
    <s v="DCHS HCD ADMIN"/>
    <s v="HOUSING FINANCE PROGRAM"/>
    <s v="HOUSING AND COMMUNITY DEVELOPMENT"/>
  </r>
  <r>
    <x v="0"/>
    <s v="1128100"/>
    <s v="350310"/>
    <x v="70"/>
    <s v="5590000"/>
    <n v="2016"/>
    <x v="3"/>
    <x v="70"/>
    <s v="50000-PROGRAM EXPENDITURE BUDGET"/>
    <s v="51000-WAGES AND BENEFITS"/>
    <s v="51300-PERSONNEL BENEFITS"/>
    <n v="0"/>
    <n v="0"/>
    <n v="55641.68"/>
    <n v="0"/>
    <n v="-55641.68"/>
    <s v="N/A"/>
    <n v="0"/>
    <n v="0"/>
    <n v="9908.31"/>
    <n v="11018.16"/>
    <n v="0"/>
    <n v="10350.56"/>
    <n v="2879.37"/>
    <n v="5937.85"/>
    <n v="5352.49"/>
    <n v="5369.11"/>
    <n v="1703.06"/>
    <n v="3122.77"/>
    <n v="0"/>
    <s v="FED HOUSNG &amp; COMM DEV FND"/>
    <s v="DCHS HCD ADMIN"/>
    <s v="HOUSING FINANCE PROGRAM"/>
    <s v="HOUSING AND COMMUNITY DEVELOPMENT"/>
  </r>
  <r>
    <x v="0"/>
    <s v="1128100"/>
    <s v="350310"/>
    <x v="71"/>
    <s v="5590000"/>
    <n v="2016"/>
    <x v="3"/>
    <x v="71"/>
    <s v="50000-PROGRAM EXPENDITURE BUDGET"/>
    <s v="51000-WAGES AND BENEFITS"/>
    <s v="51300-PERSONNEL BENEFITS"/>
    <n v="0"/>
    <n v="0"/>
    <n v="20969.22"/>
    <n v="0"/>
    <n v="-20969.22"/>
    <s v="N/A"/>
    <n v="0"/>
    <n v="0"/>
    <n v="3507.66"/>
    <n v="3776.77"/>
    <n v="0"/>
    <n v="4529.21"/>
    <n v="1186.81"/>
    <n v="2111.9900000000002"/>
    <n v="1879.06"/>
    <n v="1824.38"/>
    <n v="728.49"/>
    <n v="1424.8500000000001"/>
    <n v="0"/>
    <s v="FED HOUSNG &amp; COMM DEV FND"/>
    <s v="DCHS HCD ADMIN"/>
    <s v="HOUSING FINANCE PROGRAM"/>
    <s v="HOUSING AND COMMUNITY DEVELOPMENT"/>
  </r>
  <r>
    <x v="0"/>
    <s v="1128100"/>
    <s v="350310"/>
    <x v="72"/>
    <s v="5590000"/>
    <n v="2016"/>
    <x v="3"/>
    <x v="72"/>
    <s v="50000-PROGRAM EXPENDITURE BUDGET"/>
    <s v="51000-WAGES AND BENEFITS"/>
    <s v="51300-PERSONNEL BENEFITS"/>
    <n v="0"/>
    <n v="0"/>
    <n v="29944.240000000002"/>
    <n v="0"/>
    <n v="-29944.240000000002"/>
    <s v="N/A"/>
    <n v="0"/>
    <n v="0"/>
    <n v="5110.8"/>
    <n v="5504.88"/>
    <n v="0"/>
    <n v="5867.71"/>
    <n v="1740.6000000000001"/>
    <n v="3089.59"/>
    <n v="2756.7200000000003"/>
    <n v="2675.19"/>
    <n v="1069.1100000000001"/>
    <n v="2129.64"/>
    <n v="0"/>
    <s v="FED HOUSNG &amp; COMM DEV FND"/>
    <s v="DCHS HCD ADMIN"/>
    <s v="HOUSING FINANCE PROGRAM"/>
    <s v="HOUSING AND COMMUNITY DEVELOPMENT"/>
  </r>
  <r>
    <x v="0"/>
    <s v="1128100"/>
    <s v="350310"/>
    <x v="73"/>
    <s v="5590000"/>
    <n v="2016"/>
    <x v="3"/>
    <x v="73"/>
    <s v="50000-PROGRAM EXPENDITURE BUDGET"/>
    <s v="51000-WAGES AND BENEFITS"/>
    <s v="51300-PERSONNEL BENEFITS"/>
    <n v="0"/>
    <n v="0"/>
    <n v="-912.82"/>
    <n v="0"/>
    <n v="912.82"/>
    <s v="N/A"/>
    <n v="0"/>
    <n v="0"/>
    <n v="0"/>
    <n v="0"/>
    <n v="0"/>
    <n v="0"/>
    <n v="0"/>
    <n v="0"/>
    <n v="0"/>
    <n v="-142.56"/>
    <n v="0"/>
    <n v="-770.26"/>
    <n v="0"/>
    <s v="FED HOUSNG &amp; COMM DEV FND"/>
    <s v="DCHS HCD ADMIN"/>
    <s v="HOUSING FINANCE PROGRAM"/>
    <s v="HOUSING AND COMMUNITY DEVELOPMENT"/>
  </r>
  <r>
    <x v="0"/>
    <s v="1128100"/>
    <s v="350310"/>
    <x v="177"/>
    <s v="5590000"/>
    <n v="2016"/>
    <x v="3"/>
    <x v="176"/>
    <s v="50000-PROGRAM EXPENDITURE BUDGET"/>
    <s v="51000-WAGES AND BENEFITS"/>
    <s v="51300-PERSONNEL BENEFITS"/>
    <n v="0"/>
    <n v="0"/>
    <n v="2.3199999999999998"/>
    <n v="0"/>
    <n v="-2.3199999999999998"/>
    <s v="N/A"/>
    <n v="0"/>
    <n v="0"/>
    <n v="0"/>
    <n v="0"/>
    <n v="0"/>
    <n v="0"/>
    <n v="0"/>
    <n v="0"/>
    <n v="0"/>
    <n v="0"/>
    <n v="0"/>
    <n v="2.3199999999999998"/>
    <n v="0"/>
    <s v="FED HOUSNG &amp; COMM DEV FND"/>
    <s v="DCHS HCD ADMIN"/>
    <s v="HOUSING FINANCE PROGRAM"/>
    <s v="HOUSING AND COMMUNITY DEVELOPMENT"/>
  </r>
  <r>
    <x v="0"/>
    <s v="1128100"/>
    <s v="350310"/>
    <x v="75"/>
    <s v="5590000"/>
    <n v="2016"/>
    <x v="3"/>
    <x v="75"/>
    <s v="50000-PROGRAM EXPENDITURE BUDGET"/>
    <s v="52000-SUPPLIES"/>
    <m/>
    <n v="0"/>
    <n v="0"/>
    <n v="142.25"/>
    <n v="0"/>
    <n v="-142.25"/>
    <s v="N/A"/>
    <n v="29.48"/>
    <n v="42.08"/>
    <n v="0"/>
    <n v="0"/>
    <n v="0"/>
    <n v="0"/>
    <n v="70.69"/>
    <n v="0"/>
    <n v="0"/>
    <n v="0"/>
    <n v="0"/>
    <n v="0"/>
    <n v="0"/>
    <s v="FED HOUSNG &amp; COMM DEV FND"/>
    <s v="DCHS HCD ADMIN"/>
    <s v="HOUSING FINANCE PROGRAM"/>
    <s v="HOUSING AND COMMUNITY DEVELOPMENT"/>
  </r>
  <r>
    <x v="0"/>
    <s v="1128100"/>
    <s v="350310"/>
    <x v="157"/>
    <s v="5590000"/>
    <n v="2016"/>
    <x v="3"/>
    <x v="156"/>
    <s v="50000-PROGRAM EXPENDITURE BUDGET"/>
    <s v="52000-SUPPLIES"/>
    <m/>
    <n v="0"/>
    <n v="0"/>
    <n v="110.04"/>
    <n v="0"/>
    <n v="-110.04"/>
    <s v="N/A"/>
    <n v="0"/>
    <n v="0"/>
    <n v="0"/>
    <n v="0"/>
    <n v="0"/>
    <n v="0"/>
    <n v="0"/>
    <n v="0"/>
    <n v="0"/>
    <n v="0"/>
    <n v="110.04"/>
    <n v="0"/>
    <n v="0"/>
    <s v="FED HOUSNG &amp; COMM DEV FND"/>
    <s v="DCHS HCD ADMIN"/>
    <s v="HOUSING FINANCE PROGRAM"/>
    <s v="HOUSING AND COMMUNITY DEVELOPMENT"/>
  </r>
  <r>
    <x v="0"/>
    <s v="1128100"/>
    <s v="350310"/>
    <x v="110"/>
    <s v="5590000"/>
    <n v="2016"/>
    <x v="3"/>
    <x v="110"/>
    <s v="50000-PROGRAM EXPENDITURE BUDGET"/>
    <s v="52000-SUPPLIES"/>
    <m/>
    <n v="0"/>
    <n v="0"/>
    <n v="729.01"/>
    <n v="0"/>
    <n v="-729.01"/>
    <s v="N/A"/>
    <n v="0"/>
    <n v="0"/>
    <n v="0"/>
    <n v="0.14000000000000001"/>
    <n v="0"/>
    <n v="0"/>
    <n v="0"/>
    <n v="0"/>
    <n v="0"/>
    <n v="0"/>
    <n v="0"/>
    <n v="728.87"/>
    <n v="0"/>
    <s v="FED HOUSNG &amp; COMM DEV FND"/>
    <s v="DCHS HCD ADMIN"/>
    <s v="HOUSING FINANCE PROGRAM"/>
    <s v="HOUSING AND COMMUNITY DEVELOPMENT"/>
  </r>
  <r>
    <x v="0"/>
    <s v="1128100"/>
    <s v="350310"/>
    <x v="156"/>
    <s v="5590000"/>
    <n v="2016"/>
    <x v="3"/>
    <x v="155"/>
    <s v="50000-PROGRAM EXPENDITURE BUDGET"/>
    <s v="53000-SERVICES-OTHER CHARGES"/>
    <m/>
    <n v="0"/>
    <n v="0"/>
    <n v="1298.97"/>
    <n v="0"/>
    <n v="-1298.97"/>
    <s v="N/A"/>
    <n v="0"/>
    <n v="0"/>
    <n v="0"/>
    <n v="0"/>
    <n v="466.07"/>
    <n v="0"/>
    <n v="263.14"/>
    <n v="30.1"/>
    <n v="0"/>
    <n v="539.66"/>
    <n v="0"/>
    <n v="0"/>
    <n v="0"/>
    <s v="FED HOUSNG &amp; COMM DEV FND"/>
    <s v="DCHS HCD ADMIN"/>
    <s v="HOUSING FINANCE PROGRAM"/>
    <s v="HOUSING AND COMMUNITY DEVELOPMENT"/>
  </r>
  <r>
    <x v="0"/>
    <s v="1128100"/>
    <s v="350310"/>
    <x v="41"/>
    <s v="5590000"/>
    <n v="2016"/>
    <x v="3"/>
    <x v="41"/>
    <s v="50000-PROGRAM EXPENDITURE BUDGET"/>
    <s v="53000-SERVICES-OTHER CHARGES"/>
    <m/>
    <n v="0"/>
    <n v="0"/>
    <n v="90"/>
    <n v="0"/>
    <n v="-90"/>
    <s v="N/A"/>
    <n v="0"/>
    <n v="0"/>
    <n v="0"/>
    <n v="0"/>
    <n v="0"/>
    <n v="0"/>
    <n v="0"/>
    <n v="90"/>
    <n v="0"/>
    <n v="0"/>
    <n v="0"/>
    <n v="0"/>
    <n v="0"/>
    <s v="FED HOUSNG &amp; COMM DEV FND"/>
    <s v="DCHS HCD ADMIN"/>
    <s v="HOUSING FINANCE PROGRAM"/>
    <s v="HOUSING AND COMMUNITY DEVELOPMENT"/>
  </r>
  <r>
    <x v="0"/>
    <s v="1128100"/>
    <s v="350310"/>
    <x v="135"/>
    <s v="5590000"/>
    <n v="2016"/>
    <x v="3"/>
    <x v="135"/>
    <s v="50000-PROGRAM EXPENDITURE BUDGET"/>
    <s v="53000-SERVICES-OTHER CHARGES"/>
    <m/>
    <n v="0"/>
    <n v="0"/>
    <n v="149.06"/>
    <n v="0"/>
    <n v="-149.06"/>
    <s v="N/A"/>
    <n v="0"/>
    <n v="0"/>
    <n v="0"/>
    <n v="149.06"/>
    <n v="0"/>
    <n v="0"/>
    <n v="0"/>
    <n v="0"/>
    <n v="0"/>
    <n v="0"/>
    <n v="0"/>
    <n v="0"/>
    <n v="0"/>
    <s v="FED HOUSNG &amp; COMM DEV FND"/>
    <s v="DCHS HCD ADMIN"/>
    <s v="HOUSING FINANCE PROGRAM"/>
    <s v="HOUSING AND COMMUNITY DEVELOPMENT"/>
  </r>
  <r>
    <x v="0"/>
    <s v="1128100"/>
    <s v="350310"/>
    <x v="51"/>
    <s v="5590000"/>
    <n v="2016"/>
    <x v="3"/>
    <x v="51"/>
    <s v="50000-PROGRAM EXPENDITURE BUDGET"/>
    <s v="53000-SERVICES-OTHER CHARGES"/>
    <m/>
    <n v="0"/>
    <n v="0"/>
    <n v="1.95"/>
    <n v="0"/>
    <n v="-1.95"/>
    <s v="N/A"/>
    <n v="0"/>
    <n v="0"/>
    <n v="0"/>
    <n v="0.18"/>
    <n v="0"/>
    <n v="0"/>
    <n v="0"/>
    <n v="0"/>
    <n v="0"/>
    <n v="0"/>
    <n v="0"/>
    <n v="1.77"/>
    <n v="0"/>
    <s v="FED HOUSNG &amp; COMM DEV FND"/>
    <s v="DCHS HCD ADMIN"/>
    <s v="HOUSING FINANCE PROGRAM"/>
    <s v="HOUSING AND COMMUNITY DEVELOPMENT"/>
  </r>
  <r>
    <x v="0"/>
    <s v="1128100"/>
    <s v="350310"/>
    <x v="113"/>
    <s v="5590000"/>
    <n v="2016"/>
    <x v="3"/>
    <x v="113"/>
    <s v="50000-PROGRAM EXPENDITURE BUDGET"/>
    <s v="53000-SERVICES-OTHER CHARGES"/>
    <m/>
    <n v="0"/>
    <n v="0"/>
    <n v="273.25"/>
    <n v="0"/>
    <n v="-273.25"/>
    <s v="N/A"/>
    <n v="0"/>
    <n v="0"/>
    <n v="0"/>
    <n v="273.25"/>
    <n v="0"/>
    <n v="0"/>
    <n v="0"/>
    <n v="0"/>
    <n v="0"/>
    <n v="0"/>
    <n v="0"/>
    <n v="0"/>
    <n v="0"/>
    <s v="FED HOUSNG &amp; COMM DEV FND"/>
    <s v="DCHS HCD ADMIN"/>
    <s v="HOUSING FINANCE PROGRAM"/>
    <s v="HOUSING AND COMMUNITY DEVELOPMENT"/>
  </r>
  <r>
    <x v="0"/>
    <s v="1128100"/>
    <s v="350310"/>
    <x v="144"/>
    <s v="5590000"/>
    <n v="2016"/>
    <x v="3"/>
    <x v="144"/>
    <s v="50000-PROGRAM EXPENDITURE BUDGET"/>
    <s v="53000-SERVICES-OTHER CHARGES"/>
    <m/>
    <n v="0"/>
    <n v="0"/>
    <n v="389.27"/>
    <n v="0"/>
    <n v="-389.27"/>
    <s v="N/A"/>
    <n v="0"/>
    <n v="0"/>
    <n v="0"/>
    <n v="0"/>
    <n v="0"/>
    <n v="0"/>
    <n v="0"/>
    <n v="83.94"/>
    <n v="1.1500000000000001"/>
    <n v="0"/>
    <n v="0"/>
    <n v="304.18"/>
    <n v="0"/>
    <s v="FED HOUSNG &amp; COMM DEV FND"/>
    <s v="DCHS HCD ADMIN"/>
    <s v="HOUSING FINANCE PROGRAM"/>
    <s v="HOUSING AND COMMUNITY DEVELOPMENT"/>
  </r>
  <r>
    <x v="0"/>
    <s v="1128100"/>
    <s v="350310"/>
    <x v="140"/>
    <s v="5590000"/>
    <n v="2016"/>
    <x v="3"/>
    <x v="140"/>
    <s v="50000-PROGRAM EXPENDITURE BUDGET"/>
    <s v="53000-SERVICES-OTHER CHARGES"/>
    <m/>
    <n v="0"/>
    <n v="0"/>
    <n v="23.3"/>
    <n v="0"/>
    <n v="-23.3"/>
    <s v="N/A"/>
    <n v="0"/>
    <n v="0"/>
    <n v="0"/>
    <n v="0"/>
    <n v="0"/>
    <n v="23.3"/>
    <n v="0"/>
    <n v="0"/>
    <n v="0"/>
    <n v="0"/>
    <n v="0"/>
    <n v="0"/>
    <n v="0"/>
    <s v="FED HOUSNG &amp; COMM DEV FND"/>
    <s v="DCHS HCD ADMIN"/>
    <s v="HOUSING FINANCE PROGRAM"/>
    <s v="HOUSING AND COMMUNITY DEVELOPMENT"/>
  </r>
  <r>
    <x v="0"/>
    <s v="1128100"/>
    <s v="350310"/>
    <x v="114"/>
    <s v="5590000"/>
    <n v="2016"/>
    <x v="3"/>
    <x v="114"/>
    <s v="50000-PROGRAM EXPENDITURE BUDGET"/>
    <s v="53000-SERVICES-OTHER CHARGES"/>
    <m/>
    <n v="0"/>
    <n v="0"/>
    <n v="5513.08"/>
    <n v="0"/>
    <n v="-5513.08"/>
    <s v="N/A"/>
    <n v="0"/>
    <n v="0"/>
    <n v="0"/>
    <n v="0"/>
    <n v="0"/>
    <n v="0"/>
    <n v="0"/>
    <n v="0"/>
    <n v="0"/>
    <n v="276.14"/>
    <n v="0"/>
    <n v="5236.9400000000005"/>
    <n v="0"/>
    <s v="FED HOUSNG &amp; COMM DEV FND"/>
    <s v="DCHS HCD ADMIN"/>
    <s v="HOUSING FINANCE PROGRAM"/>
    <s v="HOUSING AND COMMUNITY DEVELOPMENT"/>
  </r>
  <r>
    <x v="0"/>
    <s v="1128100"/>
    <s v="350310"/>
    <x v="161"/>
    <s v="5590000"/>
    <n v="2016"/>
    <x v="3"/>
    <x v="160"/>
    <s v="50000-PROGRAM EXPENDITURE BUDGET"/>
    <s v="53000-SERVICES-OTHER CHARGES"/>
    <m/>
    <n v="0"/>
    <n v="0"/>
    <n v="23333.33"/>
    <n v="0"/>
    <n v="-23333.33"/>
    <s v="N/A"/>
    <n v="5333.33"/>
    <n v="0"/>
    <n v="0"/>
    <n v="0"/>
    <n v="18000"/>
    <n v="0"/>
    <n v="0"/>
    <n v="0"/>
    <n v="0"/>
    <n v="0"/>
    <n v="0"/>
    <n v="0"/>
    <n v="0"/>
    <s v="FED HOUSNG &amp; COMM DEV FND"/>
    <s v="DCHS HCD ADMIN"/>
    <s v="HOUSING FINANCE PROGRAM"/>
    <s v="HOUSING AND COMMUNITY DEVELOPMENT"/>
  </r>
  <r>
    <x v="0"/>
    <s v="1128100"/>
    <s v="350310"/>
    <x v="77"/>
    <s v="5590000"/>
    <n v="2016"/>
    <x v="3"/>
    <x v="77"/>
    <s v="50000-PROGRAM EXPENDITURE BUDGET"/>
    <s v="53000-SERVICES-OTHER CHARGES"/>
    <m/>
    <n v="0"/>
    <n v="0"/>
    <n v="1600"/>
    <n v="0"/>
    <n v="-1600"/>
    <s v="N/A"/>
    <n v="0"/>
    <n v="0"/>
    <n v="0"/>
    <n v="0"/>
    <n v="0"/>
    <n v="0"/>
    <n v="0"/>
    <n v="0"/>
    <n v="0"/>
    <n v="835"/>
    <n v="0"/>
    <n v="765"/>
    <n v="0"/>
    <s v="FED HOUSNG &amp; COMM DEV FND"/>
    <s v="DCHS HCD ADMIN"/>
    <s v="HOUSING FINANCE PROGRAM"/>
    <s v="HOUSING AND COMMUNITY DEVELOPMENT"/>
  </r>
  <r>
    <x v="0"/>
    <s v="1128100"/>
    <s v="350310"/>
    <x v="78"/>
    <s v="5590000"/>
    <n v="2016"/>
    <x v="3"/>
    <x v="78"/>
    <s v="50000-PROGRAM EXPENDITURE BUDGET"/>
    <s v="53000-SERVICES-OTHER CHARGES"/>
    <m/>
    <n v="0"/>
    <n v="0"/>
    <n v="850"/>
    <n v="0"/>
    <n v="-850"/>
    <s v="N/A"/>
    <n v="0"/>
    <n v="0"/>
    <n v="0"/>
    <n v="0"/>
    <n v="0"/>
    <n v="0"/>
    <n v="850"/>
    <n v="0"/>
    <n v="0"/>
    <n v="0"/>
    <n v="0"/>
    <n v="0"/>
    <n v="0"/>
    <s v="FED HOUSNG &amp; COMM DEV FND"/>
    <s v="DCHS HCD ADMIN"/>
    <s v="HOUSING FINANCE PROGRAM"/>
    <s v="HOUSING AND COMMUNITY DEVELOPMENT"/>
  </r>
  <r>
    <x v="0"/>
    <s v="1128100"/>
    <s v="350310"/>
    <x v="42"/>
    <s v="5590000"/>
    <n v="2016"/>
    <x v="3"/>
    <x v="42"/>
    <s v="50000-PROGRAM EXPENDITURE BUDGET"/>
    <s v="55000-INTRAGOVERNMENTAL SERVICES"/>
    <m/>
    <n v="0"/>
    <n v="0"/>
    <n v="1435"/>
    <n v="0"/>
    <n v="-1435"/>
    <s v="N/A"/>
    <n v="42"/>
    <n v="90"/>
    <n v="0"/>
    <n v="77"/>
    <n v="147"/>
    <n v="159"/>
    <n v="52"/>
    <n v="66"/>
    <n v="0"/>
    <n v="177"/>
    <n v="572"/>
    <n v="53"/>
    <n v="0"/>
    <s v="FED HOUSNG &amp; COMM DEV FND"/>
    <s v="DCHS HCD ADMIN"/>
    <s v="HOUSING FINANCE PROGRAM"/>
    <s v="HOUSING AND COMMUNITY DEVELOPMENT"/>
  </r>
  <r>
    <x v="0"/>
    <s v="1128100"/>
    <s v="350310"/>
    <x v="83"/>
    <s v="5590000"/>
    <n v="2016"/>
    <x v="3"/>
    <x v="83"/>
    <s v="50000-PROGRAM EXPENDITURE BUDGET"/>
    <s v="55000-INTRAGOVERNMENTAL SERVICES"/>
    <m/>
    <n v="0"/>
    <n v="0"/>
    <n v="166.15"/>
    <n v="0"/>
    <n v="-166.15"/>
    <s v="N/A"/>
    <n v="0"/>
    <n v="0"/>
    <n v="0"/>
    <n v="59.68"/>
    <n v="0"/>
    <n v="61.45"/>
    <n v="0"/>
    <n v="0"/>
    <n v="0"/>
    <n v="16.18"/>
    <n v="0"/>
    <n v="28.84"/>
    <n v="0"/>
    <s v="FED HOUSNG &amp; COMM DEV FND"/>
    <s v="DCHS HCD ADMIN"/>
    <s v="HOUSING FINANCE PROGRAM"/>
    <s v="HOUSING AND COMMUNITY DEVELOPMENT"/>
  </r>
  <r>
    <x v="0"/>
    <s v="1128100"/>
    <s v="350310"/>
    <x v="166"/>
    <s v="5590000"/>
    <n v="2016"/>
    <x v="3"/>
    <x v="165"/>
    <s v="50000-PROGRAM EXPENDITURE BUDGET"/>
    <s v="55000-INTRAGOVERNMENTAL SERVICES"/>
    <m/>
    <n v="0"/>
    <n v="0"/>
    <n v="432.3"/>
    <n v="0"/>
    <n v="-432.3"/>
    <s v="N/A"/>
    <n v="0"/>
    <n v="0"/>
    <n v="0"/>
    <n v="0"/>
    <n v="0"/>
    <n v="293.76"/>
    <n v="0"/>
    <n v="138.54"/>
    <n v="0"/>
    <n v="0"/>
    <n v="0"/>
    <n v="0"/>
    <n v="0"/>
    <s v="FED HOUSNG &amp; COMM DEV FND"/>
    <s v="DCHS HCD ADMIN"/>
    <s v="HOUSING FINANCE PROGRAM"/>
    <s v="HOUSING AND COMMUNITY DEVELOPMENT"/>
  </r>
  <r>
    <x v="0"/>
    <s v="1128100"/>
    <s v="350310"/>
    <x v="84"/>
    <s v="5590000"/>
    <n v="2016"/>
    <x v="3"/>
    <x v="84"/>
    <s v="50000-PROGRAM EXPENDITURE BUDGET"/>
    <s v="55000-INTRAGOVERNMENTAL SERVICES"/>
    <m/>
    <n v="0"/>
    <n v="0"/>
    <n v="2107.73"/>
    <n v="0"/>
    <n v="-2107.73"/>
    <s v="N/A"/>
    <n v="0"/>
    <n v="0"/>
    <n v="0"/>
    <n v="1867.55"/>
    <n v="0"/>
    <n v="0"/>
    <n v="0"/>
    <n v="0"/>
    <n v="0"/>
    <n v="86.33"/>
    <n v="0"/>
    <n v="153.85"/>
    <n v="0"/>
    <s v="FED HOUSNG &amp; COMM DEV FND"/>
    <s v="DCHS HCD ADMIN"/>
    <s v="HOUSING FINANCE PROGRAM"/>
    <s v="HOUSING AND COMMUNITY DEVELOPMENT"/>
  </r>
  <r>
    <x v="0"/>
    <s v="1128100"/>
    <s v="350310"/>
    <x v="85"/>
    <s v="5590000"/>
    <n v="2016"/>
    <x v="3"/>
    <x v="85"/>
    <s v="50000-PROGRAM EXPENDITURE BUDGET"/>
    <s v="55000-INTRAGOVERNMENTAL SERVICES"/>
    <m/>
    <n v="0"/>
    <n v="0"/>
    <n v="5240.82"/>
    <n v="0"/>
    <n v="-5240.82"/>
    <s v="N/A"/>
    <n v="0"/>
    <n v="0"/>
    <n v="0"/>
    <n v="1893.63"/>
    <n v="0"/>
    <n v="2296.5300000000002"/>
    <n v="0"/>
    <n v="0"/>
    <n v="0"/>
    <n v="1050.6600000000001"/>
    <n v="0"/>
    <n v="0"/>
    <n v="0"/>
    <s v="FED HOUSNG &amp; COMM DEV FND"/>
    <s v="DCHS HCD ADMIN"/>
    <s v="HOUSING FINANCE PROGRAM"/>
    <s v="HOUSING AND COMMUNITY DEVELOPMENT"/>
  </r>
  <r>
    <x v="0"/>
    <s v="1128100"/>
    <s v="350310"/>
    <x v="86"/>
    <s v="5590000"/>
    <n v="2016"/>
    <x v="3"/>
    <x v="86"/>
    <s v="50000-PROGRAM EXPENDITURE BUDGET"/>
    <s v="55000-INTRAGOVERNMENTAL SERVICES"/>
    <m/>
    <n v="0"/>
    <n v="0"/>
    <n v="49464.61"/>
    <n v="0"/>
    <n v="-49464.61"/>
    <s v="N/A"/>
    <n v="0"/>
    <n v="0"/>
    <n v="0"/>
    <n v="20334.72"/>
    <n v="0"/>
    <n v="0"/>
    <n v="16375.44"/>
    <n v="0"/>
    <n v="0"/>
    <n v="4564.2"/>
    <n v="0"/>
    <n v="8190.25"/>
    <n v="0"/>
    <s v="FED HOUSNG &amp; COMM DEV FND"/>
    <s v="DCHS HCD ADMIN"/>
    <s v="HOUSING FINANCE PROGRAM"/>
    <s v="HOUSING AND COMMUNITY DEVELOPMENT"/>
  </r>
  <r>
    <x v="0"/>
    <s v="1128100"/>
    <s v="350310"/>
    <x v="87"/>
    <s v="5590000"/>
    <n v="2016"/>
    <x v="3"/>
    <x v="87"/>
    <s v="50000-PROGRAM EXPENDITURE BUDGET"/>
    <s v="55000-INTRAGOVERNMENTAL SERVICES"/>
    <m/>
    <n v="0"/>
    <n v="0"/>
    <n v="15296.57"/>
    <n v="0"/>
    <n v="-15296.57"/>
    <s v="N/A"/>
    <n v="0"/>
    <n v="0"/>
    <n v="0"/>
    <n v="11037.28"/>
    <n v="0"/>
    <n v="0"/>
    <n v="0"/>
    <n v="0"/>
    <n v="0"/>
    <n v="1530.96"/>
    <n v="0"/>
    <n v="2728.33"/>
    <n v="0"/>
    <s v="FED HOUSNG &amp; COMM DEV FND"/>
    <s v="DCHS HCD ADMIN"/>
    <s v="HOUSING FINANCE PROGRAM"/>
    <s v="HOUSING AND COMMUNITY DEVELOPMENT"/>
  </r>
  <r>
    <x v="0"/>
    <s v="1128100"/>
    <s v="350310"/>
    <x v="88"/>
    <s v="5590000"/>
    <n v="2016"/>
    <x v="3"/>
    <x v="88"/>
    <s v="50000-PROGRAM EXPENDITURE BUDGET"/>
    <s v="55000-INTRAGOVERNMENTAL SERVICES"/>
    <m/>
    <n v="0"/>
    <n v="0"/>
    <n v="28644.080000000002"/>
    <n v="0"/>
    <n v="-28644.080000000002"/>
    <s v="N/A"/>
    <n v="0"/>
    <n v="0"/>
    <n v="0"/>
    <n v="0"/>
    <n v="0"/>
    <n v="22423.45"/>
    <n v="0"/>
    <n v="0"/>
    <n v="0"/>
    <n v="6220.63"/>
    <n v="0"/>
    <n v="0"/>
    <n v="0"/>
    <s v="FED HOUSNG &amp; COMM DEV FND"/>
    <s v="DCHS HCD ADMIN"/>
    <s v="HOUSING FINANCE PROGRAM"/>
    <s v="HOUSING AND COMMUNITY DEVELOPMENT"/>
  </r>
  <r>
    <x v="0"/>
    <s v="1128100"/>
    <s v="350310"/>
    <x v="89"/>
    <s v="5590000"/>
    <n v="2016"/>
    <x v="3"/>
    <x v="89"/>
    <s v="50000-PROGRAM EXPENDITURE BUDGET"/>
    <s v="55000-INTRAGOVERNMENTAL SERVICES"/>
    <m/>
    <n v="0"/>
    <n v="0"/>
    <n v="6085.76"/>
    <n v="0"/>
    <n v="-6085.76"/>
    <s v="N/A"/>
    <n v="0"/>
    <n v="0"/>
    <n v="0"/>
    <n v="870.54"/>
    <n v="0"/>
    <n v="6.03"/>
    <n v="5147.83"/>
    <n v="0"/>
    <n v="0"/>
    <n v="0"/>
    <n v="0"/>
    <n v="61.36"/>
    <n v="0"/>
    <s v="FED HOUSNG &amp; COMM DEV FND"/>
    <s v="DCHS HCD ADMIN"/>
    <s v="HOUSING FINANCE PROGRAM"/>
    <s v="HOUSING AND COMMUNITY DEVELOPMENT"/>
  </r>
  <r>
    <x v="0"/>
    <s v="1128100"/>
    <s v="350310"/>
    <x v="90"/>
    <s v="5590000"/>
    <n v="2016"/>
    <x v="3"/>
    <x v="90"/>
    <s v="50000-PROGRAM EXPENDITURE BUDGET"/>
    <s v="55000-INTRAGOVERNMENTAL SERVICES"/>
    <m/>
    <n v="0"/>
    <n v="0"/>
    <n v="3419.36"/>
    <n v="0"/>
    <n v="-3419.36"/>
    <s v="N/A"/>
    <n v="0"/>
    <n v="0"/>
    <n v="0"/>
    <n v="1338.39"/>
    <n v="0"/>
    <n v="1338.39"/>
    <n v="0"/>
    <n v="0"/>
    <n v="0"/>
    <n v="742.58"/>
    <n v="0"/>
    <n v="0"/>
    <n v="0"/>
    <s v="FED HOUSNG &amp; COMM DEV FND"/>
    <s v="DCHS HCD ADMIN"/>
    <s v="HOUSING FINANCE PROGRAM"/>
    <s v="HOUSING AND COMMUNITY DEVELOPMENT"/>
  </r>
  <r>
    <x v="0"/>
    <s v="1128100"/>
    <s v="350310"/>
    <x v="91"/>
    <s v="5590000"/>
    <n v="2016"/>
    <x v="3"/>
    <x v="91"/>
    <s v="50000-PROGRAM EXPENDITURE BUDGET"/>
    <s v="55000-INTRAGOVERNMENTAL SERVICES"/>
    <m/>
    <n v="0"/>
    <n v="0"/>
    <n v="98.490000000000009"/>
    <n v="0"/>
    <n v="-98.490000000000009"/>
    <s v="N/A"/>
    <n v="0"/>
    <n v="0"/>
    <n v="0"/>
    <n v="35.590000000000003"/>
    <n v="0"/>
    <n v="43.160000000000004"/>
    <n v="0"/>
    <n v="0"/>
    <n v="0"/>
    <n v="19.740000000000002"/>
    <n v="0"/>
    <n v="0"/>
    <n v="0"/>
    <s v="FED HOUSNG &amp; COMM DEV FND"/>
    <s v="DCHS HCD ADMIN"/>
    <s v="HOUSING FINANCE PROGRAM"/>
    <s v="HOUSING AND COMMUNITY DEVELOPMENT"/>
  </r>
  <r>
    <x v="0"/>
    <s v="1128100"/>
    <s v="350310"/>
    <x v="93"/>
    <s v="5590000"/>
    <n v="2016"/>
    <x v="3"/>
    <x v="93"/>
    <s v="50000-PROGRAM EXPENDITURE BUDGET"/>
    <s v="55000-INTRAGOVERNMENTAL SERVICES"/>
    <m/>
    <n v="0"/>
    <n v="0"/>
    <n v="60.95"/>
    <n v="0"/>
    <n v="-60.95"/>
    <s v="N/A"/>
    <n v="0"/>
    <n v="0"/>
    <n v="0"/>
    <n v="0"/>
    <n v="0"/>
    <n v="60.95"/>
    <n v="0"/>
    <n v="0"/>
    <n v="0"/>
    <n v="0"/>
    <n v="0"/>
    <n v="0"/>
    <n v="0"/>
    <s v="FED HOUSNG &amp; COMM DEV FND"/>
    <s v="DCHS HCD ADMIN"/>
    <s v="HOUSING FINANCE PROGRAM"/>
    <s v="HOUSING AND COMMUNITY DEVELOPMENT"/>
  </r>
  <r>
    <x v="0"/>
    <s v="1128100"/>
    <s v="350310"/>
    <x v="47"/>
    <s v="5590000"/>
    <n v="2016"/>
    <x v="3"/>
    <x v="47"/>
    <s v="50000-PROGRAM EXPENDITURE BUDGET"/>
    <s v="55000-INTRAGOVERNMENTAL SERVICES"/>
    <m/>
    <n v="0"/>
    <n v="0"/>
    <n v="7869.16"/>
    <n v="0"/>
    <n v="-7869.16"/>
    <s v="N/A"/>
    <n v="0"/>
    <n v="0"/>
    <n v="0"/>
    <n v="2843.32"/>
    <n v="0"/>
    <n v="3448.28"/>
    <n v="0"/>
    <n v="0"/>
    <n v="0"/>
    <n v="1577.56"/>
    <n v="0"/>
    <n v="0"/>
    <n v="0"/>
    <s v="FED HOUSNG &amp; COMM DEV FND"/>
    <s v="DCHS HCD ADMIN"/>
    <s v="HOUSING FINANCE PROGRAM"/>
    <s v="HOUSING AND COMMUNITY DEVELOPMENT"/>
  </r>
  <r>
    <x v="0"/>
    <s v="1128100"/>
    <s v="350310"/>
    <x v="48"/>
    <s v="5590000"/>
    <n v="2016"/>
    <x v="3"/>
    <x v="48"/>
    <s v="50000-PROGRAM EXPENDITURE BUDGET"/>
    <s v="55000-INTRAGOVERNMENTAL SERVICES"/>
    <m/>
    <n v="0"/>
    <n v="0"/>
    <n v="10206.040000000001"/>
    <n v="0"/>
    <n v="-10206.040000000001"/>
    <s v="N/A"/>
    <n v="0"/>
    <n v="0"/>
    <n v="0"/>
    <n v="3682.1"/>
    <n v="0"/>
    <n v="3682.1"/>
    <n v="0"/>
    <n v="0"/>
    <n v="0"/>
    <n v="1021.47"/>
    <n v="0"/>
    <n v="1820.3700000000001"/>
    <n v="0"/>
    <s v="FED HOUSNG &amp; COMM DEV FND"/>
    <s v="DCHS HCD ADMIN"/>
    <s v="HOUSING FINANCE PROGRAM"/>
    <s v="HOUSING AND COMMUNITY DEVELOPMENT"/>
  </r>
  <r>
    <x v="0"/>
    <s v="1128100"/>
    <s v="350310"/>
    <x v="49"/>
    <s v="5590000"/>
    <n v="2016"/>
    <x v="3"/>
    <x v="49"/>
    <s v="50000-PROGRAM EXPENDITURE BUDGET"/>
    <s v="55000-INTRAGOVERNMENTAL SERVICES"/>
    <m/>
    <n v="0"/>
    <n v="0"/>
    <n v="1687.66"/>
    <n v="0"/>
    <n v="-1687.66"/>
    <s v="N/A"/>
    <n v="0"/>
    <n v="0"/>
    <n v="0"/>
    <n v="609.80000000000007"/>
    <n v="0"/>
    <n v="739.54"/>
    <n v="0"/>
    <n v="0"/>
    <n v="0"/>
    <n v="338.32"/>
    <n v="0"/>
    <n v="0"/>
    <n v="0"/>
    <s v="FED HOUSNG &amp; COMM DEV FND"/>
    <s v="DCHS HCD ADMIN"/>
    <s v="HOUSING FINANCE PROGRAM"/>
    <s v="HOUSING AND COMMUNITY DEVELOPMENT"/>
  </r>
  <r>
    <x v="0"/>
    <s v="1128100"/>
    <s v="350310"/>
    <x v="50"/>
    <s v="5590000"/>
    <n v="2016"/>
    <x v="3"/>
    <x v="50"/>
    <s v="50000-PROGRAM EXPENDITURE BUDGET"/>
    <s v="55000-INTRAGOVERNMENTAL SERVICES"/>
    <m/>
    <n v="0"/>
    <n v="0"/>
    <n v="340.06"/>
    <n v="0"/>
    <n v="-340.06"/>
    <s v="N/A"/>
    <n v="0"/>
    <n v="0"/>
    <n v="0"/>
    <n v="122.87"/>
    <n v="0"/>
    <n v="149.01"/>
    <n v="0"/>
    <n v="0"/>
    <n v="0"/>
    <n v="68.180000000000007"/>
    <n v="0"/>
    <n v="0"/>
    <n v="0"/>
    <s v="FED HOUSNG &amp; COMM DEV FND"/>
    <s v="DCHS HCD ADMIN"/>
    <s v="HOUSING FINANCE PROGRAM"/>
    <s v="HOUSING AND COMMUNITY DEVELOPMENT"/>
  </r>
  <r>
    <x v="0"/>
    <s v="1128100"/>
    <s v="350310"/>
    <x v="94"/>
    <s v="5590000"/>
    <n v="2016"/>
    <x v="3"/>
    <x v="94"/>
    <s v="50000-PROGRAM EXPENDITURE BUDGET"/>
    <s v="55000-INTRAGOVERNMENTAL SERVICES"/>
    <m/>
    <n v="0"/>
    <n v="0"/>
    <n v="9455.89"/>
    <n v="0"/>
    <n v="-9455.89"/>
    <s v="N/A"/>
    <n v="0"/>
    <n v="0"/>
    <n v="0"/>
    <n v="3645.67"/>
    <n v="0"/>
    <n v="3350.04"/>
    <n v="0"/>
    <n v="0"/>
    <n v="0"/>
    <n v="884.29"/>
    <n v="0"/>
    <n v="1575.89"/>
    <n v="0"/>
    <s v="FED HOUSNG &amp; COMM DEV FND"/>
    <s v="DCHS HCD ADMIN"/>
    <s v="HOUSING FINANCE PROGRAM"/>
    <s v="HOUSING AND COMMUNITY DEVELOPMENT"/>
  </r>
  <r>
    <x v="0"/>
    <s v="1128100"/>
    <s v="350310"/>
    <x v="115"/>
    <s v="5590000"/>
    <n v="2016"/>
    <x v="3"/>
    <x v="115"/>
    <s v="50000-PROGRAM EXPENDITURE BUDGET"/>
    <s v="55000-INTRAGOVERNMENTAL SERVICES"/>
    <m/>
    <n v="0"/>
    <n v="0"/>
    <n v="6712.31"/>
    <n v="0"/>
    <n v="-6712.31"/>
    <s v="N/A"/>
    <n v="0"/>
    <n v="0"/>
    <n v="0"/>
    <n v="2421.64"/>
    <n v="0"/>
    <n v="2421.64"/>
    <n v="0"/>
    <n v="0"/>
    <n v="0"/>
    <n v="671.80000000000007"/>
    <n v="0"/>
    <n v="1197.23"/>
    <n v="0"/>
    <s v="FED HOUSNG &amp; COMM DEV FND"/>
    <s v="DCHS HCD ADMIN"/>
    <s v="HOUSING FINANCE PROGRAM"/>
    <s v="HOUSING AND COMMUNITY DEVELOPMENT"/>
  </r>
  <r>
    <x v="0"/>
    <s v="1128100"/>
    <s v="350310"/>
    <x v="101"/>
    <s v="5590000"/>
    <n v="2016"/>
    <x v="3"/>
    <x v="101"/>
    <s v="50000-PROGRAM EXPENDITURE BUDGET"/>
    <s v="58000-INTRAGOVERNMENTAL CONTRIBUTIONS"/>
    <m/>
    <n v="0"/>
    <n v="0"/>
    <n v="703.22"/>
    <n v="0"/>
    <n v="-703.22"/>
    <s v="N/A"/>
    <n v="0"/>
    <n v="0"/>
    <n v="0"/>
    <n v="254.09"/>
    <n v="0"/>
    <n v="308.15000000000003"/>
    <n v="0"/>
    <n v="0"/>
    <n v="0"/>
    <n v="140.97999999999999"/>
    <n v="0"/>
    <n v="0"/>
    <n v="0"/>
    <s v="FED HOUSNG &amp; COMM DEV FND"/>
    <s v="DCHS HCD ADMIN"/>
    <s v="HOUSING FINANCE PROGRAM"/>
    <s v="HOUSING AND COMMUNITY DEVELOPMENT"/>
  </r>
  <r>
    <x v="0"/>
    <s v="1128100"/>
    <s v="350320"/>
    <x v="55"/>
    <s v="0000000"/>
    <n v="2016"/>
    <x v="4"/>
    <x v="55"/>
    <s v="R3000-REVENUE"/>
    <s v="R3310-FEDERAL GRANTS DIRECT"/>
    <m/>
    <n v="0"/>
    <n v="0"/>
    <n v="0"/>
    <n v="0"/>
    <n v="0"/>
    <s v="N/A"/>
    <n v="0"/>
    <n v="0"/>
    <n v="0"/>
    <n v="0"/>
    <n v="0"/>
    <n v="0"/>
    <n v="0"/>
    <n v="-284.55"/>
    <n v="284.55"/>
    <n v="0"/>
    <n v="0"/>
    <n v="0"/>
    <n v="0"/>
    <s v="FED HOUSNG &amp; COMM DEV FND"/>
    <s v="DCHS HCD ADMIN"/>
    <s v="HOUSING REPAIR PROGRAM"/>
    <s v="Default"/>
  </r>
  <r>
    <x v="0"/>
    <s v="1128100"/>
    <s v="350320"/>
    <x v="40"/>
    <s v="5590000"/>
    <n v="2016"/>
    <x v="3"/>
    <x v="40"/>
    <s v="50000-PROGRAM EXPENDITURE BUDGET"/>
    <s v="51000-WAGES AND BENEFITS"/>
    <s v="51100-SALARIES/WAGES"/>
    <n v="0"/>
    <n v="0"/>
    <n v="0"/>
    <n v="0"/>
    <n v="0"/>
    <s v="N/A"/>
    <n v="25618.45"/>
    <n v="0"/>
    <n v="-25618.45"/>
    <n v="0"/>
    <n v="0"/>
    <n v="0"/>
    <n v="0"/>
    <n v="0"/>
    <n v="0"/>
    <n v="0"/>
    <n v="0"/>
    <n v="0"/>
    <n v="0"/>
    <s v="FED HOUSNG &amp; COMM DEV FND"/>
    <s v="DCHS HCD ADMIN"/>
    <s v="HOUSING REPAIR PROGRAM"/>
    <s v="HOUSING AND COMMUNITY DEVELOPMENT"/>
  </r>
  <r>
    <x v="0"/>
    <s v="1128100"/>
    <s v="350320"/>
    <x v="106"/>
    <s v="5590000"/>
    <n v="2016"/>
    <x v="3"/>
    <x v="106"/>
    <s v="50000-PROGRAM EXPENDITURE BUDGET"/>
    <s v="51000-WAGES AND BENEFITS"/>
    <s v="51100-SALARIES/WAGES"/>
    <n v="0"/>
    <n v="0"/>
    <n v="0"/>
    <n v="0"/>
    <n v="0"/>
    <s v="N/A"/>
    <n v="45.81"/>
    <n v="0"/>
    <n v="-45.81"/>
    <n v="0"/>
    <n v="0"/>
    <n v="0"/>
    <n v="0"/>
    <n v="0"/>
    <n v="0"/>
    <n v="0"/>
    <n v="0"/>
    <n v="0"/>
    <n v="0"/>
    <s v="FED HOUSNG &amp; COMM DEV FND"/>
    <s v="DCHS HCD ADMIN"/>
    <s v="HOUSING REPAIR PROGRAM"/>
    <s v="HOUSING AND COMMUNITY DEVELOPMENT"/>
  </r>
  <r>
    <x v="0"/>
    <s v="1128100"/>
    <s v="350320"/>
    <x v="75"/>
    <s v="5590000"/>
    <n v="2016"/>
    <x v="3"/>
    <x v="75"/>
    <s v="50000-PROGRAM EXPENDITURE BUDGET"/>
    <s v="52000-SUPPLIES"/>
    <m/>
    <n v="0"/>
    <n v="0"/>
    <n v="0"/>
    <n v="0"/>
    <n v="0"/>
    <s v="N/A"/>
    <n v="364.78000000000003"/>
    <n v="220.38"/>
    <n v="-585.16"/>
    <n v="0"/>
    <n v="0"/>
    <n v="0"/>
    <n v="0"/>
    <n v="0"/>
    <n v="0"/>
    <n v="0"/>
    <n v="0"/>
    <n v="0"/>
    <n v="0"/>
    <s v="FED HOUSNG &amp; COMM DEV FND"/>
    <s v="DCHS HCD ADMIN"/>
    <s v="HOUSING REPAIR PROGRAM"/>
    <s v="HOUSING AND COMMUNITY DEVELOPMENT"/>
  </r>
  <r>
    <x v="0"/>
    <s v="1128100"/>
    <s v="350320"/>
    <x v="153"/>
    <s v="5590000"/>
    <n v="2016"/>
    <x v="3"/>
    <x v="152"/>
    <s v="50000-PROGRAM EXPENDITURE BUDGET"/>
    <s v="53000-SERVICES-OTHER CHARGES"/>
    <m/>
    <n v="0"/>
    <n v="0"/>
    <n v="0"/>
    <n v="0"/>
    <n v="0"/>
    <s v="N/A"/>
    <n v="0"/>
    <n v="137.54"/>
    <n v="-137.54"/>
    <n v="0"/>
    <n v="0"/>
    <n v="0"/>
    <n v="0"/>
    <n v="0"/>
    <n v="0"/>
    <n v="0"/>
    <n v="0"/>
    <n v="0"/>
    <n v="0"/>
    <s v="FED HOUSNG &amp; COMM DEV FND"/>
    <s v="DCHS HCD ADMIN"/>
    <s v="HOUSING REPAIR PROGRAM"/>
    <s v="HOUSING AND COMMUNITY DEVELOPMENT"/>
  </r>
  <r>
    <x v="0"/>
    <s v="1128100"/>
    <s v="350320"/>
    <x v="144"/>
    <s v="5590000"/>
    <n v="2016"/>
    <x v="3"/>
    <x v="144"/>
    <s v="50000-PROGRAM EXPENDITURE BUDGET"/>
    <s v="53000-SERVICES-OTHER CHARGES"/>
    <m/>
    <n v="0"/>
    <n v="0"/>
    <n v="284.55"/>
    <n v="0"/>
    <n v="-284.55"/>
    <s v="N/A"/>
    <n v="0"/>
    <n v="0"/>
    <n v="0"/>
    <n v="284.55"/>
    <n v="0"/>
    <n v="0"/>
    <n v="0"/>
    <n v="0"/>
    <n v="0"/>
    <n v="0"/>
    <n v="0"/>
    <n v="0"/>
    <n v="0"/>
    <s v="FED HOUSNG &amp; COMM DEV FND"/>
    <s v="DCHS HCD ADMIN"/>
    <s v="HOUSING REPAIR PROGRAM"/>
    <s v="HOUSING AND COMMUNITY DEVELOPMENT"/>
  </r>
  <r>
    <x v="0"/>
    <s v="1128100"/>
    <s v="350320"/>
    <x v="78"/>
    <s v="5590000"/>
    <n v="2016"/>
    <x v="3"/>
    <x v="78"/>
    <s v="50000-PROGRAM EXPENDITURE BUDGET"/>
    <s v="53000-SERVICES-OTHER CHARGES"/>
    <m/>
    <n v="0"/>
    <n v="0"/>
    <n v="0"/>
    <n v="0"/>
    <n v="0"/>
    <s v="N/A"/>
    <n v="131.52000000000001"/>
    <n v="233.83"/>
    <n v="-365.35"/>
    <n v="0"/>
    <n v="0"/>
    <n v="0"/>
    <n v="0"/>
    <n v="0"/>
    <n v="0"/>
    <n v="0"/>
    <n v="0"/>
    <n v="0"/>
    <n v="0"/>
    <s v="FED HOUSNG &amp; COMM DEV FND"/>
    <s v="DCHS HCD ADMIN"/>
    <s v="HOUSING REPAIR PROGRAM"/>
    <s v="HOUSING AND COMMUNITY DEVELOPMENT"/>
  </r>
  <r>
    <x v="0"/>
    <s v="1128208"/>
    <s v="350310"/>
    <x v="178"/>
    <s v="5590000"/>
    <n v="2016"/>
    <x v="4"/>
    <x v="177"/>
    <s v="R3000-REVENUE"/>
    <s v="R3340-STATE GRANTS"/>
    <m/>
    <n v="0"/>
    <n v="0"/>
    <n v="-2500000"/>
    <n v="0"/>
    <n v="2500000"/>
    <s v="N/A"/>
    <n v="0"/>
    <n v="0"/>
    <n v="0"/>
    <n v="0"/>
    <n v="0"/>
    <n v="0"/>
    <n v="0"/>
    <n v="0"/>
    <n v="0"/>
    <n v="0"/>
    <n v="0"/>
    <n v="-2500000"/>
    <n v="0"/>
    <s v="FED HOUSNG &amp; COMM DEV FND"/>
    <s v="DCHS HCD REGIONAL COORDINATION"/>
    <s v="HOUSING FINANCE PROGRAM"/>
    <s v="HOUSING AND COMMUNITY DEVELOPMENT"/>
  </r>
  <r>
    <x v="0"/>
    <s v="1128208"/>
    <s v="350310"/>
    <x v="111"/>
    <s v="5590000"/>
    <n v="2016"/>
    <x v="3"/>
    <x v="111"/>
    <s v="50000-PROGRAM EXPENDITURE BUDGET"/>
    <s v="53000-SERVICES-OTHER CHARGES"/>
    <m/>
    <n v="0"/>
    <n v="0"/>
    <n v="2500000"/>
    <n v="0"/>
    <n v="-2500000"/>
    <s v="N/A"/>
    <n v="0"/>
    <n v="0"/>
    <n v="0"/>
    <n v="0"/>
    <n v="0"/>
    <n v="0"/>
    <n v="0"/>
    <n v="0"/>
    <n v="0"/>
    <n v="0"/>
    <n v="0"/>
    <n v="2500000"/>
    <n v="0"/>
    <s v="FED HOUSNG &amp; COMM DEV FND"/>
    <s v="DCHS HCD REGIONAL COORDINATION"/>
    <s v="HOUSING FINANCE PROGRAM"/>
    <s v="HOUSING AND COMMUNITY DEVELOPMENT"/>
  </r>
  <r>
    <x v="0"/>
    <s v="1128222"/>
    <s v="000000"/>
    <x v="6"/>
    <s v="0000000"/>
    <n v="2016"/>
    <x v="0"/>
    <x v="6"/>
    <s v="BS000-CURRENT ASSETS"/>
    <s v="B1150-ACCOUNTS RECEIVABLE"/>
    <m/>
    <n v="0"/>
    <n v="0"/>
    <n v="33758.14"/>
    <n v="0"/>
    <n v="-33758.14"/>
    <s v="N/A"/>
    <n v="0"/>
    <n v="124.69"/>
    <n v="394.87"/>
    <n v="270.16000000000003"/>
    <n v="270.17"/>
    <n v="-744.95"/>
    <n v="44050.400000000001"/>
    <n v="720.59"/>
    <n v="-44532.340000000004"/>
    <n v="33392.82"/>
    <n v="0"/>
    <n v="-188.27"/>
    <n v="0"/>
    <s v="FED HOUSNG &amp; COMM DEV FND"/>
    <s v="DCHS HCD REHAB"/>
    <s v="DEFAULT"/>
    <s v="Default"/>
  </r>
  <r>
    <x v="0"/>
    <s v="1128222"/>
    <s v="000000"/>
    <x v="9"/>
    <s v="0000000"/>
    <n v="2016"/>
    <x v="0"/>
    <x v="9"/>
    <s v="BS000-CURRENT ASSETS"/>
    <s v="B1150-ACCOUNTS RECEIVABLE"/>
    <m/>
    <n v="0"/>
    <n v="0"/>
    <n v="0"/>
    <n v="0"/>
    <n v="0"/>
    <s v="N/A"/>
    <n v="0"/>
    <n v="0"/>
    <n v="0"/>
    <n v="0"/>
    <n v="0"/>
    <n v="103.91"/>
    <n v="-103.91"/>
    <n v="0"/>
    <n v="0"/>
    <n v="0"/>
    <n v="0"/>
    <n v="0"/>
    <n v="0"/>
    <s v="FED HOUSNG &amp; COMM DEV FND"/>
    <s v="DCHS HCD REHAB"/>
    <s v="DEFAULT"/>
    <s v="Default"/>
  </r>
  <r>
    <x v="0"/>
    <s v="1128222"/>
    <s v="000000"/>
    <x v="29"/>
    <s v="0000000"/>
    <n v="2016"/>
    <x v="1"/>
    <x v="29"/>
    <s v="BS200-CURRENT LIABILITIES"/>
    <s v="B2220-DEFERRED REVENUES"/>
    <m/>
    <n v="0"/>
    <n v="0"/>
    <n v="0"/>
    <n v="0"/>
    <n v="0"/>
    <s v="N/A"/>
    <n v="0"/>
    <n v="0"/>
    <n v="0"/>
    <n v="0"/>
    <n v="0"/>
    <n v="-103.91"/>
    <n v="103.91"/>
    <n v="0"/>
    <n v="0"/>
    <n v="0"/>
    <n v="0"/>
    <n v="0"/>
    <n v="0"/>
    <s v="FED HOUSNG &amp; COMM DEV FND"/>
    <s v="DCHS HCD REHAB"/>
    <s v="DEFAULT"/>
    <s v="Default"/>
  </r>
  <r>
    <x v="0"/>
    <s v="1128222"/>
    <s v="350300"/>
    <x v="55"/>
    <s v="0000000"/>
    <n v="2016"/>
    <x v="4"/>
    <x v="55"/>
    <s v="R3000-REVENUE"/>
    <s v="R3310-FEDERAL GRANTS DIRECT"/>
    <m/>
    <n v="0"/>
    <n v="0"/>
    <n v="-124.69"/>
    <n v="0"/>
    <n v="124.69"/>
    <s v="N/A"/>
    <n v="0"/>
    <n v="-124.69"/>
    <n v="0"/>
    <n v="0"/>
    <n v="0"/>
    <n v="0"/>
    <n v="0"/>
    <n v="0"/>
    <n v="0"/>
    <n v="0"/>
    <n v="0"/>
    <n v="0"/>
    <n v="0"/>
    <s v="FED HOUSNG &amp; COMM DEV FND"/>
    <s v="DCHS HCD REHAB"/>
    <s v="COMMUNITY DEVELOPMENT"/>
    <s v="Default"/>
  </r>
  <r>
    <x v="0"/>
    <s v="1128222"/>
    <s v="350310"/>
    <x v="55"/>
    <s v="0000000"/>
    <n v="2016"/>
    <x v="4"/>
    <x v="55"/>
    <s v="R3000-REVENUE"/>
    <s v="R3310-FEDERAL GRANTS DIRECT"/>
    <m/>
    <n v="0"/>
    <n v="0"/>
    <n v="-86302.180000000008"/>
    <n v="0"/>
    <n v="86302.180000000008"/>
    <s v="N/A"/>
    <n v="0"/>
    <n v="0"/>
    <n v="-394.87"/>
    <n v="-789.72"/>
    <n v="-270.17"/>
    <n v="-418.85"/>
    <n v="-44219.87"/>
    <n v="-720.59"/>
    <n v="-539.59"/>
    <n v="-787.99"/>
    <n v="0"/>
    <n v="-38160.53"/>
    <n v="0"/>
    <s v="FED HOUSNG &amp; COMM DEV FND"/>
    <s v="DCHS HCD REHAB"/>
    <s v="HOUSING FINANCE PROGRAM"/>
    <s v="Default"/>
  </r>
  <r>
    <x v="0"/>
    <s v="1128222"/>
    <s v="350310"/>
    <x v="39"/>
    <s v="0000000"/>
    <n v="2016"/>
    <x v="4"/>
    <x v="39"/>
    <s v="R3000-REVENUE"/>
    <s v="R3600-MISCELLANEOUS REVENUE"/>
    <m/>
    <n v="0"/>
    <n v="0"/>
    <n v="-33556.49"/>
    <n v="0"/>
    <n v="33556.49"/>
    <s v="N/A"/>
    <n v="0"/>
    <n v="0"/>
    <n v="0"/>
    <n v="0"/>
    <n v="0"/>
    <n v="0"/>
    <n v="0"/>
    <n v="0"/>
    <n v="0"/>
    <n v="-33556.49"/>
    <n v="0"/>
    <n v="0"/>
    <n v="0"/>
    <s v="FED HOUSNG &amp; COMM DEV FND"/>
    <s v="DCHS HCD REHAB"/>
    <s v="HOUSING FINANCE PROGRAM"/>
    <s v="Default"/>
  </r>
  <r>
    <x v="0"/>
    <s v="1128222"/>
    <s v="350310"/>
    <x v="179"/>
    <s v="0000000"/>
    <n v="2016"/>
    <x v="4"/>
    <x v="178"/>
    <s v="R3000-REVENUE"/>
    <s v="R3600-MISCELLANEOUS REVENUE"/>
    <m/>
    <n v="0"/>
    <n v="0"/>
    <n v="-97935.5"/>
    <n v="0"/>
    <n v="97935.5"/>
    <s v="N/A"/>
    <n v="0"/>
    <n v="0"/>
    <n v="0"/>
    <n v="0"/>
    <n v="0"/>
    <n v="0"/>
    <n v="0"/>
    <n v="0"/>
    <n v="0"/>
    <n v="0"/>
    <n v="0"/>
    <n v="-97935.5"/>
    <n v="0"/>
    <s v="FED HOUSNG &amp; COMM DEV FND"/>
    <s v="DCHS HCD REHAB"/>
    <s v="HOUSING FINANCE PROGRAM"/>
    <s v="Default"/>
  </r>
  <r>
    <x v="0"/>
    <s v="1128222"/>
    <s v="350310"/>
    <x v="40"/>
    <s v="5590000"/>
    <n v="2016"/>
    <x v="3"/>
    <x v="40"/>
    <s v="50000-PROGRAM EXPENDITURE BUDGET"/>
    <s v="51000-WAGES AND BENEFITS"/>
    <s v="51100-SALARIES/WAGES"/>
    <n v="0"/>
    <n v="0"/>
    <n v="3948.57"/>
    <n v="0"/>
    <n v="-3948.57"/>
    <s v="N/A"/>
    <n v="0"/>
    <n v="207.82"/>
    <n v="311.74"/>
    <n v="789.72"/>
    <n v="374.08"/>
    <n v="290.94"/>
    <n v="290.95"/>
    <n v="706.59"/>
    <n v="602.68000000000006"/>
    <n v="145.46"/>
    <n v="187.03"/>
    <n v="41.56"/>
    <n v="0"/>
    <s v="FED HOUSNG &amp; COMM DEV FND"/>
    <s v="DCHS HCD REHAB"/>
    <s v="HOUSING FINANCE PROGRAM"/>
    <s v="HOUSING AND COMMUNITY DEVELOPMENT"/>
  </r>
  <r>
    <x v="0"/>
    <s v="1128222"/>
    <s v="350310"/>
    <x v="70"/>
    <s v="5590000"/>
    <n v="2016"/>
    <x v="3"/>
    <x v="70"/>
    <s v="50000-PROGRAM EXPENDITURE BUDGET"/>
    <s v="51000-WAGES AND BENEFITS"/>
    <s v="51300-PERSONNEL BENEFITS"/>
    <n v="0"/>
    <n v="0"/>
    <n v="406.86"/>
    <n v="0"/>
    <n v="-406.86"/>
    <s v="N/A"/>
    <n v="0"/>
    <n v="0"/>
    <n v="0"/>
    <n v="0"/>
    <n v="0"/>
    <n v="0"/>
    <n v="0"/>
    <n v="0"/>
    <n v="177.89000000000001"/>
    <n v="139.84"/>
    <n v="0"/>
    <n v="89.13"/>
    <n v="0"/>
    <s v="FED HOUSNG &amp; COMM DEV FND"/>
    <s v="DCHS HCD REHAB"/>
    <s v="HOUSING FINANCE PROGRAM"/>
    <s v="HOUSING AND COMMUNITY DEVELOPMENT"/>
  </r>
  <r>
    <x v="0"/>
    <s v="1128222"/>
    <s v="350310"/>
    <x v="71"/>
    <s v="5590000"/>
    <n v="2016"/>
    <x v="3"/>
    <x v="71"/>
    <s v="50000-PROGRAM EXPENDITURE BUDGET"/>
    <s v="51000-WAGES AND BENEFITS"/>
    <s v="51300-PERSONNEL BENEFITS"/>
    <n v="0"/>
    <n v="0"/>
    <n v="125.45"/>
    <n v="0"/>
    <n v="-125.45"/>
    <s v="N/A"/>
    <n v="0"/>
    <n v="0"/>
    <n v="0"/>
    <n v="0"/>
    <n v="0"/>
    <n v="0"/>
    <n v="0"/>
    <n v="0"/>
    <n v="54.09"/>
    <n v="42.52"/>
    <n v="0"/>
    <n v="28.84"/>
    <n v="0"/>
    <s v="FED HOUSNG &amp; COMM DEV FND"/>
    <s v="DCHS HCD REHAB"/>
    <s v="HOUSING FINANCE PROGRAM"/>
    <s v="HOUSING AND COMMUNITY DEVELOPMENT"/>
  </r>
  <r>
    <x v="0"/>
    <s v="1128222"/>
    <s v="350310"/>
    <x v="72"/>
    <s v="5590000"/>
    <n v="2016"/>
    <x v="3"/>
    <x v="72"/>
    <s v="50000-PROGRAM EXPENDITURE BUDGET"/>
    <s v="51000-WAGES AND BENEFITS"/>
    <s v="51300-PERSONNEL BENEFITS"/>
    <n v="0"/>
    <n v="0"/>
    <n v="183.22"/>
    <n v="0"/>
    <n v="-183.22"/>
    <s v="N/A"/>
    <n v="0"/>
    <n v="0"/>
    <n v="0"/>
    <n v="0"/>
    <n v="0"/>
    <n v="0"/>
    <n v="0"/>
    <n v="0"/>
    <n v="79"/>
    <n v="62.1"/>
    <n v="0"/>
    <n v="42.12"/>
    <n v="0"/>
    <s v="FED HOUSNG &amp; COMM DEV FND"/>
    <s v="DCHS HCD REHAB"/>
    <s v="HOUSING FINANCE PROGRAM"/>
    <s v="HOUSING AND COMMUNITY DEVELOPMENT"/>
  </r>
  <r>
    <x v="0"/>
    <s v="1128222"/>
    <s v="350310"/>
    <x v="111"/>
    <s v="5590000"/>
    <n v="2016"/>
    <x v="3"/>
    <x v="111"/>
    <s v="50000-PROGRAM EXPENDITURE BUDGET"/>
    <s v="53000-SERVICES-OTHER CHARGES"/>
    <m/>
    <n v="0"/>
    <n v="0"/>
    <n v="122743.43000000001"/>
    <n v="0"/>
    <n v="-122743.43000000001"/>
    <s v="N/A"/>
    <n v="0"/>
    <n v="0"/>
    <n v="0"/>
    <n v="0"/>
    <n v="0"/>
    <n v="0"/>
    <n v="122743.43000000001"/>
    <n v="0"/>
    <n v="0"/>
    <n v="0"/>
    <n v="0"/>
    <n v="0"/>
    <n v="0"/>
    <s v="FED HOUSNG &amp; COMM DEV FND"/>
    <s v="DCHS HCD REHAB"/>
    <s v="HOUSING FINANCE PROGRAM"/>
    <s v="HOUSING AND COMMUNITY DEVELOPMENT"/>
  </r>
  <r>
    <x v="0"/>
    <s v="1128222"/>
    <s v="350310"/>
    <x v="112"/>
    <s v="5590000"/>
    <n v="2016"/>
    <x v="3"/>
    <x v="112"/>
    <s v="50000-PROGRAM EXPENDITURE BUDGET"/>
    <s v="53000-SERVICES-OTHER CHARGES"/>
    <m/>
    <n v="0"/>
    <n v="0"/>
    <n v="115444.29000000001"/>
    <n v="0"/>
    <n v="-115444.29000000001"/>
    <s v="N/A"/>
    <n v="0"/>
    <n v="0"/>
    <n v="0"/>
    <n v="0"/>
    <n v="0"/>
    <n v="0"/>
    <n v="43928.92"/>
    <n v="0"/>
    <n v="0"/>
    <n v="33556.49"/>
    <n v="0"/>
    <n v="37958.879999999997"/>
    <n v="0"/>
    <s v="FED HOUSNG &amp; COMM DEV FND"/>
    <s v="DCHS HCD REHAB"/>
    <s v="HOUSING FINANCE PROGRAM"/>
    <s v="HOUSING AND COMMUNITY DEVELOPMENT"/>
  </r>
  <r>
    <x v="0"/>
    <s v="1128222"/>
    <s v="350310"/>
    <x v="42"/>
    <s v="5590000"/>
    <n v="2016"/>
    <x v="3"/>
    <x v="42"/>
    <s v="50000-PROGRAM EXPENDITURE BUDGET"/>
    <s v="55000-INTRAGOVERNMENTAL SERVICES"/>
    <m/>
    <n v="0"/>
    <n v="0"/>
    <n v="62"/>
    <n v="0"/>
    <n v="-62"/>
    <s v="N/A"/>
    <n v="0"/>
    <n v="0"/>
    <n v="0"/>
    <n v="0"/>
    <n v="0"/>
    <n v="24"/>
    <n v="0"/>
    <n v="14"/>
    <n v="0"/>
    <n v="24"/>
    <n v="0"/>
    <n v="0"/>
    <n v="0"/>
    <s v="FED HOUSNG &amp; COMM DEV FND"/>
    <s v="DCHS HCD REHAB"/>
    <s v="HOUSING FINANCE PROGRAM"/>
    <s v="HOUSING AND COMMUNITY DEVELOPMENT"/>
  </r>
  <r>
    <x v="0"/>
    <s v="1128223"/>
    <s v="000000"/>
    <x v="6"/>
    <s v="0000000"/>
    <n v="2016"/>
    <x v="0"/>
    <x v="6"/>
    <s v="BS000-CURRENT ASSETS"/>
    <s v="B1150-ACCOUNTS RECEIVABLE"/>
    <m/>
    <n v="0"/>
    <n v="0"/>
    <n v="1009381.62"/>
    <n v="0"/>
    <n v="-1009381.62"/>
    <s v="N/A"/>
    <n v="0"/>
    <n v="61934.01"/>
    <n v="-3893.44"/>
    <n v="-2444.5100000000002"/>
    <n v="23299.07"/>
    <n v="26239.72"/>
    <n v="-105134.85"/>
    <n v="610755.42000000004"/>
    <n v="-567243.48"/>
    <n v="145172.25"/>
    <n v="675011.4"/>
    <n v="145686.03"/>
    <n v="0"/>
    <s v="FED HOUSNG &amp; COMM DEV FND"/>
    <s v="DCHS HCD NEW CONSTRCTION"/>
    <s v="DEFAULT"/>
    <s v="Default"/>
  </r>
  <r>
    <x v="0"/>
    <s v="1128223"/>
    <s v="000000"/>
    <x v="9"/>
    <s v="0000000"/>
    <n v="2016"/>
    <x v="0"/>
    <x v="9"/>
    <s v="BS000-CURRENT ASSETS"/>
    <s v="B1150-ACCOUNTS RECEIVABLE"/>
    <m/>
    <n v="0"/>
    <n v="0"/>
    <n v="-1099.58"/>
    <n v="0"/>
    <n v="1099.58"/>
    <s v="N/A"/>
    <n v="0"/>
    <n v="0"/>
    <n v="0"/>
    <n v="0"/>
    <n v="0"/>
    <n v="0"/>
    <n v="0"/>
    <n v="0"/>
    <n v="0"/>
    <n v="0"/>
    <n v="0"/>
    <n v="-1099.58"/>
    <n v="0"/>
    <s v="FED HOUSNG &amp; COMM DEV FND"/>
    <s v="DCHS HCD NEW CONSTRCTION"/>
    <s v="DEFAULT"/>
    <s v="Default"/>
  </r>
  <r>
    <x v="0"/>
    <s v="1128223"/>
    <s v="000000"/>
    <x v="29"/>
    <s v="0000000"/>
    <n v="2016"/>
    <x v="1"/>
    <x v="29"/>
    <s v="BS200-CURRENT LIABILITIES"/>
    <s v="B2220-DEFERRED REVENUES"/>
    <m/>
    <n v="0"/>
    <n v="0"/>
    <n v="1099.58"/>
    <n v="0"/>
    <n v="-1099.58"/>
    <s v="N/A"/>
    <n v="0"/>
    <n v="0"/>
    <n v="0"/>
    <n v="0"/>
    <n v="0"/>
    <n v="0"/>
    <n v="0"/>
    <n v="0"/>
    <n v="0"/>
    <n v="0"/>
    <n v="-692.68000000000006"/>
    <n v="1792.26"/>
    <n v="0"/>
    <s v="FED HOUSNG &amp; COMM DEV FND"/>
    <s v="DCHS HCD NEW CONSTRCTION"/>
    <s v="DEFAULT"/>
    <s v="Default"/>
  </r>
  <r>
    <x v="0"/>
    <s v="1128223"/>
    <s v="000000"/>
    <x v="35"/>
    <s v="0000000"/>
    <n v="2016"/>
    <x v="1"/>
    <x v="35"/>
    <s v="BS270-OTHER EQUITY"/>
    <s v="B2999-MISCELLANEOUS OE"/>
    <m/>
    <n v="0"/>
    <n v="0"/>
    <n v="0"/>
    <n v="0"/>
    <n v="0"/>
    <s v="N/A"/>
    <n v="0"/>
    <n v="0"/>
    <n v="0"/>
    <n v="0"/>
    <n v="0"/>
    <n v="0"/>
    <n v="275389"/>
    <n v="-275389"/>
    <n v="0"/>
    <n v="0"/>
    <n v="0"/>
    <n v="0"/>
    <n v="0"/>
    <s v="FED HOUSNG &amp; COMM DEV FND"/>
    <s v="DCHS HCD NEW CONSTRCTION"/>
    <s v="DEFAULT"/>
    <s v="Default"/>
  </r>
  <r>
    <x v="0"/>
    <s v="1128223"/>
    <s v="350310"/>
    <x v="55"/>
    <s v="0000000"/>
    <n v="2016"/>
    <x v="4"/>
    <x v="55"/>
    <s v="R3000-REVENUE"/>
    <s v="R3310-FEDERAL GRANTS DIRECT"/>
    <m/>
    <n v="0"/>
    <n v="0"/>
    <n v="-31109.07"/>
    <n v="0"/>
    <n v="31109.07"/>
    <s v="N/A"/>
    <n v="0"/>
    <n v="-24713.29"/>
    <n v="-6395.78"/>
    <n v="0"/>
    <n v="0"/>
    <n v="0"/>
    <n v="0"/>
    <n v="0"/>
    <n v="0"/>
    <n v="0"/>
    <n v="0"/>
    <n v="0"/>
    <n v="0"/>
    <s v="FED HOUSNG &amp; COMM DEV FND"/>
    <s v="DCHS HCD NEW CONSTRCTION"/>
    <s v="HOUSING FINANCE PROGRAM"/>
    <s v="Default"/>
  </r>
  <r>
    <x v="0"/>
    <s v="1128223"/>
    <s v="350310"/>
    <x v="43"/>
    <s v="0000000"/>
    <n v="2016"/>
    <x v="4"/>
    <x v="43"/>
    <s v="R3000-REVENUE"/>
    <s v="R3310-FEDERAL GRANTS DIRECT"/>
    <m/>
    <n v="0"/>
    <n v="0"/>
    <n v="-2648524.29"/>
    <n v="0"/>
    <n v="2648524.29"/>
    <s v="N/A"/>
    <n v="0"/>
    <n v="-37220.720000000001"/>
    <n v="-26931.5"/>
    <n v="0"/>
    <n v="-23299.07"/>
    <n v="-323830.08"/>
    <n v="0"/>
    <n v="-610755.42000000004"/>
    <n v="17465.849999999999"/>
    <n v="-141671.47"/>
    <n v="-674318.72"/>
    <n v="-827963.16"/>
    <n v="0"/>
    <s v="FED HOUSNG &amp; COMM DEV FND"/>
    <s v="DCHS HCD NEW CONSTRCTION"/>
    <s v="HOUSING FINANCE PROGRAM"/>
    <s v="Default"/>
  </r>
  <r>
    <x v="0"/>
    <s v="1128223"/>
    <s v="350310"/>
    <x v="180"/>
    <s v="0000000"/>
    <n v="2016"/>
    <x v="4"/>
    <x v="179"/>
    <s v="R3000-REVENUE"/>
    <s v="R3900-OTHER FINANCING SOURCES"/>
    <m/>
    <n v="0"/>
    <n v="0"/>
    <n v="-2000000"/>
    <n v="0"/>
    <n v="2000000"/>
    <s v="N/A"/>
    <n v="0"/>
    <n v="0"/>
    <n v="0"/>
    <n v="0"/>
    <n v="0"/>
    <n v="0"/>
    <n v="0"/>
    <n v="0"/>
    <n v="0"/>
    <n v="-2000000"/>
    <n v="0"/>
    <n v="0"/>
    <n v="0"/>
    <s v="FED HOUSNG &amp; COMM DEV FND"/>
    <s v="DCHS HCD NEW CONSTRCTION"/>
    <s v="HOUSING FINANCE PROGRAM"/>
    <s v="Default"/>
  </r>
  <r>
    <x v="0"/>
    <s v="1128223"/>
    <s v="350310"/>
    <x v="39"/>
    <s v="0000000"/>
    <n v="2016"/>
    <x v="4"/>
    <x v="39"/>
    <s v="R3000-REVENUE"/>
    <s v="R3600-MISCELLANEOUS REVENUE"/>
    <m/>
    <n v="0"/>
    <n v="0"/>
    <n v="-258740.4"/>
    <n v="0"/>
    <n v="258740.4"/>
    <s v="N/A"/>
    <n v="0"/>
    <n v="0"/>
    <n v="0"/>
    <n v="0"/>
    <n v="0"/>
    <n v="-105134.85"/>
    <n v="0"/>
    <n v="0"/>
    <n v="-30365.07"/>
    <n v="-16400"/>
    <n v="0"/>
    <n v="-106840.48"/>
    <n v="0"/>
    <s v="FED HOUSNG &amp; COMM DEV FND"/>
    <s v="DCHS HCD NEW CONSTRCTION"/>
    <s v="HOUSING FINANCE PROGRAM"/>
    <s v="Default"/>
  </r>
  <r>
    <x v="0"/>
    <s v="1128223"/>
    <s v="350310"/>
    <x v="181"/>
    <s v="0000000"/>
    <n v="2016"/>
    <x v="4"/>
    <x v="180"/>
    <s v="R3000-REVENUE"/>
    <s v="R3900-OTHER FINANCING SOURCES"/>
    <m/>
    <n v="0"/>
    <n v="0"/>
    <n v="-1860000"/>
    <n v="0"/>
    <n v="1860000"/>
    <s v="N/A"/>
    <n v="0"/>
    <n v="0"/>
    <n v="0"/>
    <n v="0"/>
    <n v="-930000"/>
    <n v="0"/>
    <n v="0"/>
    <n v="0"/>
    <n v="0"/>
    <n v="-930000"/>
    <n v="0"/>
    <n v="0"/>
    <n v="0"/>
    <s v="FED HOUSNG &amp; COMM DEV FND"/>
    <s v="DCHS HCD NEW CONSTRCTION"/>
    <s v="HOUSING FINANCE PROGRAM"/>
    <s v="Default"/>
  </r>
  <r>
    <x v="0"/>
    <s v="1128223"/>
    <s v="350310"/>
    <x v="40"/>
    <s v="5590000"/>
    <n v="2016"/>
    <x v="3"/>
    <x v="40"/>
    <s v="50000-PROGRAM EXPENDITURE BUDGET"/>
    <s v="51000-WAGES AND BENEFITS"/>
    <s v="51100-SALARIES/WAGES"/>
    <n v="0"/>
    <n v="0"/>
    <n v="2216"/>
    <n v="0"/>
    <n v="-2216"/>
    <s v="N/A"/>
    <n v="0"/>
    <n v="0"/>
    <n v="0"/>
    <n v="0"/>
    <n v="0"/>
    <n v="0"/>
    <n v="0"/>
    <n v="0"/>
    <n v="0"/>
    <n v="0"/>
    <n v="893.79"/>
    <n v="1322.21"/>
    <n v="0"/>
    <s v="FED HOUSNG &amp; COMM DEV FND"/>
    <s v="DCHS HCD NEW CONSTRCTION"/>
    <s v="HOUSING FINANCE PROGRAM"/>
    <s v="HOUSING AND COMMUNITY DEVELOPMENT"/>
  </r>
  <r>
    <x v="0"/>
    <s v="1128223"/>
    <s v="350310"/>
    <x v="70"/>
    <s v="5590000"/>
    <n v="2016"/>
    <x v="3"/>
    <x v="70"/>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71"/>
    <s v="5590000"/>
    <n v="2016"/>
    <x v="3"/>
    <x v="71"/>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72"/>
    <s v="5590000"/>
    <n v="2016"/>
    <x v="3"/>
    <x v="72"/>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111"/>
    <s v="5590000"/>
    <n v="2016"/>
    <x v="3"/>
    <x v="111"/>
    <s v="50000-PROGRAM EXPENDITURE BUDGET"/>
    <s v="53000-SERVICES-OTHER CHARGES"/>
    <m/>
    <n v="0"/>
    <n v="0"/>
    <n v="5213007.7"/>
    <n v="0"/>
    <n v="-5213007.7"/>
    <s v="N/A"/>
    <n v="0"/>
    <n v="1142508.17"/>
    <n v="346938.39"/>
    <n v="666421.96"/>
    <n v="679839.54"/>
    <n v="617818.99"/>
    <n v="535537.69999999995"/>
    <n v="129891.42"/>
    <n v="427500"/>
    <n v="0"/>
    <n v="0"/>
    <n v="666551.53"/>
    <n v="0"/>
    <s v="FED HOUSNG &amp; COMM DEV FND"/>
    <s v="DCHS HCD NEW CONSTRCTION"/>
    <s v="HOUSING FINANCE PROGRAM"/>
    <s v="HOUSING AND COMMUNITY DEVELOPMENT"/>
  </r>
  <r>
    <x v="0"/>
    <s v="1128223"/>
    <s v="350310"/>
    <x v="112"/>
    <s v="5590000"/>
    <n v="2016"/>
    <x v="3"/>
    <x v="112"/>
    <s v="50000-PROGRAM EXPENDITURE BUDGET"/>
    <s v="53000-SERVICES-OTHER CHARGES"/>
    <m/>
    <n v="0"/>
    <n v="0"/>
    <n v="3102737.82"/>
    <n v="0"/>
    <n v="-3102737.82"/>
    <s v="N/A"/>
    <n v="0"/>
    <n v="61934.01"/>
    <n v="33327.279999999999"/>
    <n v="166580.06"/>
    <n v="23299.07"/>
    <n v="428964.93"/>
    <n v="295289.81"/>
    <n v="315465.61"/>
    <n v="12899.220000000001"/>
    <n v="158071.47"/>
    <n v="700352.57000000007"/>
    <n v="906553.79"/>
    <n v="0"/>
    <s v="FED HOUSNG &amp; COMM DEV FND"/>
    <s v="DCHS HCD NEW CONSTRCTION"/>
    <s v="HOUSING FINANCE PROGRAM"/>
    <s v="HOUSING AND COMMUNITY DEVELOPMENT"/>
  </r>
  <r>
    <x v="0"/>
    <s v="1128223"/>
    <s v="350310"/>
    <x v="105"/>
    <s v="5590000"/>
    <n v="2016"/>
    <x v="3"/>
    <x v="105"/>
    <s v="50000-PROGRAM EXPENDITURE BUDGET"/>
    <s v="59900-CONTRA EXPENDITURES"/>
    <m/>
    <n v="0"/>
    <n v="0"/>
    <n v="0"/>
    <n v="0"/>
    <n v="0"/>
    <s v="N/A"/>
    <n v="0"/>
    <n v="0"/>
    <n v="0"/>
    <n v="0"/>
    <n v="0"/>
    <n v="0"/>
    <n v="0"/>
    <n v="0"/>
    <n v="0"/>
    <n v="0"/>
    <n v="0"/>
    <n v="0"/>
    <n v="0"/>
    <s v="FED HOUSNG &amp; COMM DEV FND"/>
    <s v="DCHS HCD NEW CONSTRCTION"/>
    <s v="HOUSING FINANCE PROGRAM"/>
    <s v="HOUSING AND COMMUNITY DEVELOPMENT"/>
  </r>
  <r>
    <x v="0"/>
    <s v="1128223"/>
    <s v="350320"/>
    <x v="43"/>
    <s v="0000000"/>
    <n v="2016"/>
    <x v="4"/>
    <x v="43"/>
    <s v="R3000-REVENUE"/>
    <s v="R3310-FEDERAL GRANTS DIRECT"/>
    <m/>
    <n v="0"/>
    <n v="0"/>
    <n v="-55596.06"/>
    <n v="0"/>
    <n v="55596.06"/>
    <s v="N/A"/>
    <n v="0"/>
    <n v="0"/>
    <n v="0"/>
    <n v="-55596.06"/>
    <n v="0"/>
    <n v="0"/>
    <n v="0"/>
    <n v="0"/>
    <n v="0"/>
    <n v="0"/>
    <n v="0"/>
    <n v="0"/>
    <n v="0"/>
    <s v="FED HOUSNG &amp; COMM DEV FND"/>
    <s v="DCHS HCD NEW CONSTRCTION"/>
    <s v="HOUSING REPAIR PROGRAM"/>
    <s v="Default"/>
  </r>
  <r>
    <x v="0"/>
    <s v="1128273"/>
    <s v="000000"/>
    <x v="6"/>
    <s v="0000000"/>
    <n v="2016"/>
    <x v="0"/>
    <x v="6"/>
    <s v="BS000-CURRENT ASSETS"/>
    <s v="B1150-ACCOUNTS RECEIVABLE"/>
    <m/>
    <n v="0"/>
    <n v="0"/>
    <n v="143.76"/>
    <n v="0"/>
    <n v="-143.76"/>
    <s v="N/A"/>
    <n v="0"/>
    <n v="2360.7400000000002"/>
    <n v="0"/>
    <n v="-367.27"/>
    <n v="547.5"/>
    <n v="1850.55"/>
    <n v="-4391.5200000000004"/>
    <n v="0"/>
    <n v="0"/>
    <n v="0"/>
    <n v="9062.35"/>
    <n v="-8918.59"/>
    <n v="0"/>
    <s v="FED HOUSNG &amp; COMM DEV FND"/>
    <s v="DCHS HRP EMERGENCY GRANTS"/>
    <s v="DEFAULT"/>
    <s v="Default"/>
  </r>
  <r>
    <x v="0"/>
    <s v="1128273"/>
    <s v="000000"/>
    <x v="9"/>
    <s v="0000000"/>
    <n v="2016"/>
    <x v="0"/>
    <x v="9"/>
    <s v="BS000-CURRENT ASSETS"/>
    <s v="B1150-ACCOUNTS RECEIVABLE"/>
    <m/>
    <n v="0"/>
    <n v="0"/>
    <n v="0"/>
    <n v="0"/>
    <n v="0"/>
    <s v="N/A"/>
    <n v="0"/>
    <n v="0"/>
    <n v="0"/>
    <n v="0"/>
    <n v="-547.5"/>
    <n v="0"/>
    <n v="547.5"/>
    <n v="0"/>
    <n v="0"/>
    <n v="9062.35"/>
    <n v="-9062.35"/>
    <n v="0"/>
    <n v="0"/>
    <s v="FED HOUSNG &amp; COMM DEV FND"/>
    <s v="DCHS HRP EMERGENCY GRANTS"/>
    <s v="DEFAULT"/>
    <s v="Default"/>
  </r>
  <r>
    <x v="0"/>
    <s v="1128273"/>
    <s v="000000"/>
    <x v="29"/>
    <s v="0000000"/>
    <n v="2016"/>
    <x v="1"/>
    <x v="29"/>
    <s v="BS200-CURRENT LIABILITIES"/>
    <s v="B2220-DEFERRED REVENUES"/>
    <m/>
    <n v="0"/>
    <n v="0"/>
    <n v="0"/>
    <n v="0"/>
    <n v="0"/>
    <s v="N/A"/>
    <n v="0"/>
    <n v="0"/>
    <n v="0"/>
    <n v="0"/>
    <n v="547.5"/>
    <n v="0"/>
    <n v="3844.02"/>
    <n v="0"/>
    <n v="0"/>
    <n v="-4391.5200000000004"/>
    <n v="0"/>
    <n v="0"/>
    <n v="0"/>
    <s v="FED HOUSNG &amp; COMM DEV FND"/>
    <s v="DCHS HRP EMERGENCY GRANTS"/>
    <s v="DEFAULT"/>
    <s v="Default"/>
  </r>
  <r>
    <x v="0"/>
    <s v="1128273"/>
    <s v="350320"/>
    <x v="55"/>
    <s v="0000000"/>
    <n v="2016"/>
    <x v="4"/>
    <x v="55"/>
    <s v="R3000-REVENUE"/>
    <s v="R3310-FEDERAL GRANTS DIRECT"/>
    <m/>
    <n v="0"/>
    <n v="0"/>
    <n v="-11566.85"/>
    <n v="0"/>
    <n v="11566.85"/>
    <s v="N/A"/>
    <n v="0"/>
    <n v="-2360.7400000000002"/>
    <n v="0"/>
    <n v="0"/>
    <n v="0"/>
    <n v="0"/>
    <n v="0"/>
    <n v="0"/>
    <n v="0"/>
    <n v="-9062.35"/>
    <n v="0"/>
    <n v="-143.76"/>
    <n v="0"/>
    <s v="FED HOUSNG &amp; COMM DEV FND"/>
    <s v="DCHS HRP EMERGENCY GRANTS"/>
    <s v="HOUSING REPAIR PROGRAM"/>
    <s v="Default"/>
  </r>
  <r>
    <x v="0"/>
    <s v="1128273"/>
    <s v="350320"/>
    <x v="39"/>
    <s v="0000000"/>
    <n v="2016"/>
    <x v="4"/>
    <x v="39"/>
    <s v="R3000-REVENUE"/>
    <s v="R3600-MISCELLANEOUS REVENUE"/>
    <m/>
    <n v="0"/>
    <n v="0"/>
    <n v="-4391.5200000000004"/>
    <n v="0"/>
    <n v="4391.5200000000004"/>
    <s v="N/A"/>
    <n v="0"/>
    <n v="0"/>
    <n v="0"/>
    <n v="-1993.47"/>
    <n v="-547.5"/>
    <n v="-1850.55"/>
    <n v="0"/>
    <n v="0"/>
    <n v="0"/>
    <n v="0"/>
    <n v="0"/>
    <n v="0"/>
    <n v="0"/>
    <s v="FED HOUSNG &amp; COMM DEV FND"/>
    <s v="DCHS HRP EMERGENCY GRANTS"/>
    <s v="HOUSING REPAIR PROGRAM"/>
    <s v="Default"/>
  </r>
  <r>
    <x v="0"/>
    <s v="1128273"/>
    <s v="350320"/>
    <x v="40"/>
    <s v="5590000"/>
    <n v="2016"/>
    <x v="3"/>
    <x v="40"/>
    <s v="50000-PROGRAM EXPENDITURE BUDGET"/>
    <s v="51000-WAGES AND BENEFITS"/>
    <s v="51100-SALARIES/WAGES"/>
    <n v="0"/>
    <n v="0"/>
    <n v="9206.11"/>
    <n v="0"/>
    <n v="-9206.11"/>
    <s v="N/A"/>
    <n v="0"/>
    <n v="0"/>
    <n v="0"/>
    <n v="0"/>
    <n v="0"/>
    <n v="0"/>
    <n v="0"/>
    <n v="0"/>
    <n v="0"/>
    <n v="9062.35"/>
    <n v="0"/>
    <n v="143.76"/>
    <n v="0"/>
    <s v="FED HOUSNG &amp; COMM DEV FND"/>
    <s v="DCHS HRP EMERGENCY GRANTS"/>
    <s v="HOUSING REPAIR PROGRAM"/>
    <s v="HOUSING AND COMMUNITY DEVELOPMENT"/>
  </r>
  <r>
    <x v="0"/>
    <s v="1128273"/>
    <s v="350320"/>
    <x v="112"/>
    <s v="5590000"/>
    <n v="2016"/>
    <x v="3"/>
    <x v="112"/>
    <s v="50000-PROGRAM EXPENDITURE BUDGET"/>
    <s v="53000-SERVICES-OTHER CHARGES"/>
    <m/>
    <n v="0"/>
    <n v="0"/>
    <n v="6752.26"/>
    <n v="0"/>
    <n v="-6752.26"/>
    <s v="N/A"/>
    <n v="0"/>
    <n v="2360.7400000000002"/>
    <n v="0"/>
    <n v="1993.47"/>
    <n v="547.5"/>
    <n v="1850.55"/>
    <n v="0"/>
    <n v="0"/>
    <n v="0"/>
    <n v="0"/>
    <n v="0"/>
    <n v="0"/>
    <n v="0"/>
    <s v="FED HOUSNG &amp; COMM DEV FND"/>
    <s v="DCHS HRP EMERGENCY GRANTS"/>
    <s v="HOUSING REPAIR PROGRAM"/>
    <s v="HOUSING AND COMMUNITY DEVELOPMENT"/>
  </r>
  <r>
    <x v="0"/>
    <s v="1128322"/>
    <s v="000000"/>
    <x v="6"/>
    <s v="0000000"/>
    <n v="2016"/>
    <x v="0"/>
    <x v="6"/>
    <s v="BS000-CURRENT ASSETS"/>
    <s v="B1150-ACCOUNTS RECEIVABLE"/>
    <m/>
    <n v="0"/>
    <n v="0"/>
    <n v="464173.2"/>
    <n v="0"/>
    <n v="-464173.2"/>
    <s v="N/A"/>
    <n v="0"/>
    <n v="0"/>
    <n v="0"/>
    <n v="0"/>
    <n v="0"/>
    <n v="0"/>
    <n v="0"/>
    <n v="457130.08"/>
    <n v="19736.23"/>
    <n v="-102081.53"/>
    <n v="94685.06"/>
    <n v="-5296.64"/>
    <n v="0"/>
    <s v="FED HOUSNG &amp; COMM DEV FND"/>
    <s v="DCHS HRP PROJECT MANAGEMENT"/>
    <s v="DEFAULT"/>
    <s v="Default"/>
  </r>
  <r>
    <x v="0"/>
    <s v="1128322"/>
    <s v="000000"/>
    <x v="9"/>
    <s v="0000000"/>
    <n v="2016"/>
    <x v="0"/>
    <x v="9"/>
    <s v="BS000-CURRENT ASSETS"/>
    <s v="B1150-ACCOUNTS RECEIVABLE"/>
    <m/>
    <n v="0"/>
    <n v="0"/>
    <n v="205.99"/>
    <n v="0"/>
    <n v="-205.99"/>
    <s v="N/A"/>
    <n v="0"/>
    <n v="0"/>
    <n v="0"/>
    <n v="0"/>
    <n v="0"/>
    <n v="0"/>
    <n v="0"/>
    <n v="150659.63"/>
    <n v="2183.2400000000002"/>
    <n v="92789.7"/>
    <n v="-67914.2"/>
    <n v="-177512.38"/>
    <n v="0"/>
    <s v="FED HOUSNG &amp; COMM DEV FND"/>
    <s v="DCHS HRP PROJECT MANAGEMENT"/>
    <s v="DEFAULT"/>
    <s v="Default"/>
  </r>
  <r>
    <x v="0"/>
    <s v="1128322"/>
    <s v="000000"/>
    <x v="29"/>
    <s v="0000000"/>
    <n v="2016"/>
    <x v="1"/>
    <x v="29"/>
    <s v="BS200-CURRENT LIABILITIES"/>
    <s v="B2220-DEFERRED REVENUES"/>
    <m/>
    <n v="0"/>
    <n v="0"/>
    <n v="-205.99"/>
    <n v="0"/>
    <n v="205.99"/>
    <s v="N/A"/>
    <n v="0"/>
    <n v="0"/>
    <n v="0"/>
    <n v="0"/>
    <n v="0"/>
    <n v="0"/>
    <n v="0"/>
    <n v="-150659.63"/>
    <n v="-2183.2400000000002"/>
    <n v="-24875.5"/>
    <n v="0"/>
    <n v="177512.38"/>
    <n v="0"/>
    <s v="FED HOUSNG &amp; COMM DEV FND"/>
    <s v="DCHS HRP PROJECT MANAGEMENT"/>
    <s v="DEFAULT"/>
    <s v="Default"/>
  </r>
  <r>
    <x v="0"/>
    <s v="1128322"/>
    <s v="350320"/>
    <x v="55"/>
    <s v="0000000"/>
    <n v="2016"/>
    <x v="4"/>
    <x v="55"/>
    <s v="R3000-REVENUE"/>
    <s v="R3310-FEDERAL GRANTS DIRECT"/>
    <m/>
    <n v="0"/>
    <n v="0"/>
    <n v="-295844.52"/>
    <n v="0"/>
    <n v="295844.52"/>
    <s v="N/A"/>
    <n v="0"/>
    <n v="0"/>
    <n v="0"/>
    <n v="0"/>
    <n v="0"/>
    <n v="0"/>
    <n v="0"/>
    <n v="-457130.08"/>
    <n v="-21921.350000000002"/>
    <n v="33879.58"/>
    <n v="144030.69"/>
    <n v="5296.64"/>
    <n v="0"/>
    <s v="FED HOUSNG &amp; COMM DEV FND"/>
    <s v="DCHS HRP PROJECT MANAGEMENT"/>
    <s v="HOUSING REPAIR PROGRAM"/>
    <s v="Default"/>
  </r>
  <r>
    <x v="0"/>
    <s v="1128322"/>
    <s v="350320"/>
    <x v="39"/>
    <s v="0000000"/>
    <n v="2016"/>
    <x v="4"/>
    <x v="39"/>
    <s v="R3000-REVENUE"/>
    <s v="R3600-MISCELLANEOUS REVENUE"/>
    <m/>
    <n v="0"/>
    <n v="0"/>
    <n v="-170801.55000000002"/>
    <n v="0"/>
    <n v="170801.55000000002"/>
    <s v="N/A"/>
    <n v="0"/>
    <n v="0"/>
    <n v="0"/>
    <n v="0"/>
    <n v="0"/>
    <n v="0"/>
    <n v="0"/>
    <n v="0"/>
    <n v="0"/>
    <n v="0"/>
    <n v="-170801.55000000002"/>
    <n v="0"/>
    <n v="0"/>
    <s v="FED HOUSNG &amp; COMM DEV FND"/>
    <s v="DCHS HRP PROJECT MANAGEMENT"/>
    <s v="HOUSING REPAIR PROGRAM"/>
    <s v="Default"/>
  </r>
  <r>
    <x v="0"/>
    <s v="1128322"/>
    <s v="350320"/>
    <x v="40"/>
    <s v="5590000"/>
    <n v="2016"/>
    <x v="3"/>
    <x v="40"/>
    <s v="50000-PROGRAM EXPENDITURE BUDGET"/>
    <s v="51000-WAGES AND BENEFITS"/>
    <s v="51100-SALARIES/WAGES"/>
    <n v="0"/>
    <n v="0"/>
    <n v="99091.59"/>
    <n v="0"/>
    <n v="-99091.59"/>
    <s v="N/A"/>
    <n v="0"/>
    <n v="0"/>
    <n v="78014.12"/>
    <n v="26002.7"/>
    <n v="25858.600000000002"/>
    <n v="34980.370000000003"/>
    <n v="24586.25"/>
    <n v="23415.49"/>
    <n v="23415.48"/>
    <n v="-131673.60000000001"/>
    <n v="15581.93"/>
    <n v="-21089.75"/>
    <n v="0"/>
    <s v="FED HOUSNG &amp; COMM DEV FND"/>
    <s v="DCHS HRP PROJECT MANAGEMENT"/>
    <s v="HOUSING REPAIR PROGRAM"/>
    <s v="HOUSING AND COMMUNITY DEVELOPMENT"/>
  </r>
  <r>
    <x v="0"/>
    <s v="1128322"/>
    <s v="350320"/>
    <x v="106"/>
    <s v="5590000"/>
    <n v="2016"/>
    <x v="3"/>
    <x v="106"/>
    <s v="50000-PROGRAM EXPENDITURE BUDGET"/>
    <s v="51000-WAGES AND BENEFITS"/>
    <s v="51100-SALARIES/WAGES"/>
    <n v="0"/>
    <n v="0"/>
    <n v="167.97"/>
    <n v="0"/>
    <n v="-167.97"/>
    <s v="N/A"/>
    <n v="0"/>
    <n v="0"/>
    <n v="45.81"/>
    <n v="0"/>
    <n v="15.27"/>
    <n v="106.89"/>
    <n v="0"/>
    <n v="0"/>
    <n v="0"/>
    <n v="0"/>
    <n v="0"/>
    <n v="0"/>
    <n v="0"/>
    <s v="FED HOUSNG &amp; COMM DEV FND"/>
    <s v="DCHS HRP PROJECT MANAGEMENT"/>
    <s v="HOUSING REPAIR PROGRAM"/>
    <s v="HOUSING AND COMMUNITY DEVELOPMENT"/>
  </r>
  <r>
    <x v="0"/>
    <s v="1128322"/>
    <s v="350320"/>
    <x v="70"/>
    <s v="5590000"/>
    <n v="2016"/>
    <x v="3"/>
    <x v="70"/>
    <s v="50000-PROGRAM EXPENDITURE BUDGET"/>
    <s v="51000-WAGES AND BENEFITS"/>
    <s v="51300-PERSONNEL BENEFITS"/>
    <n v="0"/>
    <n v="0"/>
    <n v="77645"/>
    <n v="0"/>
    <n v="-77645"/>
    <s v="N/A"/>
    <n v="0"/>
    <n v="0"/>
    <n v="21975"/>
    <n v="7325"/>
    <n v="7325"/>
    <n v="5860"/>
    <n v="5860"/>
    <n v="5860"/>
    <n v="5860"/>
    <n v="5860"/>
    <n v="5860"/>
    <n v="5860"/>
    <n v="0"/>
    <s v="FED HOUSNG &amp; COMM DEV FND"/>
    <s v="DCHS HRP PROJECT MANAGEMENT"/>
    <s v="HOUSING REPAIR PROGRAM"/>
    <s v="HOUSING AND COMMUNITY DEVELOPMENT"/>
  </r>
  <r>
    <x v="0"/>
    <s v="1128322"/>
    <s v="350320"/>
    <x v="71"/>
    <s v="5590000"/>
    <n v="2016"/>
    <x v="3"/>
    <x v="71"/>
    <s v="50000-PROGRAM EXPENDITURE BUDGET"/>
    <s v="51000-WAGES AND BENEFITS"/>
    <s v="51300-PERSONNEL BENEFITS"/>
    <n v="0"/>
    <n v="0"/>
    <n v="24556.54"/>
    <n v="0"/>
    <n v="-24556.54"/>
    <s v="N/A"/>
    <n v="0"/>
    <n v="0"/>
    <n v="4981.5600000000004"/>
    <n v="2965.07"/>
    <n v="1991.3500000000001"/>
    <n v="1871.5"/>
    <n v="2691.7400000000002"/>
    <n v="1794.49"/>
    <n v="1794.49"/>
    <n v="1981.38"/>
    <n v="1794.51"/>
    <n v="2690.4500000000003"/>
    <n v="0"/>
    <s v="FED HOUSNG &amp; COMM DEV FND"/>
    <s v="DCHS HRP PROJECT MANAGEMENT"/>
    <s v="HOUSING REPAIR PROGRAM"/>
    <s v="HOUSING AND COMMUNITY DEVELOPMENT"/>
  </r>
  <r>
    <x v="0"/>
    <s v="1128322"/>
    <s v="350320"/>
    <x v="72"/>
    <s v="5590000"/>
    <n v="2016"/>
    <x v="3"/>
    <x v="72"/>
    <s v="50000-PROGRAM EXPENDITURE BUDGET"/>
    <s v="51000-WAGES AND BENEFITS"/>
    <s v="51300-PERSONNEL BENEFITS"/>
    <n v="0"/>
    <n v="0"/>
    <n v="35596.69"/>
    <n v="0"/>
    <n v="-35596.69"/>
    <s v="N/A"/>
    <n v="0"/>
    <n v="0"/>
    <n v="7289.9000000000005"/>
    <n v="4339.18"/>
    <n v="2909.81"/>
    <n v="2732.78"/>
    <n v="3926.79"/>
    <n v="2617.86"/>
    <n v="2617.86"/>
    <n v="2617.86"/>
    <n v="2617.86"/>
    <n v="3926.79"/>
    <n v="0"/>
    <s v="FED HOUSNG &amp; COMM DEV FND"/>
    <s v="DCHS HRP PROJECT MANAGEMENT"/>
    <s v="HOUSING REPAIR PROGRAM"/>
    <s v="HOUSING AND COMMUNITY DEVELOPMENT"/>
  </r>
  <r>
    <x v="0"/>
    <s v="1128322"/>
    <s v="350320"/>
    <x v="73"/>
    <s v="5590000"/>
    <n v="2016"/>
    <x v="3"/>
    <x v="73"/>
    <s v="50000-PROGRAM EXPENDITURE BUDGET"/>
    <s v="51000-WAGES AND BENEFITS"/>
    <s v="51300-PERSONNEL BENEFITS"/>
    <n v="0"/>
    <n v="0"/>
    <n v="-507.95"/>
    <n v="0"/>
    <n v="507.95"/>
    <s v="N/A"/>
    <n v="0"/>
    <n v="0"/>
    <n v="0"/>
    <n v="0"/>
    <n v="0"/>
    <n v="0"/>
    <n v="0"/>
    <n v="0"/>
    <n v="0"/>
    <n v="-507.95"/>
    <n v="0"/>
    <n v="0"/>
    <n v="0"/>
    <s v="FED HOUSNG &amp; COMM DEV FND"/>
    <s v="DCHS HRP PROJECT MANAGEMENT"/>
    <s v="HOUSING REPAIR PROGRAM"/>
    <s v="HOUSING AND COMMUNITY DEVELOPMENT"/>
  </r>
  <r>
    <x v="0"/>
    <s v="1128322"/>
    <s v="350320"/>
    <x v="75"/>
    <s v="5590000"/>
    <n v="2016"/>
    <x v="3"/>
    <x v="75"/>
    <s v="50000-PROGRAM EXPENDITURE BUDGET"/>
    <s v="52000-SUPPLIES"/>
    <m/>
    <n v="0"/>
    <n v="0"/>
    <n v="1282.8600000000001"/>
    <n v="0"/>
    <n v="-1282.8600000000001"/>
    <s v="N/A"/>
    <n v="0"/>
    <n v="0"/>
    <n v="722.82"/>
    <n v="125.64"/>
    <n v="80.3"/>
    <n v="29.37"/>
    <n v="19.3"/>
    <n v="240.17000000000002"/>
    <n v="32.770000000000003"/>
    <n v="0"/>
    <n v="0"/>
    <n v="32.49"/>
    <n v="0"/>
    <s v="FED HOUSNG &amp; COMM DEV FND"/>
    <s v="DCHS HRP PROJECT MANAGEMENT"/>
    <s v="HOUSING REPAIR PROGRAM"/>
    <s v="HOUSING AND COMMUNITY DEVELOPMENT"/>
  </r>
  <r>
    <x v="0"/>
    <s v="1128322"/>
    <s v="350320"/>
    <x v="110"/>
    <s v="5590000"/>
    <n v="2016"/>
    <x v="3"/>
    <x v="110"/>
    <s v="50000-PROGRAM EXPENDITURE BUDGET"/>
    <s v="52000-SUPPLIES"/>
    <m/>
    <n v="0"/>
    <n v="0"/>
    <n v="1.17"/>
    <n v="0"/>
    <n v="-1.17"/>
    <s v="N/A"/>
    <n v="0"/>
    <n v="0"/>
    <n v="0.99"/>
    <n v="0.18"/>
    <n v="0"/>
    <n v="0"/>
    <n v="0"/>
    <n v="0"/>
    <n v="0"/>
    <n v="0"/>
    <n v="0"/>
    <n v="0"/>
    <n v="0"/>
    <s v="FED HOUSNG &amp; COMM DEV FND"/>
    <s v="DCHS HRP PROJECT MANAGEMENT"/>
    <s v="HOUSING REPAIR PROGRAM"/>
    <s v="HOUSING AND COMMUNITY DEVELOPMENT"/>
  </r>
  <r>
    <x v="0"/>
    <s v="1128322"/>
    <s v="350320"/>
    <x v="153"/>
    <s v="5590000"/>
    <n v="2016"/>
    <x v="3"/>
    <x v="152"/>
    <s v="50000-PROGRAM EXPENDITURE BUDGET"/>
    <s v="53000-SERVICES-OTHER CHARGES"/>
    <m/>
    <n v="0"/>
    <n v="0"/>
    <n v="137.54"/>
    <n v="0"/>
    <n v="-137.54"/>
    <s v="N/A"/>
    <n v="0"/>
    <n v="0"/>
    <n v="137.54"/>
    <n v="0"/>
    <n v="0"/>
    <n v="0"/>
    <n v="0"/>
    <n v="0"/>
    <n v="0"/>
    <n v="0"/>
    <n v="0"/>
    <n v="0"/>
    <n v="0"/>
    <s v="FED HOUSNG &amp; COMM DEV FND"/>
    <s v="DCHS HRP PROJECT MANAGEMENT"/>
    <s v="HOUSING REPAIR PROGRAM"/>
    <s v="HOUSING AND COMMUNITY DEVELOPMENT"/>
  </r>
  <r>
    <x v="0"/>
    <s v="1128322"/>
    <s v="350320"/>
    <x v="112"/>
    <s v="5590000"/>
    <n v="2016"/>
    <x v="3"/>
    <x v="112"/>
    <s v="50000-PROGRAM EXPENDITURE BUDGET"/>
    <s v="53000-SERVICES-OTHER CHARGES"/>
    <m/>
    <n v="0"/>
    <n v="0"/>
    <n v="1790.7"/>
    <n v="0"/>
    <n v="-1790.7"/>
    <s v="N/A"/>
    <n v="0"/>
    <n v="83.52"/>
    <n v="16"/>
    <n v="13.84"/>
    <n v="135.35"/>
    <n v="42.160000000000004"/>
    <n v="57343.47"/>
    <n v="241.77"/>
    <n v="296.33"/>
    <n v="209.32"/>
    <n v="199.51"/>
    <n v="-56790.57"/>
    <n v="0"/>
    <s v="FED HOUSNG &amp; COMM DEV FND"/>
    <s v="DCHS HRP PROJECT MANAGEMENT"/>
    <s v="HOUSING REPAIR PROGRAM"/>
    <s v="HOUSING AND COMMUNITY DEVELOPMENT"/>
  </r>
  <r>
    <x v="0"/>
    <s v="1128322"/>
    <s v="350320"/>
    <x v="51"/>
    <s v="5590000"/>
    <n v="2016"/>
    <x v="3"/>
    <x v="51"/>
    <s v="50000-PROGRAM EXPENDITURE BUDGET"/>
    <s v="53000-SERVICES-OTHER CHARGES"/>
    <m/>
    <n v="0"/>
    <n v="0"/>
    <n v="0.21"/>
    <n v="0"/>
    <n v="-0.21"/>
    <s v="N/A"/>
    <n v="0"/>
    <n v="0"/>
    <n v="0"/>
    <n v="0.21"/>
    <n v="0"/>
    <n v="0"/>
    <n v="0"/>
    <n v="0"/>
    <n v="0"/>
    <n v="0"/>
    <n v="0"/>
    <n v="0"/>
    <n v="0"/>
    <s v="FED HOUSNG &amp; COMM DEV FND"/>
    <s v="DCHS HRP PROJECT MANAGEMENT"/>
    <s v="HOUSING REPAIR PROGRAM"/>
    <s v="HOUSING AND COMMUNITY DEVELOPMENT"/>
  </r>
  <r>
    <x v="0"/>
    <s v="1128322"/>
    <s v="350320"/>
    <x v="113"/>
    <s v="5590000"/>
    <n v="2016"/>
    <x v="3"/>
    <x v="113"/>
    <s v="50000-PROGRAM EXPENDITURE BUDGET"/>
    <s v="53000-SERVICES-OTHER CHARGES"/>
    <m/>
    <n v="0"/>
    <n v="0"/>
    <n v="1090.52"/>
    <n v="0"/>
    <n v="-1090.52"/>
    <s v="N/A"/>
    <n v="0"/>
    <n v="0"/>
    <n v="212.6"/>
    <n v="577.52"/>
    <n v="0"/>
    <n v="238.86"/>
    <n v="61.54"/>
    <n v="0"/>
    <n v="0"/>
    <n v="0"/>
    <n v="0"/>
    <n v="0"/>
    <n v="0"/>
    <s v="FED HOUSNG &amp; COMM DEV FND"/>
    <s v="DCHS HRP PROJECT MANAGEMENT"/>
    <s v="HOUSING REPAIR PROGRAM"/>
    <s v="HOUSING AND COMMUNITY DEVELOPMENT"/>
  </r>
  <r>
    <x v="0"/>
    <s v="1128322"/>
    <s v="350320"/>
    <x v="144"/>
    <s v="5590000"/>
    <n v="2016"/>
    <x v="3"/>
    <x v="144"/>
    <s v="50000-PROGRAM EXPENDITURE BUDGET"/>
    <s v="53000-SERVICES-OTHER CHARGES"/>
    <m/>
    <n v="0"/>
    <n v="0"/>
    <n v="741.4"/>
    <n v="0"/>
    <n v="-741.4"/>
    <s v="N/A"/>
    <n v="0"/>
    <n v="0"/>
    <n v="0"/>
    <n v="0"/>
    <n v="0"/>
    <n v="0"/>
    <n v="0"/>
    <n v="0"/>
    <n v="564.30000000000007"/>
    <n v="177.1"/>
    <n v="0"/>
    <n v="0"/>
    <n v="0"/>
    <s v="FED HOUSNG &amp; COMM DEV FND"/>
    <s v="DCHS HRP PROJECT MANAGEMENT"/>
    <s v="HOUSING REPAIR PROGRAM"/>
    <s v="HOUSING AND COMMUNITY DEVELOPMENT"/>
  </r>
  <r>
    <x v="0"/>
    <s v="1128322"/>
    <s v="350320"/>
    <x v="140"/>
    <s v="5590000"/>
    <n v="2016"/>
    <x v="3"/>
    <x v="140"/>
    <s v="50000-PROGRAM EXPENDITURE BUDGET"/>
    <s v="53000-SERVICES-OTHER CHARGES"/>
    <m/>
    <n v="0"/>
    <n v="0"/>
    <n v="232.45000000000002"/>
    <n v="0"/>
    <n v="-232.45000000000002"/>
    <s v="N/A"/>
    <n v="0"/>
    <n v="0"/>
    <n v="48.85"/>
    <n v="63.6"/>
    <n v="5.4"/>
    <n v="0"/>
    <n v="41.2"/>
    <n v="18.350000000000001"/>
    <n v="0"/>
    <n v="0"/>
    <n v="19.05"/>
    <n v="36"/>
    <n v="0"/>
    <s v="FED HOUSNG &amp; COMM DEV FND"/>
    <s v="DCHS HRP PROJECT MANAGEMENT"/>
    <s v="HOUSING REPAIR PROGRAM"/>
    <s v="HOUSING AND COMMUNITY DEVELOPMENT"/>
  </r>
  <r>
    <x v="0"/>
    <s v="1128322"/>
    <s v="350320"/>
    <x v="114"/>
    <s v="5590000"/>
    <n v="2016"/>
    <x v="3"/>
    <x v="114"/>
    <s v="50000-PROGRAM EXPENDITURE BUDGET"/>
    <s v="53000-SERVICES-OTHER CHARGES"/>
    <m/>
    <n v="0"/>
    <n v="0"/>
    <n v="983.72"/>
    <n v="0"/>
    <n v="-983.72"/>
    <s v="N/A"/>
    <n v="0"/>
    <n v="0"/>
    <n v="0"/>
    <n v="0"/>
    <n v="0"/>
    <n v="0"/>
    <n v="0"/>
    <n v="0"/>
    <n v="0"/>
    <n v="983.72"/>
    <n v="0"/>
    <n v="0"/>
    <n v="0"/>
    <s v="FED HOUSNG &amp; COMM DEV FND"/>
    <s v="DCHS HRP PROJECT MANAGEMENT"/>
    <s v="HOUSING REPAIR PROGRAM"/>
    <s v="HOUSING AND COMMUNITY DEVELOPMENT"/>
  </r>
  <r>
    <x v="0"/>
    <s v="1128322"/>
    <s v="350320"/>
    <x v="182"/>
    <s v="5590000"/>
    <n v="2016"/>
    <x v="3"/>
    <x v="181"/>
    <s v="50000-PROGRAM EXPENDITURE BUDGET"/>
    <s v="53000-SERVICES-OTHER CHARGES"/>
    <m/>
    <n v="0"/>
    <n v="0"/>
    <n v="2443.1"/>
    <n v="0"/>
    <n v="-2443.1"/>
    <s v="N/A"/>
    <n v="0"/>
    <n v="0"/>
    <n v="0"/>
    <n v="0"/>
    <n v="0"/>
    <n v="0"/>
    <n v="0"/>
    <n v="0"/>
    <n v="0"/>
    <n v="2443.1"/>
    <n v="0"/>
    <n v="0"/>
    <n v="0"/>
    <s v="FED HOUSNG &amp; COMM DEV FND"/>
    <s v="DCHS HRP PROJECT MANAGEMENT"/>
    <s v="HOUSING REPAIR PROGRAM"/>
    <s v="HOUSING AND COMMUNITY DEVELOPMENT"/>
  </r>
  <r>
    <x v="0"/>
    <s v="1128322"/>
    <s v="350320"/>
    <x v="77"/>
    <s v="5590000"/>
    <n v="2016"/>
    <x v="3"/>
    <x v="77"/>
    <s v="50000-PROGRAM EXPENDITURE BUDGET"/>
    <s v="53000-SERVICES-OTHER CHARGES"/>
    <m/>
    <n v="0"/>
    <n v="0"/>
    <n v="1294.75"/>
    <n v="0"/>
    <n v="-1294.75"/>
    <s v="N/A"/>
    <n v="0"/>
    <n v="0"/>
    <n v="275"/>
    <n v="25"/>
    <n v="0"/>
    <n v="207"/>
    <n v="187.75"/>
    <n v="0"/>
    <n v="600"/>
    <n v="0"/>
    <n v="0"/>
    <n v="0"/>
    <n v="0"/>
    <s v="FED HOUSNG &amp; COMM DEV FND"/>
    <s v="DCHS HRP PROJECT MANAGEMENT"/>
    <s v="HOUSING REPAIR PROGRAM"/>
    <s v="HOUSING AND COMMUNITY DEVELOPMENT"/>
  </r>
  <r>
    <x v="0"/>
    <s v="1128322"/>
    <s v="350320"/>
    <x v="78"/>
    <s v="5590000"/>
    <n v="2016"/>
    <x v="3"/>
    <x v="78"/>
    <s v="50000-PROGRAM EXPENDITURE BUDGET"/>
    <s v="53000-SERVICES-OTHER CHARGES"/>
    <m/>
    <n v="0"/>
    <n v="0"/>
    <n v="1721.3600000000001"/>
    <n v="0"/>
    <n v="-1721.3600000000001"/>
    <s v="N/A"/>
    <n v="0"/>
    <n v="0"/>
    <n v="812.29"/>
    <n v="427.72"/>
    <n v="298.98"/>
    <n v="159.17000000000002"/>
    <n v="0"/>
    <n v="0"/>
    <n v="23.2"/>
    <n v="0"/>
    <n v="0"/>
    <n v="0"/>
    <n v="0"/>
    <s v="FED HOUSNG &amp; COMM DEV FND"/>
    <s v="DCHS HRP PROJECT MANAGEMENT"/>
    <s v="HOUSING REPAIR PROGRAM"/>
    <s v="HOUSING AND COMMUNITY DEVELOPMENT"/>
  </r>
  <r>
    <x v="0"/>
    <s v="1128322"/>
    <s v="350320"/>
    <x v="42"/>
    <s v="5590000"/>
    <n v="2016"/>
    <x v="3"/>
    <x v="42"/>
    <s v="50000-PROGRAM EXPENDITURE BUDGET"/>
    <s v="55000-INTRAGOVERNMENTAL SERVICES"/>
    <m/>
    <n v="0"/>
    <n v="0"/>
    <n v="8458"/>
    <n v="0"/>
    <n v="-8458"/>
    <s v="N/A"/>
    <n v="0"/>
    <n v="0"/>
    <n v="2094"/>
    <n v="698"/>
    <n v="18"/>
    <n v="1460"/>
    <n v="698"/>
    <n v="698"/>
    <n v="698"/>
    <n v="698"/>
    <n v="698"/>
    <n v="698"/>
    <n v="0"/>
    <s v="FED HOUSNG &amp; COMM DEV FND"/>
    <s v="DCHS HRP PROJECT MANAGEMENT"/>
    <s v="HOUSING REPAIR PROGRAM"/>
    <s v="HOUSING AND COMMUNITY DEVELOPMENT"/>
  </r>
  <r>
    <x v="0"/>
    <s v="1128322"/>
    <s v="350320"/>
    <x v="173"/>
    <s v="5590000"/>
    <n v="2016"/>
    <x v="3"/>
    <x v="172"/>
    <s v="50000-PROGRAM EXPENDITURE BUDGET"/>
    <s v="55000-INTRAGOVERNMENTAL SERVICES"/>
    <m/>
    <n v="0"/>
    <n v="0"/>
    <n v="6240"/>
    <n v="0"/>
    <n v="-6240"/>
    <s v="N/A"/>
    <n v="0"/>
    <n v="0"/>
    <n v="0"/>
    <n v="1560"/>
    <n v="0"/>
    <n v="0"/>
    <n v="0"/>
    <n v="1560"/>
    <n v="0"/>
    <n v="1560"/>
    <n v="0"/>
    <n v="1560"/>
    <n v="0"/>
    <s v="FED HOUSNG &amp; COMM DEV FND"/>
    <s v="DCHS HRP PROJECT MANAGEMENT"/>
    <s v="HOUSING REPAIR PROGRAM"/>
    <s v="HOUSING AND COMMUNITY DEVELOPMENT"/>
  </r>
  <r>
    <x v="0"/>
    <s v="1128322"/>
    <s v="350320"/>
    <x v="83"/>
    <s v="5590000"/>
    <n v="2016"/>
    <x v="3"/>
    <x v="83"/>
    <s v="50000-PROGRAM EXPENDITURE BUDGET"/>
    <s v="55000-INTRAGOVERNMENTAL SERVICES"/>
    <m/>
    <n v="0"/>
    <n v="0"/>
    <n v="204.53"/>
    <n v="0"/>
    <n v="-204.53"/>
    <s v="N/A"/>
    <n v="0"/>
    <n v="0"/>
    <n v="0"/>
    <n v="72.37"/>
    <n v="0"/>
    <n v="74.52"/>
    <n v="0"/>
    <n v="0"/>
    <n v="0"/>
    <n v="57.64"/>
    <n v="0"/>
    <n v="0"/>
    <n v="0"/>
    <s v="FED HOUSNG &amp; COMM DEV FND"/>
    <s v="DCHS HRP PROJECT MANAGEMENT"/>
    <s v="HOUSING REPAIR PROGRAM"/>
    <s v="HOUSING AND COMMUNITY DEVELOPMENT"/>
  </r>
  <r>
    <x v="0"/>
    <s v="1128322"/>
    <s v="350320"/>
    <x v="84"/>
    <s v="5590000"/>
    <n v="2016"/>
    <x v="3"/>
    <x v="84"/>
    <s v="50000-PROGRAM EXPENDITURE BUDGET"/>
    <s v="55000-INTRAGOVERNMENTAL SERVICES"/>
    <m/>
    <n v="0"/>
    <n v="0"/>
    <n v="2572.4700000000003"/>
    <n v="0"/>
    <n v="-2572.4700000000003"/>
    <s v="N/A"/>
    <n v="0"/>
    <n v="0"/>
    <n v="0"/>
    <n v="2264.9"/>
    <n v="0"/>
    <n v="0"/>
    <n v="0"/>
    <n v="0"/>
    <n v="0"/>
    <n v="307.57"/>
    <n v="0"/>
    <n v="0"/>
    <n v="0"/>
    <s v="FED HOUSNG &amp; COMM DEV FND"/>
    <s v="DCHS HRP PROJECT MANAGEMENT"/>
    <s v="HOUSING REPAIR PROGRAM"/>
    <s v="HOUSING AND COMMUNITY DEVELOPMENT"/>
  </r>
  <r>
    <x v="0"/>
    <s v="1128322"/>
    <s v="350320"/>
    <x v="148"/>
    <s v="5590000"/>
    <n v="2016"/>
    <x v="3"/>
    <x v="148"/>
    <s v="50000-PROGRAM EXPENDITURE BUDGET"/>
    <s v="55000-INTRAGOVERNMENTAL SERVICES"/>
    <m/>
    <n v="0"/>
    <n v="0"/>
    <n v="105.9"/>
    <n v="0"/>
    <n v="-105.9"/>
    <s v="N/A"/>
    <n v="0"/>
    <n v="0"/>
    <n v="72.900000000000006"/>
    <n v="33"/>
    <n v="0"/>
    <n v="0"/>
    <n v="0"/>
    <n v="0"/>
    <n v="0"/>
    <n v="0"/>
    <n v="0"/>
    <n v="0"/>
    <n v="0"/>
    <s v="FED HOUSNG &amp; COMM DEV FND"/>
    <s v="DCHS HRP PROJECT MANAGEMENT"/>
    <s v="HOUSING REPAIR PROGRAM"/>
    <s v="HOUSING AND COMMUNITY DEVELOPMENT"/>
  </r>
  <r>
    <x v="0"/>
    <s v="1128322"/>
    <s v="350320"/>
    <x v="85"/>
    <s v="5590000"/>
    <n v="2016"/>
    <x v="3"/>
    <x v="85"/>
    <s v="50000-PROGRAM EXPENDITURE BUDGET"/>
    <s v="55000-INTRAGOVERNMENTAL SERVICES"/>
    <m/>
    <n v="0"/>
    <n v="0"/>
    <n v="8336.0499999999993"/>
    <n v="0"/>
    <n v="-8336.0499999999993"/>
    <s v="N/A"/>
    <n v="0"/>
    <n v="0"/>
    <n v="0"/>
    <n v="2296.54"/>
    <n v="0"/>
    <n v="2296.54"/>
    <n v="0"/>
    <n v="0"/>
    <n v="0"/>
    <n v="3742.9700000000003"/>
    <n v="0"/>
    <n v="0"/>
    <n v="0"/>
    <s v="FED HOUSNG &amp; COMM DEV FND"/>
    <s v="DCHS HRP PROJECT MANAGEMENT"/>
    <s v="HOUSING REPAIR PROGRAM"/>
    <s v="HOUSING AND COMMUNITY DEVELOPMENT"/>
  </r>
  <r>
    <x v="0"/>
    <s v="1128322"/>
    <s v="350320"/>
    <x v="86"/>
    <s v="5590000"/>
    <n v="2016"/>
    <x v="3"/>
    <x v="86"/>
    <s v="50000-PROGRAM EXPENDITURE BUDGET"/>
    <s v="55000-INTRAGOVERNMENTAL SERVICES"/>
    <m/>
    <n v="0"/>
    <n v="0"/>
    <n v="60780.78"/>
    <n v="0"/>
    <n v="-60780.78"/>
    <s v="N/A"/>
    <n v="0"/>
    <n v="0"/>
    <n v="0"/>
    <n v="24661.260000000002"/>
    <n v="0"/>
    <n v="0"/>
    <n v="19859.57"/>
    <n v="0"/>
    <n v="0"/>
    <n v="16259.95"/>
    <n v="0"/>
    <n v="0"/>
    <n v="0"/>
    <s v="FED HOUSNG &amp; COMM DEV FND"/>
    <s v="DCHS HRP PROJECT MANAGEMENT"/>
    <s v="HOUSING REPAIR PROGRAM"/>
    <s v="HOUSING AND COMMUNITY DEVELOPMENT"/>
  </r>
  <r>
    <x v="0"/>
    <s v="1128322"/>
    <s v="350320"/>
    <x v="87"/>
    <s v="5590000"/>
    <n v="2016"/>
    <x v="3"/>
    <x v="87"/>
    <s v="50000-PROGRAM EXPENDITURE BUDGET"/>
    <s v="55000-INTRAGOVERNMENTAL SERVICES"/>
    <m/>
    <n v="0"/>
    <n v="0"/>
    <n v="18839.689999999999"/>
    <n v="0"/>
    <n v="-18839.689999999999"/>
    <s v="N/A"/>
    <n v="0"/>
    <n v="0"/>
    <n v="0"/>
    <n v="13385.64"/>
    <n v="0"/>
    <n v="0"/>
    <n v="0"/>
    <n v="0"/>
    <n v="0"/>
    <n v="5454.05"/>
    <n v="0"/>
    <n v="0"/>
    <n v="0"/>
    <s v="FED HOUSNG &amp; COMM DEV FND"/>
    <s v="DCHS HRP PROJECT MANAGEMENT"/>
    <s v="HOUSING REPAIR PROGRAM"/>
    <s v="HOUSING AND COMMUNITY DEVELOPMENT"/>
  </r>
  <r>
    <x v="0"/>
    <s v="1128322"/>
    <s v="350320"/>
    <x v="88"/>
    <s v="5590000"/>
    <n v="2016"/>
    <x v="3"/>
    <x v="88"/>
    <s v="50000-PROGRAM EXPENDITURE BUDGET"/>
    <s v="55000-INTRAGOVERNMENTAL SERVICES"/>
    <m/>
    <n v="0"/>
    <n v="0"/>
    <n v="49355.37"/>
    <n v="0"/>
    <n v="-49355.37"/>
    <s v="N/A"/>
    <n v="0"/>
    <n v="0"/>
    <n v="0"/>
    <n v="0"/>
    <n v="0"/>
    <n v="27194.39"/>
    <n v="0"/>
    <n v="0"/>
    <n v="0"/>
    <n v="22160.98"/>
    <n v="0"/>
    <n v="0"/>
    <n v="0"/>
    <s v="FED HOUSNG &amp; COMM DEV FND"/>
    <s v="DCHS HRP PROJECT MANAGEMENT"/>
    <s v="HOUSING REPAIR PROGRAM"/>
    <s v="HOUSING AND COMMUNITY DEVELOPMENT"/>
  </r>
  <r>
    <x v="0"/>
    <s v="1128322"/>
    <s v="350320"/>
    <x v="89"/>
    <s v="5590000"/>
    <n v="2016"/>
    <x v="3"/>
    <x v="89"/>
    <s v="50000-PROGRAM EXPENDITURE BUDGET"/>
    <s v="55000-INTRAGOVERNMENTAL SERVICES"/>
    <m/>
    <n v="0"/>
    <n v="0"/>
    <n v="7306.18"/>
    <n v="0"/>
    <n v="-7306.18"/>
    <s v="N/A"/>
    <n v="0"/>
    <n v="0"/>
    <n v="0"/>
    <n v="1055.76"/>
    <n v="0"/>
    <n v="7.3100000000000005"/>
    <n v="6243.1100000000006"/>
    <n v="0"/>
    <n v="0"/>
    <n v="0"/>
    <n v="0"/>
    <n v="0"/>
    <n v="0"/>
    <s v="FED HOUSNG &amp; COMM DEV FND"/>
    <s v="DCHS HRP PROJECT MANAGEMENT"/>
    <s v="HOUSING REPAIR PROGRAM"/>
    <s v="HOUSING AND COMMUNITY DEVELOPMENT"/>
  </r>
  <r>
    <x v="0"/>
    <s v="1128322"/>
    <s v="350320"/>
    <x v="90"/>
    <s v="5590000"/>
    <n v="2016"/>
    <x v="3"/>
    <x v="90"/>
    <s v="50000-PROGRAM EXPENDITURE BUDGET"/>
    <s v="55000-INTRAGOVERNMENTAL SERVICES"/>
    <m/>
    <n v="0"/>
    <n v="0"/>
    <n v="5891.78"/>
    <n v="0"/>
    <n v="-5891.78"/>
    <s v="N/A"/>
    <n v="0"/>
    <n v="0"/>
    <n v="0"/>
    <n v="1623.16"/>
    <n v="0"/>
    <n v="1623.16"/>
    <n v="0"/>
    <n v="0"/>
    <n v="0"/>
    <n v="2645.46"/>
    <n v="0"/>
    <n v="0"/>
    <n v="0"/>
    <s v="FED HOUSNG &amp; COMM DEV FND"/>
    <s v="DCHS HRP PROJECT MANAGEMENT"/>
    <s v="HOUSING REPAIR PROGRAM"/>
    <s v="HOUSING AND COMMUNITY DEVELOPMENT"/>
  </r>
  <r>
    <x v="0"/>
    <s v="1128322"/>
    <s v="350320"/>
    <x v="91"/>
    <s v="5590000"/>
    <n v="2016"/>
    <x v="3"/>
    <x v="91"/>
    <s v="50000-PROGRAM EXPENDITURE BUDGET"/>
    <s v="55000-INTRAGOVERNMENTAL SERVICES"/>
    <m/>
    <n v="0"/>
    <n v="0"/>
    <n v="156.64000000000001"/>
    <n v="0"/>
    <n v="-156.64000000000001"/>
    <s v="N/A"/>
    <n v="0"/>
    <n v="0"/>
    <n v="0"/>
    <n v="43.15"/>
    <n v="0"/>
    <n v="43.15"/>
    <n v="0"/>
    <n v="0"/>
    <n v="0"/>
    <n v="70.34"/>
    <n v="0"/>
    <n v="0"/>
    <n v="0"/>
    <s v="FED HOUSNG &amp; COMM DEV FND"/>
    <s v="DCHS HRP PROJECT MANAGEMENT"/>
    <s v="HOUSING REPAIR PROGRAM"/>
    <s v="HOUSING AND COMMUNITY DEVELOPMENT"/>
  </r>
  <r>
    <x v="0"/>
    <s v="1128322"/>
    <s v="350320"/>
    <x v="93"/>
    <s v="5590000"/>
    <n v="2016"/>
    <x v="3"/>
    <x v="93"/>
    <s v="50000-PROGRAM EXPENDITURE BUDGET"/>
    <s v="55000-INTRAGOVERNMENTAL SERVICES"/>
    <m/>
    <n v="0"/>
    <n v="0"/>
    <n v="399.96000000000004"/>
    <n v="0"/>
    <n v="-399.96000000000004"/>
    <s v="N/A"/>
    <n v="0"/>
    <n v="0"/>
    <n v="0"/>
    <n v="0"/>
    <n v="0"/>
    <n v="60.96"/>
    <n v="0"/>
    <n v="0"/>
    <n v="0"/>
    <n v="339"/>
    <n v="0"/>
    <n v="0"/>
    <n v="0"/>
    <s v="FED HOUSNG &amp; COMM DEV FND"/>
    <s v="DCHS HRP PROJECT MANAGEMENT"/>
    <s v="HOUSING REPAIR PROGRAM"/>
    <s v="HOUSING AND COMMUNITY DEVELOPMENT"/>
  </r>
  <r>
    <x v="0"/>
    <s v="1128322"/>
    <s v="350320"/>
    <x v="47"/>
    <s v="5590000"/>
    <n v="2016"/>
    <x v="3"/>
    <x v="47"/>
    <s v="50000-PROGRAM EXPENDITURE BUDGET"/>
    <s v="55000-INTRAGOVERNMENTAL SERVICES"/>
    <m/>
    <n v="0"/>
    <n v="0"/>
    <n v="12516.68"/>
    <n v="0"/>
    <n v="-12516.68"/>
    <s v="N/A"/>
    <n v="0"/>
    <n v="0"/>
    <n v="0"/>
    <n v="3448.28"/>
    <n v="0"/>
    <n v="3448.28"/>
    <n v="0"/>
    <n v="0"/>
    <n v="0"/>
    <n v="5620.12"/>
    <n v="0"/>
    <n v="0"/>
    <n v="0"/>
    <s v="FED HOUSNG &amp; COMM DEV FND"/>
    <s v="DCHS HRP PROJECT MANAGEMENT"/>
    <s v="HOUSING REPAIR PROGRAM"/>
    <s v="HOUSING AND COMMUNITY DEVELOPMENT"/>
  </r>
  <r>
    <x v="0"/>
    <s v="1128322"/>
    <s v="350320"/>
    <x v="48"/>
    <s v="5590000"/>
    <n v="2016"/>
    <x v="3"/>
    <x v="48"/>
    <s v="50000-PROGRAM EXPENDITURE BUDGET"/>
    <s v="55000-INTRAGOVERNMENTAL SERVICES"/>
    <m/>
    <n v="0"/>
    <n v="0"/>
    <n v="12570.050000000001"/>
    <n v="0"/>
    <n v="-12570.050000000001"/>
    <s v="N/A"/>
    <n v="0"/>
    <n v="0"/>
    <n v="0"/>
    <n v="4465.5200000000004"/>
    <n v="0"/>
    <n v="4465.5200000000004"/>
    <n v="0"/>
    <n v="0"/>
    <n v="0"/>
    <n v="3639.01"/>
    <n v="0"/>
    <n v="0"/>
    <n v="0"/>
    <s v="FED HOUSNG &amp; COMM DEV FND"/>
    <s v="DCHS HRP PROJECT MANAGEMENT"/>
    <s v="HOUSING REPAIR PROGRAM"/>
    <s v="HOUSING AND COMMUNITY DEVELOPMENT"/>
  </r>
  <r>
    <x v="0"/>
    <s v="1128322"/>
    <s v="350320"/>
    <x v="49"/>
    <s v="5590000"/>
    <n v="2016"/>
    <x v="3"/>
    <x v="49"/>
    <s v="50000-PROGRAM EXPENDITURE BUDGET"/>
    <s v="55000-INTRAGOVERNMENTAL SERVICES"/>
    <m/>
    <n v="0"/>
    <n v="0"/>
    <n v="2684.42"/>
    <n v="0"/>
    <n v="-2684.42"/>
    <s v="N/A"/>
    <n v="0"/>
    <n v="0"/>
    <n v="0"/>
    <n v="739.55000000000007"/>
    <n v="0"/>
    <n v="739.55000000000007"/>
    <n v="0"/>
    <n v="0"/>
    <n v="0"/>
    <n v="1205.32"/>
    <n v="0"/>
    <n v="0"/>
    <n v="0"/>
    <s v="FED HOUSNG &amp; COMM DEV FND"/>
    <s v="DCHS HRP PROJECT MANAGEMENT"/>
    <s v="HOUSING REPAIR PROGRAM"/>
    <s v="HOUSING AND COMMUNITY DEVELOPMENT"/>
  </r>
  <r>
    <x v="0"/>
    <s v="1128322"/>
    <s v="350320"/>
    <x v="50"/>
    <s v="5590000"/>
    <n v="2016"/>
    <x v="3"/>
    <x v="50"/>
    <s v="50000-PROGRAM EXPENDITURE BUDGET"/>
    <s v="55000-INTRAGOVERNMENTAL SERVICES"/>
    <m/>
    <n v="0"/>
    <n v="0"/>
    <n v="540.91999999999996"/>
    <n v="0"/>
    <n v="-540.91999999999996"/>
    <s v="N/A"/>
    <n v="0"/>
    <n v="0"/>
    <n v="0"/>
    <n v="149.02000000000001"/>
    <n v="0"/>
    <n v="149.02000000000001"/>
    <n v="0"/>
    <n v="0"/>
    <n v="0"/>
    <n v="242.88"/>
    <n v="0"/>
    <n v="0"/>
    <n v="0"/>
    <s v="FED HOUSNG &amp; COMM DEV FND"/>
    <s v="DCHS HRP PROJECT MANAGEMENT"/>
    <s v="HOUSING REPAIR PROGRAM"/>
    <s v="HOUSING AND COMMUNITY DEVELOPMENT"/>
  </r>
  <r>
    <x v="0"/>
    <s v="1128322"/>
    <s v="350320"/>
    <x v="94"/>
    <s v="5590000"/>
    <n v="2016"/>
    <x v="3"/>
    <x v="94"/>
    <s v="50000-PROGRAM EXPENDITURE BUDGET"/>
    <s v="55000-INTRAGOVERNMENTAL SERVICES"/>
    <m/>
    <n v="0"/>
    <n v="0"/>
    <n v="11634.44"/>
    <n v="0"/>
    <n v="-11634.44"/>
    <s v="N/A"/>
    <n v="0"/>
    <n v="0"/>
    <n v="0"/>
    <n v="4421.3500000000004"/>
    <n v="0"/>
    <n v="4062.82"/>
    <n v="0"/>
    <n v="0"/>
    <n v="0"/>
    <n v="3150.27"/>
    <n v="0"/>
    <n v="0"/>
    <n v="0"/>
    <s v="FED HOUSNG &amp; COMM DEV FND"/>
    <s v="DCHS HRP PROJECT MANAGEMENT"/>
    <s v="HOUSING REPAIR PROGRAM"/>
    <s v="HOUSING AND COMMUNITY DEVELOPMENT"/>
  </r>
  <r>
    <x v="0"/>
    <s v="1128322"/>
    <s v="350320"/>
    <x v="115"/>
    <s v="5590000"/>
    <n v="2016"/>
    <x v="3"/>
    <x v="115"/>
    <s v="50000-PROGRAM EXPENDITURE BUDGET"/>
    <s v="55000-INTRAGOVERNMENTAL SERVICES"/>
    <m/>
    <n v="0"/>
    <n v="0"/>
    <n v="8267.06"/>
    <n v="0"/>
    <n v="-8267.06"/>
    <s v="N/A"/>
    <n v="0"/>
    <n v="0"/>
    <n v="0"/>
    <n v="2936.88"/>
    <n v="0"/>
    <n v="2936.88"/>
    <n v="0"/>
    <n v="0"/>
    <n v="0"/>
    <n v="2393.3000000000002"/>
    <n v="0"/>
    <n v="0"/>
    <n v="0"/>
    <s v="FED HOUSNG &amp; COMM DEV FND"/>
    <s v="DCHS HRP PROJECT MANAGEMENT"/>
    <s v="HOUSING REPAIR PROGRAM"/>
    <s v="HOUSING AND COMMUNITY DEVELOPMENT"/>
  </r>
  <r>
    <x v="0"/>
    <s v="1128322"/>
    <s v="350320"/>
    <x v="101"/>
    <s v="5590000"/>
    <n v="2016"/>
    <x v="3"/>
    <x v="101"/>
    <s v="50000-PROGRAM EXPENDITURE BUDGET"/>
    <s v="58000-INTRAGOVERNMENTAL CONTRIBUTIONS"/>
    <m/>
    <n v="0"/>
    <n v="0"/>
    <n v="1118.52"/>
    <n v="0"/>
    <n v="-1118.52"/>
    <s v="N/A"/>
    <n v="0"/>
    <n v="0"/>
    <n v="0"/>
    <n v="308.15000000000003"/>
    <n v="0"/>
    <n v="308.15000000000003"/>
    <n v="0"/>
    <n v="0"/>
    <n v="0"/>
    <n v="502.22"/>
    <n v="0"/>
    <n v="0"/>
    <n v="0"/>
    <s v="FED HOUSNG &amp; COMM DEV FND"/>
    <s v="DCHS HRP PROJECT MANAGEMENT"/>
    <s v="HOUSING REPAIR PROGRAM"/>
    <s v="HOUSING AND COMMUNITY DEVELOPMENT"/>
  </r>
  <r>
    <x v="0"/>
    <s v="1128323"/>
    <s v="000000"/>
    <x v="6"/>
    <s v="0000000"/>
    <n v="2016"/>
    <x v="0"/>
    <x v="6"/>
    <s v="BS000-CURRENT ASSETS"/>
    <s v="B1150-ACCOUNTS RECEIVABLE"/>
    <m/>
    <n v="0"/>
    <n v="0"/>
    <n v="131773.94"/>
    <n v="0"/>
    <n v="-131773.94"/>
    <s v="N/A"/>
    <n v="0"/>
    <n v="64367.47"/>
    <n v="85479.2"/>
    <n v="-135415.26"/>
    <n v="64699.1"/>
    <n v="48089.54"/>
    <n v="-113543.19"/>
    <n v="18994.89"/>
    <n v="27472.5"/>
    <n v="-14920.98"/>
    <n v="54553.590000000004"/>
    <n v="31997.08"/>
    <n v="0"/>
    <s v="FED HOUSNG &amp; COMM DEV FND"/>
    <s v="DCHS HRP DEFERRED PAYMENT LOAN"/>
    <s v="DEFAULT"/>
    <s v="Default"/>
  </r>
  <r>
    <x v="0"/>
    <s v="1128323"/>
    <s v="000000"/>
    <x v="9"/>
    <s v="0000000"/>
    <n v="2016"/>
    <x v="0"/>
    <x v="9"/>
    <s v="BS000-CURRENT ASSETS"/>
    <s v="B1150-ACCOUNTS RECEIVABLE"/>
    <m/>
    <n v="0"/>
    <n v="0"/>
    <n v="49.72"/>
    <n v="0"/>
    <n v="-49.72"/>
    <s v="N/A"/>
    <n v="0"/>
    <n v="0"/>
    <n v="0"/>
    <n v="0"/>
    <n v="9857.68"/>
    <n v="-10031.32"/>
    <n v="0"/>
    <n v="0"/>
    <n v="18100.150000000001"/>
    <n v="43409.18"/>
    <n v="-43409.18"/>
    <n v="-17876.79"/>
    <n v="0"/>
    <s v="FED HOUSNG &amp; COMM DEV FND"/>
    <s v="DCHS HRP DEFERRED PAYMENT LOAN"/>
    <s v="DEFAULT"/>
    <s v="Default"/>
  </r>
  <r>
    <x v="0"/>
    <s v="1128323"/>
    <s v="000000"/>
    <x v="29"/>
    <s v="0000000"/>
    <n v="2016"/>
    <x v="1"/>
    <x v="29"/>
    <s v="BS200-CURRENT LIABILITIES"/>
    <s v="B2220-DEFERRED REVENUES"/>
    <m/>
    <n v="0"/>
    <n v="0"/>
    <n v="0"/>
    <n v="0"/>
    <n v="0"/>
    <s v="N/A"/>
    <n v="0"/>
    <n v="0"/>
    <n v="0"/>
    <n v="65056.130000000005"/>
    <n v="173.64000000000001"/>
    <n v="0"/>
    <n v="232181.26"/>
    <n v="0"/>
    <n v="-18100.150000000001"/>
    <n v="-297237.39"/>
    <n v="0"/>
    <n v="17926.510000000002"/>
    <n v="0"/>
    <s v="FED HOUSNG &amp; COMM DEV FND"/>
    <s v="DCHS HRP DEFERRED PAYMENT LOAN"/>
    <s v="DEFAULT"/>
    <s v="Default"/>
  </r>
  <r>
    <x v="0"/>
    <s v="1128323"/>
    <s v="350310"/>
    <x v="43"/>
    <s v="0000000"/>
    <n v="2016"/>
    <x v="4"/>
    <x v="43"/>
    <s v="R3000-REVENUE"/>
    <s v="R3310-FEDERAL GRANTS DIRECT"/>
    <m/>
    <n v="0"/>
    <n v="0"/>
    <n v="-804.18000000000006"/>
    <n v="0"/>
    <n v="804.18000000000006"/>
    <s v="N/A"/>
    <n v="0"/>
    <n v="0"/>
    <n v="0"/>
    <n v="0"/>
    <n v="0"/>
    <n v="0"/>
    <n v="0"/>
    <n v="0"/>
    <n v="0"/>
    <n v="0"/>
    <n v="0"/>
    <n v="-804.18000000000006"/>
    <n v="0"/>
    <s v="FED HOUSNG &amp; COMM DEV FND"/>
    <s v="DCHS HRP DEFERRED PAYMENT LOAN"/>
    <s v="HOUSING FINANCE PROGRAM"/>
    <s v="Default"/>
  </r>
  <r>
    <x v="0"/>
    <s v="1128323"/>
    <s v="350320"/>
    <x v="55"/>
    <s v="0000000"/>
    <n v="2016"/>
    <x v="4"/>
    <x v="55"/>
    <s v="R3000-REVENUE"/>
    <s v="R3310-FEDERAL GRANTS DIRECT"/>
    <m/>
    <n v="0"/>
    <n v="0"/>
    <n v="-136437.11000000002"/>
    <n v="0"/>
    <n v="136437.11000000002"/>
    <s v="N/A"/>
    <n v="0"/>
    <n v="-41091.64"/>
    <n v="-8662.26"/>
    <n v="-10781.37"/>
    <n v="10781.37"/>
    <n v="0"/>
    <n v="-174.46"/>
    <n v="-752.5"/>
    <n v="752.5"/>
    <n v="-43409.18"/>
    <n v="-2076.87"/>
    <n v="-41022.700000000004"/>
    <n v="0"/>
    <s v="FED HOUSNG &amp; COMM DEV FND"/>
    <s v="DCHS HRP DEFERRED PAYMENT LOAN"/>
    <s v="HOUSING REPAIR PROGRAM"/>
    <s v="Default"/>
  </r>
  <r>
    <x v="0"/>
    <s v="1128323"/>
    <s v="350320"/>
    <x v="43"/>
    <s v="0000000"/>
    <n v="2016"/>
    <x v="4"/>
    <x v="43"/>
    <s v="R3000-REVENUE"/>
    <s v="R3310-FEDERAL GRANTS DIRECT"/>
    <m/>
    <n v="0"/>
    <n v="0"/>
    <n v="-49828.66"/>
    <n v="0"/>
    <n v="49828.66"/>
    <s v="N/A"/>
    <n v="0"/>
    <n v="-23275.83"/>
    <n v="-8787.89"/>
    <n v="0"/>
    <n v="0"/>
    <n v="-642"/>
    <n v="-1743"/>
    <n v="0"/>
    <n v="-752.5"/>
    <n v="-7431.9400000000005"/>
    <n v="0"/>
    <n v="-7195.5"/>
    <n v="0"/>
    <s v="FED HOUSNG &amp; COMM DEV FND"/>
    <s v="DCHS HRP DEFERRED PAYMENT LOAN"/>
    <s v="HOUSING REPAIR PROGRAM"/>
    <s v="Default"/>
  </r>
  <r>
    <x v="0"/>
    <s v="1128323"/>
    <s v="350320"/>
    <x v="39"/>
    <s v="0000000"/>
    <n v="2016"/>
    <x v="4"/>
    <x v="39"/>
    <s v="R3000-REVENUE"/>
    <s v="R3600-MISCELLANEOUS REVENUE"/>
    <m/>
    <n v="0"/>
    <n v="0"/>
    <n v="-306922.47000000003"/>
    <n v="0"/>
    <n v="306922.47000000003"/>
    <s v="N/A"/>
    <n v="0"/>
    <n v="0"/>
    <n v="-68029.05"/>
    <n v="-677.12"/>
    <n v="-85511.790000000008"/>
    <n v="-38058.22"/>
    <n v="-11585.76"/>
    <n v="-18242.39"/>
    <n v="-29389.96"/>
    <n v="-15659.67"/>
    <n v="-9067.5400000000009"/>
    <n v="-30700.97"/>
    <n v="0"/>
    <s v="FED HOUSNG &amp; COMM DEV FND"/>
    <s v="DCHS HRP DEFERRED PAYMENT LOAN"/>
    <s v="HOUSING REPAIR PROGRAM"/>
    <s v="Default"/>
  </r>
  <r>
    <x v="0"/>
    <s v="1128323"/>
    <s v="350320"/>
    <x v="40"/>
    <s v="5590000"/>
    <n v="2016"/>
    <x v="3"/>
    <x v="40"/>
    <s v="50000-PROGRAM EXPENDITURE BUDGET"/>
    <s v="51000-WAGES AND BENEFITS"/>
    <s v="51100-SALARIES/WAGES"/>
    <n v="0"/>
    <n v="0"/>
    <n v="72844.540000000008"/>
    <n v="0"/>
    <n v="-72844.540000000008"/>
    <s v="N/A"/>
    <n v="0"/>
    <n v="0"/>
    <n v="0"/>
    <n v="0"/>
    <n v="0"/>
    <n v="0"/>
    <n v="0"/>
    <n v="0"/>
    <n v="0"/>
    <n v="43409.18"/>
    <n v="2076.87"/>
    <n v="27358.49"/>
    <n v="0"/>
    <s v="FED HOUSNG &amp; COMM DEV FND"/>
    <s v="DCHS HRP DEFERRED PAYMENT LOAN"/>
    <s v="HOUSING REPAIR PROGRAM"/>
    <s v="HOUSING AND COMMUNITY DEVELOPMENT"/>
  </r>
  <r>
    <x v="0"/>
    <s v="1128323"/>
    <s v="350320"/>
    <x v="112"/>
    <s v="5590000"/>
    <n v="2016"/>
    <x v="3"/>
    <x v="112"/>
    <s v="50000-PROGRAM EXPENDITURE BUDGET"/>
    <s v="53000-SERVICES-OTHER CHARGES"/>
    <m/>
    <n v="0"/>
    <n v="0"/>
    <n v="418627.52"/>
    <n v="0"/>
    <n v="-418627.52"/>
    <s v="N/A"/>
    <n v="0"/>
    <n v="82231.790000000008"/>
    <n v="67614.880000000005"/>
    <n v="28983.31"/>
    <n v="47000.639999999999"/>
    <n v="48731.54"/>
    <n v="11760.22"/>
    <n v="18242.39"/>
    <n v="29389.96"/>
    <n v="23265.25"/>
    <n v="9067.5400000000009"/>
    <n v="52340"/>
    <n v="0"/>
    <s v="FED HOUSNG &amp; COMM DEV FND"/>
    <s v="DCHS HRP DEFERRED PAYMENT LOAN"/>
    <s v="HOUSING REPAIR PROGRAM"/>
    <s v="HOUSING AND COMMUNITY DEVELOPMENT"/>
  </r>
  <r>
    <x v="0"/>
    <s v="1128323"/>
    <s v="350320"/>
    <x v="168"/>
    <s v="5590000"/>
    <n v="2016"/>
    <x v="3"/>
    <x v="167"/>
    <s v="50000-PROGRAM EXPENDITURE BUDGET"/>
    <s v="53000-SERVICES-OTHER CHARGES"/>
    <m/>
    <n v="0"/>
    <n v="0"/>
    <n v="2495.5"/>
    <n v="0"/>
    <n v="-2495.5"/>
    <s v="N/A"/>
    <n v="0"/>
    <n v="0"/>
    <n v="0"/>
    <n v="0"/>
    <n v="0"/>
    <n v="1743"/>
    <n v="0"/>
    <n v="752.5"/>
    <n v="0"/>
    <n v="0"/>
    <n v="0"/>
    <n v="0"/>
    <n v="0"/>
    <s v="FED HOUSNG &amp; COMM DEV FND"/>
    <s v="DCHS HRP DEFERRED PAYMENT LOAN"/>
    <s v="HOUSING REPAIR PROGRAM"/>
    <s v="HOUSING AND COMMUNITY DEVELOPMENT"/>
  </r>
  <r>
    <x v="0"/>
    <s v="1128323"/>
    <s v="350320"/>
    <x v="105"/>
    <s v="5590000"/>
    <n v="2016"/>
    <x v="3"/>
    <x v="105"/>
    <s v="50000-PROGRAM EXPENDITURE BUDGET"/>
    <s v="59900-CONTRA EXPENDITURES"/>
    <m/>
    <n v="0"/>
    <n v="0"/>
    <n v="0"/>
    <n v="0"/>
    <n v="0"/>
    <s v="N/A"/>
    <n v="0"/>
    <n v="0"/>
    <n v="0"/>
    <n v="0"/>
    <n v="0"/>
    <n v="0"/>
    <n v="0"/>
    <n v="0"/>
    <n v="0"/>
    <n v="0"/>
    <n v="0"/>
    <n v="0"/>
    <n v="0"/>
    <s v="FED HOUSNG &amp; COMM DEV FND"/>
    <s v="DCHS HRP DEFERRED PAYMENT LOAN"/>
    <s v="HOUSING REPAIR PROGRAM"/>
    <s v="HOUSING AND COMMUNITY DEVELOPMENT"/>
  </r>
  <r>
    <x v="0"/>
    <s v="1128324"/>
    <s v="000000"/>
    <x v="6"/>
    <s v="0000000"/>
    <n v="2016"/>
    <x v="0"/>
    <x v="6"/>
    <s v="BS000-CURRENT ASSETS"/>
    <s v="B1150-ACCOUNTS RECEIVABLE"/>
    <m/>
    <n v="0"/>
    <n v="0"/>
    <n v="74441.180000000008"/>
    <n v="0"/>
    <n v="-74441.180000000008"/>
    <s v="N/A"/>
    <n v="0"/>
    <n v="38447.020000000004"/>
    <n v="49320.44"/>
    <n v="-58335.950000000004"/>
    <n v="18150.8"/>
    <n v="31217.48"/>
    <n v="-78416.540000000008"/>
    <n v="14227.24"/>
    <n v="0"/>
    <n v="-12101.41"/>
    <n v="106231.90000000001"/>
    <n v="-34299.800000000003"/>
    <n v="0"/>
    <s v="FED HOUSNG &amp; COMM DEV FND"/>
    <s v="DCHS HRP MOBILE HOME"/>
    <s v="DEFAULT"/>
    <s v="Default"/>
  </r>
  <r>
    <x v="0"/>
    <s v="1128324"/>
    <s v="000000"/>
    <x v="9"/>
    <s v="0000000"/>
    <n v="2016"/>
    <x v="0"/>
    <x v="9"/>
    <s v="BS000-CURRENT ASSETS"/>
    <s v="B1150-ACCOUNTS RECEIVABLE"/>
    <m/>
    <n v="0"/>
    <n v="0"/>
    <n v="47.92"/>
    <n v="0"/>
    <n v="-47.92"/>
    <s v="N/A"/>
    <n v="0"/>
    <n v="0"/>
    <n v="0"/>
    <n v="0"/>
    <n v="-3931.12"/>
    <n v="0"/>
    <n v="0"/>
    <n v="6882.62"/>
    <n v="0"/>
    <n v="99361.600000000006"/>
    <n v="-99361.600000000006"/>
    <n v="-2903.58"/>
    <n v="0"/>
    <s v="FED HOUSNG &amp; COMM DEV FND"/>
    <s v="DCHS HRP MOBILE HOME"/>
    <s v="DEFAULT"/>
    <s v="Default"/>
  </r>
  <r>
    <x v="0"/>
    <s v="1128324"/>
    <s v="000000"/>
    <x v="29"/>
    <s v="0000000"/>
    <n v="2016"/>
    <x v="1"/>
    <x v="29"/>
    <s v="BS200-CURRENT LIABILITIES"/>
    <s v="B2220-DEFERRED REVENUES"/>
    <m/>
    <n v="0"/>
    <n v="0"/>
    <n v="0"/>
    <n v="0"/>
    <n v="0"/>
    <s v="N/A"/>
    <n v="0"/>
    <n v="0"/>
    <n v="0"/>
    <n v="39878.81"/>
    <n v="3931.12"/>
    <n v="0"/>
    <n v="78799.790000000008"/>
    <n v="-6882.62"/>
    <n v="0"/>
    <n v="-118678.6"/>
    <n v="0"/>
    <n v="2951.5"/>
    <n v="0"/>
    <s v="FED HOUSNG &amp; COMM DEV FND"/>
    <s v="DCHS HRP MOBILE HOME"/>
    <s v="DEFAULT"/>
    <s v="Default"/>
  </r>
  <r>
    <x v="0"/>
    <s v="1128324"/>
    <s v="350320"/>
    <x v="55"/>
    <s v="0000000"/>
    <n v="2016"/>
    <x v="4"/>
    <x v="55"/>
    <s v="R3000-REVENUE"/>
    <s v="R3310-FEDERAL GRANTS DIRECT"/>
    <m/>
    <n v="0"/>
    <n v="0"/>
    <n v="-181887.18"/>
    <n v="0"/>
    <n v="181887.18"/>
    <s v="N/A"/>
    <n v="0"/>
    <n v="-38447.020000000004"/>
    <n v="-4848.99"/>
    <n v="-2040.5800000000002"/>
    <n v="0"/>
    <n v="0"/>
    <n v="0"/>
    <n v="0"/>
    <n v="0"/>
    <n v="-99361.600000000006"/>
    <n v="-6062.1900000000005"/>
    <n v="-31126.799999999999"/>
    <n v="0"/>
    <s v="FED HOUSNG &amp; COMM DEV FND"/>
    <s v="DCHS HRP MOBILE HOME"/>
    <s v="HOUSING REPAIR PROGRAM"/>
    <s v="Default"/>
  </r>
  <r>
    <x v="0"/>
    <s v="1128324"/>
    <s v="350320"/>
    <x v="39"/>
    <s v="0000000"/>
    <n v="2016"/>
    <x v="4"/>
    <x v="39"/>
    <s v="R3000-REVENUE"/>
    <s v="R3600-MISCELLANEOUS REVENUE"/>
    <m/>
    <n v="0"/>
    <n v="0"/>
    <n v="-165747.9"/>
    <n v="0"/>
    <n v="165747.9"/>
    <s v="N/A"/>
    <n v="0"/>
    <n v="0"/>
    <n v="-44471.450000000004"/>
    <n v="-22798.29"/>
    <n v="-18150.8"/>
    <n v="-33258.06"/>
    <n v="-383.25"/>
    <n v="-14227.24"/>
    <n v="0"/>
    <n v="-2509.08"/>
    <n v="-808.11"/>
    <n v="-29141.62"/>
    <n v="0"/>
    <s v="FED HOUSNG &amp; COMM DEV FND"/>
    <s v="DCHS HRP MOBILE HOME"/>
    <s v="HOUSING REPAIR PROGRAM"/>
    <s v="Default"/>
  </r>
  <r>
    <x v="0"/>
    <s v="1128324"/>
    <s v="350320"/>
    <x v="40"/>
    <s v="5590000"/>
    <n v="2016"/>
    <x v="3"/>
    <x v="40"/>
    <s v="50000-PROGRAM EXPENDITURE BUDGET"/>
    <s v="51000-WAGES AND BENEFITS"/>
    <s v="51100-SALARIES/WAGES"/>
    <n v="0"/>
    <n v="0"/>
    <n v="133828.99"/>
    <n v="0"/>
    <n v="-133828.99"/>
    <s v="N/A"/>
    <n v="0"/>
    <n v="0"/>
    <n v="0"/>
    <n v="0"/>
    <n v="0"/>
    <n v="0"/>
    <n v="0"/>
    <n v="0"/>
    <n v="0"/>
    <n v="99361.600000000006"/>
    <n v="5756.68"/>
    <n v="28710.71"/>
    <n v="0"/>
    <s v="FED HOUSNG &amp; COMM DEV FND"/>
    <s v="DCHS HRP MOBILE HOME"/>
    <s v="HOUSING REPAIR PROGRAM"/>
    <s v="HOUSING AND COMMUNITY DEVELOPMENT"/>
  </r>
  <r>
    <x v="0"/>
    <s v="1128324"/>
    <s v="350320"/>
    <x v="112"/>
    <s v="5590000"/>
    <n v="2016"/>
    <x v="3"/>
    <x v="112"/>
    <s v="50000-PROGRAM EXPENDITURE BUDGET"/>
    <s v="53000-SERVICES-OTHER CHARGES"/>
    <m/>
    <n v="0"/>
    <n v="0"/>
    <n v="213758.17"/>
    <n v="0"/>
    <n v="-213758.17"/>
    <s v="N/A"/>
    <n v="0"/>
    <n v="61389.270000000004"/>
    <n v="26378.190000000002"/>
    <n v="24838.87"/>
    <n v="11296.1"/>
    <n v="40112.76"/>
    <n v="383.25"/>
    <n v="14227.24"/>
    <n v="0"/>
    <n v="0"/>
    <n v="3622.7000000000003"/>
    <n v="31509.79"/>
    <n v="0"/>
    <s v="FED HOUSNG &amp; COMM DEV FND"/>
    <s v="DCHS HRP MOBILE HOME"/>
    <s v="HOUSING REPAIR PROGRAM"/>
    <s v="HOUSING AND COMMUNITY DEVELOPMENT"/>
  </r>
  <r>
    <x v="0"/>
    <s v="1128325"/>
    <s v="000000"/>
    <x v="6"/>
    <s v="0000000"/>
    <n v="2016"/>
    <x v="0"/>
    <x v="6"/>
    <s v="BS000-CURRENT ASSETS"/>
    <s v="B1150-ACCOUNTS RECEIVABLE"/>
    <m/>
    <n v="0"/>
    <n v="0"/>
    <n v="0"/>
    <n v="0"/>
    <n v="0"/>
    <s v="N/A"/>
    <n v="0"/>
    <n v="1476.96"/>
    <n v="0"/>
    <n v="-1476.96"/>
    <n v="0"/>
    <n v="0"/>
    <n v="0"/>
    <n v="0"/>
    <n v="0"/>
    <n v="0"/>
    <n v="3255.9500000000003"/>
    <n v="-3255.9500000000003"/>
    <n v="0"/>
    <s v="FED HOUSNG &amp; COMM DEV FND"/>
    <s v="DCHS HRP HOME ACC MODS"/>
    <s v="DEFAULT"/>
    <s v="Default"/>
  </r>
  <r>
    <x v="0"/>
    <s v="1128325"/>
    <s v="000000"/>
    <x v="9"/>
    <s v="0000000"/>
    <n v="2016"/>
    <x v="0"/>
    <x v="9"/>
    <s v="BS000-CURRENT ASSETS"/>
    <s v="B1150-ACCOUNTS RECEIVABLE"/>
    <m/>
    <n v="0"/>
    <n v="0"/>
    <n v="0"/>
    <n v="0"/>
    <n v="0"/>
    <s v="N/A"/>
    <n v="0"/>
    <n v="0"/>
    <n v="0"/>
    <n v="0"/>
    <n v="0"/>
    <n v="0"/>
    <n v="0"/>
    <n v="0"/>
    <n v="0"/>
    <n v="3255.9500000000003"/>
    <n v="-3255.9500000000003"/>
    <n v="0"/>
    <n v="0"/>
    <s v="FED HOUSNG &amp; COMM DEV FND"/>
    <s v="DCHS HRP HOME ACC MODS"/>
    <s v="DEFAULT"/>
    <s v="Default"/>
  </r>
  <r>
    <x v="0"/>
    <s v="1128325"/>
    <s v="000000"/>
    <x v="29"/>
    <s v="0000000"/>
    <n v="2016"/>
    <x v="1"/>
    <x v="29"/>
    <s v="BS200-CURRENT LIABILITIES"/>
    <s v="B2220-DEFERRED REVENUES"/>
    <m/>
    <n v="0"/>
    <n v="0"/>
    <n v="0"/>
    <n v="0"/>
    <n v="0"/>
    <s v="N/A"/>
    <n v="0"/>
    <n v="0"/>
    <n v="0"/>
    <n v="0"/>
    <n v="0"/>
    <n v="0"/>
    <n v="0"/>
    <n v="0"/>
    <n v="0"/>
    <n v="0"/>
    <n v="0"/>
    <n v="0"/>
    <n v="0"/>
    <s v="FED HOUSNG &amp; COMM DEV FND"/>
    <s v="DCHS HRP HOME ACC MODS"/>
    <s v="DEFAULT"/>
    <s v="Default"/>
  </r>
  <r>
    <x v="0"/>
    <s v="1128325"/>
    <s v="350320"/>
    <x v="55"/>
    <s v="0000000"/>
    <n v="2016"/>
    <x v="4"/>
    <x v="55"/>
    <s v="R3000-REVENUE"/>
    <s v="R3310-FEDERAL GRANTS DIRECT"/>
    <m/>
    <n v="0"/>
    <n v="0"/>
    <n v="-4732.91"/>
    <n v="0"/>
    <n v="4732.91"/>
    <s v="N/A"/>
    <n v="0"/>
    <n v="-1476.96"/>
    <n v="0"/>
    <n v="0"/>
    <n v="0"/>
    <n v="0"/>
    <n v="0"/>
    <n v="0"/>
    <n v="0"/>
    <n v="-3255.9500000000003"/>
    <n v="0"/>
    <n v="0"/>
    <n v="0"/>
    <s v="FED HOUSNG &amp; COMM DEV FND"/>
    <s v="DCHS HRP HOME ACC MODS"/>
    <s v="HOUSING REPAIR PROGRAM"/>
    <s v="Default"/>
  </r>
  <r>
    <x v="0"/>
    <s v="1128325"/>
    <s v="350320"/>
    <x v="40"/>
    <s v="5590000"/>
    <n v="2016"/>
    <x v="3"/>
    <x v="40"/>
    <s v="50000-PROGRAM EXPENDITURE BUDGET"/>
    <s v="51000-WAGES AND BENEFITS"/>
    <s v="51100-SALARIES/WAGES"/>
    <n v="0"/>
    <n v="0"/>
    <n v="3255.9500000000003"/>
    <n v="0"/>
    <n v="-3255.9500000000003"/>
    <s v="N/A"/>
    <n v="0"/>
    <n v="0"/>
    <n v="0"/>
    <n v="0"/>
    <n v="0"/>
    <n v="0"/>
    <n v="0"/>
    <n v="0"/>
    <n v="0"/>
    <n v="3255.9500000000003"/>
    <n v="0"/>
    <n v="0"/>
    <n v="0"/>
    <s v="FED HOUSNG &amp; COMM DEV FND"/>
    <s v="DCHS HRP HOME ACC MODS"/>
    <s v="HOUSING REPAIR PROGRAM"/>
    <s v="HOUSING AND COMMUNITY DEVELOPMENT"/>
  </r>
  <r>
    <x v="0"/>
    <s v="1128325"/>
    <s v="350320"/>
    <x v="112"/>
    <s v="5590000"/>
    <n v="2016"/>
    <x v="3"/>
    <x v="112"/>
    <s v="50000-PROGRAM EXPENDITURE BUDGET"/>
    <s v="53000-SERVICES-OTHER CHARGES"/>
    <m/>
    <n v="0"/>
    <n v="0"/>
    <n v="1476.96"/>
    <n v="0"/>
    <n v="-1476.96"/>
    <s v="N/A"/>
    <n v="0"/>
    <n v="1476.96"/>
    <n v="0"/>
    <n v="0"/>
    <n v="0"/>
    <n v="0"/>
    <n v="0"/>
    <n v="0"/>
    <n v="0"/>
    <n v="0"/>
    <n v="0"/>
    <n v="0"/>
    <n v="0"/>
    <s v="FED HOUSNG &amp; COMM DEV FND"/>
    <s v="DCHS HRP HOME ACC MODS"/>
    <s v="HOUSING REPAIR PROGRAM"/>
    <s v="HOUSING AND COMMUNITY DEVELOPMENT"/>
  </r>
  <r>
    <x v="0"/>
    <s v="1128327"/>
    <s v="000000"/>
    <x v="6"/>
    <s v="0000000"/>
    <n v="2016"/>
    <x v="0"/>
    <x v="6"/>
    <s v="BS000-CURRENT ASSETS"/>
    <s v="B1150-ACCOUNTS RECEIVABLE"/>
    <m/>
    <n v="0"/>
    <n v="0"/>
    <n v="75"/>
    <n v="0"/>
    <n v="-75"/>
    <s v="N/A"/>
    <n v="0"/>
    <n v="0"/>
    <n v="4870.2300000000005"/>
    <n v="-4870.2300000000005"/>
    <n v="4652.26"/>
    <n v="0"/>
    <n v="-4652.26"/>
    <n v="0"/>
    <n v="75"/>
    <n v="0"/>
    <n v="0"/>
    <n v="0"/>
    <n v="0"/>
    <s v="FED HOUSNG &amp; COMM DEV FND"/>
    <s v="DCHS HRP MATCHING"/>
    <s v="DEFAULT"/>
    <s v="Default"/>
  </r>
  <r>
    <x v="0"/>
    <s v="1128327"/>
    <s v="000000"/>
    <x v="9"/>
    <s v="0000000"/>
    <n v="2016"/>
    <x v="0"/>
    <x v="9"/>
    <s v="BS000-CURRENT ASSETS"/>
    <s v="B1150-ACCOUNTS RECEIVABLE"/>
    <m/>
    <n v="0"/>
    <n v="0"/>
    <n v="0"/>
    <n v="0"/>
    <n v="0"/>
    <s v="N/A"/>
    <n v="0"/>
    <n v="0"/>
    <n v="1019.7900000000001"/>
    <n v="0"/>
    <n v="4652.26"/>
    <n v="0"/>
    <n v="0"/>
    <n v="0"/>
    <n v="75"/>
    <n v="0"/>
    <n v="0"/>
    <n v="-5747.05"/>
    <n v="0"/>
    <s v="FED HOUSNG &amp; COMM DEV FND"/>
    <s v="DCHS HRP MATCHING"/>
    <s v="DEFAULT"/>
    <s v="Default"/>
  </r>
  <r>
    <x v="0"/>
    <s v="1128327"/>
    <s v="000000"/>
    <x v="29"/>
    <s v="0000000"/>
    <n v="2016"/>
    <x v="1"/>
    <x v="29"/>
    <s v="BS200-CURRENT LIABILITIES"/>
    <s v="B2220-DEFERRED REVENUES"/>
    <m/>
    <n v="0"/>
    <n v="0"/>
    <n v="0"/>
    <n v="0"/>
    <n v="0"/>
    <s v="N/A"/>
    <n v="0"/>
    <n v="0"/>
    <n v="-1019.7900000000001"/>
    <n v="2620.23"/>
    <n v="-4652.26"/>
    <n v="0"/>
    <n v="4652.26"/>
    <n v="0"/>
    <n v="-75"/>
    <n v="-7272.49"/>
    <n v="0"/>
    <n v="5747.05"/>
    <n v="0"/>
    <s v="FED HOUSNG &amp; COMM DEV FND"/>
    <s v="DCHS HRP MATCHING"/>
    <s v="DEFAULT"/>
    <s v="Default"/>
  </r>
  <r>
    <x v="0"/>
    <s v="1128327"/>
    <s v="350320"/>
    <x v="55"/>
    <s v="0000000"/>
    <n v="2016"/>
    <x v="4"/>
    <x v="55"/>
    <s v="R3000-REVENUE"/>
    <s v="R3310-FEDERAL GRANTS DIRECT"/>
    <m/>
    <n v="0"/>
    <n v="0"/>
    <n v="-2250"/>
    <n v="0"/>
    <n v="2250"/>
    <s v="N/A"/>
    <n v="0"/>
    <n v="0"/>
    <n v="-2250"/>
    <n v="0"/>
    <n v="0"/>
    <n v="0"/>
    <n v="0"/>
    <n v="0"/>
    <n v="0"/>
    <n v="0"/>
    <n v="0"/>
    <n v="0"/>
    <n v="0"/>
    <s v="FED HOUSNG &amp; COMM DEV FND"/>
    <s v="DCHS HRP MATCHING"/>
    <s v="HOUSING REPAIR PROGRAM"/>
    <s v="Default"/>
  </r>
  <r>
    <x v="0"/>
    <s v="1128327"/>
    <s v="350320"/>
    <x v="39"/>
    <s v="0000000"/>
    <n v="2016"/>
    <x v="4"/>
    <x v="39"/>
    <s v="R3000-REVENUE"/>
    <s v="R3600-MISCELLANEOUS REVENUE"/>
    <m/>
    <n v="0"/>
    <n v="0"/>
    <n v="-7347.49"/>
    <n v="0"/>
    <n v="7347.49"/>
    <s v="N/A"/>
    <n v="0"/>
    <n v="0"/>
    <n v="-2620.23"/>
    <n v="0"/>
    <n v="-4652.26"/>
    <n v="0"/>
    <n v="0"/>
    <n v="0"/>
    <n v="-75"/>
    <n v="0"/>
    <n v="0"/>
    <n v="0"/>
    <n v="0"/>
    <s v="FED HOUSNG &amp; COMM DEV FND"/>
    <s v="DCHS HRP MATCHING"/>
    <s v="HOUSING REPAIR PROGRAM"/>
    <s v="Default"/>
  </r>
  <r>
    <x v="0"/>
    <s v="1128327"/>
    <s v="350320"/>
    <x v="112"/>
    <s v="5590000"/>
    <n v="2016"/>
    <x v="3"/>
    <x v="112"/>
    <s v="50000-PROGRAM EXPENDITURE BUDGET"/>
    <s v="53000-SERVICES-OTHER CHARGES"/>
    <m/>
    <n v="0"/>
    <n v="0"/>
    <n v="9597.49"/>
    <n v="0"/>
    <n v="-9597.49"/>
    <s v="N/A"/>
    <n v="0"/>
    <n v="0"/>
    <n v="4870.2300000000005"/>
    <n v="0"/>
    <n v="4652.26"/>
    <n v="0"/>
    <n v="0"/>
    <n v="0"/>
    <n v="75"/>
    <n v="0"/>
    <n v="0"/>
    <n v="0"/>
    <n v="0"/>
    <s v="FED HOUSNG &amp; COMM DEV FND"/>
    <s v="DCHS HRP MATCHING"/>
    <s v="HOUSING REPAIR PROGRAM"/>
    <s v="HOUSING AND COMMUNITY DEVELOPMENT"/>
  </r>
  <r>
    <x v="0"/>
    <s v="1128494"/>
    <s v="000000"/>
    <x v="6"/>
    <s v="0000000"/>
    <n v="2016"/>
    <x v="0"/>
    <x v="6"/>
    <s v="BS000-CURRENT ASSETS"/>
    <s v="B1150-ACCOUNTS RECEIVABLE"/>
    <m/>
    <n v="0"/>
    <n v="0"/>
    <n v="173.65"/>
    <n v="0"/>
    <n v="-173.65"/>
    <s v="N/A"/>
    <n v="0"/>
    <n v="0"/>
    <n v="61.870000000000005"/>
    <n v="-29.87"/>
    <n v="45.84"/>
    <n v="59.68"/>
    <n v="-137.52000000000001"/>
    <n v="24"/>
    <n v="34.550000000000004"/>
    <n v="0"/>
    <n v="0"/>
    <n v="115.10000000000001"/>
    <n v="0"/>
    <s v="FED HOUSNG &amp; COMM DEV FND"/>
    <s v="DCHS HCD HRP LEAD GRANTS"/>
    <s v="DEFAULT"/>
    <s v="Default"/>
  </r>
  <r>
    <x v="0"/>
    <s v="1128494"/>
    <s v="000000"/>
    <x v="9"/>
    <s v="0000000"/>
    <n v="2016"/>
    <x v="0"/>
    <x v="9"/>
    <s v="BS000-CURRENT ASSETS"/>
    <s v="B1150-ACCOUNTS RECEIVABLE"/>
    <m/>
    <n v="0"/>
    <n v="0"/>
    <n v="0"/>
    <n v="0"/>
    <n v="0"/>
    <s v="N/A"/>
    <n v="0"/>
    <n v="0"/>
    <n v="0"/>
    <n v="0"/>
    <n v="0"/>
    <n v="0"/>
    <n v="0"/>
    <n v="0"/>
    <n v="5.84"/>
    <n v="0"/>
    <n v="0"/>
    <n v="-5.84"/>
    <n v="0"/>
    <s v="FED HOUSNG &amp; COMM DEV FND"/>
    <s v="DCHS HCD HRP LEAD GRANTS"/>
    <s v="DEFAULT"/>
    <s v="Default"/>
  </r>
  <r>
    <x v="0"/>
    <s v="1128494"/>
    <s v="000000"/>
    <x v="29"/>
    <s v="0000000"/>
    <n v="2016"/>
    <x v="1"/>
    <x v="29"/>
    <s v="BS200-CURRENT LIABILITIES"/>
    <s v="B2220-DEFERRED REVENUES"/>
    <m/>
    <n v="0"/>
    <n v="0"/>
    <n v="0"/>
    <n v="0"/>
    <n v="0"/>
    <s v="N/A"/>
    <n v="0"/>
    <n v="0"/>
    <n v="0"/>
    <n v="29.87"/>
    <n v="0"/>
    <n v="0"/>
    <n v="137.52000000000001"/>
    <n v="0"/>
    <n v="-5.84"/>
    <n v="-167.39000000000001"/>
    <n v="0"/>
    <n v="5.84"/>
    <n v="0"/>
    <s v="FED HOUSNG &amp; COMM DEV FND"/>
    <s v="DCHS HCD HRP LEAD GRANTS"/>
    <s v="DEFAULT"/>
    <s v="Default"/>
  </r>
  <r>
    <x v="0"/>
    <s v="1128494"/>
    <s v="350310"/>
    <x v="43"/>
    <s v="0000000"/>
    <n v="2016"/>
    <x v="4"/>
    <x v="43"/>
    <s v="R3000-REVENUE"/>
    <s v="R3310-FEDERAL GRANTS DIRECT"/>
    <m/>
    <n v="0"/>
    <n v="0"/>
    <n v="-5.84"/>
    <n v="0"/>
    <n v="5.84"/>
    <s v="N/A"/>
    <n v="0"/>
    <n v="0"/>
    <n v="0"/>
    <n v="0"/>
    <n v="0"/>
    <n v="0"/>
    <n v="0"/>
    <n v="0"/>
    <n v="0"/>
    <n v="0"/>
    <n v="0"/>
    <n v="-5.84"/>
    <n v="0"/>
    <s v="FED HOUSNG &amp; COMM DEV FND"/>
    <s v="DCHS HCD HRP LEAD GRANTS"/>
    <s v="HOUSING FINANCE PROGRAM"/>
    <s v="Default"/>
  </r>
  <r>
    <x v="0"/>
    <s v="1128494"/>
    <s v="350320"/>
    <x v="55"/>
    <s v="0000000"/>
    <n v="2016"/>
    <x v="4"/>
    <x v="55"/>
    <s v="R3000-REVENUE"/>
    <s v="R3310-FEDERAL GRANTS DIRECT"/>
    <m/>
    <n v="0"/>
    <n v="0"/>
    <n v="-59.68"/>
    <n v="0"/>
    <n v="59.68"/>
    <s v="N/A"/>
    <n v="0"/>
    <n v="0"/>
    <n v="0"/>
    <n v="0"/>
    <n v="0"/>
    <n v="0"/>
    <n v="0"/>
    <n v="-24"/>
    <n v="0"/>
    <n v="0"/>
    <n v="0"/>
    <n v="-35.68"/>
    <n v="0"/>
    <s v="FED HOUSNG &amp; COMM DEV FND"/>
    <s v="DCHS HCD HRP LEAD GRANTS"/>
    <s v="HOUSING REPAIR PROGRAM"/>
    <s v="Default"/>
  </r>
  <r>
    <x v="0"/>
    <s v="1128494"/>
    <s v="350320"/>
    <x v="43"/>
    <s v="0000000"/>
    <n v="2016"/>
    <x v="4"/>
    <x v="43"/>
    <s v="R3000-REVENUE"/>
    <s v="R3310-FEDERAL GRANTS DIRECT"/>
    <m/>
    <n v="0"/>
    <n v="0"/>
    <n v="-73.58"/>
    <n v="0"/>
    <n v="73.58"/>
    <s v="N/A"/>
    <n v="0"/>
    <n v="0"/>
    <n v="0"/>
    <n v="0"/>
    <n v="0"/>
    <n v="0"/>
    <n v="0"/>
    <n v="0"/>
    <n v="0"/>
    <n v="0"/>
    <n v="0"/>
    <n v="-73.58"/>
    <n v="0"/>
    <s v="FED HOUSNG &amp; COMM DEV FND"/>
    <s v="DCHS HCD HRP LEAD GRANTS"/>
    <s v="HOUSING REPAIR PROGRAM"/>
    <s v="Default"/>
  </r>
  <r>
    <x v="0"/>
    <s v="1128494"/>
    <s v="350320"/>
    <x v="39"/>
    <s v="0000000"/>
    <n v="2016"/>
    <x v="4"/>
    <x v="39"/>
    <s v="R3000-REVENUE"/>
    <s v="R3600-MISCELLANEOUS REVENUE"/>
    <m/>
    <n v="0"/>
    <n v="0"/>
    <n v="-225.94"/>
    <n v="0"/>
    <n v="225.94"/>
    <s v="N/A"/>
    <n v="0"/>
    <n v="0"/>
    <n v="-61.870000000000005"/>
    <n v="0"/>
    <n v="-45.84"/>
    <n v="-59.68"/>
    <n v="0"/>
    <n v="0"/>
    <n v="-58.550000000000004"/>
    <n v="0"/>
    <n v="0"/>
    <n v="0"/>
    <n v="0"/>
    <s v="FED HOUSNG &amp; COMM DEV FND"/>
    <s v="DCHS HCD HRP LEAD GRANTS"/>
    <s v="HOUSING REPAIR PROGRAM"/>
    <s v="Default"/>
  </r>
  <r>
    <x v="0"/>
    <s v="1128494"/>
    <s v="350320"/>
    <x v="112"/>
    <s v="5590000"/>
    <n v="2016"/>
    <x v="3"/>
    <x v="112"/>
    <s v="50000-PROGRAM EXPENDITURE BUDGET"/>
    <s v="53000-SERVICES-OTHER CHARGES"/>
    <m/>
    <n v="0"/>
    <n v="0"/>
    <n v="335.2"/>
    <n v="0"/>
    <n v="-335.2"/>
    <s v="N/A"/>
    <n v="0"/>
    <n v="0"/>
    <n v="61.870000000000005"/>
    <n v="0"/>
    <n v="45.84"/>
    <n v="59.68"/>
    <n v="0"/>
    <n v="46.87"/>
    <n v="5.84"/>
    <n v="0"/>
    <n v="0"/>
    <n v="115.10000000000001"/>
    <n v="0"/>
    <s v="FED HOUSNG &amp; COMM DEV FND"/>
    <s v="DCHS HCD HRP LEAD GRANTS"/>
    <s v="HOUSING REPAIR PROGRAM"/>
    <s v="HOUSING AND COMMUNITY DEVELOPMENT"/>
  </r>
  <r>
    <x v="0"/>
    <s v="1128494"/>
    <s v="350320"/>
    <x v="112"/>
    <s v="5950000"/>
    <n v="2016"/>
    <x v="3"/>
    <x v="112"/>
    <s v="50000-PROGRAM EXPENDITURE BUDGET"/>
    <s v="53000-SERVICES-OTHER CHARGES"/>
    <m/>
    <n v="0"/>
    <n v="0"/>
    <n v="29.84"/>
    <n v="0"/>
    <n v="-29.84"/>
    <s v="N/A"/>
    <n v="0"/>
    <n v="0"/>
    <n v="0"/>
    <n v="0"/>
    <n v="0"/>
    <n v="0"/>
    <n v="0"/>
    <n v="29.84"/>
    <n v="0"/>
    <n v="0"/>
    <n v="0"/>
    <n v="0"/>
    <n v="0"/>
    <s v="FED HOUSNG &amp; COMM DEV FND"/>
    <s v="DCHS HCD HRP LEAD GRANTS"/>
    <s v="HOUSING REPAIR PROGRAM"/>
    <s v="ROAD AND STREET CONSTRUCTION"/>
  </r>
  <r>
    <x v="1"/>
    <s v="0000000"/>
    <s v="000000"/>
    <x v="183"/>
    <s v="0000000"/>
    <n v="2016"/>
    <x v="0"/>
    <x v="182"/>
    <s v="BS000-CURRENT ASSETS"/>
    <s v="B1000-CASH"/>
    <m/>
    <n v="0"/>
    <n v="0"/>
    <n v="0"/>
    <n v="0"/>
    <n v="0"/>
    <s v="N/A"/>
    <n v="0"/>
    <n v="0"/>
    <n v="0"/>
    <n v="0"/>
    <n v="0"/>
    <n v="0"/>
    <n v="0"/>
    <n v="0"/>
    <n v="0"/>
    <n v="0"/>
    <n v="0"/>
    <n v="0"/>
    <n v="0"/>
    <s v="HOUSING OPPORTUNITY FUND"/>
    <s v="Default"/>
    <s v="DEFAULT"/>
    <s v="Default"/>
  </r>
  <r>
    <x v="1"/>
    <s v="0000000"/>
    <s v="000000"/>
    <x v="1"/>
    <s v="0000000"/>
    <n v="2016"/>
    <x v="0"/>
    <x v="1"/>
    <s v="BS000-CURRENT ASSETS"/>
    <s v="B1000-CASH"/>
    <m/>
    <n v="0"/>
    <n v="0"/>
    <n v="4317670.6399999997"/>
    <n v="0"/>
    <n v="-4317670.6399999997"/>
    <s v="N/A"/>
    <n v="-2997004.4"/>
    <n v="2796136.49"/>
    <n v="-1280198.92"/>
    <n v="856743.26"/>
    <n v="-2278567.1800000002"/>
    <n v="5460259.6799999997"/>
    <n v="-430928.37"/>
    <n v="-874428.01"/>
    <n v="4163400.11"/>
    <n v="4370084.53"/>
    <n v="-2577625.1800000002"/>
    <n v="-2890201.37"/>
    <n v="0"/>
    <s v="HOUSING OPPORTUNITY FUND"/>
    <s v="Default"/>
    <s v="DEFAULT"/>
    <s v="Default"/>
  </r>
  <r>
    <x v="1"/>
    <s v="0000000"/>
    <s v="000000"/>
    <x v="2"/>
    <s v="0000000"/>
    <n v="2016"/>
    <x v="0"/>
    <x v="2"/>
    <s v="BS000-CURRENT ASSETS"/>
    <s v="B1000-CASH"/>
    <m/>
    <n v="0"/>
    <n v="0"/>
    <n v="-16586.64"/>
    <n v="0"/>
    <n v="16586.64"/>
    <s v="N/A"/>
    <n v="-666.71"/>
    <n v="-402.21000000000004"/>
    <n v="-382.08"/>
    <n v="-308.76"/>
    <n v="-9608.92"/>
    <n v="-1187.18"/>
    <n v="-737.71"/>
    <n v="-684.7"/>
    <n v="-308.75"/>
    <n v="-884.61"/>
    <n v="-350.57"/>
    <n v="-1064.44"/>
    <n v="0"/>
    <s v="HOUSING OPPORTUNITY FUND"/>
    <s v="Default"/>
    <s v="DEFAULT"/>
    <s v="Default"/>
  </r>
  <r>
    <x v="1"/>
    <s v="0000000"/>
    <s v="000000"/>
    <x v="3"/>
    <s v="0000000"/>
    <n v="2016"/>
    <x v="0"/>
    <x v="3"/>
    <s v="BS000-CURRENT ASSETS"/>
    <s v="B1000-CASH"/>
    <m/>
    <n v="0"/>
    <n v="0"/>
    <n v="5873.4800000000005"/>
    <n v="0"/>
    <n v="-5873.4800000000005"/>
    <s v="N/A"/>
    <n v="0"/>
    <n v="23372.78"/>
    <n v="0"/>
    <n v="0"/>
    <n v="0"/>
    <n v="0"/>
    <n v="0"/>
    <n v="0"/>
    <n v="0"/>
    <n v="0"/>
    <n v="0"/>
    <n v="-17499.3"/>
    <n v="0"/>
    <s v="HOUSING OPPORTUNITY FUND"/>
    <s v="Default"/>
    <s v="DEFAULT"/>
    <s v="Default"/>
  </r>
  <r>
    <x v="1"/>
    <s v="0000000"/>
    <s v="000000"/>
    <x v="5"/>
    <s v="0000000"/>
    <n v="2016"/>
    <x v="0"/>
    <x v="5"/>
    <s v="BS000-CURRENT ASSETS"/>
    <s v="B1000-CASH"/>
    <m/>
    <n v="0"/>
    <n v="0"/>
    <n v="0"/>
    <n v="0"/>
    <n v="0"/>
    <s v="N/A"/>
    <n v="0"/>
    <n v="0"/>
    <n v="0"/>
    <n v="0"/>
    <n v="0"/>
    <n v="0"/>
    <n v="0"/>
    <n v="0"/>
    <n v="0"/>
    <n v="0"/>
    <n v="0"/>
    <n v="0"/>
    <n v="0"/>
    <s v="HOUSING OPPORTUNITY FUND"/>
    <s v="Default"/>
    <s v="DEFAULT"/>
    <s v="Default"/>
  </r>
  <r>
    <x v="1"/>
    <s v="0000000"/>
    <s v="000000"/>
    <x v="6"/>
    <s v="0000000"/>
    <n v="2016"/>
    <x v="0"/>
    <x v="6"/>
    <s v="BS000-CURRENT ASSETS"/>
    <s v="B1150-ACCOUNTS RECEIVABLE"/>
    <m/>
    <n v="0"/>
    <n v="0"/>
    <n v="0"/>
    <n v="0"/>
    <n v="0"/>
    <s v="N/A"/>
    <n v="0"/>
    <n v="0"/>
    <n v="0"/>
    <n v="0"/>
    <n v="0"/>
    <n v="0"/>
    <n v="0"/>
    <n v="0"/>
    <n v="0"/>
    <n v="0"/>
    <n v="0"/>
    <n v="0"/>
    <n v="0"/>
    <s v="HOUSING OPPORTUNITY FUND"/>
    <s v="Default"/>
    <s v="DEFAULT"/>
    <s v="Default"/>
  </r>
  <r>
    <x v="1"/>
    <s v="0000000"/>
    <s v="000000"/>
    <x v="7"/>
    <s v="0000000"/>
    <n v="2016"/>
    <x v="0"/>
    <x v="7"/>
    <s v="BS000-CURRENT ASSETS"/>
    <s v="B1150-ACCOUNTS RECEIVABLE"/>
    <m/>
    <n v="0"/>
    <n v="0"/>
    <n v="0"/>
    <n v="0"/>
    <n v="0"/>
    <s v="N/A"/>
    <n v="0"/>
    <n v="0"/>
    <n v="0"/>
    <n v="0"/>
    <n v="0"/>
    <n v="0"/>
    <n v="0"/>
    <n v="0"/>
    <n v="0"/>
    <n v="0"/>
    <n v="0"/>
    <n v="0"/>
    <n v="0"/>
    <s v="HOUSING OPPORTUNITY FUND"/>
    <s v="Default"/>
    <s v="DEFAULT"/>
    <s v="Default"/>
  </r>
  <r>
    <x v="1"/>
    <s v="0000000"/>
    <s v="000000"/>
    <x v="9"/>
    <s v="0000000"/>
    <n v="2016"/>
    <x v="0"/>
    <x v="9"/>
    <s v="BS000-CURRENT ASSETS"/>
    <s v="B1150-ACCOUNTS RECEIVABLE"/>
    <m/>
    <n v="0"/>
    <n v="0"/>
    <n v="0"/>
    <n v="0"/>
    <n v="0"/>
    <s v="N/A"/>
    <n v="0"/>
    <n v="0"/>
    <n v="0"/>
    <n v="0"/>
    <n v="0"/>
    <n v="0"/>
    <n v="0"/>
    <n v="0"/>
    <n v="0"/>
    <n v="0"/>
    <n v="0"/>
    <n v="0"/>
    <n v="0"/>
    <s v="HOUSING OPPORTUNITY FUND"/>
    <s v="Default"/>
    <s v="DEFAULT"/>
    <s v="Default"/>
  </r>
  <r>
    <x v="1"/>
    <s v="0000000"/>
    <s v="000000"/>
    <x v="145"/>
    <s v="0000000"/>
    <n v="2016"/>
    <x v="0"/>
    <x v="145"/>
    <s v="BS000-CURRENT ASSETS"/>
    <s v="B1150-ACCOUNTS RECEIVABLE"/>
    <m/>
    <n v="0"/>
    <n v="0"/>
    <n v="0"/>
    <n v="0"/>
    <n v="0"/>
    <s v="N/A"/>
    <n v="0"/>
    <n v="0"/>
    <n v="0"/>
    <n v="0"/>
    <n v="0"/>
    <n v="0"/>
    <n v="0"/>
    <n v="0"/>
    <n v="0"/>
    <n v="0"/>
    <n v="0"/>
    <n v="0"/>
    <n v="0"/>
    <s v="HOUSING OPPORTUNITY FUND"/>
    <s v="Default"/>
    <s v="DEFAULT"/>
    <s v="Default"/>
  </r>
  <r>
    <x v="1"/>
    <s v="0000000"/>
    <s v="000000"/>
    <x v="145"/>
    <s v="5590000"/>
    <n v="2016"/>
    <x v="0"/>
    <x v="145"/>
    <s v="BS000-CURRENT ASSETS"/>
    <s v="B1150-ACCOUNTS RECEIVABLE"/>
    <m/>
    <n v="0"/>
    <n v="0"/>
    <n v="0"/>
    <n v="0"/>
    <n v="0"/>
    <s v="N/A"/>
    <n v="0"/>
    <n v="0"/>
    <n v="0"/>
    <n v="0"/>
    <n v="0"/>
    <n v="0"/>
    <n v="0"/>
    <n v="0"/>
    <n v="0"/>
    <n v="0"/>
    <n v="0"/>
    <n v="0"/>
    <n v="0"/>
    <s v="HOUSING OPPORTUNITY FUND"/>
    <s v="Default"/>
    <s v="DEFAULT"/>
    <s v="HOUSING AND COMMUNITY DEVELOPMENT"/>
  </r>
  <r>
    <x v="1"/>
    <s v="0000000"/>
    <s v="000000"/>
    <x v="10"/>
    <s v="0000000"/>
    <n v="2016"/>
    <x v="0"/>
    <x v="10"/>
    <s v="BS000-CURRENT ASSETS"/>
    <s v="B1155-OTHER RECEIVABLE"/>
    <m/>
    <n v="0"/>
    <n v="0"/>
    <n v="0"/>
    <n v="0"/>
    <n v="0"/>
    <s v="N/A"/>
    <n v="0"/>
    <n v="0"/>
    <n v="0"/>
    <n v="0"/>
    <n v="0"/>
    <n v="0"/>
    <n v="0"/>
    <n v="0"/>
    <n v="0"/>
    <n v="0"/>
    <n v="0"/>
    <n v="0"/>
    <n v="0"/>
    <s v="HOUSING OPPORTUNITY FUND"/>
    <s v="Default"/>
    <s v="DEFAULT"/>
    <s v="Default"/>
  </r>
  <r>
    <x v="1"/>
    <s v="0000000"/>
    <s v="000000"/>
    <x v="184"/>
    <s v="0000000"/>
    <n v="2016"/>
    <x v="0"/>
    <x v="183"/>
    <s v="BS000-CURRENT ASSETS"/>
    <s v="B1155-OTHER RECEIVABLE"/>
    <m/>
    <n v="0"/>
    <n v="0"/>
    <n v="100000"/>
    <n v="0"/>
    <n v="-100000"/>
    <s v="N/A"/>
    <n v="0"/>
    <n v="0"/>
    <n v="0"/>
    <n v="0"/>
    <n v="0"/>
    <n v="0"/>
    <n v="0"/>
    <n v="0"/>
    <n v="0"/>
    <n v="0"/>
    <n v="0"/>
    <n v="100000"/>
    <n v="0"/>
    <s v="HOUSING OPPORTUNITY FUND"/>
    <s v="Default"/>
    <s v="DEFAULT"/>
    <s v="Default"/>
  </r>
  <r>
    <x v="1"/>
    <s v="0000000"/>
    <s v="000000"/>
    <x v="12"/>
    <s v="0000000"/>
    <n v="2016"/>
    <x v="0"/>
    <x v="12"/>
    <s v="BS000-CURRENT ASSETS"/>
    <s v="B1310-DUE FROM OTHER FUNDS"/>
    <m/>
    <n v="0"/>
    <n v="0"/>
    <n v="-104967.99"/>
    <n v="0"/>
    <n v="104967.99"/>
    <s v="N/A"/>
    <n v="-104967.99"/>
    <n v="0"/>
    <n v="0"/>
    <n v="0"/>
    <n v="0"/>
    <n v="0"/>
    <n v="0"/>
    <n v="0"/>
    <n v="0"/>
    <n v="0"/>
    <n v="0"/>
    <n v="0"/>
    <n v="0"/>
    <s v="HOUSING OPPORTUNITY FUND"/>
    <s v="Default"/>
    <s v="DEFAULT"/>
    <s v="Default"/>
  </r>
  <r>
    <x v="1"/>
    <s v="0000000"/>
    <s v="000000"/>
    <x v="14"/>
    <s v="0000000"/>
    <n v="2016"/>
    <x v="0"/>
    <x v="14"/>
    <s v="BS000-CURRENT ASSETS"/>
    <s v="B1330-DUE FROM OTHER GOVTS"/>
    <m/>
    <n v="0"/>
    <n v="0"/>
    <n v="-512047.38"/>
    <n v="0"/>
    <n v="512047.38"/>
    <s v="N/A"/>
    <n v="-310793.97000000003"/>
    <n v="-156174.33000000002"/>
    <n v="0"/>
    <n v="0"/>
    <n v="0"/>
    <n v="0"/>
    <n v="0"/>
    <n v="-45079.08"/>
    <n v="0"/>
    <n v="0"/>
    <n v="0"/>
    <n v="0"/>
    <n v="0"/>
    <s v="HOUSING OPPORTUNITY FUND"/>
    <s v="Default"/>
    <s v="DEFAULT"/>
    <s v="Default"/>
  </r>
  <r>
    <x v="1"/>
    <s v="0000000"/>
    <s v="000000"/>
    <x v="15"/>
    <s v="0000000"/>
    <n v="2016"/>
    <x v="0"/>
    <x v="15"/>
    <s v="BS000-CURRENT ASSETS"/>
    <s v="B1990-CONTROL ACCOUNTS"/>
    <m/>
    <n v="0"/>
    <n v="0"/>
    <n v="0"/>
    <n v="0"/>
    <n v="0"/>
    <s v="N/A"/>
    <n v="0"/>
    <n v="0"/>
    <n v="0"/>
    <n v="0"/>
    <n v="0"/>
    <n v="-57363.46"/>
    <n v="57363.46"/>
    <n v="0"/>
    <n v="0"/>
    <n v="0"/>
    <n v="0"/>
    <n v="0"/>
    <n v="0"/>
    <s v="HOUSING OPPORTUNITY FUND"/>
    <s v="Default"/>
    <s v="DEFAULT"/>
    <s v="Default"/>
  </r>
  <r>
    <x v="1"/>
    <s v="0000000"/>
    <s v="000000"/>
    <x v="16"/>
    <s v="0000000"/>
    <n v="2016"/>
    <x v="1"/>
    <x v="16"/>
    <s v="BS200-CURRENT LIABILITIES"/>
    <s v="B2020-ACCOUNTS PAYABLE"/>
    <m/>
    <n v="0"/>
    <n v="0"/>
    <n v="-11689.78"/>
    <n v="0"/>
    <n v="11689.78"/>
    <s v="N/A"/>
    <n v="-689245.67"/>
    <n v="707066.22"/>
    <n v="0"/>
    <n v="-890463.56"/>
    <n v="839233.56"/>
    <n v="51230"/>
    <n v="0"/>
    <n v="0"/>
    <n v="-134303.23000000001"/>
    <n v="-21614.18"/>
    <n v="155917.41"/>
    <n v="-29510.33"/>
    <n v="0"/>
    <s v="HOUSING OPPORTUNITY FUND"/>
    <s v="Default"/>
    <s v="DEFAULT"/>
    <s v="Default"/>
  </r>
  <r>
    <x v="1"/>
    <s v="0000000"/>
    <s v="000000"/>
    <x v="18"/>
    <s v="0000000"/>
    <n v="2016"/>
    <x v="1"/>
    <x v="18"/>
    <s v="BS200-CURRENT LIABILITIES"/>
    <s v="B2020-ACCOUNTS PAYABLE"/>
    <m/>
    <n v="0"/>
    <n v="0"/>
    <n v="5739806.0099999998"/>
    <n v="0"/>
    <n v="-5739806.0099999998"/>
    <s v="N/A"/>
    <n v="3351338.39"/>
    <n v="2478248.83"/>
    <n v="53641.270000000004"/>
    <n v="46081.36"/>
    <n v="204187.56"/>
    <n v="-275762.22000000003"/>
    <n v="169963.74"/>
    <n v="416058.67"/>
    <n v="-277913.41000000003"/>
    <n v="-1384505.76"/>
    <n v="969665.70000000007"/>
    <n v="-11198.12"/>
    <n v="0"/>
    <s v="HOUSING OPPORTUNITY FUND"/>
    <s v="Default"/>
    <s v="DEFAULT"/>
    <s v="Default"/>
  </r>
  <r>
    <x v="1"/>
    <s v="0000000"/>
    <s v="000000"/>
    <x v="19"/>
    <s v="0000000"/>
    <n v="2016"/>
    <x v="1"/>
    <x v="19"/>
    <s v="BS200-CURRENT LIABILITIES"/>
    <s v="B2020-ACCOUNTS PAYABLE"/>
    <m/>
    <n v="0"/>
    <n v="0"/>
    <n v="771368.14"/>
    <n v="0"/>
    <n v="-771368.14"/>
    <s v="N/A"/>
    <n v="828679.58000000007"/>
    <n v="0"/>
    <n v="0"/>
    <n v="0"/>
    <n v="0"/>
    <n v="0"/>
    <n v="0"/>
    <n v="75000"/>
    <n v="0"/>
    <n v="0"/>
    <n v="0"/>
    <n v="-132311.44"/>
    <n v="0"/>
    <s v="HOUSING OPPORTUNITY FUND"/>
    <s v="Default"/>
    <s v="DEFAULT"/>
    <s v="Default"/>
  </r>
  <r>
    <x v="1"/>
    <s v="0000000"/>
    <s v="000000"/>
    <x v="20"/>
    <s v="0000000"/>
    <n v="2016"/>
    <x v="1"/>
    <x v="20"/>
    <s v="BS200-CURRENT LIABILITIES"/>
    <s v="B2070-DUE TO OTHER FUNDS"/>
    <m/>
    <n v="0"/>
    <n v="0"/>
    <n v="0"/>
    <n v="0"/>
    <n v="0"/>
    <s v="N/A"/>
    <n v="-38744.400000000001"/>
    <n v="-4499.96"/>
    <n v="-3431.29"/>
    <n v="-4767.62"/>
    <n v="-1241.42"/>
    <n v="52684.69"/>
    <n v="-56354.9"/>
    <n v="-2780.19"/>
    <n v="-186.48"/>
    <n v="-12819.960000000001"/>
    <n v="26112.95"/>
    <n v="46028.58"/>
    <n v="0"/>
    <s v="HOUSING OPPORTUNITY FUND"/>
    <s v="Default"/>
    <s v="DEFAULT"/>
    <s v="Default"/>
  </r>
  <r>
    <x v="1"/>
    <s v="0000000"/>
    <s v="000000"/>
    <x v="21"/>
    <s v="0000000"/>
    <n v="2016"/>
    <x v="1"/>
    <x v="21"/>
    <s v="BS200-CURRENT LIABILITIES"/>
    <s v="B2070-DUE TO OTHER FUNDS"/>
    <m/>
    <n v="0"/>
    <n v="0"/>
    <n v="69735.22"/>
    <n v="0"/>
    <n v="-69735.22"/>
    <s v="N/A"/>
    <n v="69701"/>
    <n v="0"/>
    <n v="34.22"/>
    <n v="0"/>
    <n v="0"/>
    <n v="0"/>
    <n v="0"/>
    <n v="0"/>
    <n v="0"/>
    <n v="0"/>
    <n v="0"/>
    <n v="0"/>
    <n v="0"/>
    <s v="HOUSING OPPORTUNITY FUND"/>
    <s v="Default"/>
    <s v="DEFAULT"/>
    <s v="Default"/>
  </r>
  <r>
    <x v="1"/>
    <s v="0000000"/>
    <s v="000000"/>
    <x v="23"/>
    <s v="0000000"/>
    <n v="2016"/>
    <x v="1"/>
    <x v="23"/>
    <s v="BS200-CURRENT LIABILITIES"/>
    <s v="B2160-WAGES PAYABLE"/>
    <m/>
    <n v="0"/>
    <n v="0"/>
    <n v="-7640.35"/>
    <n v="0"/>
    <n v="7640.35"/>
    <s v="N/A"/>
    <n v="40588.03"/>
    <n v="0"/>
    <n v="0"/>
    <n v="0"/>
    <n v="0"/>
    <n v="0"/>
    <n v="0"/>
    <n v="0"/>
    <n v="0"/>
    <n v="0"/>
    <n v="0"/>
    <n v="-48228.38"/>
    <n v="0"/>
    <s v="HOUSING OPPORTUNITY FUND"/>
    <s v="Default"/>
    <s v="DEFAULT"/>
    <s v="Default"/>
  </r>
  <r>
    <x v="1"/>
    <s v="0000000"/>
    <s v="000000"/>
    <x v="24"/>
    <s v="0000000"/>
    <n v="2016"/>
    <x v="1"/>
    <x v="24"/>
    <s v="BS200-CURRENT LIABILITIES"/>
    <s v="B2160-WAGES PAYABLE"/>
    <m/>
    <n v="0"/>
    <n v="0"/>
    <n v="0"/>
    <n v="0"/>
    <n v="0"/>
    <s v="N/A"/>
    <n v="0"/>
    <n v="-4487"/>
    <n v="-16208"/>
    <n v="-7662"/>
    <n v="-12541"/>
    <n v="-28337"/>
    <n v="69235"/>
    <n v="-19662"/>
    <n v="-13747"/>
    <n v="-15166"/>
    <n v="-2224"/>
    <n v="50799"/>
    <n v="0"/>
    <s v="HOUSING OPPORTUNITY FUND"/>
    <s v="Default"/>
    <s v="DEFAULT"/>
    <s v="Default"/>
  </r>
  <r>
    <x v="1"/>
    <s v="0000000"/>
    <s v="000000"/>
    <x v="25"/>
    <s v="0000000"/>
    <n v="2016"/>
    <x v="1"/>
    <x v="25"/>
    <s v="BS200-CURRENT LIABILITIES"/>
    <s v="B2160-WAGES PAYABLE"/>
    <m/>
    <n v="0"/>
    <n v="0"/>
    <n v="-4908.3900000000003"/>
    <n v="0"/>
    <n v="4908.3900000000003"/>
    <s v="N/A"/>
    <n v="-617.14"/>
    <n v="-297.93"/>
    <n v="0"/>
    <n v="-127.68"/>
    <n v="-599.36"/>
    <n v="-823.68000000000006"/>
    <n v="-804.16"/>
    <n v="-947"/>
    <n v="-401.55"/>
    <n v="-340.49"/>
    <n v="-303.06"/>
    <n v="353.66"/>
    <n v="0"/>
    <s v="HOUSING OPPORTUNITY FUND"/>
    <s v="Default"/>
    <s v="DEFAULT"/>
    <s v="Default"/>
  </r>
  <r>
    <x v="1"/>
    <s v="0000000"/>
    <s v="000000"/>
    <x v="29"/>
    <s v="0000000"/>
    <n v="2016"/>
    <x v="1"/>
    <x v="29"/>
    <s v="BS200-CURRENT LIABILITIES"/>
    <s v="B2220-DEFERRED REVENUES"/>
    <m/>
    <n v="0"/>
    <n v="0"/>
    <n v="0"/>
    <n v="0"/>
    <n v="0"/>
    <s v="N/A"/>
    <n v="0"/>
    <n v="0"/>
    <n v="0"/>
    <n v="0"/>
    <n v="0"/>
    <n v="0"/>
    <n v="0"/>
    <n v="0"/>
    <n v="0"/>
    <n v="0"/>
    <n v="0"/>
    <n v="0"/>
    <n v="0"/>
    <s v="HOUSING OPPORTUNITY FUND"/>
    <s v="Default"/>
    <s v="DEFAULT"/>
    <s v="Default"/>
  </r>
  <r>
    <x v="1"/>
    <s v="0000000"/>
    <s v="000000"/>
    <x v="32"/>
    <s v="0000000"/>
    <n v="2016"/>
    <x v="1"/>
    <x v="32"/>
    <s v="BS250-NET ASSETS RESERVES"/>
    <s v="B2430-RESERVES"/>
    <m/>
    <n v="0"/>
    <n v="0"/>
    <n v="0"/>
    <n v="-4756153.51"/>
    <n v="4756153.51"/>
    <s v="N/A"/>
    <n v="0"/>
    <n v="0"/>
    <n v="0"/>
    <n v="0"/>
    <n v="0"/>
    <n v="0"/>
    <n v="0"/>
    <n v="0"/>
    <n v="0"/>
    <n v="0"/>
    <n v="0"/>
    <n v="0"/>
    <n v="0"/>
    <s v="HOUSING OPPORTUNITY FUND"/>
    <s v="Default"/>
    <s v="DEFAULT"/>
    <s v="Default"/>
  </r>
  <r>
    <x v="1"/>
    <s v="0000000"/>
    <s v="000000"/>
    <x v="34"/>
    <s v="0000000"/>
    <n v="2016"/>
    <x v="2"/>
    <x v="34"/>
    <s v="BS260-NET ASSETS/FUND BALANCE"/>
    <s v="B2720-RETAINED EARNINGS"/>
    <m/>
    <n v="0"/>
    <n v="0"/>
    <n v="0"/>
    <n v="0"/>
    <n v="0"/>
    <s v="N/A"/>
    <n v="0"/>
    <n v="0"/>
    <n v="0"/>
    <n v="0"/>
    <n v="0"/>
    <n v="0"/>
    <n v="0"/>
    <n v="0"/>
    <n v="0"/>
    <n v="0"/>
    <n v="0"/>
    <n v="0"/>
    <n v="0"/>
    <s v="HOUSING OPPORTUNITY FUND"/>
    <s v="Default"/>
    <s v="DEFAULT"/>
    <s v="Default"/>
  </r>
  <r>
    <x v="1"/>
    <s v="0000000"/>
    <s v="000000"/>
    <x v="185"/>
    <s v="0000000"/>
    <n v="2016"/>
    <x v="2"/>
    <x v="184"/>
    <s v="BS270-OTHER EQUITY"/>
    <s v="B2750-EQUITY ADJUSTMENTS"/>
    <m/>
    <n v="0"/>
    <n v="0"/>
    <n v="0"/>
    <n v="0"/>
    <n v="0"/>
    <s v="N/A"/>
    <n v="0"/>
    <n v="0"/>
    <n v="0"/>
    <n v="0"/>
    <n v="0"/>
    <n v="0"/>
    <n v="0"/>
    <n v="0"/>
    <n v="0"/>
    <n v="0"/>
    <n v="0"/>
    <n v="0"/>
    <n v="0"/>
    <s v="HOUSING OPPORTUNITY FUND"/>
    <s v="Default"/>
    <s v="DEFAULT"/>
    <s v="Default"/>
  </r>
  <r>
    <x v="1"/>
    <s v="0000000"/>
    <s v="000000"/>
    <x v="186"/>
    <s v="0000000"/>
    <n v="2016"/>
    <x v="2"/>
    <x v="185"/>
    <s v="BS270-OTHER EQUITY"/>
    <s v="B2750-EQUITY ADJUSTMENTS"/>
    <m/>
    <n v="0"/>
    <n v="0"/>
    <n v="0"/>
    <n v="0"/>
    <n v="0"/>
    <s v="N/A"/>
    <n v="0"/>
    <n v="0"/>
    <n v="0"/>
    <n v="0"/>
    <n v="0"/>
    <n v="0"/>
    <n v="0"/>
    <n v="0"/>
    <n v="0"/>
    <n v="0"/>
    <n v="0"/>
    <n v="0"/>
    <n v="0"/>
    <s v="HOUSING OPPORTUNITY FUND"/>
    <s v="Default"/>
    <s v="DEFAULT"/>
    <s v="Default"/>
  </r>
  <r>
    <x v="1"/>
    <s v="0000000"/>
    <s v="351001"/>
    <x v="187"/>
    <s v="BGTONLY"/>
    <n v="2016"/>
    <x v="4"/>
    <x v="186"/>
    <s v="R3000-REVENUE"/>
    <s v="R3370-GRANTS FROM LOCAL UNITS"/>
    <m/>
    <n v="53044"/>
    <n v="53044"/>
    <n v="0"/>
    <n v="0"/>
    <n v="53044"/>
    <s v="0"/>
    <n v="0"/>
    <n v="0"/>
    <n v="0"/>
    <n v="0"/>
    <n v="0"/>
    <n v="0"/>
    <n v="0"/>
    <n v="0"/>
    <n v="0"/>
    <n v="0"/>
    <n v="0"/>
    <n v="0"/>
    <n v="0"/>
    <s v="HOUSING OPPORTUNITY FUND"/>
    <s v="Default"/>
    <s v="STATE AUTHORIZED FEES-PROJECTS"/>
    <s v="BUDGET ONLY DEFAULT"/>
  </r>
  <r>
    <x v="1"/>
    <s v="0000000"/>
    <s v="351001"/>
    <x v="188"/>
    <s v="BGTONLY"/>
    <n v="2016"/>
    <x v="4"/>
    <x v="187"/>
    <s v="R3000-REVENUE"/>
    <s v="R3400-CHARGE FOR SERVICES"/>
    <m/>
    <n v="2000000"/>
    <n v="2000000"/>
    <n v="0"/>
    <n v="0"/>
    <n v="2000000"/>
    <s v="0"/>
    <n v="0"/>
    <n v="0"/>
    <n v="0"/>
    <n v="0"/>
    <n v="0"/>
    <n v="0"/>
    <n v="0"/>
    <n v="0"/>
    <n v="0"/>
    <n v="0"/>
    <n v="0"/>
    <n v="0"/>
    <n v="0"/>
    <s v="HOUSING OPPORTUNITY FUND"/>
    <s v="Default"/>
    <s v="STATE AUTHORIZED FEES-PROJECTS"/>
    <s v="BUDGET ONLY DEFAULT"/>
  </r>
  <r>
    <x v="1"/>
    <s v="0000000"/>
    <s v="351001"/>
    <x v="189"/>
    <s v="BGTONLY"/>
    <n v="2016"/>
    <x v="4"/>
    <x v="188"/>
    <s v="R3000-REVENUE"/>
    <s v="R3400-CHARGE FOR SERVICES"/>
    <m/>
    <n v="2400000"/>
    <n v="2400000"/>
    <n v="0"/>
    <n v="0"/>
    <n v="2400000"/>
    <s v="0"/>
    <n v="0"/>
    <n v="0"/>
    <n v="0"/>
    <n v="0"/>
    <n v="0"/>
    <n v="0"/>
    <n v="0"/>
    <n v="0"/>
    <n v="0"/>
    <n v="0"/>
    <n v="0"/>
    <n v="0"/>
    <n v="0"/>
    <s v="HOUSING OPPORTUNITY FUND"/>
    <s v="Default"/>
    <s v="STATE AUTHORIZED FEES-PROJECTS"/>
    <s v="BUDGET ONLY DEFAULT"/>
  </r>
  <r>
    <x v="1"/>
    <s v="0000000"/>
    <s v="351001"/>
    <x v="190"/>
    <s v="BGTONLY"/>
    <n v="2016"/>
    <x v="4"/>
    <x v="189"/>
    <s v="R3000-REVENUE"/>
    <s v="R3400-CHARGE FOR SERVICES"/>
    <m/>
    <n v="2500000"/>
    <n v="2500000"/>
    <n v="0"/>
    <n v="0"/>
    <n v="2500000"/>
    <s v="0"/>
    <n v="0"/>
    <n v="0"/>
    <n v="0"/>
    <n v="0"/>
    <n v="0"/>
    <n v="0"/>
    <n v="0"/>
    <n v="0"/>
    <n v="0"/>
    <n v="0"/>
    <n v="0"/>
    <n v="0"/>
    <n v="0"/>
    <s v="HOUSING OPPORTUNITY FUND"/>
    <s v="Default"/>
    <s v="STATE AUTHORIZED FEES-PROJECTS"/>
    <s v="BUDGET ONLY DEFAULT"/>
  </r>
  <r>
    <x v="1"/>
    <s v="0000000"/>
    <s v="351001"/>
    <x v="191"/>
    <s v="BGTONLY"/>
    <n v="2016"/>
    <x v="4"/>
    <x v="190"/>
    <s v="R3000-REVENUE"/>
    <s v="R3400-CHARGE FOR SERVICES"/>
    <m/>
    <n v="3444919"/>
    <n v="3444919"/>
    <n v="0"/>
    <n v="0"/>
    <n v="3444919"/>
    <s v="0"/>
    <n v="0"/>
    <n v="0"/>
    <n v="0"/>
    <n v="0"/>
    <n v="0"/>
    <n v="0"/>
    <n v="0"/>
    <n v="0"/>
    <n v="0"/>
    <n v="0"/>
    <n v="0"/>
    <n v="0"/>
    <n v="0"/>
    <s v="HOUSING OPPORTUNITY FUND"/>
    <s v="Default"/>
    <s v="STATE AUTHORIZED FEES-PROJECTS"/>
    <s v="BUDGET ONLY DEFAULT"/>
  </r>
  <r>
    <x v="1"/>
    <s v="0000000"/>
    <s v="351001"/>
    <x v="192"/>
    <s v="BGTONLY"/>
    <n v="2016"/>
    <x v="4"/>
    <x v="191"/>
    <s v="R3000-REVENUE"/>
    <s v="R3400-CHARGE FOR SERVICES"/>
    <m/>
    <n v="190000"/>
    <n v="190000"/>
    <n v="0"/>
    <n v="0"/>
    <n v="190000"/>
    <s v="0"/>
    <n v="0"/>
    <n v="0"/>
    <n v="0"/>
    <n v="0"/>
    <n v="0"/>
    <n v="0"/>
    <n v="0"/>
    <n v="0"/>
    <n v="0"/>
    <n v="0"/>
    <n v="0"/>
    <n v="0"/>
    <n v="0"/>
    <s v="HOUSING OPPORTUNITY FUND"/>
    <s v="Default"/>
    <s v="STATE AUTHORIZED FEES-PROJECTS"/>
    <s v="BUDGET ONLY DEFAULT"/>
  </r>
  <r>
    <x v="1"/>
    <s v="0000000"/>
    <s v="351001"/>
    <x v="193"/>
    <s v="BGTONLY"/>
    <n v="2016"/>
    <x v="4"/>
    <x v="192"/>
    <s v="R3000-REVENUE"/>
    <s v="R3600-MISCELLANEOUS REVENUE"/>
    <m/>
    <n v="607000"/>
    <n v="607000"/>
    <n v="0"/>
    <n v="0"/>
    <n v="607000"/>
    <s v="0"/>
    <n v="0"/>
    <n v="0"/>
    <n v="0"/>
    <n v="0"/>
    <n v="0"/>
    <n v="0"/>
    <n v="0"/>
    <n v="0"/>
    <n v="0"/>
    <n v="0"/>
    <n v="0"/>
    <n v="0"/>
    <n v="0"/>
    <s v="HOUSING OPPORTUNITY FUND"/>
    <s v="Default"/>
    <s v="STATE AUTHORIZED FEES-PROJECTS"/>
    <s v="BUDGET ONLY DEFAULT"/>
  </r>
  <r>
    <x v="1"/>
    <s v="0000000"/>
    <s v="351001"/>
    <x v="111"/>
    <s v="BGTONLY"/>
    <n v="2016"/>
    <x v="3"/>
    <x v="111"/>
    <s v="50000-PROGRAM EXPENDITURE BUDGET"/>
    <s v="53000-SERVICES-OTHER CHARGES"/>
    <m/>
    <n v="11707177"/>
    <n v="11707177"/>
    <n v="0"/>
    <n v="0"/>
    <n v="11707177"/>
    <s v="0"/>
    <n v="0"/>
    <n v="0"/>
    <n v="0"/>
    <n v="0"/>
    <n v="0"/>
    <n v="0"/>
    <n v="0"/>
    <n v="0"/>
    <n v="0"/>
    <n v="0"/>
    <n v="0"/>
    <n v="0"/>
    <n v="0"/>
    <s v="HOUSING OPPORTUNITY FUND"/>
    <s v="Default"/>
    <s v="STATE AUTHORIZED FEES-PROJECTS"/>
    <s v="BUDGET ONLY DEFAULT"/>
  </r>
  <r>
    <x v="1"/>
    <s v="0000000"/>
    <s v="351002"/>
    <x v="44"/>
    <s v="BGTONLY"/>
    <n v="2016"/>
    <x v="3"/>
    <x v="44"/>
    <s v="50000-PROGRAM EXPENDITURE BUDGET"/>
    <s v="51000-WAGES AND BENEFITS"/>
    <s v="51100-SALARIES/WAGES"/>
    <n v="829093"/>
    <n v="829093"/>
    <n v="0"/>
    <n v="0"/>
    <n v="829093"/>
    <s v="0"/>
    <n v="0"/>
    <n v="0"/>
    <n v="0"/>
    <n v="0"/>
    <n v="0"/>
    <n v="0"/>
    <n v="0"/>
    <n v="0"/>
    <n v="0"/>
    <n v="0"/>
    <n v="0"/>
    <n v="0"/>
    <n v="0"/>
    <s v="HOUSING OPPORTUNITY FUND"/>
    <s v="Default"/>
    <s v="STATE AUTHORIZED FEES-ADMIN"/>
    <s v="BUDGET ONLY DEFAULT"/>
  </r>
  <r>
    <x v="1"/>
    <s v="0000000"/>
    <s v="351002"/>
    <x v="38"/>
    <s v="BGTONLY"/>
    <n v="2016"/>
    <x v="3"/>
    <x v="38"/>
    <s v="50000-PROGRAM EXPENDITURE BUDGET"/>
    <s v="53000-SERVICES-OTHER CHARGES"/>
    <m/>
    <n v="311493"/>
    <n v="311493"/>
    <n v="0"/>
    <n v="0"/>
    <n v="311493"/>
    <s v="0"/>
    <n v="0"/>
    <n v="0"/>
    <n v="0"/>
    <n v="0"/>
    <n v="0"/>
    <n v="0"/>
    <n v="0"/>
    <n v="0"/>
    <n v="0"/>
    <n v="0"/>
    <n v="0"/>
    <n v="0"/>
    <n v="0"/>
    <s v="HOUSING OPPORTUNITY FUND"/>
    <s v="Default"/>
    <s v="STATE AUTHORIZED FEES-ADMIN"/>
    <s v="BUDGET ONLY DEFAULT"/>
  </r>
  <r>
    <x v="1"/>
    <s v="0000000"/>
    <s v="351002"/>
    <x v="90"/>
    <s v="BGTONLY"/>
    <n v="2016"/>
    <x v="3"/>
    <x v="90"/>
    <s v="50000-PROGRAM EXPENDITURE BUDGET"/>
    <s v="55000-INTRAGOVERNMENTAL SERVICES"/>
    <m/>
    <n v="0"/>
    <n v="0"/>
    <n v="0"/>
    <n v="0"/>
    <n v="0"/>
    <s v="N/A"/>
    <n v="0"/>
    <n v="0"/>
    <n v="0"/>
    <n v="0"/>
    <n v="0"/>
    <n v="0"/>
    <n v="0"/>
    <n v="0"/>
    <n v="0"/>
    <n v="0"/>
    <n v="0"/>
    <n v="0"/>
    <n v="0"/>
    <s v="HOUSING OPPORTUNITY FUND"/>
    <s v="Default"/>
    <s v="STATE AUTHORIZED FEES-ADMIN"/>
    <s v="BUDGET ONLY DEFAULT"/>
  </r>
  <r>
    <x v="1"/>
    <s v="0000000"/>
    <s v="351002"/>
    <x v="96"/>
    <s v="BGTONLY"/>
    <n v="2016"/>
    <x v="3"/>
    <x v="96"/>
    <s v="50000-PROGRAM EXPENDITURE BUDGET"/>
    <s v="55000-INTRAGOVERNMENTAL SERVICES"/>
    <m/>
    <n v="0"/>
    <n v="0"/>
    <n v="0"/>
    <n v="0"/>
    <n v="0"/>
    <s v="N/A"/>
    <n v="0"/>
    <n v="0"/>
    <n v="0"/>
    <n v="0"/>
    <n v="0"/>
    <n v="0"/>
    <n v="0"/>
    <n v="0"/>
    <n v="0"/>
    <n v="0"/>
    <n v="0"/>
    <n v="0"/>
    <n v="0"/>
    <s v="HOUSING OPPORTUNITY FUND"/>
    <s v="Default"/>
    <s v="STATE AUTHORIZED FEES-ADMIN"/>
    <s v="BUDGET ONLY DEFAULT"/>
  </r>
  <r>
    <x v="1"/>
    <s v="0000000"/>
    <s v="351020"/>
    <x v="188"/>
    <s v="0000000"/>
    <n v="2016"/>
    <x v="4"/>
    <x v="187"/>
    <s v="R3000-REVENUE"/>
    <s v="R3400-CHARGE FOR SERVICES"/>
    <m/>
    <n v="0"/>
    <n v="0"/>
    <n v="-2082536.1"/>
    <n v="0"/>
    <n v="2082536.1"/>
    <s v="N/A"/>
    <n v="-128791.5"/>
    <n v="-134719.5"/>
    <n v="-166542.6"/>
    <n v="-159109.80000000002"/>
    <n v="-170737.80000000002"/>
    <n v="-193315.5"/>
    <n v="-177025.38"/>
    <n v="-204954.9"/>
    <n v="-188009.04"/>
    <n v="-192591.6"/>
    <n v="-187849.44"/>
    <n v="-178889.04"/>
    <n v="0"/>
    <s v="HOUSING OPPORTUNITY FUND"/>
    <s v="Default"/>
    <s v="RAHP HSG CAPITAL"/>
    <s v="Default"/>
  </r>
  <r>
    <x v="1"/>
    <s v="0000000"/>
    <s v="351020"/>
    <x v="194"/>
    <s v="0000000"/>
    <n v="2016"/>
    <x v="4"/>
    <x v="193"/>
    <s v="R3000-REVENUE"/>
    <s v="R3400-CHARGE FOR SERVICES"/>
    <m/>
    <n v="0"/>
    <n v="0"/>
    <n v="0"/>
    <n v="0"/>
    <n v="0"/>
    <s v="N/A"/>
    <n v="0"/>
    <n v="0"/>
    <n v="0"/>
    <n v="0"/>
    <n v="0"/>
    <n v="0"/>
    <n v="0"/>
    <n v="0"/>
    <n v="0"/>
    <n v="0"/>
    <n v="0"/>
    <n v="0"/>
    <n v="0"/>
    <s v="HOUSING OPPORTUNITY FUND"/>
    <s v="Default"/>
    <s v="RAHP HSG CAPITAL"/>
    <s v="Default"/>
  </r>
  <r>
    <x v="1"/>
    <s v="0000000"/>
    <s v="351020"/>
    <x v="195"/>
    <s v="0000000"/>
    <n v="2016"/>
    <x v="4"/>
    <x v="194"/>
    <s v="R3000-REVENUE"/>
    <s v="R3400-CHARGE FOR SERVICES"/>
    <m/>
    <n v="0"/>
    <n v="0"/>
    <n v="0"/>
    <n v="0"/>
    <n v="0"/>
    <s v="N/A"/>
    <n v="0"/>
    <n v="0"/>
    <n v="0"/>
    <n v="0"/>
    <n v="0"/>
    <n v="0"/>
    <n v="0"/>
    <n v="0"/>
    <n v="0"/>
    <n v="0"/>
    <n v="0"/>
    <n v="0"/>
    <n v="0"/>
    <s v="HOUSING OPPORTUNITY FUND"/>
    <s v="Default"/>
    <s v="RAHP HSG CAPITAL"/>
    <s v="Default"/>
  </r>
  <r>
    <x v="1"/>
    <s v="0000000"/>
    <s v="351020"/>
    <x v="192"/>
    <s v="0000000"/>
    <n v="2016"/>
    <x v="4"/>
    <x v="191"/>
    <s v="R3000-REVENUE"/>
    <s v="R3400-CHARGE FOR SERVICES"/>
    <m/>
    <n v="0"/>
    <n v="0"/>
    <n v="-182678.6"/>
    <n v="0"/>
    <n v="182678.6"/>
    <s v="N/A"/>
    <n v="-11297.5"/>
    <n v="-11817.5"/>
    <n v="-14609"/>
    <n v="-13957"/>
    <n v="-14977"/>
    <n v="-16957.5"/>
    <n v="-15528.54"/>
    <n v="-17978.5"/>
    <n v="-16492.02"/>
    <n v="-16894"/>
    <n v="-16478.02"/>
    <n v="-15692.02"/>
    <n v="0"/>
    <s v="HOUSING OPPORTUNITY FUND"/>
    <s v="Default"/>
    <s v="RAHP HSG CAPITAL"/>
    <s v="Default"/>
  </r>
  <r>
    <x v="1"/>
    <s v="0000000"/>
    <s v="351020"/>
    <x v="192"/>
    <s v="BGTONLY"/>
    <n v="2016"/>
    <x v="4"/>
    <x v="191"/>
    <s v="R3000-REVENUE"/>
    <s v="R3400-CHARGE FOR SERVICES"/>
    <m/>
    <n v="-24084"/>
    <n v="-24084"/>
    <n v="0"/>
    <n v="0"/>
    <n v="-24084"/>
    <s v="0"/>
    <n v="0"/>
    <n v="0"/>
    <n v="0"/>
    <n v="0"/>
    <n v="0"/>
    <n v="0"/>
    <n v="0"/>
    <n v="0"/>
    <n v="0"/>
    <n v="0"/>
    <n v="0"/>
    <n v="0"/>
    <n v="0"/>
    <s v="HOUSING OPPORTUNITY FUND"/>
    <s v="Default"/>
    <s v="RAHP HSG CAPITAL"/>
    <s v="BUDGET ONLY DEFAULT"/>
  </r>
  <r>
    <x v="1"/>
    <s v="0000000"/>
    <s v="351020"/>
    <x v="40"/>
    <s v="0000000"/>
    <n v="2016"/>
    <x v="3"/>
    <x v="40"/>
    <s v="50000-PROGRAM EXPENDITURE BUDGET"/>
    <s v="51000-WAGES AND BENEFITS"/>
    <s v="51100-SALARIES/WAGES"/>
    <n v="0"/>
    <n v="0"/>
    <n v="0"/>
    <n v="0"/>
    <n v="0"/>
    <s v="N/A"/>
    <n v="0"/>
    <n v="0"/>
    <n v="0"/>
    <n v="0"/>
    <n v="0"/>
    <n v="0"/>
    <n v="0"/>
    <n v="0"/>
    <n v="0"/>
    <n v="0"/>
    <n v="0"/>
    <n v="0"/>
    <n v="0"/>
    <s v="HOUSING OPPORTUNITY FUND"/>
    <s v="Default"/>
    <s v="RAHP HSG CAPITAL"/>
    <s v="Default"/>
  </r>
  <r>
    <x v="1"/>
    <s v="0000000"/>
    <s v="351020"/>
    <x v="36"/>
    <s v="0000000"/>
    <n v="2016"/>
    <x v="3"/>
    <x v="36"/>
    <s v="50000-PROGRAM EXPENDITURE BUDGET"/>
    <s v="51000-WAGES AND BENEFITS"/>
    <s v="51100-SALARIES/WAGES"/>
    <n v="0"/>
    <n v="0"/>
    <n v="0"/>
    <n v="0"/>
    <n v="0"/>
    <s v="N/A"/>
    <n v="0"/>
    <n v="0"/>
    <n v="0"/>
    <n v="0"/>
    <n v="0"/>
    <n v="0"/>
    <n v="0"/>
    <n v="0"/>
    <n v="0"/>
    <n v="0"/>
    <n v="0"/>
    <n v="0"/>
    <n v="0"/>
    <s v="HOUSING OPPORTUNITY FUND"/>
    <s v="Default"/>
    <s v="RAHP HSG CAPITAL"/>
    <s v="Default"/>
  </r>
  <r>
    <x v="1"/>
    <s v="0000000"/>
    <s v="351020"/>
    <x v="37"/>
    <s v="0000000"/>
    <n v="2016"/>
    <x v="3"/>
    <x v="37"/>
    <s v="50000-PROGRAM EXPENDITURE BUDGET"/>
    <s v="51000-WAGES AND BENEFITS"/>
    <s v="51300-PERSONNEL BENEFITS"/>
    <n v="0"/>
    <n v="0"/>
    <n v="0"/>
    <n v="0"/>
    <n v="0"/>
    <s v="N/A"/>
    <n v="0"/>
    <n v="0"/>
    <n v="0"/>
    <n v="0"/>
    <n v="0"/>
    <n v="0"/>
    <n v="0"/>
    <n v="0"/>
    <n v="0"/>
    <n v="0"/>
    <n v="0"/>
    <n v="0"/>
    <n v="0"/>
    <s v="HOUSING OPPORTUNITY FUND"/>
    <s v="Default"/>
    <s v="RAHP HSG CAPITAL"/>
    <s v="Default"/>
  </r>
  <r>
    <x v="1"/>
    <s v="0000000"/>
    <s v="351020"/>
    <x v="111"/>
    <s v="BGTONLY"/>
    <n v="2016"/>
    <x v="3"/>
    <x v="111"/>
    <s v="50000-PROGRAM EXPENDITURE BUDGET"/>
    <s v="53000-SERVICES-OTHER CHARGES"/>
    <m/>
    <n v="-24084"/>
    <n v="-24084"/>
    <n v="0"/>
    <n v="0"/>
    <n v="-24084"/>
    <s v="0"/>
    <n v="0"/>
    <n v="0"/>
    <n v="0"/>
    <n v="0"/>
    <n v="0"/>
    <n v="0"/>
    <n v="0"/>
    <n v="0"/>
    <n v="0"/>
    <n v="0"/>
    <n v="0"/>
    <n v="0"/>
    <n v="0"/>
    <s v="HOUSING OPPORTUNITY FUND"/>
    <s v="Default"/>
    <s v="RAHP HSG CAPITAL"/>
    <s v="BUDGET ONLY DEFAULT"/>
  </r>
  <r>
    <x v="1"/>
    <s v="0000000"/>
    <s v="351021"/>
    <x v="40"/>
    <s v="0000000"/>
    <n v="2016"/>
    <x v="3"/>
    <x v="40"/>
    <s v="50000-PROGRAM EXPENDITURE BUDGET"/>
    <s v="51000-WAGES AND BENEFITS"/>
    <s v="51100-SALARIES/WAGES"/>
    <n v="0"/>
    <n v="0"/>
    <n v="0"/>
    <n v="0"/>
    <n v="0"/>
    <s v="N/A"/>
    <n v="0"/>
    <n v="0"/>
    <n v="0"/>
    <n v="0"/>
    <n v="0"/>
    <n v="0"/>
    <n v="0"/>
    <n v="0"/>
    <n v="0"/>
    <n v="0"/>
    <n v="0"/>
    <n v="0"/>
    <n v="0"/>
    <s v="HOUSING OPPORTUNITY FUND"/>
    <s v="Default"/>
    <s v="RA HP HSG OPRATNS AND MAINT"/>
    <s v="Default"/>
  </r>
  <r>
    <x v="1"/>
    <s v="0000000"/>
    <s v="351021"/>
    <x v="36"/>
    <s v="0000000"/>
    <n v="2016"/>
    <x v="3"/>
    <x v="36"/>
    <s v="50000-PROGRAM EXPENDITURE BUDGET"/>
    <s v="51000-WAGES AND BENEFITS"/>
    <s v="51100-SALARIES/WAGES"/>
    <n v="0"/>
    <n v="0"/>
    <n v="0"/>
    <n v="0"/>
    <n v="0"/>
    <s v="N/A"/>
    <n v="0"/>
    <n v="0"/>
    <n v="0"/>
    <n v="0"/>
    <n v="0"/>
    <n v="0"/>
    <n v="0"/>
    <n v="0"/>
    <n v="0"/>
    <n v="0"/>
    <n v="0"/>
    <n v="0"/>
    <n v="0"/>
    <s v="HOUSING OPPORTUNITY FUND"/>
    <s v="Default"/>
    <s v="RA HP HSG OPRATNS AND MAINT"/>
    <s v="Default"/>
  </r>
  <r>
    <x v="1"/>
    <s v="0000000"/>
    <s v="351021"/>
    <x v="37"/>
    <s v="0000000"/>
    <n v="2016"/>
    <x v="3"/>
    <x v="37"/>
    <s v="50000-PROGRAM EXPENDITURE BUDGET"/>
    <s v="51000-WAGES AND BENEFITS"/>
    <s v="51300-PERSONNEL BENEFITS"/>
    <n v="0"/>
    <n v="0"/>
    <n v="0"/>
    <n v="0"/>
    <n v="0"/>
    <s v="N/A"/>
    <n v="0"/>
    <n v="0"/>
    <n v="0"/>
    <n v="0"/>
    <n v="0"/>
    <n v="0"/>
    <n v="0"/>
    <n v="0"/>
    <n v="0"/>
    <n v="0"/>
    <n v="0"/>
    <n v="0"/>
    <n v="0"/>
    <s v="HOUSING OPPORTUNITY FUND"/>
    <s v="Default"/>
    <s v="RA HP HSG OPRATNS AND MAINT"/>
    <s v="Default"/>
  </r>
  <r>
    <x v="1"/>
    <s v="0000000"/>
    <s v="351022"/>
    <x v="196"/>
    <s v="0000000"/>
    <n v="2016"/>
    <x v="4"/>
    <x v="195"/>
    <s v="R3000-REVENUE"/>
    <s v="R3080-BUDGETED FUND BALANCE"/>
    <m/>
    <n v="0"/>
    <n v="0"/>
    <n v="0"/>
    <n v="0"/>
    <n v="0"/>
    <s v="N/A"/>
    <n v="0"/>
    <n v="0"/>
    <n v="0"/>
    <n v="0"/>
    <n v="0"/>
    <n v="0"/>
    <n v="0"/>
    <n v="0"/>
    <n v="0"/>
    <n v="0"/>
    <n v="0"/>
    <n v="0"/>
    <n v="0"/>
    <s v="HOUSING OPPORTUNITY FUND"/>
    <s v="Default"/>
    <s v="HOMELESS HOUSING"/>
    <s v="Default"/>
  </r>
  <r>
    <x v="1"/>
    <s v="0000000"/>
    <s v="351022"/>
    <x v="132"/>
    <s v="0000000"/>
    <n v="2016"/>
    <x v="4"/>
    <x v="132"/>
    <s v="R3000-REVENUE"/>
    <s v="R3600-MISCELLANEOUS REVENUE"/>
    <m/>
    <n v="0"/>
    <n v="0"/>
    <n v="0"/>
    <n v="0"/>
    <n v="0"/>
    <s v="N/A"/>
    <n v="0"/>
    <n v="0"/>
    <n v="0"/>
    <n v="0"/>
    <n v="0"/>
    <n v="0"/>
    <n v="0"/>
    <n v="0"/>
    <n v="0"/>
    <n v="0"/>
    <n v="0"/>
    <n v="0"/>
    <n v="0"/>
    <s v="HOUSING OPPORTUNITY FUND"/>
    <s v="Default"/>
    <s v="HOMELESS HOUSING"/>
    <s v="Default"/>
  </r>
  <r>
    <x v="1"/>
    <s v="0000000"/>
    <s v="351022"/>
    <x v="133"/>
    <s v="0000000"/>
    <n v="2016"/>
    <x v="4"/>
    <x v="133"/>
    <s v="R3000-REVENUE"/>
    <s v="R3600-MISCELLANEOUS REVENUE"/>
    <m/>
    <n v="0"/>
    <n v="0"/>
    <n v="0"/>
    <n v="0"/>
    <n v="0"/>
    <s v="N/A"/>
    <n v="0"/>
    <n v="0"/>
    <n v="0"/>
    <n v="0"/>
    <n v="0"/>
    <n v="0"/>
    <n v="0"/>
    <n v="0"/>
    <n v="0"/>
    <n v="0"/>
    <n v="0"/>
    <n v="0"/>
    <n v="0"/>
    <s v="HOUSING OPPORTUNITY FUND"/>
    <s v="Default"/>
    <s v="HOMELESS HOUSING"/>
    <s v="Default"/>
  </r>
  <r>
    <x v="1"/>
    <s v="0000000"/>
    <s v="351022"/>
    <x v="134"/>
    <s v="0000000"/>
    <n v="2016"/>
    <x v="4"/>
    <x v="134"/>
    <s v="R3000-REVENUE"/>
    <s v="R3600-MISCELLANEOUS REVENUE"/>
    <m/>
    <n v="0"/>
    <n v="0"/>
    <n v="0"/>
    <n v="0"/>
    <n v="0"/>
    <s v="N/A"/>
    <n v="0"/>
    <n v="0"/>
    <n v="0"/>
    <n v="0"/>
    <n v="0"/>
    <n v="0"/>
    <n v="0"/>
    <n v="0"/>
    <n v="0"/>
    <n v="0"/>
    <n v="0"/>
    <n v="0"/>
    <n v="0"/>
    <s v="HOUSING OPPORTUNITY FUND"/>
    <s v="Default"/>
    <s v="HOMELESS HOUSING"/>
    <s v="Default"/>
  </r>
  <r>
    <x v="1"/>
    <s v="0000000"/>
    <s v="351022"/>
    <x v="103"/>
    <s v="0000000"/>
    <n v="2016"/>
    <x v="4"/>
    <x v="103"/>
    <s v="R3000-REVENUE"/>
    <s v="R3600-MISCELLANEOUS REVENUE"/>
    <m/>
    <n v="0"/>
    <n v="0"/>
    <n v="0"/>
    <n v="0"/>
    <n v="0"/>
    <s v="N/A"/>
    <n v="0"/>
    <n v="0"/>
    <n v="0"/>
    <n v="0"/>
    <n v="0"/>
    <n v="0"/>
    <n v="0"/>
    <n v="0"/>
    <n v="0"/>
    <n v="0"/>
    <n v="0"/>
    <n v="0"/>
    <n v="0"/>
    <s v="HOUSING OPPORTUNITY FUND"/>
    <s v="Default"/>
    <s v="HOMELESS HOUSING"/>
    <s v="Default"/>
  </r>
  <r>
    <x v="1"/>
    <s v="0000000"/>
    <s v="351022"/>
    <x v="59"/>
    <s v="0000000"/>
    <n v="2016"/>
    <x v="4"/>
    <x v="59"/>
    <s v="R3000-REVENUE"/>
    <s v="R3600-MISCELLANEOUS REVENUE"/>
    <m/>
    <n v="0"/>
    <n v="0"/>
    <n v="0"/>
    <n v="0"/>
    <n v="0"/>
    <s v="N/A"/>
    <n v="0"/>
    <n v="0"/>
    <n v="0"/>
    <n v="0"/>
    <n v="0"/>
    <n v="0"/>
    <n v="0"/>
    <n v="0"/>
    <n v="0"/>
    <n v="0"/>
    <n v="0"/>
    <n v="0"/>
    <n v="0"/>
    <s v="HOUSING OPPORTUNITY FUND"/>
    <s v="Default"/>
    <s v="HOMELESS HOUSING"/>
    <s v="Default"/>
  </r>
  <r>
    <x v="1"/>
    <s v="0000000"/>
    <s v="351022"/>
    <x v="197"/>
    <s v="0000000"/>
    <n v="2016"/>
    <x v="4"/>
    <x v="196"/>
    <s v="R3000-REVENUE"/>
    <s v="R3600-MISCELLANEOUS REVENUE"/>
    <m/>
    <n v="0"/>
    <n v="0"/>
    <n v="0"/>
    <n v="0"/>
    <n v="0"/>
    <s v="N/A"/>
    <n v="0"/>
    <n v="0"/>
    <n v="0"/>
    <n v="0"/>
    <n v="0"/>
    <n v="0"/>
    <n v="0"/>
    <n v="0"/>
    <n v="0"/>
    <n v="0"/>
    <n v="0"/>
    <n v="0"/>
    <n v="0"/>
    <s v="HOUSING OPPORTUNITY FUND"/>
    <s v="Default"/>
    <s v="HOMELESS HOUSING"/>
    <s v="Default"/>
  </r>
  <r>
    <x v="1"/>
    <s v="0000000"/>
    <s v="351022"/>
    <x v="60"/>
    <s v="0000000"/>
    <n v="2016"/>
    <x v="4"/>
    <x v="60"/>
    <s v="R3000-REVENUE"/>
    <s v="R3600-MISCELLANEOUS REVENUE"/>
    <m/>
    <n v="0"/>
    <n v="0"/>
    <n v="0"/>
    <n v="0"/>
    <n v="0"/>
    <s v="N/A"/>
    <n v="0"/>
    <n v="0"/>
    <n v="0"/>
    <n v="0"/>
    <n v="0"/>
    <n v="0"/>
    <n v="0"/>
    <n v="0"/>
    <n v="0"/>
    <n v="0"/>
    <n v="0"/>
    <n v="0"/>
    <n v="0"/>
    <s v="HOUSING OPPORTUNITY FUND"/>
    <s v="Default"/>
    <s v="HOMELESS HOUSING"/>
    <s v="Default"/>
  </r>
  <r>
    <x v="1"/>
    <s v="0000000"/>
    <s v="351022"/>
    <x v="189"/>
    <s v="0000000"/>
    <n v="2016"/>
    <x v="4"/>
    <x v="188"/>
    <s v="R3000-REVENUE"/>
    <s v="R3400-CHARGE FOR SERVICES"/>
    <m/>
    <n v="0"/>
    <n v="0"/>
    <n v="-2117095.21"/>
    <n v="0"/>
    <n v="2117095.21"/>
    <s v="N/A"/>
    <n v="-130971.12000000001"/>
    <n v="-136474.79999999999"/>
    <n v="-167879.88"/>
    <n v="-161382.48000000001"/>
    <n v="-173171.88"/>
    <n v="-195933.36000000002"/>
    <n v="-180663.49"/>
    <n v="-208781.16"/>
    <n v="-191723.51999999999"/>
    <n v="-196727.16"/>
    <n v="-191129.64"/>
    <n v="-182256.72"/>
    <n v="0"/>
    <s v="HOUSING OPPORTUNITY FUND"/>
    <s v="Default"/>
    <s v="HOMELESS HOUSING"/>
    <s v="Default"/>
  </r>
  <r>
    <x v="1"/>
    <s v="0000000"/>
    <s v="351022"/>
    <x v="189"/>
    <s v="BGTONLY"/>
    <n v="2016"/>
    <x v="4"/>
    <x v="188"/>
    <s v="R3000-REVENUE"/>
    <s v="R3400-CHARGE FOR SERVICES"/>
    <m/>
    <n v="-399996"/>
    <n v="-399996"/>
    <n v="0"/>
    <n v="0"/>
    <n v="-399996"/>
    <s v="0"/>
    <n v="0"/>
    <n v="0"/>
    <n v="0"/>
    <n v="0"/>
    <n v="0"/>
    <n v="0"/>
    <n v="0"/>
    <n v="0"/>
    <n v="0"/>
    <n v="0"/>
    <n v="0"/>
    <n v="0"/>
    <n v="0"/>
    <s v="HOUSING OPPORTUNITY FUND"/>
    <s v="Default"/>
    <s v="HOMELESS HOUSING"/>
    <s v="BUDGET ONLY DEFAULT"/>
  </r>
  <r>
    <x v="1"/>
    <s v="0000000"/>
    <s v="351022"/>
    <x v="190"/>
    <s v="0000000"/>
    <n v="2016"/>
    <x v="4"/>
    <x v="189"/>
    <s v="R3000-REVENUE"/>
    <s v="R3400-CHARGE FOR SERVICES"/>
    <m/>
    <n v="0"/>
    <n v="0"/>
    <n v="-2630579.1"/>
    <n v="0"/>
    <n v="2630579.1"/>
    <s v="N/A"/>
    <n v="-162684"/>
    <n v="-170172"/>
    <n v="-210369.6"/>
    <n v="-200980.80000000002"/>
    <n v="-215668.80000000002"/>
    <n v="-244188"/>
    <n v="-223611"/>
    <n v="-258890.4"/>
    <n v="-237485.1"/>
    <n v="-243273.60000000001"/>
    <n v="-237283.5"/>
    <n v="-225972.30000000002"/>
    <n v="0"/>
    <s v="HOUSING OPPORTUNITY FUND"/>
    <s v="Default"/>
    <s v="HOMELESS HOUSING"/>
    <s v="Default"/>
  </r>
  <r>
    <x v="1"/>
    <s v="0000000"/>
    <s v="351022"/>
    <x v="190"/>
    <s v="BGTONLY"/>
    <n v="2016"/>
    <x v="4"/>
    <x v="189"/>
    <s v="R3000-REVENUE"/>
    <s v="R3400-CHARGE FOR SERVICES"/>
    <m/>
    <n v="-200004"/>
    <n v="-200004"/>
    <n v="0"/>
    <n v="0"/>
    <n v="-200004"/>
    <s v="0"/>
    <n v="0"/>
    <n v="0"/>
    <n v="0"/>
    <n v="0"/>
    <n v="0"/>
    <n v="0"/>
    <n v="0"/>
    <n v="0"/>
    <n v="0"/>
    <n v="0"/>
    <n v="0"/>
    <n v="0"/>
    <n v="0"/>
    <s v="HOUSING OPPORTUNITY FUND"/>
    <s v="Default"/>
    <s v="HOMELESS HOUSING"/>
    <s v="BUDGET ONLY DEFAULT"/>
  </r>
  <r>
    <x v="1"/>
    <s v="0000000"/>
    <s v="351022"/>
    <x v="191"/>
    <s v="0000000"/>
    <n v="2016"/>
    <x v="4"/>
    <x v="190"/>
    <s v="R3000-REVENUE"/>
    <s v="R3400-CHARGE FOR SERVICES"/>
    <m/>
    <n v="0"/>
    <n v="0"/>
    <n v="-4234188.42"/>
    <n v="0"/>
    <n v="4234188.42"/>
    <s v="N/A"/>
    <n v="-261942.24000000002"/>
    <n v="-272949.59999999998"/>
    <n v="-335759.76"/>
    <n v="-322764.96000000002"/>
    <n v="-346343.76"/>
    <n v="-391866.72000000003"/>
    <n v="-361326.98"/>
    <n v="-417562.32"/>
    <n v="-383447.03999999998"/>
    <n v="-393452.32"/>
    <n v="-382259.28"/>
    <n v="-364513.44"/>
    <n v="0"/>
    <s v="HOUSING OPPORTUNITY FUND"/>
    <s v="Default"/>
    <s v="HOMELESS HOUSING"/>
    <s v="Default"/>
  </r>
  <r>
    <x v="1"/>
    <s v="0000000"/>
    <s v="351022"/>
    <x v="191"/>
    <s v="BGTONLY"/>
    <n v="2016"/>
    <x v="4"/>
    <x v="190"/>
    <s v="R3000-REVENUE"/>
    <s v="R3400-CHARGE FOR SERVICES"/>
    <m/>
    <n v="1955076"/>
    <n v="1955076"/>
    <n v="0"/>
    <n v="0"/>
    <n v="1955076"/>
    <s v="0"/>
    <n v="0"/>
    <n v="0"/>
    <n v="0"/>
    <n v="0"/>
    <n v="0"/>
    <n v="0"/>
    <n v="0"/>
    <n v="0"/>
    <n v="0"/>
    <n v="0"/>
    <n v="0"/>
    <n v="0"/>
    <n v="0"/>
    <s v="HOUSING OPPORTUNITY FUND"/>
    <s v="Default"/>
    <s v="HOMELESS HOUSING"/>
    <s v="BUDGET ONLY DEFAULT"/>
  </r>
  <r>
    <x v="1"/>
    <s v="0000000"/>
    <s v="351022"/>
    <x v="198"/>
    <s v="0000000"/>
    <n v="2016"/>
    <x v="4"/>
    <x v="197"/>
    <s v="R3000-REVENUE"/>
    <s v="R3400-CHARGE FOR SERVICES"/>
    <m/>
    <n v="0"/>
    <n v="0"/>
    <n v="0"/>
    <n v="0"/>
    <n v="0"/>
    <s v="N/A"/>
    <n v="0"/>
    <n v="0"/>
    <n v="0"/>
    <n v="0"/>
    <n v="0"/>
    <n v="0"/>
    <n v="0"/>
    <n v="0"/>
    <n v="0"/>
    <n v="0"/>
    <n v="0"/>
    <n v="0"/>
    <n v="0"/>
    <s v="HOUSING OPPORTUNITY FUND"/>
    <s v="Default"/>
    <s v="HOMELESS HOUSING"/>
    <s v="Default"/>
  </r>
  <r>
    <x v="1"/>
    <s v="0000000"/>
    <s v="351022"/>
    <x v="199"/>
    <s v="0000000"/>
    <n v="2016"/>
    <x v="4"/>
    <x v="198"/>
    <s v="R3000-REVENUE"/>
    <s v="R3400-CHARGE FOR SERVICES"/>
    <m/>
    <n v="0"/>
    <n v="0"/>
    <n v="0"/>
    <n v="0"/>
    <n v="0"/>
    <s v="N/A"/>
    <n v="0"/>
    <n v="0"/>
    <n v="0"/>
    <n v="0"/>
    <n v="0"/>
    <n v="0"/>
    <n v="0"/>
    <n v="0"/>
    <n v="0"/>
    <n v="0"/>
    <n v="0"/>
    <n v="0"/>
    <n v="0"/>
    <s v="HOUSING OPPORTUNITY FUND"/>
    <s v="Default"/>
    <s v="HOMELESS HOUSING"/>
    <s v="Default"/>
  </r>
  <r>
    <x v="1"/>
    <s v="0000000"/>
    <s v="351022"/>
    <x v="200"/>
    <s v="0000000"/>
    <n v="2016"/>
    <x v="4"/>
    <x v="199"/>
    <s v="R3000-REVENUE"/>
    <s v="R3400-CHARGE FOR SERVICES"/>
    <m/>
    <n v="0"/>
    <n v="0"/>
    <n v="0"/>
    <n v="0"/>
    <n v="0"/>
    <s v="N/A"/>
    <n v="0"/>
    <n v="0"/>
    <n v="0"/>
    <n v="0"/>
    <n v="0"/>
    <n v="0"/>
    <n v="0"/>
    <n v="0"/>
    <n v="0"/>
    <n v="0"/>
    <n v="0"/>
    <n v="0"/>
    <n v="0"/>
    <s v="HOUSING OPPORTUNITY FUND"/>
    <s v="Default"/>
    <s v="HOMELESS HOUSING"/>
    <s v="Default"/>
  </r>
  <r>
    <x v="1"/>
    <s v="0000000"/>
    <s v="351022"/>
    <x v="201"/>
    <s v="0000000"/>
    <n v="2016"/>
    <x v="4"/>
    <x v="200"/>
    <s v="R3000-REVENUE"/>
    <s v="R3600-MISCELLANEOUS REVENUE"/>
    <m/>
    <n v="0"/>
    <n v="0"/>
    <n v="-2117095.27"/>
    <n v="0"/>
    <n v="2117095.27"/>
    <s v="N/A"/>
    <n v="-130971.12000000001"/>
    <n v="-136474.79999999999"/>
    <n v="-167879.88"/>
    <n v="-161382.48000000001"/>
    <n v="-173171.88"/>
    <n v="-195933.36000000002"/>
    <n v="-180663.49"/>
    <n v="-208781.16"/>
    <n v="-191723.54"/>
    <n v="-196727.16"/>
    <n v="-191129.66"/>
    <n v="-182256.74"/>
    <n v="0"/>
    <s v="HOUSING OPPORTUNITY FUND"/>
    <s v="Default"/>
    <s v="HOMELESS HOUSING"/>
    <s v="Default"/>
  </r>
  <r>
    <x v="1"/>
    <s v="0000000"/>
    <s v="351022"/>
    <x v="40"/>
    <s v="0000000"/>
    <n v="2016"/>
    <x v="3"/>
    <x v="40"/>
    <s v="50000-PROGRAM EXPENDITURE BUDGET"/>
    <s v="51000-WAGES AND BENEFITS"/>
    <s v="51100-SALARIES/WAGES"/>
    <n v="0"/>
    <n v="0"/>
    <n v="0"/>
    <n v="0"/>
    <n v="0"/>
    <s v="N/A"/>
    <n v="0"/>
    <n v="0"/>
    <n v="0"/>
    <n v="0"/>
    <n v="0"/>
    <n v="0"/>
    <n v="0"/>
    <n v="0"/>
    <n v="0"/>
    <n v="0"/>
    <n v="0"/>
    <n v="0"/>
    <n v="0"/>
    <s v="HOUSING OPPORTUNITY FUND"/>
    <s v="Default"/>
    <s v="HOMELESS HOUSING"/>
    <s v="Default"/>
  </r>
  <r>
    <x v="1"/>
    <s v="0000000"/>
    <s v="351022"/>
    <x v="36"/>
    <s v="0000000"/>
    <n v="2016"/>
    <x v="3"/>
    <x v="36"/>
    <s v="50000-PROGRAM EXPENDITURE BUDGET"/>
    <s v="51000-WAGES AND BENEFITS"/>
    <s v="51100-SALARIES/WAGES"/>
    <n v="0"/>
    <n v="0"/>
    <n v="0"/>
    <n v="0"/>
    <n v="0"/>
    <s v="N/A"/>
    <n v="0"/>
    <n v="453"/>
    <n v="1360"/>
    <n v="453"/>
    <n v="1007"/>
    <n v="2277"/>
    <n v="-5550"/>
    <n v="0"/>
    <n v="0"/>
    <n v="0"/>
    <n v="0"/>
    <n v="0"/>
    <n v="0"/>
    <s v="HOUSING OPPORTUNITY FUND"/>
    <s v="Default"/>
    <s v="HOMELESS HOUSING"/>
    <s v="Default"/>
  </r>
  <r>
    <x v="1"/>
    <s v="0000000"/>
    <s v="351022"/>
    <x v="37"/>
    <s v="0000000"/>
    <n v="2016"/>
    <x v="3"/>
    <x v="37"/>
    <s v="50000-PROGRAM EXPENDITURE BUDGET"/>
    <s v="51000-WAGES AND BENEFITS"/>
    <s v="51300-PERSONNEL BENEFITS"/>
    <n v="0"/>
    <n v="0"/>
    <n v="0"/>
    <n v="0"/>
    <n v="0"/>
    <s v="N/A"/>
    <n v="0"/>
    <n v="86"/>
    <n v="256"/>
    <n v="84"/>
    <n v="190"/>
    <n v="429"/>
    <n v="-1045"/>
    <n v="0"/>
    <n v="0"/>
    <n v="0"/>
    <n v="0"/>
    <n v="0"/>
    <n v="0"/>
    <s v="HOUSING OPPORTUNITY FUND"/>
    <s v="Default"/>
    <s v="HOMELESS HOUSING"/>
    <s v="Default"/>
  </r>
  <r>
    <x v="1"/>
    <s v="0000000"/>
    <s v="351022"/>
    <x v="111"/>
    <s v="BGTONLY"/>
    <n v="2016"/>
    <x v="3"/>
    <x v="111"/>
    <s v="50000-PROGRAM EXPENDITURE BUDGET"/>
    <s v="53000-SERVICES-OTHER CHARGES"/>
    <m/>
    <n v="1355076"/>
    <n v="1355076"/>
    <n v="0"/>
    <n v="0"/>
    <n v="1355076"/>
    <s v="0"/>
    <n v="0"/>
    <n v="0"/>
    <n v="0"/>
    <n v="0"/>
    <n v="0"/>
    <n v="0"/>
    <n v="0"/>
    <n v="0"/>
    <n v="0"/>
    <n v="0"/>
    <n v="0"/>
    <n v="0"/>
    <n v="0"/>
    <s v="HOUSING OPPORTUNITY FUND"/>
    <s v="Default"/>
    <s v="HOMELESS HOUSING"/>
    <s v="BUDGET ONLY DEFAULT"/>
  </r>
  <r>
    <x v="1"/>
    <s v="0000000"/>
    <s v="351022"/>
    <x v="51"/>
    <s v="5188000"/>
    <n v="2016"/>
    <x v="3"/>
    <x v="51"/>
    <s v="50000-PROGRAM EXPENDITURE BUDGET"/>
    <s v="53000-SERVICES-OTHER CHARGES"/>
    <m/>
    <n v="0"/>
    <n v="0"/>
    <n v="-34.22"/>
    <n v="0"/>
    <n v="34.22"/>
    <s v="N/A"/>
    <n v="0"/>
    <n v="0"/>
    <n v="-34.22"/>
    <n v="0"/>
    <n v="0"/>
    <n v="0"/>
    <n v="0"/>
    <n v="0"/>
    <n v="0"/>
    <n v="0"/>
    <n v="0"/>
    <n v="0"/>
    <n v="0"/>
    <s v="HOUSING OPPORTUNITY FUND"/>
    <s v="Default"/>
    <s v="HOMELESS HOUSING"/>
    <s v="DATA PROCESSING"/>
  </r>
  <r>
    <x v="1"/>
    <s v="0000000"/>
    <s v="351023"/>
    <x v="40"/>
    <s v="0000000"/>
    <n v="2016"/>
    <x v="3"/>
    <x v="40"/>
    <s v="50000-PROGRAM EXPENDITURE BUDGET"/>
    <s v="51000-WAGES AND BENEFITS"/>
    <s v="51100-SALARIES/WAGES"/>
    <n v="0"/>
    <n v="0"/>
    <n v="0"/>
    <n v="0"/>
    <n v="0"/>
    <s v="N/A"/>
    <n v="0"/>
    <n v="0"/>
    <n v="0"/>
    <n v="0"/>
    <n v="0"/>
    <n v="0"/>
    <n v="0"/>
    <n v="0"/>
    <n v="0"/>
    <n v="0"/>
    <n v="0"/>
    <n v="0"/>
    <n v="0"/>
    <s v="HOUSING OPPORTUNITY FUND"/>
    <s v="Default"/>
    <s v="HOMELESS HSG PLANNING-3PCT"/>
    <s v="Default"/>
  </r>
  <r>
    <x v="1"/>
    <s v="0000000"/>
    <s v="351023"/>
    <x v="36"/>
    <s v="0000000"/>
    <n v="2016"/>
    <x v="3"/>
    <x v="36"/>
    <s v="50000-PROGRAM EXPENDITURE BUDGET"/>
    <s v="51000-WAGES AND BENEFITS"/>
    <s v="51100-SALARIES/WAGES"/>
    <n v="0"/>
    <n v="0"/>
    <n v="0"/>
    <n v="0"/>
    <n v="0"/>
    <s v="N/A"/>
    <n v="0"/>
    <n v="0"/>
    <n v="0"/>
    <n v="0"/>
    <n v="0"/>
    <n v="0"/>
    <n v="0"/>
    <n v="0"/>
    <n v="0"/>
    <n v="0"/>
    <n v="0"/>
    <n v="0"/>
    <n v="0"/>
    <s v="HOUSING OPPORTUNITY FUND"/>
    <s v="Default"/>
    <s v="HOMELESS HSG PLANNING-3PCT"/>
    <s v="Default"/>
  </r>
  <r>
    <x v="1"/>
    <s v="0000000"/>
    <s v="351023"/>
    <x v="37"/>
    <s v="0000000"/>
    <n v="2016"/>
    <x v="3"/>
    <x v="37"/>
    <s v="50000-PROGRAM EXPENDITURE BUDGET"/>
    <s v="51000-WAGES AND BENEFITS"/>
    <s v="51300-PERSONNEL BENEFITS"/>
    <n v="0"/>
    <n v="0"/>
    <n v="0"/>
    <n v="0"/>
    <n v="0"/>
    <s v="N/A"/>
    <n v="0"/>
    <n v="0"/>
    <n v="0"/>
    <n v="0"/>
    <n v="0"/>
    <n v="0"/>
    <n v="0"/>
    <n v="0"/>
    <n v="0"/>
    <n v="0"/>
    <n v="0"/>
    <n v="0"/>
    <n v="0"/>
    <s v="HOUSING OPPORTUNITY FUND"/>
    <s v="Default"/>
    <s v="HOMELESS HSG PLANNING-3PCT"/>
    <s v="Default"/>
  </r>
  <r>
    <x v="1"/>
    <s v="0000000"/>
    <s v="351101"/>
    <x v="202"/>
    <s v="BGTONLY"/>
    <n v="2016"/>
    <x v="4"/>
    <x v="201"/>
    <s v="R3000-REVENUE"/>
    <s v="R3340-STATE GRANTS"/>
    <m/>
    <n v="3000000"/>
    <n v="3000000"/>
    <n v="0"/>
    <n v="0"/>
    <n v="3000000"/>
    <s v="0"/>
    <n v="0"/>
    <n v="0"/>
    <n v="0"/>
    <n v="0"/>
    <n v="0"/>
    <n v="0"/>
    <n v="0"/>
    <n v="0"/>
    <n v="0"/>
    <n v="0"/>
    <n v="0"/>
    <n v="0"/>
    <n v="0"/>
    <s v="HOUSING OPPORTUNITY FUND"/>
    <s v="Default"/>
    <s v="STATE GRANTS-PROJECTS"/>
    <s v="BUDGET ONLY DEFAULT"/>
  </r>
  <r>
    <x v="1"/>
    <s v="0000000"/>
    <s v="351101"/>
    <x v="203"/>
    <s v="BGTONLY"/>
    <n v="2016"/>
    <x v="4"/>
    <x v="202"/>
    <s v="R3000-REVENUE"/>
    <s v="R3340-STATE GRANTS"/>
    <m/>
    <n v="10001000"/>
    <n v="10001000"/>
    <n v="0"/>
    <n v="0"/>
    <n v="10001000"/>
    <s v="0"/>
    <n v="0"/>
    <n v="0"/>
    <n v="0"/>
    <n v="0"/>
    <n v="0"/>
    <n v="0"/>
    <n v="0"/>
    <n v="0"/>
    <n v="0"/>
    <n v="0"/>
    <n v="0"/>
    <n v="0"/>
    <n v="0"/>
    <s v="HOUSING OPPORTUNITY FUND"/>
    <s v="Default"/>
    <s v="STATE GRANTS-PROJECTS"/>
    <s v="BUDGET ONLY DEFAULT"/>
  </r>
  <r>
    <x v="1"/>
    <s v="0000000"/>
    <s v="351101"/>
    <x v="111"/>
    <s v="BGTONLY"/>
    <n v="2016"/>
    <x v="3"/>
    <x v="111"/>
    <s v="50000-PROGRAM EXPENDITURE BUDGET"/>
    <s v="53000-SERVICES-OTHER CHARGES"/>
    <m/>
    <n v="13254363"/>
    <n v="13254363"/>
    <n v="0"/>
    <n v="0"/>
    <n v="13254363"/>
    <s v="0"/>
    <n v="0"/>
    <n v="0"/>
    <n v="0"/>
    <n v="0"/>
    <n v="0"/>
    <n v="0"/>
    <n v="0"/>
    <n v="0"/>
    <n v="0"/>
    <n v="0"/>
    <n v="0"/>
    <n v="0"/>
    <n v="0"/>
    <s v="HOUSING OPPORTUNITY FUND"/>
    <s v="Default"/>
    <s v="STATE GRANTS-PROJECTS"/>
    <s v="BUDGET ONLY DEFAULT"/>
  </r>
  <r>
    <x v="1"/>
    <s v="0000000"/>
    <s v="351102"/>
    <x v="44"/>
    <s v="BGTONLY"/>
    <n v="2016"/>
    <x v="3"/>
    <x v="44"/>
    <s v="50000-PROGRAM EXPENDITURE BUDGET"/>
    <s v="51000-WAGES AND BENEFITS"/>
    <s v="51100-SALARIES/WAGES"/>
    <n v="305610"/>
    <n v="305610"/>
    <n v="0"/>
    <n v="0"/>
    <n v="305610"/>
    <s v="0"/>
    <n v="0"/>
    <n v="0"/>
    <n v="0"/>
    <n v="0"/>
    <n v="0"/>
    <n v="0"/>
    <n v="0"/>
    <n v="0"/>
    <n v="0"/>
    <n v="0"/>
    <n v="0"/>
    <n v="0"/>
    <n v="0"/>
    <s v="HOUSING OPPORTUNITY FUND"/>
    <s v="Default"/>
    <s v="STATE GRANTS-ADMIN"/>
    <s v="BUDGET ONLY DEFAULT"/>
  </r>
  <r>
    <x v="1"/>
    <s v="0000000"/>
    <s v="351102"/>
    <x v="38"/>
    <s v="BGTONLY"/>
    <n v="2016"/>
    <x v="3"/>
    <x v="38"/>
    <s v="50000-PROGRAM EXPENDITURE BUDGET"/>
    <s v="53000-SERVICES-OTHER CHARGES"/>
    <m/>
    <n v="-518865"/>
    <n v="-518865"/>
    <n v="0"/>
    <n v="0"/>
    <n v="-518865"/>
    <s v="0"/>
    <n v="0"/>
    <n v="0"/>
    <n v="0"/>
    <n v="0"/>
    <n v="0"/>
    <n v="0"/>
    <n v="0"/>
    <n v="0"/>
    <n v="0"/>
    <n v="0"/>
    <n v="0"/>
    <n v="0"/>
    <n v="0"/>
    <s v="HOUSING OPPORTUNITY FUND"/>
    <s v="Default"/>
    <s v="STATE GRANTS-ADMIN"/>
    <s v="BUDGET ONLY DEFAULT"/>
  </r>
  <r>
    <x v="1"/>
    <s v="0000000"/>
    <s v="351102"/>
    <x v="117"/>
    <s v="BGTONLY"/>
    <n v="2016"/>
    <x v="3"/>
    <x v="117"/>
    <s v="50000-PROGRAM EXPENDITURE BUDGET"/>
    <s v="59900-CONTRA EXPENDITURES"/>
    <m/>
    <n v="805188"/>
    <n v="805188"/>
    <n v="0"/>
    <n v="0"/>
    <n v="805188"/>
    <s v="0"/>
    <n v="0"/>
    <n v="0"/>
    <n v="0"/>
    <n v="0"/>
    <n v="0"/>
    <n v="0"/>
    <n v="0"/>
    <n v="0"/>
    <n v="0"/>
    <n v="0"/>
    <n v="0"/>
    <n v="0"/>
    <n v="0"/>
    <s v="HOUSING OPPORTUNITY FUND"/>
    <s v="Default"/>
    <s v="STATE GRANTS-ADMIN"/>
    <s v="BUDGET ONLY DEFAULT"/>
  </r>
  <r>
    <x v="1"/>
    <s v="0000000"/>
    <s v="351120"/>
    <x v="202"/>
    <s v="0000000"/>
    <n v="2016"/>
    <x v="4"/>
    <x v="201"/>
    <s v="R3000-REVENUE"/>
    <s v="R3340-STATE GRANTS"/>
    <m/>
    <n v="0"/>
    <n v="0"/>
    <n v="0"/>
    <n v="0"/>
    <n v="0"/>
    <s v="N/A"/>
    <n v="0"/>
    <n v="0"/>
    <n v="0"/>
    <n v="0"/>
    <n v="0"/>
    <n v="0"/>
    <n v="0"/>
    <n v="0"/>
    <n v="0"/>
    <n v="0"/>
    <n v="0"/>
    <n v="0"/>
    <n v="0"/>
    <s v="HOUSING OPPORTUNITY FUND"/>
    <s v="Default"/>
    <s v="CONSLDTD ST HMLSS BLK GRN"/>
    <s v="Default"/>
  </r>
  <r>
    <x v="1"/>
    <s v="0000000"/>
    <s v="351120"/>
    <x v="202"/>
    <s v="BGTONLY"/>
    <n v="2016"/>
    <x v="4"/>
    <x v="201"/>
    <s v="R3000-REVENUE"/>
    <s v="R3340-STATE GRANTS"/>
    <m/>
    <n v="669996"/>
    <n v="669996"/>
    <n v="0"/>
    <n v="0"/>
    <n v="669996"/>
    <s v="0"/>
    <n v="0"/>
    <n v="0"/>
    <n v="0"/>
    <n v="0"/>
    <n v="0"/>
    <n v="0"/>
    <n v="0"/>
    <n v="0"/>
    <n v="0"/>
    <n v="0"/>
    <n v="0"/>
    <n v="0"/>
    <n v="0"/>
    <s v="HOUSING OPPORTUNITY FUND"/>
    <s v="Default"/>
    <s v="CONSLDTD ST HMLSS BLK GRN"/>
    <s v="BUDGET ONLY DEFAULT"/>
  </r>
  <r>
    <x v="1"/>
    <s v="0000000"/>
    <s v="351120"/>
    <x v="40"/>
    <s v="0000000"/>
    <n v="2016"/>
    <x v="3"/>
    <x v="40"/>
    <s v="50000-PROGRAM EXPENDITURE BUDGET"/>
    <s v="51000-WAGES AND BENEFITS"/>
    <s v="51100-SALARIES/WAGES"/>
    <n v="0"/>
    <n v="0"/>
    <n v="0"/>
    <n v="0"/>
    <n v="0"/>
    <s v="N/A"/>
    <n v="0"/>
    <n v="0"/>
    <n v="0"/>
    <n v="0"/>
    <n v="0"/>
    <n v="0"/>
    <n v="0"/>
    <n v="0"/>
    <n v="0"/>
    <n v="0"/>
    <n v="0"/>
    <n v="0"/>
    <n v="0"/>
    <s v="HOUSING OPPORTUNITY FUND"/>
    <s v="Default"/>
    <s v="CONSLDTD ST HMLSS BLK GRN"/>
    <s v="Default"/>
  </r>
  <r>
    <x v="1"/>
    <s v="0000000"/>
    <s v="351120"/>
    <x v="36"/>
    <s v="0000000"/>
    <n v="2016"/>
    <x v="3"/>
    <x v="36"/>
    <s v="50000-PROGRAM EXPENDITURE BUDGET"/>
    <s v="51000-WAGES AND BENEFITS"/>
    <s v="51100-SALARIES/WAGES"/>
    <n v="0"/>
    <n v="0"/>
    <n v="0"/>
    <n v="0"/>
    <n v="0"/>
    <s v="N/A"/>
    <n v="0"/>
    <n v="81"/>
    <n v="244"/>
    <n v="-325"/>
    <n v="0"/>
    <n v="863"/>
    <n v="-863"/>
    <n v="0"/>
    <n v="0"/>
    <n v="0"/>
    <n v="0"/>
    <n v="0"/>
    <n v="0"/>
    <s v="HOUSING OPPORTUNITY FUND"/>
    <s v="Default"/>
    <s v="CONSLDTD ST HMLSS BLK GRN"/>
    <s v="Default"/>
  </r>
  <r>
    <x v="1"/>
    <s v="0000000"/>
    <s v="351120"/>
    <x v="37"/>
    <s v="0000000"/>
    <n v="2016"/>
    <x v="3"/>
    <x v="37"/>
    <s v="50000-PROGRAM EXPENDITURE BUDGET"/>
    <s v="51000-WAGES AND BENEFITS"/>
    <s v="51300-PERSONNEL BENEFITS"/>
    <n v="0"/>
    <n v="0"/>
    <n v="0"/>
    <n v="0"/>
    <n v="0"/>
    <s v="N/A"/>
    <n v="0"/>
    <n v="15"/>
    <n v="46"/>
    <n v="-61"/>
    <n v="0"/>
    <n v="162"/>
    <n v="-162"/>
    <n v="0"/>
    <n v="0"/>
    <n v="0"/>
    <n v="0"/>
    <n v="0"/>
    <n v="0"/>
    <s v="HOUSING OPPORTUNITY FUND"/>
    <s v="Default"/>
    <s v="CONSLDTD ST HMLSS BLK GRN"/>
    <s v="Default"/>
  </r>
  <r>
    <x v="1"/>
    <s v="0000000"/>
    <s v="351120"/>
    <x v="111"/>
    <s v="BGTONLY"/>
    <n v="2016"/>
    <x v="3"/>
    <x v="111"/>
    <s v="50000-PROGRAM EXPENDITURE BUDGET"/>
    <s v="53000-SERVICES-OTHER CHARGES"/>
    <m/>
    <n v="669996"/>
    <n v="669996"/>
    <n v="0"/>
    <n v="0"/>
    <n v="669996"/>
    <s v="0"/>
    <n v="0"/>
    <n v="0"/>
    <n v="0"/>
    <n v="0"/>
    <n v="0"/>
    <n v="0"/>
    <n v="0"/>
    <n v="0"/>
    <n v="0"/>
    <n v="0"/>
    <n v="0"/>
    <n v="0"/>
    <n v="0"/>
    <s v="HOUSING OPPORTUNITY FUND"/>
    <s v="Default"/>
    <s v="CONSLDTD ST HMLSS BLK GRN"/>
    <s v="BUDGET ONLY DEFAULT"/>
  </r>
  <r>
    <x v="1"/>
    <s v="0000000"/>
    <s v="351121"/>
    <x v="203"/>
    <s v="0000000"/>
    <n v="2016"/>
    <x v="4"/>
    <x v="202"/>
    <s v="R3000-REVENUE"/>
    <s v="R3340-STATE GRANTS"/>
    <m/>
    <n v="0"/>
    <n v="0"/>
    <n v="0"/>
    <n v="0"/>
    <n v="0"/>
    <s v="N/A"/>
    <n v="0"/>
    <n v="0"/>
    <n v="0"/>
    <n v="0"/>
    <n v="0"/>
    <n v="0"/>
    <n v="0"/>
    <n v="0"/>
    <n v="0"/>
    <n v="0"/>
    <n v="0"/>
    <n v="0"/>
    <n v="0"/>
    <s v="HOUSING OPPORTUNITY FUND"/>
    <s v="Default"/>
    <s v="HSNG AND ESSNTL NEEDS"/>
    <s v="Default"/>
  </r>
  <r>
    <x v="1"/>
    <s v="0000000"/>
    <s v="351121"/>
    <x v="203"/>
    <s v="BGTONLY"/>
    <n v="2016"/>
    <x v="4"/>
    <x v="202"/>
    <s v="R3000-REVENUE"/>
    <s v="R3340-STATE GRANTS"/>
    <m/>
    <n v="-996"/>
    <n v="-996"/>
    <n v="0"/>
    <n v="0"/>
    <n v="-996"/>
    <s v="0"/>
    <n v="0"/>
    <n v="0"/>
    <n v="0"/>
    <n v="0"/>
    <n v="0"/>
    <n v="0"/>
    <n v="0"/>
    <n v="0"/>
    <n v="0"/>
    <n v="0"/>
    <n v="0"/>
    <n v="0"/>
    <n v="0"/>
    <s v="HOUSING OPPORTUNITY FUND"/>
    <s v="Default"/>
    <s v="HSNG AND ESSNTL NEEDS"/>
    <s v="BUDGET ONLY DEFAULT"/>
  </r>
  <r>
    <x v="1"/>
    <s v="0000000"/>
    <s v="351121"/>
    <x v="40"/>
    <s v="0000000"/>
    <n v="2016"/>
    <x v="3"/>
    <x v="40"/>
    <s v="50000-PROGRAM EXPENDITURE BUDGET"/>
    <s v="51000-WAGES AND BENEFITS"/>
    <s v="51100-SALARIES/WAGES"/>
    <n v="0"/>
    <n v="0"/>
    <n v="0"/>
    <n v="0"/>
    <n v="0"/>
    <s v="N/A"/>
    <n v="0"/>
    <n v="0"/>
    <n v="0"/>
    <n v="0"/>
    <n v="0"/>
    <n v="0"/>
    <n v="0"/>
    <n v="0"/>
    <n v="0"/>
    <n v="0"/>
    <n v="0"/>
    <n v="0"/>
    <n v="0"/>
    <s v="HOUSING OPPORTUNITY FUND"/>
    <s v="Default"/>
    <s v="HSNG AND ESSNTL NEEDS"/>
    <s v="Default"/>
  </r>
  <r>
    <x v="1"/>
    <s v="0000000"/>
    <s v="351121"/>
    <x v="36"/>
    <s v="0000000"/>
    <n v="2016"/>
    <x v="3"/>
    <x v="36"/>
    <s v="50000-PROGRAM EXPENDITURE BUDGET"/>
    <s v="51000-WAGES AND BENEFITS"/>
    <s v="51100-SALARIES/WAGES"/>
    <n v="0"/>
    <n v="0"/>
    <n v="0"/>
    <n v="0"/>
    <n v="0"/>
    <s v="N/A"/>
    <n v="0"/>
    <n v="291"/>
    <n v="-291"/>
    <n v="0"/>
    <n v="0"/>
    <n v="1139"/>
    <n v="-1139"/>
    <n v="0"/>
    <n v="0"/>
    <n v="0"/>
    <n v="0"/>
    <n v="0"/>
    <n v="0"/>
    <s v="HOUSING OPPORTUNITY FUND"/>
    <s v="Default"/>
    <s v="HSNG AND ESSNTL NEEDS"/>
    <s v="Default"/>
  </r>
  <r>
    <x v="1"/>
    <s v="0000000"/>
    <s v="351121"/>
    <x v="37"/>
    <s v="0000000"/>
    <n v="2016"/>
    <x v="3"/>
    <x v="37"/>
    <s v="50000-PROGRAM EXPENDITURE BUDGET"/>
    <s v="51000-WAGES AND BENEFITS"/>
    <s v="51300-PERSONNEL BENEFITS"/>
    <n v="0"/>
    <n v="0"/>
    <n v="0"/>
    <n v="0"/>
    <n v="0"/>
    <s v="N/A"/>
    <n v="0"/>
    <n v="55"/>
    <n v="-55"/>
    <n v="0"/>
    <n v="0"/>
    <n v="214"/>
    <n v="-214"/>
    <n v="0"/>
    <n v="0"/>
    <n v="0"/>
    <n v="0"/>
    <n v="0"/>
    <n v="0"/>
    <s v="HOUSING OPPORTUNITY FUND"/>
    <s v="Default"/>
    <s v="HSNG AND ESSNTL NEEDS"/>
    <s v="Default"/>
  </r>
  <r>
    <x v="1"/>
    <s v="0000000"/>
    <s v="351121"/>
    <x v="111"/>
    <s v="BGTONLY"/>
    <n v="2016"/>
    <x v="3"/>
    <x v="111"/>
    <s v="50000-PROGRAM EXPENDITURE BUDGET"/>
    <s v="53000-SERVICES-OTHER CHARGES"/>
    <m/>
    <n v="-996"/>
    <n v="-996"/>
    <n v="0"/>
    <n v="0"/>
    <n v="-996"/>
    <s v="0"/>
    <n v="0"/>
    <n v="0"/>
    <n v="0"/>
    <n v="0"/>
    <n v="0"/>
    <n v="0"/>
    <n v="0"/>
    <n v="0"/>
    <n v="0"/>
    <n v="0"/>
    <n v="0"/>
    <n v="0"/>
    <n v="0"/>
    <s v="HOUSING OPPORTUNITY FUND"/>
    <s v="Default"/>
    <s v="HSNG AND ESSNTL NEEDS"/>
    <s v="BUDGET ONLY DEFAULT"/>
  </r>
  <r>
    <x v="1"/>
    <s v="0000000"/>
    <s v="351201"/>
    <x v="187"/>
    <s v="0000000"/>
    <n v="2016"/>
    <x v="4"/>
    <x v="186"/>
    <s v="R3000-REVENUE"/>
    <s v="R3370-GRANTS FROM LOCAL UNITS"/>
    <m/>
    <n v="0"/>
    <n v="0"/>
    <n v="0"/>
    <n v="0"/>
    <n v="0"/>
    <s v="N/A"/>
    <n v="0"/>
    <n v="0"/>
    <n v="0"/>
    <n v="0"/>
    <n v="0"/>
    <n v="0"/>
    <n v="0"/>
    <n v="0"/>
    <n v="0"/>
    <n v="0"/>
    <n v="0"/>
    <n v="0"/>
    <n v="0"/>
    <s v="HOUSING OPPORTUNITY FUND"/>
    <s v="Default"/>
    <s v="OTHER HOF-PROJECTS AND INITIATIVES"/>
    <s v="Default"/>
  </r>
  <r>
    <x v="1"/>
    <s v="0000000"/>
    <s v="351201"/>
    <x v="187"/>
    <s v="BGTONLY"/>
    <n v="2016"/>
    <x v="4"/>
    <x v="186"/>
    <s v="R3000-REVENUE"/>
    <s v="R3370-GRANTS FROM LOCAL UNITS"/>
    <m/>
    <n v="-53040"/>
    <n v="-53040"/>
    <n v="0"/>
    <n v="0"/>
    <n v="-53040"/>
    <s v="0"/>
    <n v="0"/>
    <n v="0"/>
    <n v="0"/>
    <n v="0"/>
    <n v="0"/>
    <n v="0"/>
    <n v="0"/>
    <n v="0"/>
    <n v="0"/>
    <n v="0"/>
    <n v="0"/>
    <n v="0"/>
    <n v="0"/>
    <s v="HOUSING OPPORTUNITY FUND"/>
    <s v="Default"/>
    <s v="OTHER HOF-PROJECTS AND INITIATIVES"/>
    <s v="BUDGET ONLY DEFAULT"/>
  </r>
  <r>
    <x v="1"/>
    <s v="0000000"/>
    <s v="351201"/>
    <x v="132"/>
    <s v="BGTONLY"/>
    <n v="2016"/>
    <x v="4"/>
    <x v="132"/>
    <s v="R3000-REVENUE"/>
    <s v="R3600-MISCELLANEOUS REVENUE"/>
    <m/>
    <n v="40000"/>
    <n v="40000"/>
    <n v="0"/>
    <n v="0"/>
    <n v="40000"/>
    <s v="0"/>
    <n v="0"/>
    <n v="0"/>
    <n v="0"/>
    <n v="0"/>
    <n v="0"/>
    <n v="0"/>
    <n v="0"/>
    <n v="0"/>
    <n v="0"/>
    <n v="0"/>
    <n v="0"/>
    <n v="0"/>
    <n v="0"/>
    <s v="HOUSING OPPORTUNITY FUND"/>
    <s v="Default"/>
    <s v="OTHER HOF-PROJECTS AND INITIATIVES"/>
    <s v="BUDGET ONLY DEFAULT"/>
  </r>
  <r>
    <x v="1"/>
    <s v="0000000"/>
    <s v="351201"/>
    <x v="59"/>
    <s v="0000000"/>
    <n v="2016"/>
    <x v="4"/>
    <x v="59"/>
    <s v="R3000-REVENUE"/>
    <s v="R3600-MISCELLANEOUS REVENUE"/>
    <m/>
    <n v="0"/>
    <n v="0"/>
    <n v="-5873.4800000000005"/>
    <n v="0"/>
    <n v="5873.4800000000005"/>
    <s v="N/A"/>
    <n v="0"/>
    <n v="-23372.78"/>
    <n v="0"/>
    <n v="0"/>
    <n v="0"/>
    <n v="0"/>
    <n v="0"/>
    <n v="0"/>
    <n v="0"/>
    <n v="0"/>
    <n v="0"/>
    <n v="17499.3"/>
    <n v="0"/>
    <s v="HOUSING OPPORTUNITY FUND"/>
    <s v="Default"/>
    <s v="OTHER HOF-PROJECTS AND INITIATIVES"/>
    <s v="Default"/>
  </r>
  <r>
    <x v="1"/>
    <s v="0000000"/>
    <s v="351201"/>
    <x v="46"/>
    <s v="BGTONLY"/>
    <n v="2016"/>
    <x v="4"/>
    <x v="46"/>
    <s v="R3000-REVENUE"/>
    <s v="R3600-MISCELLANEOUS REVENUE"/>
    <m/>
    <n v="64000"/>
    <n v="64000"/>
    <n v="0"/>
    <n v="0"/>
    <n v="64000"/>
    <s v="0"/>
    <n v="0"/>
    <n v="0"/>
    <n v="0"/>
    <n v="0"/>
    <n v="0"/>
    <n v="0"/>
    <n v="0"/>
    <n v="0"/>
    <n v="0"/>
    <n v="0"/>
    <n v="0"/>
    <n v="0"/>
    <n v="0"/>
    <s v="HOUSING OPPORTUNITY FUND"/>
    <s v="Default"/>
    <s v="OTHER HOF-PROJECTS AND INITIATIVES"/>
    <s v="BUDGET ONLY DEFAULT"/>
  </r>
  <r>
    <x v="1"/>
    <s v="0000000"/>
    <s v="351201"/>
    <x v="204"/>
    <s v="BGTONLY"/>
    <n v="2016"/>
    <x v="4"/>
    <x v="203"/>
    <s v="R3000-REVENUE"/>
    <s v="R3900-OTHER FINANCING SOURCES"/>
    <m/>
    <n v="2039363"/>
    <n v="2039363"/>
    <n v="0"/>
    <n v="0"/>
    <n v="2039363"/>
    <s v="0"/>
    <n v="0"/>
    <n v="0"/>
    <n v="0"/>
    <n v="0"/>
    <n v="0"/>
    <n v="0"/>
    <n v="0"/>
    <n v="0"/>
    <n v="0"/>
    <n v="0"/>
    <n v="0"/>
    <n v="0"/>
    <n v="0"/>
    <s v="HOUSING OPPORTUNITY FUND"/>
    <s v="Default"/>
    <s v="OTHER HOF-PROJECTS AND INITIATIVES"/>
    <s v="BUDGET ONLY DEFAULT"/>
  </r>
  <r>
    <x v="1"/>
    <s v="0000000"/>
    <s v="351201"/>
    <x v="205"/>
    <s v="BGTONLY"/>
    <n v="2016"/>
    <x v="4"/>
    <x v="204"/>
    <s v="R3000-REVENUE"/>
    <s v="R3900-OTHER FINANCING SOURCES"/>
    <m/>
    <n v="1155004"/>
    <n v="1155004"/>
    <n v="0"/>
    <n v="0"/>
    <n v="1155004"/>
    <s v="0"/>
    <n v="0"/>
    <n v="0"/>
    <n v="0"/>
    <n v="0"/>
    <n v="0"/>
    <n v="0"/>
    <n v="0"/>
    <n v="0"/>
    <n v="0"/>
    <n v="0"/>
    <n v="0"/>
    <n v="0"/>
    <n v="0"/>
    <s v="HOUSING OPPORTUNITY FUND"/>
    <s v="Default"/>
    <s v="OTHER HOF-PROJECTS AND INITIATIVES"/>
    <s v="BUDGET ONLY DEFAULT"/>
  </r>
  <r>
    <x v="1"/>
    <s v="0000000"/>
    <s v="351201"/>
    <x v="206"/>
    <s v="BGTONLY"/>
    <n v="2016"/>
    <x v="4"/>
    <x v="205"/>
    <s v="R3000-REVENUE"/>
    <s v="R3900-OTHER FINANCING SOURCES"/>
    <m/>
    <n v="229981"/>
    <n v="229981"/>
    <n v="0"/>
    <n v="0"/>
    <n v="229981"/>
    <s v="0"/>
    <n v="0"/>
    <n v="0"/>
    <n v="0"/>
    <n v="0"/>
    <n v="0"/>
    <n v="0"/>
    <n v="0"/>
    <n v="0"/>
    <n v="0"/>
    <n v="0"/>
    <n v="0"/>
    <n v="0"/>
    <n v="0"/>
    <s v="HOUSING OPPORTUNITY FUND"/>
    <s v="Default"/>
    <s v="OTHER HOF-PROJECTS AND INITIATIVES"/>
    <s v="BUDGET ONLY DEFAULT"/>
  </r>
  <r>
    <x v="1"/>
    <s v="0000000"/>
    <s v="351201"/>
    <x v="193"/>
    <s v="BGTONLY"/>
    <n v="2016"/>
    <x v="4"/>
    <x v="192"/>
    <s v="R3000-REVENUE"/>
    <s v="R3600-MISCELLANEOUS REVENUE"/>
    <m/>
    <n v="-606996"/>
    <n v="-606996"/>
    <n v="0"/>
    <n v="0"/>
    <n v="-606996"/>
    <s v="0"/>
    <n v="0"/>
    <n v="0"/>
    <n v="0"/>
    <n v="0"/>
    <n v="0"/>
    <n v="0"/>
    <n v="0"/>
    <n v="0"/>
    <n v="0"/>
    <n v="0"/>
    <n v="0"/>
    <n v="0"/>
    <n v="0"/>
    <s v="HOUSING OPPORTUNITY FUND"/>
    <s v="Default"/>
    <s v="OTHER HOF-PROJECTS AND INITIATIVES"/>
    <s v="BUDGET ONLY DEFAULT"/>
  </r>
  <r>
    <x v="1"/>
    <s v="0000000"/>
    <s v="351201"/>
    <x v="207"/>
    <s v="BGTONLY"/>
    <n v="2016"/>
    <x v="4"/>
    <x v="206"/>
    <s v="R3000-REVENUE"/>
    <s v="R3900-OTHER FINANCING SOURCES"/>
    <m/>
    <n v="1265000"/>
    <n v="1265000"/>
    <n v="0"/>
    <n v="0"/>
    <n v="1265000"/>
    <s v="0"/>
    <n v="0"/>
    <n v="0"/>
    <n v="0"/>
    <n v="0"/>
    <n v="0"/>
    <n v="0"/>
    <n v="0"/>
    <n v="0"/>
    <n v="0"/>
    <n v="0"/>
    <n v="0"/>
    <n v="0"/>
    <n v="0"/>
    <s v="HOUSING OPPORTUNITY FUND"/>
    <s v="Default"/>
    <s v="OTHER HOF-PROJECTS AND INITIATIVES"/>
    <s v="BUDGET ONLY DEFAULT"/>
  </r>
  <r>
    <x v="1"/>
    <s v="0000000"/>
    <s v="351201"/>
    <x v="181"/>
    <s v="BGTONLY"/>
    <n v="2016"/>
    <x v="4"/>
    <x v="180"/>
    <s v="R3000-REVENUE"/>
    <s v="R3900-OTHER FINANCING SOURCES"/>
    <m/>
    <n v="2215000"/>
    <n v="2215000"/>
    <n v="0"/>
    <n v="0"/>
    <n v="2215000"/>
    <s v="0"/>
    <n v="0"/>
    <n v="0"/>
    <n v="0"/>
    <n v="0"/>
    <n v="0"/>
    <n v="0"/>
    <n v="0"/>
    <n v="0"/>
    <n v="0"/>
    <n v="0"/>
    <n v="0"/>
    <n v="0"/>
    <n v="0"/>
    <s v="HOUSING OPPORTUNITY FUND"/>
    <s v="Default"/>
    <s v="OTHER HOF-PROJECTS AND INITIATIVES"/>
    <s v="BUDGET ONLY DEFAULT"/>
  </r>
  <r>
    <x v="1"/>
    <s v="0000000"/>
    <s v="351201"/>
    <x v="40"/>
    <s v="0000000"/>
    <n v="2016"/>
    <x v="3"/>
    <x v="40"/>
    <s v="50000-PROGRAM EXPENDITURE BUDGET"/>
    <s v="51000-WAGES AND BENEFITS"/>
    <s v="51100-SALARIES/WAGES"/>
    <n v="0"/>
    <n v="0"/>
    <n v="0"/>
    <n v="0"/>
    <n v="0"/>
    <s v="N/A"/>
    <n v="0"/>
    <n v="0"/>
    <n v="0"/>
    <n v="0"/>
    <n v="0"/>
    <n v="0"/>
    <n v="0"/>
    <n v="0"/>
    <n v="0"/>
    <n v="0"/>
    <n v="0"/>
    <n v="0"/>
    <n v="0"/>
    <s v="HOUSING OPPORTUNITY FUND"/>
    <s v="Default"/>
    <s v="OTHER HOF-PROJECTS AND INITIATIVES"/>
    <s v="Default"/>
  </r>
  <r>
    <x v="1"/>
    <s v="0000000"/>
    <s v="351201"/>
    <x v="44"/>
    <s v="BGTONLY"/>
    <n v="2016"/>
    <x v="3"/>
    <x v="44"/>
    <s v="50000-PROGRAM EXPENDITURE BUDGET"/>
    <s v="51000-WAGES AND BENEFITS"/>
    <s v="51100-SALARIES/WAGES"/>
    <n v="-853716"/>
    <n v="-853716"/>
    <n v="0"/>
    <n v="0"/>
    <n v="-853716"/>
    <s v="0"/>
    <n v="0"/>
    <n v="0"/>
    <n v="0"/>
    <n v="0"/>
    <n v="0"/>
    <n v="0"/>
    <n v="0"/>
    <n v="0"/>
    <n v="0"/>
    <n v="0"/>
    <n v="0"/>
    <n v="0"/>
    <n v="0"/>
    <s v="HOUSING OPPORTUNITY FUND"/>
    <s v="Default"/>
    <s v="OTHER HOF-PROJECTS AND INITIATIVES"/>
    <s v="BUDGET ONLY DEFAULT"/>
  </r>
  <r>
    <x v="1"/>
    <s v="0000000"/>
    <s v="351201"/>
    <x v="36"/>
    <s v="0000000"/>
    <n v="2016"/>
    <x v="3"/>
    <x v="36"/>
    <s v="50000-PROGRAM EXPENDITURE BUDGET"/>
    <s v="51000-WAGES AND BENEFITS"/>
    <s v="51100-SALARIES/WAGES"/>
    <n v="0"/>
    <n v="0"/>
    <n v="0"/>
    <n v="0"/>
    <n v="0"/>
    <s v="N/A"/>
    <n v="0"/>
    <n v="0"/>
    <n v="0"/>
    <n v="0"/>
    <n v="0"/>
    <n v="0"/>
    <n v="0"/>
    <n v="0"/>
    <n v="0"/>
    <n v="0"/>
    <n v="0"/>
    <n v="0"/>
    <n v="0"/>
    <s v="HOUSING OPPORTUNITY FUND"/>
    <s v="Default"/>
    <s v="OTHER HOF-PROJECTS AND INITIATIVES"/>
    <s v="Default"/>
  </r>
  <r>
    <x v="1"/>
    <s v="0000000"/>
    <s v="351201"/>
    <x v="37"/>
    <s v="0000000"/>
    <n v="2016"/>
    <x v="3"/>
    <x v="37"/>
    <s v="50000-PROGRAM EXPENDITURE BUDGET"/>
    <s v="51000-WAGES AND BENEFITS"/>
    <s v="51300-PERSONNEL BENEFITS"/>
    <n v="0"/>
    <n v="0"/>
    <n v="0"/>
    <n v="0"/>
    <n v="0"/>
    <s v="N/A"/>
    <n v="0"/>
    <n v="0"/>
    <n v="0"/>
    <n v="0"/>
    <n v="0"/>
    <n v="0"/>
    <n v="0"/>
    <n v="0"/>
    <n v="0"/>
    <n v="0"/>
    <n v="0"/>
    <n v="0"/>
    <n v="0"/>
    <s v="HOUSING OPPORTUNITY FUND"/>
    <s v="Default"/>
    <s v="OTHER HOF-PROJECTS AND INITIATIVES"/>
    <s v="Default"/>
  </r>
  <r>
    <x v="1"/>
    <s v="0000000"/>
    <s v="351201"/>
    <x v="111"/>
    <s v="BGTONLY"/>
    <n v="2016"/>
    <x v="3"/>
    <x v="111"/>
    <s v="50000-PROGRAM EXPENDITURE BUDGET"/>
    <s v="53000-SERVICES-OTHER CHARGES"/>
    <m/>
    <n v="4130316"/>
    <n v="4130316"/>
    <n v="0"/>
    <n v="0"/>
    <n v="4130316"/>
    <s v="0"/>
    <n v="0"/>
    <n v="0"/>
    <n v="0"/>
    <n v="0"/>
    <n v="0"/>
    <n v="0"/>
    <n v="0"/>
    <n v="0"/>
    <n v="0"/>
    <n v="0"/>
    <n v="0"/>
    <n v="0"/>
    <n v="0"/>
    <s v="HOUSING OPPORTUNITY FUND"/>
    <s v="Default"/>
    <s v="OTHER HOF-PROJECTS AND INITIATIVES"/>
    <s v="BUDGET ONLY DEFAULT"/>
  </r>
  <r>
    <x v="1"/>
    <s v="0000000"/>
    <s v="351202"/>
    <x v="208"/>
    <s v="BGTONLY"/>
    <n v="2016"/>
    <x v="4"/>
    <x v="207"/>
    <s v="R3000-REVENUE"/>
    <s v="R3900-OTHER FINANCING SOURCES"/>
    <m/>
    <n v="80592"/>
    <n v="80592"/>
    <n v="0"/>
    <n v="0"/>
    <n v="80592"/>
    <s v="0"/>
    <n v="0"/>
    <n v="0"/>
    <n v="0"/>
    <n v="0"/>
    <n v="0"/>
    <n v="0"/>
    <n v="0"/>
    <n v="0"/>
    <n v="0"/>
    <n v="0"/>
    <n v="0"/>
    <n v="0"/>
    <n v="0"/>
    <s v="HOUSING OPPORTUNITY FUND"/>
    <s v="Default"/>
    <s v="OTHER HOF-ADMIN"/>
    <s v="BUDGET ONLY DEFAULT"/>
  </r>
  <r>
    <x v="1"/>
    <s v="0000000"/>
    <s v="351202"/>
    <x v="40"/>
    <s v="0000000"/>
    <n v="2016"/>
    <x v="3"/>
    <x v="40"/>
    <s v="50000-PROGRAM EXPENDITURE BUDGET"/>
    <s v="51000-WAGES AND BENEFITS"/>
    <s v="51100-SALARIES/WAGES"/>
    <n v="0"/>
    <n v="0"/>
    <n v="0"/>
    <n v="0"/>
    <n v="0"/>
    <s v="N/A"/>
    <n v="0"/>
    <n v="0"/>
    <n v="0"/>
    <n v="0"/>
    <n v="0"/>
    <n v="0"/>
    <n v="0"/>
    <n v="0"/>
    <n v="0"/>
    <n v="0"/>
    <n v="0"/>
    <n v="0"/>
    <n v="0"/>
    <s v="HOUSING OPPORTUNITY FUND"/>
    <s v="Default"/>
    <s v="OTHER HOF-ADMIN"/>
    <s v="Default"/>
  </r>
  <r>
    <x v="1"/>
    <s v="0000000"/>
    <s v="351202"/>
    <x v="44"/>
    <s v="BGTONLY"/>
    <n v="2016"/>
    <x v="3"/>
    <x v="44"/>
    <s v="50000-PROGRAM EXPENDITURE BUDGET"/>
    <s v="51000-WAGES AND BENEFITS"/>
    <s v="51100-SALARIES/WAGES"/>
    <n v="1028977"/>
    <n v="1028977"/>
    <n v="0"/>
    <n v="0"/>
    <n v="1028977"/>
    <s v="0"/>
    <n v="0"/>
    <n v="0"/>
    <n v="0"/>
    <n v="0"/>
    <n v="0"/>
    <n v="0"/>
    <n v="0"/>
    <n v="0"/>
    <n v="0"/>
    <n v="0"/>
    <n v="0"/>
    <n v="0"/>
    <n v="0"/>
    <s v="HOUSING OPPORTUNITY FUND"/>
    <s v="Default"/>
    <s v="OTHER HOF-ADMIN"/>
    <s v="BUDGET ONLY DEFAULT"/>
  </r>
  <r>
    <x v="1"/>
    <s v="0000000"/>
    <s v="351202"/>
    <x v="36"/>
    <s v="0000000"/>
    <n v="2016"/>
    <x v="3"/>
    <x v="36"/>
    <s v="50000-PROGRAM EXPENDITURE BUDGET"/>
    <s v="51000-WAGES AND BENEFITS"/>
    <s v="51100-SALARIES/WAGES"/>
    <n v="0"/>
    <n v="0"/>
    <n v="0"/>
    <n v="0"/>
    <n v="0"/>
    <s v="N/A"/>
    <n v="0"/>
    <n v="0"/>
    <n v="0"/>
    <n v="0"/>
    <n v="0"/>
    <n v="0"/>
    <n v="0"/>
    <n v="0"/>
    <n v="0"/>
    <n v="0"/>
    <n v="0"/>
    <n v="0"/>
    <n v="0"/>
    <s v="HOUSING OPPORTUNITY FUND"/>
    <s v="Default"/>
    <s v="OTHER HOF-ADMIN"/>
    <s v="Default"/>
  </r>
  <r>
    <x v="1"/>
    <s v="0000000"/>
    <s v="351202"/>
    <x v="37"/>
    <s v="0000000"/>
    <n v="2016"/>
    <x v="3"/>
    <x v="37"/>
    <s v="50000-PROGRAM EXPENDITURE BUDGET"/>
    <s v="51000-WAGES AND BENEFITS"/>
    <s v="51300-PERSONNEL BENEFITS"/>
    <n v="0"/>
    <n v="0"/>
    <n v="0"/>
    <n v="0"/>
    <n v="0"/>
    <s v="N/A"/>
    <n v="0"/>
    <n v="0"/>
    <n v="0"/>
    <n v="0"/>
    <n v="0"/>
    <n v="0"/>
    <n v="0"/>
    <n v="0"/>
    <n v="0"/>
    <n v="0"/>
    <n v="0"/>
    <n v="0"/>
    <n v="0"/>
    <s v="HOUSING OPPORTUNITY FUND"/>
    <s v="Default"/>
    <s v="OTHER HOF-ADMIN"/>
    <s v="Default"/>
  </r>
  <r>
    <x v="1"/>
    <s v="0000000"/>
    <s v="351202"/>
    <x v="38"/>
    <s v="BGTONLY"/>
    <n v="2016"/>
    <x v="3"/>
    <x v="38"/>
    <s v="50000-PROGRAM EXPENDITURE BUDGET"/>
    <s v="53000-SERVICES-OTHER CHARGES"/>
    <m/>
    <n v="370091"/>
    <n v="370091"/>
    <n v="0"/>
    <n v="0"/>
    <n v="370091"/>
    <s v="0"/>
    <n v="0"/>
    <n v="0"/>
    <n v="0"/>
    <n v="0"/>
    <n v="0"/>
    <n v="0"/>
    <n v="0"/>
    <n v="0"/>
    <n v="0"/>
    <n v="0"/>
    <n v="0"/>
    <n v="0"/>
    <n v="0"/>
    <s v="HOUSING OPPORTUNITY FUND"/>
    <s v="Default"/>
    <s v="OTHER HOF-ADMIN"/>
    <s v="BUDGET ONLY DEFAULT"/>
  </r>
  <r>
    <x v="1"/>
    <s v="0000000"/>
    <s v="351202"/>
    <x v="111"/>
    <s v="BGTONLY"/>
    <n v="2016"/>
    <x v="3"/>
    <x v="111"/>
    <s v="50000-PROGRAM EXPENDITURE BUDGET"/>
    <s v="53000-SERVICES-OTHER CHARGES"/>
    <m/>
    <n v="500004"/>
    <n v="500004"/>
    <n v="0"/>
    <n v="0"/>
    <n v="500004"/>
    <s v="0"/>
    <n v="0"/>
    <n v="0"/>
    <n v="0"/>
    <n v="0"/>
    <n v="0"/>
    <n v="0"/>
    <n v="0"/>
    <n v="0"/>
    <n v="0"/>
    <n v="0"/>
    <n v="0"/>
    <n v="0"/>
    <n v="0"/>
    <s v="HOUSING OPPORTUNITY FUND"/>
    <s v="Default"/>
    <s v="OTHER HOF-ADMIN"/>
    <s v="BUDGET ONLY DEFAULT"/>
  </r>
  <r>
    <x v="1"/>
    <s v="0000000"/>
    <s v="351220"/>
    <x v="132"/>
    <s v="0000000"/>
    <n v="2016"/>
    <x v="4"/>
    <x v="132"/>
    <s v="R3000-REVENUE"/>
    <s v="R3600-MISCELLANEOUS REVENUE"/>
    <m/>
    <n v="0"/>
    <n v="0"/>
    <n v="-302446.38"/>
    <n v="0"/>
    <n v="302446.38"/>
    <s v="N/A"/>
    <n v="0"/>
    <n v="-22627.55"/>
    <n v="-21317.15"/>
    <n v="-24148.48"/>
    <n v="-23592.62"/>
    <n v="-22903.510000000002"/>
    <n v="-27139.82"/>
    <n v="-29587.33"/>
    <n v="-31006.010000000002"/>
    <n v="-31838.31"/>
    <n v="-34261.730000000003"/>
    <n v="-34023.870000000003"/>
    <n v="0"/>
    <s v="HOUSING OPPORTUNITY FUND"/>
    <s v="Default"/>
    <s v="HOUSING PROJECTS"/>
    <s v="Default"/>
  </r>
  <r>
    <x v="1"/>
    <s v="0000000"/>
    <s v="351220"/>
    <x v="133"/>
    <s v="0000000"/>
    <n v="2016"/>
    <x v="4"/>
    <x v="133"/>
    <s v="R3000-REVENUE"/>
    <s v="R3600-MISCELLANEOUS REVENUE"/>
    <m/>
    <n v="0"/>
    <n v="0"/>
    <n v="4548.4000000000005"/>
    <n v="0"/>
    <n v="-4548.4000000000005"/>
    <s v="N/A"/>
    <n v="0"/>
    <n v="339.52"/>
    <n v="320.78000000000003"/>
    <n v="363.19"/>
    <n v="354.76"/>
    <n v="344.45"/>
    <n v="408.33"/>
    <n v="444.97"/>
    <n v="466.28000000000003"/>
    <n v="478.99"/>
    <n v="515.29"/>
    <n v="511.84000000000003"/>
    <n v="0"/>
    <s v="HOUSING OPPORTUNITY FUND"/>
    <s v="Default"/>
    <s v="HOUSING PROJECTS"/>
    <s v="Default"/>
  </r>
  <r>
    <x v="1"/>
    <s v="0000000"/>
    <s v="351220"/>
    <x v="134"/>
    <s v="0000000"/>
    <n v="2016"/>
    <x v="4"/>
    <x v="134"/>
    <s v="R3000-REVENUE"/>
    <s v="R3600-MISCELLANEOUS REVENUE"/>
    <m/>
    <n v="0"/>
    <n v="0"/>
    <n v="4745.0600000000004"/>
    <n v="0"/>
    <n v="-4745.0600000000004"/>
    <s v="N/A"/>
    <n v="0"/>
    <n v="803.78"/>
    <n v="702.86"/>
    <n v="799.28"/>
    <n v="757.38"/>
    <n v="759.37"/>
    <n v="831.97"/>
    <n v="882.89"/>
    <n v="880.43000000000006"/>
    <n v="880.49"/>
    <n v="964.23"/>
    <n v="-3517.62"/>
    <n v="0"/>
    <s v="HOUSING OPPORTUNITY FUND"/>
    <s v="Default"/>
    <s v="HOUSING PROJECTS"/>
    <s v="Default"/>
  </r>
  <r>
    <x v="1"/>
    <s v="0000000"/>
    <s v="351220"/>
    <x v="57"/>
    <s v="0000000"/>
    <n v="2016"/>
    <x v="4"/>
    <x v="57"/>
    <s v="R3000-REVENUE"/>
    <s v="R3600-MISCELLANEOUS REVENUE"/>
    <m/>
    <n v="0"/>
    <n v="0"/>
    <n v="-955.28"/>
    <n v="0"/>
    <n v="955.28"/>
    <s v="N/A"/>
    <n v="0"/>
    <n v="0"/>
    <n v="0"/>
    <n v="0"/>
    <n v="-955.28"/>
    <n v="0"/>
    <n v="0"/>
    <n v="0"/>
    <n v="0"/>
    <n v="0"/>
    <n v="0"/>
    <n v="0"/>
    <n v="0"/>
    <s v="HOUSING OPPORTUNITY FUND"/>
    <s v="Default"/>
    <s v="HOUSING PROJECTS"/>
    <s v="Default"/>
  </r>
  <r>
    <x v="1"/>
    <s v="0000000"/>
    <s v="351220"/>
    <x v="36"/>
    <s v="0000000"/>
    <n v="2016"/>
    <x v="3"/>
    <x v="36"/>
    <s v="50000-PROGRAM EXPENDITURE BUDGET"/>
    <s v="51000-WAGES AND BENEFITS"/>
    <s v="51100-SALARIES/WAGES"/>
    <n v="0"/>
    <n v="0"/>
    <n v="0"/>
    <n v="0"/>
    <n v="0"/>
    <s v="N/A"/>
    <n v="0"/>
    <n v="0"/>
    <n v="0"/>
    <n v="0"/>
    <n v="0"/>
    <n v="0"/>
    <n v="0"/>
    <n v="0"/>
    <n v="0"/>
    <n v="0"/>
    <n v="0"/>
    <n v="0"/>
    <n v="0"/>
    <s v="HOUSING OPPORTUNITY FUND"/>
    <s v="Default"/>
    <s v="HOUSING PROJECTS"/>
    <s v="Default"/>
  </r>
  <r>
    <x v="1"/>
    <s v="0000000"/>
    <s v="351220"/>
    <x v="37"/>
    <s v="0000000"/>
    <n v="2016"/>
    <x v="3"/>
    <x v="37"/>
    <s v="50000-PROGRAM EXPENDITURE BUDGET"/>
    <s v="51000-WAGES AND BENEFITS"/>
    <s v="51300-PERSONNEL BENEFITS"/>
    <n v="0"/>
    <n v="0"/>
    <n v="0"/>
    <n v="0"/>
    <n v="0"/>
    <s v="N/A"/>
    <n v="0"/>
    <n v="0"/>
    <n v="0"/>
    <n v="0"/>
    <n v="0"/>
    <n v="0"/>
    <n v="0"/>
    <n v="0"/>
    <n v="0"/>
    <n v="0"/>
    <n v="0"/>
    <n v="0"/>
    <n v="0"/>
    <s v="HOUSING OPPORTUNITY FUND"/>
    <s v="Default"/>
    <s v="HOUSING PROJECTS"/>
    <s v="Default"/>
  </r>
  <r>
    <x v="1"/>
    <s v="0000000"/>
    <s v="351222"/>
    <x v="209"/>
    <s v="BGTONLY"/>
    <n v="2016"/>
    <x v="4"/>
    <x v="208"/>
    <s v="R3000-REVENUE"/>
    <s v="R3900-OTHER FINANCING SOURCES"/>
    <m/>
    <n v="200004"/>
    <n v="200004"/>
    <n v="0"/>
    <n v="0"/>
    <n v="200004"/>
    <s v="0"/>
    <n v="0"/>
    <n v="0"/>
    <n v="0"/>
    <n v="0"/>
    <n v="0"/>
    <n v="0"/>
    <n v="0"/>
    <n v="0"/>
    <n v="0"/>
    <n v="0"/>
    <n v="0"/>
    <n v="0"/>
    <n v="0"/>
    <s v="HOUSING OPPORTUNITY FUND"/>
    <s v="Default"/>
    <s v="DEVELOPMENTAL DISABILITY"/>
    <s v="BUDGET ONLY DEFAULT"/>
  </r>
  <r>
    <x v="1"/>
    <s v="0000000"/>
    <s v="351222"/>
    <x v="111"/>
    <s v="BGTONLY"/>
    <n v="2016"/>
    <x v="3"/>
    <x v="111"/>
    <s v="50000-PROGRAM EXPENDITURE BUDGET"/>
    <s v="53000-SERVICES-OTHER CHARGES"/>
    <m/>
    <n v="200004"/>
    <n v="200004"/>
    <n v="0"/>
    <n v="0"/>
    <n v="200004"/>
    <s v="0"/>
    <n v="0"/>
    <n v="0"/>
    <n v="0"/>
    <n v="0"/>
    <n v="0"/>
    <n v="0"/>
    <n v="0"/>
    <n v="0"/>
    <n v="0"/>
    <n v="0"/>
    <n v="0"/>
    <n v="0"/>
    <n v="0"/>
    <s v="HOUSING OPPORTUNITY FUND"/>
    <s v="Default"/>
    <s v="DEVELOPMENTAL DISABILITY"/>
    <s v="BUDGET ONLY DEFAULT"/>
  </r>
  <r>
    <x v="1"/>
    <s v="0000000"/>
    <s v="351223"/>
    <x v="40"/>
    <s v="0000000"/>
    <n v="2016"/>
    <x v="3"/>
    <x v="40"/>
    <s v="50000-PROGRAM EXPENDITURE BUDGET"/>
    <s v="51000-WAGES AND BENEFITS"/>
    <s v="51100-SALARIES/WAGES"/>
    <n v="0"/>
    <n v="0"/>
    <n v="0"/>
    <n v="0"/>
    <n v="0"/>
    <s v="N/A"/>
    <n v="0"/>
    <n v="0"/>
    <n v="0"/>
    <n v="0"/>
    <n v="0"/>
    <n v="0"/>
    <n v="0"/>
    <n v="0"/>
    <n v="0"/>
    <n v="0"/>
    <n v="0"/>
    <n v="0"/>
    <n v="0"/>
    <s v="HOUSING OPPORTUNITY FUND"/>
    <s v="Default"/>
    <s v="CREDIT ENHANCEMENT FUND"/>
    <s v="Default"/>
  </r>
  <r>
    <x v="1"/>
    <s v="0000000"/>
    <s v="351223"/>
    <x v="36"/>
    <s v="0000000"/>
    <n v="2016"/>
    <x v="3"/>
    <x v="36"/>
    <s v="50000-PROGRAM EXPENDITURE BUDGET"/>
    <s v="51000-WAGES AND BENEFITS"/>
    <s v="51100-SALARIES/WAGES"/>
    <n v="0"/>
    <n v="0"/>
    <n v="0"/>
    <n v="0"/>
    <n v="0"/>
    <s v="N/A"/>
    <n v="0"/>
    <n v="0"/>
    <n v="0"/>
    <n v="0"/>
    <n v="0"/>
    <n v="0"/>
    <n v="0"/>
    <n v="0"/>
    <n v="0"/>
    <n v="0"/>
    <n v="0"/>
    <n v="0"/>
    <n v="0"/>
    <s v="HOUSING OPPORTUNITY FUND"/>
    <s v="Default"/>
    <s v="CREDIT ENHANCEMENT FUND"/>
    <s v="Default"/>
  </r>
  <r>
    <x v="1"/>
    <s v="0000000"/>
    <s v="351223"/>
    <x v="37"/>
    <s v="0000000"/>
    <n v="2016"/>
    <x v="3"/>
    <x v="37"/>
    <s v="50000-PROGRAM EXPENDITURE BUDGET"/>
    <s v="51000-WAGES AND BENEFITS"/>
    <s v="51300-PERSONNEL BENEFITS"/>
    <n v="0"/>
    <n v="0"/>
    <n v="0"/>
    <n v="0"/>
    <n v="0"/>
    <s v="N/A"/>
    <n v="0"/>
    <n v="0"/>
    <n v="0"/>
    <n v="0"/>
    <n v="0"/>
    <n v="0"/>
    <n v="0"/>
    <n v="0"/>
    <n v="0"/>
    <n v="0"/>
    <n v="0"/>
    <n v="0"/>
    <n v="0"/>
    <s v="HOUSING OPPORTUNITY FUND"/>
    <s v="Default"/>
    <s v="CREDIT ENHANCEMENT FUND"/>
    <s v="Default"/>
  </r>
  <r>
    <x v="1"/>
    <s v="0000000"/>
    <s v="351224"/>
    <x v="40"/>
    <s v="0000000"/>
    <n v="2016"/>
    <x v="3"/>
    <x v="40"/>
    <s v="50000-PROGRAM EXPENDITURE BUDGET"/>
    <s v="51000-WAGES AND BENEFITS"/>
    <s v="51100-SALARIES/WAGES"/>
    <n v="0"/>
    <n v="0"/>
    <n v="0"/>
    <n v="0"/>
    <n v="0"/>
    <s v="N/A"/>
    <n v="0"/>
    <n v="0"/>
    <n v="0"/>
    <n v="0"/>
    <n v="0"/>
    <n v="0"/>
    <n v="0"/>
    <n v="0"/>
    <n v="0"/>
    <n v="0"/>
    <n v="0"/>
    <n v="0"/>
    <n v="0"/>
    <s v="HOUSING OPPORTUNITY FUND"/>
    <s v="Default"/>
    <s v="WORKFORCE HOUSING"/>
    <s v="Default"/>
  </r>
  <r>
    <x v="1"/>
    <s v="0000000"/>
    <s v="351224"/>
    <x v="36"/>
    <s v="0000000"/>
    <n v="2016"/>
    <x v="3"/>
    <x v="36"/>
    <s v="50000-PROGRAM EXPENDITURE BUDGET"/>
    <s v="51000-WAGES AND BENEFITS"/>
    <s v="51100-SALARIES/WAGES"/>
    <n v="0"/>
    <n v="0"/>
    <n v="0"/>
    <n v="0"/>
    <n v="0"/>
    <s v="N/A"/>
    <n v="0"/>
    <n v="0"/>
    <n v="0"/>
    <n v="0"/>
    <n v="0"/>
    <n v="0"/>
    <n v="0"/>
    <n v="0"/>
    <n v="0"/>
    <n v="0"/>
    <n v="0"/>
    <n v="0"/>
    <n v="0"/>
    <s v="HOUSING OPPORTUNITY FUND"/>
    <s v="Default"/>
    <s v="WORKFORCE HOUSING"/>
    <s v="Default"/>
  </r>
  <r>
    <x v="1"/>
    <s v="0000000"/>
    <s v="351224"/>
    <x v="37"/>
    <s v="0000000"/>
    <n v="2016"/>
    <x v="3"/>
    <x v="37"/>
    <s v="50000-PROGRAM EXPENDITURE BUDGET"/>
    <s v="51000-WAGES AND BENEFITS"/>
    <s v="51300-PERSONNEL BENEFITS"/>
    <n v="0"/>
    <n v="0"/>
    <n v="0"/>
    <n v="0"/>
    <n v="0"/>
    <s v="N/A"/>
    <n v="0"/>
    <n v="0"/>
    <n v="0"/>
    <n v="0"/>
    <n v="0"/>
    <n v="0"/>
    <n v="0"/>
    <n v="0"/>
    <n v="0"/>
    <n v="0"/>
    <n v="0"/>
    <n v="0"/>
    <n v="0"/>
    <s v="HOUSING OPPORTUNITY FUND"/>
    <s v="Default"/>
    <s v="WORKFORCE HOUSING"/>
    <s v="Default"/>
  </r>
  <r>
    <x v="1"/>
    <s v="0000000"/>
    <s v="351224"/>
    <x v="210"/>
    <s v="BGTONLY"/>
    <n v="2016"/>
    <x v="3"/>
    <x v="209"/>
    <s v="50000-PROGRAM EXPENDITURE BUDGET"/>
    <s v="55000-INTRAGOVERNMENTAL SERVICES"/>
    <m/>
    <n v="83328"/>
    <n v="83328"/>
    <n v="0"/>
    <n v="0"/>
    <n v="83328"/>
    <s v="0"/>
    <n v="0"/>
    <n v="0"/>
    <n v="0"/>
    <n v="0"/>
    <n v="0"/>
    <n v="0"/>
    <n v="0"/>
    <n v="0"/>
    <n v="0"/>
    <n v="0"/>
    <n v="0"/>
    <n v="0"/>
    <n v="0"/>
    <s v="HOUSING OPPORTUNITY FUND"/>
    <s v="Default"/>
    <s v="WORKFORCE HOUSING"/>
    <s v="BUDGET ONLY DEFAULT"/>
  </r>
  <r>
    <x v="1"/>
    <s v="0000000"/>
    <s v="351225"/>
    <x v="181"/>
    <s v="BGTONLY"/>
    <n v="2016"/>
    <x v="4"/>
    <x v="180"/>
    <s v="R3000-REVENUE"/>
    <s v="R3900-OTHER FINANCING SOURCES"/>
    <m/>
    <n v="-1515000"/>
    <n v="-1515000"/>
    <n v="0"/>
    <n v="0"/>
    <n v="-1515000"/>
    <s v="0"/>
    <n v="0"/>
    <n v="0"/>
    <n v="0"/>
    <n v="0"/>
    <n v="0"/>
    <n v="0"/>
    <n v="0"/>
    <n v="0"/>
    <n v="0"/>
    <n v="0"/>
    <n v="0"/>
    <n v="0"/>
    <n v="0"/>
    <s v="HOUSING OPPORTUNITY FUND"/>
    <s v="Default"/>
    <s v="HUMAN SVCS LEVY CAP"/>
    <s v="BUDGET ONLY DEFAULT"/>
  </r>
  <r>
    <x v="1"/>
    <s v="0000000"/>
    <s v="351225"/>
    <x v="111"/>
    <s v="BGTONLY"/>
    <n v="2016"/>
    <x v="3"/>
    <x v="111"/>
    <s v="50000-PROGRAM EXPENDITURE BUDGET"/>
    <s v="53000-SERVICES-OTHER CHARGES"/>
    <m/>
    <n v="-1515000"/>
    <n v="-1515000"/>
    <n v="0"/>
    <n v="0"/>
    <n v="-1515000"/>
    <s v="0"/>
    <n v="0"/>
    <n v="0"/>
    <n v="0"/>
    <n v="0"/>
    <n v="0"/>
    <n v="0"/>
    <n v="0"/>
    <n v="0"/>
    <n v="0"/>
    <n v="0"/>
    <n v="0"/>
    <n v="0"/>
    <n v="0"/>
    <s v="HOUSING OPPORTUNITY FUND"/>
    <s v="Default"/>
    <s v="HUMAN SVCS LEVY CAP"/>
    <s v="BUDGET ONLY DEFAULT"/>
  </r>
  <r>
    <x v="1"/>
    <s v="0000000"/>
    <s v="351226"/>
    <x v="207"/>
    <s v="BGTONLY"/>
    <n v="2016"/>
    <x v="4"/>
    <x v="206"/>
    <s v="R3000-REVENUE"/>
    <s v="R3900-OTHER FINANCING SOURCES"/>
    <m/>
    <n v="-639996"/>
    <n v="-639996"/>
    <n v="0"/>
    <n v="0"/>
    <n v="-639996"/>
    <s v="0"/>
    <n v="0"/>
    <n v="0"/>
    <n v="0"/>
    <n v="0"/>
    <n v="0"/>
    <n v="0"/>
    <n v="0"/>
    <n v="0"/>
    <n v="0"/>
    <n v="0"/>
    <n v="0"/>
    <n v="0"/>
    <n v="0"/>
    <s v="HOUSING OPPORTUNITY FUND"/>
    <s v="Default"/>
    <s v="VETS LEVY CAP"/>
    <s v="BUDGET ONLY DEFAULT"/>
  </r>
  <r>
    <x v="1"/>
    <s v="0000000"/>
    <s v="351226"/>
    <x v="40"/>
    <s v="0000000"/>
    <n v="2016"/>
    <x v="3"/>
    <x v="40"/>
    <s v="50000-PROGRAM EXPENDITURE BUDGET"/>
    <s v="51000-WAGES AND BENEFITS"/>
    <s v="51100-SALARIES/WAGES"/>
    <n v="0"/>
    <n v="0"/>
    <n v="0"/>
    <n v="0"/>
    <n v="0"/>
    <s v="N/A"/>
    <n v="0"/>
    <n v="0"/>
    <n v="0"/>
    <n v="0"/>
    <n v="0"/>
    <n v="0"/>
    <n v="0"/>
    <n v="0"/>
    <n v="0"/>
    <n v="0"/>
    <n v="0"/>
    <n v="0"/>
    <n v="0"/>
    <s v="HOUSING OPPORTUNITY FUND"/>
    <s v="Default"/>
    <s v="VETS LEVY CAP"/>
    <s v="Default"/>
  </r>
  <r>
    <x v="1"/>
    <s v="0000000"/>
    <s v="351226"/>
    <x v="36"/>
    <s v="0000000"/>
    <n v="2016"/>
    <x v="3"/>
    <x v="36"/>
    <s v="50000-PROGRAM EXPENDITURE BUDGET"/>
    <s v="51000-WAGES AND BENEFITS"/>
    <s v="51100-SALARIES/WAGES"/>
    <n v="0"/>
    <n v="0"/>
    <n v="0"/>
    <n v="0"/>
    <n v="0"/>
    <s v="N/A"/>
    <n v="0"/>
    <n v="0"/>
    <n v="0"/>
    <n v="0"/>
    <n v="0"/>
    <n v="0"/>
    <n v="0"/>
    <n v="0"/>
    <n v="0"/>
    <n v="0"/>
    <n v="0"/>
    <n v="0"/>
    <n v="0"/>
    <s v="HOUSING OPPORTUNITY FUND"/>
    <s v="Default"/>
    <s v="VETS LEVY CAP"/>
    <s v="Default"/>
  </r>
  <r>
    <x v="1"/>
    <s v="0000000"/>
    <s v="351226"/>
    <x v="37"/>
    <s v="0000000"/>
    <n v="2016"/>
    <x v="3"/>
    <x v="37"/>
    <s v="50000-PROGRAM EXPENDITURE BUDGET"/>
    <s v="51000-WAGES AND BENEFITS"/>
    <s v="51300-PERSONNEL BENEFITS"/>
    <n v="0"/>
    <n v="0"/>
    <n v="0"/>
    <n v="0"/>
    <n v="0"/>
    <s v="N/A"/>
    <n v="0"/>
    <n v="0"/>
    <n v="0"/>
    <n v="0"/>
    <n v="0"/>
    <n v="0"/>
    <n v="0"/>
    <n v="0"/>
    <n v="0"/>
    <n v="0"/>
    <n v="0"/>
    <n v="0"/>
    <n v="0"/>
    <s v="HOUSING OPPORTUNITY FUND"/>
    <s v="Default"/>
    <s v="VETS LEVY CAP"/>
    <s v="Default"/>
  </r>
  <r>
    <x v="1"/>
    <s v="0000000"/>
    <s v="351226"/>
    <x v="111"/>
    <s v="BGTONLY"/>
    <n v="2016"/>
    <x v="3"/>
    <x v="111"/>
    <s v="50000-PROGRAM EXPENDITURE BUDGET"/>
    <s v="53000-SERVICES-OTHER CHARGES"/>
    <m/>
    <n v="-639996"/>
    <n v="-639996"/>
    <n v="0"/>
    <n v="0"/>
    <n v="-639996"/>
    <s v="0"/>
    <n v="0"/>
    <n v="0"/>
    <n v="0"/>
    <n v="0"/>
    <n v="0"/>
    <n v="0"/>
    <n v="0"/>
    <n v="0"/>
    <n v="0"/>
    <n v="0"/>
    <n v="0"/>
    <n v="0"/>
    <n v="0"/>
    <s v="HOUSING OPPORTUNITY FUND"/>
    <s v="Default"/>
    <s v="VETS LEVY CAP"/>
    <s v="BUDGET ONLY DEFAULT"/>
  </r>
  <r>
    <x v="1"/>
    <s v="0000000"/>
    <s v="351227"/>
    <x v="40"/>
    <s v="0000000"/>
    <n v="2016"/>
    <x v="3"/>
    <x v="40"/>
    <s v="50000-PROGRAM EXPENDITURE BUDGET"/>
    <s v="51000-WAGES AND BENEFITS"/>
    <s v="51100-SALARIES/WAGES"/>
    <n v="0"/>
    <n v="0"/>
    <n v="0"/>
    <n v="0"/>
    <n v="0"/>
    <s v="N/A"/>
    <n v="0"/>
    <n v="0"/>
    <n v="0"/>
    <n v="0"/>
    <n v="0"/>
    <n v="0"/>
    <n v="0"/>
    <n v="0"/>
    <n v="0"/>
    <n v="0"/>
    <n v="0"/>
    <n v="0"/>
    <n v="0"/>
    <s v="HOUSING OPPORTUNITY FUND"/>
    <s v="Default"/>
    <s v="GATES GRANT FMLY HMLS"/>
    <s v="Default"/>
  </r>
  <r>
    <x v="1"/>
    <s v="0000000"/>
    <s v="351227"/>
    <x v="36"/>
    <s v="0000000"/>
    <n v="2016"/>
    <x v="3"/>
    <x v="36"/>
    <s v="50000-PROGRAM EXPENDITURE BUDGET"/>
    <s v="51000-WAGES AND BENEFITS"/>
    <s v="51100-SALARIES/WAGES"/>
    <n v="0"/>
    <n v="0"/>
    <n v="0"/>
    <n v="0"/>
    <n v="0"/>
    <s v="N/A"/>
    <n v="0"/>
    <n v="0"/>
    <n v="0"/>
    <n v="0"/>
    <n v="0"/>
    <n v="0"/>
    <n v="0"/>
    <n v="0"/>
    <n v="0"/>
    <n v="0"/>
    <n v="0"/>
    <n v="0"/>
    <n v="0"/>
    <s v="HOUSING OPPORTUNITY FUND"/>
    <s v="Default"/>
    <s v="GATES GRANT FMLY HMLS"/>
    <s v="Default"/>
  </r>
  <r>
    <x v="1"/>
    <s v="0000000"/>
    <s v="351227"/>
    <x v="37"/>
    <s v="0000000"/>
    <n v="2016"/>
    <x v="3"/>
    <x v="37"/>
    <s v="50000-PROGRAM EXPENDITURE BUDGET"/>
    <s v="51000-WAGES AND BENEFITS"/>
    <s v="51300-PERSONNEL BENEFITS"/>
    <n v="0"/>
    <n v="0"/>
    <n v="0"/>
    <n v="0"/>
    <n v="0"/>
    <s v="N/A"/>
    <n v="0"/>
    <n v="0"/>
    <n v="0"/>
    <n v="0"/>
    <n v="0"/>
    <n v="0"/>
    <n v="0"/>
    <n v="0"/>
    <n v="0"/>
    <n v="0"/>
    <n v="0"/>
    <n v="0"/>
    <n v="0"/>
    <s v="HOUSING OPPORTUNITY FUND"/>
    <s v="Default"/>
    <s v="GATES GRANT FMLY HMLS"/>
    <s v="Default"/>
  </r>
  <r>
    <x v="1"/>
    <s v="0000000"/>
    <s v="351229"/>
    <x v="205"/>
    <s v="0000000"/>
    <n v="2016"/>
    <x v="4"/>
    <x v="204"/>
    <s v="R3000-REVENUE"/>
    <s v="R3900-OTHER FINANCING SOURCES"/>
    <m/>
    <n v="0"/>
    <n v="0"/>
    <n v="0"/>
    <n v="0"/>
    <n v="0"/>
    <s v="N/A"/>
    <n v="0"/>
    <n v="0"/>
    <n v="0"/>
    <n v="0"/>
    <n v="0"/>
    <n v="0"/>
    <n v="0"/>
    <n v="0"/>
    <n v="0"/>
    <n v="0"/>
    <n v="0"/>
    <n v="0"/>
    <n v="0"/>
    <s v="HOUSING OPPORTUNITY FUND"/>
    <s v="Default"/>
    <s v="LEVY HOUSING SERVICES"/>
    <s v="Default"/>
  </r>
  <r>
    <x v="1"/>
    <s v="0000000"/>
    <s v="351231"/>
    <x v="40"/>
    <s v="0000000"/>
    <n v="2016"/>
    <x v="3"/>
    <x v="40"/>
    <s v="50000-PROGRAM EXPENDITURE BUDGET"/>
    <s v="51000-WAGES AND BENEFITS"/>
    <s v="51100-SALARIES/WAGES"/>
    <n v="0"/>
    <n v="0"/>
    <n v="0"/>
    <n v="0"/>
    <n v="0"/>
    <s v="N/A"/>
    <n v="0"/>
    <n v="0"/>
    <n v="0"/>
    <n v="0"/>
    <n v="0"/>
    <n v="0"/>
    <n v="0"/>
    <n v="0"/>
    <n v="0"/>
    <n v="0"/>
    <n v="0"/>
    <n v="0"/>
    <n v="0"/>
    <s v="HOUSING OPPORTUNITY FUND"/>
    <s v="Default"/>
    <s v="MIDD HOUSING CAPITAL"/>
    <s v="Default"/>
  </r>
  <r>
    <x v="1"/>
    <s v="0000000"/>
    <s v="351231"/>
    <x v="36"/>
    <s v="0000000"/>
    <n v="2016"/>
    <x v="3"/>
    <x v="36"/>
    <s v="50000-PROGRAM EXPENDITURE BUDGET"/>
    <s v="51000-WAGES AND BENEFITS"/>
    <s v="51100-SALARIES/WAGES"/>
    <n v="0"/>
    <n v="0"/>
    <n v="0"/>
    <n v="0"/>
    <n v="0"/>
    <s v="N/A"/>
    <n v="0"/>
    <n v="0"/>
    <n v="0"/>
    <n v="0"/>
    <n v="0"/>
    <n v="0"/>
    <n v="0"/>
    <n v="0"/>
    <n v="0"/>
    <n v="0"/>
    <n v="0"/>
    <n v="0"/>
    <n v="0"/>
    <s v="HOUSING OPPORTUNITY FUND"/>
    <s v="Default"/>
    <s v="MIDD HOUSING CAPITAL"/>
    <s v="Default"/>
  </r>
  <r>
    <x v="1"/>
    <s v="0000000"/>
    <s v="351231"/>
    <x v="37"/>
    <s v="0000000"/>
    <n v="2016"/>
    <x v="3"/>
    <x v="37"/>
    <s v="50000-PROGRAM EXPENDITURE BUDGET"/>
    <s v="51000-WAGES AND BENEFITS"/>
    <s v="51300-PERSONNEL BENEFITS"/>
    <n v="0"/>
    <n v="0"/>
    <n v="0"/>
    <n v="0"/>
    <n v="0"/>
    <s v="N/A"/>
    <n v="0"/>
    <n v="0"/>
    <n v="0"/>
    <n v="0"/>
    <n v="0"/>
    <n v="0"/>
    <n v="0"/>
    <n v="0"/>
    <n v="0"/>
    <n v="0"/>
    <n v="0"/>
    <n v="0"/>
    <n v="0"/>
    <s v="HOUSING OPPORTUNITY FUND"/>
    <s v="Default"/>
    <s v="MIDD HOUSING CAPITAL"/>
    <s v="Default"/>
  </r>
  <r>
    <x v="1"/>
    <s v="0000000"/>
    <s v="351232"/>
    <x v="202"/>
    <s v="0000000"/>
    <n v="2016"/>
    <x v="4"/>
    <x v="201"/>
    <s v="R3000-REVENUE"/>
    <s v="R3340-STATE GRANTS"/>
    <m/>
    <n v="0"/>
    <n v="0"/>
    <n v="0"/>
    <n v="0"/>
    <n v="0"/>
    <s v="N/A"/>
    <n v="0"/>
    <n v="0"/>
    <n v="0"/>
    <n v="0"/>
    <n v="0"/>
    <n v="0"/>
    <n v="0"/>
    <n v="0"/>
    <n v="0"/>
    <n v="0"/>
    <n v="0"/>
    <n v="0"/>
    <n v="0"/>
    <s v="HOUSING OPPORTUNITY FUND"/>
    <s v="Default"/>
    <s v="MDS HOUSING SERVICES"/>
    <s v="Default"/>
  </r>
  <r>
    <x v="1"/>
    <s v="0000000"/>
    <s v="351232"/>
    <x v="203"/>
    <s v="0000000"/>
    <n v="2016"/>
    <x v="4"/>
    <x v="202"/>
    <s v="R3000-REVENUE"/>
    <s v="R3340-STATE GRANTS"/>
    <m/>
    <n v="0"/>
    <n v="0"/>
    <n v="0"/>
    <n v="0"/>
    <n v="0"/>
    <s v="N/A"/>
    <n v="0"/>
    <n v="0"/>
    <n v="0"/>
    <n v="0"/>
    <n v="0"/>
    <n v="0"/>
    <n v="0"/>
    <n v="0"/>
    <n v="0"/>
    <n v="0"/>
    <n v="0"/>
    <n v="0"/>
    <n v="0"/>
    <s v="HOUSING OPPORTUNITY FUND"/>
    <s v="Default"/>
    <s v="MDS HOUSING SERVICES"/>
    <s v="Default"/>
  </r>
  <r>
    <x v="1"/>
    <s v="0000000"/>
    <s v="351232"/>
    <x v="132"/>
    <s v="0000000"/>
    <n v="2016"/>
    <x v="4"/>
    <x v="132"/>
    <s v="R3000-REVENUE"/>
    <s v="R3600-MISCELLANEOUS REVENUE"/>
    <m/>
    <n v="0"/>
    <n v="0"/>
    <n v="0"/>
    <n v="0"/>
    <n v="0"/>
    <s v="N/A"/>
    <n v="0"/>
    <n v="0"/>
    <n v="0"/>
    <n v="0"/>
    <n v="0"/>
    <n v="0"/>
    <n v="0"/>
    <n v="0"/>
    <n v="0"/>
    <n v="0"/>
    <n v="0"/>
    <n v="0"/>
    <n v="0"/>
    <s v="HOUSING OPPORTUNITY FUND"/>
    <s v="Default"/>
    <s v="MDS HOUSING SERVICES"/>
    <s v="Default"/>
  </r>
  <r>
    <x v="1"/>
    <s v="0000000"/>
    <s v="351232"/>
    <x v="133"/>
    <s v="0000000"/>
    <n v="2016"/>
    <x v="4"/>
    <x v="133"/>
    <s v="R3000-REVENUE"/>
    <s v="R3600-MISCELLANEOUS REVENUE"/>
    <m/>
    <n v="0"/>
    <n v="0"/>
    <n v="0"/>
    <n v="0"/>
    <n v="0"/>
    <s v="N/A"/>
    <n v="0"/>
    <n v="0"/>
    <n v="0"/>
    <n v="0"/>
    <n v="0"/>
    <n v="0"/>
    <n v="0"/>
    <n v="0"/>
    <n v="0"/>
    <n v="0"/>
    <n v="0"/>
    <n v="0"/>
    <n v="0"/>
    <s v="HOUSING OPPORTUNITY FUND"/>
    <s v="Default"/>
    <s v="MDS HOUSING SERVICES"/>
    <s v="Default"/>
  </r>
  <r>
    <x v="1"/>
    <s v="0000000"/>
    <s v="351232"/>
    <x v="134"/>
    <s v="0000000"/>
    <n v="2016"/>
    <x v="4"/>
    <x v="134"/>
    <s v="R3000-REVENUE"/>
    <s v="R3600-MISCELLANEOUS REVENUE"/>
    <m/>
    <n v="0"/>
    <n v="0"/>
    <n v="0"/>
    <n v="0"/>
    <n v="0"/>
    <s v="N/A"/>
    <n v="0"/>
    <n v="0"/>
    <n v="0"/>
    <n v="0"/>
    <n v="0"/>
    <n v="0"/>
    <n v="0"/>
    <n v="0"/>
    <n v="0"/>
    <n v="0"/>
    <n v="0"/>
    <n v="0"/>
    <n v="0"/>
    <s v="HOUSING OPPORTUNITY FUND"/>
    <s v="Default"/>
    <s v="MDS HOUSING SERVICES"/>
    <s v="Default"/>
  </r>
  <r>
    <x v="1"/>
    <s v="0000000"/>
    <s v="351232"/>
    <x v="103"/>
    <s v="0000000"/>
    <n v="2016"/>
    <x v="4"/>
    <x v="103"/>
    <s v="R3000-REVENUE"/>
    <s v="R3600-MISCELLANEOUS REVENUE"/>
    <m/>
    <n v="0"/>
    <n v="0"/>
    <n v="0"/>
    <n v="0"/>
    <n v="0"/>
    <s v="N/A"/>
    <n v="0"/>
    <n v="0"/>
    <n v="0"/>
    <n v="0"/>
    <n v="0"/>
    <n v="0"/>
    <n v="0"/>
    <n v="0"/>
    <n v="0"/>
    <n v="0"/>
    <n v="0"/>
    <n v="0"/>
    <n v="0"/>
    <s v="HOUSING OPPORTUNITY FUND"/>
    <s v="Default"/>
    <s v="MDS HOUSING SERVICES"/>
    <s v="Default"/>
  </r>
  <r>
    <x v="1"/>
    <s v="0000000"/>
    <s v="351232"/>
    <x v="59"/>
    <s v="0000000"/>
    <n v="2016"/>
    <x v="4"/>
    <x v="59"/>
    <s v="R3000-REVENUE"/>
    <s v="R3600-MISCELLANEOUS REVENUE"/>
    <m/>
    <n v="0"/>
    <n v="0"/>
    <n v="0"/>
    <n v="0"/>
    <n v="0"/>
    <s v="N/A"/>
    <n v="0"/>
    <n v="0"/>
    <n v="0"/>
    <n v="0"/>
    <n v="0"/>
    <n v="0"/>
    <n v="0"/>
    <n v="0"/>
    <n v="0"/>
    <n v="0"/>
    <n v="0"/>
    <n v="0"/>
    <n v="0"/>
    <s v="HOUSING OPPORTUNITY FUND"/>
    <s v="Default"/>
    <s v="MDS HOUSING SERVICES"/>
    <s v="Default"/>
  </r>
  <r>
    <x v="1"/>
    <s v="0000000"/>
    <s v="351232"/>
    <x v="60"/>
    <s v="0000000"/>
    <n v="2016"/>
    <x v="4"/>
    <x v="60"/>
    <s v="R3000-REVENUE"/>
    <s v="R3600-MISCELLANEOUS REVENUE"/>
    <m/>
    <n v="0"/>
    <n v="0"/>
    <n v="0"/>
    <n v="0"/>
    <n v="0"/>
    <s v="N/A"/>
    <n v="0"/>
    <n v="0"/>
    <n v="0"/>
    <n v="0"/>
    <n v="0"/>
    <n v="0"/>
    <n v="0"/>
    <n v="0"/>
    <n v="0"/>
    <n v="0"/>
    <n v="0"/>
    <n v="0"/>
    <n v="0"/>
    <s v="HOUSING OPPORTUNITY FUND"/>
    <s v="Default"/>
    <s v="MDS HOUSING SERVICES"/>
    <s v="Default"/>
  </r>
  <r>
    <x v="1"/>
    <s v="0000000"/>
    <s v="351232"/>
    <x v="188"/>
    <s v="0000000"/>
    <n v="2016"/>
    <x v="4"/>
    <x v="187"/>
    <s v="R3000-REVENUE"/>
    <s v="R3400-CHARGE FOR SERVICES"/>
    <m/>
    <n v="0"/>
    <n v="0"/>
    <n v="0"/>
    <n v="0"/>
    <n v="0"/>
    <s v="N/A"/>
    <n v="0"/>
    <n v="0"/>
    <n v="0"/>
    <n v="0"/>
    <n v="0"/>
    <n v="0"/>
    <n v="0"/>
    <n v="0"/>
    <n v="0"/>
    <n v="0"/>
    <n v="0"/>
    <n v="0"/>
    <n v="0"/>
    <s v="HOUSING OPPORTUNITY FUND"/>
    <s v="Default"/>
    <s v="MDS HOUSING SERVICES"/>
    <s v="Default"/>
  </r>
  <r>
    <x v="1"/>
    <s v="0000000"/>
    <s v="351232"/>
    <x v="190"/>
    <s v="0000000"/>
    <n v="2016"/>
    <x v="4"/>
    <x v="189"/>
    <s v="R3000-REVENUE"/>
    <s v="R3400-CHARGE FOR SERVICES"/>
    <m/>
    <n v="0"/>
    <n v="0"/>
    <n v="0"/>
    <n v="0"/>
    <n v="0"/>
    <s v="N/A"/>
    <n v="0"/>
    <n v="0"/>
    <n v="0"/>
    <n v="0"/>
    <n v="0"/>
    <n v="0"/>
    <n v="0"/>
    <n v="0"/>
    <n v="0"/>
    <n v="0"/>
    <n v="0"/>
    <n v="0"/>
    <n v="0"/>
    <s v="HOUSING OPPORTUNITY FUND"/>
    <s v="Default"/>
    <s v="MDS HOUSING SERVICES"/>
    <s v="Default"/>
  </r>
  <r>
    <x v="1"/>
    <s v="0000000"/>
    <s v="351232"/>
    <x v="192"/>
    <s v="0000000"/>
    <n v="2016"/>
    <x v="4"/>
    <x v="191"/>
    <s v="R3000-REVENUE"/>
    <s v="R3400-CHARGE FOR SERVICES"/>
    <m/>
    <n v="0"/>
    <n v="0"/>
    <n v="0"/>
    <n v="0"/>
    <n v="0"/>
    <s v="N/A"/>
    <n v="0"/>
    <n v="0"/>
    <n v="0"/>
    <n v="0"/>
    <n v="0"/>
    <n v="0"/>
    <n v="0"/>
    <n v="0"/>
    <n v="0"/>
    <n v="0"/>
    <n v="0"/>
    <n v="0"/>
    <n v="0"/>
    <s v="HOUSING OPPORTUNITY FUND"/>
    <s v="Default"/>
    <s v="MDS HOUSING SERVICES"/>
    <s v="Default"/>
  </r>
  <r>
    <x v="1"/>
    <s v="0000000"/>
    <s v="351300"/>
    <x v="35"/>
    <s v="0000000"/>
    <n v="2016"/>
    <x v="1"/>
    <x v="35"/>
    <s v="BS270-OTHER EQUITY"/>
    <s v="B2999-MISCELLANEOUS OE"/>
    <m/>
    <n v="0"/>
    <n v="0"/>
    <n v="0"/>
    <n v="0"/>
    <n v="0"/>
    <s v="N/A"/>
    <n v="0"/>
    <n v="0"/>
    <n v="0"/>
    <n v="0"/>
    <n v="0"/>
    <n v="0"/>
    <n v="0"/>
    <n v="0"/>
    <n v="29784.49"/>
    <n v="-29784.49"/>
    <n v="0"/>
    <n v="0"/>
    <n v="0"/>
    <s v="HOUSING OPPORTUNITY FUND"/>
    <s v="Default"/>
    <s v="HOMELESS HOUSING PROGRAM"/>
    <s v="Default"/>
  </r>
  <r>
    <x v="1"/>
    <s v="0000000"/>
    <s v="351300"/>
    <x v="63"/>
    <s v="0000000"/>
    <n v="2016"/>
    <x v="4"/>
    <x v="63"/>
    <s v="R3000-REVENUE"/>
    <s v="R3310-FEDERAL GRANTS DIRECT"/>
    <m/>
    <n v="0"/>
    <n v="886249"/>
    <n v="0"/>
    <n v="0"/>
    <n v="886249"/>
    <s v="0"/>
    <n v="0"/>
    <n v="0"/>
    <n v="0"/>
    <n v="0"/>
    <n v="0"/>
    <n v="0"/>
    <n v="0"/>
    <n v="0"/>
    <n v="0"/>
    <n v="0"/>
    <n v="0"/>
    <n v="0"/>
    <n v="0"/>
    <s v="HOUSING OPPORTUNITY FUND"/>
    <s v="Default"/>
    <s v="HOMELESS HOUSING PROGRAM"/>
    <s v="Default"/>
  </r>
  <r>
    <x v="1"/>
    <s v="0000000"/>
    <s v="351300"/>
    <x v="64"/>
    <s v="0000000"/>
    <n v="2016"/>
    <x v="4"/>
    <x v="64"/>
    <s v="R3000-REVENUE"/>
    <s v="R3310-FEDERAL GRANTS DIRECT"/>
    <m/>
    <n v="0"/>
    <n v="3000000"/>
    <n v="0"/>
    <n v="0"/>
    <n v="3000000"/>
    <s v="0"/>
    <n v="0"/>
    <n v="0"/>
    <n v="0"/>
    <n v="0"/>
    <n v="0"/>
    <n v="0"/>
    <n v="0"/>
    <n v="0"/>
    <n v="0"/>
    <n v="0"/>
    <n v="0"/>
    <n v="0"/>
    <n v="0"/>
    <s v="HOUSING OPPORTUNITY FUND"/>
    <s v="Default"/>
    <s v="HOMELESS HOUSING PROGRAM"/>
    <s v="Default"/>
  </r>
  <r>
    <x v="1"/>
    <s v="0000000"/>
    <s v="351300"/>
    <x v="187"/>
    <s v="0000000"/>
    <n v="2016"/>
    <x v="4"/>
    <x v="186"/>
    <s v="R3000-REVENUE"/>
    <s v="R3370-GRANTS FROM LOCAL UNITS"/>
    <m/>
    <n v="0"/>
    <n v="254000"/>
    <n v="0"/>
    <n v="0"/>
    <n v="254000"/>
    <s v="0"/>
    <n v="0"/>
    <n v="0"/>
    <n v="0"/>
    <n v="0"/>
    <n v="0"/>
    <n v="0"/>
    <n v="0"/>
    <n v="0"/>
    <n v="0"/>
    <n v="0"/>
    <n v="0"/>
    <n v="0"/>
    <n v="0"/>
    <s v="HOUSING OPPORTUNITY FUND"/>
    <s v="Default"/>
    <s v="HOMELESS HOUSING PROGRAM"/>
    <s v="Default"/>
  </r>
  <r>
    <x v="1"/>
    <s v="0000000"/>
    <s v="351300"/>
    <x v="211"/>
    <s v="0000000"/>
    <n v="2016"/>
    <x v="4"/>
    <x v="210"/>
    <s v="R3000-REVENUE"/>
    <s v="R3380-INTERGOVERNMENTAL PAYMENTS"/>
    <m/>
    <n v="0"/>
    <n v="2500000"/>
    <n v="0"/>
    <n v="0"/>
    <n v="2500000"/>
    <s v="0"/>
    <n v="0"/>
    <n v="0"/>
    <n v="0"/>
    <n v="0"/>
    <n v="0"/>
    <n v="0"/>
    <n v="0"/>
    <n v="0"/>
    <n v="0"/>
    <n v="0"/>
    <n v="0"/>
    <n v="0"/>
    <n v="0"/>
    <s v="HOUSING OPPORTUNITY FUND"/>
    <s v="Default"/>
    <s v="HOMELESS HOUSING PROGRAM"/>
    <s v="Default"/>
  </r>
  <r>
    <x v="1"/>
    <s v="0000000"/>
    <s v="351300"/>
    <x v="212"/>
    <s v="0000000"/>
    <n v="2016"/>
    <x v="4"/>
    <x v="211"/>
    <s v="R3000-REVENUE"/>
    <s v="R3400-CHARGE FOR SERVICES"/>
    <m/>
    <n v="0"/>
    <n v="0"/>
    <n v="0"/>
    <n v="0"/>
    <n v="0"/>
    <s v="N/A"/>
    <n v="0"/>
    <n v="0"/>
    <n v="0"/>
    <n v="0"/>
    <n v="0"/>
    <n v="0"/>
    <n v="0"/>
    <n v="0"/>
    <n v="0"/>
    <n v="0"/>
    <n v="0"/>
    <n v="0"/>
    <n v="0"/>
    <s v="HOUSING OPPORTUNITY FUND"/>
    <s v="Default"/>
    <s v="HOMELESS HOUSING PROGRAM"/>
    <s v="Default"/>
  </r>
  <r>
    <x v="1"/>
    <s v="0000000"/>
    <s v="351300"/>
    <x v="212"/>
    <s v="5590000"/>
    <n v="2016"/>
    <x v="4"/>
    <x v="211"/>
    <s v="R3000-REVENUE"/>
    <s v="R3400-CHARGE FOR SERVICES"/>
    <m/>
    <n v="0"/>
    <n v="0"/>
    <n v="-2077629"/>
    <n v="0"/>
    <n v="2077629"/>
    <s v="N/A"/>
    <n v="0"/>
    <n v="0"/>
    <n v="0"/>
    <n v="0"/>
    <n v="0"/>
    <n v="0"/>
    <n v="0"/>
    <n v="0"/>
    <n v="-2077629"/>
    <n v="0"/>
    <n v="0"/>
    <n v="0"/>
    <n v="0"/>
    <s v="HOUSING OPPORTUNITY FUND"/>
    <s v="Default"/>
    <s v="HOMELESS HOUSING PROGRAM"/>
    <s v="HOUSING AND COMMUNITY DEVELOPMENT"/>
  </r>
  <r>
    <x v="1"/>
    <s v="0000000"/>
    <s v="351300"/>
    <x v="197"/>
    <s v="5590000"/>
    <n v="2016"/>
    <x v="4"/>
    <x v="196"/>
    <s v="R3000-REVENUE"/>
    <s v="R3600-MISCELLANEOUS REVENUE"/>
    <m/>
    <n v="0"/>
    <n v="0"/>
    <n v="-199754.79"/>
    <n v="0"/>
    <n v="199754.79"/>
    <s v="N/A"/>
    <n v="0"/>
    <n v="0"/>
    <n v="0"/>
    <n v="0"/>
    <n v="0"/>
    <n v="0"/>
    <n v="0"/>
    <n v="0"/>
    <n v="-199754.79"/>
    <n v="0"/>
    <n v="0"/>
    <n v="0"/>
    <n v="0"/>
    <s v="HOUSING OPPORTUNITY FUND"/>
    <s v="Default"/>
    <s v="HOMELESS HOUSING PROGRAM"/>
    <s v="HOUSING AND COMMUNITY DEVELOPMENT"/>
  </r>
  <r>
    <x v="1"/>
    <s v="0000000"/>
    <s v="351300"/>
    <x v="213"/>
    <s v="0000000"/>
    <n v="2016"/>
    <x v="4"/>
    <x v="212"/>
    <s v="R3000-REVENUE"/>
    <s v="R3600-MISCELLANEOUS REVENUE"/>
    <m/>
    <n v="0"/>
    <n v="100000"/>
    <n v="0"/>
    <n v="0"/>
    <n v="100000"/>
    <s v="0"/>
    <n v="0"/>
    <n v="0"/>
    <n v="0"/>
    <n v="0"/>
    <n v="0"/>
    <n v="0"/>
    <n v="0"/>
    <n v="0"/>
    <n v="0"/>
    <n v="0"/>
    <n v="0"/>
    <n v="0"/>
    <n v="0"/>
    <s v="HOUSING OPPORTUNITY FUND"/>
    <s v="Default"/>
    <s v="HOMELESS HOUSING PROGRAM"/>
    <s v="Default"/>
  </r>
  <r>
    <x v="1"/>
    <s v="0000000"/>
    <s v="351300"/>
    <x v="208"/>
    <s v="0000000"/>
    <n v="2016"/>
    <x v="4"/>
    <x v="207"/>
    <s v="R3000-REVENUE"/>
    <s v="R3900-OTHER FINANCING SOURCES"/>
    <m/>
    <n v="0"/>
    <n v="65791"/>
    <n v="0"/>
    <n v="0"/>
    <n v="65791"/>
    <s v="0"/>
    <n v="0"/>
    <n v="0"/>
    <n v="0"/>
    <n v="0"/>
    <n v="0"/>
    <n v="0"/>
    <n v="0"/>
    <n v="0"/>
    <n v="0"/>
    <n v="0"/>
    <n v="0"/>
    <n v="0"/>
    <n v="0"/>
    <s v="HOUSING OPPORTUNITY FUND"/>
    <s v="Default"/>
    <s v="HOMELESS HOUSING PROGRAM"/>
    <s v="Default"/>
  </r>
  <r>
    <x v="1"/>
    <s v="0000000"/>
    <s v="351300"/>
    <x v="214"/>
    <s v="0000000"/>
    <n v="2016"/>
    <x v="4"/>
    <x v="213"/>
    <s v="R3000-REVENUE"/>
    <s v="R3900-OTHER FINANCING SOURCES"/>
    <m/>
    <n v="0"/>
    <n v="3167000"/>
    <n v="0"/>
    <n v="0"/>
    <n v="3167000"/>
    <s v="0"/>
    <n v="0"/>
    <n v="0"/>
    <n v="0"/>
    <n v="0"/>
    <n v="0"/>
    <n v="0"/>
    <n v="0"/>
    <n v="0"/>
    <n v="0"/>
    <n v="0"/>
    <n v="0"/>
    <n v="0"/>
    <n v="0"/>
    <s v="HOUSING OPPORTUNITY FUND"/>
    <s v="Default"/>
    <s v="HOMELESS HOUSING PROGRAM"/>
    <s v="Default"/>
  </r>
  <r>
    <x v="1"/>
    <s v="0000000"/>
    <s v="351300"/>
    <x v="40"/>
    <s v="BGTONLY"/>
    <n v="2016"/>
    <x v="3"/>
    <x v="40"/>
    <s v="50000-PROGRAM EXPENDITURE BUDGET"/>
    <s v="51000-WAGES AND BENEFITS"/>
    <s v="51100-SALARIES/WAGES"/>
    <n v="0"/>
    <n v="69006"/>
    <n v="0"/>
    <n v="0"/>
    <n v="69006"/>
    <s v="0"/>
    <n v="0"/>
    <n v="0"/>
    <n v="0"/>
    <n v="0"/>
    <n v="0"/>
    <n v="0"/>
    <n v="0"/>
    <n v="0"/>
    <n v="0"/>
    <n v="0"/>
    <n v="0"/>
    <n v="0"/>
    <n v="0"/>
    <s v="HOUSING OPPORTUNITY FUND"/>
    <s v="Default"/>
    <s v="HOMELESS HOUSING PROGRAM"/>
    <s v="BUDGET ONLY DEFAULT"/>
  </r>
  <r>
    <x v="1"/>
    <s v="0000000"/>
    <s v="351300"/>
    <x v="36"/>
    <s v="0000000"/>
    <n v="2016"/>
    <x v="3"/>
    <x v="36"/>
    <s v="50000-PROGRAM EXPENDITURE BUDGET"/>
    <s v="51000-WAGES AND BENEFITS"/>
    <s v="51100-SALARIES/WAGES"/>
    <n v="0"/>
    <n v="0"/>
    <n v="0"/>
    <n v="0"/>
    <n v="0"/>
    <s v="N/A"/>
    <n v="0"/>
    <n v="2847"/>
    <n v="11520"/>
    <n v="6094"/>
    <n v="7045"/>
    <n v="19155"/>
    <n v="-46661"/>
    <n v="15388"/>
    <n v="10238"/>
    <n v="11966"/>
    <n v="2369"/>
    <n v="-39961"/>
    <n v="0"/>
    <s v="HOUSING OPPORTUNITY FUND"/>
    <s v="Default"/>
    <s v="HOMELESS HOUSING PROGRAM"/>
    <s v="Default"/>
  </r>
  <r>
    <x v="1"/>
    <s v="0000000"/>
    <s v="351300"/>
    <x v="70"/>
    <s v="BGTONLY"/>
    <n v="2016"/>
    <x v="3"/>
    <x v="70"/>
    <s v="50000-PROGRAM EXPENDITURE BUDGET"/>
    <s v="51000-WAGES AND BENEFITS"/>
    <s v="51300-PERSONNEL BENEFITS"/>
    <n v="0"/>
    <n v="18288"/>
    <n v="0"/>
    <n v="0"/>
    <n v="18288"/>
    <s v="0"/>
    <n v="0"/>
    <n v="0"/>
    <n v="0"/>
    <n v="0"/>
    <n v="0"/>
    <n v="0"/>
    <n v="0"/>
    <n v="0"/>
    <n v="0"/>
    <n v="0"/>
    <n v="0"/>
    <n v="0"/>
    <n v="0"/>
    <s v="HOUSING OPPORTUNITY FUND"/>
    <s v="Default"/>
    <s v="HOMELESS HOUSING PROGRAM"/>
    <s v="BUDGET ONLY DEFAULT"/>
  </r>
  <r>
    <x v="1"/>
    <s v="0000000"/>
    <s v="351300"/>
    <x v="71"/>
    <s v="BGTONLY"/>
    <n v="2016"/>
    <x v="3"/>
    <x v="71"/>
    <s v="50000-PROGRAM EXPENDITURE BUDGET"/>
    <s v="51000-WAGES AND BENEFITS"/>
    <s v="51300-PERSONNEL BENEFITS"/>
    <n v="0"/>
    <n v="5342"/>
    <n v="0"/>
    <n v="0"/>
    <n v="5342"/>
    <s v="0"/>
    <n v="0"/>
    <n v="0"/>
    <n v="0"/>
    <n v="0"/>
    <n v="0"/>
    <n v="0"/>
    <n v="0"/>
    <n v="0"/>
    <n v="0"/>
    <n v="0"/>
    <n v="0"/>
    <n v="0"/>
    <n v="0"/>
    <s v="HOUSING OPPORTUNITY FUND"/>
    <s v="Default"/>
    <s v="HOMELESS HOUSING PROGRAM"/>
    <s v="BUDGET ONLY DEFAULT"/>
  </r>
  <r>
    <x v="1"/>
    <s v="0000000"/>
    <s v="351300"/>
    <x v="72"/>
    <s v="BGTONLY"/>
    <n v="2016"/>
    <x v="3"/>
    <x v="72"/>
    <s v="50000-PROGRAM EXPENDITURE BUDGET"/>
    <s v="51000-WAGES AND BENEFITS"/>
    <s v="51300-PERSONNEL BENEFITS"/>
    <n v="0"/>
    <n v="6432"/>
    <n v="0"/>
    <n v="0"/>
    <n v="6432"/>
    <s v="0"/>
    <n v="0"/>
    <n v="0"/>
    <n v="0"/>
    <n v="0"/>
    <n v="0"/>
    <n v="0"/>
    <n v="0"/>
    <n v="0"/>
    <n v="0"/>
    <n v="0"/>
    <n v="0"/>
    <n v="0"/>
    <n v="0"/>
    <s v="HOUSING OPPORTUNITY FUND"/>
    <s v="Default"/>
    <s v="HOMELESS HOUSING PROGRAM"/>
    <s v="BUDGET ONLY DEFAULT"/>
  </r>
  <r>
    <x v="1"/>
    <s v="0000000"/>
    <s v="351300"/>
    <x v="73"/>
    <s v="BGTONLY"/>
    <n v="2016"/>
    <x v="3"/>
    <x v="73"/>
    <s v="50000-PROGRAM EXPENDITURE BUDGET"/>
    <s v="51000-WAGES AND BENEFITS"/>
    <s v="51300-PERSONNEL BENEFITS"/>
    <n v="0"/>
    <n v="932"/>
    <n v="0"/>
    <n v="0"/>
    <n v="932"/>
    <s v="0"/>
    <n v="0"/>
    <n v="0"/>
    <n v="0"/>
    <n v="0"/>
    <n v="0"/>
    <n v="0"/>
    <n v="0"/>
    <n v="0"/>
    <n v="0"/>
    <n v="0"/>
    <n v="0"/>
    <n v="0"/>
    <n v="0"/>
    <s v="HOUSING OPPORTUNITY FUND"/>
    <s v="Default"/>
    <s v="HOMELESS HOUSING PROGRAM"/>
    <s v="BUDGET ONLY DEFAULT"/>
  </r>
  <r>
    <x v="1"/>
    <s v="0000000"/>
    <s v="351300"/>
    <x v="37"/>
    <s v="0000000"/>
    <n v="2016"/>
    <x v="3"/>
    <x v="37"/>
    <s v="50000-PROGRAM EXPENDITURE BUDGET"/>
    <s v="51000-WAGES AND BENEFITS"/>
    <s v="51300-PERSONNEL BENEFITS"/>
    <n v="0"/>
    <n v="0"/>
    <n v="0"/>
    <n v="0"/>
    <n v="0"/>
    <s v="N/A"/>
    <n v="0"/>
    <n v="536"/>
    <n v="2169"/>
    <n v="1148"/>
    <n v="1326"/>
    <n v="3608"/>
    <n v="-8787"/>
    <n v="2898"/>
    <n v="1927"/>
    <n v="2254"/>
    <n v="445"/>
    <n v="-7524"/>
    <n v="0"/>
    <s v="HOUSING OPPORTUNITY FUND"/>
    <s v="Default"/>
    <s v="HOMELESS HOUSING PROGRAM"/>
    <s v="Default"/>
  </r>
  <r>
    <x v="1"/>
    <s v="0000000"/>
    <s v="351300"/>
    <x v="74"/>
    <s v="BGTONLY"/>
    <n v="2016"/>
    <x v="3"/>
    <x v="74"/>
    <s v="50000-PROGRAM EXPENDITURE BUDGET"/>
    <s v="51000-WAGES AND BENEFITS"/>
    <s v="51300-PERSONNEL BENEFITS"/>
    <n v="0"/>
    <n v="191206"/>
    <n v="0"/>
    <n v="0"/>
    <n v="191206"/>
    <s v="0"/>
    <n v="0"/>
    <n v="0"/>
    <n v="0"/>
    <n v="0"/>
    <n v="0"/>
    <n v="0"/>
    <n v="0"/>
    <n v="0"/>
    <n v="0"/>
    <n v="0"/>
    <n v="0"/>
    <n v="0"/>
    <n v="0"/>
    <s v="HOUSING OPPORTUNITY FUND"/>
    <s v="Default"/>
    <s v="HOMELESS HOUSING PROGRAM"/>
    <s v="BUDGET ONLY DEFAULT"/>
  </r>
  <r>
    <x v="1"/>
    <s v="0000000"/>
    <s v="351300"/>
    <x v="111"/>
    <s v="BGTONLY"/>
    <n v="2016"/>
    <x v="3"/>
    <x v="111"/>
    <s v="50000-PROGRAM EXPENDITURE BUDGET"/>
    <s v="53000-SERVICES-OTHER CHARGES"/>
    <m/>
    <n v="0"/>
    <n v="5921000"/>
    <n v="0"/>
    <n v="0"/>
    <n v="5921000"/>
    <s v="0"/>
    <n v="0"/>
    <n v="0"/>
    <n v="0"/>
    <n v="0"/>
    <n v="0"/>
    <n v="0"/>
    <n v="0"/>
    <n v="0"/>
    <n v="0"/>
    <n v="0"/>
    <n v="0"/>
    <n v="0"/>
    <n v="0"/>
    <s v="HOUSING OPPORTUNITY FUND"/>
    <s v="Default"/>
    <s v="HOMELESS HOUSING PROGRAM"/>
    <s v="BUDGET ONLY DEFAULT"/>
  </r>
  <r>
    <x v="1"/>
    <s v="0000000"/>
    <s v="351300"/>
    <x v="112"/>
    <s v="BGTONLY"/>
    <n v="2016"/>
    <x v="3"/>
    <x v="112"/>
    <s v="50000-PROGRAM EXPENDITURE BUDGET"/>
    <s v="53000-SERVICES-OTHER CHARGES"/>
    <m/>
    <n v="0"/>
    <n v="3760834"/>
    <n v="0"/>
    <n v="0"/>
    <n v="3760834"/>
    <s v="0"/>
    <n v="0"/>
    <n v="0"/>
    <n v="0"/>
    <n v="0"/>
    <n v="0"/>
    <n v="0"/>
    <n v="0"/>
    <n v="0"/>
    <n v="0"/>
    <n v="0"/>
    <n v="0"/>
    <n v="0"/>
    <n v="0"/>
    <s v="HOUSING OPPORTUNITY FUND"/>
    <s v="Default"/>
    <s v="HOMELESS HOUSING PROGRAM"/>
    <s v="BUDGET ONLY DEFAULT"/>
  </r>
  <r>
    <x v="1"/>
    <s v="0000000"/>
    <s v="351310"/>
    <x v="36"/>
    <s v="0000000"/>
    <n v="2016"/>
    <x v="3"/>
    <x v="36"/>
    <s v="50000-PROGRAM EXPENDITURE BUDGET"/>
    <s v="51000-WAGES AND BENEFITS"/>
    <s v="51100-SALARIES/WAGES"/>
    <n v="0"/>
    <n v="0"/>
    <n v="0"/>
    <n v="0"/>
    <n v="0"/>
    <s v="N/A"/>
    <n v="0"/>
    <n v="103"/>
    <n v="807"/>
    <n v="227"/>
    <n v="2502"/>
    <n v="412"/>
    <n v="-4051"/>
    <n v="1158"/>
    <n v="1332"/>
    <n v="796"/>
    <n v="-497"/>
    <n v="-2789"/>
    <n v="0"/>
    <s v="HOUSING OPPORTUNITY FUND"/>
    <s v="Default"/>
    <s v="COMMUNITY DEVELOPMENT PLANNING"/>
    <s v="Default"/>
  </r>
  <r>
    <x v="1"/>
    <s v="0000000"/>
    <s v="351310"/>
    <x v="37"/>
    <s v="0000000"/>
    <n v="2016"/>
    <x v="3"/>
    <x v="37"/>
    <s v="50000-PROGRAM EXPENDITURE BUDGET"/>
    <s v="51000-WAGES AND BENEFITS"/>
    <s v="51300-PERSONNEL BENEFITS"/>
    <n v="0"/>
    <n v="0"/>
    <n v="0"/>
    <n v="0"/>
    <n v="0"/>
    <s v="N/A"/>
    <n v="0"/>
    <n v="20"/>
    <n v="152"/>
    <n v="42"/>
    <n v="471"/>
    <n v="78"/>
    <n v="-763"/>
    <n v="218"/>
    <n v="250"/>
    <n v="150"/>
    <n v="-93"/>
    <n v="-525"/>
    <n v="0"/>
    <s v="HOUSING OPPORTUNITY FUND"/>
    <s v="Default"/>
    <s v="COMMUNITY DEVELOPMENT PLANNING"/>
    <s v="Default"/>
  </r>
  <r>
    <x v="1"/>
    <s v="0000000"/>
    <s v="351310"/>
    <x v="111"/>
    <s v="BGTONLY"/>
    <n v="2016"/>
    <x v="3"/>
    <x v="111"/>
    <s v="50000-PROGRAM EXPENDITURE BUDGET"/>
    <s v="53000-SERVICES-OTHER CHARGES"/>
    <m/>
    <n v="0"/>
    <n v="2000000"/>
    <n v="0"/>
    <n v="0"/>
    <n v="2000000"/>
    <s v="0"/>
    <n v="0"/>
    <n v="0"/>
    <n v="0"/>
    <n v="0"/>
    <n v="0"/>
    <n v="0"/>
    <n v="0"/>
    <n v="0"/>
    <n v="0"/>
    <n v="0"/>
    <n v="0"/>
    <n v="0"/>
    <n v="0"/>
    <s v="HOUSING OPPORTUNITY FUND"/>
    <s v="Default"/>
    <s v="COMMUNITY DEVELOPMENT PLANNING"/>
    <s v="BUDGET ONLY DEFAULT"/>
  </r>
  <r>
    <x v="1"/>
    <s v="0000000"/>
    <s v="351310"/>
    <x v="215"/>
    <s v="BGTONLY"/>
    <n v="2016"/>
    <x v="3"/>
    <x v="214"/>
    <s v="50000-PROGRAM EXPENDITURE BUDGET"/>
    <s v="58000-INTRAGOVERNMENTAL CONTRIBUTIONS"/>
    <m/>
    <n v="0"/>
    <n v="3057000"/>
    <n v="0"/>
    <n v="0"/>
    <n v="3057000"/>
    <s v="0"/>
    <n v="0"/>
    <n v="0"/>
    <n v="0"/>
    <n v="0"/>
    <n v="0"/>
    <n v="0"/>
    <n v="0"/>
    <n v="0"/>
    <n v="0"/>
    <n v="0"/>
    <n v="0"/>
    <n v="0"/>
    <n v="0"/>
    <s v="HOUSING OPPORTUNITY FUND"/>
    <s v="Default"/>
    <s v="COMMUNITY DEVELOPMENT PLANNING"/>
    <s v="BUDGET ONLY DEFAULT"/>
  </r>
  <r>
    <x v="1"/>
    <s v="0000000"/>
    <s v="C22004"/>
    <x v="188"/>
    <s v="0000000"/>
    <n v="2016"/>
    <x v="4"/>
    <x v="187"/>
    <s v="R3000-REVENUE"/>
    <s v="R3400-CHARGE FOR SERVICES"/>
    <m/>
    <n v="0"/>
    <n v="0"/>
    <n v="0"/>
    <n v="0"/>
    <n v="0"/>
    <s v="N/A"/>
    <n v="0"/>
    <n v="0"/>
    <n v="0"/>
    <n v="0"/>
    <n v="0"/>
    <n v="0"/>
    <n v="0"/>
    <n v="0"/>
    <n v="0"/>
    <n v="0"/>
    <n v="0"/>
    <n v="0"/>
    <n v="0"/>
    <s v="HOUSING OPPORTUNITY FUND"/>
    <s v="Default"/>
    <s v="RAHP HSG CAPITAL"/>
    <s v="Default"/>
  </r>
  <r>
    <x v="1"/>
    <s v="0000000"/>
    <s v="C22004"/>
    <x v="192"/>
    <s v="0000000"/>
    <n v="2016"/>
    <x v="4"/>
    <x v="191"/>
    <s v="R3000-REVENUE"/>
    <s v="R3400-CHARGE FOR SERVICES"/>
    <m/>
    <n v="0"/>
    <n v="0"/>
    <n v="0"/>
    <n v="0"/>
    <n v="0"/>
    <s v="N/A"/>
    <n v="0"/>
    <n v="0"/>
    <n v="0"/>
    <n v="0"/>
    <n v="0"/>
    <n v="0"/>
    <n v="0"/>
    <n v="0"/>
    <n v="0"/>
    <n v="0"/>
    <n v="0"/>
    <n v="0"/>
    <n v="0"/>
    <s v="HOUSING OPPORTUNITY FUND"/>
    <s v="Default"/>
    <s v="RAHP HSG CAPITAL"/>
    <s v="Default"/>
  </r>
  <r>
    <x v="1"/>
    <s v="0000000"/>
    <s v="C22101"/>
    <x v="189"/>
    <s v="0000000"/>
    <n v="2016"/>
    <x v="4"/>
    <x v="188"/>
    <s v="R3000-REVENUE"/>
    <s v="R3400-CHARGE FOR SERVICES"/>
    <m/>
    <n v="0"/>
    <n v="0"/>
    <n v="0"/>
    <n v="0"/>
    <n v="0"/>
    <s v="N/A"/>
    <n v="0"/>
    <n v="0"/>
    <n v="0"/>
    <n v="0"/>
    <n v="0"/>
    <n v="0"/>
    <n v="0"/>
    <n v="0"/>
    <n v="0"/>
    <n v="0"/>
    <n v="0"/>
    <n v="0"/>
    <n v="0"/>
    <s v="HOUSING OPPORTUNITY FUND"/>
    <s v="Default"/>
    <s v="HOMELESS HOUSING"/>
    <s v="Default"/>
  </r>
  <r>
    <x v="1"/>
    <s v="0000000"/>
    <s v="C22101"/>
    <x v="190"/>
    <s v="0000000"/>
    <n v="2016"/>
    <x v="4"/>
    <x v="189"/>
    <s v="R3000-REVENUE"/>
    <s v="R3400-CHARGE FOR SERVICES"/>
    <m/>
    <n v="0"/>
    <n v="0"/>
    <n v="0"/>
    <n v="0"/>
    <n v="0"/>
    <s v="N/A"/>
    <n v="0"/>
    <n v="0"/>
    <n v="0"/>
    <n v="0"/>
    <n v="0"/>
    <n v="0"/>
    <n v="0"/>
    <n v="0"/>
    <n v="0"/>
    <n v="0"/>
    <n v="0"/>
    <n v="0"/>
    <n v="0"/>
    <s v="HOUSING OPPORTUNITY FUND"/>
    <s v="Default"/>
    <s v="HOMELESS HOUSING"/>
    <s v="Default"/>
  </r>
  <r>
    <x v="1"/>
    <s v="0000000"/>
    <s v="C22101"/>
    <x v="191"/>
    <s v="0000000"/>
    <n v="2016"/>
    <x v="4"/>
    <x v="190"/>
    <s v="R3000-REVENUE"/>
    <s v="R3400-CHARGE FOR SERVICES"/>
    <m/>
    <n v="0"/>
    <n v="0"/>
    <n v="0"/>
    <n v="0"/>
    <n v="0"/>
    <s v="N/A"/>
    <n v="0"/>
    <n v="0"/>
    <n v="0"/>
    <n v="0"/>
    <n v="0"/>
    <n v="0"/>
    <n v="0"/>
    <n v="0"/>
    <n v="0"/>
    <n v="0"/>
    <n v="0"/>
    <n v="0"/>
    <n v="0"/>
    <s v="HOUSING OPPORTUNITY FUND"/>
    <s v="Default"/>
    <s v="HOMELESS HOUSING"/>
    <s v="Default"/>
  </r>
  <r>
    <x v="1"/>
    <s v="0000000"/>
    <s v="C22101"/>
    <x v="201"/>
    <s v="0000000"/>
    <n v="2016"/>
    <x v="4"/>
    <x v="200"/>
    <s v="R3000-REVENUE"/>
    <s v="R3600-MISCELLANEOUS REVENUE"/>
    <m/>
    <n v="0"/>
    <n v="0"/>
    <n v="0"/>
    <n v="0"/>
    <n v="0"/>
    <s v="N/A"/>
    <n v="0"/>
    <n v="0"/>
    <n v="0"/>
    <n v="0"/>
    <n v="0"/>
    <n v="0"/>
    <n v="0"/>
    <n v="0"/>
    <n v="0"/>
    <n v="0"/>
    <n v="0"/>
    <n v="0"/>
    <n v="0"/>
    <s v="HOUSING OPPORTUNITY FUND"/>
    <s v="Default"/>
    <s v="HOMELESS HOUSING"/>
    <s v="Default"/>
  </r>
  <r>
    <x v="1"/>
    <s v="0000000"/>
    <s v="GAAP01"/>
    <x v="4"/>
    <s v="0000000"/>
    <n v="2016"/>
    <x v="0"/>
    <x v="4"/>
    <s v="BS000-CURRENT ASSETS"/>
    <s v="B1000-CASH"/>
    <m/>
    <n v="0"/>
    <n v="0"/>
    <n v="45400"/>
    <n v="0"/>
    <n v="-45400"/>
    <s v="N/A"/>
    <n v="0"/>
    <n v="45400"/>
    <n v="0"/>
    <n v="0"/>
    <n v="0"/>
    <n v="0"/>
    <n v="0"/>
    <n v="0"/>
    <n v="0"/>
    <n v="0"/>
    <n v="0"/>
    <n v="0"/>
    <n v="0"/>
    <s v="HOUSING OPPORTUNITY FUND"/>
    <s v="Default"/>
    <s v="GAAP ADJUSTMENTS"/>
    <s v="Default"/>
  </r>
  <r>
    <x v="1"/>
    <s v="0000000"/>
    <s v="GAAP01"/>
    <x v="103"/>
    <s v="0000000"/>
    <n v="2016"/>
    <x v="4"/>
    <x v="103"/>
    <s v="R3000-REVENUE"/>
    <s v="R3600-MISCELLANEOUS REVENUE"/>
    <m/>
    <n v="0"/>
    <n v="0"/>
    <n v="-45400"/>
    <n v="0"/>
    <n v="45400"/>
    <s v="N/A"/>
    <n v="0"/>
    <n v="-45400"/>
    <n v="0"/>
    <n v="0"/>
    <n v="0"/>
    <n v="0"/>
    <n v="0"/>
    <n v="0"/>
    <n v="0"/>
    <n v="0"/>
    <n v="0"/>
    <n v="0"/>
    <n v="0"/>
    <s v="HOUSING OPPORTUNITY FUND"/>
    <s v="Default"/>
    <s v="GAAP ADJUSTMENTS"/>
    <s v="Default"/>
  </r>
  <r>
    <x v="1"/>
    <s v="0000000"/>
    <s v="GAAP01"/>
    <x v="208"/>
    <s v="0000000"/>
    <n v="2016"/>
    <x v="4"/>
    <x v="207"/>
    <s v="R3000-REVENUE"/>
    <s v="R3900-OTHER FINANCING SOURCES"/>
    <m/>
    <n v="0"/>
    <n v="0"/>
    <n v="0"/>
    <n v="0"/>
    <n v="0"/>
    <s v="N/A"/>
    <n v="0"/>
    <n v="0"/>
    <n v="0"/>
    <n v="0"/>
    <n v="0"/>
    <n v="0"/>
    <n v="0"/>
    <n v="0"/>
    <n v="0"/>
    <n v="0"/>
    <n v="0"/>
    <n v="0"/>
    <n v="0"/>
    <s v="HOUSING OPPORTUNITY FUND"/>
    <s v="Default"/>
    <s v="GAAP ADJUSTMENTS"/>
    <s v="Default"/>
  </r>
  <r>
    <x v="1"/>
    <s v="0000000"/>
    <s v="GAAP01"/>
    <x v="216"/>
    <s v="5590000"/>
    <n v="2016"/>
    <x v="3"/>
    <x v="215"/>
    <s v="50000-PROGRAM EXPENDITURE BUDGET"/>
    <s v="53000-SERVICES-OTHER CHARGES"/>
    <m/>
    <n v="0"/>
    <n v="0"/>
    <n v="-100000"/>
    <n v="0"/>
    <n v="100000"/>
    <s v="N/A"/>
    <n v="0"/>
    <n v="0"/>
    <n v="0"/>
    <n v="0"/>
    <n v="0"/>
    <n v="0"/>
    <n v="0"/>
    <n v="0"/>
    <n v="0"/>
    <n v="0"/>
    <n v="0"/>
    <n v="-100000"/>
    <n v="0"/>
    <s v="HOUSING OPPORTUNITY FUND"/>
    <s v="Default"/>
    <s v="GAAP ADJUSTMENTS"/>
    <s v="HOUSING AND COMMUNITY DEVELOPMENT"/>
  </r>
  <r>
    <x v="1"/>
    <s v="1118118"/>
    <s v="351232"/>
    <x v="211"/>
    <s v="0000000"/>
    <n v="2016"/>
    <x v="4"/>
    <x v="210"/>
    <s v="R3000-REVENUE"/>
    <s v="R3380-INTERGOVERNMENTAL PAYMENTS"/>
    <m/>
    <n v="0"/>
    <n v="0"/>
    <n v="0"/>
    <n v="0"/>
    <n v="0"/>
    <s v="N/A"/>
    <n v="0"/>
    <n v="0"/>
    <n v="0"/>
    <n v="0"/>
    <n v="0"/>
    <n v="0"/>
    <n v="0"/>
    <n v="0"/>
    <n v="0"/>
    <n v="0"/>
    <n v="0"/>
    <n v="0"/>
    <n v="0"/>
    <s v="HOUSING OPPORTUNITY FUND"/>
    <s v="HOF OPER MIDD SERVICES"/>
    <s v="MDS HOUSING SERVICES"/>
    <s v="Default"/>
  </r>
  <r>
    <x v="1"/>
    <s v="1118118"/>
    <s v="351232"/>
    <x v="132"/>
    <s v="0000000"/>
    <n v="2016"/>
    <x v="4"/>
    <x v="132"/>
    <s v="R3000-REVENUE"/>
    <s v="R3600-MISCELLANEOUS REVENUE"/>
    <m/>
    <n v="0"/>
    <n v="0"/>
    <n v="0"/>
    <n v="0"/>
    <n v="0"/>
    <s v="N/A"/>
    <n v="0"/>
    <n v="0"/>
    <n v="0"/>
    <n v="0"/>
    <n v="0"/>
    <n v="0"/>
    <n v="0"/>
    <n v="0"/>
    <n v="0"/>
    <n v="0"/>
    <n v="0"/>
    <n v="0"/>
    <n v="0"/>
    <s v="HOUSING OPPORTUNITY FUND"/>
    <s v="HOF OPER MIDD SERVICES"/>
    <s v="MDS HOUSING SERVICES"/>
    <s v="Default"/>
  </r>
  <r>
    <x v="1"/>
    <s v="1118118"/>
    <s v="351232"/>
    <x v="133"/>
    <s v="0000000"/>
    <n v="2016"/>
    <x v="4"/>
    <x v="133"/>
    <s v="R3000-REVENUE"/>
    <s v="R3600-MISCELLANEOUS REVENUE"/>
    <m/>
    <n v="0"/>
    <n v="0"/>
    <n v="0"/>
    <n v="0"/>
    <n v="0"/>
    <s v="N/A"/>
    <n v="0"/>
    <n v="0"/>
    <n v="0"/>
    <n v="0"/>
    <n v="0"/>
    <n v="0"/>
    <n v="0"/>
    <n v="0"/>
    <n v="0"/>
    <n v="0"/>
    <n v="0"/>
    <n v="0"/>
    <n v="0"/>
    <s v="HOUSING OPPORTUNITY FUND"/>
    <s v="HOF OPER MIDD SERVICES"/>
    <s v="MDS HOUSING SERVICES"/>
    <s v="Default"/>
  </r>
  <r>
    <x v="1"/>
    <s v="1118118"/>
    <s v="351232"/>
    <x v="134"/>
    <s v="0000000"/>
    <n v="2016"/>
    <x v="4"/>
    <x v="134"/>
    <s v="R3000-REVENUE"/>
    <s v="R3600-MISCELLANEOUS REVENUE"/>
    <m/>
    <n v="0"/>
    <n v="0"/>
    <n v="0"/>
    <n v="0"/>
    <n v="0"/>
    <s v="N/A"/>
    <n v="0"/>
    <n v="0"/>
    <n v="0"/>
    <n v="0"/>
    <n v="0"/>
    <n v="0"/>
    <n v="0"/>
    <n v="0"/>
    <n v="0"/>
    <n v="0"/>
    <n v="0"/>
    <n v="0"/>
    <n v="0"/>
    <s v="HOUSING OPPORTUNITY FUND"/>
    <s v="HOF OPER MIDD SERVICES"/>
    <s v="MDS HOUSING SERVICES"/>
    <s v="Default"/>
  </r>
  <r>
    <x v="1"/>
    <s v="1118118"/>
    <s v="351232"/>
    <x v="204"/>
    <s v="0000000"/>
    <n v="2016"/>
    <x v="4"/>
    <x v="203"/>
    <s v="R3000-REVENUE"/>
    <s v="R3900-OTHER FINANCING SOURCES"/>
    <m/>
    <n v="0"/>
    <n v="0"/>
    <n v="-850000"/>
    <n v="0"/>
    <n v="850000"/>
    <s v="N/A"/>
    <n v="0"/>
    <n v="0"/>
    <n v="0"/>
    <n v="0"/>
    <n v="0"/>
    <n v="0"/>
    <n v="0"/>
    <n v="501250"/>
    <n v="-501250"/>
    <n v="0"/>
    <n v="0"/>
    <n v="-850000"/>
    <n v="0"/>
    <s v="HOUSING OPPORTUNITY FUND"/>
    <s v="HOF OPER MIDD SERVICES"/>
    <s v="MDS HOUSING SERVICES"/>
    <s v="Default"/>
  </r>
  <r>
    <x v="1"/>
    <s v="1118118"/>
    <s v="351232"/>
    <x v="73"/>
    <s v="5595000"/>
    <n v="2016"/>
    <x v="3"/>
    <x v="73"/>
    <s v="50000-PROGRAM EXPENDITURE BUDGET"/>
    <s v="51000-WAGES AND BENEFITS"/>
    <s v="51300-PERSONNEL BENEFITS"/>
    <n v="0"/>
    <n v="0"/>
    <n v="0"/>
    <n v="0"/>
    <n v="0"/>
    <s v="N/A"/>
    <n v="0"/>
    <n v="0"/>
    <n v="0"/>
    <n v="0"/>
    <n v="0"/>
    <n v="0"/>
    <n v="0"/>
    <n v="0"/>
    <n v="0"/>
    <n v="0"/>
    <n v="0"/>
    <n v="0"/>
    <n v="0"/>
    <s v="HOUSING OPPORTUNITY FUND"/>
    <s v="HOF OPER MIDD SERVICES"/>
    <s v="MDS HOUSING SERVICES"/>
    <s v="FACILITIES MAINTENANCE AND OPERATIONS"/>
  </r>
  <r>
    <x v="1"/>
    <s v="1118118"/>
    <s v="351232"/>
    <x v="163"/>
    <s v="5595000"/>
    <n v="2016"/>
    <x v="3"/>
    <x v="162"/>
    <s v="50000-PROGRAM EXPENDITURE BUDGET"/>
    <s v="52000-SUPPLIES"/>
    <m/>
    <n v="0"/>
    <n v="0"/>
    <n v="0"/>
    <n v="0"/>
    <n v="0"/>
    <s v="N/A"/>
    <n v="0"/>
    <n v="0"/>
    <n v="0"/>
    <n v="0"/>
    <n v="0"/>
    <n v="0"/>
    <n v="0"/>
    <n v="0"/>
    <n v="0"/>
    <n v="0"/>
    <n v="0"/>
    <n v="0"/>
    <n v="0"/>
    <s v="HOUSING OPPORTUNITY FUND"/>
    <s v="HOF OPER MIDD SERVICES"/>
    <s v="MDS HOUSING SERVICES"/>
    <s v="FACILITIES MAINTENANCE AND OPERATIONS"/>
  </r>
  <r>
    <x v="1"/>
    <s v="1118118"/>
    <s v="351232"/>
    <x v="41"/>
    <s v="5595000"/>
    <n v="2016"/>
    <x v="3"/>
    <x v="41"/>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39"/>
    <s v="5595000"/>
    <n v="2016"/>
    <x v="3"/>
    <x v="139"/>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11"/>
    <s v="0000000"/>
    <n v="2016"/>
    <x v="3"/>
    <x v="111"/>
    <s v="50000-PROGRAM EXPENDITURE BUDGET"/>
    <s v="53000-SERVICES-OTHER CHARGES"/>
    <m/>
    <n v="0"/>
    <n v="0"/>
    <n v="0"/>
    <n v="0"/>
    <n v="0"/>
    <s v="N/A"/>
    <n v="0"/>
    <n v="0"/>
    <n v="0"/>
    <n v="0"/>
    <n v="0"/>
    <n v="0"/>
    <n v="0"/>
    <n v="0"/>
    <n v="0"/>
    <n v="0"/>
    <n v="0"/>
    <n v="0"/>
    <n v="0"/>
    <s v="HOUSING OPPORTUNITY FUND"/>
    <s v="HOF OPER MIDD SERVICES"/>
    <s v="MDS HOUSING SERVICES"/>
    <s v="Default"/>
  </r>
  <r>
    <x v="1"/>
    <s v="1118118"/>
    <s v="351232"/>
    <x v="111"/>
    <s v="5595000"/>
    <n v="2016"/>
    <x v="3"/>
    <x v="111"/>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64"/>
    <s v="5595000"/>
    <n v="2016"/>
    <x v="3"/>
    <x v="163"/>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28"/>
    <s v="5595000"/>
    <n v="2016"/>
    <x v="3"/>
    <x v="12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40"/>
    <s v="5595000"/>
    <n v="2016"/>
    <x v="3"/>
    <x v="140"/>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59"/>
    <s v="5595000"/>
    <n v="2016"/>
    <x v="3"/>
    <x v="15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61"/>
    <s v="5595000"/>
    <n v="2016"/>
    <x v="3"/>
    <x v="160"/>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78"/>
    <s v="5595000"/>
    <n v="2016"/>
    <x v="3"/>
    <x v="7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42"/>
    <s v="5595000"/>
    <n v="2016"/>
    <x v="3"/>
    <x v="42"/>
    <s v="50000-PROGRAM EXPENDITURE BUDGET"/>
    <s v="55000-INTRAGOVERNMENTAL SERVICES"/>
    <m/>
    <n v="0"/>
    <n v="0"/>
    <n v="0"/>
    <n v="0"/>
    <n v="0"/>
    <s v="N/A"/>
    <n v="0"/>
    <n v="0"/>
    <n v="0"/>
    <n v="0"/>
    <n v="0"/>
    <n v="0"/>
    <n v="0"/>
    <n v="0"/>
    <n v="0"/>
    <n v="0"/>
    <n v="0"/>
    <n v="0"/>
    <n v="0"/>
    <s v="HOUSING OPPORTUNITY FUND"/>
    <s v="HOF OPER MIDD SERVICES"/>
    <s v="MDS HOUSING SERVICES"/>
    <s v="FACILITIES MAINTENANCE AND OPERATIONS"/>
  </r>
  <r>
    <x v="1"/>
    <s v="1118118"/>
    <s v="351232"/>
    <x v="131"/>
    <s v="5595000"/>
    <n v="2016"/>
    <x v="3"/>
    <x v="131"/>
    <s v="50000-PROGRAM EXPENDITURE BUDGET"/>
    <s v="55000-INTRAGOVERNMENTAL SERVICES"/>
    <m/>
    <n v="0"/>
    <n v="0"/>
    <n v="0"/>
    <n v="0"/>
    <n v="0"/>
    <s v="N/A"/>
    <n v="0"/>
    <n v="0"/>
    <n v="0"/>
    <n v="0"/>
    <n v="0"/>
    <n v="0"/>
    <n v="0"/>
    <n v="0"/>
    <n v="0"/>
    <n v="0"/>
    <n v="0"/>
    <n v="0"/>
    <n v="0"/>
    <s v="HOUSING OPPORTUNITY FUND"/>
    <s v="HOF OPER MIDD SERVICES"/>
    <s v="MDS HOUSING SERVICES"/>
    <s v="FACILITIES MAINTENANCE AND OPERATIONS"/>
  </r>
  <r>
    <x v="1"/>
    <s v="1118118"/>
    <s v="351232"/>
    <x v="217"/>
    <s v="5595000"/>
    <n v="2016"/>
    <x v="3"/>
    <x v="216"/>
    <s v="50000-PROGRAM EXPENDITURE BUDGET"/>
    <s v="57000-DEBT SERVICE"/>
    <m/>
    <n v="0"/>
    <n v="0"/>
    <n v="0"/>
    <n v="0"/>
    <n v="0"/>
    <s v="N/A"/>
    <n v="0"/>
    <n v="0"/>
    <n v="0"/>
    <n v="0"/>
    <n v="0"/>
    <n v="0"/>
    <n v="0"/>
    <n v="0"/>
    <n v="0"/>
    <n v="0"/>
    <n v="0"/>
    <n v="0"/>
    <n v="0"/>
    <s v="HOUSING OPPORTUNITY FUND"/>
    <s v="HOF OPER MIDD SERVICES"/>
    <s v="MDS HOUSING SERVICES"/>
    <s v="FACILITIES MAINTENANCE AND OPERATIONS"/>
  </r>
  <r>
    <x v="1"/>
    <s v="1118118"/>
    <s v="351300"/>
    <x v="204"/>
    <s v="0000000"/>
    <n v="2016"/>
    <x v="4"/>
    <x v="203"/>
    <s v="R3000-REVENUE"/>
    <s v="R3900-OTHER FINANCING SOURCES"/>
    <m/>
    <n v="0"/>
    <n v="0"/>
    <n v="-3101416"/>
    <n v="0"/>
    <n v="3101416"/>
    <s v="N/A"/>
    <n v="0"/>
    <n v="-2101416"/>
    <n v="0"/>
    <n v="0"/>
    <n v="0"/>
    <n v="0"/>
    <n v="0"/>
    <n v="0"/>
    <n v="0"/>
    <n v="-1000000"/>
    <n v="0"/>
    <n v="0"/>
    <n v="0"/>
    <s v="HOUSING OPPORTUNITY FUND"/>
    <s v="HOF OPER MIDD SERVICES"/>
    <s v="HOMELESS HOUSING PROGRAM"/>
    <s v="Default"/>
  </r>
  <r>
    <x v="1"/>
    <s v="1118130"/>
    <s v="351232"/>
    <x v="111"/>
    <s v="5595000"/>
    <n v="2016"/>
    <x v="3"/>
    <x v="111"/>
    <s v="50000-PROGRAM EXPENDITURE BUDGET"/>
    <s v="53000-SERVICES-OTHER CHARGES"/>
    <m/>
    <n v="0"/>
    <n v="0"/>
    <n v="0"/>
    <n v="0"/>
    <n v="0"/>
    <s v="N/A"/>
    <n v="0"/>
    <n v="0"/>
    <n v="0"/>
    <n v="0"/>
    <n v="0"/>
    <n v="0"/>
    <n v="0"/>
    <n v="0"/>
    <n v="0"/>
    <n v="0"/>
    <n v="0"/>
    <n v="0"/>
    <n v="0"/>
    <s v="HOUSING OPPORTUNITY FUND"/>
    <s v="HOF OPER SND MNTL HES2012"/>
    <s v="MDS HOUSING SERVICES"/>
    <s v="FACILITIES MAINTENANCE AND OPERATIONS"/>
  </r>
  <r>
    <x v="1"/>
    <s v="1118132"/>
    <s v="351232"/>
    <x v="111"/>
    <s v="5595000"/>
    <n v="2016"/>
    <x v="3"/>
    <x v="111"/>
    <s v="50000-PROGRAM EXPENDITURE BUDGET"/>
    <s v="53000-SERVICES-OTHER CHARGES"/>
    <m/>
    <n v="0"/>
    <n v="0"/>
    <n v="0"/>
    <n v="0"/>
    <n v="0"/>
    <s v="N/A"/>
    <n v="0"/>
    <n v="0"/>
    <n v="0"/>
    <n v="0"/>
    <n v="0"/>
    <n v="0"/>
    <n v="0"/>
    <n v="0"/>
    <n v="0"/>
    <n v="0"/>
    <n v="0"/>
    <n v="0"/>
    <n v="0"/>
    <s v="HOUSING OPPORTUNITY FUND"/>
    <s v="HOF OPER ARC HSG WINTONIA 2012"/>
    <s v="MDS HOUSING SERVICES"/>
    <s v="FACILITIES MAINTENANCE AND OPERATIONS"/>
  </r>
  <r>
    <x v="1"/>
    <s v="1118133"/>
    <s v="351232"/>
    <x v="111"/>
    <s v="5592000"/>
    <n v="2016"/>
    <x v="3"/>
    <x v="111"/>
    <s v="50000-PROGRAM EXPENDITURE BUDGET"/>
    <s v="53000-SERVICES-OTHER CHARGES"/>
    <m/>
    <n v="0"/>
    <n v="0"/>
    <n v="0"/>
    <n v="0"/>
    <n v="0"/>
    <s v="N/A"/>
    <n v="0"/>
    <n v="0"/>
    <n v="0"/>
    <n v="0"/>
    <n v="0"/>
    <n v="0"/>
    <n v="0"/>
    <n v="0"/>
    <n v="0"/>
    <n v="0"/>
    <n v="0"/>
    <n v="0"/>
    <n v="0"/>
    <s v="HOUSING OPPORTUNITY FUND"/>
    <s v="HOF OPER VALLEY CITIES LANDNG3"/>
    <s v="MDS HOUSING SERVICES"/>
    <s v="HOUSING AND COMMUNITY SERVICES"/>
  </r>
  <r>
    <x v="1"/>
    <s v="1118133"/>
    <s v="351232"/>
    <x v="111"/>
    <s v="5595000"/>
    <n v="2016"/>
    <x v="3"/>
    <x v="111"/>
    <s v="50000-PROGRAM EXPENDITURE BUDGET"/>
    <s v="53000-SERVICES-OTHER CHARGES"/>
    <m/>
    <n v="0"/>
    <n v="0"/>
    <n v="0"/>
    <n v="0"/>
    <n v="0"/>
    <s v="N/A"/>
    <n v="0"/>
    <n v="0"/>
    <n v="0"/>
    <n v="0"/>
    <n v="0"/>
    <n v="0"/>
    <n v="0"/>
    <n v="0"/>
    <n v="0"/>
    <n v="0"/>
    <n v="0"/>
    <n v="0"/>
    <n v="0"/>
    <s v="HOUSING OPPORTUNITY FUND"/>
    <s v="HOF OPER VALLEY CITIES LANDNG3"/>
    <s v="MDS HOUSING SERVICES"/>
    <s v="FACILITIES MAINTENANCE AND OPERATIONS"/>
  </r>
  <r>
    <x v="1"/>
    <s v="1118135"/>
    <s v="351232"/>
    <x v="111"/>
    <s v="5592000"/>
    <n v="2016"/>
    <x v="3"/>
    <x v="111"/>
    <s v="50000-PROGRAM EXPENDITURE BUDGET"/>
    <s v="53000-SERVICES-OTHER CHARGES"/>
    <m/>
    <n v="0"/>
    <n v="0"/>
    <n v="0"/>
    <n v="0"/>
    <n v="0"/>
    <s v="N/A"/>
    <n v="0"/>
    <n v="0"/>
    <n v="0"/>
    <n v="0"/>
    <n v="0"/>
    <n v="0"/>
    <n v="0"/>
    <n v="0"/>
    <n v="0"/>
    <n v="0"/>
    <n v="0"/>
    <n v="0"/>
    <n v="0"/>
    <s v="HOUSING OPPORTUNITY FUND"/>
    <s v="HOF OPER SMH KASOTA3"/>
    <s v="MDS HOUSING SERVICES"/>
    <s v="HOUSING AND COMMUNITY SERVICES"/>
  </r>
  <r>
    <x v="1"/>
    <s v="1118135"/>
    <s v="351232"/>
    <x v="111"/>
    <s v="5595000"/>
    <n v="2016"/>
    <x v="3"/>
    <x v="111"/>
    <s v="50000-PROGRAM EXPENDITURE BUDGET"/>
    <s v="53000-SERVICES-OTHER CHARGES"/>
    <m/>
    <n v="0"/>
    <n v="0"/>
    <n v="0"/>
    <n v="0"/>
    <n v="0"/>
    <s v="N/A"/>
    <n v="0"/>
    <n v="0"/>
    <n v="0"/>
    <n v="0"/>
    <n v="0"/>
    <n v="0"/>
    <n v="0"/>
    <n v="0"/>
    <n v="0"/>
    <n v="0"/>
    <n v="0"/>
    <n v="0"/>
    <n v="0"/>
    <s v="HOUSING OPPORTUNITY FUND"/>
    <s v="HOF OPER SMH KASOTA3"/>
    <s v="MDS HOUSING SERVICES"/>
    <s v="FACILITIES MAINTENANCE AND OPERATIONS"/>
  </r>
  <r>
    <x v="1"/>
    <s v="1118136"/>
    <s v="351232"/>
    <x v="111"/>
    <s v="5592000"/>
    <n v="2016"/>
    <x v="3"/>
    <x v="111"/>
    <s v="50000-PROGRAM EXPENDITURE BUDGET"/>
    <s v="53000-SERVICES-OTHER CHARGES"/>
    <m/>
    <n v="0"/>
    <n v="0"/>
    <n v="0"/>
    <n v="0"/>
    <n v="0"/>
    <s v="N/A"/>
    <n v="0"/>
    <n v="0"/>
    <n v="0"/>
    <n v="0"/>
    <n v="0"/>
    <n v="0"/>
    <n v="0"/>
    <n v="0"/>
    <n v="0"/>
    <n v="0"/>
    <n v="0"/>
    <n v="0"/>
    <n v="0"/>
    <s v="HOUSING OPPORTUNITY FUND"/>
    <s v="HOF OPER SMH PACIFIC CRT5"/>
    <s v="MDS HOUSING SERVICES"/>
    <s v="HOUSING AND COMMUNITY SERVICES"/>
  </r>
  <r>
    <x v="1"/>
    <s v="1118136"/>
    <s v="351232"/>
    <x v="111"/>
    <s v="5595000"/>
    <n v="2016"/>
    <x v="3"/>
    <x v="111"/>
    <s v="50000-PROGRAM EXPENDITURE BUDGET"/>
    <s v="53000-SERVICES-OTHER CHARGES"/>
    <m/>
    <n v="0"/>
    <n v="0"/>
    <n v="0"/>
    <n v="0"/>
    <n v="0"/>
    <s v="N/A"/>
    <n v="0"/>
    <n v="0"/>
    <n v="0"/>
    <n v="0"/>
    <n v="0"/>
    <n v="0"/>
    <n v="0"/>
    <n v="0"/>
    <n v="0"/>
    <n v="0"/>
    <n v="0"/>
    <n v="0"/>
    <n v="0"/>
    <s v="HOUSING OPPORTUNITY FUND"/>
    <s v="HOF OPER SMH PACIFIC CRT5"/>
    <s v="MDS HOUSING SERVICES"/>
    <s v="FACILITIES MAINTENANCE AND OPERATIONS"/>
  </r>
  <r>
    <x v="1"/>
    <s v="1118137"/>
    <s v="351232"/>
    <x v="111"/>
    <s v="5592000"/>
    <n v="2016"/>
    <x v="3"/>
    <x v="111"/>
    <s v="50000-PROGRAM EXPENDITURE BUDGET"/>
    <s v="53000-SERVICES-OTHER CHARGES"/>
    <m/>
    <n v="0"/>
    <n v="0"/>
    <n v="0"/>
    <n v="0"/>
    <n v="0"/>
    <s v="N/A"/>
    <n v="0"/>
    <n v="0"/>
    <n v="0"/>
    <n v="0"/>
    <n v="0"/>
    <n v="0"/>
    <n v="0"/>
    <n v="0"/>
    <n v="0"/>
    <n v="0"/>
    <n v="0"/>
    <n v="0"/>
    <n v="0"/>
    <s v="HOUSING OPPORTUNITY FUND"/>
    <s v="HOF OPER PHG HUMPHRY HSE3"/>
    <s v="MDS HOUSING SERVICES"/>
    <s v="HOUSING AND COMMUNITY SERVICES"/>
  </r>
  <r>
    <x v="1"/>
    <s v="1118137"/>
    <s v="351232"/>
    <x v="111"/>
    <s v="5595000"/>
    <n v="2016"/>
    <x v="3"/>
    <x v="111"/>
    <s v="50000-PROGRAM EXPENDITURE BUDGET"/>
    <s v="53000-SERVICES-OTHER CHARGES"/>
    <m/>
    <n v="0"/>
    <n v="0"/>
    <n v="0"/>
    <n v="0"/>
    <n v="0"/>
    <s v="N/A"/>
    <n v="0"/>
    <n v="0"/>
    <n v="0"/>
    <n v="0"/>
    <n v="0"/>
    <n v="0"/>
    <n v="0"/>
    <n v="0"/>
    <n v="0"/>
    <n v="0"/>
    <n v="0"/>
    <n v="0"/>
    <n v="0"/>
    <s v="HOUSING OPPORTUNITY FUND"/>
    <s v="HOF OPER PHG HUMPHRY HSE3"/>
    <s v="MDS HOUSING SERVICES"/>
    <s v="FACILITIES MAINTENANCE AND OPERATIONS"/>
  </r>
  <r>
    <x v="1"/>
    <s v="1118138"/>
    <s v="351232"/>
    <x v="111"/>
    <s v="5595000"/>
    <n v="2016"/>
    <x v="3"/>
    <x v="111"/>
    <s v="50000-PROGRAM EXPENDITURE BUDGET"/>
    <s v="53000-SERVICES-OTHER CHARGES"/>
    <m/>
    <n v="0"/>
    <n v="0"/>
    <n v="0"/>
    <n v="0"/>
    <n v="0"/>
    <s v="N/A"/>
    <n v="0"/>
    <n v="0"/>
    <n v="0"/>
    <n v="0"/>
    <n v="0"/>
    <n v="0"/>
    <n v="0"/>
    <n v="0"/>
    <n v="0"/>
    <n v="0"/>
    <n v="0"/>
    <n v="0"/>
    <n v="0"/>
    <s v="HOUSING OPPORTUNITY FUND"/>
    <s v="HOF OPER PHG SCARGO3"/>
    <s v="MDS HOUSING SERVICES"/>
    <s v="FACILITIES MAINTENANCE AND OPERATIONS"/>
  </r>
  <r>
    <x v="1"/>
    <s v="1118143"/>
    <s v="351232"/>
    <x v="111"/>
    <s v="5595000"/>
    <n v="2016"/>
    <x v="3"/>
    <x v="111"/>
    <s v="50000-PROGRAM EXPENDITURE BUDGET"/>
    <s v="53000-SERVICES-OTHER CHARGES"/>
    <m/>
    <n v="0"/>
    <n v="0"/>
    <n v="0"/>
    <n v="0"/>
    <n v="0"/>
    <s v="N/A"/>
    <n v="0"/>
    <n v="0"/>
    <n v="0"/>
    <n v="0"/>
    <n v="0"/>
    <n v="0"/>
    <n v="0"/>
    <n v="0"/>
    <n v="0"/>
    <n v="0"/>
    <n v="0"/>
    <n v="0"/>
    <n v="0"/>
    <s v="HOUSING OPPORTUNITY FUND"/>
    <s v="HOF OPER ARC HSG WINTONIA 2013"/>
    <s v="MDS HOUSING SERVICES"/>
    <s v="FACILITIES MAINTENANCE AND OPERATIONS"/>
  </r>
  <r>
    <x v="1"/>
    <s v="1118165"/>
    <s v="351232"/>
    <x v="111"/>
    <s v="5592000"/>
    <n v="2016"/>
    <x v="3"/>
    <x v="111"/>
    <s v="50000-PROGRAM EXPENDITURE BUDGET"/>
    <s v="53000-SERVICES-OTHER CHARGES"/>
    <m/>
    <n v="0"/>
    <n v="0"/>
    <n v="0"/>
    <n v="0"/>
    <n v="0"/>
    <s v="N/A"/>
    <n v="0"/>
    <n v="0"/>
    <n v="0"/>
    <n v="0"/>
    <n v="0"/>
    <n v="0"/>
    <n v="0"/>
    <n v="0"/>
    <n v="0"/>
    <n v="0"/>
    <n v="0"/>
    <n v="0"/>
    <n v="0"/>
    <s v="HOUSING OPPORTUNITY FUND"/>
    <s v="HOF OPER DESC SBR HSG 9324"/>
    <s v="MDS HOUSING SERVICES"/>
    <s v="HOUSING AND COMMUNITY SERVICES"/>
  </r>
  <r>
    <x v="1"/>
    <s v="1118165"/>
    <s v="351232"/>
    <x v="111"/>
    <s v="5595000"/>
    <n v="2016"/>
    <x v="3"/>
    <x v="111"/>
    <s v="50000-PROGRAM EXPENDITURE BUDGET"/>
    <s v="53000-SERVICES-OTHER CHARGES"/>
    <m/>
    <n v="0"/>
    <n v="0"/>
    <n v="0"/>
    <n v="0"/>
    <n v="0"/>
    <s v="N/A"/>
    <n v="0"/>
    <n v="0"/>
    <n v="0"/>
    <n v="0"/>
    <n v="0"/>
    <n v="0"/>
    <n v="0"/>
    <n v="0"/>
    <n v="0"/>
    <n v="0"/>
    <n v="0"/>
    <n v="0"/>
    <n v="0"/>
    <s v="HOUSING OPPORTUNITY FUND"/>
    <s v="HOF OPER DESC SBR HSG 9324"/>
    <s v="MDS HOUSING SERVICES"/>
    <s v="FACILITIES MAINTENANCE AND OPERATIONS"/>
  </r>
  <r>
    <x v="1"/>
    <s v="1118166"/>
    <s v="351232"/>
    <x v="111"/>
    <s v="0000000"/>
    <n v="2016"/>
    <x v="3"/>
    <x v="111"/>
    <s v="50000-PROGRAM EXPENDITURE BUDGET"/>
    <s v="53000-SERVICES-OTHER CHARGES"/>
    <m/>
    <n v="0"/>
    <n v="0"/>
    <n v="0"/>
    <n v="0"/>
    <n v="0"/>
    <s v="N/A"/>
    <n v="0"/>
    <n v="0"/>
    <n v="0"/>
    <n v="0"/>
    <n v="0"/>
    <n v="0"/>
    <n v="0"/>
    <n v="0"/>
    <n v="0"/>
    <n v="0"/>
    <n v="0"/>
    <n v="0"/>
    <n v="0"/>
    <s v="HOUSING OPPORTUNITY FUND"/>
    <s v="HOF OPER SOUND MENTAL HEALTH9"/>
    <s v="MDS HOUSING SERVICES"/>
    <s v="Default"/>
  </r>
  <r>
    <x v="1"/>
    <s v="1118166"/>
    <s v="351232"/>
    <x v="111"/>
    <s v="5592000"/>
    <n v="2016"/>
    <x v="3"/>
    <x v="111"/>
    <s v="50000-PROGRAM EXPENDITURE BUDGET"/>
    <s v="53000-SERVICES-OTHER CHARGES"/>
    <m/>
    <n v="0"/>
    <n v="0"/>
    <n v="0"/>
    <n v="0"/>
    <n v="0"/>
    <s v="N/A"/>
    <n v="0"/>
    <n v="0"/>
    <n v="0"/>
    <n v="0"/>
    <n v="0"/>
    <n v="0"/>
    <n v="0"/>
    <n v="0"/>
    <n v="0"/>
    <n v="0"/>
    <n v="0"/>
    <n v="0"/>
    <n v="0"/>
    <s v="HOUSING OPPORTUNITY FUND"/>
    <s v="HOF OPER SOUND MENTAL HEALTH9"/>
    <s v="MDS HOUSING SERVICES"/>
    <s v="HOUSING AND COMMUNITY SERVICES"/>
  </r>
  <r>
    <x v="1"/>
    <s v="1118166"/>
    <s v="351232"/>
    <x v="111"/>
    <s v="5595000"/>
    <n v="2016"/>
    <x v="3"/>
    <x v="111"/>
    <s v="50000-PROGRAM EXPENDITURE BUDGET"/>
    <s v="53000-SERVICES-OTHER CHARGES"/>
    <m/>
    <n v="0"/>
    <n v="0"/>
    <n v="0"/>
    <n v="0"/>
    <n v="0"/>
    <s v="N/A"/>
    <n v="0"/>
    <n v="0"/>
    <n v="0"/>
    <n v="0"/>
    <n v="0"/>
    <n v="0"/>
    <n v="0"/>
    <n v="0"/>
    <n v="0"/>
    <n v="0"/>
    <n v="0"/>
    <n v="0"/>
    <n v="0"/>
    <s v="HOUSING OPPORTUNITY FUND"/>
    <s v="HOF OPER SOUND MENTAL HEALTH9"/>
    <s v="MDS HOUSING SERVICES"/>
    <s v="FACILITIES MAINTENANCE AND OPERATIONS"/>
  </r>
  <r>
    <x v="1"/>
    <s v="1118168"/>
    <s v="351232"/>
    <x v="111"/>
    <s v="5592000"/>
    <n v="2016"/>
    <x v="3"/>
    <x v="111"/>
    <s v="50000-PROGRAM EXPENDITURE BUDGET"/>
    <s v="53000-SERVICES-OTHER CHARGES"/>
    <m/>
    <n v="0"/>
    <n v="0"/>
    <n v="0"/>
    <n v="0"/>
    <n v="0"/>
    <s v="N/A"/>
    <n v="0"/>
    <n v="0"/>
    <n v="0"/>
    <n v="0"/>
    <n v="0"/>
    <n v="0"/>
    <n v="0"/>
    <n v="0"/>
    <n v="0"/>
    <n v="0"/>
    <n v="0"/>
    <n v="0"/>
    <n v="0"/>
    <s v="HOUSING OPPORTUNITY FUND"/>
    <s v="HOF OPER TRANS RES MDS 152"/>
    <s v="MDS HOUSING SERVICES"/>
    <s v="HOUSING AND COMMUNITY SERVICES"/>
  </r>
  <r>
    <x v="1"/>
    <s v="1118168"/>
    <s v="351232"/>
    <x v="111"/>
    <s v="5595000"/>
    <n v="2016"/>
    <x v="3"/>
    <x v="111"/>
    <s v="50000-PROGRAM EXPENDITURE BUDGET"/>
    <s v="53000-SERVICES-OTHER CHARGES"/>
    <m/>
    <n v="0"/>
    <n v="0"/>
    <n v="0"/>
    <n v="0"/>
    <n v="0"/>
    <s v="N/A"/>
    <n v="0"/>
    <n v="0"/>
    <n v="0"/>
    <n v="0"/>
    <n v="0"/>
    <n v="0"/>
    <n v="0"/>
    <n v="0"/>
    <n v="0"/>
    <n v="0"/>
    <n v="0"/>
    <n v="0"/>
    <n v="0"/>
    <s v="HOUSING OPPORTUNITY FUND"/>
    <s v="HOF OPER TRANS RES MDS 152"/>
    <s v="MDS HOUSING SERVICES"/>
    <s v="FACILITIES MAINTENANCE AND OPERATIONS"/>
  </r>
  <r>
    <x v="1"/>
    <s v="1118169"/>
    <s v="351232"/>
    <x v="111"/>
    <s v="5592000"/>
    <n v="2016"/>
    <x v="3"/>
    <x v="111"/>
    <s v="50000-PROGRAM EXPENDITURE BUDGET"/>
    <s v="53000-SERVICES-OTHER CHARGES"/>
    <m/>
    <n v="0"/>
    <n v="0"/>
    <n v="0"/>
    <n v="0"/>
    <n v="0"/>
    <s v="N/A"/>
    <n v="0"/>
    <n v="0"/>
    <n v="0"/>
    <n v="0"/>
    <n v="0"/>
    <n v="0"/>
    <n v="0"/>
    <n v="0"/>
    <n v="0"/>
    <n v="0"/>
    <n v="0"/>
    <n v="0"/>
    <n v="0"/>
    <s v="HOUSING OPPORTUNITY FUND"/>
    <s v="HOF OPER EVRGRN TS REACH 9324"/>
    <s v="MDS HOUSING SERVICES"/>
    <s v="HOUSING AND COMMUNITY SERVICES"/>
  </r>
  <r>
    <x v="1"/>
    <s v="1118169"/>
    <s v="351232"/>
    <x v="111"/>
    <s v="5595000"/>
    <n v="2016"/>
    <x v="3"/>
    <x v="111"/>
    <s v="50000-PROGRAM EXPENDITURE BUDGET"/>
    <s v="53000-SERVICES-OTHER CHARGES"/>
    <m/>
    <n v="0"/>
    <n v="0"/>
    <n v="0"/>
    <n v="0"/>
    <n v="0"/>
    <s v="N/A"/>
    <n v="0"/>
    <n v="0"/>
    <n v="0"/>
    <n v="0"/>
    <n v="0"/>
    <n v="0"/>
    <n v="0"/>
    <n v="0"/>
    <n v="0"/>
    <n v="0"/>
    <n v="0"/>
    <n v="0"/>
    <n v="0"/>
    <s v="HOUSING OPPORTUNITY FUND"/>
    <s v="HOF OPER EVRGRN TS REACH 9324"/>
    <s v="MDS HOUSING SERVICES"/>
    <s v="FACILITIES MAINTENANCE AND OPERATIONS"/>
  </r>
  <r>
    <x v="1"/>
    <s v="1118170"/>
    <s v="351232"/>
    <x v="111"/>
    <s v="5592000"/>
    <n v="2016"/>
    <x v="3"/>
    <x v="111"/>
    <s v="50000-PROGRAM EXPENDITURE BUDGET"/>
    <s v="53000-SERVICES-OTHER CHARGES"/>
    <m/>
    <n v="0"/>
    <n v="0"/>
    <n v="0"/>
    <n v="0"/>
    <n v="0"/>
    <s v="N/A"/>
    <n v="0"/>
    <n v="0"/>
    <n v="0"/>
    <n v="0"/>
    <n v="0"/>
    <n v="0"/>
    <n v="0"/>
    <n v="0"/>
    <n v="0"/>
    <n v="0"/>
    <n v="0"/>
    <n v="0"/>
    <n v="0"/>
    <s v="HOUSING OPPORTUNITY FUND"/>
    <s v="HOF OPER HBVW HSG FIRST 9324"/>
    <s v="MDS HOUSING SERVICES"/>
    <s v="HOUSING AND COMMUNITY SERVICES"/>
  </r>
  <r>
    <x v="1"/>
    <s v="1118170"/>
    <s v="351232"/>
    <x v="111"/>
    <s v="5595000"/>
    <n v="2016"/>
    <x v="3"/>
    <x v="111"/>
    <s v="50000-PROGRAM EXPENDITURE BUDGET"/>
    <s v="53000-SERVICES-OTHER CHARGES"/>
    <m/>
    <n v="0"/>
    <n v="0"/>
    <n v="0"/>
    <n v="0"/>
    <n v="0"/>
    <s v="N/A"/>
    <n v="0"/>
    <n v="0"/>
    <n v="0"/>
    <n v="0"/>
    <n v="0"/>
    <n v="0"/>
    <n v="0"/>
    <n v="0"/>
    <n v="0"/>
    <n v="0"/>
    <n v="0"/>
    <n v="0"/>
    <n v="0"/>
    <s v="HOUSING OPPORTUNITY FUND"/>
    <s v="HOF OPER HBVW HSG FIRST 9324"/>
    <s v="MDS HOUSING SERVICES"/>
    <s v="FACILITIES MAINTENANCE AND OPERATIONS"/>
  </r>
  <r>
    <x v="1"/>
    <s v="1118171"/>
    <s v="351232"/>
    <x v="111"/>
    <s v="0000000"/>
    <n v="2016"/>
    <x v="3"/>
    <x v="111"/>
    <s v="50000-PROGRAM EXPENDITURE BUDGET"/>
    <s v="53000-SERVICES-OTHER CHARGES"/>
    <m/>
    <n v="0"/>
    <n v="0"/>
    <n v="-1517.29"/>
    <n v="0"/>
    <n v="1517.29"/>
    <s v="N/A"/>
    <n v="0"/>
    <n v="0"/>
    <n v="-1517.29"/>
    <n v="0"/>
    <n v="0"/>
    <n v="0"/>
    <n v="0"/>
    <n v="0"/>
    <n v="0"/>
    <n v="0"/>
    <n v="0"/>
    <n v="0"/>
    <n v="0"/>
    <s v="HOUSING OPPORTUNITY FUND"/>
    <s v="HOF OPER MIDD RENTAL ASSIST"/>
    <s v="MDS HOUSING SERVICES"/>
    <s v="Default"/>
  </r>
  <r>
    <x v="1"/>
    <s v="1118171"/>
    <s v="351232"/>
    <x v="111"/>
    <s v="5592000"/>
    <n v="2016"/>
    <x v="3"/>
    <x v="111"/>
    <s v="50000-PROGRAM EXPENDITURE BUDGET"/>
    <s v="53000-SERVICES-OTHER CHARGES"/>
    <m/>
    <n v="0"/>
    <n v="0"/>
    <n v="0"/>
    <n v="0"/>
    <n v="0"/>
    <s v="N/A"/>
    <n v="0"/>
    <n v="0"/>
    <n v="0"/>
    <n v="0"/>
    <n v="0"/>
    <n v="0"/>
    <n v="0"/>
    <n v="0"/>
    <n v="0"/>
    <n v="0"/>
    <n v="0"/>
    <n v="0"/>
    <n v="0"/>
    <s v="HOUSING OPPORTUNITY FUND"/>
    <s v="HOF OPER MIDD RENTAL ASSIST"/>
    <s v="MDS HOUSING SERVICES"/>
    <s v="HOUSING AND COMMUNITY SERVICES"/>
  </r>
  <r>
    <x v="1"/>
    <s v="1118171"/>
    <s v="351232"/>
    <x v="111"/>
    <s v="5595000"/>
    <n v="2016"/>
    <x v="3"/>
    <x v="111"/>
    <s v="50000-PROGRAM EXPENDITURE BUDGET"/>
    <s v="53000-SERVICES-OTHER CHARGES"/>
    <m/>
    <n v="0"/>
    <n v="0"/>
    <n v="0"/>
    <n v="0"/>
    <n v="0"/>
    <s v="N/A"/>
    <n v="0"/>
    <n v="0"/>
    <n v="0"/>
    <n v="0"/>
    <n v="0"/>
    <n v="0"/>
    <n v="0"/>
    <n v="0"/>
    <n v="0"/>
    <n v="0"/>
    <n v="0"/>
    <n v="0"/>
    <n v="0"/>
    <s v="HOUSING OPPORTUNITY FUND"/>
    <s v="HOF OPER MIDD RENTAL ASSIST"/>
    <s v="MDS HOUSING SERVICES"/>
    <s v="FACILITIES MAINTENANCE AND OPERATIONS"/>
  </r>
  <r>
    <x v="1"/>
    <s v="1118177"/>
    <s v="351231"/>
    <x v="40"/>
    <s v="5595000"/>
    <n v="2016"/>
    <x v="3"/>
    <x v="40"/>
    <s v="50000-PROGRAM EXPENDITURE BUDGET"/>
    <s v="51000-WAGES AND BENEFITS"/>
    <s v="51100-SALARIES/WAGES"/>
    <n v="0"/>
    <n v="0"/>
    <n v="0"/>
    <n v="0"/>
    <n v="0"/>
    <s v="N/A"/>
    <n v="0"/>
    <n v="0"/>
    <n v="0"/>
    <n v="0"/>
    <n v="0"/>
    <n v="0"/>
    <n v="0"/>
    <n v="0"/>
    <n v="0"/>
    <n v="0"/>
    <n v="0"/>
    <n v="0"/>
    <n v="0"/>
    <s v="HOUSING OPPORTUNITY FUND"/>
    <s v="HOF OPER HOF MIDD ADMIN"/>
    <s v="MIDD HOUSING CAPITAL"/>
    <s v="FACILITIES MAINTENANCE AND OPERATIONS"/>
  </r>
  <r>
    <x v="1"/>
    <s v="1118177"/>
    <s v="351231"/>
    <x v="70"/>
    <s v="5595000"/>
    <n v="2016"/>
    <x v="3"/>
    <x v="70"/>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71"/>
    <s v="5595000"/>
    <n v="2016"/>
    <x v="3"/>
    <x v="71"/>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72"/>
    <s v="5595000"/>
    <n v="2016"/>
    <x v="3"/>
    <x v="72"/>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117"/>
    <s v="5595000"/>
    <n v="2016"/>
    <x v="3"/>
    <x v="117"/>
    <s v="50000-PROGRAM EXPENDITURE BUDGET"/>
    <s v="59900-CONTRA EXPENDITURES"/>
    <m/>
    <n v="0"/>
    <n v="0"/>
    <n v="0"/>
    <n v="0"/>
    <n v="0"/>
    <s v="N/A"/>
    <n v="0"/>
    <n v="0"/>
    <n v="0"/>
    <n v="0"/>
    <n v="0"/>
    <n v="0"/>
    <n v="0"/>
    <n v="0"/>
    <n v="0"/>
    <n v="0"/>
    <n v="0"/>
    <n v="0"/>
    <n v="0"/>
    <s v="HOUSING OPPORTUNITY FUND"/>
    <s v="HOF OPER HOF MIDD ADMIN"/>
    <s v="MIDD HOUSING CAPITAL"/>
    <s v="FACILITIES MAINTENANCE AND OPERATIONS"/>
  </r>
  <r>
    <x v="1"/>
    <s v="1118177"/>
    <s v="351231"/>
    <x v="53"/>
    <s v="5595000"/>
    <n v="2016"/>
    <x v="3"/>
    <x v="53"/>
    <s v="50000-PROGRAM EXPENDITURE BUDGET"/>
    <s v="82000-APPLIED OVERHEAD"/>
    <m/>
    <n v="0"/>
    <n v="0"/>
    <n v="0"/>
    <n v="0"/>
    <n v="0"/>
    <s v="N/A"/>
    <n v="0"/>
    <n v="0"/>
    <n v="0"/>
    <n v="0"/>
    <n v="0"/>
    <n v="0"/>
    <n v="0"/>
    <n v="0"/>
    <n v="0"/>
    <n v="0"/>
    <n v="0"/>
    <n v="0"/>
    <n v="0"/>
    <s v="HOUSING OPPORTUNITY FUND"/>
    <s v="HOF OPER HOF MIDD ADMIN"/>
    <s v="MIDD HOUSING CAPITAL"/>
    <s v="FACILITIES MAINTENANCE AND OPERATIONS"/>
  </r>
  <r>
    <x v="1"/>
    <s v="1118177"/>
    <s v="351231"/>
    <x v="54"/>
    <s v="5595000"/>
    <n v="2016"/>
    <x v="3"/>
    <x v="54"/>
    <s v="50000-PROGRAM EXPENDITURE BUDGET"/>
    <s v="82000-APPLIED OVERHEAD"/>
    <m/>
    <n v="0"/>
    <n v="0"/>
    <n v="0"/>
    <n v="0"/>
    <n v="0"/>
    <s v="N/A"/>
    <n v="0"/>
    <n v="0"/>
    <n v="0"/>
    <n v="0"/>
    <n v="0"/>
    <n v="0"/>
    <n v="0"/>
    <n v="0"/>
    <n v="0"/>
    <n v="0"/>
    <n v="0"/>
    <n v="0"/>
    <n v="0"/>
    <s v="HOUSING OPPORTUNITY FUND"/>
    <s v="HOF OPER HOF MIDD ADMIN"/>
    <s v="MIDD HOUSING CAPITAL"/>
    <s v="FACILITIES MAINTENANCE AND OPERATIONS"/>
  </r>
  <r>
    <x v="1"/>
    <s v="1118191"/>
    <s v="351020"/>
    <x v="212"/>
    <s v="0000000"/>
    <n v="2016"/>
    <x v="4"/>
    <x v="211"/>
    <s v="R3000-REVENUE"/>
    <s v="R3400-CHARGE FOR SERVICES"/>
    <m/>
    <n v="0"/>
    <n v="0"/>
    <n v="0"/>
    <n v="0"/>
    <n v="0"/>
    <s v="N/A"/>
    <n v="0"/>
    <n v="0"/>
    <n v="0"/>
    <n v="0"/>
    <n v="0"/>
    <n v="0"/>
    <n v="0"/>
    <n v="0"/>
    <n v="0"/>
    <n v="0"/>
    <n v="0"/>
    <n v="0"/>
    <n v="0"/>
    <s v="HOUSING OPPORTUNITY FUND"/>
    <s v="HOF OPER RAHP HSG CAPITAL 3323"/>
    <s v="RAHP HSG CAPITAL"/>
    <s v="Default"/>
  </r>
  <r>
    <x v="1"/>
    <s v="1118192"/>
    <s v="351020"/>
    <x v="40"/>
    <s v="5592000"/>
    <n v="2016"/>
    <x v="3"/>
    <x v="40"/>
    <s v="50000-PROGRAM EXPENDITURE BUDGET"/>
    <s v="51000-WAGES AND BENEFITS"/>
    <s v="51100-SALARIES/WAGES"/>
    <n v="0"/>
    <n v="0"/>
    <n v="0"/>
    <n v="0"/>
    <n v="0"/>
    <s v="N/A"/>
    <n v="0"/>
    <n v="0"/>
    <n v="0"/>
    <n v="0"/>
    <n v="0"/>
    <n v="0"/>
    <n v="0"/>
    <n v="0"/>
    <n v="0"/>
    <n v="0"/>
    <n v="0"/>
    <n v="0"/>
    <n v="0"/>
    <s v="HOUSING OPPORTUNITY FUND"/>
    <s v="HOF OPER RAHP CAP ADMN"/>
    <s v="RAHP HSG CAPITAL"/>
    <s v="HOUSING AND COMMUNITY SERVICES"/>
  </r>
  <r>
    <x v="1"/>
    <s v="1118192"/>
    <s v="351020"/>
    <x v="40"/>
    <s v="5595000"/>
    <n v="2016"/>
    <x v="3"/>
    <x v="40"/>
    <s v="50000-PROGRAM EXPENDITURE BUDGET"/>
    <s v="51000-WAGES AND BENEFITS"/>
    <s v="51100-SALARIES/WAGES"/>
    <n v="0"/>
    <n v="0"/>
    <n v="0"/>
    <n v="0"/>
    <n v="0"/>
    <s v="N/A"/>
    <n v="0"/>
    <n v="0"/>
    <n v="0"/>
    <n v="0"/>
    <n v="0"/>
    <n v="0"/>
    <n v="0"/>
    <n v="0"/>
    <n v="0"/>
    <n v="0"/>
    <n v="0"/>
    <n v="0"/>
    <n v="0"/>
    <s v="HOUSING OPPORTUNITY FUND"/>
    <s v="HOF OPER RAHP CAP ADMN"/>
    <s v="RAHP HSG CAPITAL"/>
    <s v="FACILITIES MAINTENANCE AND OPERATIONS"/>
  </r>
  <r>
    <x v="1"/>
    <s v="1118192"/>
    <s v="351020"/>
    <x v="106"/>
    <s v="5595000"/>
    <n v="2016"/>
    <x v="3"/>
    <x v="106"/>
    <s v="50000-PROGRAM EXPENDITURE BUDGET"/>
    <s v="51000-WAGES AND BENEFITS"/>
    <s v="51100-SALARIES/WAGES"/>
    <n v="0"/>
    <n v="0"/>
    <n v="0"/>
    <n v="0"/>
    <n v="0"/>
    <s v="N/A"/>
    <n v="0"/>
    <n v="0"/>
    <n v="0"/>
    <n v="0"/>
    <n v="0"/>
    <n v="0"/>
    <n v="0"/>
    <n v="0"/>
    <n v="0"/>
    <n v="0"/>
    <n v="0"/>
    <n v="0"/>
    <n v="0"/>
    <s v="HOUSING OPPORTUNITY FUND"/>
    <s v="HOF OPER RAHP CAP ADMN"/>
    <s v="RAHP HSG CAPITAL"/>
    <s v="FACILITIES MAINTENANCE AND OPERATIONS"/>
  </r>
  <r>
    <x v="1"/>
    <s v="1118192"/>
    <s v="351020"/>
    <x v="70"/>
    <s v="5592000"/>
    <n v="2016"/>
    <x v="3"/>
    <x v="70"/>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0"/>
    <s v="5595000"/>
    <n v="2016"/>
    <x v="3"/>
    <x v="70"/>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1"/>
    <s v="5592000"/>
    <n v="2016"/>
    <x v="3"/>
    <x v="71"/>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1"/>
    <s v="5595000"/>
    <n v="2016"/>
    <x v="3"/>
    <x v="71"/>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2"/>
    <s v="5592000"/>
    <n v="2016"/>
    <x v="3"/>
    <x v="72"/>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2"/>
    <s v="5595000"/>
    <n v="2016"/>
    <x v="3"/>
    <x v="72"/>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5"/>
    <s v="5595000"/>
    <n v="2016"/>
    <x v="3"/>
    <x v="75"/>
    <s v="50000-PROGRAM EXPENDITURE BUDGET"/>
    <s v="52000-SUPPLIES"/>
    <m/>
    <n v="0"/>
    <n v="0"/>
    <n v="0"/>
    <n v="0"/>
    <n v="0"/>
    <s v="N/A"/>
    <n v="0"/>
    <n v="0"/>
    <n v="0"/>
    <n v="0"/>
    <n v="0"/>
    <n v="0"/>
    <n v="0"/>
    <n v="0"/>
    <n v="0"/>
    <n v="0"/>
    <n v="0"/>
    <n v="0"/>
    <n v="0"/>
    <s v="HOUSING OPPORTUNITY FUND"/>
    <s v="HOF OPER RAHP CAP ADMN"/>
    <s v="RAHP HSG CAPITAL"/>
    <s v="FACILITIES MAINTENANCE AND OPERATIONS"/>
  </r>
  <r>
    <x v="1"/>
    <s v="1118192"/>
    <s v="351020"/>
    <x v="218"/>
    <s v="5595000"/>
    <n v="2016"/>
    <x v="3"/>
    <x v="217"/>
    <s v="50000-PROGRAM EXPENDITURE BUDGET"/>
    <s v="52000-SUPPLIES"/>
    <m/>
    <n v="0"/>
    <n v="0"/>
    <n v="0"/>
    <n v="0"/>
    <n v="0"/>
    <s v="N/A"/>
    <n v="0"/>
    <n v="0"/>
    <n v="0"/>
    <n v="0"/>
    <n v="0"/>
    <n v="0"/>
    <n v="0"/>
    <n v="0"/>
    <n v="0"/>
    <n v="0"/>
    <n v="0"/>
    <n v="0"/>
    <n v="0"/>
    <s v="HOUSING OPPORTUNITY FUND"/>
    <s v="HOF OPER RAHP CAP ADMN"/>
    <s v="RAHP HSG CAPITAL"/>
    <s v="FACILITIES MAINTENANCE AND OPERATIONS"/>
  </r>
  <r>
    <x v="1"/>
    <s v="1118192"/>
    <s v="351020"/>
    <x v="112"/>
    <s v="5592000"/>
    <n v="2016"/>
    <x v="3"/>
    <x v="112"/>
    <s v="50000-PROGRAM EXPENDITURE BUDGET"/>
    <s v="53000-SERVICES-OTHER CHARGES"/>
    <m/>
    <n v="0"/>
    <n v="0"/>
    <n v="0"/>
    <n v="0"/>
    <n v="0"/>
    <s v="N/A"/>
    <n v="0"/>
    <n v="0"/>
    <n v="0"/>
    <n v="0"/>
    <n v="0"/>
    <n v="0"/>
    <n v="0"/>
    <n v="0"/>
    <n v="0"/>
    <n v="0"/>
    <n v="0"/>
    <n v="0"/>
    <n v="0"/>
    <s v="HOUSING OPPORTUNITY FUND"/>
    <s v="HOF OPER RAHP CAP ADMN"/>
    <s v="RAHP HSG CAPITAL"/>
    <s v="HOUSING AND COMMUNITY SERVICES"/>
  </r>
  <r>
    <x v="1"/>
    <s v="1118192"/>
    <s v="351020"/>
    <x v="112"/>
    <s v="5595000"/>
    <n v="2016"/>
    <x v="3"/>
    <x v="112"/>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40"/>
    <s v="5595000"/>
    <n v="2016"/>
    <x v="3"/>
    <x v="140"/>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14"/>
    <s v="5592000"/>
    <n v="2016"/>
    <x v="3"/>
    <x v="114"/>
    <s v="50000-PROGRAM EXPENDITURE BUDGET"/>
    <s v="53000-SERVICES-OTHER CHARGES"/>
    <m/>
    <n v="0"/>
    <n v="0"/>
    <n v="0"/>
    <n v="0"/>
    <n v="0"/>
    <s v="N/A"/>
    <n v="0"/>
    <n v="0"/>
    <n v="0"/>
    <n v="0"/>
    <n v="0"/>
    <n v="0"/>
    <n v="0"/>
    <n v="0"/>
    <n v="0"/>
    <n v="0"/>
    <n v="0"/>
    <n v="0"/>
    <n v="0"/>
    <s v="HOUSING OPPORTUNITY FUND"/>
    <s v="HOF OPER RAHP CAP ADMN"/>
    <s v="RAHP HSG CAPITAL"/>
    <s v="HOUSING AND COMMUNITY SERVICES"/>
  </r>
  <r>
    <x v="1"/>
    <s v="1118192"/>
    <s v="351020"/>
    <x v="167"/>
    <s v="5595000"/>
    <n v="2016"/>
    <x v="3"/>
    <x v="166"/>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55"/>
    <s v="5595000"/>
    <n v="2016"/>
    <x v="3"/>
    <x v="154"/>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77"/>
    <s v="5595000"/>
    <n v="2016"/>
    <x v="3"/>
    <x v="77"/>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42"/>
    <s v="5595000"/>
    <n v="2016"/>
    <x v="3"/>
    <x v="42"/>
    <s v="50000-PROGRAM EXPENDITURE BUDGET"/>
    <s v="55000-INTRAGOVERNMENTAL SERVICES"/>
    <m/>
    <n v="0"/>
    <n v="0"/>
    <n v="0"/>
    <n v="0"/>
    <n v="0"/>
    <s v="N/A"/>
    <n v="0"/>
    <n v="0"/>
    <n v="0"/>
    <n v="0"/>
    <n v="0"/>
    <n v="0"/>
    <n v="0"/>
    <n v="0"/>
    <n v="0"/>
    <n v="0"/>
    <n v="0"/>
    <n v="0"/>
    <n v="0"/>
    <s v="HOUSING OPPORTUNITY FUND"/>
    <s v="HOF OPER RAHP CAP ADMN"/>
    <s v="RAHP HSG CAPITAL"/>
    <s v="FACILITIES MAINTENANCE AND OPERATIONS"/>
  </r>
  <r>
    <x v="1"/>
    <s v="1118192"/>
    <s v="351020"/>
    <x v="83"/>
    <s v="5592000"/>
    <n v="2016"/>
    <x v="3"/>
    <x v="83"/>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5"/>
    <s v="5592000"/>
    <n v="2016"/>
    <x v="3"/>
    <x v="85"/>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6"/>
    <s v="5592000"/>
    <n v="2016"/>
    <x v="3"/>
    <x v="86"/>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7"/>
    <s v="5592000"/>
    <n v="2016"/>
    <x v="3"/>
    <x v="87"/>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8"/>
    <s v="5592000"/>
    <n v="2016"/>
    <x v="3"/>
    <x v="88"/>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9"/>
    <s v="5592000"/>
    <n v="2016"/>
    <x v="3"/>
    <x v="89"/>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0"/>
    <s v="5592000"/>
    <n v="2016"/>
    <x v="3"/>
    <x v="90"/>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1"/>
    <s v="5592000"/>
    <n v="2016"/>
    <x v="3"/>
    <x v="91"/>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3"/>
    <s v="5592000"/>
    <n v="2016"/>
    <x v="3"/>
    <x v="93"/>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7"/>
    <s v="5592000"/>
    <n v="2016"/>
    <x v="3"/>
    <x v="47"/>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8"/>
    <s v="5592000"/>
    <n v="2016"/>
    <x v="3"/>
    <x v="48"/>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9"/>
    <s v="5592000"/>
    <n v="2016"/>
    <x v="3"/>
    <x v="49"/>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50"/>
    <s v="5592000"/>
    <n v="2016"/>
    <x v="3"/>
    <x v="50"/>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4"/>
    <s v="5592000"/>
    <n v="2016"/>
    <x v="3"/>
    <x v="94"/>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115"/>
    <s v="5592000"/>
    <n v="2016"/>
    <x v="3"/>
    <x v="115"/>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101"/>
    <s v="5592000"/>
    <n v="2016"/>
    <x v="3"/>
    <x v="101"/>
    <s v="50000-PROGRAM EXPENDITURE BUDGET"/>
    <s v="58000-INTRAGOVERNMENTAL CONTRIBUTIONS"/>
    <m/>
    <n v="0"/>
    <n v="0"/>
    <n v="0"/>
    <n v="0"/>
    <n v="0"/>
    <s v="N/A"/>
    <n v="0"/>
    <n v="0"/>
    <n v="0"/>
    <n v="0"/>
    <n v="0"/>
    <n v="0"/>
    <n v="0"/>
    <n v="0"/>
    <n v="0"/>
    <n v="0"/>
    <n v="0"/>
    <n v="0"/>
    <n v="0"/>
    <s v="HOUSING OPPORTUNITY FUND"/>
    <s v="HOF OPER RAHP CAP ADMN"/>
    <s v="RAHP HSG CAPITAL"/>
    <s v="HOUSING AND COMMUNITY SERVICES"/>
  </r>
  <r>
    <x v="1"/>
    <s v="1118192"/>
    <s v="351020"/>
    <x v="117"/>
    <s v="5592000"/>
    <n v="2016"/>
    <x v="3"/>
    <x v="117"/>
    <s v="50000-PROGRAM EXPENDITURE BUDGET"/>
    <s v="59900-CONTRA EXPENDITURES"/>
    <m/>
    <n v="0"/>
    <n v="0"/>
    <n v="0"/>
    <n v="0"/>
    <n v="0"/>
    <s v="N/A"/>
    <n v="0"/>
    <n v="0"/>
    <n v="0"/>
    <n v="0"/>
    <n v="0"/>
    <n v="0"/>
    <n v="0"/>
    <n v="0"/>
    <n v="0"/>
    <n v="0"/>
    <n v="0"/>
    <n v="0"/>
    <n v="0"/>
    <s v="HOUSING OPPORTUNITY FUND"/>
    <s v="HOF OPER RAHP CAP ADMN"/>
    <s v="RAHP HSG CAPITAL"/>
    <s v="HOUSING AND COMMUNITY SERVICES"/>
  </r>
  <r>
    <x v="1"/>
    <s v="1118192"/>
    <s v="351020"/>
    <x v="117"/>
    <s v="5595000"/>
    <n v="2016"/>
    <x v="3"/>
    <x v="117"/>
    <s v="50000-PROGRAM EXPENDITURE BUDGET"/>
    <s v="59900-CONTRA EXPENDITURES"/>
    <m/>
    <n v="0"/>
    <n v="0"/>
    <n v="0"/>
    <n v="0"/>
    <n v="0"/>
    <s v="N/A"/>
    <n v="0"/>
    <n v="0"/>
    <n v="0"/>
    <n v="0"/>
    <n v="0"/>
    <n v="0"/>
    <n v="0"/>
    <n v="0"/>
    <n v="0"/>
    <n v="0"/>
    <n v="0"/>
    <n v="0"/>
    <n v="0"/>
    <s v="HOUSING OPPORTUNITY FUND"/>
    <s v="HOF OPER RAHP CAP ADMN"/>
    <s v="RAHP HSG CAPITAL"/>
    <s v="FACILITIES MAINTENANCE AND OPERATIONS"/>
  </r>
  <r>
    <x v="1"/>
    <s v="1118192"/>
    <s v="351020"/>
    <x v="53"/>
    <s v="5595000"/>
    <n v="2016"/>
    <x v="3"/>
    <x v="53"/>
    <s v="50000-PROGRAM EXPENDITURE BUDGET"/>
    <s v="82000-APPLIED OVERHEAD"/>
    <m/>
    <n v="0"/>
    <n v="0"/>
    <n v="0"/>
    <n v="0"/>
    <n v="0"/>
    <s v="N/A"/>
    <n v="0"/>
    <n v="0"/>
    <n v="0"/>
    <n v="0"/>
    <n v="0"/>
    <n v="0"/>
    <n v="0"/>
    <n v="0"/>
    <n v="0"/>
    <n v="0"/>
    <n v="0"/>
    <n v="0"/>
    <n v="0"/>
    <s v="HOUSING OPPORTUNITY FUND"/>
    <s v="HOF OPER RAHP CAP ADMN"/>
    <s v="RAHP HSG CAPITAL"/>
    <s v="FACILITIES MAINTENANCE AND OPERATIONS"/>
  </r>
  <r>
    <x v="1"/>
    <s v="1118192"/>
    <s v="351020"/>
    <x v="54"/>
    <s v="5595000"/>
    <n v="2016"/>
    <x v="3"/>
    <x v="54"/>
    <s v="50000-PROGRAM EXPENDITURE BUDGET"/>
    <s v="82000-APPLIED OVERHEAD"/>
    <m/>
    <n v="0"/>
    <n v="0"/>
    <n v="0"/>
    <n v="0"/>
    <n v="0"/>
    <s v="N/A"/>
    <n v="0"/>
    <n v="0"/>
    <n v="0"/>
    <n v="0"/>
    <n v="0"/>
    <n v="0"/>
    <n v="0"/>
    <n v="0"/>
    <n v="0"/>
    <n v="0"/>
    <n v="0"/>
    <n v="0"/>
    <n v="0"/>
    <s v="HOUSING OPPORTUNITY FUND"/>
    <s v="HOF OPER RAHP CAP ADMN"/>
    <s v="RAHP HSG CAPITAL"/>
    <s v="FACILITIES MAINTENANCE AND OPERATIONS"/>
  </r>
  <r>
    <x v="1"/>
    <s v="1118196"/>
    <s v="351020"/>
    <x v="111"/>
    <s v="5595000"/>
    <n v="2016"/>
    <x v="3"/>
    <x v="111"/>
    <s v="50000-PROGRAM EXPENDITURE BUDGET"/>
    <s v="53000-SERVICES-OTHER CHARGES"/>
    <m/>
    <n v="0"/>
    <n v="0"/>
    <n v="0"/>
    <n v="0"/>
    <n v="0"/>
    <s v="N/A"/>
    <n v="0"/>
    <n v="0"/>
    <n v="0"/>
    <n v="0"/>
    <n v="0"/>
    <n v="0"/>
    <n v="0"/>
    <n v="0"/>
    <n v="0"/>
    <n v="0"/>
    <n v="0"/>
    <n v="0"/>
    <n v="0"/>
    <s v="HOUSING OPPORTUNITY FUND"/>
    <s v="HOF OPER 4251 AURORA -TS1231"/>
    <s v="RAHP HSG CAPITAL"/>
    <s v="FACILITIES MAINTENANCE AND OPERATIONS"/>
  </r>
  <r>
    <x v="1"/>
    <s v="1118208"/>
    <s v="351020"/>
    <x v="111"/>
    <s v="0000000"/>
    <n v="2016"/>
    <x v="3"/>
    <x v="111"/>
    <s v="50000-PROGRAM EXPENDITURE BUDGET"/>
    <s v="53000-SERVICES-OTHER CHARGES"/>
    <m/>
    <n v="0"/>
    <n v="0"/>
    <n v="0"/>
    <n v="0"/>
    <n v="0"/>
    <s v="N/A"/>
    <n v="0"/>
    <n v="0"/>
    <n v="0"/>
    <n v="0"/>
    <n v="0"/>
    <n v="0"/>
    <n v="0"/>
    <n v="0"/>
    <n v="0"/>
    <n v="0"/>
    <n v="0"/>
    <n v="0"/>
    <n v="0"/>
    <s v="HOUSING OPPORTUNITY FUND"/>
    <s v="HOF OPER KIRLD TRAN ORN DEV"/>
    <s v="RAHP HSG CAPITAL"/>
    <s v="Default"/>
  </r>
  <r>
    <x v="1"/>
    <s v="1118208"/>
    <s v="351020"/>
    <x v="111"/>
    <s v="5595000"/>
    <n v="2016"/>
    <x v="3"/>
    <x v="111"/>
    <s v="50000-PROGRAM EXPENDITURE BUDGET"/>
    <s v="53000-SERVICES-OTHER CHARGES"/>
    <m/>
    <n v="0"/>
    <n v="0"/>
    <n v="0"/>
    <n v="0"/>
    <n v="0"/>
    <s v="N/A"/>
    <n v="0"/>
    <n v="0"/>
    <n v="0"/>
    <n v="0"/>
    <n v="0"/>
    <n v="0"/>
    <n v="0"/>
    <n v="0"/>
    <n v="0"/>
    <n v="0"/>
    <n v="0"/>
    <n v="0"/>
    <n v="0"/>
    <s v="HOUSING OPPORTUNITY FUND"/>
    <s v="HOF OPER KIRLD TRAN ORN DEV"/>
    <s v="RAHP HSG CAPITAL"/>
    <s v="FACILITIES MAINTENANCE AND OPERATIONS"/>
  </r>
  <r>
    <x v="1"/>
    <s v="1118212"/>
    <s v="000000"/>
    <x v="6"/>
    <s v="0000000"/>
    <n v="2016"/>
    <x v="0"/>
    <x v="6"/>
    <s v="BS000-CURRENT ASSETS"/>
    <s v="B1150-ACCOUNTS RECEIVABLE"/>
    <m/>
    <n v="0"/>
    <n v="0"/>
    <n v="0"/>
    <n v="0"/>
    <n v="0"/>
    <s v="N/A"/>
    <n v="0"/>
    <n v="0"/>
    <n v="0"/>
    <n v="0"/>
    <n v="0"/>
    <n v="0"/>
    <n v="0"/>
    <n v="0"/>
    <n v="0"/>
    <n v="0"/>
    <n v="0"/>
    <n v="0"/>
    <n v="0"/>
    <s v="HOUSING OPPORTUNITY FUND"/>
    <s v="HOF OPER RAHP HSG OPR MNT ADMN"/>
    <s v="DEFAULT"/>
    <s v="Default"/>
  </r>
  <r>
    <x v="1"/>
    <s v="1118212"/>
    <s v="000000"/>
    <x v="9"/>
    <s v="0000000"/>
    <n v="2016"/>
    <x v="0"/>
    <x v="9"/>
    <s v="BS000-CURRENT ASSETS"/>
    <s v="B1150-ACCOUNTS RECEIVABLE"/>
    <m/>
    <n v="0"/>
    <n v="0"/>
    <n v="0"/>
    <n v="0"/>
    <n v="0"/>
    <s v="N/A"/>
    <n v="0"/>
    <n v="0"/>
    <n v="0"/>
    <n v="0"/>
    <n v="0"/>
    <n v="0"/>
    <n v="0"/>
    <n v="0"/>
    <n v="0"/>
    <n v="0"/>
    <n v="0"/>
    <n v="0"/>
    <n v="0"/>
    <s v="HOUSING OPPORTUNITY FUND"/>
    <s v="HOF OPER RAHP HSG OPR MNT ADMN"/>
    <s v="DEFAULT"/>
    <s v="Default"/>
  </r>
  <r>
    <x v="1"/>
    <s v="1118212"/>
    <s v="000000"/>
    <x v="29"/>
    <s v="0000000"/>
    <n v="2016"/>
    <x v="1"/>
    <x v="29"/>
    <s v="BS200-CURRENT LIABILITIES"/>
    <s v="B2220-DEFERRED REVENUES"/>
    <m/>
    <n v="0"/>
    <n v="0"/>
    <n v="0"/>
    <n v="0"/>
    <n v="0"/>
    <s v="N/A"/>
    <n v="0"/>
    <n v="0"/>
    <n v="0"/>
    <n v="0"/>
    <n v="0"/>
    <n v="0"/>
    <n v="0"/>
    <n v="0"/>
    <n v="0"/>
    <n v="0"/>
    <n v="0"/>
    <n v="0"/>
    <n v="0"/>
    <s v="HOUSING OPPORTUNITY FUND"/>
    <s v="HOF OPER RAHP HSG OPR MNT ADMN"/>
    <s v="DEFAULT"/>
    <s v="Default"/>
  </r>
  <r>
    <x v="1"/>
    <s v="1118212"/>
    <s v="351020"/>
    <x v="188"/>
    <s v="0000000"/>
    <n v="2016"/>
    <x v="4"/>
    <x v="187"/>
    <s v="R3000-REVENUE"/>
    <s v="R3400-CHARGE FOR SERVICES"/>
    <m/>
    <n v="0"/>
    <n v="0"/>
    <n v="0"/>
    <n v="0"/>
    <n v="0"/>
    <s v="N/A"/>
    <n v="0"/>
    <n v="0"/>
    <n v="0"/>
    <n v="0"/>
    <n v="0"/>
    <n v="0"/>
    <n v="0"/>
    <n v="0"/>
    <n v="0"/>
    <n v="0"/>
    <n v="0"/>
    <n v="0"/>
    <n v="0"/>
    <s v="HOUSING OPPORTUNITY FUND"/>
    <s v="HOF OPER RAHP HSG OPR MNT ADMN"/>
    <s v="RAHP HSG CAPITAL"/>
    <s v="Default"/>
  </r>
  <r>
    <x v="1"/>
    <s v="1118212"/>
    <s v="351021"/>
    <x v="188"/>
    <s v="0000000"/>
    <n v="2016"/>
    <x v="4"/>
    <x v="187"/>
    <s v="R3000-REVENUE"/>
    <s v="R3400-CHARGE FOR SERVICES"/>
    <m/>
    <n v="0"/>
    <n v="0"/>
    <n v="0"/>
    <n v="0"/>
    <n v="0"/>
    <s v="N/A"/>
    <n v="0"/>
    <n v="0"/>
    <n v="0"/>
    <n v="0"/>
    <n v="0"/>
    <n v="0"/>
    <n v="0"/>
    <n v="0"/>
    <n v="0"/>
    <n v="0"/>
    <n v="0"/>
    <n v="0"/>
    <n v="0"/>
    <s v="HOUSING OPPORTUNITY FUND"/>
    <s v="HOF OPER RAHP HSG OPR MNT ADMN"/>
    <s v="RA HP HSG OPRATNS AND MAINT"/>
    <s v="Default"/>
  </r>
  <r>
    <x v="1"/>
    <s v="1118212"/>
    <s v="351021"/>
    <x v="40"/>
    <s v="5592000"/>
    <n v="2016"/>
    <x v="3"/>
    <x v="40"/>
    <s v="50000-PROGRAM EXPENDITURE BUDGET"/>
    <s v="51000-WAGES AND BENEFITS"/>
    <s v="51100-SALARIES/WAGES"/>
    <n v="0"/>
    <n v="0"/>
    <n v="0"/>
    <n v="0"/>
    <n v="0"/>
    <s v="N/A"/>
    <n v="0"/>
    <n v="0"/>
    <n v="0"/>
    <n v="0"/>
    <n v="0"/>
    <n v="0"/>
    <n v="0"/>
    <n v="0"/>
    <n v="0"/>
    <n v="0"/>
    <n v="0"/>
    <n v="0"/>
    <n v="0"/>
    <s v="HOUSING OPPORTUNITY FUND"/>
    <s v="HOF OPER RAHP HSG OPR MNT ADMN"/>
    <s v="RA HP HSG OPRATNS AND MAINT"/>
    <s v="HOUSING AND COMMUNITY SERVICES"/>
  </r>
  <r>
    <x v="1"/>
    <s v="1118212"/>
    <s v="351021"/>
    <x v="40"/>
    <s v="5595000"/>
    <n v="2016"/>
    <x v="3"/>
    <x v="40"/>
    <s v="50000-PROGRAM EXPENDITURE BUDGET"/>
    <s v="51000-WAGES AND BENEFITS"/>
    <s v="51100-SALARIES/WAGES"/>
    <n v="0"/>
    <n v="0"/>
    <n v="0"/>
    <n v="0"/>
    <n v="0"/>
    <s v="N/A"/>
    <n v="0"/>
    <n v="0"/>
    <n v="0"/>
    <n v="0"/>
    <n v="0"/>
    <n v="0"/>
    <n v="0"/>
    <n v="0"/>
    <n v="0"/>
    <n v="0"/>
    <n v="0"/>
    <n v="0"/>
    <n v="0"/>
    <s v="HOUSING OPPORTUNITY FUND"/>
    <s v="HOF OPER RAHP HSG OPR MNT ADMN"/>
    <s v="RA HP HSG OPRATNS AND MAINT"/>
    <s v="FACILITIES MAINTENANCE AND OPERATIONS"/>
  </r>
  <r>
    <x v="1"/>
    <s v="1118212"/>
    <s v="351021"/>
    <x v="106"/>
    <s v="5592000"/>
    <n v="2016"/>
    <x v="3"/>
    <x v="106"/>
    <s v="50000-PROGRAM EXPENDITURE BUDGET"/>
    <s v="51000-WAGES AND BENEFITS"/>
    <s v="51100-SALARIES/WAGES"/>
    <n v="0"/>
    <n v="0"/>
    <n v="0"/>
    <n v="0"/>
    <n v="0"/>
    <s v="N/A"/>
    <n v="0"/>
    <n v="0"/>
    <n v="0"/>
    <n v="0"/>
    <n v="0"/>
    <n v="0"/>
    <n v="0"/>
    <n v="0"/>
    <n v="0"/>
    <n v="0"/>
    <n v="0"/>
    <n v="0"/>
    <n v="0"/>
    <s v="HOUSING OPPORTUNITY FUND"/>
    <s v="HOF OPER RAHP HSG OPR MNT ADMN"/>
    <s v="RA HP HSG OPRATNS AND MAINT"/>
    <s v="HOUSING AND COMMUNITY SERVICES"/>
  </r>
  <r>
    <x v="1"/>
    <s v="1118212"/>
    <s v="351021"/>
    <x v="106"/>
    <s v="5595000"/>
    <n v="2016"/>
    <x v="3"/>
    <x v="106"/>
    <s v="50000-PROGRAM EXPENDITURE BUDGET"/>
    <s v="51000-WAGES AND BENEFITS"/>
    <s v="51100-SALARIES/WAGES"/>
    <n v="0"/>
    <n v="0"/>
    <n v="0"/>
    <n v="0"/>
    <n v="0"/>
    <s v="N/A"/>
    <n v="0"/>
    <n v="0"/>
    <n v="0"/>
    <n v="0"/>
    <n v="0"/>
    <n v="0"/>
    <n v="0"/>
    <n v="0"/>
    <n v="0"/>
    <n v="0"/>
    <n v="0"/>
    <n v="0"/>
    <n v="0"/>
    <s v="HOUSING OPPORTUNITY FUND"/>
    <s v="HOF OPER RAHP HSG OPR MNT ADMN"/>
    <s v="RA HP HSG OPRATNS AND MAINT"/>
    <s v="FACILITIES MAINTENANCE AND OPERATIONS"/>
  </r>
  <r>
    <x v="1"/>
    <s v="1118212"/>
    <s v="351021"/>
    <x v="70"/>
    <s v="5592000"/>
    <n v="2016"/>
    <x v="3"/>
    <x v="70"/>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0"/>
    <s v="5595000"/>
    <n v="2016"/>
    <x v="3"/>
    <x v="70"/>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71"/>
    <s v="5592000"/>
    <n v="2016"/>
    <x v="3"/>
    <x v="71"/>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1"/>
    <s v="5595000"/>
    <n v="2016"/>
    <x v="3"/>
    <x v="71"/>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72"/>
    <s v="5592000"/>
    <n v="2016"/>
    <x v="3"/>
    <x v="72"/>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2"/>
    <s v="5595000"/>
    <n v="2016"/>
    <x v="3"/>
    <x v="72"/>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139"/>
    <s v="5595000"/>
    <n v="2016"/>
    <x v="3"/>
    <x v="139"/>
    <s v="50000-PROGRAM EXPENDITURE BUDGET"/>
    <s v="53000-SERVICES-OTHER CHARGES"/>
    <m/>
    <n v="0"/>
    <n v="0"/>
    <n v="0"/>
    <n v="0"/>
    <n v="0"/>
    <s v="N/A"/>
    <n v="0"/>
    <n v="0"/>
    <n v="0"/>
    <n v="0"/>
    <n v="0"/>
    <n v="0"/>
    <n v="0"/>
    <n v="0"/>
    <n v="0"/>
    <n v="0"/>
    <n v="0"/>
    <n v="0"/>
    <n v="0"/>
    <s v="HOUSING OPPORTUNITY FUND"/>
    <s v="HOF OPER RAHP HSG OPR MNT ADMN"/>
    <s v="RA HP HSG OPRATNS AND MAINT"/>
    <s v="FACILITIES MAINTENANCE AND OPERATIONS"/>
  </r>
  <r>
    <x v="1"/>
    <s v="1118212"/>
    <s v="351021"/>
    <x v="42"/>
    <s v="5595000"/>
    <n v="2016"/>
    <x v="3"/>
    <x v="42"/>
    <s v="50000-PROGRAM EXPENDITURE BUDGET"/>
    <s v="55000-INTRAGOVERNMENTAL SERVICES"/>
    <m/>
    <n v="0"/>
    <n v="0"/>
    <n v="0"/>
    <n v="0"/>
    <n v="0"/>
    <s v="N/A"/>
    <n v="0"/>
    <n v="0"/>
    <n v="0"/>
    <n v="0"/>
    <n v="0"/>
    <n v="0"/>
    <n v="0"/>
    <n v="0"/>
    <n v="0"/>
    <n v="0"/>
    <n v="0"/>
    <n v="0"/>
    <n v="0"/>
    <s v="HOUSING OPPORTUNITY FUND"/>
    <s v="HOF OPER RAHP HSG OPR MNT ADMN"/>
    <s v="RA HP HSG OPRATNS AND MAINT"/>
    <s v="FACILITIES MAINTENANCE AND OPERATIONS"/>
  </r>
  <r>
    <x v="1"/>
    <s v="1118212"/>
    <s v="351021"/>
    <x v="117"/>
    <s v="5595000"/>
    <n v="2016"/>
    <x v="3"/>
    <x v="117"/>
    <s v="50000-PROGRAM EXPENDITURE BUDGET"/>
    <s v="59900-CONTRA EXPENDITURES"/>
    <m/>
    <n v="0"/>
    <n v="0"/>
    <n v="0"/>
    <n v="0"/>
    <n v="0"/>
    <s v="N/A"/>
    <n v="0"/>
    <n v="0"/>
    <n v="0"/>
    <n v="0"/>
    <n v="0"/>
    <n v="0"/>
    <n v="0"/>
    <n v="0"/>
    <n v="0"/>
    <n v="0"/>
    <n v="0"/>
    <n v="0"/>
    <n v="0"/>
    <s v="HOUSING OPPORTUNITY FUND"/>
    <s v="HOF OPER RAHP HSG OPR MNT ADMN"/>
    <s v="RA HP HSG OPRATNS AND MAINT"/>
    <s v="FACILITIES MAINTENANCE AND OPERATIONS"/>
  </r>
  <r>
    <x v="1"/>
    <s v="1118212"/>
    <s v="351021"/>
    <x v="53"/>
    <s v="5595000"/>
    <n v="2016"/>
    <x v="3"/>
    <x v="53"/>
    <s v="50000-PROGRAM EXPENDITURE BUDGET"/>
    <s v="82000-APPLIED OVERHEAD"/>
    <m/>
    <n v="0"/>
    <n v="0"/>
    <n v="0"/>
    <n v="0"/>
    <n v="0"/>
    <s v="N/A"/>
    <n v="0"/>
    <n v="0"/>
    <n v="0"/>
    <n v="0"/>
    <n v="0"/>
    <n v="0"/>
    <n v="0"/>
    <n v="0"/>
    <n v="0"/>
    <n v="0"/>
    <n v="0"/>
    <n v="0"/>
    <n v="0"/>
    <s v="HOUSING OPPORTUNITY FUND"/>
    <s v="HOF OPER RAHP HSG OPR MNT ADMN"/>
    <s v="RA HP HSG OPRATNS AND MAINT"/>
    <s v="FACILITIES MAINTENANCE AND OPERATIONS"/>
  </r>
  <r>
    <x v="1"/>
    <s v="1118212"/>
    <s v="351021"/>
    <x v="54"/>
    <s v="5595000"/>
    <n v="2016"/>
    <x v="3"/>
    <x v="54"/>
    <s v="50000-PROGRAM EXPENDITURE BUDGET"/>
    <s v="82000-APPLIED OVERHEAD"/>
    <m/>
    <n v="0"/>
    <n v="0"/>
    <n v="0"/>
    <n v="0"/>
    <n v="0"/>
    <s v="N/A"/>
    <n v="0"/>
    <n v="0"/>
    <n v="0"/>
    <n v="0"/>
    <n v="0"/>
    <n v="0"/>
    <n v="0"/>
    <n v="0"/>
    <n v="0"/>
    <n v="0"/>
    <n v="0"/>
    <n v="0"/>
    <n v="0"/>
    <s v="HOUSING OPPORTUNITY FUND"/>
    <s v="HOF OPER RAHP HSG OPR MNT ADMN"/>
    <s v="RA HP HSG OPRATNS AND MAINT"/>
    <s v="FACILITIES MAINTENANCE AND OPERATIONS"/>
  </r>
  <r>
    <x v="1"/>
    <s v="1118213"/>
    <s v="351021"/>
    <x v="111"/>
    <s v="5595000"/>
    <n v="2016"/>
    <x v="3"/>
    <x v="111"/>
    <s v="50000-PROGRAM EXPENDITURE BUDGET"/>
    <s v="53000-SERVICES-OTHER CHARGES"/>
    <m/>
    <n v="0"/>
    <n v="0"/>
    <n v="0"/>
    <n v="0"/>
    <n v="0"/>
    <s v="N/A"/>
    <n v="0"/>
    <n v="0"/>
    <n v="0"/>
    <n v="0"/>
    <n v="0"/>
    <n v="0"/>
    <n v="0"/>
    <n v="0"/>
    <n v="0"/>
    <n v="0"/>
    <n v="0"/>
    <n v="0"/>
    <n v="0"/>
    <s v="HOUSING OPPORTUNITY FUND"/>
    <s v="HOF OPER CCS ALOHA INN RHTF"/>
    <s v="RA HP HSG OPRATNS AND MAINT"/>
    <s v="FACILITIES MAINTENANCE AND OPERATIONS"/>
  </r>
  <r>
    <x v="1"/>
    <s v="1118214"/>
    <s v="351021"/>
    <x v="111"/>
    <s v="5595000"/>
    <n v="2016"/>
    <x v="3"/>
    <x v="111"/>
    <s v="50000-PROGRAM EXPENDITURE BUDGET"/>
    <s v="53000-SERVICES-OTHER CHARGES"/>
    <m/>
    <n v="0"/>
    <n v="0"/>
    <n v="0"/>
    <n v="0"/>
    <n v="0"/>
    <s v="N/A"/>
    <n v="0"/>
    <n v="0"/>
    <n v="0"/>
    <n v="0"/>
    <n v="0"/>
    <n v="0"/>
    <n v="0"/>
    <n v="0"/>
    <n v="0"/>
    <n v="0"/>
    <n v="0"/>
    <n v="0"/>
    <n v="0"/>
    <s v="HOUSING OPPORTUNITY FUND"/>
    <s v="HOF OPER CCS HOME ARISE RHSH"/>
    <s v="RA HP HSG OPRATNS AND MAINT"/>
    <s v="FACILITIES MAINTENANCE AND OPERATIONS"/>
  </r>
  <r>
    <x v="1"/>
    <s v="1118215"/>
    <s v="351021"/>
    <x v="111"/>
    <s v="5595000"/>
    <n v="2016"/>
    <x v="3"/>
    <x v="111"/>
    <s v="50000-PROGRAM EXPENDITURE BUDGET"/>
    <s v="53000-SERVICES-OTHER CHARGES"/>
    <m/>
    <n v="0"/>
    <n v="0"/>
    <n v="0"/>
    <n v="0"/>
    <n v="0"/>
    <s v="N/A"/>
    <n v="0"/>
    <n v="0"/>
    <n v="0"/>
    <n v="0"/>
    <n v="0"/>
    <n v="0"/>
    <n v="0"/>
    <n v="0"/>
    <n v="0"/>
    <n v="0"/>
    <n v="0"/>
    <n v="0"/>
    <n v="0"/>
    <s v="HOUSING OPPORTUNITY FUND"/>
    <s v="HOF OPER CCS KATHRN RITA RHTF"/>
    <s v="RA HP HSG OPRATNS AND MAINT"/>
    <s v="FACILITIES MAINTENANCE AND OPERATIONS"/>
  </r>
  <r>
    <x v="1"/>
    <s v="1118216"/>
    <s v="351021"/>
    <x v="111"/>
    <s v="5595000"/>
    <n v="2016"/>
    <x v="3"/>
    <x v="111"/>
    <s v="50000-PROGRAM EXPENDITURE BUDGET"/>
    <s v="53000-SERVICES-OTHER CHARGES"/>
    <m/>
    <n v="0"/>
    <n v="0"/>
    <n v="0"/>
    <n v="-6750"/>
    <n v="6750"/>
    <s v="N/A"/>
    <n v="0"/>
    <n v="0"/>
    <n v="0"/>
    <n v="0"/>
    <n v="0"/>
    <n v="0"/>
    <n v="0"/>
    <n v="0"/>
    <n v="0"/>
    <n v="0"/>
    <n v="0"/>
    <n v="0"/>
    <n v="0"/>
    <s v="HOUSING OPPORTUNITY FUND"/>
    <s v="HOF OPER CCS ST MRTN PRS RHSH"/>
    <s v="RA HP HSG OPRATNS AND MAINT"/>
    <s v="FACILITIES MAINTENANCE AND OPERATIONS"/>
  </r>
  <r>
    <x v="1"/>
    <s v="1118217"/>
    <s v="351021"/>
    <x v="111"/>
    <s v="5595000"/>
    <n v="2016"/>
    <x v="3"/>
    <x v="111"/>
    <s v="50000-PROGRAM EXPENDITURE BUDGET"/>
    <s v="53000-SERVICES-OTHER CHARGES"/>
    <m/>
    <n v="0"/>
    <n v="0"/>
    <n v="0"/>
    <n v="0"/>
    <n v="0"/>
    <s v="N/A"/>
    <n v="0"/>
    <n v="0"/>
    <n v="0"/>
    <n v="0"/>
    <n v="0"/>
    <n v="0"/>
    <n v="0"/>
    <n v="0"/>
    <n v="0"/>
    <n v="0"/>
    <n v="0"/>
    <n v="0"/>
    <n v="0"/>
    <s v="HOUSING OPPORTUNITY FUND"/>
    <s v="HOF OPER CCO PIONR SQ MEN RHTF"/>
    <s v="RA HP HSG OPRATNS AND MAINT"/>
    <s v="FACILITIES MAINTENANCE AND OPERATIONS"/>
  </r>
  <r>
    <x v="1"/>
    <s v="1118218"/>
    <s v="351021"/>
    <x v="111"/>
    <s v="5595000"/>
    <n v="2016"/>
    <x v="3"/>
    <x v="111"/>
    <s v="50000-PROGRAM EXPENDITURE BUDGET"/>
    <s v="53000-SERVICES-OTHER CHARGES"/>
    <m/>
    <n v="0"/>
    <n v="0"/>
    <n v="0"/>
    <n v="0"/>
    <n v="0"/>
    <s v="N/A"/>
    <n v="0"/>
    <n v="0"/>
    <n v="0"/>
    <n v="0"/>
    <n v="0"/>
    <n v="0"/>
    <n v="0"/>
    <n v="0"/>
    <n v="0"/>
    <n v="0"/>
    <n v="0"/>
    <n v="0"/>
    <n v="0"/>
    <s v="HOUSING OPPORTUNITY FUND"/>
    <s v="HOF OPER CCO SELF-MANAGED RHTF"/>
    <s v="RA HP HSG OPRATNS AND MAINT"/>
    <s v="FACILITIES MAINTENANCE AND OPERATIONS"/>
  </r>
  <r>
    <x v="1"/>
    <s v="1118219"/>
    <s v="351021"/>
    <x v="111"/>
    <s v="5595000"/>
    <n v="2016"/>
    <x v="3"/>
    <x v="111"/>
    <s v="50000-PROGRAM EXPENDITURE BUDGET"/>
    <s v="53000-SERVICES-OTHER CHARGES"/>
    <m/>
    <n v="0"/>
    <n v="0"/>
    <n v="0"/>
    <n v="0"/>
    <n v="0"/>
    <s v="N/A"/>
    <n v="0"/>
    <n v="0"/>
    <n v="0"/>
    <n v="0"/>
    <n v="0"/>
    <n v="0"/>
    <n v="0"/>
    <n v="0"/>
    <n v="0"/>
    <n v="0"/>
    <n v="0"/>
    <n v="0"/>
    <n v="0"/>
    <s v="HOUSING OPPORTUNITY FUND"/>
    <s v="HOF OPER DES KRNR-SCTT WM RHSH"/>
    <s v="RA HP HSG OPRATNS AND MAINT"/>
    <s v="FACILITIES MAINTENANCE AND OPERATIONS"/>
  </r>
  <r>
    <x v="1"/>
    <s v="1118220"/>
    <s v="351021"/>
    <x v="111"/>
    <s v="5595000"/>
    <n v="2016"/>
    <x v="3"/>
    <x v="111"/>
    <s v="50000-PROGRAM EXPENDITURE BUDGET"/>
    <s v="53000-SERVICES-OTHER CHARGES"/>
    <m/>
    <n v="0"/>
    <n v="0"/>
    <n v="0"/>
    <n v="0"/>
    <n v="0"/>
    <s v="N/A"/>
    <n v="0"/>
    <n v="0"/>
    <n v="0"/>
    <n v="0"/>
    <n v="0"/>
    <n v="0"/>
    <n v="0"/>
    <n v="0"/>
    <n v="0"/>
    <n v="0"/>
    <n v="0"/>
    <n v="0"/>
    <n v="0"/>
    <s v="HOUSING OPPORTUNITY FUND"/>
    <s v="HOF OPER DES MAIN EMG SHL RHSH"/>
    <s v="RA HP HSG OPRATNS AND MAINT"/>
    <s v="FACILITIES MAINTENANCE AND OPERATIONS"/>
  </r>
  <r>
    <x v="1"/>
    <s v="1118221"/>
    <s v="351021"/>
    <x v="111"/>
    <s v="5595000"/>
    <n v="2016"/>
    <x v="3"/>
    <x v="111"/>
    <s v="50000-PROGRAM EXPENDITURE BUDGET"/>
    <s v="53000-SERVICES-OTHER CHARGES"/>
    <m/>
    <n v="0"/>
    <n v="0"/>
    <n v="0"/>
    <n v="0"/>
    <n v="0"/>
    <s v="N/A"/>
    <n v="0"/>
    <n v="0"/>
    <n v="0"/>
    <n v="0"/>
    <n v="0"/>
    <n v="0"/>
    <n v="0"/>
    <n v="0"/>
    <n v="0"/>
    <n v="0"/>
    <n v="0"/>
    <n v="0"/>
    <n v="0"/>
    <s v="HOUSING OPPORTUNITY FUND"/>
    <s v="HOF OPER EDV MY FRIEND'S RHTF"/>
    <s v="RA HP HSG OPRATNS AND MAINT"/>
    <s v="FACILITIES MAINTENANCE AND OPERATIONS"/>
  </r>
  <r>
    <x v="1"/>
    <s v="1118222"/>
    <s v="351021"/>
    <x v="111"/>
    <s v="5595000"/>
    <n v="2016"/>
    <x v="3"/>
    <x v="111"/>
    <s v="50000-PROGRAM EXPENDITURE BUDGET"/>
    <s v="53000-SERVICES-OTHER CHARGES"/>
    <m/>
    <n v="0"/>
    <n v="0"/>
    <n v="0"/>
    <n v="0"/>
    <n v="0"/>
    <s v="N/A"/>
    <n v="0"/>
    <n v="0"/>
    <n v="0"/>
    <n v="0"/>
    <n v="0"/>
    <n v="0"/>
    <n v="0"/>
    <n v="0"/>
    <n v="0"/>
    <n v="0"/>
    <n v="0"/>
    <n v="0"/>
    <n v="0"/>
    <s v="HOUSING OPPORTUNITY FUND"/>
    <s v="HOF OPER EDV MY SISTER'S RHSH"/>
    <s v="RA HP HSG OPRATNS AND MAINT"/>
    <s v="FACILITIES MAINTENANCE AND OPERATIONS"/>
  </r>
  <r>
    <x v="1"/>
    <s v="1118223"/>
    <s v="351021"/>
    <x v="111"/>
    <s v="5595000"/>
    <n v="2016"/>
    <x v="3"/>
    <x v="111"/>
    <s v="50000-PROGRAM EXPENDITURE BUDGET"/>
    <s v="53000-SERVICES-OTHER CHARGES"/>
    <m/>
    <n v="0"/>
    <n v="0"/>
    <n v="0"/>
    <n v="0"/>
    <n v="0"/>
    <s v="N/A"/>
    <n v="0"/>
    <n v="0"/>
    <n v="0"/>
    <n v="0"/>
    <n v="0"/>
    <n v="0"/>
    <n v="0"/>
    <n v="0"/>
    <n v="0"/>
    <n v="0"/>
    <n v="0"/>
    <n v="0"/>
    <n v="0"/>
    <s v="HOUSING OPPORTUNITY FUND"/>
    <s v="HOF OPER EGHM EZB GRGR HM RHTF"/>
    <s v="RA HP HSG OPRATNS AND MAINT"/>
    <s v="FACILITIES MAINTENANCE AND OPERATIONS"/>
  </r>
  <r>
    <x v="1"/>
    <s v="1118238"/>
    <s v="351021"/>
    <x v="111"/>
    <s v="5595000"/>
    <n v="2016"/>
    <x v="3"/>
    <x v="111"/>
    <s v="50000-PROGRAM EXPENDITURE BUDGET"/>
    <s v="53000-SERVICES-OTHER CHARGES"/>
    <m/>
    <n v="0"/>
    <n v="0"/>
    <n v="0"/>
    <n v="0"/>
    <n v="0"/>
    <s v="N/A"/>
    <n v="0"/>
    <n v="0"/>
    <n v="0"/>
    <n v="0"/>
    <n v="0"/>
    <n v="0"/>
    <n v="0"/>
    <n v="0"/>
    <n v="0"/>
    <n v="0"/>
    <n v="0"/>
    <n v="0"/>
    <n v="0"/>
    <s v="HOUSING OPPORTUNITY FUND"/>
    <s v="HOF OPER FUS TRANS HSG PG RHTF"/>
    <s v="RA HP HSG OPRATNS AND MAINT"/>
    <s v="FACILITIES MAINTENANCE AND OPERATIONS"/>
  </r>
  <r>
    <x v="1"/>
    <s v="1118239"/>
    <s v="351021"/>
    <x v="111"/>
    <s v="5595000"/>
    <n v="2016"/>
    <x v="3"/>
    <x v="111"/>
    <s v="50000-PROGRAM EXPENDITURE BUDGET"/>
    <s v="53000-SERVICES-OTHER CHARGES"/>
    <m/>
    <n v="0"/>
    <n v="0"/>
    <n v="0"/>
    <n v="0"/>
    <n v="0"/>
    <s v="N/A"/>
    <n v="0"/>
    <n v="0"/>
    <n v="0"/>
    <n v="0"/>
    <n v="0"/>
    <n v="0"/>
    <n v="0"/>
    <n v="0"/>
    <n v="0"/>
    <n v="0"/>
    <n v="0"/>
    <n v="0"/>
    <n v="0"/>
    <s v="HOUSING OPPORTUNITY FUND"/>
    <s v="HOF OPER HPL AVONDALE PRK RHSH"/>
    <s v="RA HP HSG OPRATNS AND MAINT"/>
    <s v="FACILITIES MAINTENANCE AND OPERATIONS"/>
  </r>
  <r>
    <x v="1"/>
    <s v="1118240"/>
    <s v="351021"/>
    <x v="111"/>
    <s v="5592000"/>
    <n v="2016"/>
    <x v="3"/>
    <x v="111"/>
    <s v="50000-PROGRAM EXPENDITURE BUDGET"/>
    <s v="53000-SERVICES-OTHER CHARGES"/>
    <m/>
    <n v="0"/>
    <n v="0"/>
    <n v="0"/>
    <n v="0"/>
    <n v="0"/>
    <s v="N/A"/>
    <n v="0"/>
    <n v="0"/>
    <n v="0"/>
    <n v="0"/>
    <n v="0"/>
    <n v="0"/>
    <n v="0"/>
    <n v="0"/>
    <n v="0"/>
    <n v="0"/>
    <n v="0"/>
    <n v="0"/>
    <n v="0"/>
    <s v="HOUSING OPPORTUNITY FUND"/>
    <s v="HOF OPER HPL HPLNK PLACE RHTF"/>
    <s v="RA HP HSG OPRATNS AND MAINT"/>
    <s v="HOUSING AND COMMUNITY SERVICES"/>
  </r>
  <r>
    <x v="1"/>
    <s v="1118240"/>
    <s v="351021"/>
    <x v="111"/>
    <s v="5595000"/>
    <n v="2016"/>
    <x v="3"/>
    <x v="111"/>
    <s v="50000-PROGRAM EXPENDITURE BUDGET"/>
    <s v="53000-SERVICES-OTHER CHARGES"/>
    <m/>
    <n v="0"/>
    <n v="0"/>
    <n v="0"/>
    <n v="0"/>
    <n v="0"/>
    <s v="N/A"/>
    <n v="0"/>
    <n v="0"/>
    <n v="0"/>
    <n v="0"/>
    <n v="0"/>
    <n v="0"/>
    <n v="0"/>
    <n v="0"/>
    <n v="0"/>
    <n v="0"/>
    <n v="0"/>
    <n v="0"/>
    <n v="0"/>
    <s v="HOUSING OPPORTUNITY FUND"/>
    <s v="HOF OPER HPL HPLNK PLACE RHTF"/>
    <s v="RA HP HSG OPRATNS AND MAINT"/>
    <s v="FACILITIES MAINTENANCE AND OPERATIONS"/>
  </r>
  <r>
    <x v="1"/>
    <s v="1118241"/>
    <s v="351021"/>
    <x v="111"/>
    <s v="5595000"/>
    <n v="2016"/>
    <x v="3"/>
    <x v="111"/>
    <s v="50000-PROGRAM EXPENDITURE BUDGET"/>
    <s v="53000-SERVICES-OTHER CHARGES"/>
    <m/>
    <n v="0"/>
    <n v="0"/>
    <n v="0"/>
    <n v="0"/>
    <n v="0"/>
    <s v="N/A"/>
    <n v="0"/>
    <n v="0"/>
    <n v="0"/>
    <n v="0"/>
    <n v="0"/>
    <n v="0"/>
    <n v="0"/>
    <n v="0"/>
    <n v="0"/>
    <n v="0"/>
    <n v="0"/>
    <n v="0"/>
    <n v="0"/>
    <s v="HOUSING OPPORTUNITY FUND"/>
    <s v="HOF OPER KYF WATSON MANOR RHTF"/>
    <s v="RA HP HSG OPRATNS AND MAINT"/>
    <s v="FACILITIES MAINTENANCE AND OPERATIONS"/>
  </r>
  <r>
    <x v="1"/>
    <s v="1118242"/>
    <s v="351021"/>
    <x v="111"/>
    <s v="5595000"/>
    <n v="2016"/>
    <x v="3"/>
    <x v="111"/>
    <s v="50000-PROGRAM EXPENDITURE BUDGET"/>
    <s v="53000-SERVICES-OTHER CHARGES"/>
    <m/>
    <n v="0"/>
    <n v="0"/>
    <n v="0"/>
    <n v="0"/>
    <n v="0"/>
    <s v="N/A"/>
    <n v="0"/>
    <n v="0"/>
    <n v="0"/>
    <n v="0"/>
    <n v="0"/>
    <n v="0"/>
    <n v="0"/>
    <n v="0"/>
    <n v="0"/>
    <n v="0"/>
    <n v="0"/>
    <n v="0"/>
    <n v="0"/>
    <s v="HOUSING OPPORTUNITY FUND"/>
    <s v="HOF OPER MSC FAMILY SHLTR RHSH"/>
    <s v="RA HP HSG OPRATNS AND MAINT"/>
    <s v="FACILITIES MAINTENANCE AND OPERATIONS"/>
  </r>
  <r>
    <x v="1"/>
    <s v="1118242"/>
    <s v="351021"/>
    <x v="112"/>
    <s v="5595000"/>
    <n v="2016"/>
    <x v="3"/>
    <x v="112"/>
    <s v="50000-PROGRAM EXPENDITURE BUDGET"/>
    <s v="53000-SERVICES-OTHER CHARGES"/>
    <m/>
    <n v="0"/>
    <n v="0"/>
    <n v="0"/>
    <n v="0"/>
    <n v="0"/>
    <s v="N/A"/>
    <n v="0"/>
    <n v="0"/>
    <n v="0"/>
    <n v="0"/>
    <n v="0"/>
    <n v="0"/>
    <n v="0"/>
    <n v="0"/>
    <n v="0"/>
    <n v="0"/>
    <n v="0"/>
    <n v="0"/>
    <n v="0"/>
    <s v="HOUSING OPPORTUNITY FUND"/>
    <s v="HOF OPER MSC FAMILY SHLTR RHSH"/>
    <s v="RA HP HSG OPRATNS AND MAINT"/>
    <s v="FACILITIES MAINTENANCE AND OPERATIONS"/>
  </r>
  <r>
    <x v="1"/>
    <s v="1118243"/>
    <s v="351021"/>
    <x v="111"/>
    <s v="5595000"/>
    <n v="2016"/>
    <x v="3"/>
    <x v="111"/>
    <s v="50000-PROGRAM EXPENDITURE BUDGET"/>
    <s v="53000-SERVICES-OTHER CHARGES"/>
    <m/>
    <n v="0"/>
    <n v="0"/>
    <n v="0"/>
    <n v="0"/>
    <n v="0"/>
    <s v="N/A"/>
    <n v="0"/>
    <n v="0"/>
    <n v="0"/>
    <n v="0"/>
    <n v="0"/>
    <n v="0"/>
    <n v="0"/>
    <n v="0"/>
    <n v="0"/>
    <n v="0"/>
    <n v="0"/>
    <n v="0"/>
    <n v="0"/>
    <s v="HOUSING OPPORTUNITY FUND"/>
    <s v="HOF OPER MSC TRANS HSG PG RHTF"/>
    <s v="RA HP HSG OPRATNS AND MAINT"/>
    <s v="FACILITIES MAINTENANCE AND OPERATIONS"/>
  </r>
  <r>
    <x v="1"/>
    <s v="1118244"/>
    <s v="351021"/>
    <x v="111"/>
    <s v="5595000"/>
    <n v="2016"/>
    <x v="3"/>
    <x v="111"/>
    <s v="50000-PROGRAM EXPENDITURE BUDGET"/>
    <s v="53000-SERVICES-OTHER CHARGES"/>
    <m/>
    <n v="0"/>
    <n v="0"/>
    <n v="0"/>
    <n v="0"/>
    <n v="0"/>
    <s v="N/A"/>
    <n v="0"/>
    <n v="0"/>
    <n v="0"/>
    <n v="0"/>
    <n v="0"/>
    <n v="0"/>
    <n v="0"/>
    <n v="0"/>
    <n v="0"/>
    <n v="0"/>
    <n v="0"/>
    <n v="0"/>
    <n v="0"/>
    <s v="HOUSING OPPORTUNITY FUND"/>
    <s v="HOF OPER SGO BRDVW SHLTR RHSH"/>
    <s v="RA HP HSG OPRATNS AND MAINT"/>
    <s v="FACILITIES MAINTENANCE AND OPERATIONS"/>
  </r>
  <r>
    <x v="1"/>
    <s v="1118245"/>
    <s v="351021"/>
    <x v="111"/>
    <s v="5595000"/>
    <n v="2016"/>
    <x v="3"/>
    <x v="111"/>
    <s v="50000-PROGRAM EXPENDITURE BUDGET"/>
    <s v="53000-SERVICES-OTHER CHARGES"/>
    <m/>
    <n v="0"/>
    <n v="0"/>
    <n v="0"/>
    <n v="0"/>
    <n v="0"/>
    <s v="N/A"/>
    <n v="0"/>
    <n v="0"/>
    <n v="0"/>
    <n v="0"/>
    <n v="0"/>
    <n v="0"/>
    <n v="0"/>
    <n v="0"/>
    <n v="0"/>
    <n v="0"/>
    <n v="0"/>
    <n v="0"/>
    <n v="0"/>
    <s v="HOUSING OPPORTUNITY FUND"/>
    <s v="HOF OPER YCO CATLYST STRL RHTF"/>
    <s v="RA HP HSG OPRATNS AND MAINT"/>
    <s v="FACILITIES MAINTENANCE AND OPERATIONS"/>
  </r>
  <r>
    <x v="1"/>
    <s v="1118246"/>
    <s v="351021"/>
    <x v="111"/>
    <s v="5595000"/>
    <n v="2016"/>
    <x v="3"/>
    <x v="111"/>
    <s v="50000-PROGRAM EXPENDITURE BUDGET"/>
    <s v="53000-SERVICES-OTHER CHARGES"/>
    <m/>
    <n v="0"/>
    <n v="0"/>
    <n v="0"/>
    <n v="0"/>
    <n v="0"/>
    <s v="N/A"/>
    <n v="0"/>
    <n v="0"/>
    <n v="0"/>
    <n v="0"/>
    <n v="0"/>
    <n v="0"/>
    <n v="0"/>
    <n v="0"/>
    <n v="0"/>
    <n v="0"/>
    <n v="0"/>
    <n v="0"/>
    <n v="0"/>
    <s v="HOUSING OPPORTUNITY FUND"/>
    <s v="HOF OPER YCO ISIS RVNA HS RHTF"/>
    <s v="RA HP HSG OPRATNS AND MAINT"/>
    <s v="FACILITIES MAINTENANCE AND OPERATIONS"/>
  </r>
  <r>
    <x v="1"/>
    <s v="1118247"/>
    <s v="351021"/>
    <x v="111"/>
    <s v="5595000"/>
    <n v="2016"/>
    <x v="3"/>
    <x v="111"/>
    <s v="50000-PROGRAM EXPENDITURE BUDGET"/>
    <s v="53000-SERVICES-OTHER CHARGES"/>
    <m/>
    <n v="0"/>
    <n v="0"/>
    <n v="0"/>
    <n v="0"/>
    <n v="0"/>
    <s v="N/A"/>
    <n v="0"/>
    <n v="0"/>
    <n v="0"/>
    <n v="0"/>
    <n v="0"/>
    <n v="0"/>
    <n v="0"/>
    <n v="0"/>
    <n v="0"/>
    <n v="0"/>
    <n v="0"/>
    <n v="0"/>
    <n v="0"/>
    <s v="HOUSING OPPORTUNITY FUND"/>
    <s v="HOF OPER YCO PASSAGES RHTF"/>
    <s v="RA HP HSG OPRATNS AND MAINT"/>
    <s v="FACILITIES MAINTENANCE AND OPERATIONS"/>
  </r>
  <r>
    <x v="1"/>
    <s v="1118248"/>
    <s v="351021"/>
    <x v="40"/>
    <s v="5595000"/>
    <n v="2016"/>
    <x v="3"/>
    <x v="40"/>
    <s v="50000-PROGRAM EXPENDITURE BUDGET"/>
    <s v="51000-WAGES AND BENEFITS"/>
    <s v="51100-SALARIES/WAGES"/>
    <n v="0"/>
    <n v="0"/>
    <n v="0"/>
    <n v="0"/>
    <n v="0"/>
    <s v="N/A"/>
    <n v="0"/>
    <n v="0"/>
    <n v="0"/>
    <n v="0"/>
    <n v="0"/>
    <n v="0"/>
    <n v="0"/>
    <n v="0"/>
    <n v="0"/>
    <n v="0"/>
    <n v="0"/>
    <n v="0"/>
    <n v="0"/>
    <s v="HOUSING OPPORTUNITY FUND"/>
    <s v="HOF OPER YWC FAMILY VILLG RHTF"/>
    <s v="RA HP HSG OPRATNS AND MAINT"/>
    <s v="FACILITIES MAINTENANCE AND OPERATIONS"/>
  </r>
  <r>
    <x v="1"/>
    <s v="1118248"/>
    <s v="351021"/>
    <x v="70"/>
    <s v="5595000"/>
    <n v="2016"/>
    <x v="3"/>
    <x v="70"/>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71"/>
    <s v="5595000"/>
    <n v="2016"/>
    <x v="3"/>
    <x v="71"/>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72"/>
    <s v="5595000"/>
    <n v="2016"/>
    <x v="3"/>
    <x v="72"/>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111"/>
    <s v="5595000"/>
    <n v="2016"/>
    <x v="3"/>
    <x v="111"/>
    <s v="50000-PROGRAM EXPENDITURE BUDGET"/>
    <s v="53000-SERVICES-OTHER CHARGES"/>
    <m/>
    <n v="0"/>
    <n v="0"/>
    <n v="0"/>
    <n v="0"/>
    <n v="0"/>
    <s v="N/A"/>
    <n v="0"/>
    <n v="0"/>
    <n v="0"/>
    <n v="0"/>
    <n v="0"/>
    <n v="0"/>
    <n v="0"/>
    <n v="0"/>
    <n v="0"/>
    <n v="0"/>
    <n v="0"/>
    <n v="0"/>
    <n v="0"/>
    <s v="HOUSING OPPORTUNITY FUND"/>
    <s v="HOF OPER YWC FAMILY VILLG RHTF"/>
    <s v="RA HP HSG OPRATNS AND MAINT"/>
    <s v="FACILITIES MAINTENANCE AND OPERATIONS"/>
  </r>
  <r>
    <x v="1"/>
    <s v="1118248"/>
    <s v="351021"/>
    <x v="53"/>
    <s v="5595000"/>
    <n v="2016"/>
    <x v="3"/>
    <x v="53"/>
    <s v="50000-PROGRAM EXPENDITURE BUDGET"/>
    <s v="82000-APPLIED OVERHEAD"/>
    <m/>
    <n v="0"/>
    <n v="0"/>
    <n v="0"/>
    <n v="0"/>
    <n v="0"/>
    <s v="N/A"/>
    <n v="0"/>
    <n v="0"/>
    <n v="0"/>
    <n v="0"/>
    <n v="0"/>
    <n v="0"/>
    <n v="0"/>
    <n v="0"/>
    <n v="0"/>
    <n v="0"/>
    <n v="0"/>
    <n v="0"/>
    <n v="0"/>
    <s v="HOUSING OPPORTUNITY FUND"/>
    <s v="HOF OPER YWC FAMILY VILLG RHTF"/>
    <s v="RA HP HSG OPRATNS AND MAINT"/>
    <s v="FACILITIES MAINTENANCE AND OPERATIONS"/>
  </r>
  <r>
    <x v="1"/>
    <s v="1118248"/>
    <s v="351021"/>
    <x v="54"/>
    <s v="5595000"/>
    <n v="2016"/>
    <x v="3"/>
    <x v="54"/>
    <s v="50000-PROGRAM EXPENDITURE BUDGET"/>
    <s v="82000-APPLIED OVERHEAD"/>
    <m/>
    <n v="0"/>
    <n v="0"/>
    <n v="0"/>
    <n v="0"/>
    <n v="0"/>
    <s v="N/A"/>
    <n v="0"/>
    <n v="0"/>
    <n v="0"/>
    <n v="0"/>
    <n v="0"/>
    <n v="0"/>
    <n v="0"/>
    <n v="0"/>
    <n v="0"/>
    <n v="0"/>
    <n v="0"/>
    <n v="0"/>
    <n v="0"/>
    <s v="HOUSING OPPORTUNITY FUND"/>
    <s v="HOF OPER YWC FAMILY VILLG RHTF"/>
    <s v="RA HP HSG OPRATNS AND MAINT"/>
    <s v="FACILITIES MAINTENANCE AND OPERATIONS"/>
  </r>
  <r>
    <x v="1"/>
    <s v="1118249"/>
    <s v="000000"/>
    <x v="6"/>
    <s v="0000000"/>
    <n v="2016"/>
    <x v="0"/>
    <x v="6"/>
    <s v="BS000-CURRENT ASSETS"/>
    <s v="B1150-ACCOUNTS RECEIVABLE"/>
    <m/>
    <n v="0"/>
    <n v="0"/>
    <n v="0"/>
    <n v="0"/>
    <n v="0"/>
    <s v="N/A"/>
    <n v="0"/>
    <n v="0"/>
    <n v="0"/>
    <n v="0"/>
    <n v="0"/>
    <n v="0"/>
    <n v="0"/>
    <n v="0"/>
    <n v="0"/>
    <n v="0"/>
    <n v="0"/>
    <n v="0"/>
    <n v="0"/>
    <s v="HOUSING OPPORTUNITY FUND"/>
    <s v="HOF OPER CHG ADMINISTRATION"/>
    <s v="DEFAULT"/>
    <s v="Default"/>
  </r>
  <r>
    <x v="1"/>
    <s v="1118249"/>
    <s v="000000"/>
    <x v="9"/>
    <s v="0000000"/>
    <n v="2016"/>
    <x v="0"/>
    <x v="9"/>
    <s v="BS000-CURRENT ASSETS"/>
    <s v="B1150-ACCOUNTS RECEIVABLE"/>
    <m/>
    <n v="0"/>
    <n v="0"/>
    <n v="0"/>
    <n v="0"/>
    <n v="0"/>
    <s v="N/A"/>
    <n v="0"/>
    <n v="0"/>
    <n v="0"/>
    <n v="0"/>
    <n v="0"/>
    <n v="0"/>
    <n v="0"/>
    <n v="0"/>
    <n v="0"/>
    <n v="0"/>
    <n v="0"/>
    <n v="0"/>
    <n v="0"/>
    <s v="HOUSING OPPORTUNITY FUND"/>
    <s v="HOF OPER CHG ADMINISTRATION"/>
    <s v="DEFAULT"/>
    <s v="Default"/>
  </r>
  <r>
    <x v="1"/>
    <s v="1118249"/>
    <s v="000000"/>
    <x v="29"/>
    <s v="0000000"/>
    <n v="2016"/>
    <x v="1"/>
    <x v="29"/>
    <s v="BS200-CURRENT LIABILITIES"/>
    <s v="B2220-DEFERRED REVENUES"/>
    <m/>
    <n v="0"/>
    <n v="0"/>
    <n v="0"/>
    <n v="0"/>
    <n v="0"/>
    <s v="N/A"/>
    <n v="0"/>
    <n v="0"/>
    <n v="0"/>
    <n v="0"/>
    <n v="0"/>
    <n v="0"/>
    <n v="0"/>
    <n v="0"/>
    <n v="0"/>
    <n v="0"/>
    <n v="0"/>
    <n v="0"/>
    <n v="0"/>
    <s v="HOUSING OPPORTUNITY FUND"/>
    <s v="HOF OPER CHG ADMINISTRATION"/>
    <s v="DEFAULT"/>
    <s v="Default"/>
  </r>
  <r>
    <x v="1"/>
    <s v="1118249"/>
    <s v="351120"/>
    <x v="202"/>
    <s v="0000000"/>
    <n v="2016"/>
    <x v="4"/>
    <x v="201"/>
    <s v="R3000-REVENUE"/>
    <s v="R3340-STATE GRANTS"/>
    <m/>
    <n v="0"/>
    <n v="0"/>
    <n v="-268.53000000000003"/>
    <n v="0"/>
    <n v="268.53000000000003"/>
    <s v="N/A"/>
    <n v="0"/>
    <n v="-268.53000000000003"/>
    <n v="0"/>
    <n v="0"/>
    <n v="0"/>
    <n v="0"/>
    <n v="0"/>
    <n v="0"/>
    <n v="0"/>
    <n v="0"/>
    <n v="0"/>
    <n v="0"/>
    <n v="0"/>
    <s v="HOUSING OPPORTUNITY FUND"/>
    <s v="HOF OPER CHG ADMINISTRATION"/>
    <s v="CONSLDTD ST HMLSS BLK GRN"/>
    <s v="Default"/>
  </r>
  <r>
    <x v="1"/>
    <s v="1118249"/>
    <s v="351120"/>
    <x v="46"/>
    <s v="0000000"/>
    <n v="2016"/>
    <x v="4"/>
    <x v="46"/>
    <s v="R3000-REVENUE"/>
    <s v="R3600-MISCELLANEOUS REVENUE"/>
    <m/>
    <n v="0"/>
    <n v="0"/>
    <n v="0"/>
    <n v="0"/>
    <n v="0"/>
    <s v="N/A"/>
    <n v="0"/>
    <n v="0"/>
    <n v="0"/>
    <n v="0"/>
    <n v="0"/>
    <n v="0"/>
    <n v="0"/>
    <n v="0"/>
    <n v="0"/>
    <n v="0"/>
    <n v="0"/>
    <n v="0"/>
    <n v="0"/>
    <s v="HOUSING OPPORTUNITY FUND"/>
    <s v="HOF OPER CHG ADMINISTRATION"/>
    <s v="CONSLDTD ST HMLSS BLK GRN"/>
    <s v="Default"/>
  </r>
  <r>
    <x v="1"/>
    <s v="1118249"/>
    <s v="351120"/>
    <x v="40"/>
    <s v="5592000"/>
    <n v="2016"/>
    <x v="3"/>
    <x v="40"/>
    <s v="50000-PROGRAM EXPENDITURE BUDGET"/>
    <s v="51000-WAGES AND BENEFITS"/>
    <s v="51100-SALARIES/WAGES"/>
    <n v="0"/>
    <n v="0"/>
    <n v="0"/>
    <n v="0"/>
    <n v="0"/>
    <s v="N/A"/>
    <n v="0"/>
    <n v="0"/>
    <n v="0"/>
    <n v="0"/>
    <n v="0"/>
    <n v="0"/>
    <n v="0"/>
    <n v="0"/>
    <n v="0"/>
    <n v="0"/>
    <n v="0"/>
    <n v="0"/>
    <n v="0"/>
    <s v="HOUSING OPPORTUNITY FUND"/>
    <s v="HOF OPER CHG ADMINISTRATION"/>
    <s v="CONSLDTD ST HMLSS BLK GRN"/>
    <s v="HOUSING AND COMMUNITY SERVICES"/>
  </r>
  <r>
    <x v="1"/>
    <s v="1118249"/>
    <s v="351120"/>
    <x v="40"/>
    <s v="5595000"/>
    <n v="2016"/>
    <x v="3"/>
    <x v="40"/>
    <s v="50000-PROGRAM EXPENDITURE BUDGET"/>
    <s v="51000-WAGES AND BENEFITS"/>
    <s v="51100-SALARIES/WAGES"/>
    <n v="0"/>
    <n v="0"/>
    <n v="0"/>
    <n v="0"/>
    <n v="0"/>
    <s v="N/A"/>
    <n v="0"/>
    <n v="0"/>
    <n v="0"/>
    <n v="0"/>
    <n v="0"/>
    <n v="0"/>
    <n v="0"/>
    <n v="0"/>
    <n v="0"/>
    <n v="0"/>
    <n v="0"/>
    <n v="0"/>
    <n v="0"/>
    <s v="HOUSING OPPORTUNITY FUND"/>
    <s v="HOF OPER CHG ADMINISTRATION"/>
    <s v="CONSLDTD ST HMLSS BLK GRN"/>
    <s v="FACILITIES MAINTENANCE AND OPERATIONS"/>
  </r>
  <r>
    <x v="1"/>
    <s v="1118249"/>
    <s v="351120"/>
    <x v="106"/>
    <s v="5595000"/>
    <n v="2016"/>
    <x v="3"/>
    <x v="106"/>
    <s v="50000-PROGRAM EXPENDITURE BUDGET"/>
    <s v="51000-WAGES AND BENEFITS"/>
    <s v="51100-SALARIES/WAGES"/>
    <n v="0"/>
    <n v="0"/>
    <n v="0"/>
    <n v="0"/>
    <n v="0"/>
    <s v="N/A"/>
    <n v="0"/>
    <n v="0"/>
    <n v="0"/>
    <n v="0"/>
    <n v="0"/>
    <n v="0"/>
    <n v="0"/>
    <n v="0"/>
    <n v="0"/>
    <n v="0"/>
    <n v="0"/>
    <n v="0"/>
    <n v="0"/>
    <s v="HOUSING OPPORTUNITY FUND"/>
    <s v="HOF OPER CHG ADMINISTRATION"/>
    <s v="CONSLDTD ST HMLSS BLK GRN"/>
    <s v="FACILITIES MAINTENANCE AND OPERATIONS"/>
  </r>
  <r>
    <x v="1"/>
    <s v="1118249"/>
    <s v="351120"/>
    <x v="70"/>
    <s v="5592000"/>
    <n v="2016"/>
    <x v="3"/>
    <x v="70"/>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0"/>
    <s v="5595000"/>
    <n v="2016"/>
    <x v="3"/>
    <x v="70"/>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1"/>
    <s v="5592000"/>
    <n v="2016"/>
    <x v="3"/>
    <x v="71"/>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1"/>
    <s v="5595000"/>
    <n v="2016"/>
    <x v="3"/>
    <x v="71"/>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2"/>
    <s v="5592000"/>
    <n v="2016"/>
    <x v="3"/>
    <x v="72"/>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2"/>
    <s v="5595000"/>
    <n v="2016"/>
    <x v="3"/>
    <x v="72"/>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5"/>
    <s v="5595000"/>
    <n v="2016"/>
    <x v="3"/>
    <x v="75"/>
    <s v="50000-PROGRAM EXPENDITURE BUDGET"/>
    <s v="52000-SUPPLIES"/>
    <m/>
    <n v="0"/>
    <n v="0"/>
    <n v="0"/>
    <n v="0"/>
    <n v="0"/>
    <s v="N/A"/>
    <n v="0"/>
    <n v="0"/>
    <n v="0"/>
    <n v="0"/>
    <n v="0"/>
    <n v="0"/>
    <n v="0"/>
    <n v="0"/>
    <n v="0"/>
    <n v="0"/>
    <n v="0"/>
    <n v="0"/>
    <n v="0"/>
    <s v="HOUSING OPPORTUNITY FUND"/>
    <s v="HOF OPER CHG ADMINISTRATION"/>
    <s v="CONSLDTD ST HMLSS BLK GRN"/>
    <s v="FACILITIES MAINTENANCE AND OPERATIONS"/>
  </r>
  <r>
    <x v="1"/>
    <s v="1118249"/>
    <s v="351120"/>
    <x v="41"/>
    <s v="5595000"/>
    <n v="2016"/>
    <x v="3"/>
    <x v="41"/>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12"/>
    <s v="5592000"/>
    <n v="2016"/>
    <x v="3"/>
    <x v="112"/>
    <s v="50000-PROGRAM EXPENDITURE BUDGET"/>
    <s v="53000-SERVICES-OTHER CHARGES"/>
    <m/>
    <n v="0"/>
    <n v="0"/>
    <n v="0"/>
    <n v="0"/>
    <n v="0"/>
    <s v="N/A"/>
    <n v="0"/>
    <n v="0"/>
    <n v="0"/>
    <n v="0"/>
    <n v="0"/>
    <n v="0"/>
    <n v="0"/>
    <n v="0"/>
    <n v="0"/>
    <n v="0"/>
    <n v="0"/>
    <n v="0"/>
    <n v="0"/>
    <s v="HOUSING OPPORTUNITY FUND"/>
    <s v="HOF OPER CHG ADMINISTRATION"/>
    <s v="CONSLDTD ST HMLSS BLK GRN"/>
    <s v="HOUSING AND COMMUNITY SERVICES"/>
  </r>
  <r>
    <x v="1"/>
    <s v="1118249"/>
    <s v="351120"/>
    <x v="112"/>
    <s v="5595000"/>
    <n v="2016"/>
    <x v="3"/>
    <x v="112"/>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40"/>
    <s v="5595000"/>
    <n v="2016"/>
    <x v="3"/>
    <x v="140"/>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14"/>
    <s v="0000000"/>
    <n v="2016"/>
    <x v="3"/>
    <x v="114"/>
    <s v="50000-PROGRAM EXPENDITURE BUDGET"/>
    <s v="53000-SERVICES-OTHER CHARGES"/>
    <m/>
    <n v="0"/>
    <n v="0"/>
    <n v="0"/>
    <n v="0"/>
    <n v="0"/>
    <s v="N/A"/>
    <n v="0"/>
    <n v="0"/>
    <n v="0"/>
    <n v="0"/>
    <n v="0"/>
    <n v="0"/>
    <n v="0"/>
    <n v="0"/>
    <n v="0"/>
    <n v="0"/>
    <n v="0"/>
    <n v="0"/>
    <n v="0"/>
    <s v="HOUSING OPPORTUNITY FUND"/>
    <s v="HOF OPER CHG ADMINISTRATION"/>
    <s v="CONSLDTD ST HMLSS BLK GRN"/>
    <s v="Default"/>
  </r>
  <r>
    <x v="1"/>
    <s v="1118249"/>
    <s v="351120"/>
    <x v="114"/>
    <s v="5595000"/>
    <n v="2016"/>
    <x v="3"/>
    <x v="114"/>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60"/>
    <s v="5595000"/>
    <n v="2016"/>
    <x v="3"/>
    <x v="159"/>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61"/>
    <s v="5595000"/>
    <n v="2016"/>
    <x v="3"/>
    <x v="160"/>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77"/>
    <s v="5595000"/>
    <n v="2016"/>
    <x v="3"/>
    <x v="77"/>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47"/>
    <s v="5595000"/>
    <n v="2016"/>
    <x v="3"/>
    <x v="147"/>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42"/>
    <s v="5595000"/>
    <n v="2016"/>
    <x v="3"/>
    <x v="42"/>
    <s v="50000-PROGRAM EXPENDITURE BUDGET"/>
    <s v="55000-INTRAGOVERNMENTAL SERVICES"/>
    <m/>
    <n v="0"/>
    <n v="0"/>
    <n v="0"/>
    <n v="0"/>
    <n v="0"/>
    <s v="N/A"/>
    <n v="0"/>
    <n v="0"/>
    <n v="0"/>
    <n v="0"/>
    <n v="0"/>
    <n v="0"/>
    <n v="0"/>
    <n v="0"/>
    <n v="0"/>
    <n v="0"/>
    <n v="0"/>
    <n v="0"/>
    <n v="0"/>
    <s v="HOUSING OPPORTUNITY FUND"/>
    <s v="HOF OPER CHG ADMINISTRATION"/>
    <s v="CONSLDTD ST HMLSS BLK GRN"/>
    <s v="FACILITIES MAINTENANCE AND OPERATIONS"/>
  </r>
  <r>
    <x v="1"/>
    <s v="1118249"/>
    <s v="351120"/>
    <x v="148"/>
    <s v="5595000"/>
    <n v="2016"/>
    <x v="3"/>
    <x v="148"/>
    <s v="50000-PROGRAM EXPENDITURE BUDGET"/>
    <s v="55000-INTRAGOVERNMENTAL SERVICES"/>
    <m/>
    <n v="0"/>
    <n v="0"/>
    <n v="0"/>
    <n v="0"/>
    <n v="0"/>
    <s v="N/A"/>
    <n v="0"/>
    <n v="0"/>
    <n v="0"/>
    <n v="0"/>
    <n v="0"/>
    <n v="0"/>
    <n v="0"/>
    <n v="0"/>
    <n v="0"/>
    <n v="0"/>
    <n v="0"/>
    <n v="0"/>
    <n v="0"/>
    <s v="HOUSING OPPORTUNITY FUND"/>
    <s v="HOF OPER CHG ADMINISTRATION"/>
    <s v="CONSLDTD ST HMLSS BLK GRN"/>
    <s v="FACILITIES MAINTENANCE AND OPERATIONS"/>
  </r>
  <r>
    <x v="1"/>
    <s v="1118249"/>
    <s v="351120"/>
    <x v="86"/>
    <s v="5592000"/>
    <n v="2016"/>
    <x v="3"/>
    <x v="86"/>
    <s v="50000-PROGRAM EXPENDITURE BUDGET"/>
    <s v="55000-INTRAGOVERNMENTAL SERVICES"/>
    <m/>
    <n v="0"/>
    <n v="0"/>
    <n v="0"/>
    <n v="0"/>
    <n v="0"/>
    <s v="N/A"/>
    <n v="0"/>
    <n v="0"/>
    <n v="0"/>
    <n v="0"/>
    <n v="0"/>
    <n v="0"/>
    <n v="0"/>
    <n v="0"/>
    <n v="0"/>
    <n v="0"/>
    <n v="0"/>
    <n v="0"/>
    <n v="0"/>
    <s v="HOUSING OPPORTUNITY FUND"/>
    <s v="HOF OPER CHG ADMINISTRATION"/>
    <s v="CONSLDTD ST HMLSS BLK GRN"/>
    <s v="HOUSING AND COMMUNITY SERVICES"/>
  </r>
  <r>
    <x v="1"/>
    <s v="1118249"/>
    <s v="351120"/>
    <x v="117"/>
    <s v="5592000"/>
    <n v="2016"/>
    <x v="3"/>
    <x v="117"/>
    <s v="50000-PROGRAM EXPENDITURE BUDGET"/>
    <s v="59900-CONTRA EXPENDITURES"/>
    <m/>
    <n v="0"/>
    <n v="0"/>
    <n v="0"/>
    <n v="0"/>
    <n v="0"/>
    <s v="N/A"/>
    <n v="0"/>
    <n v="0"/>
    <n v="0"/>
    <n v="0"/>
    <n v="0"/>
    <n v="0"/>
    <n v="0"/>
    <n v="0"/>
    <n v="0"/>
    <n v="0"/>
    <n v="0"/>
    <n v="0"/>
    <n v="0"/>
    <s v="HOUSING OPPORTUNITY FUND"/>
    <s v="HOF OPER CHG ADMINISTRATION"/>
    <s v="CONSLDTD ST HMLSS BLK GRN"/>
    <s v="HOUSING AND COMMUNITY SERVICES"/>
  </r>
  <r>
    <x v="1"/>
    <s v="1118249"/>
    <s v="351120"/>
    <x v="117"/>
    <s v="5595000"/>
    <n v="2016"/>
    <x v="3"/>
    <x v="117"/>
    <s v="50000-PROGRAM EXPENDITURE BUDGET"/>
    <s v="59900-CONTRA EXPENDITURES"/>
    <m/>
    <n v="0"/>
    <n v="0"/>
    <n v="0"/>
    <n v="0"/>
    <n v="0"/>
    <s v="N/A"/>
    <n v="0"/>
    <n v="0"/>
    <n v="0"/>
    <n v="0"/>
    <n v="0"/>
    <n v="0"/>
    <n v="0"/>
    <n v="0"/>
    <n v="0"/>
    <n v="0"/>
    <n v="0"/>
    <n v="0"/>
    <n v="0"/>
    <s v="HOUSING OPPORTUNITY FUND"/>
    <s v="HOF OPER CHG ADMINISTRATION"/>
    <s v="CONSLDTD ST HMLSS BLK GRN"/>
    <s v="FACILITIES MAINTENANCE AND OPERATIONS"/>
  </r>
  <r>
    <x v="1"/>
    <s v="1118249"/>
    <s v="351120"/>
    <x v="53"/>
    <s v="5595000"/>
    <n v="2016"/>
    <x v="3"/>
    <x v="53"/>
    <s v="50000-PROGRAM EXPENDITURE BUDGET"/>
    <s v="82000-APPLIED OVERHEAD"/>
    <m/>
    <n v="0"/>
    <n v="0"/>
    <n v="0"/>
    <n v="0"/>
    <n v="0"/>
    <s v="N/A"/>
    <n v="0"/>
    <n v="0"/>
    <n v="0"/>
    <n v="0"/>
    <n v="0"/>
    <n v="0"/>
    <n v="0"/>
    <n v="0"/>
    <n v="0"/>
    <n v="0"/>
    <n v="0"/>
    <n v="0"/>
    <n v="0"/>
    <s v="HOUSING OPPORTUNITY FUND"/>
    <s v="HOF OPER CHG ADMINISTRATION"/>
    <s v="CONSLDTD ST HMLSS BLK GRN"/>
    <s v="FACILITIES MAINTENANCE AND OPERATIONS"/>
  </r>
  <r>
    <x v="1"/>
    <s v="1118249"/>
    <s v="351120"/>
    <x v="54"/>
    <s v="5595000"/>
    <n v="2016"/>
    <x v="3"/>
    <x v="54"/>
    <s v="50000-PROGRAM EXPENDITURE BUDGET"/>
    <s v="82000-APPLIED OVERHEAD"/>
    <m/>
    <n v="0"/>
    <n v="0"/>
    <n v="0"/>
    <n v="0"/>
    <n v="0"/>
    <s v="N/A"/>
    <n v="0"/>
    <n v="0"/>
    <n v="0"/>
    <n v="0"/>
    <n v="0"/>
    <n v="0"/>
    <n v="0"/>
    <n v="0"/>
    <n v="0"/>
    <n v="0"/>
    <n v="0"/>
    <n v="0"/>
    <n v="0"/>
    <s v="HOUSING OPPORTUNITY FUND"/>
    <s v="HOF OPER CHG ADMINISTRATION"/>
    <s v="CONSLDTD ST HMLSS BLK GRN"/>
    <s v="FACILITIES MAINTENANCE AND OPERATIONS"/>
  </r>
  <r>
    <x v="1"/>
    <s v="1118251"/>
    <s v="000000"/>
    <x v="6"/>
    <s v="0000000"/>
    <n v="2016"/>
    <x v="0"/>
    <x v="6"/>
    <s v="BS000-CURRENT ASSETS"/>
    <s v="B1150-ACCOUNTS RECEIVABLE"/>
    <m/>
    <n v="0"/>
    <n v="0"/>
    <n v="0"/>
    <n v="0"/>
    <n v="0"/>
    <s v="N/A"/>
    <n v="0"/>
    <n v="0"/>
    <n v="0"/>
    <n v="0"/>
    <n v="0"/>
    <n v="0"/>
    <n v="0"/>
    <n v="0"/>
    <n v="0"/>
    <n v="0"/>
    <n v="0"/>
    <n v="0"/>
    <n v="0"/>
    <s v="HOUSING OPPORTUNITY FUND"/>
    <s v="HOF OPER AYR SEVERSON CHRT"/>
    <s v="DEFAULT"/>
    <s v="Default"/>
  </r>
  <r>
    <x v="1"/>
    <s v="1118251"/>
    <s v="000000"/>
    <x v="9"/>
    <s v="0000000"/>
    <n v="2016"/>
    <x v="0"/>
    <x v="9"/>
    <s v="BS000-CURRENT ASSETS"/>
    <s v="B1150-ACCOUNTS RECEIVABLE"/>
    <m/>
    <n v="0"/>
    <n v="0"/>
    <n v="0"/>
    <n v="0"/>
    <n v="0"/>
    <s v="N/A"/>
    <n v="0"/>
    <n v="0"/>
    <n v="0"/>
    <n v="0"/>
    <n v="0"/>
    <n v="0"/>
    <n v="0"/>
    <n v="0"/>
    <n v="0"/>
    <n v="0"/>
    <n v="0"/>
    <n v="0"/>
    <n v="0"/>
    <s v="HOUSING OPPORTUNITY FUND"/>
    <s v="HOF OPER AYR SEVERSON CHRT"/>
    <s v="DEFAULT"/>
    <s v="Default"/>
  </r>
  <r>
    <x v="1"/>
    <s v="1118251"/>
    <s v="000000"/>
    <x v="29"/>
    <s v="0000000"/>
    <n v="2016"/>
    <x v="1"/>
    <x v="29"/>
    <s v="BS200-CURRENT LIABILITIES"/>
    <s v="B2220-DEFERRED REVENUES"/>
    <m/>
    <n v="0"/>
    <n v="0"/>
    <n v="0"/>
    <n v="0"/>
    <n v="0"/>
    <s v="N/A"/>
    <n v="0"/>
    <n v="0"/>
    <n v="0"/>
    <n v="0"/>
    <n v="0"/>
    <n v="0"/>
    <n v="0"/>
    <n v="0"/>
    <n v="0"/>
    <n v="0"/>
    <n v="0"/>
    <n v="0"/>
    <n v="0"/>
    <s v="HOUSING OPPORTUNITY FUND"/>
    <s v="HOF OPER AYR SEVERSON CHRT"/>
    <s v="DEFAULT"/>
    <s v="Default"/>
  </r>
  <r>
    <x v="1"/>
    <s v="1118251"/>
    <s v="351120"/>
    <x v="202"/>
    <s v="0000000"/>
    <n v="2016"/>
    <x v="4"/>
    <x v="201"/>
    <s v="R3000-REVENUE"/>
    <s v="R3340-STATE GRANTS"/>
    <m/>
    <n v="0"/>
    <n v="0"/>
    <n v="0"/>
    <n v="0"/>
    <n v="0"/>
    <s v="N/A"/>
    <n v="0"/>
    <n v="0"/>
    <n v="0"/>
    <n v="0"/>
    <n v="0"/>
    <n v="0"/>
    <n v="0"/>
    <n v="0"/>
    <n v="0"/>
    <n v="0"/>
    <n v="0"/>
    <n v="0"/>
    <n v="0"/>
    <s v="HOUSING OPPORTUNITY FUND"/>
    <s v="HOF OPER AYR SEVERSON CHRT"/>
    <s v="CONSLDTD ST HMLSS BLK GRN"/>
    <s v="Default"/>
  </r>
  <r>
    <x v="1"/>
    <s v="1118251"/>
    <s v="351120"/>
    <x v="111"/>
    <s v="5595000"/>
    <n v="2016"/>
    <x v="3"/>
    <x v="111"/>
    <s v="50000-PROGRAM EXPENDITURE BUDGET"/>
    <s v="53000-SERVICES-OTHER CHARGES"/>
    <m/>
    <n v="0"/>
    <n v="0"/>
    <n v="0"/>
    <n v="0"/>
    <n v="0"/>
    <s v="N/A"/>
    <n v="0"/>
    <n v="0"/>
    <n v="0"/>
    <n v="0"/>
    <n v="0"/>
    <n v="0"/>
    <n v="0"/>
    <n v="0"/>
    <n v="0"/>
    <n v="0"/>
    <n v="0"/>
    <n v="0"/>
    <n v="0"/>
    <s v="HOUSING OPPORTUNITY FUND"/>
    <s v="HOF OPER AYR SEVERSON CHRT"/>
    <s v="CONSLDTD ST HMLSS BLK GRN"/>
    <s v="FACILITIES MAINTENANCE AND OPERATIONS"/>
  </r>
  <r>
    <x v="1"/>
    <s v="1118252"/>
    <s v="000000"/>
    <x v="6"/>
    <s v="0000000"/>
    <n v="2016"/>
    <x v="0"/>
    <x v="6"/>
    <s v="BS000-CURRENT ASSETS"/>
    <s v="B1150-ACCOUNTS RECEIVABLE"/>
    <m/>
    <n v="0"/>
    <n v="0"/>
    <n v="0"/>
    <n v="0"/>
    <n v="0"/>
    <s v="N/A"/>
    <n v="0"/>
    <n v="0"/>
    <n v="0"/>
    <n v="0"/>
    <n v="0"/>
    <n v="0"/>
    <n v="0"/>
    <n v="0"/>
    <n v="0"/>
    <n v="0"/>
    <n v="0"/>
    <n v="0"/>
    <n v="0"/>
    <s v="HOUSING OPPORTUNITY FUND"/>
    <s v="HOF OPER CCS EAP CHEA"/>
    <s v="DEFAULT"/>
    <s v="Default"/>
  </r>
  <r>
    <x v="1"/>
    <s v="1118252"/>
    <s v="000000"/>
    <x v="9"/>
    <s v="0000000"/>
    <n v="2016"/>
    <x v="0"/>
    <x v="9"/>
    <s v="BS000-CURRENT ASSETS"/>
    <s v="B1150-ACCOUNTS RECEIVABLE"/>
    <m/>
    <n v="0"/>
    <n v="0"/>
    <n v="0"/>
    <n v="0"/>
    <n v="0"/>
    <s v="N/A"/>
    <n v="0"/>
    <n v="0"/>
    <n v="0"/>
    <n v="0"/>
    <n v="0"/>
    <n v="0"/>
    <n v="0"/>
    <n v="0"/>
    <n v="0"/>
    <n v="0"/>
    <n v="0"/>
    <n v="0"/>
    <n v="0"/>
    <s v="HOUSING OPPORTUNITY FUND"/>
    <s v="HOF OPER CCS EAP CHEA"/>
    <s v="DEFAULT"/>
    <s v="Default"/>
  </r>
  <r>
    <x v="1"/>
    <s v="1118252"/>
    <s v="000000"/>
    <x v="29"/>
    <s v="0000000"/>
    <n v="2016"/>
    <x v="1"/>
    <x v="29"/>
    <s v="BS200-CURRENT LIABILITIES"/>
    <s v="B2220-DEFERRED REVENUES"/>
    <m/>
    <n v="0"/>
    <n v="0"/>
    <n v="0"/>
    <n v="0"/>
    <n v="0"/>
    <s v="N/A"/>
    <n v="0"/>
    <n v="0"/>
    <n v="0"/>
    <n v="0"/>
    <n v="0"/>
    <n v="0"/>
    <n v="0"/>
    <n v="0"/>
    <n v="0"/>
    <n v="0"/>
    <n v="0"/>
    <n v="0"/>
    <n v="0"/>
    <s v="HOUSING OPPORTUNITY FUND"/>
    <s v="HOF OPER CCS EAP CHEA"/>
    <s v="DEFAULT"/>
    <s v="Default"/>
  </r>
  <r>
    <x v="1"/>
    <s v="1118252"/>
    <s v="351120"/>
    <x v="202"/>
    <s v="0000000"/>
    <n v="2016"/>
    <x v="4"/>
    <x v="201"/>
    <s v="R3000-REVENUE"/>
    <s v="R3340-STATE GRANTS"/>
    <m/>
    <n v="0"/>
    <n v="0"/>
    <n v="0"/>
    <n v="0"/>
    <n v="0"/>
    <s v="N/A"/>
    <n v="0"/>
    <n v="0"/>
    <n v="0"/>
    <n v="0"/>
    <n v="0"/>
    <n v="0"/>
    <n v="0"/>
    <n v="0"/>
    <n v="0"/>
    <n v="0"/>
    <n v="0"/>
    <n v="0"/>
    <n v="0"/>
    <s v="HOUSING OPPORTUNITY FUND"/>
    <s v="HOF OPER CCS EAP CHEA"/>
    <s v="CONSLDTD ST HMLSS BLK GRN"/>
    <s v="Default"/>
  </r>
  <r>
    <x v="1"/>
    <s v="1118252"/>
    <s v="351120"/>
    <x v="111"/>
    <s v="5595000"/>
    <n v="2016"/>
    <x v="3"/>
    <x v="111"/>
    <s v="50000-PROGRAM EXPENDITURE BUDGET"/>
    <s v="53000-SERVICES-OTHER CHARGES"/>
    <m/>
    <n v="0"/>
    <n v="0"/>
    <n v="0"/>
    <n v="0"/>
    <n v="0"/>
    <s v="N/A"/>
    <n v="0"/>
    <n v="0"/>
    <n v="0"/>
    <n v="0"/>
    <n v="0"/>
    <n v="0"/>
    <n v="0"/>
    <n v="0"/>
    <n v="0"/>
    <n v="0"/>
    <n v="0"/>
    <n v="0"/>
    <n v="0"/>
    <s v="HOUSING OPPORTUNITY FUND"/>
    <s v="HOF OPER CCS EAP CHEA"/>
    <s v="CONSLDTD ST HMLSS BLK GRN"/>
    <s v="FACILITIES MAINTENANCE AND OPERATIONS"/>
  </r>
  <r>
    <x v="1"/>
    <s v="1118253"/>
    <s v="000000"/>
    <x v="6"/>
    <s v="0000000"/>
    <n v="2016"/>
    <x v="0"/>
    <x v="6"/>
    <s v="BS000-CURRENT ASSETS"/>
    <s v="B1150-ACCOUNTS RECEIVABLE"/>
    <m/>
    <n v="0"/>
    <n v="0"/>
    <n v="0"/>
    <n v="0"/>
    <n v="0"/>
    <s v="N/A"/>
    <n v="0"/>
    <n v="0"/>
    <n v="0"/>
    <n v="0"/>
    <n v="0"/>
    <n v="0"/>
    <n v="0"/>
    <n v="0"/>
    <n v="0"/>
    <n v="0"/>
    <n v="0"/>
    <n v="0"/>
    <n v="0"/>
    <s v="HOUSING OPPORTUNITY FUND"/>
    <s v="HOF OPER CCS EAP (RENT) CHRT"/>
    <s v="DEFAULT"/>
    <s v="Default"/>
  </r>
  <r>
    <x v="1"/>
    <s v="1118253"/>
    <s v="000000"/>
    <x v="9"/>
    <s v="0000000"/>
    <n v="2016"/>
    <x v="0"/>
    <x v="9"/>
    <s v="BS000-CURRENT ASSETS"/>
    <s v="B1150-ACCOUNTS RECEIVABLE"/>
    <m/>
    <n v="0"/>
    <n v="0"/>
    <n v="0"/>
    <n v="0"/>
    <n v="0"/>
    <s v="N/A"/>
    <n v="0"/>
    <n v="0"/>
    <n v="0"/>
    <n v="0"/>
    <n v="0"/>
    <n v="0"/>
    <n v="0"/>
    <n v="0"/>
    <n v="0"/>
    <n v="0"/>
    <n v="0"/>
    <n v="0"/>
    <n v="0"/>
    <s v="HOUSING OPPORTUNITY FUND"/>
    <s v="HOF OPER CCS EAP (RENT) CHRT"/>
    <s v="DEFAULT"/>
    <s v="Default"/>
  </r>
  <r>
    <x v="1"/>
    <s v="1118253"/>
    <s v="000000"/>
    <x v="29"/>
    <s v="0000000"/>
    <n v="2016"/>
    <x v="1"/>
    <x v="29"/>
    <s v="BS200-CURRENT LIABILITIES"/>
    <s v="B2220-DEFERRED REVENUES"/>
    <m/>
    <n v="0"/>
    <n v="0"/>
    <n v="0"/>
    <n v="0"/>
    <n v="0"/>
    <s v="N/A"/>
    <n v="0"/>
    <n v="0"/>
    <n v="0"/>
    <n v="0"/>
    <n v="0"/>
    <n v="0"/>
    <n v="0"/>
    <n v="0"/>
    <n v="0"/>
    <n v="0"/>
    <n v="0"/>
    <n v="0"/>
    <n v="0"/>
    <s v="HOUSING OPPORTUNITY FUND"/>
    <s v="HOF OPER CCS EAP (RENT) CHRT"/>
    <s v="DEFAULT"/>
    <s v="Default"/>
  </r>
  <r>
    <x v="1"/>
    <s v="1118253"/>
    <s v="351120"/>
    <x v="202"/>
    <s v="0000000"/>
    <n v="2016"/>
    <x v="4"/>
    <x v="201"/>
    <s v="R3000-REVENUE"/>
    <s v="R3340-STATE GRANTS"/>
    <m/>
    <n v="0"/>
    <n v="0"/>
    <n v="0"/>
    <n v="0"/>
    <n v="0"/>
    <s v="N/A"/>
    <n v="0"/>
    <n v="0"/>
    <n v="0"/>
    <n v="0"/>
    <n v="0"/>
    <n v="0"/>
    <n v="0"/>
    <n v="0"/>
    <n v="0"/>
    <n v="0"/>
    <n v="0"/>
    <n v="0"/>
    <n v="0"/>
    <s v="HOUSING OPPORTUNITY FUND"/>
    <s v="HOF OPER CCS EAP (RENT) CHRT"/>
    <s v="CONSLDTD ST HMLSS BLK GRN"/>
    <s v="Default"/>
  </r>
  <r>
    <x v="1"/>
    <s v="1118253"/>
    <s v="351120"/>
    <x v="111"/>
    <s v="5595000"/>
    <n v="2016"/>
    <x v="3"/>
    <x v="111"/>
    <s v="50000-PROGRAM EXPENDITURE BUDGET"/>
    <s v="53000-SERVICES-OTHER CHARGES"/>
    <m/>
    <n v="0"/>
    <n v="0"/>
    <n v="0"/>
    <n v="-20947.23"/>
    <n v="20947.23"/>
    <s v="N/A"/>
    <n v="0"/>
    <n v="0"/>
    <n v="0"/>
    <n v="0"/>
    <n v="0"/>
    <n v="0"/>
    <n v="0"/>
    <n v="0"/>
    <n v="0"/>
    <n v="0"/>
    <n v="0"/>
    <n v="0"/>
    <n v="0"/>
    <s v="HOUSING OPPORTUNITY FUND"/>
    <s v="HOF OPER CCS EAP (RENT) CHRT"/>
    <s v="CONSLDTD ST HMLSS BLK GRN"/>
    <s v="FACILITIES MAINTENANCE AND OPERATIONS"/>
  </r>
  <r>
    <x v="1"/>
    <s v="1118254"/>
    <s v="000000"/>
    <x v="6"/>
    <s v="0000000"/>
    <n v="2016"/>
    <x v="0"/>
    <x v="6"/>
    <s v="BS000-CURRENT ASSETS"/>
    <s v="B1150-ACCOUNTS RECEIVABLE"/>
    <m/>
    <n v="0"/>
    <n v="0"/>
    <n v="0"/>
    <n v="0"/>
    <n v="0"/>
    <s v="N/A"/>
    <n v="0"/>
    <n v="0"/>
    <n v="0"/>
    <n v="0"/>
    <n v="0"/>
    <n v="0"/>
    <n v="0"/>
    <n v="0"/>
    <n v="0"/>
    <n v="0"/>
    <n v="0"/>
    <n v="0"/>
    <n v="0"/>
    <s v="HOUSING OPPORTUNITY FUND"/>
    <s v="HOF OPER CCS SACRED HEART CHSH"/>
    <s v="DEFAULT"/>
    <s v="Default"/>
  </r>
  <r>
    <x v="1"/>
    <s v="1118254"/>
    <s v="000000"/>
    <x v="9"/>
    <s v="0000000"/>
    <n v="2016"/>
    <x v="0"/>
    <x v="9"/>
    <s v="BS000-CURRENT ASSETS"/>
    <s v="B1150-ACCOUNTS RECEIVABLE"/>
    <m/>
    <n v="0"/>
    <n v="0"/>
    <n v="0"/>
    <n v="0"/>
    <n v="0"/>
    <s v="N/A"/>
    <n v="0"/>
    <n v="0"/>
    <n v="0"/>
    <n v="0"/>
    <n v="0"/>
    <n v="0"/>
    <n v="0"/>
    <n v="0"/>
    <n v="0"/>
    <n v="0"/>
    <n v="0"/>
    <n v="0"/>
    <n v="0"/>
    <s v="HOUSING OPPORTUNITY FUND"/>
    <s v="HOF OPER CCS SACRED HEART CHSH"/>
    <s v="DEFAULT"/>
    <s v="Default"/>
  </r>
  <r>
    <x v="1"/>
    <s v="1118254"/>
    <s v="000000"/>
    <x v="29"/>
    <s v="0000000"/>
    <n v="2016"/>
    <x v="1"/>
    <x v="29"/>
    <s v="BS200-CURRENT LIABILITIES"/>
    <s v="B2220-DEFERRED REVENUES"/>
    <m/>
    <n v="0"/>
    <n v="0"/>
    <n v="0"/>
    <n v="0"/>
    <n v="0"/>
    <s v="N/A"/>
    <n v="0"/>
    <n v="0"/>
    <n v="0"/>
    <n v="0"/>
    <n v="0"/>
    <n v="0"/>
    <n v="0"/>
    <n v="0"/>
    <n v="0"/>
    <n v="0"/>
    <n v="0"/>
    <n v="0"/>
    <n v="0"/>
    <s v="HOUSING OPPORTUNITY FUND"/>
    <s v="HOF OPER CCS SACRED HEART CHSH"/>
    <s v="DEFAULT"/>
    <s v="Default"/>
  </r>
  <r>
    <x v="1"/>
    <s v="1118254"/>
    <s v="351120"/>
    <x v="202"/>
    <s v="0000000"/>
    <n v="2016"/>
    <x v="4"/>
    <x v="201"/>
    <s v="R3000-REVENUE"/>
    <s v="R3340-STATE GRANTS"/>
    <m/>
    <n v="0"/>
    <n v="0"/>
    <n v="0"/>
    <n v="0"/>
    <n v="0"/>
    <s v="N/A"/>
    <n v="0"/>
    <n v="0"/>
    <n v="0"/>
    <n v="0"/>
    <n v="0"/>
    <n v="0"/>
    <n v="0"/>
    <n v="0"/>
    <n v="0"/>
    <n v="0"/>
    <n v="0"/>
    <n v="0"/>
    <n v="0"/>
    <s v="HOUSING OPPORTUNITY FUND"/>
    <s v="HOF OPER CCS SACRED HEART CHSH"/>
    <s v="CONSLDTD ST HMLSS BLK GRN"/>
    <s v="Default"/>
  </r>
  <r>
    <x v="1"/>
    <s v="1118254"/>
    <s v="351120"/>
    <x v="111"/>
    <s v="5595000"/>
    <n v="2016"/>
    <x v="3"/>
    <x v="111"/>
    <s v="50000-PROGRAM EXPENDITURE BUDGET"/>
    <s v="53000-SERVICES-OTHER CHARGES"/>
    <m/>
    <n v="0"/>
    <n v="0"/>
    <n v="0"/>
    <n v="0"/>
    <n v="0"/>
    <s v="N/A"/>
    <n v="0"/>
    <n v="0"/>
    <n v="0"/>
    <n v="0"/>
    <n v="0"/>
    <n v="0"/>
    <n v="0"/>
    <n v="0"/>
    <n v="0"/>
    <n v="0"/>
    <n v="0"/>
    <n v="0"/>
    <n v="0"/>
    <s v="HOUSING OPPORTUNITY FUND"/>
    <s v="HOF OPER CCS SACRED HEART CHSH"/>
    <s v="CONSLDTD ST HMLSS BLK GRN"/>
    <s v="FACILITIES MAINTENANCE AND OPERATIONS"/>
  </r>
  <r>
    <x v="1"/>
    <s v="1118255"/>
    <s v="000000"/>
    <x v="6"/>
    <s v="0000000"/>
    <n v="2016"/>
    <x v="0"/>
    <x v="6"/>
    <s v="BS000-CURRENT ASSETS"/>
    <s v="B1150-ACCOUNTS RECEIVABLE"/>
    <m/>
    <n v="0"/>
    <n v="0"/>
    <n v="0"/>
    <n v="0"/>
    <n v="0"/>
    <s v="N/A"/>
    <n v="0"/>
    <n v="0"/>
    <n v="0"/>
    <n v="0"/>
    <n v="0"/>
    <n v="0"/>
    <n v="0"/>
    <n v="0"/>
    <n v="0"/>
    <n v="0"/>
    <n v="0"/>
    <n v="0"/>
    <n v="0"/>
    <s v="HOUSING OPPORTUNITY FUND"/>
    <s v="HOF OPER CHS NOEL HOUSE CHSH"/>
    <s v="DEFAULT"/>
    <s v="Default"/>
  </r>
  <r>
    <x v="1"/>
    <s v="1118255"/>
    <s v="000000"/>
    <x v="9"/>
    <s v="0000000"/>
    <n v="2016"/>
    <x v="0"/>
    <x v="9"/>
    <s v="BS000-CURRENT ASSETS"/>
    <s v="B1150-ACCOUNTS RECEIVABLE"/>
    <m/>
    <n v="0"/>
    <n v="0"/>
    <n v="0"/>
    <n v="0"/>
    <n v="0"/>
    <s v="N/A"/>
    <n v="0"/>
    <n v="0"/>
    <n v="0"/>
    <n v="0"/>
    <n v="0"/>
    <n v="0"/>
    <n v="0"/>
    <n v="0"/>
    <n v="0"/>
    <n v="0"/>
    <n v="0"/>
    <n v="0"/>
    <n v="0"/>
    <s v="HOUSING OPPORTUNITY FUND"/>
    <s v="HOF OPER CHS NOEL HOUSE CHSH"/>
    <s v="DEFAULT"/>
    <s v="Default"/>
  </r>
  <r>
    <x v="1"/>
    <s v="1118255"/>
    <s v="000000"/>
    <x v="29"/>
    <s v="0000000"/>
    <n v="2016"/>
    <x v="1"/>
    <x v="29"/>
    <s v="BS200-CURRENT LIABILITIES"/>
    <s v="B2220-DEFERRED REVENUES"/>
    <m/>
    <n v="0"/>
    <n v="0"/>
    <n v="0"/>
    <n v="0"/>
    <n v="0"/>
    <s v="N/A"/>
    <n v="0"/>
    <n v="0"/>
    <n v="0"/>
    <n v="0"/>
    <n v="0"/>
    <n v="0"/>
    <n v="0"/>
    <n v="0"/>
    <n v="0"/>
    <n v="0"/>
    <n v="0"/>
    <n v="0"/>
    <n v="0"/>
    <s v="HOUSING OPPORTUNITY FUND"/>
    <s v="HOF OPER CHS NOEL HOUSE CHSH"/>
    <s v="DEFAULT"/>
    <s v="Default"/>
  </r>
  <r>
    <x v="1"/>
    <s v="1118255"/>
    <s v="351120"/>
    <x v="202"/>
    <s v="0000000"/>
    <n v="2016"/>
    <x v="4"/>
    <x v="201"/>
    <s v="R3000-REVENUE"/>
    <s v="R3340-STATE GRANTS"/>
    <m/>
    <n v="0"/>
    <n v="0"/>
    <n v="0"/>
    <n v="0"/>
    <n v="0"/>
    <s v="N/A"/>
    <n v="0"/>
    <n v="0"/>
    <n v="0"/>
    <n v="0"/>
    <n v="0"/>
    <n v="0"/>
    <n v="0"/>
    <n v="0"/>
    <n v="0"/>
    <n v="0"/>
    <n v="0"/>
    <n v="0"/>
    <n v="0"/>
    <s v="HOUSING OPPORTUNITY FUND"/>
    <s v="HOF OPER CHS NOEL HOUSE CHSH"/>
    <s v="CONSLDTD ST HMLSS BLK GRN"/>
    <s v="Default"/>
  </r>
  <r>
    <x v="1"/>
    <s v="1118255"/>
    <s v="351120"/>
    <x v="111"/>
    <s v="5595000"/>
    <n v="2016"/>
    <x v="3"/>
    <x v="111"/>
    <s v="50000-PROGRAM EXPENDITURE BUDGET"/>
    <s v="53000-SERVICES-OTHER CHARGES"/>
    <m/>
    <n v="0"/>
    <n v="0"/>
    <n v="0"/>
    <n v="0"/>
    <n v="0"/>
    <s v="N/A"/>
    <n v="0"/>
    <n v="0"/>
    <n v="0"/>
    <n v="0"/>
    <n v="0"/>
    <n v="0"/>
    <n v="0"/>
    <n v="0"/>
    <n v="0"/>
    <n v="0"/>
    <n v="0"/>
    <n v="0"/>
    <n v="0"/>
    <s v="HOUSING OPPORTUNITY FUND"/>
    <s v="HOF OPER CHS NOEL HOUSE CHSH"/>
    <s v="CONSLDTD ST HMLSS BLK GRN"/>
    <s v="FACILITIES MAINTENANCE AND OPERATIONS"/>
  </r>
  <r>
    <x v="1"/>
    <s v="1118256"/>
    <s v="000000"/>
    <x v="6"/>
    <s v="0000000"/>
    <n v="2016"/>
    <x v="0"/>
    <x v="6"/>
    <s v="BS000-CURRENT ASSETS"/>
    <s v="B1150-ACCOUNTS RECEIVABLE"/>
    <m/>
    <n v="0"/>
    <n v="0"/>
    <n v="0"/>
    <n v="0"/>
    <n v="0"/>
    <s v="N/A"/>
    <n v="0"/>
    <n v="0"/>
    <n v="0"/>
    <n v="0"/>
    <n v="0"/>
    <n v="0"/>
    <n v="0"/>
    <n v="0"/>
    <n v="0"/>
    <n v="0"/>
    <n v="0"/>
    <n v="0"/>
    <n v="0"/>
    <s v="HOUSING OPPORTUNITY FUND"/>
    <s v="HOF OPER CPC WILLOWS CHTF"/>
    <s v="DEFAULT"/>
    <s v="Default"/>
  </r>
  <r>
    <x v="1"/>
    <s v="1118256"/>
    <s v="000000"/>
    <x v="9"/>
    <s v="0000000"/>
    <n v="2016"/>
    <x v="0"/>
    <x v="9"/>
    <s v="BS000-CURRENT ASSETS"/>
    <s v="B1150-ACCOUNTS RECEIVABLE"/>
    <m/>
    <n v="0"/>
    <n v="0"/>
    <n v="0"/>
    <n v="0"/>
    <n v="0"/>
    <s v="N/A"/>
    <n v="0"/>
    <n v="0"/>
    <n v="0"/>
    <n v="0"/>
    <n v="0"/>
    <n v="0"/>
    <n v="0"/>
    <n v="0"/>
    <n v="0"/>
    <n v="0"/>
    <n v="0"/>
    <n v="0"/>
    <n v="0"/>
    <s v="HOUSING OPPORTUNITY FUND"/>
    <s v="HOF OPER CPC WILLOWS CHTF"/>
    <s v="DEFAULT"/>
    <s v="Default"/>
  </r>
  <r>
    <x v="1"/>
    <s v="1118256"/>
    <s v="000000"/>
    <x v="29"/>
    <s v="0000000"/>
    <n v="2016"/>
    <x v="1"/>
    <x v="29"/>
    <s v="BS200-CURRENT LIABILITIES"/>
    <s v="B2220-DEFERRED REVENUES"/>
    <m/>
    <n v="0"/>
    <n v="0"/>
    <n v="0"/>
    <n v="0"/>
    <n v="0"/>
    <s v="N/A"/>
    <n v="0"/>
    <n v="0"/>
    <n v="0"/>
    <n v="0"/>
    <n v="0"/>
    <n v="0"/>
    <n v="0"/>
    <n v="0"/>
    <n v="0"/>
    <n v="0"/>
    <n v="0"/>
    <n v="0"/>
    <n v="0"/>
    <s v="HOUSING OPPORTUNITY FUND"/>
    <s v="HOF OPER CPC WILLOWS CHTF"/>
    <s v="DEFAULT"/>
    <s v="Default"/>
  </r>
  <r>
    <x v="1"/>
    <s v="1118256"/>
    <s v="351120"/>
    <x v="202"/>
    <s v="0000000"/>
    <n v="2016"/>
    <x v="4"/>
    <x v="201"/>
    <s v="R3000-REVENUE"/>
    <s v="R3340-STATE GRANTS"/>
    <m/>
    <n v="0"/>
    <n v="0"/>
    <n v="0"/>
    <n v="0"/>
    <n v="0"/>
    <s v="N/A"/>
    <n v="0"/>
    <n v="0"/>
    <n v="0"/>
    <n v="0"/>
    <n v="0"/>
    <n v="0"/>
    <n v="0"/>
    <n v="0"/>
    <n v="0"/>
    <n v="0"/>
    <n v="0"/>
    <n v="0"/>
    <n v="0"/>
    <s v="HOUSING OPPORTUNITY FUND"/>
    <s v="HOF OPER CPC WILLOWS CHTF"/>
    <s v="CONSLDTD ST HMLSS BLK GRN"/>
    <s v="Default"/>
  </r>
  <r>
    <x v="1"/>
    <s v="1118256"/>
    <s v="351120"/>
    <x v="111"/>
    <s v="5595000"/>
    <n v="2016"/>
    <x v="3"/>
    <x v="111"/>
    <s v="50000-PROGRAM EXPENDITURE BUDGET"/>
    <s v="53000-SERVICES-OTHER CHARGES"/>
    <m/>
    <n v="0"/>
    <n v="0"/>
    <n v="0"/>
    <n v="0"/>
    <n v="0"/>
    <s v="N/A"/>
    <n v="0"/>
    <n v="0"/>
    <n v="0"/>
    <n v="0"/>
    <n v="0"/>
    <n v="0"/>
    <n v="0"/>
    <n v="0"/>
    <n v="0"/>
    <n v="0"/>
    <n v="0"/>
    <n v="0"/>
    <n v="0"/>
    <s v="HOUSING OPPORTUNITY FUND"/>
    <s v="HOF OPER CPC WILLOWS CHTF"/>
    <s v="CONSLDTD ST HMLSS BLK GRN"/>
    <s v="FACILITIES MAINTENANCE AND OPERATIONS"/>
  </r>
  <r>
    <x v="1"/>
    <s v="1118256"/>
    <s v="351120"/>
    <x v="42"/>
    <s v="5595000"/>
    <n v="2016"/>
    <x v="3"/>
    <x v="42"/>
    <s v="50000-PROGRAM EXPENDITURE BUDGET"/>
    <s v="55000-INTRAGOVERNMENTAL SERVICES"/>
    <m/>
    <n v="0"/>
    <n v="0"/>
    <n v="0"/>
    <n v="0"/>
    <n v="0"/>
    <s v="N/A"/>
    <n v="0"/>
    <n v="0"/>
    <n v="0"/>
    <n v="0"/>
    <n v="0"/>
    <n v="0"/>
    <n v="0"/>
    <n v="0"/>
    <n v="0"/>
    <n v="0"/>
    <n v="0"/>
    <n v="0"/>
    <n v="0"/>
    <s v="HOUSING OPPORTUNITY FUND"/>
    <s v="HOF OPER CPC WILLOWS CHTF"/>
    <s v="CONSLDTD ST HMLSS BLK GRN"/>
    <s v="FACILITIES MAINTENANCE AND OPERATIONS"/>
  </r>
  <r>
    <x v="1"/>
    <s v="1118256"/>
    <s v="351120"/>
    <x v="117"/>
    <s v="5595000"/>
    <n v="2016"/>
    <x v="3"/>
    <x v="117"/>
    <s v="50000-PROGRAM EXPENDITURE BUDGET"/>
    <s v="59900-CONTRA EXPENDITURES"/>
    <m/>
    <n v="0"/>
    <n v="0"/>
    <n v="0"/>
    <n v="0"/>
    <n v="0"/>
    <s v="N/A"/>
    <n v="0"/>
    <n v="0"/>
    <n v="0"/>
    <n v="0"/>
    <n v="0"/>
    <n v="0"/>
    <n v="0"/>
    <n v="0"/>
    <n v="0"/>
    <n v="0"/>
    <n v="0"/>
    <n v="0"/>
    <n v="0"/>
    <s v="HOUSING OPPORTUNITY FUND"/>
    <s v="HOF OPER CPC WILLOWS CHTF"/>
    <s v="CONSLDTD ST HMLSS BLK GRN"/>
    <s v="FACILITIES MAINTENANCE AND OPERATIONS"/>
  </r>
  <r>
    <x v="1"/>
    <s v="1118257"/>
    <s v="000000"/>
    <x v="6"/>
    <s v="0000000"/>
    <n v="2016"/>
    <x v="0"/>
    <x v="6"/>
    <s v="BS000-CURRENT ASSETS"/>
    <s v="B1150-ACCOUNTS RECEIVABLE"/>
    <m/>
    <n v="0"/>
    <n v="0"/>
    <n v="0"/>
    <n v="0"/>
    <n v="0"/>
    <s v="N/A"/>
    <n v="0"/>
    <n v="0"/>
    <n v="0"/>
    <n v="0"/>
    <n v="0"/>
    <n v="0"/>
    <n v="0"/>
    <n v="0"/>
    <n v="0"/>
    <n v="0"/>
    <n v="0"/>
    <n v="0"/>
    <n v="0"/>
    <s v="HOUSING OPPORTUNITY FUND"/>
    <s v="HOF OPER CCO FASC OVERNT CHTF"/>
    <s v="DEFAULT"/>
    <s v="Default"/>
  </r>
  <r>
    <x v="1"/>
    <s v="1118257"/>
    <s v="000000"/>
    <x v="9"/>
    <s v="0000000"/>
    <n v="2016"/>
    <x v="0"/>
    <x v="9"/>
    <s v="BS000-CURRENT ASSETS"/>
    <s v="B1150-ACCOUNTS RECEIVABLE"/>
    <m/>
    <n v="0"/>
    <n v="0"/>
    <n v="0"/>
    <n v="0"/>
    <n v="0"/>
    <s v="N/A"/>
    <n v="0"/>
    <n v="0"/>
    <n v="0"/>
    <n v="0"/>
    <n v="0"/>
    <n v="0"/>
    <n v="0"/>
    <n v="0"/>
    <n v="0"/>
    <n v="0"/>
    <n v="0"/>
    <n v="0"/>
    <n v="0"/>
    <s v="HOUSING OPPORTUNITY FUND"/>
    <s v="HOF OPER CCO FASC OVERNT CHTF"/>
    <s v="DEFAULT"/>
    <s v="Default"/>
  </r>
  <r>
    <x v="1"/>
    <s v="1118257"/>
    <s v="000000"/>
    <x v="29"/>
    <s v="0000000"/>
    <n v="2016"/>
    <x v="1"/>
    <x v="29"/>
    <s v="BS200-CURRENT LIABILITIES"/>
    <s v="B2220-DEFERRED REVENUES"/>
    <m/>
    <n v="0"/>
    <n v="0"/>
    <n v="0"/>
    <n v="0"/>
    <n v="0"/>
    <s v="N/A"/>
    <n v="0"/>
    <n v="0"/>
    <n v="0"/>
    <n v="0"/>
    <n v="0"/>
    <n v="0"/>
    <n v="0"/>
    <n v="0"/>
    <n v="0"/>
    <n v="0"/>
    <n v="0"/>
    <n v="0"/>
    <n v="0"/>
    <s v="HOUSING OPPORTUNITY FUND"/>
    <s v="HOF OPER CCO FASC OVERNT CHTF"/>
    <s v="DEFAULT"/>
    <s v="Default"/>
  </r>
  <r>
    <x v="1"/>
    <s v="1118257"/>
    <s v="351120"/>
    <x v="202"/>
    <s v="0000000"/>
    <n v="2016"/>
    <x v="4"/>
    <x v="201"/>
    <s v="R3000-REVENUE"/>
    <s v="R3340-STATE GRANTS"/>
    <m/>
    <n v="0"/>
    <n v="0"/>
    <n v="0"/>
    <n v="0"/>
    <n v="0"/>
    <s v="N/A"/>
    <n v="0"/>
    <n v="0"/>
    <n v="0"/>
    <n v="0"/>
    <n v="0"/>
    <n v="0"/>
    <n v="0"/>
    <n v="0"/>
    <n v="0"/>
    <n v="0"/>
    <n v="0"/>
    <n v="0"/>
    <n v="0"/>
    <s v="HOUSING OPPORTUNITY FUND"/>
    <s v="HOF OPER CCO FASC OVERNT CHTF"/>
    <s v="CONSLDTD ST HMLSS BLK GRN"/>
    <s v="Default"/>
  </r>
  <r>
    <x v="1"/>
    <s v="1118257"/>
    <s v="351120"/>
    <x v="111"/>
    <s v="5595000"/>
    <n v="2016"/>
    <x v="3"/>
    <x v="111"/>
    <s v="50000-PROGRAM EXPENDITURE BUDGET"/>
    <s v="53000-SERVICES-OTHER CHARGES"/>
    <m/>
    <n v="0"/>
    <n v="0"/>
    <n v="0"/>
    <n v="0"/>
    <n v="0"/>
    <s v="N/A"/>
    <n v="0"/>
    <n v="0"/>
    <n v="0"/>
    <n v="0"/>
    <n v="0"/>
    <n v="0"/>
    <n v="0"/>
    <n v="0"/>
    <n v="0"/>
    <n v="0"/>
    <n v="0"/>
    <n v="0"/>
    <n v="0"/>
    <s v="HOUSING OPPORTUNITY FUND"/>
    <s v="HOF OPER CCO FASC OVERNT CHTF"/>
    <s v="CONSLDTD ST HMLSS BLK GRN"/>
    <s v="FACILITIES MAINTENANCE AND OPERATIONS"/>
  </r>
  <r>
    <x v="1"/>
    <s v="1118258"/>
    <s v="000000"/>
    <x v="6"/>
    <s v="0000000"/>
    <n v="2016"/>
    <x v="0"/>
    <x v="6"/>
    <s v="BS000-CURRENT ASSETS"/>
    <s v="B1150-ACCOUNTS RECEIVABLE"/>
    <m/>
    <n v="0"/>
    <n v="0"/>
    <n v="0"/>
    <n v="0"/>
    <n v="0"/>
    <s v="N/A"/>
    <n v="0"/>
    <n v="0"/>
    <n v="0"/>
    <n v="0"/>
    <n v="0"/>
    <n v="0"/>
    <n v="0"/>
    <n v="0"/>
    <n v="0"/>
    <n v="0"/>
    <n v="0"/>
    <n v="0"/>
    <n v="0"/>
    <s v="HOUSING OPPORTUNITY FUND"/>
    <s v="HOF OPER CCO FIRST CHURCH CHSH"/>
    <s v="DEFAULT"/>
    <s v="Default"/>
  </r>
  <r>
    <x v="1"/>
    <s v="1118258"/>
    <s v="000000"/>
    <x v="9"/>
    <s v="0000000"/>
    <n v="2016"/>
    <x v="0"/>
    <x v="9"/>
    <s v="BS000-CURRENT ASSETS"/>
    <s v="B1150-ACCOUNTS RECEIVABLE"/>
    <m/>
    <n v="0"/>
    <n v="0"/>
    <n v="0"/>
    <n v="0"/>
    <n v="0"/>
    <s v="N/A"/>
    <n v="0"/>
    <n v="0"/>
    <n v="0"/>
    <n v="0"/>
    <n v="0"/>
    <n v="0"/>
    <n v="0"/>
    <n v="0"/>
    <n v="0"/>
    <n v="0"/>
    <n v="0"/>
    <n v="0"/>
    <n v="0"/>
    <s v="HOUSING OPPORTUNITY FUND"/>
    <s v="HOF OPER CCO FIRST CHURCH CHSH"/>
    <s v="DEFAULT"/>
    <s v="Default"/>
  </r>
  <r>
    <x v="1"/>
    <s v="1118258"/>
    <s v="000000"/>
    <x v="29"/>
    <s v="0000000"/>
    <n v="2016"/>
    <x v="1"/>
    <x v="29"/>
    <s v="BS200-CURRENT LIABILITIES"/>
    <s v="B2220-DEFERRED REVENUES"/>
    <m/>
    <n v="0"/>
    <n v="0"/>
    <n v="0"/>
    <n v="0"/>
    <n v="0"/>
    <s v="N/A"/>
    <n v="0"/>
    <n v="0"/>
    <n v="0"/>
    <n v="0"/>
    <n v="0"/>
    <n v="0"/>
    <n v="0"/>
    <n v="0"/>
    <n v="0"/>
    <n v="0"/>
    <n v="0"/>
    <n v="0"/>
    <n v="0"/>
    <s v="HOUSING OPPORTUNITY FUND"/>
    <s v="HOF OPER CCO FIRST CHURCH CHSH"/>
    <s v="DEFAULT"/>
    <s v="Default"/>
  </r>
  <r>
    <x v="1"/>
    <s v="1118258"/>
    <s v="351120"/>
    <x v="202"/>
    <s v="0000000"/>
    <n v="2016"/>
    <x v="4"/>
    <x v="201"/>
    <s v="R3000-REVENUE"/>
    <s v="R3340-STATE GRANTS"/>
    <m/>
    <n v="0"/>
    <n v="0"/>
    <n v="0"/>
    <n v="0"/>
    <n v="0"/>
    <s v="N/A"/>
    <n v="0"/>
    <n v="0"/>
    <n v="0"/>
    <n v="0"/>
    <n v="0"/>
    <n v="0"/>
    <n v="0"/>
    <n v="0"/>
    <n v="0"/>
    <n v="0"/>
    <n v="0"/>
    <n v="0"/>
    <n v="0"/>
    <s v="HOUSING OPPORTUNITY FUND"/>
    <s v="HOF OPER CCO FIRST CHURCH CHSH"/>
    <s v="CONSLDTD ST HMLSS BLK GRN"/>
    <s v="Default"/>
  </r>
  <r>
    <x v="1"/>
    <s v="1118258"/>
    <s v="351120"/>
    <x v="111"/>
    <s v="5595000"/>
    <n v="2016"/>
    <x v="3"/>
    <x v="111"/>
    <s v="50000-PROGRAM EXPENDITURE BUDGET"/>
    <s v="53000-SERVICES-OTHER CHARGES"/>
    <m/>
    <n v="0"/>
    <n v="0"/>
    <n v="0"/>
    <n v="0"/>
    <n v="0"/>
    <s v="N/A"/>
    <n v="0"/>
    <n v="0"/>
    <n v="0"/>
    <n v="0"/>
    <n v="0"/>
    <n v="0"/>
    <n v="0"/>
    <n v="0"/>
    <n v="0"/>
    <n v="0"/>
    <n v="0"/>
    <n v="0"/>
    <n v="0"/>
    <s v="HOUSING OPPORTUNITY FUND"/>
    <s v="HOF OPER CCO FIRST CHURCH CHSH"/>
    <s v="CONSLDTD ST HMLSS BLK GRN"/>
    <s v="FACILITIES MAINTENANCE AND OPERATIONS"/>
  </r>
  <r>
    <x v="1"/>
    <s v="1118259"/>
    <s v="000000"/>
    <x v="6"/>
    <s v="0000000"/>
    <n v="2016"/>
    <x v="0"/>
    <x v="6"/>
    <s v="BS000-CURRENT ASSETS"/>
    <s v="B1150-ACCOUNTS RECEIVABLE"/>
    <m/>
    <n v="0"/>
    <n v="0"/>
    <n v="0"/>
    <n v="0"/>
    <n v="0"/>
    <s v="N/A"/>
    <n v="0"/>
    <n v="0"/>
    <n v="0"/>
    <n v="0"/>
    <n v="0"/>
    <n v="0"/>
    <n v="0"/>
    <n v="0"/>
    <n v="0"/>
    <n v="0"/>
    <n v="0"/>
    <n v="0"/>
    <n v="0"/>
    <s v="HOUSING OPPORTUNITY FUND"/>
    <s v="HOF OPER CCO HAMMOND HS CHSH"/>
    <s v="DEFAULT"/>
    <s v="Default"/>
  </r>
  <r>
    <x v="1"/>
    <s v="1118259"/>
    <s v="000000"/>
    <x v="9"/>
    <s v="0000000"/>
    <n v="2016"/>
    <x v="0"/>
    <x v="9"/>
    <s v="BS000-CURRENT ASSETS"/>
    <s v="B1150-ACCOUNTS RECEIVABLE"/>
    <m/>
    <n v="0"/>
    <n v="0"/>
    <n v="0"/>
    <n v="0"/>
    <n v="0"/>
    <s v="N/A"/>
    <n v="0"/>
    <n v="0"/>
    <n v="0"/>
    <n v="0"/>
    <n v="0"/>
    <n v="0"/>
    <n v="0"/>
    <n v="0"/>
    <n v="0"/>
    <n v="0"/>
    <n v="0"/>
    <n v="0"/>
    <n v="0"/>
    <s v="HOUSING OPPORTUNITY FUND"/>
    <s v="HOF OPER CCO HAMMOND HS CHSH"/>
    <s v="DEFAULT"/>
    <s v="Default"/>
  </r>
  <r>
    <x v="1"/>
    <s v="1118259"/>
    <s v="000000"/>
    <x v="29"/>
    <s v="0000000"/>
    <n v="2016"/>
    <x v="1"/>
    <x v="29"/>
    <s v="BS200-CURRENT LIABILITIES"/>
    <s v="B2220-DEFERRED REVENUES"/>
    <m/>
    <n v="0"/>
    <n v="0"/>
    <n v="0"/>
    <n v="0"/>
    <n v="0"/>
    <s v="N/A"/>
    <n v="0"/>
    <n v="0"/>
    <n v="0"/>
    <n v="0"/>
    <n v="0"/>
    <n v="0"/>
    <n v="0"/>
    <n v="0"/>
    <n v="0"/>
    <n v="0"/>
    <n v="0"/>
    <n v="0"/>
    <n v="0"/>
    <s v="HOUSING OPPORTUNITY FUND"/>
    <s v="HOF OPER CCO HAMMOND HS CHSH"/>
    <s v="DEFAULT"/>
    <s v="Default"/>
  </r>
  <r>
    <x v="1"/>
    <s v="1118259"/>
    <s v="351120"/>
    <x v="202"/>
    <s v="0000000"/>
    <n v="2016"/>
    <x v="4"/>
    <x v="201"/>
    <s v="R3000-REVENUE"/>
    <s v="R3340-STATE GRANTS"/>
    <m/>
    <n v="0"/>
    <n v="0"/>
    <n v="0"/>
    <n v="0"/>
    <n v="0"/>
    <s v="N/A"/>
    <n v="0"/>
    <n v="0"/>
    <n v="0"/>
    <n v="0"/>
    <n v="0"/>
    <n v="0"/>
    <n v="0"/>
    <n v="0"/>
    <n v="0"/>
    <n v="0"/>
    <n v="0"/>
    <n v="0"/>
    <n v="0"/>
    <s v="HOUSING OPPORTUNITY FUND"/>
    <s v="HOF OPER CCO HAMMOND HS CHSH"/>
    <s v="CONSLDTD ST HMLSS BLK GRN"/>
    <s v="Default"/>
  </r>
  <r>
    <x v="1"/>
    <s v="1118259"/>
    <s v="351120"/>
    <x v="111"/>
    <s v="5595000"/>
    <n v="2016"/>
    <x v="3"/>
    <x v="111"/>
    <s v="50000-PROGRAM EXPENDITURE BUDGET"/>
    <s v="53000-SERVICES-OTHER CHARGES"/>
    <m/>
    <n v="0"/>
    <n v="0"/>
    <n v="0"/>
    <n v="0"/>
    <n v="0"/>
    <s v="N/A"/>
    <n v="0"/>
    <n v="0"/>
    <n v="0"/>
    <n v="0"/>
    <n v="0"/>
    <n v="0"/>
    <n v="0"/>
    <n v="0"/>
    <n v="0"/>
    <n v="0"/>
    <n v="0"/>
    <n v="0"/>
    <n v="0"/>
    <s v="HOUSING OPPORTUNITY FUND"/>
    <s v="HOF OPER CCO HAMMOND HS CHSH"/>
    <s v="CONSLDTD ST HMLSS BLK GRN"/>
    <s v="FACILITIES MAINTENANCE AND OPERATIONS"/>
  </r>
  <r>
    <x v="1"/>
    <s v="1118260"/>
    <s v="000000"/>
    <x v="6"/>
    <s v="0000000"/>
    <n v="2016"/>
    <x v="0"/>
    <x v="6"/>
    <s v="BS000-CURRENT ASSETS"/>
    <s v="B1150-ACCOUNTS RECEIVABLE"/>
    <m/>
    <n v="0"/>
    <n v="0"/>
    <n v="0"/>
    <n v="0"/>
    <n v="0"/>
    <s v="N/A"/>
    <n v="0"/>
    <n v="0"/>
    <n v="0"/>
    <n v="0"/>
    <n v="0"/>
    <n v="0"/>
    <n v="0"/>
    <n v="0"/>
    <n v="0"/>
    <n v="0"/>
    <n v="0"/>
    <n v="0"/>
    <n v="0"/>
    <s v="HOUSING OPPORTUNITY FUND"/>
    <s v="HOF OPER CCO HOMESTEP CHRT"/>
    <s v="DEFAULT"/>
    <s v="Default"/>
  </r>
  <r>
    <x v="1"/>
    <s v="1118260"/>
    <s v="000000"/>
    <x v="9"/>
    <s v="0000000"/>
    <n v="2016"/>
    <x v="0"/>
    <x v="9"/>
    <s v="BS000-CURRENT ASSETS"/>
    <s v="B1150-ACCOUNTS RECEIVABLE"/>
    <m/>
    <n v="0"/>
    <n v="0"/>
    <n v="0"/>
    <n v="0"/>
    <n v="0"/>
    <s v="N/A"/>
    <n v="0"/>
    <n v="0"/>
    <n v="0"/>
    <n v="0"/>
    <n v="0"/>
    <n v="0"/>
    <n v="0"/>
    <n v="0"/>
    <n v="0"/>
    <n v="0"/>
    <n v="0"/>
    <n v="0"/>
    <n v="0"/>
    <s v="HOUSING OPPORTUNITY FUND"/>
    <s v="HOF OPER CCO HOMESTEP CHRT"/>
    <s v="DEFAULT"/>
    <s v="Default"/>
  </r>
  <r>
    <x v="1"/>
    <s v="1118260"/>
    <s v="000000"/>
    <x v="29"/>
    <s v="0000000"/>
    <n v="2016"/>
    <x v="1"/>
    <x v="29"/>
    <s v="BS200-CURRENT LIABILITIES"/>
    <s v="B2220-DEFERRED REVENUES"/>
    <m/>
    <n v="0"/>
    <n v="0"/>
    <n v="0"/>
    <n v="0"/>
    <n v="0"/>
    <s v="N/A"/>
    <n v="0"/>
    <n v="0"/>
    <n v="0"/>
    <n v="0"/>
    <n v="0"/>
    <n v="0"/>
    <n v="0"/>
    <n v="0"/>
    <n v="0"/>
    <n v="0"/>
    <n v="0"/>
    <n v="0"/>
    <n v="0"/>
    <s v="HOUSING OPPORTUNITY FUND"/>
    <s v="HOF OPER CCO HOMESTEP CHRT"/>
    <s v="DEFAULT"/>
    <s v="Default"/>
  </r>
  <r>
    <x v="1"/>
    <s v="1118260"/>
    <s v="351120"/>
    <x v="202"/>
    <s v="0000000"/>
    <n v="2016"/>
    <x v="4"/>
    <x v="201"/>
    <s v="R3000-REVENUE"/>
    <s v="R3340-STATE GRANTS"/>
    <m/>
    <n v="0"/>
    <n v="0"/>
    <n v="0"/>
    <n v="0"/>
    <n v="0"/>
    <s v="N/A"/>
    <n v="0"/>
    <n v="0"/>
    <n v="0"/>
    <n v="0"/>
    <n v="0"/>
    <n v="0"/>
    <n v="0"/>
    <n v="0"/>
    <n v="0"/>
    <n v="0"/>
    <n v="0"/>
    <n v="0"/>
    <n v="0"/>
    <s v="HOUSING OPPORTUNITY FUND"/>
    <s v="HOF OPER CCO HOMESTEP CHRT"/>
    <s v="CONSLDTD ST HMLSS BLK GRN"/>
    <s v="Default"/>
  </r>
  <r>
    <x v="1"/>
    <s v="1118260"/>
    <s v="351120"/>
    <x v="111"/>
    <s v="5595000"/>
    <n v="2016"/>
    <x v="3"/>
    <x v="111"/>
    <s v="50000-PROGRAM EXPENDITURE BUDGET"/>
    <s v="53000-SERVICES-OTHER CHARGES"/>
    <m/>
    <n v="0"/>
    <n v="0"/>
    <n v="0"/>
    <n v="0"/>
    <n v="0"/>
    <s v="N/A"/>
    <n v="0"/>
    <n v="0"/>
    <n v="0"/>
    <n v="0"/>
    <n v="0"/>
    <n v="0"/>
    <n v="0"/>
    <n v="0"/>
    <n v="0"/>
    <n v="0"/>
    <n v="0"/>
    <n v="0"/>
    <n v="0"/>
    <s v="HOUSING OPPORTUNITY FUND"/>
    <s v="HOF OPER CCO HOMESTEP CHRT"/>
    <s v="CONSLDTD ST HMLSS BLK GRN"/>
    <s v="FACILITIES MAINTENANCE AND OPERATIONS"/>
  </r>
  <r>
    <x v="1"/>
    <s v="1118261"/>
    <s v="000000"/>
    <x v="6"/>
    <s v="0000000"/>
    <n v="2016"/>
    <x v="0"/>
    <x v="6"/>
    <s v="BS000-CURRENT ASSETS"/>
    <s v="B1150-ACCOUNTS RECEIVABLE"/>
    <m/>
    <n v="0"/>
    <n v="0"/>
    <n v="0"/>
    <n v="0"/>
    <n v="0"/>
    <s v="N/A"/>
    <n v="0"/>
    <n v="0"/>
    <n v="0"/>
    <n v="0"/>
    <n v="0"/>
    <n v="0"/>
    <n v="0"/>
    <n v="0"/>
    <n v="0"/>
    <n v="0"/>
    <n v="0"/>
    <n v="0"/>
    <n v="0"/>
    <s v="HOUSING OPPORTUNITY FUND"/>
    <s v="HOF OPER CON VILLA ESPRNZ CHTE"/>
    <s v="DEFAULT"/>
    <s v="Default"/>
  </r>
  <r>
    <x v="1"/>
    <s v="1118261"/>
    <s v="000000"/>
    <x v="9"/>
    <s v="0000000"/>
    <n v="2016"/>
    <x v="0"/>
    <x v="9"/>
    <s v="BS000-CURRENT ASSETS"/>
    <s v="B1150-ACCOUNTS RECEIVABLE"/>
    <m/>
    <n v="0"/>
    <n v="0"/>
    <n v="0"/>
    <n v="0"/>
    <n v="0"/>
    <s v="N/A"/>
    <n v="0"/>
    <n v="0"/>
    <n v="0"/>
    <n v="0"/>
    <n v="0"/>
    <n v="0"/>
    <n v="0"/>
    <n v="0"/>
    <n v="0"/>
    <n v="0"/>
    <n v="0"/>
    <n v="0"/>
    <n v="0"/>
    <s v="HOUSING OPPORTUNITY FUND"/>
    <s v="HOF OPER CON VILLA ESPRNZ CHTE"/>
    <s v="DEFAULT"/>
    <s v="Default"/>
  </r>
  <r>
    <x v="1"/>
    <s v="1118261"/>
    <s v="000000"/>
    <x v="29"/>
    <s v="0000000"/>
    <n v="2016"/>
    <x v="1"/>
    <x v="29"/>
    <s v="BS200-CURRENT LIABILITIES"/>
    <s v="B2220-DEFERRED REVENUES"/>
    <m/>
    <n v="0"/>
    <n v="0"/>
    <n v="0"/>
    <n v="0"/>
    <n v="0"/>
    <s v="N/A"/>
    <n v="0"/>
    <n v="0"/>
    <n v="0"/>
    <n v="0"/>
    <n v="0"/>
    <n v="0"/>
    <n v="0"/>
    <n v="0"/>
    <n v="0"/>
    <n v="0"/>
    <n v="0"/>
    <n v="0"/>
    <n v="0"/>
    <s v="HOUSING OPPORTUNITY FUND"/>
    <s v="HOF OPER CON VILLA ESPRNZ CHTE"/>
    <s v="DEFAULT"/>
    <s v="Default"/>
  </r>
  <r>
    <x v="1"/>
    <s v="1118261"/>
    <s v="351120"/>
    <x v="202"/>
    <s v="0000000"/>
    <n v="2016"/>
    <x v="4"/>
    <x v="201"/>
    <s v="R3000-REVENUE"/>
    <s v="R3340-STATE GRANTS"/>
    <m/>
    <n v="0"/>
    <n v="0"/>
    <n v="0"/>
    <n v="0"/>
    <n v="0"/>
    <s v="N/A"/>
    <n v="0"/>
    <n v="0"/>
    <n v="0"/>
    <n v="0"/>
    <n v="0"/>
    <n v="0"/>
    <n v="0"/>
    <n v="0"/>
    <n v="0"/>
    <n v="0"/>
    <n v="0"/>
    <n v="0"/>
    <n v="0"/>
    <s v="HOUSING OPPORTUNITY FUND"/>
    <s v="HOF OPER CON VILLA ESPRNZ CHTE"/>
    <s v="CONSLDTD ST HMLSS BLK GRN"/>
    <s v="Default"/>
  </r>
  <r>
    <x v="1"/>
    <s v="1118261"/>
    <s v="351120"/>
    <x v="111"/>
    <s v="5595000"/>
    <n v="2016"/>
    <x v="3"/>
    <x v="111"/>
    <s v="50000-PROGRAM EXPENDITURE BUDGET"/>
    <s v="53000-SERVICES-OTHER CHARGES"/>
    <m/>
    <n v="0"/>
    <n v="0"/>
    <n v="0"/>
    <n v="0"/>
    <n v="0"/>
    <s v="N/A"/>
    <n v="0"/>
    <n v="0"/>
    <n v="0"/>
    <n v="0"/>
    <n v="0"/>
    <n v="0"/>
    <n v="0"/>
    <n v="0"/>
    <n v="0"/>
    <n v="0"/>
    <n v="0"/>
    <n v="0"/>
    <n v="0"/>
    <s v="HOUSING OPPORTUNITY FUND"/>
    <s v="HOF OPER CON VILLA ESPRNZ CHTE"/>
    <s v="CONSLDTD ST HMLSS BLK GRN"/>
    <s v="FACILITIES MAINTENANCE AND OPERATIONS"/>
  </r>
  <r>
    <x v="1"/>
    <s v="1118262"/>
    <s v="000000"/>
    <x v="6"/>
    <s v="0000000"/>
    <n v="2016"/>
    <x v="0"/>
    <x v="6"/>
    <s v="BS000-CURRENT ASSETS"/>
    <s v="B1150-ACCOUNTS RECEIVABLE"/>
    <m/>
    <n v="0"/>
    <n v="0"/>
    <n v="0"/>
    <n v="0"/>
    <n v="0"/>
    <s v="N/A"/>
    <n v="0"/>
    <n v="0"/>
    <n v="0"/>
    <n v="0"/>
    <n v="0"/>
    <n v="0"/>
    <n v="0"/>
    <n v="0"/>
    <n v="0"/>
    <n v="0"/>
    <n v="0"/>
    <n v="0"/>
    <n v="0"/>
    <s v="HOUSING OPPORTUNITY FUND"/>
    <s v="HOF OPER DAW EMGCY SHLTER CHSH"/>
    <s v="DEFAULT"/>
    <s v="Default"/>
  </r>
  <r>
    <x v="1"/>
    <s v="1118262"/>
    <s v="000000"/>
    <x v="9"/>
    <s v="0000000"/>
    <n v="2016"/>
    <x v="0"/>
    <x v="9"/>
    <s v="BS000-CURRENT ASSETS"/>
    <s v="B1150-ACCOUNTS RECEIVABLE"/>
    <m/>
    <n v="0"/>
    <n v="0"/>
    <n v="0"/>
    <n v="0"/>
    <n v="0"/>
    <s v="N/A"/>
    <n v="0"/>
    <n v="0"/>
    <n v="0"/>
    <n v="0"/>
    <n v="0"/>
    <n v="0"/>
    <n v="0"/>
    <n v="0"/>
    <n v="0"/>
    <n v="0"/>
    <n v="0"/>
    <n v="0"/>
    <n v="0"/>
    <s v="HOUSING OPPORTUNITY FUND"/>
    <s v="HOF OPER DAW EMGCY SHLTER CHSH"/>
    <s v="DEFAULT"/>
    <s v="Default"/>
  </r>
  <r>
    <x v="1"/>
    <s v="1118262"/>
    <s v="000000"/>
    <x v="29"/>
    <s v="0000000"/>
    <n v="2016"/>
    <x v="1"/>
    <x v="29"/>
    <s v="BS200-CURRENT LIABILITIES"/>
    <s v="B2220-DEFERRED REVENUES"/>
    <m/>
    <n v="0"/>
    <n v="0"/>
    <n v="0"/>
    <n v="0"/>
    <n v="0"/>
    <s v="N/A"/>
    <n v="0"/>
    <n v="0"/>
    <n v="0"/>
    <n v="0"/>
    <n v="0"/>
    <n v="0"/>
    <n v="0"/>
    <n v="0"/>
    <n v="0"/>
    <n v="0"/>
    <n v="0"/>
    <n v="0"/>
    <n v="0"/>
    <s v="HOUSING OPPORTUNITY FUND"/>
    <s v="HOF OPER DAW EMGCY SHLTER CHSH"/>
    <s v="DEFAULT"/>
    <s v="Default"/>
  </r>
  <r>
    <x v="1"/>
    <s v="1118262"/>
    <s v="351120"/>
    <x v="202"/>
    <s v="0000000"/>
    <n v="2016"/>
    <x v="4"/>
    <x v="201"/>
    <s v="R3000-REVENUE"/>
    <s v="R3340-STATE GRANTS"/>
    <m/>
    <n v="0"/>
    <n v="0"/>
    <n v="0"/>
    <n v="0"/>
    <n v="0"/>
    <s v="N/A"/>
    <n v="0"/>
    <n v="0"/>
    <n v="0"/>
    <n v="0"/>
    <n v="0"/>
    <n v="0"/>
    <n v="0"/>
    <n v="0"/>
    <n v="0"/>
    <n v="0"/>
    <n v="0"/>
    <n v="0"/>
    <n v="0"/>
    <s v="HOUSING OPPORTUNITY FUND"/>
    <s v="HOF OPER DAW EMGCY SHLTER CHSH"/>
    <s v="CONSLDTD ST HMLSS BLK GRN"/>
    <s v="Default"/>
  </r>
  <r>
    <x v="1"/>
    <s v="1118262"/>
    <s v="351120"/>
    <x v="111"/>
    <s v="5595000"/>
    <n v="2016"/>
    <x v="3"/>
    <x v="111"/>
    <s v="50000-PROGRAM EXPENDITURE BUDGET"/>
    <s v="53000-SERVICES-OTHER CHARGES"/>
    <m/>
    <n v="0"/>
    <n v="0"/>
    <n v="0"/>
    <n v="-15790.28"/>
    <n v="15790.28"/>
    <s v="N/A"/>
    <n v="0"/>
    <n v="0"/>
    <n v="0"/>
    <n v="0"/>
    <n v="0"/>
    <n v="0"/>
    <n v="0"/>
    <n v="0"/>
    <n v="0"/>
    <n v="0"/>
    <n v="0"/>
    <n v="0"/>
    <n v="0"/>
    <s v="HOUSING OPPORTUNITY FUND"/>
    <s v="HOF OPER DAW EMGCY SHLTER CHSH"/>
    <s v="CONSLDTD ST HMLSS BLK GRN"/>
    <s v="FACILITIES MAINTENANCE AND OPERATIONS"/>
  </r>
  <r>
    <x v="1"/>
    <s v="1118263"/>
    <s v="000000"/>
    <x v="6"/>
    <s v="0000000"/>
    <n v="2016"/>
    <x v="0"/>
    <x v="6"/>
    <s v="BS000-CURRENT ASSETS"/>
    <s v="B1150-ACCOUNTS RECEIVABLE"/>
    <m/>
    <n v="0"/>
    <n v="0"/>
    <n v="0"/>
    <n v="0"/>
    <n v="0"/>
    <s v="N/A"/>
    <n v="0"/>
    <n v="0"/>
    <n v="0"/>
    <n v="0"/>
    <n v="0"/>
    <n v="0"/>
    <n v="0"/>
    <n v="0"/>
    <n v="0"/>
    <n v="0"/>
    <n v="0"/>
    <n v="0"/>
    <n v="0"/>
    <s v="HOUSING OPPORTUNITY FUND"/>
    <s v="HOF OPER DAW TRANS PRMNCY CHRT"/>
    <s v="DEFAULT"/>
    <s v="Default"/>
  </r>
  <r>
    <x v="1"/>
    <s v="1118263"/>
    <s v="000000"/>
    <x v="9"/>
    <s v="0000000"/>
    <n v="2016"/>
    <x v="0"/>
    <x v="9"/>
    <s v="BS000-CURRENT ASSETS"/>
    <s v="B1150-ACCOUNTS RECEIVABLE"/>
    <m/>
    <n v="0"/>
    <n v="0"/>
    <n v="0"/>
    <n v="0"/>
    <n v="0"/>
    <s v="N/A"/>
    <n v="0"/>
    <n v="0"/>
    <n v="0"/>
    <n v="0"/>
    <n v="0"/>
    <n v="0"/>
    <n v="0"/>
    <n v="0"/>
    <n v="0"/>
    <n v="0"/>
    <n v="0"/>
    <n v="0"/>
    <n v="0"/>
    <s v="HOUSING OPPORTUNITY FUND"/>
    <s v="HOF OPER DAW TRANS PRMNCY CHRT"/>
    <s v="DEFAULT"/>
    <s v="Default"/>
  </r>
  <r>
    <x v="1"/>
    <s v="1118263"/>
    <s v="000000"/>
    <x v="29"/>
    <s v="0000000"/>
    <n v="2016"/>
    <x v="1"/>
    <x v="29"/>
    <s v="BS200-CURRENT LIABILITIES"/>
    <s v="B2220-DEFERRED REVENUES"/>
    <m/>
    <n v="0"/>
    <n v="0"/>
    <n v="0"/>
    <n v="0"/>
    <n v="0"/>
    <s v="N/A"/>
    <n v="0"/>
    <n v="0"/>
    <n v="0"/>
    <n v="0"/>
    <n v="0"/>
    <n v="0"/>
    <n v="0"/>
    <n v="0"/>
    <n v="0"/>
    <n v="0"/>
    <n v="0"/>
    <n v="0"/>
    <n v="0"/>
    <s v="HOUSING OPPORTUNITY FUND"/>
    <s v="HOF OPER DAW TRANS PRMNCY CHRT"/>
    <s v="DEFAULT"/>
    <s v="Default"/>
  </r>
  <r>
    <x v="1"/>
    <s v="1118263"/>
    <s v="351120"/>
    <x v="202"/>
    <s v="0000000"/>
    <n v="2016"/>
    <x v="4"/>
    <x v="201"/>
    <s v="R3000-REVENUE"/>
    <s v="R3340-STATE GRANTS"/>
    <m/>
    <n v="0"/>
    <n v="0"/>
    <n v="0"/>
    <n v="0"/>
    <n v="0"/>
    <s v="N/A"/>
    <n v="0"/>
    <n v="0"/>
    <n v="0"/>
    <n v="0"/>
    <n v="0"/>
    <n v="0"/>
    <n v="0"/>
    <n v="0"/>
    <n v="0"/>
    <n v="0"/>
    <n v="0"/>
    <n v="0"/>
    <n v="0"/>
    <s v="HOUSING OPPORTUNITY FUND"/>
    <s v="HOF OPER DAW TRANS PRMNCY CHRT"/>
    <s v="CONSLDTD ST HMLSS BLK GRN"/>
    <s v="Default"/>
  </r>
  <r>
    <x v="1"/>
    <s v="1118263"/>
    <s v="351120"/>
    <x v="111"/>
    <s v="5592000"/>
    <n v="2016"/>
    <x v="3"/>
    <x v="111"/>
    <s v="50000-PROGRAM EXPENDITURE BUDGET"/>
    <s v="53000-SERVICES-OTHER CHARGES"/>
    <m/>
    <n v="0"/>
    <n v="0"/>
    <n v="0"/>
    <n v="0"/>
    <n v="0"/>
    <s v="N/A"/>
    <n v="0"/>
    <n v="0"/>
    <n v="0"/>
    <n v="0"/>
    <n v="0"/>
    <n v="0"/>
    <n v="0"/>
    <n v="0"/>
    <n v="0"/>
    <n v="0"/>
    <n v="0"/>
    <n v="0"/>
    <n v="0"/>
    <s v="HOUSING OPPORTUNITY FUND"/>
    <s v="HOF OPER DAW TRANS PRMNCY CHRT"/>
    <s v="CONSLDTD ST HMLSS BLK GRN"/>
    <s v="HOUSING AND COMMUNITY SERVICES"/>
  </r>
  <r>
    <x v="1"/>
    <s v="1118263"/>
    <s v="351120"/>
    <x v="111"/>
    <s v="5595000"/>
    <n v="2016"/>
    <x v="3"/>
    <x v="111"/>
    <s v="50000-PROGRAM EXPENDITURE BUDGET"/>
    <s v="53000-SERVICES-OTHER CHARGES"/>
    <m/>
    <n v="0"/>
    <n v="0"/>
    <n v="0"/>
    <n v="0"/>
    <n v="0"/>
    <s v="N/A"/>
    <n v="0"/>
    <n v="0"/>
    <n v="0"/>
    <n v="0"/>
    <n v="0"/>
    <n v="0"/>
    <n v="0"/>
    <n v="0"/>
    <n v="0"/>
    <n v="0"/>
    <n v="0"/>
    <n v="0"/>
    <n v="0"/>
    <s v="HOUSING OPPORTUNITY FUND"/>
    <s v="HOF OPER DAW TRANS PRMNCY CHRT"/>
    <s v="CONSLDTD ST HMLSS BLK GRN"/>
    <s v="FACILITIES MAINTENANCE AND OPERATIONS"/>
  </r>
  <r>
    <x v="1"/>
    <s v="1118264"/>
    <s v="000000"/>
    <x v="6"/>
    <s v="0000000"/>
    <n v="2016"/>
    <x v="0"/>
    <x v="6"/>
    <s v="BS000-CURRENT ASSETS"/>
    <s v="B1150-ACCOUNTS RECEIVABLE"/>
    <m/>
    <n v="0"/>
    <n v="0"/>
    <n v="0"/>
    <n v="0"/>
    <n v="0"/>
    <s v="N/A"/>
    <n v="0"/>
    <n v="0"/>
    <n v="0"/>
    <n v="0"/>
    <n v="0"/>
    <n v="0"/>
    <n v="0"/>
    <n v="0"/>
    <n v="0"/>
    <n v="0"/>
    <n v="0"/>
    <n v="0"/>
    <n v="0"/>
    <s v="HOUSING OPPORTUNITY FUND"/>
    <s v="HOF OPER DES MAIN EMG SHL CHSH"/>
    <s v="DEFAULT"/>
    <s v="Default"/>
  </r>
  <r>
    <x v="1"/>
    <s v="1118264"/>
    <s v="000000"/>
    <x v="9"/>
    <s v="0000000"/>
    <n v="2016"/>
    <x v="0"/>
    <x v="9"/>
    <s v="BS000-CURRENT ASSETS"/>
    <s v="B1150-ACCOUNTS RECEIVABLE"/>
    <m/>
    <n v="0"/>
    <n v="0"/>
    <n v="0"/>
    <n v="0"/>
    <n v="0"/>
    <s v="N/A"/>
    <n v="0"/>
    <n v="0"/>
    <n v="0"/>
    <n v="0"/>
    <n v="0"/>
    <n v="0"/>
    <n v="0"/>
    <n v="0"/>
    <n v="0"/>
    <n v="0"/>
    <n v="0"/>
    <n v="0"/>
    <n v="0"/>
    <s v="HOUSING OPPORTUNITY FUND"/>
    <s v="HOF OPER DES MAIN EMG SHL CHSH"/>
    <s v="DEFAULT"/>
    <s v="Default"/>
  </r>
  <r>
    <x v="1"/>
    <s v="1118264"/>
    <s v="000000"/>
    <x v="29"/>
    <s v="0000000"/>
    <n v="2016"/>
    <x v="1"/>
    <x v="29"/>
    <s v="BS200-CURRENT LIABILITIES"/>
    <s v="B2220-DEFERRED REVENUES"/>
    <m/>
    <n v="0"/>
    <n v="0"/>
    <n v="0"/>
    <n v="0"/>
    <n v="0"/>
    <s v="N/A"/>
    <n v="0"/>
    <n v="0"/>
    <n v="0"/>
    <n v="0"/>
    <n v="0"/>
    <n v="0"/>
    <n v="0"/>
    <n v="0"/>
    <n v="0"/>
    <n v="0"/>
    <n v="0"/>
    <n v="0"/>
    <n v="0"/>
    <s v="HOUSING OPPORTUNITY FUND"/>
    <s v="HOF OPER DES MAIN EMG SHL CHSH"/>
    <s v="DEFAULT"/>
    <s v="Default"/>
  </r>
  <r>
    <x v="1"/>
    <s v="1118264"/>
    <s v="351120"/>
    <x v="202"/>
    <s v="0000000"/>
    <n v="2016"/>
    <x v="4"/>
    <x v="201"/>
    <s v="R3000-REVENUE"/>
    <s v="R3340-STATE GRANTS"/>
    <m/>
    <n v="0"/>
    <n v="0"/>
    <n v="0"/>
    <n v="0"/>
    <n v="0"/>
    <s v="N/A"/>
    <n v="0"/>
    <n v="0"/>
    <n v="0"/>
    <n v="0"/>
    <n v="0"/>
    <n v="0"/>
    <n v="0"/>
    <n v="0"/>
    <n v="0"/>
    <n v="0"/>
    <n v="0"/>
    <n v="0"/>
    <n v="0"/>
    <s v="HOUSING OPPORTUNITY FUND"/>
    <s v="HOF OPER DES MAIN EMG SHL CHSH"/>
    <s v="CONSLDTD ST HMLSS BLK GRN"/>
    <s v="Default"/>
  </r>
  <r>
    <x v="1"/>
    <s v="1118264"/>
    <s v="351120"/>
    <x v="111"/>
    <s v="5595000"/>
    <n v="2016"/>
    <x v="3"/>
    <x v="111"/>
    <s v="50000-PROGRAM EXPENDITURE BUDGET"/>
    <s v="53000-SERVICES-OTHER CHARGES"/>
    <m/>
    <n v="0"/>
    <n v="0"/>
    <n v="0"/>
    <n v="0"/>
    <n v="0"/>
    <s v="N/A"/>
    <n v="0"/>
    <n v="0"/>
    <n v="0"/>
    <n v="0"/>
    <n v="0"/>
    <n v="0"/>
    <n v="0"/>
    <n v="0"/>
    <n v="0"/>
    <n v="0"/>
    <n v="0"/>
    <n v="0"/>
    <n v="0"/>
    <s v="HOUSING OPPORTUNITY FUND"/>
    <s v="HOF OPER DES MAIN EMG SHL CHSH"/>
    <s v="CONSLDTD ST HMLSS BLK GRN"/>
    <s v="FACILITIES MAINTENANCE AND OPERATIONS"/>
  </r>
  <r>
    <x v="1"/>
    <s v="1118265"/>
    <s v="000000"/>
    <x v="6"/>
    <s v="0000000"/>
    <n v="2016"/>
    <x v="0"/>
    <x v="6"/>
    <s v="BS000-CURRENT ASSETS"/>
    <s v="B1150-ACCOUNTS RECEIVABLE"/>
    <m/>
    <n v="0"/>
    <n v="0"/>
    <n v="0"/>
    <n v="0"/>
    <n v="0"/>
    <s v="N/A"/>
    <n v="0"/>
    <n v="0"/>
    <n v="0"/>
    <n v="0"/>
    <n v="0"/>
    <n v="0"/>
    <n v="0"/>
    <n v="0"/>
    <n v="0"/>
    <n v="0"/>
    <n v="0"/>
    <n v="0"/>
    <n v="0"/>
    <s v="HOUSING OPPORTUNITY FUND"/>
    <s v="HOF OPER EDV COMM BS HSG CHRT"/>
    <s v="DEFAULT"/>
    <s v="Default"/>
  </r>
  <r>
    <x v="1"/>
    <s v="1118265"/>
    <s v="000000"/>
    <x v="9"/>
    <s v="0000000"/>
    <n v="2016"/>
    <x v="0"/>
    <x v="9"/>
    <s v="BS000-CURRENT ASSETS"/>
    <s v="B1150-ACCOUNTS RECEIVABLE"/>
    <m/>
    <n v="0"/>
    <n v="0"/>
    <n v="0"/>
    <n v="0"/>
    <n v="0"/>
    <s v="N/A"/>
    <n v="0"/>
    <n v="0"/>
    <n v="0"/>
    <n v="0"/>
    <n v="0"/>
    <n v="0"/>
    <n v="0"/>
    <n v="0"/>
    <n v="0"/>
    <n v="0"/>
    <n v="0"/>
    <n v="0"/>
    <n v="0"/>
    <s v="HOUSING OPPORTUNITY FUND"/>
    <s v="HOF OPER EDV COMM BS HSG CHRT"/>
    <s v="DEFAULT"/>
    <s v="Default"/>
  </r>
  <r>
    <x v="1"/>
    <s v="1118265"/>
    <s v="000000"/>
    <x v="29"/>
    <s v="0000000"/>
    <n v="2016"/>
    <x v="1"/>
    <x v="29"/>
    <s v="BS200-CURRENT LIABILITIES"/>
    <s v="B2220-DEFERRED REVENUES"/>
    <m/>
    <n v="0"/>
    <n v="0"/>
    <n v="0"/>
    <n v="0"/>
    <n v="0"/>
    <s v="N/A"/>
    <n v="0"/>
    <n v="0"/>
    <n v="0"/>
    <n v="0"/>
    <n v="0"/>
    <n v="0"/>
    <n v="0"/>
    <n v="0"/>
    <n v="0"/>
    <n v="0"/>
    <n v="0"/>
    <n v="0"/>
    <n v="0"/>
    <s v="HOUSING OPPORTUNITY FUND"/>
    <s v="HOF OPER EDV COMM BS HSG CHRT"/>
    <s v="DEFAULT"/>
    <s v="Default"/>
  </r>
  <r>
    <x v="1"/>
    <s v="1118265"/>
    <s v="351120"/>
    <x v="202"/>
    <s v="0000000"/>
    <n v="2016"/>
    <x v="4"/>
    <x v="201"/>
    <s v="R3000-REVENUE"/>
    <s v="R3340-STATE GRANTS"/>
    <m/>
    <n v="0"/>
    <n v="0"/>
    <n v="0"/>
    <n v="0"/>
    <n v="0"/>
    <s v="N/A"/>
    <n v="0"/>
    <n v="0"/>
    <n v="0"/>
    <n v="0"/>
    <n v="0"/>
    <n v="0"/>
    <n v="0"/>
    <n v="0"/>
    <n v="0"/>
    <n v="0"/>
    <n v="0"/>
    <n v="0"/>
    <n v="0"/>
    <s v="HOUSING OPPORTUNITY FUND"/>
    <s v="HOF OPER EDV COMM BS HSG CHRT"/>
    <s v="CONSLDTD ST HMLSS BLK GRN"/>
    <s v="Default"/>
  </r>
  <r>
    <x v="1"/>
    <s v="1118265"/>
    <s v="351120"/>
    <x v="111"/>
    <s v="5595000"/>
    <n v="2016"/>
    <x v="3"/>
    <x v="111"/>
    <s v="50000-PROGRAM EXPENDITURE BUDGET"/>
    <s v="53000-SERVICES-OTHER CHARGES"/>
    <m/>
    <n v="0"/>
    <n v="0"/>
    <n v="0"/>
    <n v="0"/>
    <n v="0"/>
    <s v="N/A"/>
    <n v="0"/>
    <n v="0"/>
    <n v="0"/>
    <n v="0"/>
    <n v="0"/>
    <n v="0"/>
    <n v="0"/>
    <n v="0"/>
    <n v="0"/>
    <n v="0"/>
    <n v="0"/>
    <n v="0"/>
    <n v="0"/>
    <s v="HOUSING OPPORTUNITY FUND"/>
    <s v="HOF OPER EDV COMM BS HSG CHRT"/>
    <s v="CONSLDTD ST HMLSS BLK GRN"/>
    <s v="FACILITIES MAINTENANCE AND OPERATIONS"/>
  </r>
  <r>
    <x v="1"/>
    <s v="1118266"/>
    <s v="000000"/>
    <x v="6"/>
    <s v="0000000"/>
    <n v="2016"/>
    <x v="0"/>
    <x v="6"/>
    <s v="BS000-CURRENT ASSETS"/>
    <s v="B1150-ACCOUNTS RECEIVABLE"/>
    <m/>
    <n v="0"/>
    <n v="0"/>
    <n v="0"/>
    <n v="0"/>
    <n v="0"/>
    <s v="N/A"/>
    <n v="0"/>
    <n v="0"/>
    <n v="0"/>
    <n v="0"/>
    <n v="0"/>
    <n v="0"/>
    <n v="0"/>
    <n v="0"/>
    <n v="0"/>
    <n v="0"/>
    <n v="0"/>
    <n v="0"/>
    <n v="0"/>
    <s v="HOUSING OPPORTUNITY FUND"/>
    <s v="HOF OPER EDV MY FRIEND'S CHTF"/>
    <s v="DEFAULT"/>
    <s v="Default"/>
  </r>
  <r>
    <x v="1"/>
    <s v="1118266"/>
    <s v="000000"/>
    <x v="9"/>
    <s v="0000000"/>
    <n v="2016"/>
    <x v="0"/>
    <x v="9"/>
    <s v="BS000-CURRENT ASSETS"/>
    <s v="B1150-ACCOUNTS RECEIVABLE"/>
    <m/>
    <n v="0"/>
    <n v="0"/>
    <n v="0"/>
    <n v="0"/>
    <n v="0"/>
    <s v="N/A"/>
    <n v="0"/>
    <n v="0"/>
    <n v="0"/>
    <n v="0"/>
    <n v="0"/>
    <n v="0"/>
    <n v="0"/>
    <n v="0"/>
    <n v="0"/>
    <n v="0"/>
    <n v="0"/>
    <n v="0"/>
    <n v="0"/>
    <s v="HOUSING OPPORTUNITY FUND"/>
    <s v="HOF OPER EDV MY FRIEND'S CHTF"/>
    <s v="DEFAULT"/>
    <s v="Default"/>
  </r>
  <r>
    <x v="1"/>
    <s v="1118266"/>
    <s v="000000"/>
    <x v="29"/>
    <s v="0000000"/>
    <n v="2016"/>
    <x v="1"/>
    <x v="29"/>
    <s v="BS200-CURRENT LIABILITIES"/>
    <s v="B2220-DEFERRED REVENUES"/>
    <m/>
    <n v="0"/>
    <n v="0"/>
    <n v="0"/>
    <n v="0"/>
    <n v="0"/>
    <s v="N/A"/>
    <n v="0"/>
    <n v="0"/>
    <n v="0"/>
    <n v="0"/>
    <n v="0"/>
    <n v="0"/>
    <n v="0"/>
    <n v="0"/>
    <n v="0"/>
    <n v="0"/>
    <n v="0"/>
    <n v="0"/>
    <n v="0"/>
    <s v="HOUSING OPPORTUNITY FUND"/>
    <s v="HOF OPER EDV MY FRIEND'S CHTF"/>
    <s v="DEFAULT"/>
    <s v="Default"/>
  </r>
  <r>
    <x v="1"/>
    <s v="1118266"/>
    <s v="351120"/>
    <x v="202"/>
    <s v="0000000"/>
    <n v="2016"/>
    <x v="4"/>
    <x v="201"/>
    <s v="R3000-REVENUE"/>
    <s v="R3340-STATE GRANTS"/>
    <m/>
    <n v="0"/>
    <n v="0"/>
    <n v="0"/>
    <n v="0"/>
    <n v="0"/>
    <s v="N/A"/>
    <n v="0"/>
    <n v="0"/>
    <n v="0"/>
    <n v="0"/>
    <n v="0"/>
    <n v="0"/>
    <n v="0"/>
    <n v="0"/>
    <n v="0"/>
    <n v="0"/>
    <n v="0"/>
    <n v="0"/>
    <n v="0"/>
    <s v="HOUSING OPPORTUNITY FUND"/>
    <s v="HOF OPER EDV MY FRIEND'S CHTF"/>
    <s v="CONSLDTD ST HMLSS BLK GRN"/>
    <s v="Default"/>
  </r>
  <r>
    <x v="1"/>
    <s v="1118266"/>
    <s v="351120"/>
    <x v="111"/>
    <s v="5595000"/>
    <n v="2016"/>
    <x v="3"/>
    <x v="111"/>
    <s v="50000-PROGRAM EXPENDITURE BUDGET"/>
    <s v="53000-SERVICES-OTHER CHARGES"/>
    <m/>
    <n v="0"/>
    <n v="0"/>
    <n v="0"/>
    <n v="-8750"/>
    <n v="8750"/>
    <s v="N/A"/>
    <n v="0"/>
    <n v="0"/>
    <n v="0"/>
    <n v="0"/>
    <n v="0"/>
    <n v="0"/>
    <n v="0"/>
    <n v="0"/>
    <n v="0"/>
    <n v="0"/>
    <n v="0"/>
    <n v="0"/>
    <n v="0"/>
    <s v="HOUSING OPPORTUNITY FUND"/>
    <s v="HOF OPER EDV MY FRIEND'S CHTF"/>
    <s v="CONSLDTD ST HMLSS BLK GRN"/>
    <s v="FACILITIES MAINTENANCE AND OPERATIONS"/>
  </r>
  <r>
    <x v="1"/>
    <s v="1118267"/>
    <s v="000000"/>
    <x v="6"/>
    <s v="0000000"/>
    <n v="2016"/>
    <x v="0"/>
    <x v="6"/>
    <s v="BS000-CURRENT ASSETS"/>
    <s v="B1150-ACCOUNTS RECEIVABLE"/>
    <m/>
    <n v="0"/>
    <n v="0"/>
    <n v="0"/>
    <n v="0"/>
    <n v="0"/>
    <s v="N/A"/>
    <n v="0"/>
    <n v="0"/>
    <n v="0"/>
    <n v="0"/>
    <n v="0"/>
    <n v="0"/>
    <n v="0"/>
    <n v="0"/>
    <n v="0"/>
    <n v="0"/>
    <n v="0"/>
    <n v="0"/>
    <n v="0"/>
    <s v="HOUSING OPPORTUNITY FUND"/>
    <s v="HOF OPER EIS EAST WNTR CH CHSH"/>
    <s v="DEFAULT"/>
    <s v="Default"/>
  </r>
  <r>
    <x v="1"/>
    <s v="1118267"/>
    <s v="000000"/>
    <x v="9"/>
    <s v="0000000"/>
    <n v="2016"/>
    <x v="0"/>
    <x v="9"/>
    <s v="BS000-CURRENT ASSETS"/>
    <s v="B1150-ACCOUNTS RECEIVABLE"/>
    <m/>
    <n v="0"/>
    <n v="0"/>
    <n v="0"/>
    <n v="0"/>
    <n v="0"/>
    <s v="N/A"/>
    <n v="0"/>
    <n v="0"/>
    <n v="0"/>
    <n v="0"/>
    <n v="0"/>
    <n v="0"/>
    <n v="0"/>
    <n v="0"/>
    <n v="0"/>
    <n v="0"/>
    <n v="0"/>
    <n v="0"/>
    <n v="0"/>
    <s v="HOUSING OPPORTUNITY FUND"/>
    <s v="HOF OPER EIS EAST WNTR CH CHSH"/>
    <s v="DEFAULT"/>
    <s v="Default"/>
  </r>
  <r>
    <x v="1"/>
    <s v="1118267"/>
    <s v="000000"/>
    <x v="29"/>
    <s v="0000000"/>
    <n v="2016"/>
    <x v="1"/>
    <x v="29"/>
    <s v="BS200-CURRENT LIABILITIES"/>
    <s v="B2220-DEFERRED REVENUES"/>
    <m/>
    <n v="0"/>
    <n v="0"/>
    <n v="0"/>
    <n v="0"/>
    <n v="0"/>
    <s v="N/A"/>
    <n v="0"/>
    <n v="0"/>
    <n v="0"/>
    <n v="0"/>
    <n v="0"/>
    <n v="0"/>
    <n v="0"/>
    <n v="0"/>
    <n v="0"/>
    <n v="0"/>
    <n v="0"/>
    <n v="0"/>
    <n v="0"/>
    <s v="HOUSING OPPORTUNITY FUND"/>
    <s v="HOF OPER EIS EAST WNTR CH CHSH"/>
    <s v="DEFAULT"/>
    <s v="Default"/>
  </r>
  <r>
    <x v="1"/>
    <s v="1118267"/>
    <s v="351120"/>
    <x v="202"/>
    <s v="0000000"/>
    <n v="2016"/>
    <x v="4"/>
    <x v="201"/>
    <s v="R3000-REVENUE"/>
    <s v="R3340-STATE GRANTS"/>
    <m/>
    <n v="0"/>
    <n v="0"/>
    <n v="0"/>
    <n v="0"/>
    <n v="0"/>
    <s v="N/A"/>
    <n v="0"/>
    <n v="0"/>
    <n v="0"/>
    <n v="0"/>
    <n v="0"/>
    <n v="0"/>
    <n v="0"/>
    <n v="0"/>
    <n v="0"/>
    <n v="0"/>
    <n v="0"/>
    <n v="0"/>
    <n v="0"/>
    <s v="HOUSING OPPORTUNITY FUND"/>
    <s v="HOF OPER EIS EAST WNTR CH CHSH"/>
    <s v="CONSLDTD ST HMLSS BLK GRN"/>
    <s v="Default"/>
  </r>
  <r>
    <x v="1"/>
    <s v="1118267"/>
    <s v="351120"/>
    <x v="111"/>
    <s v="5595000"/>
    <n v="2016"/>
    <x v="3"/>
    <x v="111"/>
    <s v="50000-PROGRAM EXPENDITURE BUDGET"/>
    <s v="53000-SERVICES-OTHER CHARGES"/>
    <m/>
    <n v="0"/>
    <n v="0"/>
    <n v="0"/>
    <n v="0"/>
    <n v="0"/>
    <s v="N/A"/>
    <n v="0"/>
    <n v="0"/>
    <n v="0"/>
    <n v="0"/>
    <n v="0"/>
    <n v="0"/>
    <n v="0"/>
    <n v="0"/>
    <n v="0"/>
    <n v="0"/>
    <n v="0"/>
    <n v="0"/>
    <n v="0"/>
    <s v="HOUSING OPPORTUNITY FUND"/>
    <s v="HOF OPER EIS EAST WNTR CH CHSH"/>
    <s v="CONSLDTD ST HMLSS BLK GRN"/>
    <s v="FACILITIES MAINTENANCE AND OPERATIONS"/>
  </r>
  <r>
    <x v="1"/>
    <s v="1118268"/>
    <s v="000000"/>
    <x v="6"/>
    <s v="0000000"/>
    <n v="2016"/>
    <x v="0"/>
    <x v="6"/>
    <s v="BS000-CURRENT ASSETS"/>
    <s v="B1150-ACCOUNTS RECEIVABLE"/>
    <m/>
    <n v="0"/>
    <n v="0"/>
    <n v="0"/>
    <n v="0"/>
    <n v="0"/>
    <s v="N/A"/>
    <n v="0"/>
    <n v="0"/>
    <n v="0"/>
    <n v="0"/>
    <n v="0"/>
    <n v="0"/>
    <n v="0"/>
    <n v="0"/>
    <n v="0"/>
    <n v="0"/>
    <n v="0"/>
    <n v="0"/>
    <n v="0"/>
    <s v="HOUSING OPPORTUNITY FUND"/>
    <s v="HOF OPER EIS EMG S CG HML CHSH"/>
    <s v="DEFAULT"/>
    <s v="Default"/>
  </r>
  <r>
    <x v="1"/>
    <s v="1118268"/>
    <s v="000000"/>
    <x v="9"/>
    <s v="0000000"/>
    <n v="2016"/>
    <x v="0"/>
    <x v="9"/>
    <s v="BS000-CURRENT ASSETS"/>
    <s v="B1150-ACCOUNTS RECEIVABLE"/>
    <m/>
    <n v="0"/>
    <n v="0"/>
    <n v="0"/>
    <n v="0"/>
    <n v="0"/>
    <s v="N/A"/>
    <n v="0"/>
    <n v="0"/>
    <n v="0"/>
    <n v="0"/>
    <n v="0"/>
    <n v="0"/>
    <n v="0"/>
    <n v="0"/>
    <n v="0"/>
    <n v="0"/>
    <n v="0"/>
    <n v="0"/>
    <n v="0"/>
    <s v="HOUSING OPPORTUNITY FUND"/>
    <s v="HOF OPER EIS EMG S CG HML CHSH"/>
    <s v="DEFAULT"/>
    <s v="Default"/>
  </r>
  <r>
    <x v="1"/>
    <s v="1118268"/>
    <s v="000000"/>
    <x v="29"/>
    <s v="0000000"/>
    <n v="2016"/>
    <x v="1"/>
    <x v="29"/>
    <s v="BS200-CURRENT LIABILITIES"/>
    <s v="B2220-DEFERRED REVENUES"/>
    <m/>
    <n v="0"/>
    <n v="0"/>
    <n v="0"/>
    <n v="0"/>
    <n v="0"/>
    <s v="N/A"/>
    <n v="0"/>
    <n v="0"/>
    <n v="0"/>
    <n v="0"/>
    <n v="0"/>
    <n v="0"/>
    <n v="0"/>
    <n v="0"/>
    <n v="0"/>
    <n v="0"/>
    <n v="0"/>
    <n v="0"/>
    <n v="0"/>
    <s v="HOUSING OPPORTUNITY FUND"/>
    <s v="HOF OPER EIS EMG S CG HML CHSH"/>
    <s v="DEFAULT"/>
    <s v="Default"/>
  </r>
  <r>
    <x v="1"/>
    <s v="1118268"/>
    <s v="351120"/>
    <x v="202"/>
    <s v="0000000"/>
    <n v="2016"/>
    <x v="4"/>
    <x v="201"/>
    <s v="R3000-REVENUE"/>
    <s v="R3340-STATE GRANTS"/>
    <m/>
    <n v="0"/>
    <n v="0"/>
    <n v="0"/>
    <n v="0"/>
    <n v="0"/>
    <s v="N/A"/>
    <n v="0"/>
    <n v="0"/>
    <n v="0"/>
    <n v="0"/>
    <n v="0"/>
    <n v="0"/>
    <n v="0"/>
    <n v="0"/>
    <n v="0"/>
    <n v="0"/>
    <n v="0"/>
    <n v="0"/>
    <n v="0"/>
    <s v="HOUSING OPPORTUNITY FUND"/>
    <s v="HOF OPER EIS EMG S CG HML CHSH"/>
    <s v="CONSLDTD ST HMLSS BLK GRN"/>
    <s v="Default"/>
  </r>
  <r>
    <x v="1"/>
    <s v="1118268"/>
    <s v="351120"/>
    <x v="111"/>
    <s v="5595000"/>
    <n v="2016"/>
    <x v="3"/>
    <x v="111"/>
    <s v="50000-PROGRAM EXPENDITURE BUDGET"/>
    <s v="53000-SERVICES-OTHER CHARGES"/>
    <m/>
    <n v="0"/>
    <n v="0"/>
    <n v="0"/>
    <n v="0"/>
    <n v="0"/>
    <s v="N/A"/>
    <n v="0"/>
    <n v="0"/>
    <n v="0"/>
    <n v="0"/>
    <n v="0"/>
    <n v="0"/>
    <n v="0"/>
    <n v="0"/>
    <n v="0"/>
    <n v="0"/>
    <n v="0"/>
    <n v="0"/>
    <n v="0"/>
    <s v="HOUSING OPPORTUNITY FUND"/>
    <s v="HOF OPER EIS EMG S CG HML CHSH"/>
    <s v="CONSLDTD ST HMLSS BLK GRN"/>
    <s v="FACILITIES MAINTENANCE AND OPERATIONS"/>
  </r>
  <r>
    <x v="1"/>
    <s v="1118269"/>
    <s v="000000"/>
    <x v="6"/>
    <s v="0000000"/>
    <n v="2016"/>
    <x v="0"/>
    <x v="6"/>
    <s v="BS000-CURRENT ASSETS"/>
    <s v="B1150-ACCOUNTS RECEIVABLE"/>
    <m/>
    <n v="0"/>
    <n v="0"/>
    <n v="0"/>
    <n v="0"/>
    <n v="0"/>
    <s v="N/A"/>
    <n v="0"/>
    <n v="0"/>
    <n v="0"/>
    <n v="0"/>
    <n v="0"/>
    <n v="0"/>
    <n v="0"/>
    <n v="0"/>
    <n v="0"/>
    <n v="0"/>
    <n v="0"/>
    <n v="0"/>
    <n v="0"/>
    <s v="HOUSING OPPORTUNITY FUND"/>
    <s v="HOF OPER EIS SOPH PL ST L CHSH"/>
    <s v="DEFAULT"/>
    <s v="Default"/>
  </r>
  <r>
    <x v="1"/>
    <s v="1118269"/>
    <s v="000000"/>
    <x v="9"/>
    <s v="0000000"/>
    <n v="2016"/>
    <x v="0"/>
    <x v="9"/>
    <s v="BS000-CURRENT ASSETS"/>
    <s v="B1150-ACCOUNTS RECEIVABLE"/>
    <m/>
    <n v="0"/>
    <n v="0"/>
    <n v="0"/>
    <n v="0"/>
    <n v="0"/>
    <s v="N/A"/>
    <n v="0"/>
    <n v="0"/>
    <n v="0"/>
    <n v="0"/>
    <n v="0"/>
    <n v="0"/>
    <n v="0"/>
    <n v="0"/>
    <n v="0"/>
    <n v="0"/>
    <n v="0"/>
    <n v="0"/>
    <n v="0"/>
    <s v="HOUSING OPPORTUNITY FUND"/>
    <s v="HOF OPER EIS SOPH PL ST L CHSH"/>
    <s v="DEFAULT"/>
    <s v="Default"/>
  </r>
  <r>
    <x v="1"/>
    <s v="1118269"/>
    <s v="000000"/>
    <x v="29"/>
    <s v="0000000"/>
    <n v="2016"/>
    <x v="1"/>
    <x v="29"/>
    <s v="BS200-CURRENT LIABILITIES"/>
    <s v="B2220-DEFERRED REVENUES"/>
    <m/>
    <n v="0"/>
    <n v="0"/>
    <n v="0"/>
    <n v="0"/>
    <n v="0"/>
    <s v="N/A"/>
    <n v="0"/>
    <n v="0"/>
    <n v="0"/>
    <n v="0"/>
    <n v="0"/>
    <n v="0"/>
    <n v="0"/>
    <n v="0"/>
    <n v="0"/>
    <n v="0"/>
    <n v="0"/>
    <n v="0"/>
    <n v="0"/>
    <s v="HOUSING OPPORTUNITY FUND"/>
    <s v="HOF OPER EIS SOPH PL ST L CHSH"/>
    <s v="DEFAULT"/>
    <s v="Default"/>
  </r>
  <r>
    <x v="1"/>
    <s v="1118269"/>
    <s v="351120"/>
    <x v="202"/>
    <s v="0000000"/>
    <n v="2016"/>
    <x v="4"/>
    <x v="201"/>
    <s v="R3000-REVENUE"/>
    <s v="R3340-STATE GRANTS"/>
    <m/>
    <n v="0"/>
    <n v="0"/>
    <n v="0"/>
    <n v="0"/>
    <n v="0"/>
    <s v="N/A"/>
    <n v="0"/>
    <n v="0"/>
    <n v="0"/>
    <n v="0"/>
    <n v="0"/>
    <n v="0"/>
    <n v="0"/>
    <n v="0"/>
    <n v="0"/>
    <n v="0"/>
    <n v="0"/>
    <n v="0"/>
    <n v="0"/>
    <s v="HOUSING OPPORTUNITY FUND"/>
    <s v="HOF OPER EIS SOPH PL ST L CHSH"/>
    <s v="CONSLDTD ST HMLSS BLK GRN"/>
    <s v="Default"/>
  </r>
  <r>
    <x v="1"/>
    <s v="1118269"/>
    <s v="351120"/>
    <x v="111"/>
    <s v="5595000"/>
    <n v="2016"/>
    <x v="3"/>
    <x v="111"/>
    <s v="50000-PROGRAM EXPENDITURE BUDGET"/>
    <s v="53000-SERVICES-OTHER CHARGES"/>
    <m/>
    <n v="0"/>
    <n v="0"/>
    <n v="0"/>
    <n v="0"/>
    <n v="0"/>
    <s v="N/A"/>
    <n v="0"/>
    <n v="0"/>
    <n v="0"/>
    <n v="0"/>
    <n v="0"/>
    <n v="0"/>
    <n v="0"/>
    <n v="0"/>
    <n v="0"/>
    <n v="0"/>
    <n v="0"/>
    <n v="0"/>
    <n v="0"/>
    <s v="HOUSING OPPORTUNITY FUND"/>
    <s v="HOF OPER EIS SOPH PL ST L CHSH"/>
    <s v="CONSLDTD ST HMLSS BLK GRN"/>
    <s v="FACILITIES MAINTENANCE AND OPERATIONS"/>
  </r>
  <r>
    <x v="1"/>
    <s v="1118270"/>
    <s v="000000"/>
    <x v="6"/>
    <s v="0000000"/>
    <n v="2016"/>
    <x v="0"/>
    <x v="6"/>
    <s v="BS000-CURRENT ASSETS"/>
    <s v="B1150-ACCOUNTS RECEIVABLE"/>
    <m/>
    <n v="0"/>
    <n v="0"/>
    <n v="0"/>
    <n v="0"/>
    <n v="0"/>
    <s v="N/A"/>
    <n v="0"/>
    <n v="0"/>
    <n v="0"/>
    <n v="0"/>
    <n v="0"/>
    <n v="0"/>
    <n v="0"/>
    <n v="0"/>
    <n v="0"/>
    <n v="0"/>
    <n v="0"/>
    <n v="0"/>
    <n v="0"/>
    <s v="HOUSING OPPORTUNITY FUND"/>
    <s v="HOF OPER ELC EMG MTL VCHR CHSH"/>
    <s v="DEFAULT"/>
    <s v="Default"/>
  </r>
  <r>
    <x v="1"/>
    <s v="1118270"/>
    <s v="000000"/>
    <x v="9"/>
    <s v="0000000"/>
    <n v="2016"/>
    <x v="0"/>
    <x v="9"/>
    <s v="BS000-CURRENT ASSETS"/>
    <s v="B1150-ACCOUNTS RECEIVABLE"/>
    <m/>
    <n v="0"/>
    <n v="0"/>
    <n v="0"/>
    <n v="0"/>
    <n v="0"/>
    <s v="N/A"/>
    <n v="0"/>
    <n v="0"/>
    <n v="0"/>
    <n v="0"/>
    <n v="0"/>
    <n v="0"/>
    <n v="0"/>
    <n v="0"/>
    <n v="0"/>
    <n v="0"/>
    <n v="0"/>
    <n v="0"/>
    <n v="0"/>
    <s v="HOUSING OPPORTUNITY FUND"/>
    <s v="HOF OPER ELC EMG MTL VCHR CHSH"/>
    <s v="DEFAULT"/>
    <s v="Default"/>
  </r>
  <r>
    <x v="1"/>
    <s v="1118270"/>
    <s v="000000"/>
    <x v="29"/>
    <s v="0000000"/>
    <n v="2016"/>
    <x v="1"/>
    <x v="29"/>
    <s v="BS200-CURRENT LIABILITIES"/>
    <s v="B2220-DEFERRED REVENUES"/>
    <m/>
    <n v="0"/>
    <n v="0"/>
    <n v="0"/>
    <n v="0"/>
    <n v="0"/>
    <s v="N/A"/>
    <n v="0"/>
    <n v="0"/>
    <n v="0"/>
    <n v="0"/>
    <n v="0"/>
    <n v="0"/>
    <n v="0"/>
    <n v="0"/>
    <n v="0"/>
    <n v="0"/>
    <n v="0"/>
    <n v="0"/>
    <n v="0"/>
    <s v="HOUSING OPPORTUNITY FUND"/>
    <s v="HOF OPER ELC EMG MTL VCHR CHSH"/>
    <s v="DEFAULT"/>
    <s v="Default"/>
  </r>
  <r>
    <x v="1"/>
    <s v="1118270"/>
    <s v="351120"/>
    <x v="202"/>
    <s v="0000000"/>
    <n v="2016"/>
    <x v="4"/>
    <x v="201"/>
    <s v="R3000-REVENUE"/>
    <s v="R3340-STATE GRANTS"/>
    <m/>
    <n v="0"/>
    <n v="0"/>
    <n v="0"/>
    <n v="0"/>
    <n v="0"/>
    <s v="N/A"/>
    <n v="0"/>
    <n v="0"/>
    <n v="0"/>
    <n v="0"/>
    <n v="0"/>
    <n v="0"/>
    <n v="0"/>
    <n v="0"/>
    <n v="0"/>
    <n v="0"/>
    <n v="0"/>
    <n v="0"/>
    <n v="0"/>
    <s v="HOUSING OPPORTUNITY FUND"/>
    <s v="HOF OPER ELC EMG MTL VCHR CHSH"/>
    <s v="CONSLDTD ST HMLSS BLK GRN"/>
    <s v="Default"/>
  </r>
  <r>
    <x v="1"/>
    <s v="1118270"/>
    <s v="351120"/>
    <x v="111"/>
    <s v="5595000"/>
    <n v="2016"/>
    <x v="3"/>
    <x v="111"/>
    <s v="50000-PROGRAM EXPENDITURE BUDGET"/>
    <s v="53000-SERVICES-OTHER CHARGES"/>
    <m/>
    <n v="0"/>
    <n v="0"/>
    <n v="0"/>
    <n v="0"/>
    <n v="0"/>
    <s v="N/A"/>
    <n v="0"/>
    <n v="0"/>
    <n v="0"/>
    <n v="0"/>
    <n v="0"/>
    <n v="0"/>
    <n v="0"/>
    <n v="0"/>
    <n v="0"/>
    <n v="0"/>
    <n v="0"/>
    <n v="0"/>
    <n v="0"/>
    <s v="HOUSING OPPORTUNITY FUND"/>
    <s v="HOF OPER ELC EMG MTL VCHR CHSH"/>
    <s v="CONSLDTD ST HMLSS BLK GRN"/>
    <s v="FACILITIES MAINTENANCE AND OPERATIONS"/>
  </r>
  <r>
    <x v="1"/>
    <s v="1118271"/>
    <s v="000000"/>
    <x v="6"/>
    <s v="0000000"/>
    <n v="2016"/>
    <x v="0"/>
    <x v="6"/>
    <s v="BS000-CURRENT ASSETS"/>
    <s v="B1150-ACCOUNTS RECEIVABLE"/>
    <m/>
    <n v="0"/>
    <n v="0"/>
    <n v="0"/>
    <n v="0"/>
    <n v="0"/>
    <s v="N/A"/>
    <n v="0"/>
    <n v="0"/>
    <n v="0"/>
    <n v="0"/>
    <n v="0"/>
    <n v="0"/>
    <n v="0"/>
    <n v="0"/>
    <n v="0"/>
    <n v="0"/>
    <n v="0"/>
    <n v="0"/>
    <n v="0"/>
    <s v="HOUSING OPPORTUNITY FUND"/>
    <s v="HOF OPER ELC TRANS RENT CHRT"/>
    <s v="DEFAULT"/>
    <s v="Default"/>
  </r>
  <r>
    <x v="1"/>
    <s v="1118271"/>
    <s v="000000"/>
    <x v="9"/>
    <s v="0000000"/>
    <n v="2016"/>
    <x v="0"/>
    <x v="9"/>
    <s v="BS000-CURRENT ASSETS"/>
    <s v="B1150-ACCOUNTS RECEIVABLE"/>
    <m/>
    <n v="0"/>
    <n v="0"/>
    <n v="0"/>
    <n v="0"/>
    <n v="0"/>
    <s v="N/A"/>
    <n v="0"/>
    <n v="0"/>
    <n v="0"/>
    <n v="0"/>
    <n v="0"/>
    <n v="0"/>
    <n v="0"/>
    <n v="0"/>
    <n v="0"/>
    <n v="0"/>
    <n v="0"/>
    <n v="0"/>
    <n v="0"/>
    <s v="HOUSING OPPORTUNITY FUND"/>
    <s v="HOF OPER ELC TRANS RENT CHRT"/>
    <s v="DEFAULT"/>
    <s v="Default"/>
  </r>
  <r>
    <x v="1"/>
    <s v="1118271"/>
    <s v="000000"/>
    <x v="29"/>
    <s v="0000000"/>
    <n v="2016"/>
    <x v="1"/>
    <x v="29"/>
    <s v="BS200-CURRENT LIABILITIES"/>
    <s v="B2220-DEFERRED REVENUES"/>
    <m/>
    <n v="0"/>
    <n v="0"/>
    <n v="0"/>
    <n v="0"/>
    <n v="0"/>
    <s v="N/A"/>
    <n v="0"/>
    <n v="0"/>
    <n v="0"/>
    <n v="0"/>
    <n v="0"/>
    <n v="0"/>
    <n v="0"/>
    <n v="0"/>
    <n v="0"/>
    <n v="0"/>
    <n v="0"/>
    <n v="0"/>
    <n v="0"/>
    <s v="HOUSING OPPORTUNITY FUND"/>
    <s v="HOF OPER ELC TRANS RENT CHRT"/>
    <s v="DEFAULT"/>
    <s v="Default"/>
  </r>
  <r>
    <x v="1"/>
    <s v="1118271"/>
    <s v="351120"/>
    <x v="202"/>
    <s v="0000000"/>
    <n v="2016"/>
    <x v="4"/>
    <x v="201"/>
    <s v="R3000-REVENUE"/>
    <s v="R3340-STATE GRANTS"/>
    <m/>
    <n v="0"/>
    <n v="0"/>
    <n v="0"/>
    <n v="0"/>
    <n v="0"/>
    <s v="N/A"/>
    <n v="0"/>
    <n v="0"/>
    <n v="0"/>
    <n v="0"/>
    <n v="0"/>
    <n v="0"/>
    <n v="0"/>
    <n v="0"/>
    <n v="0"/>
    <n v="0"/>
    <n v="0"/>
    <n v="0"/>
    <n v="0"/>
    <s v="HOUSING OPPORTUNITY FUND"/>
    <s v="HOF OPER ELC TRANS RENT CHRT"/>
    <s v="CONSLDTD ST HMLSS BLK GRN"/>
    <s v="Default"/>
  </r>
  <r>
    <x v="1"/>
    <s v="1118271"/>
    <s v="351120"/>
    <x v="111"/>
    <s v="5595000"/>
    <n v="2016"/>
    <x v="3"/>
    <x v="111"/>
    <s v="50000-PROGRAM EXPENDITURE BUDGET"/>
    <s v="53000-SERVICES-OTHER CHARGES"/>
    <m/>
    <n v="0"/>
    <n v="0"/>
    <n v="0"/>
    <n v="0"/>
    <n v="0"/>
    <s v="N/A"/>
    <n v="0"/>
    <n v="0"/>
    <n v="0"/>
    <n v="0"/>
    <n v="0"/>
    <n v="0"/>
    <n v="0"/>
    <n v="0"/>
    <n v="0"/>
    <n v="0"/>
    <n v="0"/>
    <n v="0"/>
    <n v="0"/>
    <s v="HOUSING OPPORTUNITY FUND"/>
    <s v="HOF OPER ELC TRANS RENT CHRT"/>
    <s v="CONSLDTD ST HMLSS BLK GRN"/>
    <s v="FACILITIES MAINTENANCE AND OPERATIONS"/>
  </r>
  <r>
    <x v="1"/>
    <s v="1118272"/>
    <s v="000000"/>
    <x v="6"/>
    <s v="0000000"/>
    <n v="2016"/>
    <x v="0"/>
    <x v="6"/>
    <s v="BS000-CURRENT ASSETS"/>
    <s v="B1150-ACCOUNTS RECEIVABLE"/>
    <m/>
    <n v="0"/>
    <n v="0"/>
    <n v="0"/>
    <n v="0"/>
    <n v="0"/>
    <s v="N/A"/>
    <n v="0"/>
    <n v="0"/>
    <n v="0"/>
    <n v="0"/>
    <n v="0"/>
    <n v="0"/>
    <n v="0"/>
    <n v="0"/>
    <n v="0"/>
    <n v="0"/>
    <n v="0"/>
    <n v="0"/>
    <n v="0"/>
    <s v="HOUSING OPPORTUNITY FUND"/>
    <s v="HOF OPER EXO EMPOWRD FUTR CHRT"/>
    <s v="DEFAULT"/>
    <s v="Default"/>
  </r>
  <r>
    <x v="1"/>
    <s v="1118272"/>
    <s v="000000"/>
    <x v="9"/>
    <s v="0000000"/>
    <n v="2016"/>
    <x v="0"/>
    <x v="9"/>
    <s v="BS000-CURRENT ASSETS"/>
    <s v="B1150-ACCOUNTS RECEIVABLE"/>
    <m/>
    <n v="0"/>
    <n v="0"/>
    <n v="0"/>
    <n v="0"/>
    <n v="0"/>
    <s v="N/A"/>
    <n v="0"/>
    <n v="0"/>
    <n v="0"/>
    <n v="0"/>
    <n v="0"/>
    <n v="0"/>
    <n v="0"/>
    <n v="0"/>
    <n v="0"/>
    <n v="0"/>
    <n v="0"/>
    <n v="0"/>
    <n v="0"/>
    <s v="HOUSING OPPORTUNITY FUND"/>
    <s v="HOF OPER EXO EMPOWRD FUTR CHRT"/>
    <s v="DEFAULT"/>
    <s v="Default"/>
  </r>
  <r>
    <x v="1"/>
    <s v="1118272"/>
    <s v="000000"/>
    <x v="29"/>
    <s v="0000000"/>
    <n v="2016"/>
    <x v="1"/>
    <x v="29"/>
    <s v="BS200-CURRENT LIABILITIES"/>
    <s v="B2220-DEFERRED REVENUES"/>
    <m/>
    <n v="0"/>
    <n v="0"/>
    <n v="0"/>
    <n v="0"/>
    <n v="0"/>
    <s v="N/A"/>
    <n v="0"/>
    <n v="0"/>
    <n v="0"/>
    <n v="0"/>
    <n v="0"/>
    <n v="0"/>
    <n v="0"/>
    <n v="0"/>
    <n v="0"/>
    <n v="0"/>
    <n v="0"/>
    <n v="0"/>
    <n v="0"/>
    <s v="HOUSING OPPORTUNITY FUND"/>
    <s v="HOF OPER EXO EMPOWRD FUTR CHRT"/>
    <s v="DEFAULT"/>
    <s v="Default"/>
  </r>
  <r>
    <x v="1"/>
    <s v="1118272"/>
    <s v="351120"/>
    <x v="202"/>
    <s v="0000000"/>
    <n v="2016"/>
    <x v="4"/>
    <x v="201"/>
    <s v="R3000-REVENUE"/>
    <s v="R3340-STATE GRANTS"/>
    <m/>
    <n v="0"/>
    <n v="0"/>
    <n v="0"/>
    <n v="0"/>
    <n v="0"/>
    <s v="N/A"/>
    <n v="0"/>
    <n v="0"/>
    <n v="0"/>
    <n v="0"/>
    <n v="0"/>
    <n v="0"/>
    <n v="0"/>
    <n v="0"/>
    <n v="0"/>
    <n v="0"/>
    <n v="0"/>
    <n v="0"/>
    <n v="0"/>
    <s v="HOUSING OPPORTUNITY FUND"/>
    <s v="HOF OPER EXO EMPOWRD FUTR CHRT"/>
    <s v="CONSLDTD ST HMLSS BLK GRN"/>
    <s v="Default"/>
  </r>
  <r>
    <x v="1"/>
    <s v="1118272"/>
    <s v="351120"/>
    <x v="111"/>
    <s v="5595000"/>
    <n v="2016"/>
    <x v="3"/>
    <x v="111"/>
    <s v="50000-PROGRAM EXPENDITURE BUDGET"/>
    <s v="53000-SERVICES-OTHER CHARGES"/>
    <m/>
    <n v="0"/>
    <n v="0"/>
    <n v="0"/>
    <n v="0"/>
    <n v="0"/>
    <s v="N/A"/>
    <n v="0"/>
    <n v="0"/>
    <n v="0"/>
    <n v="0"/>
    <n v="0"/>
    <n v="0"/>
    <n v="0"/>
    <n v="0"/>
    <n v="0"/>
    <n v="0"/>
    <n v="0"/>
    <n v="0"/>
    <n v="0"/>
    <s v="HOUSING OPPORTUNITY FUND"/>
    <s v="HOF OPER EXO EMPOWRD FUTR CHRT"/>
    <s v="CONSLDTD ST HMLSS BLK GRN"/>
    <s v="FACILITIES MAINTENANCE AND OPERATIONS"/>
  </r>
  <r>
    <x v="1"/>
    <s v="1118273"/>
    <s v="000000"/>
    <x v="6"/>
    <s v="0000000"/>
    <n v="2016"/>
    <x v="0"/>
    <x v="6"/>
    <s v="BS000-CURRENT ASSETS"/>
    <s v="B1150-ACCOUNTS RECEIVABLE"/>
    <m/>
    <n v="0"/>
    <n v="0"/>
    <n v="0"/>
    <n v="0"/>
    <n v="0"/>
    <s v="N/A"/>
    <n v="0"/>
    <n v="0"/>
    <n v="0"/>
    <n v="0"/>
    <n v="0"/>
    <n v="0"/>
    <n v="0"/>
    <n v="0"/>
    <n v="0"/>
    <n v="0"/>
    <n v="0"/>
    <n v="0"/>
    <n v="0"/>
    <s v="HOUSING OPPORTUNITY FUND"/>
    <s v="HOF OPER FOY NEW GRD BTHL CHTE"/>
    <s v="DEFAULT"/>
    <s v="Default"/>
  </r>
  <r>
    <x v="1"/>
    <s v="1118273"/>
    <s v="000000"/>
    <x v="9"/>
    <s v="0000000"/>
    <n v="2016"/>
    <x v="0"/>
    <x v="9"/>
    <s v="BS000-CURRENT ASSETS"/>
    <s v="B1150-ACCOUNTS RECEIVABLE"/>
    <m/>
    <n v="0"/>
    <n v="0"/>
    <n v="0"/>
    <n v="0"/>
    <n v="0"/>
    <s v="N/A"/>
    <n v="0"/>
    <n v="0"/>
    <n v="0"/>
    <n v="0"/>
    <n v="0"/>
    <n v="0"/>
    <n v="0"/>
    <n v="0"/>
    <n v="0"/>
    <n v="0"/>
    <n v="0"/>
    <n v="0"/>
    <n v="0"/>
    <s v="HOUSING OPPORTUNITY FUND"/>
    <s v="HOF OPER FOY NEW GRD BTHL CHTE"/>
    <s v="DEFAULT"/>
    <s v="Default"/>
  </r>
  <r>
    <x v="1"/>
    <s v="1118273"/>
    <s v="000000"/>
    <x v="29"/>
    <s v="0000000"/>
    <n v="2016"/>
    <x v="1"/>
    <x v="29"/>
    <s v="BS200-CURRENT LIABILITIES"/>
    <s v="B2220-DEFERRED REVENUES"/>
    <m/>
    <n v="0"/>
    <n v="0"/>
    <n v="0"/>
    <n v="0"/>
    <n v="0"/>
    <s v="N/A"/>
    <n v="0"/>
    <n v="0"/>
    <n v="0"/>
    <n v="0"/>
    <n v="0"/>
    <n v="0"/>
    <n v="0"/>
    <n v="0"/>
    <n v="0"/>
    <n v="0"/>
    <n v="0"/>
    <n v="0"/>
    <n v="0"/>
    <s v="HOUSING OPPORTUNITY FUND"/>
    <s v="HOF OPER FOY NEW GRD BTHL CHTE"/>
    <s v="DEFAULT"/>
    <s v="Default"/>
  </r>
  <r>
    <x v="1"/>
    <s v="1118273"/>
    <s v="351120"/>
    <x v="202"/>
    <s v="0000000"/>
    <n v="2016"/>
    <x v="4"/>
    <x v="201"/>
    <s v="R3000-REVENUE"/>
    <s v="R3340-STATE GRANTS"/>
    <m/>
    <n v="0"/>
    <n v="0"/>
    <n v="0"/>
    <n v="0"/>
    <n v="0"/>
    <s v="N/A"/>
    <n v="0"/>
    <n v="0"/>
    <n v="0"/>
    <n v="0"/>
    <n v="0"/>
    <n v="0"/>
    <n v="0"/>
    <n v="0"/>
    <n v="0"/>
    <n v="0"/>
    <n v="0"/>
    <n v="0"/>
    <n v="0"/>
    <s v="HOUSING OPPORTUNITY FUND"/>
    <s v="HOF OPER FOY NEW GRD BTHL CHTE"/>
    <s v="CONSLDTD ST HMLSS BLK GRN"/>
    <s v="Default"/>
  </r>
  <r>
    <x v="1"/>
    <s v="1118273"/>
    <s v="351120"/>
    <x v="111"/>
    <s v="5595000"/>
    <n v="2016"/>
    <x v="3"/>
    <x v="111"/>
    <s v="50000-PROGRAM EXPENDITURE BUDGET"/>
    <s v="53000-SERVICES-OTHER CHARGES"/>
    <m/>
    <n v="0"/>
    <n v="0"/>
    <n v="0"/>
    <n v="0"/>
    <n v="0"/>
    <s v="N/A"/>
    <n v="0"/>
    <n v="0"/>
    <n v="0"/>
    <n v="0"/>
    <n v="0"/>
    <n v="0"/>
    <n v="0"/>
    <n v="0"/>
    <n v="0"/>
    <n v="0"/>
    <n v="0"/>
    <n v="0"/>
    <n v="0"/>
    <s v="HOUSING OPPORTUNITY FUND"/>
    <s v="HOF OPER FOY NEW GRD BTHL CHTE"/>
    <s v="CONSLDTD ST HMLSS BLK GRN"/>
    <s v="FACILITIES MAINTENANCE AND OPERATIONS"/>
  </r>
  <r>
    <x v="1"/>
    <s v="1118274"/>
    <s v="000000"/>
    <x v="6"/>
    <s v="0000000"/>
    <n v="2016"/>
    <x v="0"/>
    <x v="6"/>
    <s v="BS000-CURRENT ASSETS"/>
    <s v="B1150-ACCOUNTS RECEIVABLE"/>
    <m/>
    <n v="0"/>
    <n v="0"/>
    <n v="0"/>
    <n v="0"/>
    <n v="0"/>
    <s v="N/A"/>
    <n v="0"/>
    <n v="0"/>
    <n v="0"/>
    <n v="0"/>
    <n v="0"/>
    <n v="0"/>
    <n v="0"/>
    <n v="0"/>
    <n v="0"/>
    <n v="0"/>
    <n v="0"/>
    <n v="0"/>
    <n v="0"/>
    <s v="HOUSING OPPORTUNITY FUND"/>
    <s v="HOF OPER FOY RENT ASSTNC CHRT"/>
    <s v="DEFAULT"/>
    <s v="Default"/>
  </r>
  <r>
    <x v="1"/>
    <s v="1118274"/>
    <s v="000000"/>
    <x v="9"/>
    <s v="0000000"/>
    <n v="2016"/>
    <x v="0"/>
    <x v="9"/>
    <s v="BS000-CURRENT ASSETS"/>
    <s v="B1150-ACCOUNTS RECEIVABLE"/>
    <m/>
    <n v="0"/>
    <n v="0"/>
    <n v="0"/>
    <n v="0"/>
    <n v="0"/>
    <s v="N/A"/>
    <n v="0"/>
    <n v="0"/>
    <n v="0"/>
    <n v="0"/>
    <n v="0"/>
    <n v="0"/>
    <n v="0"/>
    <n v="0"/>
    <n v="0"/>
    <n v="0"/>
    <n v="0"/>
    <n v="0"/>
    <n v="0"/>
    <s v="HOUSING OPPORTUNITY FUND"/>
    <s v="HOF OPER FOY RENT ASSTNC CHRT"/>
    <s v="DEFAULT"/>
    <s v="Default"/>
  </r>
  <r>
    <x v="1"/>
    <s v="1118274"/>
    <s v="000000"/>
    <x v="29"/>
    <s v="0000000"/>
    <n v="2016"/>
    <x v="1"/>
    <x v="29"/>
    <s v="BS200-CURRENT LIABILITIES"/>
    <s v="B2220-DEFERRED REVENUES"/>
    <m/>
    <n v="0"/>
    <n v="0"/>
    <n v="0"/>
    <n v="0"/>
    <n v="0"/>
    <s v="N/A"/>
    <n v="0"/>
    <n v="0"/>
    <n v="0"/>
    <n v="0"/>
    <n v="0"/>
    <n v="0"/>
    <n v="0"/>
    <n v="0"/>
    <n v="0"/>
    <n v="0"/>
    <n v="0"/>
    <n v="0"/>
    <n v="0"/>
    <s v="HOUSING OPPORTUNITY FUND"/>
    <s v="HOF OPER FOY RENT ASSTNC CHRT"/>
    <s v="DEFAULT"/>
    <s v="Default"/>
  </r>
  <r>
    <x v="1"/>
    <s v="1118274"/>
    <s v="351120"/>
    <x v="202"/>
    <s v="0000000"/>
    <n v="2016"/>
    <x v="4"/>
    <x v="201"/>
    <s v="R3000-REVENUE"/>
    <s v="R3340-STATE GRANTS"/>
    <m/>
    <n v="0"/>
    <n v="0"/>
    <n v="0"/>
    <n v="0"/>
    <n v="0"/>
    <s v="N/A"/>
    <n v="0"/>
    <n v="0"/>
    <n v="0"/>
    <n v="0"/>
    <n v="0"/>
    <n v="0"/>
    <n v="0"/>
    <n v="0"/>
    <n v="0"/>
    <n v="0"/>
    <n v="0"/>
    <n v="0"/>
    <n v="0"/>
    <s v="HOUSING OPPORTUNITY FUND"/>
    <s v="HOF OPER FOY RENT ASSTNC CHRT"/>
    <s v="CONSLDTD ST HMLSS BLK GRN"/>
    <s v="Default"/>
  </r>
  <r>
    <x v="1"/>
    <s v="1118274"/>
    <s v="351120"/>
    <x v="111"/>
    <s v="5595000"/>
    <n v="2016"/>
    <x v="3"/>
    <x v="111"/>
    <s v="50000-PROGRAM EXPENDITURE BUDGET"/>
    <s v="53000-SERVICES-OTHER CHARGES"/>
    <m/>
    <n v="0"/>
    <n v="0"/>
    <n v="0"/>
    <n v="0"/>
    <n v="0"/>
    <s v="N/A"/>
    <n v="0"/>
    <n v="0"/>
    <n v="0"/>
    <n v="0"/>
    <n v="0"/>
    <n v="0"/>
    <n v="0"/>
    <n v="0"/>
    <n v="0"/>
    <n v="0"/>
    <n v="0"/>
    <n v="0"/>
    <n v="0"/>
    <s v="HOUSING OPPORTUNITY FUND"/>
    <s v="HOF OPER FOY RENT ASSTNC CHRT"/>
    <s v="CONSLDTD ST HMLSS BLK GRN"/>
    <s v="FACILITIES MAINTENANCE AND OPERATIONS"/>
  </r>
  <r>
    <x v="1"/>
    <s v="1118275"/>
    <s v="000000"/>
    <x v="6"/>
    <s v="0000000"/>
    <n v="2016"/>
    <x v="0"/>
    <x v="6"/>
    <s v="BS000-CURRENT ASSETS"/>
    <s v="B1150-ACCOUNTS RECEIVABLE"/>
    <m/>
    <n v="0"/>
    <n v="0"/>
    <n v="0"/>
    <n v="0"/>
    <n v="0"/>
    <s v="N/A"/>
    <n v="0"/>
    <n v="0"/>
    <n v="0"/>
    <n v="0"/>
    <n v="0"/>
    <n v="0"/>
    <n v="0"/>
    <n v="0"/>
    <n v="0"/>
    <n v="0"/>
    <n v="0"/>
    <n v="0"/>
    <n v="0"/>
    <s v="HOUSING OPPORTUNITY FUND"/>
    <s v="HOF OPER FOY THE LANDING CHSH"/>
    <s v="DEFAULT"/>
    <s v="Default"/>
  </r>
  <r>
    <x v="1"/>
    <s v="1118275"/>
    <s v="000000"/>
    <x v="9"/>
    <s v="0000000"/>
    <n v="2016"/>
    <x v="0"/>
    <x v="9"/>
    <s v="BS000-CURRENT ASSETS"/>
    <s v="B1150-ACCOUNTS RECEIVABLE"/>
    <m/>
    <n v="0"/>
    <n v="0"/>
    <n v="0"/>
    <n v="0"/>
    <n v="0"/>
    <s v="N/A"/>
    <n v="0"/>
    <n v="0"/>
    <n v="0"/>
    <n v="0"/>
    <n v="0"/>
    <n v="0"/>
    <n v="0"/>
    <n v="0"/>
    <n v="0"/>
    <n v="0"/>
    <n v="0"/>
    <n v="0"/>
    <n v="0"/>
    <s v="HOUSING OPPORTUNITY FUND"/>
    <s v="HOF OPER FOY THE LANDING CHSH"/>
    <s v="DEFAULT"/>
    <s v="Default"/>
  </r>
  <r>
    <x v="1"/>
    <s v="1118275"/>
    <s v="000000"/>
    <x v="29"/>
    <s v="0000000"/>
    <n v="2016"/>
    <x v="1"/>
    <x v="29"/>
    <s v="BS200-CURRENT LIABILITIES"/>
    <s v="B2220-DEFERRED REVENUES"/>
    <m/>
    <n v="0"/>
    <n v="0"/>
    <n v="0"/>
    <n v="0"/>
    <n v="0"/>
    <s v="N/A"/>
    <n v="0"/>
    <n v="0"/>
    <n v="0"/>
    <n v="0"/>
    <n v="0"/>
    <n v="0"/>
    <n v="0"/>
    <n v="0"/>
    <n v="0"/>
    <n v="0"/>
    <n v="0"/>
    <n v="0"/>
    <n v="0"/>
    <s v="HOUSING OPPORTUNITY FUND"/>
    <s v="HOF OPER FOY THE LANDING CHSH"/>
    <s v="DEFAULT"/>
    <s v="Default"/>
  </r>
  <r>
    <x v="1"/>
    <s v="1118275"/>
    <s v="351120"/>
    <x v="202"/>
    <s v="0000000"/>
    <n v="2016"/>
    <x v="4"/>
    <x v="201"/>
    <s v="R3000-REVENUE"/>
    <s v="R3340-STATE GRANTS"/>
    <m/>
    <n v="0"/>
    <n v="0"/>
    <n v="0"/>
    <n v="0"/>
    <n v="0"/>
    <s v="N/A"/>
    <n v="0"/>
    <n v="0"/>
    <n v="0"/>
    <n v="0"/>
    <n v="0"/>
    <n v="0"/>
    <n v="0"/>
    <n v="0"/>
    <n v="0"/>
    <n v="0"/>
    <n v="0"/>
    <n v="0"/>
    <n v="0"/>
    <s v="HOUSING OPPORTUNITY FUND"/>
    <s v="HOF OPER FOY THE LANDING CHSH"/>
    <s v="CONSLDTD ST HMLSS BLK GRN"/>
    <s v="Default"/>
  </r>
  <r>
    <x v="1"/>
    <s v="1118275"/>
    <s v="351120"/>
    <x v="111"/>
    <s v="5595000"/>
    <n v="2016"/>
    <x v="3"/>
    <x v="111"/>
    <s v="50000-PROGRAM EXPENDITURE BUDGET"/>
    <s v="53000-SERVICES-OTHER CHARGES"/>
    <m/>
    <n v="0"/>
    <n v="0"/>
    <n v="0"/>
    <n v="0"/>
    <n v="0"/>
    <s v="N/A"/>
    <n v="0"/>
    <n v="0"/>
    <n v="0"/>
    <n v="0"/>
    <n v="0"/>
    <n v="0"/>
    <n v="0"/>
    <n v="0"/>
    <n v="0"/>
    <n v="0"/>
    <n v="0"/>
    <n v="0"/>
    <n v="0"/>
    <s v="HOUSING OPPORTUNITY FUND"/>
    <s v="HOF OPER FOY THE LANDING CHSH"/>
    <s v="CONSLDTD ST HMLSS BLK GRN"/>
    <s v="FACILITIES MAINTENANCE AND OPERATIONS"/>
  </r>
  <r>
    <x v="1"/>
    <s v="1118276"/>
    <s v="000000"/>
    <x v="6"/>
    <s v="0000000"/>
    <n v="2016"/>
    <x v="0"/>
    <x v="6"/>
    <s v="BS000-CURRENT ASSETS"/>
    <s v="B1150-ACCOUNTS RECEIVABLE"/>
    <m/>
    <n v="0"/>
    <n v="0"/>
    <n v="0"/>
    <n v="0"/>
    <n v="0"/>
    <s v="N/A"/>
    <n v="0"/>
    <n v="0"/>
    <n v="0"/>
    <n v="0"/>
    <n v="0"/>
    <n v="0"/>
    <n v="0"/>
    <n v="0"/>
    <n v="0"/>
    <n v="0"/>
    <n v="0"/>
    <n v="0"/>
    <n v="0"/>
    <s v="HOUSING OPPORTUNITY FUND"/>
    <s v="HOF OPER HPL EMG EVCT PVN CHEA"/>
    <s v="DEFAULT"/>
    <s v="Default"/>
  </r>
  <r>
    <x v="1"/>
    <s v="1118276"/>
    <s v="000000"/>
    <x v="9"/>
    <s v="0000000"/>
    <n v="2016"/>
    <x v="0"/>
    <x v="9"/>
    <s v="BS000-CURRENT ASSETS"/>
    <s v="B1150-ACCOUNTS RECEIVABLE"/>
    <m/>
    <n v="0"/>
    <n v="0"/>
    <n v="0"/>
    <n v="0"/>
    <n v="0"/>
    <s v="N/A"/>
    <n v="0"/>
    <n v="0"/>
    <n v="0"/>
    <n v="0"/>
    <n v="0"/>
    <n v="0"/>
    <n v="0"/>
    <n v="0"/>
    <n v="0"/>
    <n v="0"/>
    <n v="0"/>
    <n v="0"/>
    <n v="0"/>
    <s v="HOUSING OPPORTUNITY FUND"/>
    <s v="HOF OPER HPL EMG EVCT PVN CHEA"/>
    <s v="DEFAULT"/>
    <s v="Default"/>
  </r>
  <r>
    <x v="1"/>
    <s v="1118276"/>
    <s v="000000"/>
    <x v="29"/>
    <s v="0000000"/>
    <n v="2016"/>
    <x v="1"/>
    <x v="29"/>
    <s v="BS200-CURRENT LIABILITIES"/>
    <s v="B2220-DEFERRED REVENUES"/>
    <m/>
    <n v="0"/>
    <n v="0"/>
    <n v="0"/>
    <n v="0"/>
    <n v="0"/>
    <s v="N/A"/>
    <n v="0"/>
    <n v="0"/>
    <n v="0"/>
    <n v="0"/>
    <n v="0"/>
    <n v="0"/>
    <n v="0"/>
    <n v="0"/>
    <n v="0"/>
    <n v="0"/>
    <n v="0"/>
    <n v="0"/>
    <n v="0"/>
    <s v="HOUSING OPPORTUNITY FUND"/>
    <s v="HOF OPER HPL EMG EVCT PVN CHEA"/>
    <s v="DEFAULT"/>
    <s v="Default"/>
  </r>
  <r>
    <x v="1"/>
    <s v="1118276"/>
    <s v="351120"/>
    <x v="202"/>
    <s v="0000000"/>
    <n v="2016"/>
    <x v="4"/>
    <x v="201"/>
    <s v="R3000-REVENUE"/>
    <s v="R3340-STATE GRANTS"/>
    <m/>
    <n v="0"/>
    <n v="0"/>
    <n v="0"/>
    <n v="0"/>
    <n v="0"/>
    <s v="N/A"/>
    <n v="0"/>
    <n v="0"/>
    <n v="0"/>
    <n v="0"/>
    <n v="0"/>
    <n v="0"/>
    <n v="0"/>
    <n v="0"/>
    <n v="0"/>
    <n v="0"/>
    <n v="0"/>
    <n v="0"/>
    <n v="0"/>
    <s v="HOUSING OPPORTUNITY FUND"/>
    <s v="HOF OPER HPL EMG EVCT PVN CHEA"/>
    <s v="CONSLDTD ST HMLSS BLK GRN"/>
    <s v="Default"/>
  </r>
  <r>
    <x v="1"/>
    <s v="1118276"/>
    <s v="351120"/>
    <x v="111"/>
    <s v="5595000"/>
    <n v="2016"/>
    <x v="3"/>
    <x v="111"/>
    <s v="50000-PROGRAM EXPENDITURE BUDGET"/>
    <s v="53000-SERVICES-OTHER CHARGES"/>
    <m/>
    <n v="0"/>
    <n v="0"/>
    <n v="0"/>
    <n v="0"/>
    <n v="0"/>
    <s v="N/A"/>
    <n v="0"/>
    <n v="0"/>
    <n v="0"/>
    <n v="0"/>
    <n v="0"/>
    <n v="0"/>
    <n v="0"/>
    <n v="0"/>
    <n v="0"/>
    <n v="0"/>
    <n v="0"/>
    <n v="0"/>
    <n v="0"/>
    <s v="HOUSING OPPORTUNITY FUND"/>
    <s v="HOF OPER HPL EMG EVCT PVN CHEA"/>
    <s v="CONSLDTD ST HMLSS BLK GRN"/>
    <s v="FACILITIES MAINTENANCE AND OPERATIONS"/>
  </r>
  <r>
    <x v="1"/>
    <s v="1118277"/>
    <s v="000000"/>
    <x v="6"/>
    <s v="0000000"/>
    <n v="2016"/>
    <x v="0"/>
    <x v="6"/>
    <s v="BS000-CURRENT ASSETS"/>
    <s v="B1150-ACCOUNTS RECEIVABLE"/>
    <m/>
    <n v="0"/>
    <n v="0"/>
    <n v="0"/>
    <n v="0"/>
    <n v="0"/>
    <s v="N/A"/>
    <n v="0"/>
    <n v="0"/>
    <n v="0"/>
    <n v="0"/>
    <n v="0"/>
    <n v="0"/>
    <n v="0"/>
    <n v="0"/>
    <n v="0"/>
    <n v="0"/>
    <n v="0"/>
    <n v="0"/>
    <n v="0"/>
    <s v="HOUSING OPPORTUNITY FUND"/>
    <s v="HOF OPER JFS EMGCY SVCS CHEA"/>
    <s v="DEFAULT"/>
    <s v="Default"/>
  </r>
  <r>
    <x v="1"/>
    <s v="1118277"/>
    <s v="000000"/>
    <x v="9"/>
    <s v="0000000"/>
    <n v="2016"/>
    <x v="0"/>
    <x v="9"/>
    <s v="BS000-CURRENT ASSETS"/>
    <s v="B1150-ACCOUNTS RECEIVABLE"/>
    <m/>
    <n v="0"/>
    <n v="0"/>
    <n v="0"/>
    <n v="0"/>
    <n v="0"/>
    <s v="N/A"/>
    <n v="0"/>
    <n v="0"/>
    <n v="0"/>
    <n v="0"/>
    <n v="0"/>
    <n v="0"/>
    <n v="0"/>
    <n v="0"/>
    <n v="0"/>
    <n v="0"/>
    <n v="0"/>
    <n v="0"/>
    <n v="0"/>
    <s v="HOUSING OPPORTUNITY FUND"/>
    <s v="HOF OPER JFS EMGCY SVCS CHEA"/>
    <s v="DEFAULT"/>
    <s v="Default"/>
  </r>
  <r>
    <x v="1"/>
    <s v="1118277"/>
    <s v="000000"/>
    <x v="29"/>
    <s v="0000000"/>
    <n v="2016"/>
    <x v="1"/>
    <x v="29"/>
    <s v="BS200-CURRENT LIABILITIES"/>
    <s v="B2220-DEFERRED REVENUES"/>
    <m/>
    <n v="0"/>
    <n v="0"/>
    <n v="0"/>
    <n v="0"/>
    <n v="0"/>
    <s v="N/A"/>
    <n v="0"/>
    <n v="0"/>
    <n v="0"/>
    <n v="0"/>
    <n v="0"/>
    <n v="0"/>
    <n v="0"/>
    <n v="0"/>
    <n v="0"/>
    <n v="0"/>
    <n v="0"/>
    <n v="0"/>
    <n v="0"/>
    <s v="HOUSING OPPORTUNITY FUND"/>
    <s v="HOF OPER JFS EMGCY SVCS CHEA"/>
    <s v="DEFAULT"/>
    <s v="Default"/>
  </r>
  <r>
    <x v="1"/>
    <s v="1118277"/>
    <s v="351120"/>
    <x v="202"/>
    <s v="0000000"/>
    <n v="2016"/>
    <x v="4"/>
    <x v="201"/>
    <s v="R3000-REVENUE"/>
    <s v="R3340-STATE GRANTS"/>
    <m/>
    <n v="0"/>
    <n v="0"/>
    <n v="0"/>
    <n v="0"/>
    <n v="0"/>
    <s v="N/A"/>
    <n v="0"/>
    <n v="0"/>
    <n v="0"/>
    <n v="0"/>
    <n v="0"/>
    <n v="0"/>
    <n v="0"/>
    <n v="0"/>
    <n v="0"/>
    <n v="0"/>
    <n v="0"/>
    <n v="0"/>
    <n v="0"/>
    <s v="HOUSING OPPORTUNITY FUND"/>
    <s v="HOF OPER JFS EMGCY SVCS CHEA"/>
    <s v="CONSLDTD ST HMLSS BLK GRN"/>
    <s v="Default"/>
  </r>
  <r>
    <x v="1"/>
    <s v="1118277"/>
    <s v="351120"/>
    <x v="111"/>
    <s v="5595000"/>
    <n v="2016"/>
    <x v="3"/>
    <x v="111"/>
    <s v="50000-PROGRAM EXPENDITURE BUDGET"/>
    <s v="53000-SERVICES-OTHER CHARGES"/>
    <m/>
    <n v="0"/>
    <n v="0"/>
    <n v="0"/>
    <n v="0"/>
    <n v="0"/>
    <s v="N/A"/>
    <n v="0"/>
    <n v="0"/>
    <n v="0"/>
    <n v="0"/>
    <n v="0"/>
    <n v="0"/>
    <n v="0"/>
    <n v="0"/>
    <n v="0"/>
    <n v="0"/>
    <n v="0"/>
    <n v="0"/>
    <n v="0"/>
    <s v="HOUSING OPPORTUNITY FUND"/>
    <s v="HOF OPER JFS EMGCY SVCS CHEA"/>
    <s v="CONSLDTD ST HMLSS BLK GRN"/>
    <s v="FACILITIES MAINTENANCE AND OPERATIONS"/>
  </r>
  <r>
    <x v="1"/>
    <s v="1118278"/>
    <s v="000000"/>
    <x v="6"/>
    <s v="0000000"/>
    <n v="2016"/>
    <x v="0"/>
    <x v="6"/>
    <s v="BS000-CURRENT ASSETS"/>
    <s v="B1150-ACCOUNTS RECEIVABLE"/>
    <m/>
    <n v="0"/>
    <n v="0"/>
    <n v="0"/>
    <n v="0"/>
    <n v="0"/>
    <s v="N/A"/>
    <n v="0"/>
    <n v="0"/>
    <n v="0"/>
    <n v="0"/>
    <n v="0"/>
    <n v="0"/>
    <n v="0"/>
    <n v="0"/>
    <n v="0"/>
    <n v="0"/>
    <n v="0"/>
    <n v="0"/>
    <n v="0"/>
    <s v="HOUSING OPPORTUNITY FUND"/>
    <s v="HOF OPER LIF EMG HOUSING CHSH"/>
    <s v="DEFAULT"/>
    <s v="Default"/>
  </r>
  <r>
    <x v="1"/>
    <s v="1118278"/>
    <s v="000000"/>
    <x v="9"/>
    <s v="0000000"/>
    <n v="2016"/>
    <x v="0"/>
    <x v="9"/>
    <s v="BS000-CURRENT ASSETS"/>
    <s v="B1150-ACCOUNTS RECEIVABLE"/>
    <m/>
    <n v="0"/>
    <n v="0"/>
    <n v="0"/>
    <n v="0"/>
    <n v="0"/>
    <s v="N/A"/>
    <n v="0"/>
    <n v="0"/>
    <n v="0"/>
    <n v="0"/>
    <n v="0"/>
    <n v="0"/>
    <n v="0"/>
    <n v="0"/>
    <n v="0"/>
    <n v="0"/>
    <n v="0"/>
    <n v="0"/>
    <n v="0"/>
    <s v="HOUSING OPPORTUNITY FUND"/>
    <s v="HOF OPER LIF EMG HOUSING CHSH"/>
    <s v="DEFAULT"/>
    <s v="Default"/>
  </r>
  <r>
    <x v="1"/>
    <s v="1118278"/>
    <s v="000000"/>
    <x v="29"/>
    <s v="0000000"/>
    <n v="2016"/>
    <x v="1"/>
    <x v="29"/>
    <s v="BS200-CURRENT LIABILITIES"/>
    <s v="B2220-DEFERRED REVENUES"/>
    <m/>
    <n v="0"/>
    <n v="0"/>
    <n v="0"/>
    <n v="0"/>
    <n v="0"/>
    <s v="N/A"/>
    <n v="0"/>
    <n v="0"/>
    <n v="0"/>
    <n v="0"/>
    <n v="0"/>
    <n v="0"/>
    <n v="0"/>
    <n v="0"/>
    <n v="0"/>
    <n v="0"/>
    <n v="0"/>
    <n v="0"/>
    <n v="0"/>
    <s v="HOUSING OPPORTUNITY FUND"/>
    <s v="HOF OPER LIF EMG HOUSING CHSH"/>
    <s v="DEFAULT"/>
    <s v="Default"/>
  </r>
  <r>
    <x v="1"/>
    <s v="1118278"/>
    <s v="351120"/>
    <x v="202"/>
    <s v="0000000"/>
    <n v="2016"/>
    <x v="4"/>
    <x v="201"/>
    <s v="R3000-REVENUE"/>
    <s v="R3340-STATE GRANTS"/>
    <m/>
    <n v="0"/>
    <n v="0"/>
    <n v="0"/>
    <n v="0"/>
    <n v="0"/>
    <s v="N/A"/>
    <n v="0"/>
    <n v="0"/>
    <n v="0"/>
    <n v="0"/>
    <n v="0"/>
    <n v="0"/>
    <n v="0"/>
    <n v="0"/>
    <n v="0"/>
    <n v="0"/>
    <n v="0"/>
    <n v="0"/>
    <n v="0"/>
    <s v="HOUSING OPPORTUNITY FUND"/>
    <s v="HOF OPER LIF EMG HOUSING CHSH"/>
    <s v="CONSLDTD ST HMLSS BLK GRN"/>
    <s v="Default"/>
  </r>
  <r>
    <x v="1"/>
    <s v="1118278"/>
    <s v="351120"/>
    <x v="111"/>
    <s v="5595000"/>
    <n v="2016"/>
    <x v="3"/>
    <x v="111"/>
    <s v="50000-PROGRAM EXPENDITURE BUDGET"/>
    <s v="53000-SERVICES-OTHER CHARGES"/>
    <m/>
    <n v="0"/>
    <n v="0"/>
    <n v="0"/>
    <n v="0"/>
    <n v="0"/>
    <s v="N/A"/>
    <n v="0"/>
    <n v="0"/>
    <n v="0"/>
    <n v="0"/>
    <n v="0"/>
    <n v="0"/>
    <n v="0"/>
    <n v="0"/>
    <n v="0"/>
    <n v="0"/>
    <n v="0"/>
    <n v="0"/>
    <n v="0"/>
    <s v="HOUSING OPPORTUNITY FUND"/>
    <s v="HOF OPER LIF EMG HOUSING CHSH"/>
    <s v="CONSLDTD ST HMLSS BLK GRN"/>
    <s v="FACILITIES MAINTENANCE AND OPERATIONS"/>
  </r>
  <r>
    <x v="1"/>
    <s v="1118279"/>
    <s v="000000"/>
    <x v="6"/>
    <s v="0000000"/>
    <n v="2016"/>
    <x v="0"/>
    <x v="6"/>
    <s v="BS000-CURRENT ASSETS"/>
    <s v="B1150-ACCOUNTS RECEIVABLE"/>
    <m/>
    <n v="0"/>
    <n v="0"/>
    <n v="0"/>
    <n v="0"/>
    <n v="0"/>
    <s v="N/A"/>
    <n v="0"/>
    <n v="0"/>
    <n v="0"/>
    <n v="0"/>
    <n v="0"/>
    <n v="0"/>
    <n v="0"/>
    <n v="0"/>
    <n v="0"/>
    <n v="0"/>
    <n v="0"/>
    <n v="0"/>
    <n v="0"/>
    <s v="HOUSING OPPORTUNITY FUND"/>
    <s v="HOF OPER MSC HSG STABLITY CHEA"/>
    <s v="DEFAULT"/>
    <s v="Default"/>
  </r>
  <r>
    <x v="1"/>
    <s v="1118279"/>
    <s v="000000"/>
    <x v="9"/>
    <s v="0000000"/>
    <n v="2016"/>
    <x v="0"/>
    <x v="9"/>
    <s v="BS000-CURRENT ASSETS"/>
    <s v="B1150-ACCOUNTS RECEIVABLE"/>
    <m/>
    <n v="0"/>
    <n v="0"/>
    <n v="0"/>
    <n v="0"/>
    <n v="0"/>
    <s v="N/A"/>
    <n v="0"/>
    <n v="0"/>
    <n v="0"/>
    <n v="0"/>
    <n v="0"/>
    <n v="0"/>
    <n v="0"/>
    <n v="0"/>
    <n v="0"/>
    <n v="0"/>
    <n v="0"/>
    <n v="0"/>
    <n v="0"/>
    <s v="HOUSING OPPORTUNITY FUND"/>
    <s v="HOF OPER MSC HSG STABLITY CHEA"/>
    <s v="DEFAULT"/>
    <s v="Default"/>
  </r>
  <r>
    <x v="1"/>
    <s v="1118279"/>
    <s v="000000"/>
    <x v="29"/>
    <s v="0000000"/>
    <n v="2016"/>
    <x v="1"/>
    <x v="29"/>
    <s v="BS200-CURRENT LIABILITIES"/>
    <s v="B2220-DEFERRED REVENUES"/>
    <m/>
    <n v="0"/>
    <n v="0"/>
    <n v="0"/>
    <n v="0"/>
    <n v="0"/>
    <s v="N/A"/>
    <n v="0"/>
    <n v="0"/>
    <n v="0"/>
    <n v="0"/>
    <n v="0"/>
    <n v="0"/>
    <n v="0"/>
    <n v="0"/>
    <n v="0"/>
    <n v="0"/>
    <n v="0"/>
    <n v="0"/>
    <n v="0"/>
    <s v="HOUSING OPPORTUNITY FUND"/>
    <s v="HOF OPER MSC HSG STABLITY CHEA"/>
    <s v="DEFAULT"/>
    <s v="Default"/>
  </r>
  <r>
    <x v="1"/>
    <s v="1118279"/>
    <s v="351120"/>
    <x v="202"/>
    <s v="0000000"/>
    <n v="2016"/>
    <x v="4"/>
    <x v="201"/>
    <s v="R3000-REVENUE"/>
    <s v="R3340-STATE GRANTS"/>
    <m/>
    <n v="0"/>
    <n v="0"/>
    <n v="0"/>
    <n v="0"/>
    <n v="0"/>
    <s v="N/A"/>
    <n v="0"/>
    <n v="0"/>
    <n v="0"/>
    <n v="0"/>
    <n v="0"/>
    <n v="0"/>
    <n v="0"/>
    <n v="0"/>
    <n v="0"/>
    <n v="0"/>
    <n v="0"/>
    <n v="0"/>
    <n v="0"/>
    <s v="HOUSING OPPORTUNITY FUND"/>
    <s v="HOF OPER MSC HSG STABLITY CHEA"/>
    <s v="CONSLDTD ST HMLSS BLK GRN"/>
    <s v="Default"/>
  </r>
  <r>
    <x v="1"/>
    <s v="1118279"/>
    <s v="351120"/>
    <x v="111"/>
    <s v="5595000"/>
    <n v="2016"/>
    <x v="3"/>
    <x v="111"/>
    <s v="50000-PROGRAM EXPENDITURE BUDGET"/>
    <s v="53000-SERVICES-OTHER CHARGES"/>
    <m/>
    <n v="0"/>
    <n v="0"/>
    <n v="0"/>
    <n v="0"/>
    <n v="0"/>
    <s v="N/A"/>
    <n v="0"/>
    <n v="0"/>
    <n v="0"/>
    <n v="0"/>
    <n v="0"/>
    <n v="0"/>
    <n v="0"/>
    <n v="0"/>
    <n v="0"/>
    <n v="0"/>
    <n v="0"/>
    <n v="0"/>
    <n v="0"/>
    <s v="HOUSING OPPORTUNITY FUND"/>
    <s v="HOF OPER MSC HSG STABLITY CHEA"/>
    <s v="CONSLDTD ST HMLSS BLK GRN"/>
    <s v="FACILITIES MAINTENANCE AND OPERATIONS"/>
  </r>
  <r>
    <x v="1"/>
    <s v="1118280"/>
    <s v="000000"/>
    <x v="6"/>
    <s v="0000000"/>
    <n v="2016"/>
    <x v="0"/>
    <x v="6"/>
    <s v="BS000-CURRENT ASSETS"/>
    <s v="B1150-ACCOUNTS RECEIVABLE"/>
    <m/>
    <n v="0"/>
    <n v="0"/>
    <n v="0"/>
    <n v="0"/>
    <n v="0"/>
    <s v="N/A"/>
    <n v="0"/>
    <n v="0"/>
    <n v="0"/>
    <n v="0"/>
    <n v="0"/>
    <n v="0"/>
    <n v="0"/>
    <n v="0"/>
    <n v="0"/>
    <n v="0"/>
    <n v="0"/>
    <n v="0"/>
    <n v="0"/>
    <s v="HOUSING OPPORTUNITY FUND"/>
    <s v="HOF OPER NEI HMLS PRV SVC CHEA"/>
    <s v="DEFAULT"/>
    <s v="Default"/>
  </r>
  <r>
    <x v="1"/>
    <s v="1118280"/>
    <s v="000000"/>
    <x v="9"/>
    <s v="0000000"/>
    <n v="2016"/>
    <x v="0"/>
    <x v="9"/>
    <s v="BS000-CURRENT ASSETS"/>
    <s v="B1150-ACCOUNTS RECEIVABLE"/>
    <m/>
    <n v="0"/>
    <n v="0"/>
    <n v="0"/>
    <n v="0"/>
    <n v="0"/>
    <s v="N/A"/>
    <n v="0"/>
    <n v="0"/>
    <n v="0"/>
    <n v="0"/>
    <n v="0"/>
    <n v="0"/>
    <n v="0"/>
    <n v="0"/>
    <n v="0"/>
    <n v="0"/>
    <n v="0"/>
    <n v="0"/>
    <n v="0"/>
    <s v="HOUSING OPPORTUNITY FUND"/>
    <s v="HOF OPER NEI HMLS PRV SVC CHEA"/>
    <s v="DEFAULT"/>
    <s v="Default"/>
  </r>
  <r>
    <x v="1"/>
    <s v="1118280"/>
    <s v="000000"/>
    <x v="29"/>
    <s v="0000000"/>
    <n v="2016"/>
    <x v="1"/>
    <x v="29"/>
    <s v="BS200-CURRENT LIABILITIES"/>
    <s v="B2220-DEFERRED REVENUES"/>
    <m/>
    <n v="0"/>
    <n v="0"/>
    <n v="0"/>
    <n v="0"/>
    <n v="0"/>
    <s v="N/A"/>
    <n v="0"/>
    <n v="0"/>
    <n v="0"/>
    <n v="0"/>
    <n v="0"/>
    <n v="0"/>
    <n v="0"/>
    <n v="0"/>
    <n v="0"/>
    <n v="0"/>
    <n v="0"/>
    <n v="0"/>
    <n v="0"/>
    <s v="HOUSING OPPORTUNITY FUND"/>
    <s v="HOF OPER NEI HMLS PRV SVC CHEA"/>
    <s v="DEFAULT"/>
    <s v="Default"/>
  </r>
  <r>
    <x v="1"/>
    <s v="1118280"/>
    <s v="351120"/>
    <x v="202"/>
    <s v="0000000"/>
    <n v="2016"/>
    <x v="4"/>
    <x v="201"/>
    <s v="R3000-REVENUE"/>
    <s v="R3340-STATE GRANTS"/>
    <m/>
    <n v="0"/>
    <n v="0"/>
    <n v="0"/>
    <n v="0"/>
    <n v="0"/>
    <s v="N/A"/>
    <n v="0"/>
    <n v="0"/>
    <n v="0"/>
    <n v="0"/>
    <n v="0"/>
    <n v="0"/>
    <n v="0"/>
    <n v="0"/>
    <n v="0"/>
    <n v="0"/>
    <n v="0"/>
    <n v="0"/>
    <n v="0"/>
    <s v="HOUSING OPPORTUNITY FUND"/>
    <s v="HOF OPER NEI HMLS PRV SVC CHEA"/>
    <s v="CONSLDTD ST HMLSS BLK GRN"/>
    <s v="Default"/>
  </r>
  <r>
    <x v="1"/>
    <s v="1118280"/>
    <s v="351120"/>
    <x v="111"/>
    <s v="5595000"/>
    <n v="2016"/>
    <x v="3"/>
    <x v="111"/>
    <s v="50000-PROGRAM EXPENDITURE BUDGET"/>
    <s v="53000-SERVICES-OTHER CHARGES"/>
    <m/>
    <n v="0"/>
    <n v="0"/>
    <n v="0"/>
    <n v="0"/>
    <n v="0"/>
    <s v="N/A"/>
    <n v="0"/>
    <n v="0"/>
    <n v="0"/>
    <n v="0"/>
    <n v="0"/>
    <n v="0"/>
    <n v="0"/>
    <n v="0"/>
    <n v="0"/>
    <n v="0"/>
    <n v="0"/>
    <n v="0"/>
    <n v="0"/>
    <s v="HOUSING OPPORTUNITY FUND"/>
    <s v="HOF OPER NEI HMLS PRV SVC CHEA"/>
    <s v="CONSLDTD ST HMLSS BLK GRN"/>
    <s v="FACILITIES MAINTENANCE AND OPERATIONS"/>
  </r>
  <r>
    <x v="1"/>
    <s v="1118281"/>
    <s v="000000"/>
    <x v="6"/>
    <s v="0000000"/>
    <n v="2016"/>
    <x v="0"/>
    <x v="6"/>
    <s v="BS000-CURRENT ASSETS"/>
    <s v="B1150-ACCOUNTS RECEIVABLE"/>
    <m/>
    <n v="0"/>
    <n v="0"/>
    <n v="0"/>
    <n v="0"/>
    <n v="0"/>
    <s v="N/A"/>
    <n v="0"/>
    <n v="0"/>
    <n v="0"/>
    <n v="0"/>
    <n v="0"/>
    <n v="0"/>
    <n v="0"/>
    <n v="0"/>
    <n v="0"/>
    <n v="0"/>
    <n v="0"/>
    <n v="0"/>
    <n v="0"/>
    <s v="HOUSING OPPORTUNITY FUND"/>
    <s v="HOF OPER NEB EMGCY SHLTER CHSH"/>
    <s v="DEFAULT"/>
    <s v="Default"/>
  </r>
  <r>
    <x v="1"/>
    <s v="1118281"/>
    <s v="000000"/>
    <x v="9"/>
    <s v="0000000"/>
    <n v="2016"/>
    <x v="0"/>
    <x v="9"/>
    <s v="BS000-CURRENT ASSETS"/>
    <s v="B1150-ACCOUNTS RECEIVABLE"/>
    <m/>
    <n v="0"/>
    <n v="0"/>
    <n v="0"/>
    <n v="0"/>
    <n v="0"/>
    <s v="N/A"/>
    <n v="0"/>
    <n v="0"/>
    <n v="0"/>
    <n v="0"/>
    <n v="0"/>
    <n v="0"/>
    <n v="0"/>
    <n v="0"/>
    <n v="0"/>
    <n v="0"/>
    <n v="0"/>
    <n v="0"/>
    <n v="0"/>
    <s v="HOUSING OPPORTUNITY FUND"/>
    <s v="HOF OPER NEB EMGCY SHLTER CHSH"/>
    <s v="DEFAULT"/>
    <s v="Default"/>
  </r>
  <r>
    <x v="1"/>
    <s v="1118281"/>
    <s v="000000"/>
    <x v="29"/>
    <s v="0000000"/>
    <n v="2016"/>
    <x v="1"/>
    <x v="29"/>
    <s v="BS200-CURRENT LIABILITIES"/>
    <s v="B2220-DEFERRED REVENUES"/>
    <m/>
    <n v="0"/>
    <n v="0"/>
    <n v="0"/>
    <n v="0"/>
    <n v="0"/>
    <s v="N/A"/>
    <n v="0"/>
    <n v="0"/>
    <n v="0"/>
    <n v="0"/>
    <n v="0"/>
    <n v="0"/>
    <n v="0"/>
    <n v="0"/>
    <n v="0"/>
    <n v="0"/>
    <n v="0"/>
    <n v="0"/>
    <n v="0"/>
    <s v="HOUSING OPPORTUNITY FUND"/>
    <s v="HOF OPER NEB EMGCY SHLTER CHSH"/>
    <s v="DEFAULT"/>
    <s v="Default"/>
  </r>
  <r>
    <x v="1"/>
    <s v="1118281"/>
    <s v="351120"/>
    <x v="202"/>
    <s v="0000000"/>
    <n v="2016"/>
    <x v="4"/>
    <x v="201"/>
    <s v="R3000-REVENUE"/>
    <s v="R3340-STATE GRANTS"/>
    <m/>
    <n v="0"/>
    <n v="0"/>
    <n v="0"/>
    <n v="0"/>
    <n v="0"/>
    <s v="N/A"/>
    <n v="0"/>
    <n v="0"/>
    <n v="0"/>
    <n v="0"/>
    <n v="0"/>
    <n v="0"/>
    <n v="0"/>
    <n v="0"/>
    <n v="0"/>
    <n v="0"/>
    <n v="0"/>
    <n v="0"/>
    <n v="0"/>
    <s v="HOUSING OPPORTUNITY FUND"/>
    <s v="HOF OPER NEB EMGCY SHLTER CHSH"/>
    <s v="CONSLDTD ST HMLSS BLK GRN"/>
    <s v="Default"/>
  </r>
  <r>
    <x v="1"/>
    <s v="1118281"/>
    <s v="351120"/>
    <x v="111"/>
    <s v="5595000"/>
    <n v="2016"/>
    <x v="3"/>
    <x v="111"/>
    <s v="50000-PROGRAM EXPENDITURE BUDGET"/>
    <s v="53000-SERVICES-OTHER CHARGES"/>
    <m/>
    <n v="0"/>
    <n v="0"/>
    <n v="0"/>
    <n v="0"/>
    <n v="0"/>
    <s v="N/A"/>
    <n v="0"/>
    <n v="0"/>
    <n v="0"/>
    <n v="0"/>
    <n v="0"/>
    <n v="0"/>
    <n v="0"/>
    <n v="0"/>
    <n v="0"/>
    <n v="0"/>
    <n v="0"/>
    <n v="0"/>
    <n v="0"/>
    <s v="HOUSING OPPORTUNITY FUND"/>
    <s v="HOF OPER NEB EMGCY SHLTER CHSH"/>
    <s v="CONSLDTD ST HMLSS BLK GRN"/>
    <s v="FACILITIES MAINTENANCE AND OPERATIONS"/>
  </r>
  <r>
    <x v="1"/>
    <s v="1118283"/>
    <s v="000000"/>
    <x v="6"/>
    <s v="0000000"/>
    <n v="2016"/>
    <x v="0"/>
    <x v="6"/>
    <s v="BS000-CURRENT ASSETS"/>
    <s v="B1150-ACCOUNTS RECEIVABLE"/>
    <m/>
    <n v="0"/>
    <n v="0"/>
    <n v="0"/>
    <n v="0"/>
    <n v="0"/>
    <s v="N/A"/>
    <n v="0"/>
    <n v="0"/>
    <n v="0"/>
    <n v="0"/>
    <n v="0"/>
    <n v="0"/>
    <n v="0"/>
    <n v="0"/>
    <n v="0"/>
    <n v="0"/>
    <n v="0"/>
    <n v="0"/>
    <n v="0"/>
    <s v="HOUSING OPPORTUNITY FUND"/>
    <s v="HOF OPER NEB TRANS HSG PG CHTF"/>
    <s v="DEFAULT"/>
    <s v="Default"/>
  </r>
  <r>
    <x v="1"/>
    <s v="1118283"/>
    <s v="000000"/>
    <x v="9"/>
    <s v="0000000"/>
    <n v="2016"/>
    <x v="0"/>
    <x v="9"/>
    <s v="BS000-CURRENT ASSETS"/>
    <s v="B1150-ACCOUNTS RECEIVABLE"/>
    <m/>
    <n v="0"/>
    <n v="0"/>
    <n v="0"/>
    <n v="0"/>
    <n v="0"/>
    <s v="N/A"/>
    <n v="0"/>
    <n v="0"/>
    <n v="0"/>
    <n v="0"/>
    <n v="0"/>
    <n v="0"/>
    <n v="0"/>
    <n v="0"/>
    <n v="0"/>
    <n v="0"/>
    <n v="0"/>
    <n v="0"/>
    <n v="0"/>
    <s v="HOUSING OPPORTUNITY FUND"/>
    <s v="HOF OPER NEB TRANS HSG PG CHTF"/>
    <s v="DEFAULT"/>
    <s v="Default"/>
  </r>
  <r>
    <x v="1"/>
    <s v="1118283"/>
    <s v="000000"/>
    <x v="29"/>
    <s v="0000000"/>
    <n v="2016"/>
    <x v="1"/>
    <x v="29"/>
    <s v="BS200-CURRENT LIABILITIES"/>
    <s v="B2220-DEFERRED REVENUES"/>
    <m/>
    <n v="0"/>
    <n v="0"/>
    <n v="0"/>
    <n v="0"/>
    <n v="0"/>
    <s v="N/A"/>
    <n v="0"/>
    <n v="0"/>
    <n v="0"/>
    <n v="0"/>
    <n v="0"/>
    <n v="0"/>
    <n v="0"/>
    <n v="0"/>
    <n v="0"/>
    <n v="0"/>
    <n v="0"/>
    <n v="0"/>
    <n v="0"/>
    <s v="HOUSING OPPORTUNITY FUND"/>
    <s v="HOF OPER NEB TRANS HSG PG CHTF"/>
    <s v="DEFAULT"/>
    <s v="Default"/>
  </r>
  <r>
    <x v="1"/>
    <s v="1118283"/>
    <s v="351120"/>
    <x v="202"/>
    <s v="0000000"/>
    <n v="2016"/>
    <x v="4"/>
    <x v="201"/>
    <s v="R3000-REVENUE"/>
    <s v="R3340-STATE GRANTS"/>
    <m/>
    <n v="0"/>
    <n v="0"/>
    <n v="0"/>
    <n v="0"/>
    <n v="0"/>
    <s v="N/A"/>
    <n v="0"/>
    <n v="0"/>
    <n v="0"/>
    <n v="0"/>
    <n v="0"/>
    <n v="0"/>
    <n v="0"/>
    <n v="0"/>
    <n v="0"/>
    <n v="0"/>
    <n v="0"/>
    <n v="0"/>
    <n v="0"/>
    <s v="HOUSING OPPORTUNITY FUND"/>
    <s v="HOF OPER NEB TRANS HSG PG CHTF"/>
    <s v="CONSLDTD ST HMLSS BLK GRN"/>
    <s v="Default"/>
  </r>
  <r>
    <x v="1"/>
    <s v="1118283"/>
    <s v="351120"/>
    <x v="111"/>
    <s v="5595000"/>
    <n v="2016"/>
    <x v="3"/>
    <x v="111"/>
    <s v="50000-PROGRAM EXPENDITURE BUDGET"/>
    <s v="53000-SERVICES-OTHER CHARGES"/>
    <m/>
    <n v="0"/>
    <n v="0"/>
    <n v="0"/>
    <n v="0"/>
    <n v="0"/>
    <s v="N/A"/>
    <n v="0"/>
    <n v="0"/>
    <n v="0"/>
    <n v="0"/>
    <n v="0"/>
    <n v="0"/>
    <n v="0"/>
    <n v="0"/>
    <n v="0"/>
    <n v="0"/>
    <n v="0"/>
    <n v="0"/>
    <n v="0"/>
    <s v="HOUSING OPPORTUNITY FUND"/>
    <s v="HOF OPER NEB TRANS HSG PG CHTF"/>
    <s v="CONSLDTD ST HMLSS BLK GRN"/>
    <s v="FACILITIES MAINTENANCE AND OPERATIONS"/>
  </r>
  <r>
    <x v="1"/>
    <s v="1118284"/>
    <s v="000000"/>
    <x v="6"/>
    <s v="0000000"/>
    <n v="2016"/>
    <x v="0"/>
    <x v="6"/>
    <s v="BS000-CURRENT ASSETS"/>
    <s v="B1150-ACCOUNTS RECEIVABLE"/>
    <m/>
    <n v="0"/>
    <n v="0"/>
    <n v="0"/>
    <n v="0"/>
    <n v="0"/>
    <s v="N/A"/>
    <n v="0"/>
    <n v="0"/>
    <n v="0"/>
    <n v="0"/>
    <n v="0"/>
    <n v="0"/>
    <n v="0"/>
    <n v="0"/>
    <n v="0"/>
    <n v="0"/>
    <n v="0"/>
    <n v="0"/>
    <n v="0"/>
    <s v="HOUSING OPPORTUNITY FUND"/>
    <s v="HOF OPER SAW CATH BTH HS CHSH"/>
    <s v="DEFAULT"/>
    <s v="Default"/>
  </r>
  <r>
    <x v="1"/>
    <s v="1118284"/>
    <s v="000000"/>
    <x v="9"/>
    <s v="0000000"/>
    <n v="2016"/>
    <x v="0"/>
    <x v="9"/>
    <s v="BS000-CURRENT ASSETS"/>
    <s v="B1150-ACCOUNTS RECEIVABLE"/>
    <m/>
    <n v="0"/>
    <n v="0"/>
    <n v="0"/>
    <n v="0"/>
    <n v="0"/>
    <s v="N/A"/>
    <n v="0"/>
    <n v="0"/>
    <n v="0"/>
    <n v="0"/>
    <n v="0"/>
    <n v="0"/>
    <n v="0"/>
    <n v="0"/>
    <n v="0"/>
    <n v="0"/>
    <n v="0"/>
    <n v="0"/>
    <n v="0"/>
    <s v="HOUSING OPPORTUNITY FUND"/>
    <s v="HOF OPER SAW CATH BTH HS CHSH"/>
    <s v="DEFAULT"/>
    <s v="Default"/>
  </r>
  <r>
    <x v="1"/>
    <s v="1118284"/>
    <s v="000000"/>
    <x v="29"/>
    <s v="0000000"/>
    <n v="2016"/>
    <x v="1"/>
    <x v="29"/>
    <s v="BS200-CURRENT LIABILITIES"/>
    <s v="B2220-DEFERRED REVENUES"/>
    <m/>
    <n v="0"/>
    <n v="0"/>
    <n v="0"/>
    <n v="0"/>
    <n v="0"/>
    <s v="N/A"/>
    <n v="0"/>
    <n v="0"/>
    <n v="0"/>
    <n v="0"/>
    <n v="0"/>
    <n v="0"/>
    <n v="0"/>
    <n v="0"/>
    <n v="0"/>
    <n v="0"/>
    <n v="0"/>
    <n v="0"/>
    <n v="0"/>
    <s v="HOUSING OPPORTUNITY FUND"/>
    <s v="HOF OPER SAW CATH BTH HS CHSH"/>
    <s v="DEFAULT"/>
    <s v="Default"/>
  </r>
  <r>
    <x v="1"/>
    <s v="1118284"/>
    <s v="351120"/>
    <x v="202"/>
    <s v="0000000"/>
    <n v="2016"/>
    <x v="4"/>
    <x v="201"/>
    <s v="R3000-REVENUE"/>
    <s v="R3340-STATE GRANTS"/>
    <m/>
    <n v="0"/>
    <n v="0"/>
    <n v="0"/>
    <n v="0"/>
    <n v="0"/>
    <s v="N/A"/>
    <n v="0"/>
    <n v="0"/>
    <n v="0"/>
    <n v="0"/>
    <n v="0"/>
    <n v="0"/>
    <n v="0"/>
    <n v="0"/>
    <n v="0"/>
    <n v="0"/>
    <n v="0"/>
    <n v="0"/>
    <n v="0"/>
    <s v="HOUSING OPPORTUNITY FUND"/>
    <s v="HOF OPER SAW CATH BTH HS CHSH"/>
    <s v="CONSLDTD ST HMLSS BLK GRN"/>
    <s v="Default"/>
  </r>
  <r>
    <x v="1"/>
    <s v="1118284"/>
    <s v="351120"/>
    <x v="111"/>
    <s v="5595000"/>
    <n v="2016"/>
    <x v="3"/>
    <x v="111"/>
    <s v="50000-PROGRAM EXPENDITURE BUDGET"/>
    <s v="53000-SERVICES-OTHER CHARGES"/>
    <m/>
    <n v="0"/>
    <n v="0"/>
    <n v="0"/>
    <n v="0"/>
    <n v="0"/>
    <s v="N/A"/>
    <n v="0"/>
    <n v="0"/>
    <n v="0"/>
    <n v="0"/>
    <n v="0"/>
    <n v="0"/>
    <n v="0"/>
    <n v="0"/>
    <n v="0"/>
    <n v="0"/>
    <n v="0"/>
    <n v="0"/>
    <n v="0"/>
    <s v="HOUSING OPPORTUNITY FUND"/>
    <s v="HOF OPER SAW CATH BTH HS CHSH"/>
    <s v="CONSLDTD ST HMLSS BLK GRN"/>
    <s v="FACILITIES MAINTENANCE AND OPERATIONS"/>
  </r>
  <r>
    <x v="1"/>
    <s v="1118286"/>
    <s v="000000"/>
    <x v="6"/>
    <s v="0000000"/>
    <n v="2016"/>
    <x v="0"/>
    <x v="6"/>
    <s v="BS000-CURRENT ASSETS"/>
    <s v="B1150-ACCOUNTS RECEIVABLE"/>
    <m/>
    <n v="0"/>
    <n v="0"/>
    <n v="0"/>
    <n v="0"/>
    <n v="0"/>
    <s v="N/A"/>
    <n v="0"/>
    <n v="0"/>
    <n v="0"/>
    <n v="0"/>
    <n v="0"/>
    <n v="0"/>
    <n v="0"/>
    <n v="0"/>
    <n v="0"/>
    <n v="0"/>
    <n v="0"/>
    <n v="0"/>
    <n v="0"/>
    <s v="HOUSING OPPORTUNITY FUND"/>
    <s v="HOF OPER SAW HICKMAN HSE CHTE"/>
    <s v="DEFAULT"/>
    <s v="Default"/>
  </r>
  <r>
    <x v="1"/>
    <s v="1118286"/>
    <s v="000000"/>
    <x v="9"/>
    <s v="0000000"/>
    <n v="2016"/>
    <x v="0"/>
    <x v="9"/>
    <s v="BS000-CURRENT ASSETS"/>
    <s v="B1150-ACCOUNTS RECEIVABLE"/>
    <m/>
    <n v="0"/>
    <n v="0"/>
    <n v="0"/>
    <n v="0"/>
    <n v="0"/>
    <s v="N/A"/>
    <n v="0"/>
    <n v="0"/>
    <n v="0"/>
    <n v="0"/>
    <n v="0"/>
    <n v="0"/>
    <n v="0"/>
    <n v="0"/>
    <n v="0"/>
    <n v="0"/>
    <n v="0"/>
    <n v="0"/>
    <n v="0"/>
    <s v="HOUSING OPPORTUNITY FUND"/>
    <s v="HOF OPER SAW HICKMAN HSE CHTE"/>
    <s v="DEFAULT"/>
    <s v="Default"/>
  </r>
  <r>
    <x v="1"/>
    <s v="1118286"/>
    <s v="000000"/>
    <x v="29"/>
    <s v="0000000"/>
    <n v="2016"/>
    <x v="1"/>
    <x v="29"/>
    <s v="BS200-CURRENT LIABILITIES"/>
    <s v="B2220-DEFERRED REVENUES"/>
    <m/>
    <n v="0"/>
    <n v="0"/>
    <n v="0"/>
    <n v="0"/>
    <n v="0"/>
    <s v="N/A"/>
    <n v="0"/>
    <n v="0"/>
    <n v="0"/>
    <n v="0"/>
    <n v="0"/>
    <n v="0"/>
    <n v="0"/>
    <n v="0"/>
    <n v="0"/>
    <n v="0"/>
    <n v="0"/>
    <n v="0"/>
    <n v="0"/>
    <s v="HOUSING OPPORTUNITY FUND"/>
    <s v="HOF OPER SAW HICKMAN HSE CHTE"/>
    <s v="DEFAULT"/>
    <s v="Default"/>
  </r>
  <r>
    <x v="1"/>
    <s v="1118286"/>
    <s v="351120"/>
    <x v="202"/>
    <s v="0000000"/>
    <n v="2016"/>
    <x v="4"/>
    <x v="201"/>
    <s v="R3000-REVENUE"/>
    <s v="R3340-STATE GRANTS"/>
    <m/>
    <n v="0"/>
    <n v="0"/>
    <n v="0"/>
    <n v="0"/>
    <n v="0"/>
    <s v="N/A"/>
    <n v="0"/>
    <n v="0"/>
    <n v="0"/>
    <n v="0"/>
    <n v="0"/>
    <n v="0"/>
    <n v="0"/>
    <n v="0"/>
    <n v="0"/>
    <n v="0"/>
    <n v="0"/>
    <n v="0"/>
    <n v="0"/>
    <s v="HOUSING OPPORTUNITY FUND"/>
    <s v="HOF OPER SAW HICKMAN HSE CHTE"/>
    <s v="CONSLDTD ST HMLSS BLK GRN"/>
    <s v="Default"/>
  </r>
  <r>
    <x v="1"/>
    <s v="1118286"/>
    <s v="351120"/>
    <x v="111"/>
    <s v="5595000"/>
    <n v="2016"/>
    <x v="3"/>
    <x v="111"/>
    <s v="50000-PROGRAM EXPENDITURE BUDGET"/>
    <s v="53000-SERVICES-OTHER CHARGES"/>
    <m/>
    <n v="0"/>
    <n v="0"/>
    <n v="0"/>
    <n v="0"/>
    <n v="0"/>
    <s v="N/A"/>
    <n v="0"/>
    <n v="0"/>
    <n v="0"/>
    <n v="0"/>
    <n v="0"/>
    <n v="0"/>
    <n v="0"/>
    <n v="0"/>
    <n v="0"/>
    <n v="0"/>
    <n v="0"/>
    <n v="0"/>
    <n v="0"/>
    <s v="HOUSING OPPORTUNITY FUND"/>
    <s v="HOF OPER SAW HICKMAN HSE CHTE"/>
    <s v="CONSLDTD ST HMLSS BLK GRN"/>
    <s v="FACILITIES MAINTENANCE AND OPERATIONS"/>
  </r>
  <r>
    <x v="1"/>
    <s v="1118287"/>
    <s v="000000"/>
    <x v="6"/>
    <s v="0000000"/>
    <n v="2016"/>
    <x v="0"/>
    <x v="6"/>
    <s v="BS000-CURRENT ASSETS"/>
    <s v="B1150-ACCOUNTS RECEIVABLE"/>
    <m/>
    <n v="0"/>
    <n v="0"/>
    <n v="0"/>
    <n v="0"/>
    <n v="0"/>
    <s v="N/A"/>
    <n v="0"/>
    <n v="0"/>
    <n v="0"/>
    <n v="0"/>
    <n v="0"/>
    <n v="0"/>
    <n v="0"/>
    <n v="0"/>
    <n v="0"/>
    <n v="0"/>
    <n v="0"/>
    <n v="0"/>
    <n v="0"/>
    <s v="HOUSING OPPORTUNITY FUND"/>
    <s v="HOF OPER SAW WHT CT EMG S CHEA"/>
    <s v="DEFAULT"/>
    <s v="Default"/>
  </r>
  <r>
    <x v="1"/>
    <s v="1118287"/>
    <s v="000000"/>
    <x v="9"/>
    <s v="0000000"/>
    <n v="2016"/>
    <x v="0"/>
    <x v="9"/>
    <s v="BS000-CURRENT ASSETS"/>
    <s v="B1150-ACCOUNTS RECEIVABLE"/>
    <m/>
    <n v="0"/>
    <n v="0"/>
    <n v="0"/>
    <n v="0"/>
    <n v="0"/>
    <s v="N/A"/>
    <n v="0"/>
    <n v="0"/>
    <n v="0"/>
    <n v="0"/>
    <n v="0"/>
    <n v="0"/>
    <n v="0"/>
    <n v="0"/>
    <n v="0"/>
    <n v="0"/>
    <n v="0"/>
    <n v="0"/>
    <n v="0"/>
    <s v="HOUSING OPPORTUNITY FUND"/>
    <s v="HOF OPER SAW WHT CT EMG S CHEA"/>
    <s v="DEFAULT"/>
    <s v="Default"/>
  </r>
  <r>
    <x v="1"/>
    <s v="1118287"/>
    <s v="000000"/>
    <x v="29"/>
    <s v="0000000"/>
    <n v="2016"/>
    <x v="1"/>
    <x v="29"/>
    <s v="BS200-CURRENT LIABILITIES"/>
    <s v="B2220-DEFERRED REVENUES"/>
    <m/>
    <n v="0"/>
    <n v="0"/>
    <n v="0"/>
    <n v="0"/>
    <n v="0"/>
    <s v="N/A"/>
    <n v="0"/>
    <n v="0"/>
    <n v="0"/>
    <n v="0"/>
    <n v="0"/>
    <n v="0"/>
    <n v="0"/>
    <n v="0"/>
    <n v="0"/>
    <n v="0"/>
    <n v="0"/>
    <n v="0"/>
    <n v="0"/>
    <s v="HOUSING OPPORTUNITY FUND"/>
    <s v="HOF OPER SAW WHT CT EMG S CHEA"/>
    <s v="DEFAULT"/>
    <s v="Default"/>
  </r>
  <r>
    <x v="1"/>
    <s v="1118287"/>
    <s v="351120"/>
    <x v="202"/>
    <s v="0000000"/>
    <n v="2016"/>
    <x v="4"/>
    <x v="201"/>
    <s v="R3000-REVENUE"/>
    <s v="R3340-STATE GRANTS"/>
    <m/>
    <n v="0"/>
    <n v="0"/>
    <n v="0"/>
    <n v="0"/>
    <n v="0"/>
    <s v="N/A"/>
    <n v="0"/>
    <n v="0"/>
    <n v="0"/>
    <n v="0"/>
    <n v="0"/>
    <n v="0"/>
    <n v="0"/>
    <n v="0"/>
    <n v="0"/>
    <n v="0"/>
    <n v="0"/>
    <n v="0"/>
    <n v="0"/>
    <s v="HOUSING OPPORTUNITY FUND"/>
    <s v="HOF OPER SAW WHT CT EMG S CHEA"/>
    <s v="CONSLDTD ST HMLSS BLK GRN"/>
    <s v="Default"/>
  </r>
  <r>
    <x v="1"/>
    <s v="1118287"/>
    <s v="351120"/>
    <x v="111"/>
    <s v="5595000"/>
    <n v="2016"/>
    <x v="3"/>
    <x v="111"/>
    <s v="50000-PROGRAM EXPENDITURE BUDGET"/>
    <s v="53000-SERVICES-OTHER CHARGES"/>
    <m/>
    <n v="0"/>
    <n v="0"/>
    <n v="0"/>
    <n v="0"/>
    <n v="0"/>
    <s v="N/A"/>
    <n v="0"/>
    <n v="0"/>
    <n v="0"/>
    <n v="0"/>
    <n v="0"/>
    <n v="0"/>
    <n v="0"/>
    <n v="0"/>
    <n v="0"/>
    <n v="0"/>
    <n v="0"/>
    <n v="0"/>
    <n v="0"/>
    <s v="HOUSING OPPORTUNITY FUND"/>
    <s v="HOF OPER SAW WHT CT EMG S CHEA"/>
    <s v="CONSLDTD ST HMLSS BLK GRN"/>
    <s v="FACILITIES MAINTENANCE AND OPERATIONS"/>
  </r>
  <r>
    <x v="1"/>
    <s v="1118288"/>
    <s v="000000"/>
    <x v="6"/>
    <s v="0000000"/>
    <n v="2016"/>
    <x v="0"/>
    <x v="6"/>
    <s v="BS000-CURRENT ASSETS"/>
    <s v="B1150-ACCOUNTS RECEIVABLE"/>
    <m/>
    <n v="0"/>
    <n v="0"/>
    <n v="0"/>
    <n v="0"/>
    <n v="0"/>
    <s v="N/A"/>
    <n v="0"/>
    <n v="0"/>
    <n v="0"/>
    <n v="0"/>
    <n v="0"/>
    <n v="0"/>
    <n v="0"/>
    <n v="0"/>
    <n v="0"/>
    <n v="0"/>
    <n v="0"/>
    <n v="0"/>
    <n v="0"/>
    <s v="HOUSING OPPORTUNITY FUND"/>
    <s v="HOF OPER ROS ROOTS YNG AD CHSH"/>
    <s v="DEFAULT"/>
    <s v="Default"/>
  </r>
  <r>
    <x v="1"/>
    <s v="1118288"/>
    <s v="000000"/>
    <x v="9"/>
    <s v="0000000"/>
    <n v="2016"/>
    <x v="0"/>
    <x v="9"/>
    <s v="BS000-CURRENT ASSETS"/>
    <s v="B1150-ACCOUNTS RECEIVABLE"/>
    <m/>
    <n v="0"/>
    <n v="0"/>
    <n v="0"/>
    <n v="0"/>
    <n v="0"/>
    <s v="N/A"/>
    <n v="0"/>
    <n v="0"/>
    <n v="0"/>
    <n v="0"/>
    <n v="0"/>
    <n v="0"/>
    <n v="0"/>
    <n v="0"/>
    <n v="0"/>
    <n v="0"/>
    <n v="0"/>
    <n v="0"/>
    <n v="0"/>
    <s v="HOUSING OPPORTUNITY FUND"/>
    <s v="HOF OPER ROS ROOTS YNG AD CHSH"/>
    <s v="DEFAULT"/>
    <s v="Default"/>
  </r>
  <r>
    <x v="1"/>
    <s v="1118288"/>
    <s v="000000"/>
    <x v="29"/>
    <s v="0000000"/>
    <n v="2016"/>
    <x v="1"/>
    <x v="29"/>
    <s v="BS200-CURRENT LIABILITIES"/>
    <s v="B2220-DEFERRED REVENUES"/>
    <m/>
    <n v="0"/>
    <n v="0"/>
    <n v="0"/>
    <n v="0"/>
    <n v="0"/>
    <s v="N/A"/>
    <n v="0"/>
    <n v="0"/>
    <n v="0"/>
    <n v="0"/>
    <n v="0"/>
    <n v="0"/>
    <n v="0"/>
    <n v="0"/>
    <n v="0"/>
    <n v="0"/>
    <n v="0"/>
    <n v="0"/>
    <n v="0"/>
    <s v="HOUSING OPPORTUNITY FUND"/>
    <s v="HOF OPER ROS ROOTS YNG AD CHSH"/>
    <s v="DEFAULT"/>
    <s v="Default"/>
  </r>
  <r>
    <x v="1"/>
    <s v="1118288"/>
    <s v="351120"/>
    <x v="202"/>
    <s v="0000000"/>
    <n v="2016"/>
    <x v="4"/>
    <x v="201"/>
    <s v="R3000-REVENUE"/>
    <s v="R3340-STATE GRANTS"/>
    <m/>
    <n v="0"/>
    <n v="0"/>
    <n v="0"/>
    <n v="0"/>
    <n v="0"/>
    <s v="N/A"/>
    <n v="0"/>
    <n v="0"/>
    <n v="0"/>
    <n v="0"/>
    <n v="0"/>
    <n v="0"/>
    <n v="0"/>
    <n v="0"/>
    <n v="0"/>
    <n v="0"/>
    <n v="0"/>
    <n v="0"/>
    <n v="0"/>
    <s v="HOUSING OPPORTUNITY FUND"/>
    <s v="HOF OPER ROS ROOTS YNG AD CHSH"/>
    <s v="CONSLDTD ST HMLSS BLK GRN"/>
    <s v="Default"/>
  </r>
  <r>
    <x v="1"/>
    <s v="1118288"/>
    <s v="351120"/>
    <x v="111"/>
    <s v="5595000"/>
    <n v="2016"/>
    <x v="3"/>
    <x v="111"/>
    <s v="50000-PROGRAM EXPENDITURE BUDGET"/>
    <s v="53000-SERVICES-OTHER CHARGES"/>
    <m/>
    <n v="0"/>
    <n v="0"/>
    <n v="0"/>
    <n v="0"/>
    <n v="0"/>
    <s v="N/A"/>
    <n v="0"/>
    <n v="0"/>
    <n v="0"/>
    <n v="0"/>
    <n v="0"/>
    <n v="0"/>
    <n v="0"/>
    <n v="0"/>
    <n v="0"/>
    <n v="0"/>
    <n v="0"/>
    <n v="0"/>
    <n v="0"/>
    <s v="HOUSING OPPORTUNITY FUND"/>
    <s v="HOF OPER ROS ROOTS YNG AD CHSH"/>
    <s v="CONSLDTD ST HMLSS BLK GRN"/>
    <s v="FACILITIES MAINTENANCE AND OPERATIONS"/>
  </r>
  <r>
    <x v="1"/>
    <s v="1118289"/>
    <s v="000000"/>
    <x v="6"/>
    <s v="0000000"/>
    <n v="2016"/>
    <x v="0"/>
    <x v="6"/>
    <s v="BS000-CURRENT ASSETS"/>
    <s v="B1150-ACCOUNTS RECEIVABLE"/>
    <m/>
    <n v="0"/>
    <n v="0"/>
    <n v="0"/>
    <n v="0"/>
    <n v="0"/>
    <s v="N/A"/>
    <n v="0"/>
    <n v="0"/>
    <n v="0"/>
    <n v="0"/>
    <n v="0"/>
    <n v="0"/>
    <n v="0"/>
    <n v="0"/>
    <n v="0"/>
    <n v="0"/>
    <n v="0"/>
    <n v="0"/>
    <n v="0"/>
    <s v="HOUSING OPPORTUNITY FUND"/>
    <s v="HOF OPER SHW SHELTER CHSH"/>
    <s v="DEFAULT"/>
    <s v="Default"/>
  </r>
  <r>
    <x v="1"/>
    <s v="1118289"/>
    <s v="000000"/>
    <x v="9"/>
    <s v="0000000"/>
    <n v="2016"/>
    <x v="0"/>
    <x v="9"/>
    <s v="BS000-CURRENT ASSETS"/>
    <s v="B1150-ACCOUNTS RECEIVABLE"/>
    <m/>
    <n v="0"/>
    <n v="0"/>
    <n v="0"/>
    <n v="0"/>
    <n v="0"/>
    <s v="N/A"/>
    <n v="0"/>
    <n v="0"/>
    <n v="0"/>
    <n v="0"/>
    <n v="0"/>
    <n v="0"/>
    <n v="0"/>
    <n v="0"/>
    <n v="0"/>
    <n v="0"/>
    <n v="0"/>
    <n v="0"/>
    <n v="0"/>
    <s v="HOUSING OPPORTUNITY FUND"/>
    <s v="HOF OPER SHW SHELTER CHSH"/>
    <s v="DEFAULT"/>
    <s v="Default"/>
  </r>
  <r>
    <x v="1"/>
    <s v="1118289"/>
    <s v="000000"/>
    <x v="29"/>
    <s v="0000000"/>
    <n v="2016"/>
    <x v="1"/>
    <x v="29"/>
    <s v="BS200-CURRENT LIABILITIES"/>
    <s v="B2220-DEFERRED REVENUES"/>
    <m/>
    <n v="0"/>
    <n v="0"/>
    <n v="0"/>
    <n v="0"/>
    <n v="0"/>
    <s v="N/A"/>
    <n v="0"/>
    <n v="0"/>
    <n v="0"/>
    <n v="0"/>
    <n v="0"/>
    <n v="0"/>
    <n v="0"/>
    <n v="0"/>
    <n v="0"/>
    <n v="0"/>
    <n v="0"/>
    <n v="0"/>
    <n v="0"/>
    <s v="HOUSING OPPORTUNITY FUND"/>
    <s v="HOF OPER SHW SHELTER CHSH"/>
    <s v="DEFAULT"/>
    <s v="Default"/>
  </r>
  <r>
    <x v="1"/>
    <s v="1118289"/>
    <s v="351120"/>
    <x v="202"/>
    <s v="0000000"/>
    <n v="2016"/>
    <x v="4"/>
    <x v="201"/>
    <s v="R3000-REVENUE"/>
    <s v="R3340-STATE GRANTS"/>
    <m/>
    <n v="0"/>
    <n v="0"/>
    <n v="0"/>
    <n v="0"/>
    <n v="0"/>
    <s v="N/A"/>
    <n v="0"/>
    <n v="0"/>
    <n v="0"/>
    <n v="0"/>
    <n v="0"/>
    <n v="0"/>
    <n v="0"/>
    <n v="0"/>
    <n v="0"/>
    <n v="0"/>
    <n v="0"/>
    <n v="0"/>
    <n v="0"/>
    <s v="HOUSING OPPORTUNITY FUND"/>
    <s v="HOF OPER SHW SHELTER CHSH"/>
    <s v="CONSLDTD ST HMLSS BLK GRN"/>
    <s v="Default"/>
  </r>
  <r>
    <x v="1"/>
    <s v="1118289"/>
    <s v="351120"/>
    <x v="111"/>
    <s v="5595000"/>
    <n v="2016"/>
    <x v="3"/>
    <x v="111"/>
    <s v="50000-PROGRAM EXPENDITURE BUDGET"/>
    <s v="53000-SERVICES-OTHER CHARGES"/>
    <m/>
    <n v="0"/>
    <n v="0"/>
    <n v="0"/>
    <n v="0"/>
    <n v="0"/>
    <s v="N/A"/>
    <n v="0"/>
    <n v="0"/>
    <n v="0"/>
    <n v="0"/>
    <n v="0"/>
    <n v="0"/>
    <n v="0"/>
    <n v="0"/>
    <n v="0"/>
    <n v="0"/>
    <n v="0"/>
    <n v="0"/>
    <n v="0"/>
    <s v="HOUSING OPPORTUNITY FUND"/>
    <s v="HOF OPER SHW SHELTER CHSH"/>
    <s v="CONSLDTD ST HMLSS BLK GRN"/>
    <s v="FACILITIES MAINTENANCE AND OPERATIONS"/>
  </r>
  <r>
    <x v="1"/>
    <s v="1118290"/>
    <s v="000000"/>
    <x v="6"/>
    <s v="0000000"/>
    <n v="2016"/>
    <x v="0"/>
    <x v="6"/>
    <s v="BS000-CURRENT ASSETS"/>
    <s v="B1150-ACCOUNTS RECEIVABLE"/>
    <m/>
    <n v="0"/>
    <n v="0"/>
    <n v="0"/>
    <n v="0"/>
    <n v="0"/>
    <s v="N/A"/>
    <n v="0"/>
    <n v="0"/>
    <n v="0"/>
    <n v="0"/>
    <n v="0"/>
    <n v="0"/>
    <n v="0"/>
    <n v="0"/>
    <n v="0"/>
    <n v="0"/>
    <n v="0"/>
    <n v="0"/>
    <n v="0"/>
    <s v="HOUSING OPPORTUNITY FUND"/>
    <s v="HOF OPER SGO BROADVW TRAN CHTF"/>
    <s v="DEFAULT"/>
    <s v="Default"/>
  </r>
  <r>
    <x v="1"/>
    <s v="1118290"/>
    <s v="000000"/>
    <x v="9"/>
    <s v="0000000"/>
    <n v="2016"/>
    <x v="0"/>
    <x v="9"/>
    <s v="BS000-CURRENT ASSETS"/>
    <s v="B1150-ACCOUNTS RECEIVABLE"/>
    <m/>
    <n v="0"/>
    <n v="0"/>
    <n v="0"/>
    <n v="0"/>
    <n v="0"/>
    <s v="N/A"/>
    <n v="0"/>
    <n v="0"/>
    <n v="0"/>
    <n v="0"/>
    <n v="0"/>
    <n v="0"/>
    <n v="0"/>
    <n v="0"/>
    <n v="0"/>
    <n v="0"/>
    <n v="0"/>
    <n v="0"/>
    <n v="0"/>
    <s v="HOUSING OPPORTUNITY FUND"/>
    <s v="HOF OPER SGO BROADVW TRAN CHTF"/>
    <s v="DEFAULT"/>
    <s v="Default"/>
  </r>
  <r>
    <x v="1"/>
    <s v="1118290"/>
    <s v="000000"/>
    <x v="29"/>
    <s v="0000000"/>
    <n v="2016"/>
    <x v="1"/>
    <x v="29"/>
    <s v="BS200-CURRENT LIABILITIES"/>
    <s v="B2220-DEFERRED REVENUES"/>
    <m/>
    <n v="0"/>
    <n v="0"/>
    <n v="0"/>
    <n v="0"/>
    <n v="0"/>
    <s v="N/A"/>
    <n v="0"/>
    <n v="0"/>
    <n v="0"/>
    <n v="0"/>
    <n v="0"/>
    <n v="0"/>
    <n v="0"/>
    <n v="0"/>
    <n v="0"/>
    <n v="0"/>
    <n v="0"/>
    <n v="0"/>
    <n v="0"/>
    <s v="HOUSING OPPORTUNITY FUND"/>
    <s v="HOF OPER SGO BROADVW TRAN CHTF"/>
    <s v="DEFAULT"/>
    <s v="Default"/>
  </r>
  <r>
    <x v="1"/>
    <s v="1118290"/>
    <s v="351120"/>
    <x v="202"/>
    <s v="0000000"/>
    <n v="2016"/>
    <x v="4"/>
    <x v="201"/>
    <s v="R3000-REVENUE"/>
    <s v="R3340-STATE GRANTS"/>
    <m/>
    <n v="0"/>
    <n v="0"/>
    <n v="0"/>
    <n v="0"/>
    <n v="0"/>
    <s v="N/A"/>
    <n v="0"/>
    <n v="0"/>
    <n v="0"/>
    <n v="0"/>
    <n v="0"/>
    <n v="0"/>
    <n v="0"/>
    <n v="0"/>
    <n v="0"/>
    <n v="0"/>
    <n v="0"/>
    <n v="0"/>
    <n v="0"/>
    <s v="HOUSING OPPORTUNITY FUND"/>
    <s v="HOF OPER SGO BROADVW TRAN CHTF"/>
    <s v="CONSLDTD ST HMLSS BLK GRN"/>
    <s v="Default"/>
  </r>
  <r>
    <x v="1"/>
    <s v="1118290"/>
    <s v="351120"/>
    <x v="111"/>
    <s v="5595000"/>
    <n v="2016"/>
    <x v="3"/>
    <x v="111"/>
    <s v="50000-PROGRAM EXPENDITURE BUDGET"/>
    <s v="53000-SERVICES-OTHER CHARGES"/>
    <m/>
    <n v="0"/>
    <n v="0"/>
    <n v="0"/>
    <n v="0"/>
    <n v="0"/>
    <s v="N/A"/>
    <n v="0"/>
    <n v="0"/>
    <n v="0"/>
    <n v="0"/>
    <n v="0"/>
    <n v="0"/>
    <n v="0"/>
    <n v="0"/>
    <n v="0"/>
    <n v="0"/>
    <n v="0"/>
    <n v="0"/>
    <n v="0"/>
    <s v="HOUSING OPPORTUNITY FUND"/>
    <s v="HOF OPER SGO BROADVW TRAN CHTF"/>
    <s v="CONSLDTD ST HMLSS BLK GRN"/>
    <s v="FACILITIES MAINTENANCE AND OPERATIONS"/>
  </r>
  <r>
    <x v="1"/>
    <s v="1118291"/>
    <s v="000000"/>
    <x v="6"/>
    <s v="0000000"/>
    <n v="2016"/>
    <x v="0"/>
    <x v="6"/>
    <s v="BS000-CURRENT ASSETS"/>
    <s v="B1150-ACCOUNTS RECEIVABLE"/>
    <m/>
    <n v="0"/>
    <n v="0"/>
    <n v="0"/>
    <n v="0"/>
    <n v="0"/>
    <s v="N/A"/>
    <n v="0"/>
    <n v="0"/>
    <n v="0"/>
    <n v="0"/>
    <n v="0"/>
    <n v="0"/>
    <n v="0"/>
    <n v="0"/>
    <n v="0"/>
    <n v="0"/>
    <n v="0"/>
    <n v="0"/>
    <n v="0"/>
    <s v="HOUSING OPPORTUNITY FUND"/>
    <s v="HOF OPER SGO FAMILY SHLTER CHS"/>
    <s v="DEFAULT"/>
    <s v="Default"/>
  </r>
  <r>
    <x v="1"/>
    <s v="1118291"/>
    <s v="000000"/>
    <x v="9"/>
    <s v="0000000"/>
    <n v="2016"/>
    <x v="0"/>
    <x v="9"/>
    <s v="BS000-CURRENT ASSETS"/>
    <s v="B1150-ACCOUNTS RECEIVABLE"/>
    <m/>
    <n v="0"/>
    <n v="0"/>
    <n v="0"/>
    <n v="0"/>
    <n v="0"/>
    <s v="N/A"/>
    <n v="0"/>
    <n v="0"/>
    <n v="0"/>
    <n v="0"/>
    <n v="0"/>
    <n v="0"/>
    <n v="0"/>
    <n v="0"/>
    <n v="0"/>
    <n v="0"/>
    <n v="0"/>
    <n v="0"/>
    <n v="0"/>
    <s v="HOUSING OPPORTUNITY FUND"/>
    <s v="HOF OPER SGO FAMILY SHLTER CHS"/>
    <s v="DEFAULT"/>
    <s v="Default"/>
  </r>
  <r>
    <x v="1"/>
    <s v="1118291"/>
    <s v="000000"/>
    <x v="29"/>
    <s v="0000000"/>
    <n v="2016"/>
    <x v="1"/>
    <x v="29"/>
    <s v="BS200-CURRENT LIABILITIES"/>
    <s v="B2220-DEFERRED REVENUES"/>
    <m/>
    <n v="0"/>
    <n v="0"/>
    <n v="0"/>
    <n v="0"/>
    <n v="0"/>
    <s v="N/A"/>
    <n v="0"/>
    <n v="0"/>
    <n v="0"/>
    <n v="0"/>
    <n v="0"/>
    <n v="0"/>
    <n v="0"/>
    <n v="0"/>
    <n v="0"/>
    <n v="0"/>
    <n v="0"/>
    <n v="0"/>
    <n v="0"/>
    <s v="HOUSING OPPORTUNITY FUND"/>
    <s v="HOF OPER SGO FAMILY SHLTER CHS"/>
    <s v="DEFAULT"/>
    <s v="Default"/>
  </r>
  <r>
    <x v="1"/>
    <s v="1118291"/>
    <s v="351120"/>
    <x v="202"/>
    <s v="0000000"/>
    <n v="2016"/>
    <x v="4"/>
    <x v="201"/>
    <s v="R3000-REVENUE"/>
    <s v="R3340-STATE GRANTS"/>
    <m/>
    <n v="0"/>
    <n v="0"/>
    <n v="0"/>
    <n v="0"/>
    <n v="0"/>
    <s v="N/A"/>
    <n v="0"/>
    <n v="0"/>
    <n v="0"/>
    <n v="0"/>
    <n v="0"/>
    <n v="0"/>
    <n v="0"/>
    <n v="0"/>
    <n v="0"/>
    <n v="0"/>
    <n v="0"/>
    <n v="0"/>
    <n v="0"/>
    <s v="HOUSING OPPORTUNITY FUND"/>
    <s v="HOF OPER SGO FAMILY SHLTER CHS"/>
    <s v="CONSLDTD ST HMLSS BLK GRN"/>
    <s v="Default"/>
  </r>
  <r>
    <x v="1"/>
    <s v="1118291"/>
    <s v="351120"/>
    <x v="111"/>
    <s v="5595000"/>
    <n v="2016"/>
    <x v="3"/>
    <x v="111"/>
    <s v="50000-PROGRAM EXPENDITURE BUDGET"/>
    <s v="53000-SERVICES-OTHER CHARGES"/>
    <m/>
    <n v="0"/>
    <n v="0"/>
    <n v="0"/>
    <n v="0"/>
    <n v="0"/>
    <s v="N/A"/>
    <n v="0"/>
    <n v="0"/>
    <n v="0"/>
    <n v="0"/>
    <n v="0"/>
    <n v="0"/>
    <n v="0"/>
    <n v="0"/>
    <n v="0"/>
    <n v="0"/>
    <n v="0"/>
    <n v="0"/>
    <n v="0"/>
    <s v="HOUSING OPPORTUNITY FUND"/>
    <s v="HOF OPER SGO FAMILY SHLTER CHS"/>
    <s v="CONSLDTD ST HMLSS BLK GRN"/>
    <s v="FACILITIES MAINTENANCE AND OPERATIONS"/>
  </r>
  <r>
    <x v="1"/>
    <s v="1118292"/>
    <s v="000000"/>
    <x v="6"/>
    <s v="0000000"/>
    <n v="2016"/>
    <x v="0"/>
    <x v="6"/>
    <s v="BS000-CURRENT ASSETS"/>
    <s v="B1150-ACCOUNTS RECEIVABLE"/>
    <m/>
    <n v="0"/>
    <n v="0"/>
    <n v="0"/>
    <n v="0"/>
    <n v="0"/>
    <s v="N/A"/>
    <n v="0"/>
    <n v="0"/>
    <n v="0"/>
    <n v="0"/>
    <n v="0"/>
    <n v="0"/>
    <n v="0"/>
    <n v="0"/>
    <n v="0"/>
    <n v="0"/>
    <n v="0"/>
    <n v="0"/>
    <n v="0"/>
    <s v="HOUSING OPPORTUNITY FUND"/>
    <s v="HOF OPER SGO JOURNEY HOME CHRT"/>
    <s v="DEFAULT"/>
    <s v="Default"/>
  </r>
  <r>
    <x v="1"/>
    <s v="1118292"/>
    <s v="000000"/>
    <x v="9"/>
    <s v="0000000"/>
    <n v="2016"/>
    <x v="0"/>
    <x v="9"/>
    <s v="BS000-CURRENT ASSETS"/>
    <s v="B1150-ACCOUNTS RECEIVABLE"/>
    <m/>
    <n v="0"/>
    <n v="0"/>
    <n v="0"/>
    <n v="0"/>
    <n v="0"/>
    <s v="N/A"/>
    <n v="0"/>
    <n v="0"/>
    <n v="0"/>
    <n v="0"/>
    <n v="0"/>
    <n v="0"/>
    <n v="0"/>
    <n v="0"/>
    <n v="0"/>
    <n v="0"/>
    <n v="0"/>
    <n v="0"/>
    <n v="0"/>
    <s v="HOUSING OPPORTUNITY FUND"/>
    <s v="HOF OPER SGO JOURNEY HOME CHRT"/>
    <s v="DEFAULT"/>
    <s v="Default"/>
  </r>
  <r>
    <x v="1"/>
    <s v="1118292"/>
    <s v="000000"/>
    <x v="29"/>
    <s v="0000000"/>
    <n v="2016"/>
    <x v="1"/>
    <x v="29"/>
    <s v="BS200-CURRENT LIABILITIES"/>
    <s v="B2220-DEFERRED REVENUES"/>
    <m/>
    <n v="0"/>
    <n v="0"/>
    <n v="0"/>
    <n v="0"/>
    <n v="0"/>
    <s v="N/A"/>
    <n v="0"/>
    <n v="0"/>
    <n v="0"/>
    <n v="0"/>
    <n v="0"/>
    <n v="0"/>
    <n v="0"/>
    <n v="0"/>
    <n v="0"/>
    <n v="0"/>
    <n v="0"/>
    <n v="0"/>
    <n v="0"/>
    <s v="HOUSING OPPORTUNITY FUND"/>
    <s v="HOF OPER SGO JOURNEY HOME CHRT"/>
    <s v="DEFAULT"/>
    <s v="Default"/>
  </r>
  <r>
    <x v="1"/>
    <s v="1118292"/>
    <s v="351120"/>
    <x v="202"/>
    <s v="0000000"/>
    <n v="2016"/>
    <x v="4"/>
    <x v="201"/>
    <s v="R3000-REVENUE"/>
    <s v="R3340-STATE GRANTS"/>
    <m/>
    <n v="0"/>
    <n v="0"/>
    <n v="0"/>
    <n v="0"/>
    <n v="0"/>
    <s v="N/A"/>
    <n v="0"/>
    <n v="0"/>
    <n v="0"/>
    <n v="0"/>
    <n v="0"/>
    <n v="0"/>
    <n v="0"/>
    <n v="0"/>
    <n v="0"/>
    <n v="0"/>
    <n v="0"/>
    <n v="0"/>
    <n v="0"/>
    <s v="HOUSING OPPORTUNITY FUND"/>
    <s v="HOF OPER SGO JOURNEY HOME CHRT"/>
    <s v="CONSLDTD ST HMLSS BLK GRN"/>
    <s v="Default"/>
  </r>
  <r>
    <x v="1"/>
    <s v="1118292"/>
    <s v="351120"/>
    <x v="111"/>
    <s v="5595000"/>
    <n v="2016"/>
    <x v="3"/>
    <x v="111"/>
    <s v="50000-PROGRAM EXPENDITURE BUDGET"/>
    <s v="53000-SERVICES-OTHER CHARGES"/>
    <m/>
    <n v="0"/>
    <n v="0"/>
    <n v="0"/>
    <n v="0"/>
    <n v="0"/>
    <s v="N/A"/>
    <n v="0"/>
    <n v="0"/>
    <n v="0"/>
    <n v="0"/>
    <n v="0"/>
    <n v="0"/>
    <n v="0"/>
    <n v="0"/>
    <n v="0"/>
    <n v="0"/>
    <n v="0"/>
    <n v="0"/>
    <n v="0"/>
    <s v="HOUSING OPPORTUNITY FUND"/>
    <s v="HOF OPER SGO JOURNEY HOME CHRT"/>
    <s v="CONSLDTD ST HMLSS BLK GRN"/>
    <s v="FACILITIES MAINTENANCE AND OPERATIONS"/>
  </r>
  <r>
    <x v="1"/>
    <s v="1118294"/>
    <s v="000000"/>
    <x v="6"/>
    <s v="0000000"/>
    <n v="2016"/>
    <x v="0"/>
    <x v="6"/>
    <s v="BS000-CURRENT ASSETS"/>
    <s v="B1150-ACCOUNTS RECEIVABLE"/>
    <m/>
    <n v="0"/>
    <n v="0"/>
    <n v="0"/>
    <n v="0"/>
    <n v="0"/>
    <s v="N/A"/>
    <n v="0"/>
    <n v="0"/>
    <n v="0"/>
    <n v="0"/>
    <n v="0"/>
    <n v="0"/>
    <n v="0"/>
    <n v="0"/>
    <n v="0"/>
    <n v="0"/>
    <n v="0"/>
    <n v="0"/>
    <n v="0"/>
    <s v="HOUSING OPPORTUNITY FUND"/>
    <s v="HOF OPER SGO KC HSG STBLT CHEA"/>
    <s v="DEFAULT"/>
    <s v="Default"/>
  </r>
  <r>
    <x v="1"/>
    <s v="1118294"/>
    <s v="000000"/>
    <x v="9"/>
    <s v="0000000"/>
    <n v="2016"/>
    <x v="0"/>
    <x v="9"/>
    <s v="BS000-CURRENT ASSETS"/>
    <s v="B1150-ACCOUNTS RECEIVABLE"/>
    <m/>
    <n v="0"/>
    <n v="0"/>
    <n v="0"/>
    <n v="0"/>
    <n v="0"/>
    <s v="N/A"/>
    <n v="0"/>
    <n v="0"/>
    <n v="0"/>
    <n v="0"/>
    <n v="0"/>
    <n v="0"/>
    <n v="0"/>
    <n v="0"/>
    <n v="0"/>
    <n v="0"/>
    <n v="0"/>
    <n v="0"/>
    <n v="0"/>
    <s v="HOUSING OPPORTUNITY FUND"/>
    <s v="HOF OPER SGO KC HSG STBLT CHEA"/>
    <s v="DEFAULT"/>
    <s v="Default"/>
  </r>
  <r>
    <x v="1"/>
    <s v="1118294"/>
    <s v="000000"/>
    <x v="29"/>
    <s v="0000000"/>
    <n v="2016"/>
    <x v="1"/>
    <x v="29"/>
    <s v="BS200-CURRENT LIABILITIES"/>
    <s v="B2220-DEFERRED REVENUES"/>
    <m/>
    <n v="0"/>
    <n v="0"/>
    <n v="0"/>
    <n v="0"/>
    <n v="0"/>
    <s v="N/A"/>
    <n v="0"/>
    <n v="0"/>
    <n v="0"/>
    <n v="0"/>
    <n v="0"/>
    <n v="0"/>
    <n v="0"/>
    <n v="0"/>
    <n v="0"/>
    <n v="0"/>
    <n v="0"/>
    <n v="0"/>
    <n v="0"/>
    <s v="HOUSING OPPORTUNITY FUND"/>
    <s v="HOF OPER SGO KC HSG STBLT CHEA"/>
    <s v="DEFAULT"/>
    <s v="Default"/>
  </r>
  <r>
    <x v="1"/>
    <s v="1118294"/>
    <s v="351120"/>
    <x v="202"/>
    <s v="0000000"/>
    <n v="2016"/>
    <x v="4"/>
    <x v="201"/>
    <s v="R3000-REVENUE"/>
    <s v="R3340-STATE GRANTS"/>
    <m/>
    <n v="0"/>
    <n v="0"/>
    <n v="0"/>
    <n v="0"/>
    <n v="0"/>
    <s v="N/A"/>
    <n v="0"/>
    <n v="0"/>
    <n v="0"/>
    <n v="0"/>
    <n v="0"/>
    <n v="0"/>
    <n v="0"/>
    <n v="0"/>
    <n v="0"/>
    <n v="0"/>
    <n v="0"/>
    <n v="0"/>
    <n v="0"/>
    <s v="HOUSING OPPORTUNITY FUND"/>
    <s v="HOF OPER SGO KC HSG STBLT CHEA"/>
    <s v="CONSLDTD ST HMLSS BLK GRN"/>
    <s v="Default"/>
  </r>
  <r>
    <x v="1"/>
    <s v="1118294"/>
    <s v="351120"/>
    <x v="111"/>
    <s v="5595000"/>
    <n v="2016"/>
    <x v="3"/>
    <x v="111"/>
    <s v="50000-PROGRAM EXPENDITURE BUDGET"/>
    <s v="53000-SERVICES-OTHER CHARGES"/>
    <m/>
    <n v="0"/>
    <n v="0"/>
    <n v="0"/>
    <n v="0"/>
    <n v="0"/>
    <s v="N/A"/>
    <n v="0"/>
    <n v="0"/>
    <n v="0"/>
    <n v="0"/>
    <n v="0"/>
    <n v="0"/>
    <n v="0"/>
    <n v="0"/>
    <n v="0"/>
    <n v="0"/>
    <n v="0"/>
    <n v="0"/>
    <n v="0"/>
    <s v="HOUSING OPPORTUNITY FUND"/>
    <s v="HOF OPER SGO KC HSG STBLT CHEA"/>
    <s v="CONSLDTD ST HMLSS BLK GRN"/>
    <s v="FACILITIES MAINTENANCE AND OPERATIONS"/>
  </r>
  <r>
    <x v="1"/>
    <s v="1118296"/>
    <s v="000000"/>
    <x v="6"/>
    <s v="0000000"/>
    <n v="2016"/>
    <x v="0"/>
    <x v="6"/>
    <s v="BS000-CURRENT ASSETS"/>
    <s v="B1150-ACCOUNTS RECEIVABLE"/>
    <m/>
    <n v="0"/>
    <n v="0"/>
    <n v="0"/>
    <n v="0"/>
    <n v="0"/>
    <s v="N/A"/>
    <n v="0"/>
    <n v="0"/>
    <n v="0"/>
    <n v="0"/>
    <n v="0"/>
    <n v="0"/>
    <n v="0"/>
    <n v="0"/>
    <n v="0"/>
    <n v="0"/>
    <n v="0"/>
    <n v="0"/>
    <n v="0"/>
    <s v="HOUSING OPPORTUNITY FUND"/>
    <s v="HOF OPER SGO SANDPT FAML CHRT"/>
    <s v="DEFAULT"/>
    <s v="Default"/>
  </r>
  <r>
    <x v="1"/>
    <s v="1118296"/>
    <s v="000000"/>
    <x v="9"/>
    <s v="0000000"/>
    <n v="2016"/>
    <x v="0"/>
    <x v="9"/>
    <s v="BS000-CURRENT ASSETS"/>
    <s v="B1150-ACCOUNTS RECEIVABLE"/>
    <m/>
    <n v="0"/>
    <n v="0"/>
    <n v="0"/>
    <n v="0"/>
    <n v="0"/>
    <s v="N/A"/>
    <n v="0"/>
    <n v="0"/>
    <n v="0"/>
    <n v="0"/>
    <n v="0"/>
    <n v="0"/>
    <n v="0"/>
    <n v="0"/>
    <n v="0"/>
    <n v="0"/>
    <n v="0"/>
    <n v="0"/>
    <n v="0"/>
    <s v="HOUSING OPPORTUNITY FUND"/>
    <s v="HOF OPER SGO SANDPT FAML CHRT"/>
    <s v="DEFAULT"/>
    <s v="Default"/>
  </r>
  <r>
    <x v="1"/>
    <s v="1118296"/>
    <s v="000000"/>
    <x v="29"/>
    <s v="0000000"/>
    <n v="2016"/>
    <x v="1"/>
    <x v="29"/>
    <s v="BS200-CURRENT LIABILITIES"/>
    <s v="B2220-DEFERRED REVENUES"/>
    <m/>
    <n v="0"/>
    <n v="0"/>
    <n v="0"/>
    <n v="0"/>
    <n v="0"/>
    <s v="N/A"/>
    <n v="0"/>
    <n v="0"/>
    <n v="0"/>
    <n v="0"/>
    <n v="0"/>
    <n v="0"/>
    <n v="0"/>
    <n v="0"/>
    <n v="0"/>
    <n v="0"/>
    <n v="0"/>
    <n v="0"/>
    <n v="0"/>
    <s v="HOUSING OPPORTUNITY FUND"/>
    <s v="HOF OPER SGO SANDPT FAML CHRT"/>
    <s v="DEFAULT"/>
    <s v="Default"/>
  </r>
  <r>
    <x v="1"/>
    <s v="1118296"/>
    <s v="351120"/>
    <x v="202"/>
    <s v="0000000"/>
    <n v="2016"/>
    <x v="4"/>
    <x v="201"/>
    <s v="R3000-REVENUE"/>
    <s v="R3340-STATE GRANTS"/>
    <m/>
    <n v="0"/>
    <n v="0"/>
    <n v="0"/>
    <n v="0"/>
    <n v="0"/>
    <s v="N/A"/>
    <n v="0"/>
    <n v="0"/>
    <n v="0"/>
    <n v="0"/>
    <n v="0"/>
    <n v="0"/>
    <n v="0"/>
    <n v="0"/>
    <n v="0"/>
    <n v="0"/>
    <n v="0"/>
    <n v="0"/>
    <n v="0"/>
    <s v="HOUSING OPPORTUNITY FUND"/>
    <s v="HOF OPER SGO SANDPT FAML CHRT"/>
    <s v="CONSLDTD ST HMLSS BLK GRN"/>
    <s v="Default"/>
  </r>
  <r>
    <x v="1"/>
    <s v="1118296"/>
    <s v="351120"/>
    <x v="111"/>
    <s v="5595000"/>
    <n v="2016"/>
    <x v="3"/>
    <x v="111"/>
    <s v="50000-PROGRAM EXPENDITURE BUDGET"/>
    <s v="53000-SERVICES-OTHER CHARGES"/>
    <m/>
    <n v="0"/>
    <n v="0"/>
    <n v="0"/>
    <n v="0"/>
    <n v="0"/>
    <s v="N/A"/>
    <n v="0"/>
    <n v="0"/>
    <n v="0"/>
    <n v="0"/>
    <n v="0"/>
    <n v="0"/>
    <n v="0"/>
    <n v="0"/>
    <n v="0"/>
    <n v="0"/>
    <n v="0"/>
    <n v="0"/>
    <n v="0"/>
    <s v="HOUSING OPPORTUNITY FUND"/>
    <s v="HOF OPER SGO SANDPT FAML CHRT"/>
    <s v="CONSLDTD ST HMLSS BLK GRN"/>
    <s v="FACILITIES MAINTENANCE AND OPERATIONS"/>
  </r>
  <r>
    <x v="1"/>
    <s v="1118297"/>
    <s v="000000"/>
    <x v="6"/>
    <s v="0000000"/>
    <n v="2016"/>
    <x v="0"/>
    <x v="6"/>
    <s v="BS000-CURRENT ASSETS"/>
    <s v="B1150-ACCOUNTS RECEIVABLE"/>
    <m/>
    <n v="0"/>
    <n v="0"/>
    <n v="0"/>
    <n v="0"/>
    <n v="0"/>
    <s v="N/A"/>
    <n v="0"/>
    <n v="0"/>
    <n v="0"/>
    <n v="0"/>
    <n v="0"/>
    <n v="0"/>
    <n v="0"/>
    <n v="0"/>
    <n v="0"/>
    <n v="0"/>
    <n v="0"/>
    <n v="0"/>
    <n v="0"/>
    <s v="HOUSING OPPORTUNITY FUND"/>
    <s v="HOF OPER SSH CITY PK NIKE CHTF"/>
    <s v="DEFAULT"/>
    <s v="Default"/>
  </r>
  <r>
    <x v="1"/>
    <s v="1118297"/>
    <s v="000000"/>
    <x v="9"/>
    <s v="0000000"/>
    <n v="2016"/>
    <x v="0"/>
    <x v="9"/>
    <s v="BS000-CURRENT ASSETS"/>
    <s v="B1150-ACCOUNTS RECEIVABLE"/>
    <m/>
    <n v="0"/>
    <n v="0"/>
    <n v="0"/>
    <n v="0"/>
    <n v="0"/>
    <s v="N/A"/>
    <n v="0"/>
    <n v="0"/>
    <n v="0"/>
    <n v="0"/>
    <n v="0"/>
    <n v="0"/>
    <n v="0"/>
    <n v="0"/>
    <n v="0"/>
    <n v="0"/>
    <n v="0"/>
    <n v="0"/>
    <n v="0"/>
    <s v="HOUSING OPPORTUNITY FUND"/>
    <s v="HOF OPER SSH CITY PK NIKE CHTF"/>
    <s v="DEFAULT"/>
    <s v="Default"/>
  </r>
  <r>
    <x v="1"/>
    <s v="1118297"/>
    <s v="000000"/>
    <x v="29"/>
    <s v="0000000"/>
    <n v="2016"/>
    <x v="1"/>
    <x v="29"/>
    <s v="BS200-CURRENT LIABILITIES"/>
    <s v="B2220-DEFERRED REVENUES"/>
    <m/>
    <n v="0"/>
    <n v="0"/>
    <n v="0"/>
    <n v="0"/>
    <n v="0"/>
    <s v="N/A"/>
    <n v="0"/>
    <n v="0"/>
    <n v="0"/>
    <n v="0"/>
    <n v="0"/>
    <n v="0"/>
    <n v="0"/>
    <n v="0"/>
    <n v="0"/>
    <n v="0"/>
    <n v="0"/>
    <n v="0"/>
    <n v="0"/>
    <s v="HOUSING OPPORTUNITY FUND"/>
    <s v="HOF OPER SSH CITY PK NIKE CHTF"/>
    <s v="DEFAULT"/>
    <s v="Default"/>
  </r>
  <r>
    <x v="1"/>
    <s v="1118297"/>
    <s v="351120"/>
    <x v="202"/>
    <s v="0000000"/>
    <n v="2016"/>
    <x v="4"/>
    <x v="201"/>
    <s v="R3000-REVENUE"/>
    <s v="R3340-STATE GRANTS"/>
    <m/>
    <n v="0"/>
    <n v="0"/>
    <n v="0"/>
    <n v="0"/>
    <n v="0"/>
    <s v="N/A"/>
    <n v="0"/>
    <n v="0"/>
    <n v="0"/>
    <n v="0"/>
    <n v="0"/>
    <n v="0"/>
    <n v="0"/>
    <n v="0"/>
    <n v="0"/>
    <n v="0"/>
    <n v="0"/>
    <n v="0"/>
    <n v="0"/>
    <s v="HOUSING OPPORTUNITY FUND"/>
    <s v="HOF OPER SSH CITY PK NIKE CHTF"/>
    <s v="CONSLDTD ST HMLSS BLK GRN"/>
    <s v="Default"/>
  </r>
  <r>
    <x v="1"/>
    <s v="1118297"/>
    <s v="351120"/>
    <x v="111"/>
    <s v="5595000"/>
    <n v="2016"/>
    <x v="3"/>
    <x v="111"/>
    <s v="50000-PROGRAM EXPENDITURE BUDGET"/>
    <s v="53000-SERVICES-OTHER CHARGES"/>
    <m/>
    <n v="0"/>
    <n v="0"/>
    <n v="0"/>
    <n v="0"/>
    <n v="0"/>
    <s v="N/A"/>
    <n v="0"/>
    <n v="0"/>
    <n v="0"/>
    <n v="0"/>
    <n v="0"/>
    <n v="0"/>
    <n v="0"/>
    <n v="0"/>
    <n v="0"/>
    <n v="0"/>
    <n v="0"/>
    <n v="0"/>
    <n v="0"/>
    <s v="HOUSING OPPORTUNITY FUND"/>
    <s v="HOF OPER SSH CITY PK NIKE CHTF"/>
    <s v="CONSLDTD ST HMLSS BLK GRN"/>
    <s v="FACILITIES MAINTENANCE AND OPERATIONS"/>
  </r>
  <r>
    <x v="1"/>
    <s v="1118298"/>
    <s v="000000"/>
    <x v="6"/>
    <s v="0000000"/>
    <n v="2016"/>
    <x v="0"/>
    <x v="6"/>
    <s v="BS000-CURRENT ASSETS"/>
    <s v="B1150-ACCOUNTS RECEIVABLE"/>
    <m/>
    <n v="0"/>
    <n v="0"/>
    <n v="0"/>
    <n v="0"/>
    <n v="0"/>
    <s v="N/A"/>
    <n v="0"/>
    <n v="0"/>
    <n v="0"/>
    <n v="0"/>
    <n v="0"/>
    <n v="0"/>
    <n v="0"/>
    <n v="0"/>
    <n v="0"/>
    <n v="0"/>
    <n v="0"/>
    <n v="0"/>
    <n v="0"/>
    <s v="HOUSING OPPORTUNITY FUND"/>
    <s v="HOF OPER VAL SCTR SIT SKC CHRT"/>
    <s v="DEFAULT"/>
    <s v="Default"/>
  </r>
  <r>
    <x v="1"/>
    <s v="1118298"/>
    <s v="000000"/>
    <x v="9"/>
    <s v="0000000"/>
    <n v="2016"/>
    <x v="0"/>
    <x v="9"/>
    <s v="BS000-CURRENT ASSETS"/>
    <s v="B1150-ACCOUNTS RECEIVABLE"/>
    <m/>
    <n v="0"/>
    <n v="0"/>
    <n v="0"/>
    <n v="0"/>
    <n v="0"/>
    <s v="N/A"/>
    <n v="0"/>
    <n v="0"/>
    <n v="0"/>
    <n v="0"/>
    <n v="0"/>
    <n v="0"/>
    <n v="0"/>
    <n v="0"/>
    <n v="0"/>
    <n v="0"/>
    <n v="0"/>
    <n v="0"/>
    <n v="0"/>
    <s v="HOUSING OPPORTUNITY FUND"/>
    <s v="HOF OPER VAL SCTR SIT SKC CHRT"/>
    <s v="DEFAULT"/>
    <s v="Default"/>
  </r>
  <r>
    <x v="1"/>
    <s v="1118298"/>
    <s v="000000"/>
    <x v="29"/>
    <s v="0000000"/>
    <n v="2016"/>
    <x v="1"/>
    <x v="29"/>
    <s v="BS200-CURRENT LIABILITIES"/>
    <s v="B2220-DEFERRED REVENUES"/>
    <m/>
    <n v="0"/>
    <n v="0"/>
    <n v="0"/>
    <n v="0"/>
    <n v="0"/>
    <s v="N/A"/>
    <n v="0"/>
    <n v="0"/>
    <n v="0"/>
    <n v="0"/>
    <n v="0"/>
    <n v="0"/>
    <n v="0"/>
    <n v="0"/>
    <n v="0"/>
    <n v="0"/>
    <n v="0"/>
    <n v="0"/>
    <n v="0"/>
    <s v="HOUSING OPPORTUNITY FUND"/>
    <s v="HOF OPER VAL SCTR SIT SKC CHRT"/>
    <s v="DEFAULT"/>
    <s v="Default"/>
  </r>
  <r>
    <x v="1"/>
    <s v="1118298"/>
    <s v="351120"/>
    <x v="202"/>
    <s v="0000000"/>
    <n v="2016"/>
    <x v="4"/>
    <x v="201"/>
    <s v="R3000-REVENUE"/>
    <s v="R3340-STATE GRANTS"/>
    <m/>
    <n v="0"/>
    <n v="0"/>
    <n v="0"/>
    <n v="0"/>
    <n v="0"/>
    <s v="N/A"/>
    <n v="0"/>
    <n v="0"/>
    <n v="0"/>
    <n v="0"/>
    <n v="0"/>
    <n v="0"/>
    <n v="0"/>
    <n v="0"/>
    <n v="0"/>
    <n v="0"/>
    <n v="0"/>
    <n v="0"/>
    <n v="0"/>
    <s v="HOUSING OPPORTUNITY FUND"/>
    <s v="HOF OPER VAL SCTR SIT SKC CHRT"/>
    <s v="CONSLDTD ST HMLSS BLK GRN"/>
    <s v="Default"/>
  </r>
  <r>
    <x v="1"/>
    <s v="1118298"/>
    <s v="351120"/>
    <x v="111"/>
    <s v="5595000"/>
    <n v="2016"/>
    <x v="3"/>
    <x v="111"/>
    <s v="50000-PROGRAM EXPENDITURE BUDGET"/>
    <s v="53000-SERVICES-OTHER CHARGES"/>
    <m/>
    <n v="0"/>
    <n v="0"/>
    <n v="0"/>
    <n v="0"/>
    <n v="0"/>
    <s v="N/A"/>
    <n v="0"/>
    <n v="0"/>
    <n v="0"/>
    <n v="0"/>
    <n v="0"/>
    <n v="0"/>
    <n v="0"/>
    <n v="0"/>
    <n v="0"/>
    <n v="0"/>
    <n v="0"/>
    <n v="0"/>
    <n v="0"/>
    <s v="HOUSING OPPORTUNITY FUND"/>
    <s v="HOF OPER VAL SCTR SIT SKC CHRT"/>
    <s v="CONSLDTD ST HMLSS BLK GRN"/>
    <s v="FACILITIES MAINTENANCE AND OPERATIONS"/>
  </r>
  <r>
    <x v="1"/>
    <s v="1118299"/>
    <s v="000000"/>
    <x v="6"/>
    <s v="0000000"/>
    <n v="2016"/>
    <x v="0"/>
    <x v="6"/>
    <s v="BS000-CURRENT ASSETS"/>
    <s v="B1150-ACCOUNTS RECEIVABLE"/>
    <m/>
    <n v="0"/>
    <n v="0"/>
    <n v="0"/>
    <n v="0"/>
    <n v="0"/>
    <s v="N/A"/>
    <n v="0"/>
    <n v="0"/>
    <n v="0"/>
    <n v="0"/>
    <n v="0"/>
    <n v="0"/>
    <n v="0"/>
    <n v="0"/>
    <n v="0"/>
    <n v="0"/>
    <n v="0"/>
    <n v="0"/>
    <n v="0"/>
    <s v="HOUSING OPPORTUNITY FUND"/>
    <s v="HOF OPER FSA ERL FAM MOTL CHSH"/>
    <s v="DEFAULT"/>
    <s v="Default"/>
  </r>
  <r>
    <x v="1"/>
    <s v="1118299"/>
    <s v="000000"/>
    <x v="9"/>
    <s v="0000000"/>
    <n v="2016"/>
    <x v="0"/>
    <x v="9"/>
    <s v="BS000-CURRENT ASSETS"/>
    <s v="B1150-ACCOUNTS RECEIVABLE"/>
    <m/>
    <n v="0"/>
    <n v="0"/>
    <n v="0"/>
    <n v="0"/>
    <n v="0"/>
    <s v="N/A"/>
    <n v="0"/>
    <n v="0"/>
    <n v="0"/>
    <n v="0"/>
    <n v="0"/>
    <n v="0"/>
    <n v="0"/>
    <n v="0"/>
    <n v="0"/>
    <n v="0"/>
    <n v="0"/>
    <n v="0"/>
    <n v="0"/>
    <s v="HOUSING OPPORTUNITY FUND"/>
    <s v="HOF OPER FSA ERL FAM MOTL CHSH"/>
    <s v="DEFAULT"/>
    <s v="Default"/>
  </r>
  <r>
    <x v="1"/>
    <s v="1118299"/>
    <s v="000000"/>
    <x v="29"/>
    <s v="0000000"/>
    <n v="2016"/>
    <x v="1"/>
    <x v="29"/>
    <s v="BS200-CURRENT LIABILITIES"/>
    <s v="B2220-DEFERRED REVENUES"/>
    <m/>
    <n v="0"/>
    <n v="0"/>
    <n v="0"/>
    <n v="0"/>
    <n v="0"/>
    <s v="N/A"/>
    <n v="0"/>
    <n v="0"/>
    <n v="0"/>
    <n v="0"/>
    <n v="0"/>
    <n v="0"/>
    <n v="0"/>
    <n v="0"/>
    <n v="0"/>
    <n v="0"/>
    <n v="0"/>
    <n v="0"/>
    <n v="0"/>
    <s v="HOUSING OPPORTUNITY FUND"/>
    <s v="HOF OPER FSA ERL FAM MOTL CHSH"/>
    <s v="DEFAULT"/>
    <s v="Default"/>
  </r>
  <r>
    <x v="1"/>
    <s v="1118299"/>
    <s v="351120"/>
    <x v="202"/>
    <s v="0000000"/>
    <n v="2016"/>
    <x v="4"/>
    <x v="201"/>
    <s v="R3000-REVENUE"/>
    <s v="R3340-STATE GRANTS"/>
    <m/>
    <n v="0"/>
    <n v="0"/>
    <n v="0"/>
    <n v="0"/>
    <n v="0"/>
    <s v="N/A"/>
    <n v="0"/>
    <n v="0"/>
    <n v="0"/>
    <n v="0"/>
    <n v="0"/>
    <n v="0"/>
    <n v="0"/>
    <n v="0"/>
    <n v="0"/>
    <n v="0"/>
    <n v="0"/>
    <n v="0"/>
    <n v="0"/>
    <s v="HOUSING OPPORTUNITY FUND"/>
    <s v="HOF OPER FSA ERL FAM MOTL CHSH"/>
    <s v="CONSLDTD ST HMLSS BLK GRN"/>
    <s v="Default"/>
  </r>
  <r>
    <x v="1"/>
    <s v="1118299"/>
    <s v="351120"/>
    <x v="111"/>
    <s v="5595000"/>
    <n v="2016"/>
    <x v="3"/>
    <x v="111"/>
    <s v="50000-PROGRAM EXPENDITURE BUDGET"/>
    <s v="53000-SERVICES-OTHER CHARGES"/>
    <m/>
    <n v="0"/>
    <n v="0"/>
    <n v="0"/>
    <n v="0"/>
    <n v="0"/>
    <s v="N/A"/>
    <n v="0"/>
    <n v="0"/>
    <n v="0"/>
    <n v="0"/>
    <n v="0"/>
    <n v="0"/>
    <n v="0"/>
    <n v="0"/>
    <n v="0"/>
    <n v="0"/>
    <n v="0"/>
    <n v="0"/>
    <n v="0"/>
    <s v="HOUSING OPPORTUNITY FUND"/>
    <s v="HOF OPER FSA ERL FAM MOTL CHSH"/>
    <s v="CONSLDTD ST HMLSS BLK GRN"/>
    <s v="FACILITIES MAINTENANCE AND OPERATIONS"/>
  </r>
  <r>
    <x v="1"/>
    <s v="1118300"/>
    <s v="000000"/>
    <x v="6"/>
    <s v="0000000"/>
    <n v="2016"/>
    <x v="0"/>
    <x v="6"/>
    <s v="BS000-CURRENT ASSETS"/>
    <s v="B1150-ACCOUNTS RECEIVABLE"/>
    <m/>
    <n v="0"/>
    <n v="0"/>
    <n v="0"/>
    <n v="0"/>
    <n v="0"/>
    <s v="N/A"/>
    <n v="0"/>
    <n v="0"/>
    <n v="0"/>
    <n v="0"/>
    <n v="0"/>
    <n v="0"/>
    <n v="0"/>
    <n v="0"/>
    <n v="0"/>
    <n v="0"/>
    <n v="0"/>
    <n v="0"/>
    <n v="0"/>
    <s v="HOUSING OPPORTUNITY FUND"/>
    <s v="HOF OPER YMC STEP UP TLH CHRT"/>
    <s v="DEFAULT"/>
    <s v="Default"/>
  </r>
  <r>
    <x v="1"/>
    <s v="1118300"/>
    <s v="000000"/>
    <x v="9"/>
    <s v="0000000"/>
    <n v="2016"/>
    <x v="0"/>
    <x v="9"/>
    <s v="BS000-CURRENT ASSETS"/>
    <s v="B1150-ACCOUNTS RECEIVABLE"/>
    <m/>
    <n v="0"/>
    <n v="0"/>
    <n v="0"/>
    <n v="0"/>
    <n v="0"/>
    <s v="N/A"/>
    <n v="0"/>
    <n v="0"/>
    <n v="0"/>
    <n v="0"/>
    <n v="0"/>
    <n v="0"/>
    <n v="0"/>
    <n v="0"/>
    <n v="0"/>
    <n v="0"/>
    <n v="0"/>
    <n v="0"/>
    <n v="0"/>
    <s v="HOUSING OPPORTUNITY FUND"/>
    <s v="HOF OPER YMC STEP UP TLH CHRT"/>
    <s v="DEFAULT"/>
    <s v="Default"/>
  </r>
  <r>
    <x v="1"/>
    <s v="1118300"/>
    <s v="000000"/>
    <x v="29"/>
    <s v="0000000"/>
    <n v="2016"/>
    <x v="1"/>
    <x v="29"/>
    <s v="BS200-CURRENT LIABILITIES"/>
    <s v="B2220-DEFERRED REVENUES"/>
    <m/>
    <n v="0"/>
    <n v="0"/>
    <n v="0"/>
    <n v="0"/>
    <n v="0"/>
    <s v="N/A"/>
    <n v="0"/>
    <n v="0"/>
    <n v="0"/>
    <n v="0"/>
    <n v="0"/>
    <n v="0"/>
    <n v="0"/>
    <n v="0"/>
    <n v="0"/>
    <n v="0"/>
    <n v="0"/>
    <n v="0"/>
    <n v="0"/>
    <s v="HOUSING OPPORTUNITY FUND"/>
    <s v="HOF OPER YMC STEP UP TLH CHRT"/>
    <s v="DEFAULT"/>
    <s v="Default"/>
  </r>
  <r>
    <x v="1"/>
    <s v="1118300"/>
    <s v="351120"/>
    <x v="202"/>
    <s v="0000000"/>
    <n v="2016"/>
    <x v="4"/>
    <x v="201"/>
    <s v="R3000-REVENUE"/>
    <s v="R3340-STATE GRANTS"/>
    <m/>
    <n v="0"/>
    <n v="0"/>
    <n v="0"/>
    <n v="0"/>
    <n v="0"/>
    <s v="N/A"/>
    <n v="0"/>
    <n v="0"/>
    <n v="0"/>
    <n v="0"/>
    <n v="0"/>
    <n v="0"/>
    <n v="0"/>
    <n v="0"/>
    <n v="0"/>
    <n v="0"/>
    <n v="0"/>
    <n v="0"/>
    <n v="0"/>
    <s v="HOUSING OPPORTUNITY FUND"/>
    <s v="HOF OPER YMC STEP UP TLH CHRT"/>
    <s v="CONSLDTD ST HMLSS BLK GRN"/>
    <s v="Default"/>
  </r>
  <r>
    <x v="1"/>
    <s v="1118300"/>
    <s v="351120"/>
    <x v="111"/>
    <s v="5595000"/>
    <n v="2016"/>
    <x v="3"/>
    <x v="111"/>
    <s v="50000-PROGRAM EXPENDITURE BUDGET"/>
    <s v="53000-SERVICES-OTHER CHARGES"/>
    <m/>
    <n v="0"/>
    <n v="0"/>
    <n v="0"/>
    <n v="0"/>
    <n v="0"/>
    <s v="N/A"/>
    <n v="0"/>
    <n v="0"/>
    <n v="0"/>
    <n v="0"/>
    <n v="0"/>
    <n v="0"/>
    <n v="0"/>
    <n v="0"/>
    <n v="0"/>
    <n v="0"/>
    <n v="0"/>
    <n v="0"/>
    <n v="0"/>
    <s v="HOUSING OPPORTUNITY FUND"/>
    <s v="HOF OPER YMC STEP UP TLH CHRT"/>
    <s v="CONSLDTD ST HMLSS BLK GRN"/>
    <s v="FACILITIES MAINTENANCE AND OPERATIONS"/>
  </r>
  <r>
    <x v="1"/>
    <s v="1118301"/>
    <s v="000000"/>
    <x v="6"/>
    <s v="0000000"/>
    <n v="2016"/>
    <x v="0"/>
    <x v="6"/>
    <s v="BS000-CURRENT ASSETS"/>
    <s v="B1150-ACCOUNTS RECEIVABLE"/>
    <m/>
    <n v="0"/>
    <n v="0"/>
    <n v="0"/>
    <n v="0"/>
    <n v="0"/>
    <s v="N/A"/>
    <n v="0"/>
    <n v="0"/>
    <n v="0"/>
    <n v="0"/>
    <n v="0"/>
    <n v="0"/>
    <n v="0"/>
    <n v="0"/>
    <n v="0"/>
    <n v="0"/>
    <n v="0"/>
    <n v="0"/>
    <n v="0"/>
    <s v="HOUSING OPPORTUNITY FUND"/>
    <s v="HOF OPER YCO ADLSNT SHLTR CHSH"/>
    <s v="DEFAULT"/>
    <s v="Default"/>
  </r>
  <r>
    <x v="1"/>
    <s v="1118301"/>
    <s v="000000"/>
    <x v="9"/>
    <s v="0000000"/>
    <n v="2016"/>
    <x v="0"/>
    <x v="9"/>
    <s v="BS000-CURRENT ASSETS"/>
    <s v="B1150-ACCOUNTS RECEIVABLE"/>
    <m/>
    <n v="0"/>
    <n v="0"/>
    <n v="0"/>
    <n v="0"/>
    <n v="0"/>
    <s v="N/A"/>
    <n v="0"/>
    <n v="0"/>
    <n v="0"/>
    <n v="0"/>
    <n v="0"/>
    <n v="0"/>
    <n v="0"/>
    <n v="0"/>
    <n v="0"/>
    <n v="0"/>
    <n v="0"/>
    <n v="0"/>
    <n v="0"/>
    <s v="HOUSING OPPORTUNITY FUND"/>
    <s v="HOF OPER YCO ADLSNT SHLTR CHSH"/>
    <s v="DEFAULT"/>
    <s v="Default"/>
  </r>
  <r>
    <x v="1"/>
    <s v="1118301"/>
    <s v="000000"/>
    <x v="29"/>
    <s v="0000000"/>
    <n v="2016"/>
    <x v="1"/>
    <x v="29"/>
    <s v="BS200-CURRENT LIABILITIES"/>
    <s v="B2220-DEFERRED REVENUES"/>
    <m/>
    <n v="0"/>
    <n v="0"/>
    <n v="0"/>
    <n v="0"/>
    <n v="0"/>
    <s v="N/A"/>
    <n v="0"/>
    <n v="0"/>
    <n v="0"/>
    <n v="0"/>
    <n v="0"/>
    <n v="0"/>
    <n v="0"/>
    <n v="0"/>
    <n v="0"/>
    <n v="0"/>
    <n v="0"/>
    <n v="0"/>
    <n v="0"/>
    <s v="HOUSING OPPORTUNITY FUND"/>
    <s v="HOF OPER YCO ADLSNT SHLTR CHSH"/>
    <s v="DEFAULT"/>
    <s v="Default"/>
  </r>
  <r>
    <x v="1"/>
    <s v="1118301"/>
    <s v="351120"/>
    <x v="202"/>
    <s v="0000000"/>
    <n v="2016"/>
    <x v="4"/>
    <x v="201"/>
    <s v="R3000-REVENUE"/>
    <s v="R3340-STATE GRANTS"/>
    <m/>
    <n v="0"/>
    <n v="0"/>
    <n v="0"/>
    <n v="0"/>
    <n v="0"/>
    <s v="N/A"/>
    <n v="0"/>
    <n v="0"/>
    <n v="0"/>
    <n v="0"/>
    <n v="0"/>
    <n v="0"/>
    <n v="0"/>
    <n v="0"/>
    <n v="0"/>
    <n v="0"/>
    <n v="0"/>
    <n v="0"/>
    <n v="0"/>
    <s v="HOUSING OPPORTUNITY FUND"/>
    <s v="HOF OPER YCO ADLSNT SHLTR CHSH"/>
    <s v="CONSLDTD ST HMLSS BLK GRN"/>
    <s v="Default"/>
  </r>
  <r>
    <x v="1"/>
    <s v="1118301"/>
    <s v="351120"/>
    <x v="111"/>
    <s v="5595000"/>
    <n v="2016"/>
    <x v="3"/>
    <x v="111"/>
    <s v="50000-PROGRAM EXPENDITURE BUDGET"/>
    <s v="53000-SERVICES-OTHER CHARGES"/>
    <m/>
    <n v="0"/>
    <n v="0"/>
    <n v="0"/>
    <n v="0"/>
    <n v="0"/>
    <s v="N/A"/>
    <n v="0"/>
    <n v="0"/>
    <n v="0"/>
    <n v="0"/>
    <n v="0"/>
    <n v="0"/>
    <n v="0"/>
    <n v="0"/>
    <n v="0"/>
    <n v="0"/>
    <n v="0"/>
    <n v="0"/>
    <n v="0"/>
    <s v="HOUSING OPPORTUNITY FUND"/>
    <s v="HOF OPER YCO ADLSNT SHLTR CHSH"/>
    <s v="CONSLDTD ST HMLSS BLK GRN"/>
    <s v="FACILITIES MAINTENANCE AND OPERATIONS"/>
  </r>
  <r>
    <x v="1"/>
    <s v="1118302"/>
    <s v="000000"/>
    <x v="6"/>
    <s v="0000000"/>
    <n v="2016"/>
    <x v="0"/>
    <x v="6"/>
    <s v="BS000-CURRENT ASSETS"/>
    <s v="B1150-ACCOUNTS RECEIVABLE"/>
    <m/>
    <n v="0"/>
    <n v="0"/>
    <n v="0"/>
    <n v="0"/>
    <n v="0"/>
    <s v="N/A"/>
    <n v="0"/>
    <n v="0"/>
    <n v="0"/>
    <n v="0"/>
    <n v="0"/>
    <n v="0"/>
    <n v="0"/>
    <n v="0"/>
    <n v="0"/>
    <n v="0"/>
    <n v="0"/>
    <n v="0"/>
    <n v="0"/>
    <s v="HOUSING OPPORTUNITY FUND"/>
    <s v="HOF OPER YCO YNG ADLT ORN CHSH"/>
    <s v="DEFAULT"/>
    <s v="Default"/>
  </r>
  <r>
    <x v="1"/>
    <s v="1118302"/>
    <s v="000000"/>
    <x v="9"/>
    <s v="0000000"/>
    <n v="2016"/>
    <x v="0"/>
    <x v="9"/>
    <s v="BS000-CURRENT ASSETS"/>
    <s v="B1150-ACCOUNTS RECEIVABLE"/>
    <m/>
    <n v="0"/>
    <n v="0"/>
    <n v="0"/>
    <n v="0"/>
    <n v="0"/>
    <s v="N/A"/>
    <n v="0"/>
    <n v="0"/>
    <n v="0"/>
    <n v="0"/>
    <n v="0"/>
    <n v="0"/>
    <n v="0"/>
    <n v="0"/>
    <n v="0"/>
    <n v="0"/>
    <n v="0"/>
    <n v="0"/>
    <n v="0"/>
    <s v="HOUSING OPPORTUNITY FUND"/>
    <s v="HOF OPER YCO YNG ADLT ORN CHSH"/>
    <s v="DEFAULT"/>
    <s v="Default"/>
  </r>
  <r>
    <x v="1"/>
    <s v="1118302"/>
    <s v="000000"/>
    <x v="29"/>
    <s v="0000000"/>
    <n v="2016"/>
    <x v="1"/>
    <x v="29"/>
    <s v="BS200-CURRENT LIABILITIES"/>
    <s v="B2220-DEFERRED REVENUES"/>
    <m/>
    <n v="0"/>
    <n v="0"/>
    <n v="0"/>
    <n v="0"/>
    <n v="0"/>
    <s v="N/A"/>
    <n v="0"/>
    <n v="0"/>
    <n v="0"/>
    <n v="0"/>
    <n v="0"/>
    <n v="0"/>
    <n v="0"/>
    <n v="0"/>
    <n v="0"/>
    <n v="0"/>
    <n v="0"/>
    <n v="0"/>
    <n v="0"/>
    <s v="HOUSING OPPORTUNITY FUND"/>
    <s v="HOF OPER YCO YNG ADLT ORN CHSH"/>
    <s v="DEFAULT"/>
    <s v="Default"/>
  </r>
  <r>
    <x v="1"/>
    <s v="1118302"/>
    <s v="351120"/>
    <x v="202"/>
    <s v="0000000"/>
    <n v="2016"/>
    <x v="4"/>
    <x v="201"/>
    <s v="R3000-REVENUE"/>
    <s v="R3340-STATE GRANTS"/>
    <m/>
    <n v="0"/>
    <n v="0"/>
    <n v="0"/>
    <n v="0"/>
    <n v="0"/>
    <s v="N/A"/>
    <n v="0"/>
    <n v="0"/>
    <n v="0"/>
    <n v="0"/>
    <n v="0"/>
    <n v="0"/>
    <n v="0"/>
    <n v="0"/>
    <n v="0"/>
    <n v="0"/>
    <n v="0"/>
    <n v="0"/>
    <n v="0"/>
    <s v="HOUSING OPPORTUNITY FUND"/>
    <s v="HOF OPER YCO YNG ADLT ORN CHSH"/>
    <s v="CONSLDTD ST HMLSS BLK GRN"/>
    <s v="Default"/>
  </r>
  <r>
    <x v="1"/>
    <s v="1118302"/>
    <s v="351120"/>
    <x v="111"/>
    <s v="5595000"/>
    <n v="2016"/>
    <x v="3"/>
    <x v="111"/>
    <s v="50000-PROGRAM EXPENDITURE BUDGET"/>
    <s v="53000-SERVICES-OTHER CHARGES"/>
    <m/>
    <n v="0"/>
    <n v="0"/>
    <n v="0"/>
    <n v="0"/>
    <n v="0"/>
    <s v="N/A"/>
    <n v="0"/>
    <n v="0"/>
    <n v="0"/>
    <n v="0"/>
    <n v="0"/>
    <n v="0"/>
    <n v="0"/>
    <n v="0"/>
    <n v="0"/>
    <n v="0"/>
    <n v="0"/>
    <n v="0"/>
    <n v="0"/>
    <s v="HOUSING OPPORTUNITY FUND"/>
    <s v="HOF OPER YCO YNG ADLT ORN CHSH"/>
    <s v="CONSLDTD ST HMLSS BLK GRN"/>
    <s v="FACILITIES MAINTENANCE AND OPERATIONS"/>
  </r>
  <r>
    <x v="1"/>
    <s v="1118304"/>
    <s v="000000"/>
    <x v="6"/>
    <s v="0000000"/>
    <n v="2016"/>
    <x v="0"/>
    <x v="6"/>
    <s v="BS000-CURRENT ASSETS"/>
    <s v="B1150-ACCOUNTS RECEIVABLE"/>
    <m/>
    <n v="0"/>
    <n v="0"/>
    <n v="0"/>
    <n v="0"/>
    <n v="0"/>
    <s v="N/A"/>
    <n v="0"/>
    <n v="0"/>
    <n v="0"/>
    <n v="0"/>
    <n v="0"/>
    <n v="0"/>
    <n v="0"/>
    <n v="0"/>
    <n v="0"/>
    <n v="0"/>
    <n v="0"/>
    <n v="0"/>
    <n v="0"/>
    <s v="HOUSING OPPORTUNITY FUND"/>
    <s v="HOF OPER YWC CNT AREA SHL CHSH"/>
    <s v="DEFAULT"/>
    <s v="Default"/>
  </r>
  <r>
    <x v="1"/>
    <s v="1118304"/>
    <s v="000000"/>
    <x v="9"/>
    <s v="0000000"/>
    <n v="2016"/>
    <x v="0"/>
    <x v="9"/>
    <s v="BS000-CURRENT ASSETS"/>
    <s v="B1150-ACCOUNTS RECEIVABLE"/>
    <m/>
    <n v="0"/>
    <n v="0"/>
    <n v="0"/>
    <n v="0"/>
    <n v="0"/>
    <s v="N/A"/>
    <n v="0"/>
    <n v="0"/>
    <n v="0"/>
    <n v="0"/>
    <n v="0"/>
    <n v="0"/>
    <n v="0"/>
    <n v="0"/>
    <n v="0"/>
    <n v="0"/>
    <n v="0"/>
    <n v="0"/>
    <n v="0"/>
    <s v="HOUSING OPPORTUNITY FUND"/>
    <s v="HOF OPER YWC CNT AREA SHL CHSH"/>
    <s v="DEFAULT"/>
    <s v="Default"/>
  </r>
  <r>
    <x v="1"/>
    <s v="1118304"/>
    <s v="000000"/>
    <x v="29"/>
    <s v="0000000"/>
    <n v="2016"/>
    <x v="1"/>
    <x v="29"/>
    <s v="BS200-CURRENT LIABILITIES"/>
    <s v="B2220-DEFERRED REVENUES"/>
    <m/>
    <n v="0"/>
    <n v="0"/>
    <n v="0"/>
    <n v="0"/>
    <n v="0"/>
    <s v="N/A"/>
    <n v="0"/>
    <n v="0"/>
    <n v="0"/>
    <n v="0"/>
    <n v="0"/>
    <n v="0"/>
    <n v="0"/>
    <n v="0"/>
    <n v="0"/>
    <n v="0"/>
    <n v="0"/>
    <n v="0"/>
    <n v="0"/>
    <s v="HOUSING OPPORTUNITY FUND"/>
    <s v="HOF OPER YWC CNT AREA SHL CHSH"/>
    <s v="DEFAULT"/>
    <s v="Default"/>
  </r>
  <r>
    <x v="1"/>
    <s v="1118304"/>
    <s v="351120"/>
    <x v="202"/>
    <s v="0000000"/>
    <n v="2016"/>
    <x v="4"/>
    <x v="201"/>
    <s v="R3000-REVENUE"/>
    <s v="R3340-STATE GRANTS"/>
    <m/>
    <n v="0"/>
    <n v="0"/>
    <n v="0"/>
    <n v="0"/>
    <n v="0"/>
    <s v="N/A"/>
    <n v="0"/>
    <n v="0"/>
    <n v="0"/>
    <n v="0"/>
    <n v="0"/>
    <n v="0"/>
    <n v="0"/>
    <n v="0"/>
    <n v="0"/>
    <n v="0"/>
    <n v="0"/>
    <n v="0"/>
    <n v="0"/>
    <s v="HOUSING OPPORTUNITY FUND"/>
    <s v="HOF OPER YWC CNT AREA SHL CHSH"/>
    <s v="CONSLDTD ST HMLSS BLK GRN"/>
    <s v="Default"/>
  </r>
  <r>
    <x v="1"/>
    <s v="1118304"/>
    <s v="351120"/>
    <x v="111"/>
    <s v="5595000"/>
    <n v="2016"/>
    <x v="3"/>
    <x v="111"/>
    <s v="50000-PROGRAM EXPENDITURE BUDGET"/>
    <s v="53000-SERVICES-OTHER CHARGES"/>
    <m/>
    <n v="0"/>
    <n v="0"/>
    <n v="0"/>
    <n v="0"/>
    <n v="0"/>
    <s v="N/A"/>
    <n v="0"/>
    <n v="0"/>
    <n v="0"/>
    <n v="0"/>
    <n v="0"/>
    <n v="0"/>
    <n v="0"/>
    <n v="0"/>
    <n v="0"/>
    <n v="0"/>
    <n v="0"/>
    <n v="0"/>
    <n v="0"/>
    <s v="HOUSING OPPORTUNITY FUND"/>
    <s v="HOF OPER YWC CNT AREA SHL CHSH"/>
    <s v="CONSLDTD ST HMLSS BLK GRN"/>
    <s v="FACILITIES MAINTENANCE AND OPERATIONS"/>
  </r>
  <r>
    <x v="1"/>
    <s v="1118305"/>
    <s v="000000"/>
    <x v="6"/>
    <s v="0000000"/>
    <n v="2016"/>
    <x v="0"/>
    <x v="6"/>
    <s v="BS000-CURRENT ASSETS"/>
    <s v="B1150-ACCOUNTS RECEIVABLE"/>
    <m/>
    <n v="0"/>
    <n v="0"/>
    <n v="0"/>
    <n v="0"/>
    <n v="0"/>
    <s v="N/A"/>
    <n v="0"/>
    <n v="0"/>
    <n v="0"/>
    <n v="0"/>
    <n v="0"/>
    <n v="0"/>
    <n v="0"/>
    <n v="0"/>
    <n v="0"/>
    <n v="0"/>
    <n v="0"/>
    <n v="0"/>
    <n v="0"/>
    <s v="HOUSING OPPORTUNITY FUND"/>
    <s v="HOF OPER YWC CTR AREA TRN CHTF"/>
    <s v="DEFAULT"/>
    <s v="Default"/>
  </r>
  <r>
    <x v="1"/>
    <s v="1118305"/>
    <s v="000000"/>
    <x v="9"/>
    <s v="0000000"/>
    <n v="2016"/>
    <x v="0"/>
    <x v="9"/>
    <s v="BS000-CURRENT ASSETS"/>
    <s v="B1150-ACCOUNTS RECEIVABLE"/>
    <m/>
    <n v="0"/>
    <n v="0"/>
    <n v="0"/>
    <n v="0"/>
    <n v="0"/>
    <s v="N/A"/>
    <n v="0"/>
    <n v="0"/>
    <n v="0"/>
    <n v="0"/>
    <n v="0"/>
    <n v="0"/>
    <n v="0"/>
    <n v="0"/>
    <n v="0"/>
    <n v="0"/>
    <n v="0"/>
    <n v="0"/>
    <n v="0"/>
    <s v="HOUSING OPPORTUNITY FUND"/>
    <s v="HOF OPER YWC CTR AREA TRN CHTF"/>
    <s v="DEFAULT"/>
    <s v="Default"/>
  </r>
  <r>
    <x v="1"/>
    <s v="1118305"/>
    <s v="000000"/>
    <x v="29"/>
    <s v="0000000"/>
    <n v="2016"/>
    <x v="1"/>
    <x v="29"/>
    <s v="BS200-CURRENT LIABILITIES"/>
    <s v="B2220-DEFERRED REVENUES"/>
    <m/>
    <n v="0"/>
    <n v="0"/>
    <n v="0"/>
    <n v="0"/>
    <n v="0"/>
    <s v="N/A"/>
    <n v="0"/>
    <n v="0"/>
    <n v="0"/>
    <n v="0"/>
    <n v="0"/>
    <n v="0"/>
    <n v="0"/>
    <n v="0"/>
    <n v="0"/>
    <n v="0"/>
    <n v="0"/>
    <n v="0"/>
    <n v="0"/>
    <s v="HOUSING OPPORTUNITY FUND"/>
    <s v="HOF OPER YWC CTR AREA TRN CHTF"/>
    <s v="DEFAULT"/>
    <s v="Default"/>
  </r>
  <r>
    <x v="1"/>
    <s v="1118305"/>
    <s v="351120"/>
    <x v="202"/>
    <s v="0000000"/>
    <n v="2016"/>
    <x v="4"/>
    <x v="201"/>
    <s v="R3000-REVENUE"/>
    <s v="R3340-STATE GRANTS"/>
    <m/>
    <n v="0"/>
    <n v="0"/>
    <n v="0"/>
    <n v="0"/>
    <n v="0"/>
    <s v="N/A"/>
    <n v="0"/>
    <n v="0"/>
    <n v="0"/>
    <n v="0"/>
    <n v="0"/>
    <n v="0"/>
    <n v="0"/>
    <n v="0"/>
    <n v="0"/>
    <n v="0"/>
    <n v="0"/>
    <n v="0"/>
    <n v="0"/>
    <s v="HOUSING OPPORTUNITY FUND"/>
    <s v="HOF OPER YWC CTR AREA TRN CHTF"/>
    <s v="CONSLDTD ST HMLSS BLK GRN"/>
    <s v="Default"/>
  </r>
  <r>
    <x v="1"/>
    <s v="1118305"/>
    <s v="351120"/>
    <x v="111"/>
    <s v="5595000"/>
    <n v="2016"/>
    <x v="3"/>
    <x v="111"/>
    <s v="50000-PROGRAM EXPENDITURE BUDGET"/>
    <s v="53000-SERVICES-OTHER CHARGES"/>
    <m/>
    <n v="0"/>
    <n v="0"/>
    <n v="0"/>
    <n v="0"/>
    <n v="0"/>
    <s v="N/A"/>
    <n v="0"/>
    <n v="0"/>
    <n v="0"/>
    <n v="0"/>
    <n v="0"/>
    <n v="0"/>
    <n v="0"/>
    <n v="0"/>
    <n v="0"/>
    <n v="0"/>
    <n v="0"/>
    <n v="0"/>
    <n v="0"/>
    <s v="HOUSING OPPORTUNITY FUND"/>
    <s v="HOF OPER YWC CTR AREA TRN CHTF"/>
    <s v="CONSLDTD ST HMLSS BLK GRN"/>
    <s v="FACILITIES MAINTENANCE AND OPERATIONS"/>
  </r>
  <r>
    <x v="1"/>
    <s v="1118306"/>
    <s v="000000"/>
    <x v="6"/>
    <s v="0000000"/>
    <n v="2016"/>
    <x v="0"/>
    <x v="6"/>
    <s v="BS000-CURRENT ASSETS"/>
    <s v="B1150-ACCOUNTS RECEIVABLE"/>
    <m/>
    <n v="0"/>
    <n v="0"/>
    <n v="0"/>
    <n v="0"/>
    <n v="0"/>
    <s v="N/A"/>
    <n v="0"/>
    <n v="0"/>
    <n v="0"/>
    <n v="0"/>
    <n v="0"/>
    <n v="0"/>
    <n v="0"/>
    <n v="0"/>
    <n v="0"/>
    <n v="0"/>
    <n v="0"/>
    <n v="0"/>
    <n v="0"/>
    <s v="HOUSING OPPORTUNITY FUND"/>
    <s v="HOF OPER YWC DOWNTOWN EMG CHSH"/>
    <s v="DEFAULT"/>
    <s v="Default"/>
  </r>
  <r>
    <x v="1"/>
    <s v="1118306"/>
    <s v="000000"/>
    <x v="9"/>
    <s v="0000000"/>
    <n v="2016"/>
    <x v="0"/>
    <x v="9"/>
    <s v="BS000-CURRENT ASSETS"/>
    <s v="B1150-ACCOUNTS RECEIVABLE"/>
    <m/>
    <n v="0"/>
    <n v="0"/>
    <n v="0"/>
    <n v="0"/>
    <n v="0"/>
    <s v="N/A"/>
    <n v="0"/>
    <n v="0"/>
    <n v="0"/>
    <n v="0"/>
    <n v="0"/>
    <n v="0"/>
    <n v="0"/>
    <n v="0"/>
    <n v="0"/>
    <n v="0"/>
    <n v="0"/>
    <n v="0"/>
    <n v="0"/>
    <s v="HOUSING OPPORTUNITY FUND"/>
    <s v="HOF OPER YWC DOWNTOWN EMG CHSH"/>
    <s v="DEFAULT"/>
    <s v="Default"/>
  </r>
  <r>
    <x v="1"/>
    <s v="1118306"/>
    <s v="000000"/>
    <x v="29"/>
    <s v="0000000"/>
    <n v="2016"/>
    <x v="1"/>
    <x v="29"/>
    <s v="BS200-CURRENT LIABILITIES"/>
    <s v="B2220-DEFERRED REVENUES"/>
    <m/>
    <n v="0"/>
    <n v="0"/>
    <n v="0"/>
    <n v="0"/>
    <n v="0"/>
    <s v="N/A"/>
    <n v="0"/>
    <n v="0"/>
    <n v="0"/>
    <n v="0"/>
    <n v="0"/>
    <n v="0"/>
    <n v="0"/>
    <n v="0"/>
    <n v="0"/>
    <n v="0"/>
    <n v="0"/>
    <n v="0"/>
    <n v="0"/>
    <s v="HOUSING OPPORTUNITY FUND"/>
    <s v="HOF OPER YWC DOWNTOWN EMG CHSH"/>
    <s v="DEFAULT"/>
    <s v="Default"/>
  </r>
  <r>
    <x v="1"/>
    <s v="1118306"/>
    <s v="351120"/>
    <x v="202"/>
    <s v="0000000"/>
    <n v="2016"/>
    <x v="4"/>
    <x v="201"/>
    <s v="R3000-REVENUE"/>
    <s v="R3340-STATE GRANTS"/>
    <m/>
    <n v="0"/>
    <n v="0"/>
    <n v="0"/>
    <n v="0"/>
    <n v="0"/>
    <s v="N/A"/>
    <n v="0"/>
    <n v="0"/>
    <n v="0"/>
    <n v="0"/>
    <n v="0"/>
    <n v="0"/>
    <n v="0"/>
    <n v="0"/>
    <n v="0"/>
    <n v="0"/>
    <n v="0"/>
    <n v="0"/>
    <n v="0"/>
    <s v="HOUSING OPPORTUNITY FUND"/>
    <s v="HOF OPER YWC DOWNTOWN EMG CHSH"/>
    <s v="CONSLDTD ST HMLSS BLK GRN"/>
    <s v="Default"/>
  </r>
  <r>
    <x v="1"/>
    <s v="1118306"/>
    <s v="351120"/>
    <x v="111"/>
    <s v="5595000"/>
    <n v="2016"/>
    <x v="3"/>
    <x v="111"/>
    <s v="50000-PROGRAM EXPENDITURE BUDGET"/>
    <s v="53000-SERVICES-OTHER CHARGES"/>
    <m/>
    <n v="0"/>
    <n v="0"/>
    <n v="0"/>
    <n v="0"/>
    <n v="0"/>
    <s v="N/A"/>
    <n v="0"/>
    <n v="0"/>
    <n v="0"/>
    <n v="0"/>
    <n v="0"/>
    <n v="0"/>
    <n v="0"/>
    <n v="0"/>
    <n v="0"/>
    <n v="0"/>
    <n v="0"/>
    <n v="0"/>
    <n v="0"/>
    <s v="HOUSING OPPORTUNITY FUND"/>
    <s v="HOF OPER YWC DOWNTOWN EMG CHSH"/>
    <s v="CONSLDTD ST HMLSS BLK GRN"/>
    <s v="FACILITIES MAINTENANCE AND OPERATIONS"/>
  </r>
  <r>
    <x v="1"/>
    <s v="1118307"/>
    <s v="000000"/>
    <x v="6"/>
    <s v="0000000"/>
    <n v="2016"/>
    <x v="0"/>
    <x v="6"/>
    <s v="BS000-CURRENT ASSETS"/>
    <s v="B1150-ACCOUNTS RECEIVABLE"/>
    <m/>
    <n v="0"/>
    <n v="0"/>
    <n v="0"/>
    <n v="0"/>
    <n v="0"/>
    <s v="N/A"/>
    <n v="0"/>
    <n v="0"/>
    <n v="0"/>
    <n v="0"/>
    <n v="0"/>
    <n v="0"/>
    <n v="0"/>
    <n v="0"/>
    <n v="0"/>
    <n v="0"/>
    <n v="0"/>
    <n v="0"/>
    <n v="0"/>
    <s v="HOUSING OPPORTUNITY FUND"/>
    <s v="HOF OPER YWC DV MTEL VCHR CHSH"/>
    <s v="DEFAULT"/>
    <s v="Default"/>
  </r>
  <r>
    <x v="1"/>
    <s v="1118307"/>
    <s v="000000"/>
    <x v="9"/>
    <s v="0000000"/>
    <n v="2016"/>
    <x v="0"/>
    <x v="9"/>
    <s v="BS000-CURRENT ASSETS"/>
    <s v="B1150-ACCOUNTS RECEIVABLE"/>
    <m/>
    <n v="0"/>
    <n v="0"/>
    <n v="0"/>
    <n v="0"/>
    <n v="0"/>
    <s v="N/A"/>
    <n v="0"/>
    <n v="0"/>
    <n v="0"/>
    <n v="0"/>
    <n v="0"/>
    <n v="0"/>
    <n v="0"/>
    <n v="0"/>
    <n v="0"/>
    <n v="0"/>
    <n v="0"/>
    <n v="0"/>
    <n v="0"/>
    <s v="HOUSING OPPORTUNITY FUND"/>
    <s v="HOF OPER YWC DV MTEL VCHR CHSH"/>
    <s v="DEFAULT"/>
    <s v="Default"/>
  </r>
  <r>
    <x v="1"/>
    <s v="1118307"/>
    <s v="000000"/>
    <x v="29"/>
    <s v="0000000"/>
    <n v="2016"/>
    <x v="1"/>
    <x v="29"/>
    <s v="BS200-CURRENT LIABILITIES"/>
    <s v="B2220-DEFERRED REVENUES"/>
    <m/>
    <n v="0"/>
    <n v="0"/>
    <n v="0"/>
    <n v="0"/>
    <n v="0"/>
    <s v="N/A"/>
    <n v="0"/>
    <n v="0"/>
    <n v="0"/>
    <n v="0"/>
    <n v="0"/>
    <n v="0"/>
    <n v="0"/>
    <n v="0"/>
    <n v="0"/>
    <n v="0"/>
    <n v="0"/>
    <n v="0"/>
    <n v="0"/>
    <s v="HOUSING OPPORTUNITY FUND"/>
    <s v="HOF OPER YWC DV MTEL VCHR CHSH"/>
    <s v="DEFAULT"/>
    <s v="Default"/>
  </r>
  <r>
    <x v="1"/>
    <s v="1118307"/>
    <s v="351120"/>
    <x v="202"/>
    <s v="0000000"/>
    <n v="2016"/>
    <x v="4"/>
    <x v="201"/>
    <s v="R3000-REVENUE"/>
    <s v="R3340-STATE GRANTS"/>
    <m/>
    <n v="0"/>
    <n v="0"/>
    <n v="0"/>
    <n v="0"/>
    <n v="0"/>
    <s v="N/A"/>
    <n v="0"/>
    <n v="0"/>
    <n v="0"/>
    <n v="0"/>
    <n v="0"/>
    <n v="0"/>
    <n v="0"/>
    <n v="0"/>
    <n v="0"/>
    <n v="0"/>
    <n v="0"/>
    <n v="0"/>
    <n v="0"/>
    <s v="HOUSING OPPORTUNITY FUND"/>
    <s v="HOF OPER YWC DV MTEL VCHR CHSH"/>
    <s v="CONSLDTD ST HMLSS BLK GRN"/>
    <s v="Default"/>
  </r>
  <r>
    <x v="1"/>
    <s v="1118307"/>
    <s v="351120"/>
    <x v="111"/>
    <s v="5595000"/>
    <n v="2016"/>
    <x v="3"/>
    <x v="111"/>
    <s v="50000-PROGRAM EXPENDITURE BUDGET"/>
    <s v="53000-SERVICES-OTHER CHARGES"/>
    <m/>
    <n v="0"/>
    <n v="0"/>
    <n v="0"/>
    <n v="0"/>
    <n v="0"/>
    <s v="N/A"/>
    <n v="0"/>
    <n v="0"/>
    <n v="0"/>
    <n v="0"/>
    <n v="0"/>
    <n v="0"/>
    <n v="0"/>
    <n v="0"/>
    <n v="0"/>
    <n v="0"/>
    <n v="0"/>
    <n v="0"/>
    <n v="0"/>
    <s v="HOUSING OPPORTUNITY FUND"/>
    <s v="HOF OPER YWC DV MTEL VCHR CHSH"/>
    <s v="CONSLDTD ST HMLSS BLK GRN"/>
    <s v="FACILITIES MAINTENANCE AND OPERATIONS"/>
  </r>
  <r>
    <x v="1"/>
    <s v="1118308"/>
    <s v="000000"/>
    <x v="6"/>
    <s v="0000000"/>
    <n v="2016"/>
    <x v="0"/>
    <x v="6"/>
    <s v="BS000-CURRENT ASSETS"/>
    <s v="B1150-ACCOUNTS RECEIVABLE"/>
    <m/>
    <n v="0"/>
    <n v="0"/>
    <n v="0"/>
    <n v="0"/>
    <n v="0"/>
    <s v="N/A"/>
    <n v="0"/>
    <n v="0"/>
    <n v="0"/>
    <n v="0"/>
    <n v="0"/>
    <n v="0"/>
    <n v="0"/>
    <n v="0"/>
    <n v="0"/>
    <n v="0"/>
    <n v="0"/>
    <n v="0"/>
    <n v="0"/>
    <s v="HOUSING OPPORTUNITY FUND"/>
    <s v="HOF OPER VAL PATH FST 12"/>
    <s v="DEFAULT"/>
    <s v="Default"/>
  </r>
  <r>
    <x v="1"/>
    <s v="1118308"/>
    <s v="000000"/>
    <x v="9"/>
    <s v="0000000"/>
    <n v="2016"/>
    <x v="0"/>
    <x v="9"/>
    <s v="BS000-CURRENT ASSETS"/>
    <s v="B1150-ACCOUNTS RECEIVABLE"/>
    <m/>
    <n v="0"/>
    <n v="0"/>
    <n v="0"/>
    <n v="0"/>
    <n v="0"/>
    <s v="N/A"/>
    <n v="0"/>
    <n v="0"/>
    <n v="0"/>
    <n v="0"/>
    <n v="0"/>
    <n v="0"/>
    <n v="0"/>
    <n v="0"/>
    <n v="0"/>
    <n v="0"/>
    <n v="0"/>
    <n v="0"/>
    <n v="0"/>
    <s v="HOUSING OPPORTUNITY FUND"/>
    <s v="HOF OPER VAL PATH FST 12"/>
    <s v="DEFAULT"/>
    <s v="Default"/>
  </r>
  <r>
    <x v="1"/>
    <s v="1118308"/>
    <s v="000000"/>
    <x v="29"/>
    <s v="0000000"/>
    <n v="2016"/>
    <x v="1"/>
    <x v="29"/>
    <s v="BS200-CURRENT LIABILITIES"/>
    <s v="B2220-DEFERRED REVENUES"/>
    <m/>
    <n v="0"/>
    <n v="0"/>
    <n v="0"/>
    <n v="0"/>
    <n v="0"/>
    <s v="N/A"/>
    <n v="0"/>
    <n v="0"/>
    <n v="0"/>
    <n v="0"/>
    <n v="0"/>
    <n v="0"/>
    <n v="0"/>
    <n v="0"/>
    <n v="0"/>
    <n v="0"/>
    <n v="0"/>
    <n v="0"/>
    <n v="0"/>
    <s v="HOUSING OPPORTUNITY FUND"/>
    <s v="HOF OPER VAL PATH FST 12"/>
    <s v="DEFAULT"/>
    <s v="Default"/>
  </r>
  <r>
    <x v="1"/>
    <s v="1118308"/>
    <s v="351120"/>
    <x v="202"/>
    <s v="0000000"/>
    <n v="2016"/>
    <x v="4"/>
    <x v="201"/>
    <s v="R3000-REVENUE"/>
    <s v="R3340-STATE GRANTS"/>
    <m/>
    <n v="0"/>
    <n v="0"/>
    <n v="0"/>
    <n v="0"/>
    <n v="0"/>
    <s v="N/A"/>
    <n v="0"/>
    <n v="0"/>
    <n v="0"/>
    <n v="0"/>
    <n v="0"/>
    <n v="0"/>
    <n v="0"/>
    <n v="0"/>
    <n v="0"/>
    <n v="0"/>
    <n v="0"/>
    <n v="0"/>
    <n v="0"/>
    <s v="HOUSING OPPORTUNITY FUND"/>
    <s v="HOF OPER VAL PATH FST 12"/>
    <s v="CONSLDTD ST HMLSS BLK GRN"/>
    <s v="Default"/>
  </r>
  <r>
    <x v="1"/>
    <s v="1118308"/>
    <s v="351120"/>
    <x v="111"/>
    <s v="5595000"/>
    <n v="2016"/>
    <x v="3"/>
    <x v="111"/>
    <s v="50000-PROGRAM EXPENDITURE BUDGET"/>
    <s v="53000-SERVICES-OTHER CHARGES"/>
    <m/>
    <n v="0"/>
    <n v="0"/>
    <n v="0"/>
    <n v="0"/>
    <n v="0"/>
    <s v="N/A"/>
    <n v="0"/>
    <n v="0"/>
    <n v="0"/>
    <n v="0"/>
    <n v="0"/>
    <n v="0"/>
    <n v="0"/>
    <n v="0"/>
    <n v="0"/>
    <n v="0"/>
    <n v="0"/>
    <n v="0"/>
    <n v="0"/>
    <s v="HOUSING OPPORTUNITY FUND"/>
    <s v="HOF OPER VAL PATH FST 12"/>
    <s v="CONSLDTD ST HMLSS BLK GRN"/>
    <s v="FACILITIES MAINTENANCE AND OPERATIONS"/>
  </r>
  <r>
    <x v="1"/>
    <s v="1118309"/>
    <s v="000000"/>
    <x v="6"/>
    <s v="0000000"/>
    <n v="2016"/>
    <x v="0"/>
    <x v="6"/>
    <s v="BS000-CURRENT ASSETS"/>
    <s v="B1150-ACCOUNTS RECEIVABLE"/>
    <m/>
    <n v="0"/>
    <n v="0"/>
    <n v="0"/>
    <n v="0"/>
    <n v="0"/>
    <s v="N/A"/>
    <n v="0"/>
    <n v="0"/>
    <n v="0"/>
    <n v="0"/>
    <n v="0"/>
    <n v="0"/>
    <n v="0"/>
    <n v="0"/>
    <n v="0"/>
    <n v="0"/>
    <n v="0"/>
    <n v="0"/>
    <n v="0"/>
    <s v="HOUSING OPPORTUNITY FUND"/>
    <s v="HOF OPER SAFE HAB CHG GRANT 12"/>
    <s v="DEFAULT"/>
    <s v="Default"/>
  </r>
  <r>
    <x v="1"/>
    <s v="1118309"/>
    <s v="000000"/>
    <x v="9"/>
    <s v="0000000"/>
    <n v="2016"/>
    <x v="0"/>
    <x v="9"/>
    <s v="BS000-CURRENT ASSETS"/>
    <s v="B1150-ACCOUNTS RECEIVABLE"/>
    <m/>
    <n v="0"/>
    <n v="0"/>
    <n v="0"/>
    <n v="0"/>
    <n v="0"/>
    <s v="N/A"/>
    <n v="0"/>
    <n v="0"/>
    <n v="0"/>
    <n v="0"/>
    <n v="0"/>
    <n v="0"/>
    <n v="0"/>
    <n v="0"/>
    <n v="0"/>
    <n v="0"/>
    <n v="0"/>
    <n v="0"/>
    <n v="0"/>
    <s v="HOUSING OPPORTUNITY FUND"/>
    <s v="HOF OPER SAFE HAB CHG GRANT 12"/>
    <s v="DEFAULT"/>
    <s v="Default"/>
  </r>
  <r>
    <x v="1"/>
    <s v="1118309"/>
    <s v="000000"/>
    <x v="29"/>
    <s v="0000000"/>
    <n v="2016"/>
    <x v="1"/>
    <x v="29"/>
    <s v="BS200-CURRENT LIABILITIES"/>
    <s v="B2220-DEFERRED REVENUES"/>
    <m/>
    <n v="0"/>
    <n v="0"/>
    <n v="0"/>
    <n v="0"/>
    <n v="0"/>
    <s v="N/A"/>
    <n v="0"/>
    <n v="0"/>
    <n v="0"/>
    <n v="0"/>
    <n v="0"/>
    <n v="0"/>
    <n v="0"/>
    <n v="0"/>
    <n v="0"/>
    <n v="0"/>
    <n v="0"/>
    <n v="0"/>
    <n v="0"/>
    <s v="HOUSING OPPORTUNITY FUND"/>
    <s v="HOF OPER SAFE HAB CHG GRANT 12"/>
    <s v="DEFAULT"/>
    <s v="Default"/>
  </r>
  <r>
    <x v="1"/>
    <s v="1118309"/>
    <s v="351120"/>
    <x v="202"/>
    <s v="0000000"/>
    <n v="2016"/>
    <x v="4"/>
    <x v="201"/>
    <s v="R3000-REVENUE"/>
    <s v="R3340-STATE GRANTS"/>
    <m/>
    <n v="0"/>
    <n v="0"/>
    <n v="0"/>
    <n v="0"/>
    <n v="0"/>
    <s v="N/A"/>
    <n v="0"/>
    <n v="0"/>
    <n v="0"/>
    <n v="0"/>
    <n v="0"/>
    <n v="0"/>
    <n v="0"/>
    <n v="0"/>
    <n v="0"/>
    <n v="0"/>
    <n v="0"/>
    <n v="0"/>
    <n v="0"/>
    <s v="HOUSING OPPORTUNITY FUND"/>
    <s v="HOF OPER SAFE HAB CHG GRANT 12"/>
    <s v="CONSLDTD ST HMLSS BLK GRN"/>
    <s v="Default"/>
  </r>
  <r>
    <x v="1"/>
    <s v="1118309"/>
    <s v="351120"/>
    <x v="111"/>
    <s v="5595000"/>
    <n v="2016"/>
    <x v="3"/>
    <x v="111"/>
    <s v="50000-PROGRAM EXPENDITURE BUDGET"/>
    <s v="53000-SERVICES-OTHER CHARGES"/>
    <m/>
    <n v="0"/>
    <n v="0"/>
    <n v="0"/>
    <n v="-11710"/>
    <n v="11710"/>
    <s v="N/A"/>
    <n v="0"/>
    <n v="0"/>
    <n v="0"/>
    <n v="0"/>
    <n v="0"/>
    <n v="0"/>
    <n v="0"/>
    <n v="0"/>
    <n v="0"/>
    <n v="0"/>
    <n v="0"/>
    <n v="0"/>
    <n v="0"/>
    <s v="HOUSING OPPORTUNITY FUND"/>
    <s v="HOF OPER SAFE HAB CHG GRANT 12"/>
    <s v="CONSLDTD ST HMLSS BLK GRN"/>
    <s v="FACILITIES MAINTENANCE AND OPERATIONS"/>
  </r>
  <r>
    <x v="1"/>
    <s v="1118311"/>
    <s v="000000"/>
    <x v="6"/>
    <s v="0000000"/>
    <n v="2016"/>
    <x v="0"/>
    <x v="6"/>
    <s v="BS000-CURRENT ASSETS"/>
    <s v="B1150-ACCOUNTS RECEIVABLE"/>
    <m/>
    <n v="0"/>
    <n v="0"/>
    <n v="0"/>
    <n v="0"/>
    <n v="0"/>
    <s v="N/A"/>
    <n v="0"/>
    <n v="0"/>
    <n v="0"/>
    <n v="0"/>
    <n v="0"/>
    <n v="0"/>
    <n v="0"/>
    <n v="0"/>
    <n v="0"/>
    <n v="0"/>
    <n v="0"/>
    <n v="0"/>
    <n v="0"/>
    <s v="HOUSING OPPORTUNITY FUND"/>
    <s v="HOF OPER HEN ADMIN"/>
    <s v="DEFAULT"/>
    <s v="Default"/>
  </r>
  <r>
    <x v="1"/>
    <s v="1118311"/>
    <s v="000000"/>
    <x v="9"/>
    <s v="0000000"/>
    <n v="2016"/>
    <x v="0"/>
    <x v="9"/>
    <s v="BS000-CURRENT ASSETS"/>
    <s v="B1150-ACCOUNTS RECEIVABLE"/>
    <m/>
    <n v="0"/>
    <n v="0"/>
    <n v="0"/>
    <n v="0"/>
    <n v="0"/>
    <s v="N/A"/>
    <n v="0"/>
    <n v="0"/>
    <n v="0"/>
    <n v="0"/>
    <n v="0"/>
    <n v="0"/>
    <n v="0"/>
    <n v="0"/>
    <n v="0"/>
    <n v="0"/>
    <n v="0"/>
    <n v="0"/>
    <n v="0"/>
    <s v="HOUSING OPPORTUNITY FUND"/>
    <s v="HOF OPER HEN ADMIN"/>
    <s v="DEFAULT"/>
    <s v="Default"/>
  </r>
  <r>
    <x v="1"/>
    <s v="1118311"/>
    <s v="000000"/>
    <x v="29"/>
    <s v="0000000"/>
    <n v="2016"/>
    <x v="1"/>
    <x v="29"/>
    <s v="BS200-CURRENT LIABILITIES"/>
    <s v="B2220-DEFERRED REVENUES"/>
    <m/>
    <n v="0"/>
    <n v="0"/>
    <n v="0"/>
    <n v="0"/>
    <n v="0"/>
    <s v="N/A"/>
    <n v="0"/>
    <n v="0"/>
    <n v="0"/>
    <n v="0"/>
    <n v="0"/>
    <n v="0"/>
    <n v="0"/>
    <n v="0"/>
    <n v="0"/>
    <n v="0"/>
    <n v="0"/>
    <n v="0"/>
    <n v="0"/>
    <s v="HOUSING OPPORTUNITY FUND"/>
    <s v="HOF OPER HEN ADMIN"/>
    <s v="DEFAULT"/>
    <s v="Default"/>
  </r>
  <r>
    <x v="1"/>
    <s v="1118311"/>
    <s v="351121"/>
    <x v="203"/>
    <s v="0000000"/>
    <n v="2016"/>
    <x v="4"/>
    <x v="202"/>
    <s v="R3000-REVENUE"/>
    <s v="R3340-STATE GRANTS"/>
    <m/>
    <n v="0"/>
    <n v="0"/>
    <n v="0"/>
    <n v="0"/>
    <n v="0"/>
    <s v="N/A"/>
    <n v="0"/>
    <n v="0"/>
    <n v="0"/>
    <n v="0"/>
    <n v="0"/>
    <n v="0"/>
    <n v="0"/>
    <n v="0"/>
    <n v="0"/>
    <n v="0"/>
    <n v="0"/>
    <n v="0"/>
    <n v="0"/>
    <s v="HOUSING OPPORTUNITY FUND"/>
    <s v="HOF OPER HEN ADMIN"/>
    <s v="HSNG AND ESSNTL NEEDS"/>
    <s v="Default"/>
  </r>
  <r>
    <x v="1"/>
    <s v="1118311"/>
    <s v="351121"/>
    <x v="40"/>
    <s v="5595000"/>
    <n v="2016"/>
    <x v="3"/>
    <x v="40"/>
    <s v="50000-PROGRAM EXPENDITURE BUDGET"/>
    <s v="51000-WAGES AND BENEFITS"/>
    <s v="51100-SALARIES/WAGES"/>
    <n v="0"/>
    <n v="0"/>
    <n v="0"/>
    <n v="0"/>
    <n v="0"/>
    <s v="N/A"/>
    <n v="0"/>
    <n v="0"/>
    <n v="0"/>
    <n v="0"/>
    <n v="0"/>
    <n v="0"/>
    <n v="0"/>
    <n v="0"/>
    <n v="0"/>
    <n v="0"/>
    <n v="0"/>
    <n v="0"/>
    <n v="0"/>
    <s v="HOUSING OPPORTUNITY FUND"/>
    <s v="HOF OPER HEN ADMIN"/>
    <s v="HSNG AND ESSNTL NEEDS"/>
    <s v="FACILITIES MAINTENANCE AND OPERATIONS"/>
  </r>
  <r>
    <x v="1"/>
    <s v="1118311"/>
    <s v="351121"/>
    <x v="106"/>
    <s v="5595000"/>
    <n v="2016"/>
    <x v="3"/>
    <x v="106"/>
    <s v="50000-PROGRAM EXPENDITURE BUDGET"/>
    <s v="51000-WAGES AND BENEFITS"/>
    <s v="51100-SALARIES/WAGES"/>
    <n v="0"/>
    <n v="0"/>
    <n v="0"/>
    <n v="0"/>
    <n v="0"/>
    <s v="N/A"/>
    <n v="0"/>
    <n v="0"/>
    <n v="0"/>
    <n v="0"/>
    <n v="0"/>
    <n v="0"/>
    <n v="0"/>
    <n v="0"/>
    <n v="0"/>
    <n v="0"/>
    <n v="0"/>
    <n v="0"/>
    <n v="0"/>
    <s v="HOUSING OPPORTUNITY FUND"/>
    <s v="HOF OPER HEN ADMIN"/>
    <s v="HSNG AND ESSNTL NEEDS"/>
    <s v="FACILITIES MAINTENANCE AND OPERATIONS"/>
  </r>
  <r>
    <x v="1"/>
    <s v="1118311"/>
    <s v="351121"/>
    <x v="70"/>
    <s v="5595000"/>
    <n v="2016"/>
    <x v="3"/>
    <x v="70"/>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1"/>
    <s v="5595000"/>
    <n v="2016"/>
    <x v="3"/>
    <x v="71"/>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2"/>
    <s v="5595000"/>
    <n v="2016"/>
    <x v="3"/>
    <x v="72"/>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5"/>
    <s v="5595000"/>
    <n v="2016"/>
    <x v="3"/>
    <x v="75"/>
    <s v="50000-PROGRAM EXPENDITURE BUDGET"/>
    <s v="52000-SUPPLIES"/>
    <m/>
    <n v="0"/>
    <n v="0"/>
    <n v="0"/>
    <n v="0"/>
    <n v="0"/>
    <s v="N/A"/>
    <n v="0"/>
    <n v="0"/>
    <n v="0"/>
    <n v="0"/>
    <n v="0"/>
    <n v="0"/>
    <n v="0"/>
    <n v="0"/>
    <n v="0"/>
    <n v="0"/>
    <n v="0"/>
    <n v="0"/>
    <n v="0"/>
    <s v="HOUSING OPPORTUNITY FUND"/>
    <s v="HOF OPER HEN ADMIN"/>
    <s v="HSNG AND ESSNTL NEEDS"/>
    <s v="FACILITIES MAINTENANCE AND OPERATIONS"/>
  </r>
  <r>
    <x v="1"/>
    <s v="1118311"/>
    <s v="351121"/>
    <x v="117"/>
    <s v="5595000"/>
    <n v="2016"/>
    <x v="3"/>
    <x v="117"/>
    <s v="50000-PROGRAM EXPENDITURE BUDGET"/>
    <s v="59900-CONTRA EXPENDITURES"/>
    <m/>
    <n v="0"/>
    <n v="0"/>
    <n v="0"/>
    <n v="0"/>
    <n v="0"/>
    <s v="N/A"/>
    <n v="0"/>
    <n v="0"/>
    <n v="0"/>
    <n v="0"/>
    <n v="0"/>
    <n v="0"/>
    <n v="0"/>
    <n v="0"/>
    <n v="0"/>
    <n v="0"/>
    <n v="0"/>
    <n v="0"/>
    <n v="0"/>
    <s v="HOUSING OPPORTUNITY FUND"/>
    <s v="HOF OPER HEN ADMIN"/>
    <s v="HSNG AND ESSNTL NEEDS"/>
    <s v="FACILITIES MAINTENANCE AND OPERATIONS"/>
  </r>
  <r>
    <x v="1"/>
    <s v="1118311"/>
    <s v="351121"/>
    <x v="53"/>
    <s v="5595000"/>
    <n v="2016"/>
    <x v="3"/>
    <x v="53"/>
    <s v="50000-PROGRAM EXPENDITURE BUDGET"/>
    <s v="82000-APPLIED OVERHEAD"/>
    <m/>
    <n v="0"/>
    <n v="0"/>
    <n v="0"/>
    <n v="0"/>
    <n v="0"/>
    <s v="N/A"/>
    <n v="0"/>
    <n v="0"/>
    <n v="0"/>
    <n v="0"/>
    <n v="0"/>
    <n v="0"/>
    <n v="0"/>
    <n v="0"/>
    <n v="0"/>
    <n v="0"/>
    <n v="0"/>
    <n v="0"/>
    <n v="0"/>
    <s v="HOUSING OPPORTUNITY FUND"/>
    <s v="HOF OPER HEN ADMIN"/>
    <s v="HSNG AND ESSNTL NEEDS"/>
    <s v="FACILITIES MAINTENANCE AND OPERATIONS"/>
  </r>
  <r>
    <x v="1"/>
    <s v="1118311"/>
    <s v="351121"/>
    <x v="54"/>
    <s v="5595000"/>
    <n v="2016"/>
    <x v="3"/>
    <x v="54"/>
    <s v="50000-PROGRAM EXPENDITURE BUDGET"/>
    <s v="82000-APPLIED OVERHEAD"/>
    <m/>
    <n v="0"/>
    <n v="0"/>
    <n v="0"/>
    <n v="0"/>
    <n v="0"/>
    <s v="N/A"/>
    <n v="0"/>
    <n v="0"/>
    <n v="0"/>
    <n v="0"/>
    <n v="0"/>
    <n v="0"/>
    <n v="0"/>
    <n v="0"/>
    <n v="0"/>
    <n v="0"/>
    <n v="0"/>
    <n v="0"/>
    <n v="0"/>
    <s v="HOUSING OPPORTUNITY FUND"/>
    <s v="HOF OPER HEN ADMIN"/>
    <s v="HSNG AND ESSNTL NEEDS"/>
    <s v="FACILITIES MAINTENANCE AND OPERATIONS"/>
  </r>
  <r>
    <x v="1"/>
    <s v="1118312"/>
    <s v="000000"/>
    <x v="6"/>
    <s v="0000000"/>
    <n v="2016"/>
    <x v="0"/>
    <x v="6"/>
    <s v="BS000-CURRENT ASSETS"/>
    <s v="B1150-ACCOUNTS RECEIVABLE"/>
    <m/>
    <n v="0"/>
    <n v="0"/>
    <n v="0"/>
    <n v="0"/>
    <n v="0"/>
    <s v="N/A"/>
    <n v="0"/>
    <n v="0"/>
    <n v="0"/>
    <n v="0"/>
    <n v="0"/>
    <n v="0"/>
    <n v="0"/>
    <n v="0"/>
    <n v="0"/>
    <n v="0"/>
    <n v="0"/>
    <n v="0"/>
    <n v="0"/>
    <s v="HOUSING OPPORTUNITY FUND"/>
    <s v="HOF OPER HEN AGCY ADM"/>
    <s v="DEFAULT"/>
    <s v="Default"/>
  </r>
  <r>
    <x v="1"/>
    <s v="1118312"/>
    <s v="000000"/>
    <x v="9"/>
    <s v="0000000"/>
    <n v="2016"/>
    <x v="0"/>
    <x v="9"/>
    <s v="BS000-CURRENT ASSETS"/>
    <s v="B1150-ACCOUNTS RECEIVABLE"/>
    <m/>
    <n v="0"/>
    <n v="0"/>
    <n v="0"/>
    <n v="0"/>
    <n v="0"/>
    <s v="N/A"/>
    <n v="0"/>
    <n v="0"/>
    <n v="0"/>
    <n v="0"/>
    <n v="0"/>
    <n v="0"/>
    <n v="0"/>
    <n v="0"/>
    <n v="0"/>
    <n v="0"/>
    <n v="0"/>
    <n v="0"/>
    <n v="0"/>
    <s v="HOUSING OPPORTUNITY FUND"/>
    <s v="HOF OPER HEN AGCY ADM"/>
    <s v="DEFAULT"/>
    <s v="Default"/>
  </r>
  <r>
    <x v="1"/>
    <s v="1118312"/>
    <s v="000000"/>
    <x v="29"/>
    <s v="0000000"/>
    <n v="2016"/>
    <x v="1"/>
    <x v="29"/>
    <s v="BS200-CURRENT LIABILITIES"/>
    <s v="B2220-DEFERRED REVENUES"/>
    <m/>
    <n v="0"/>
    <n v="0"/>
    <n v="0"/>
    <n v="0"/>
    <n v="0"/>
    <s v="N/A"/>
    <n v="0"/>
    <n v="0"/>
    <n v="0"/>
    <n v="0"/>
    <n v="0"/>
    <n v="0"/>
    <n v="0"/>
    <n v="0"/>
    <n v="0"/>
    <n v="0"/>
    <n v="0"/>
    <n v="0"/>
    <n v="0"/>
    <s v="HOUSING OPPORTUNITY FUND"/>
    <s v="HOF OPER HEN AGCY ADM"/>
    <s v="DEFAULT"/>
    <s v="Default"/>
  </r>
  <r>
    <x v="1"/>
    <s v="1118312"/>
    <s v="351121"/>
    <x v="203"/>
    <s v="0000000"/>
    <n v="2016"/>
    <x v="4"/>
    <x v="202"/>
    <s v="R3000-REVENUE"/>
    <s v="R3340-STATE GRANTS"/>
    <m/>
    <n v="0"/>
    <n v="0"/>
    <n v="0"/>
    <n v="0"/>
    <n v="0"/>
    <s v="N/A"/>
    <n v="0"/>
    <n v="0"/>
    <n v="0"/>
    <n v="0"/>
    <n v="0"/>
    <n v="0"/>
    <n v="0"/>
    <n v="0"/>
    <n v="0"/>
    <n v="0"/>
    <n v="0"/>
    <n v="0"/>
    <n v="0"/>
    <s v="HOUSING OPPORTUNITY FUND"/>
    <s v="HOF OPER HEN AGCY ADM"/>
    <s v="HSNG AND ESSNTL NEEDS"/>
    <s v="Default"/>
  </r>
  <r>
    <x v="1"/>
    <s v="1118312"/>
    <s v="351121"/>
    <x v="111"/>
    <s v="5595000"/>
    <n v="2016"/>
    <x v="3"/>
    <x v="111"/>
    <s v="50000-PROGRAM EXPENDITURE BUDGET"/>
    <s v="53000-SERVICES-OTHER CHARGES"/>
    <m/>
    <n v="0"/>
    <n v="0"/>
    <n v="0"/>
    <n v="0"/>
    <n v="0"/>
    <s v="N/A"/>
    <n v="0"/>
    <n v="0"/>
    <n v="0"/>
    <n v="0"/>
    <n v="0"/>
    <n v="0"/>
    <n v="0"/>
    <n v="0"/>
    <n v="0"/>
    <n v="0"/>
    <n v="0"/>
    <n v="0"/>
    <n v="0"/>
    <s v="HOUSING OPPORTUNITY FUND"/>
    <s v="HOF OPER HEN AGCY ADM"/>
    <s v="HSNG AND ESSNTL NEEDS"/>
    <s v="FACILITIES MAINTENANCE AND OPERATIONS"/>
  </r>
  <r>
    <x v="1"/>
    <s v="1118313"/>
    <s v="000000"/>
    <x v="6"/>
    <s v="0000000"/>
    <n v="2016"/>
    <x v="0"/>
    <x v="6"/>
    <s v="BS000-CURRENT ASSETS"/>
    <s v="B1150-ACCOUNTS RECEIVABLE"/>
    <m/>
    <n v="0"/>
    <n v="0"/>
    <n v="0"/>
    <n v="0"/>
    <n v="0"/>
    <s v="N/A"/>
    <n v="0"/>
    <n v="0"/>
    <n v="0"/>
    <n v="0"/>
    <n v="0"/>
    <n v="0"/>
    <n v="0"/>
    <n v="0"/>
    <n v="0"/>
    <n v="0"/>
    <n v="0"/>
    <n v="0"/>
    <n v="0"/>
    <s v="HOUSING OPPORTUNITY FUND"/>
    <s v="HOF OPER HEN ESSENTIAL NEEDS"/>
    <s v="DEFAULT"/>
    <s v="Default"/>
  </r>
  <r>
    <x v="1"/>
    <s v="1118313"/>
    <s v="000000"/>
    <x v="9"/>
    <s v="0000000"/>
    <n v="2016"/>
    <x v="0"/>
    <x v="9"/>
    <s v="BS000-CURRENT ASSETS"/>
    <s v="B1150-ACCOUNTS RECEIVABLE"/>
    <m/>
    <n v="0"/>
    <n v="0"/>
    <n v="0"/>
    <n v="0"/>
    <n v="0"/>
    <s v="N/A"/>
    <n v="0"/>
    <n v="0"/>
    <n v="0"/>
    <n v="0"/>
    <n v="0"/>
    <n v="0"/>
    <n v="0"/>
    <n v="0"/>
    <n v="0"/>
    <n v="0"/>
    <n v="0"/>
    <n v="0"/>
    <n v="0"/>
    <s v="HOUSING OPPORTUNITY FUND"/>
    <s v="HOF OPER HEN ESSENTIAL NEEDS"/>
    <s v="DEFAULT"/>
    <s v="Default"/>
  </r>
  <r>
    <x v="1"/>
    <s v="1118313"/>
    <s v="000000"/>
    <x v="29"/>
    <s v="0000000"/>
    <n v="2016"/>
    <x v="1"/>
    <x v="29"/>
    <s v="BS200-CURRENT LIABILITIES"/>
    <s v="B2220-DEFERRED REVENUES"/>
    <m/>
    <n v="0"/>
    <n v="0"/>
    <n v="0"/>
    <n v="0"/>
    <n v="0"/>
    <s v="N/A"/>
    <n v="0"/>
    <n v="0"/>
    <n v="0"/>
    <n v="0"/>
    <n v="0"/>
    <n v="0"/>
    <n v="0"/>
    <n v="0"/>
    <n v="0"/>
    <n v="0"/>
    <n v="0"/>
    <n v="0"/>
    <n v="0"/>
    <s v="HOUSING OPPORTUNITY FUND"/>
    <s v="HOF OPER HEN ESSENTIAL NEEDS"/>
    <s v="DEFAULT"/>
    <s v="Default"/>
  </r>
  <r>
    <x v="1"/>
    <s v="1118313"/>
    <s v="351121"/>
    <x v="203"/>
    <s v="0000000"/>
    <n v="2016"/>
    <x v="4"/>
    <x v="202"/>
    <s v="R3000-REVENUE"/>
    <s v="R3340-STATE GRANTS"/>
    <m/>
    <n v="0"/>
    <n v="0"/>
    <n v="0"/>
    <n v="0"/>
    <n v="0"/>
    <s v="N/A"/>
    <n v="0"/>
    <n v="0"/>
    <n v="0"/>
    <n v="0"/>
    <n v="0"/>
    <n v="0"/>
    <n v="0"/>
    <n v="0"/>
    <n v="0"/>
    <n v="0"/>
    <n v="0"/>
    <n v="0"/>
    <n v="0"/>
    <s v="HOUSING OPPORTUNITY FUND"/>
    <s v="HOF OPER HEN ESSENTIAL NEEDS"/>
    <s v="HSNG AND ESSNTL NEEDS"/>
    <s v="Default"/>
  </r>
  <r>
    <x v="1"/>
    <s v="1118313"/>
    <s v="351121"/>
    <x v="106"/>
    <s v="5595000"/>
    <n v="2016"/>
    <x v="3"/>
    <x v="106"/>
    <s v="50000-PROGRAM EXPENDITURE BUDGET"/>
    <s v="51000-WAGES AND BENEFITS"/>
    <s v="51100-SALARIES/WAGES"/>
    <n v="0"/>
    <n v="0"/>
    <n v="0"/>
    <n v="0"/>
    <n v="0"/>
    <s v="N/A"/>
    <n v="0"/>
    <n v="0"/>
    <n v="0"/>
    <n v="0"/>
    <n v="0"/>
    <n v="0"/>
    <n v="0"/>
    <n v="0"/>
    <n v="0"/>
    <n v="0"/>
    <n v="0"/>
    <n v="0"/>
    <n v="0"/>
    <s v="HOUSING OPPORTUNITY FUND"/>
    <s v="HOF OPER HEN ESSENTIAL NEEDS"/>
    <s v="HSNG AND ESSNTL NEEDS"/>
    <s v="FACILITIES MAINTENANCE AND OPERATIONS"/>
  </r>
  <r>
    <x v="1"/>
    <s v="1118313"/>
    <s v="351121"/>
    <x v="70"/>
    <s v="5595000"/>
    <n v="2016"/>
    <x v="3"/>
    <x v="70"/>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71"/>
    <s v="5595000"/>
    <n v="2016"/>
    <x v="3"/>
    <x v="71"/>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72"/>
    <s v="5595000"/>
    <n v="2016"/>
    <x v="3"/>
    <x v="72"/>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111"/>
    <s v="5595000"/>
    <n v="2016"/>
    <x v="3"/>
    <x v="111"/>
    <s v="50000-PROGRAM EXPENDITURE BUDGET"/>
    <s v="53000-SERVICES-OTHER CHARGES"/>
    <m/>
    <n v="0"/>
    <n v="0"/>
    <n v="0"/>
    <n v="0"/>
    <n v="0"/>
    <s v="N/A"/>
    <n v="0"/>
    <n v="0"/>
    <n v="0"/>
    <n v="0"/>
    <n v="0"/>
    <n v="0"/>
    <n v="0"/>
    <n v="0"/>
    <n v="0"/>
    <n v="0"/>
    <n v="0"/>
    <n v="0"/>
    <n v="0"/>
    <s v="HOUSING OPPORTUNITY FUND"/>
    <s v="HOF OPER HEN ESSENTIAL NEEDS"/>
    <s v="HSNG AND ESSNTL NEEDS"/>
    <s v="FACILITIES MAINTENANCE AND OPERATIONS"/>
  </r>
  <r>
    <x v="1"/>
    <s v="1118314"/>
    <s v="000000"/>
    <x v="6"/>
    <s v="0000000"/>
    <n v="2016"/>
    <x v="0"/>
    <x v="6"/>
    <s v="BS000-CURRENT ASSETS"/>
    <s v="B1150-ACCOUNTS RECEIVABLE"/>
    <m/>
    <n v="0"/>
    <n v="0"/>
    <n v="0"/>
    <n v="0"/>
    <n v="0"/>
    <s v="N/A"/>
    <n v="0"/>
    <n v="0"/>
    <n v="0"/>
    <n v="0"/>
    <n v="0"/>
    <n v="0"/>
    <n v="0"/>
    <n v="0"/>
    <n v="0"/>
    <n v="0"/>
    <n v="0"/>
    <n v="0"/>
    <n v="0"/>
    <s v="HOUSING OPPORTUNITY FUND"/>
    <s v="HOF OPER HEN OPERATIONS"/>
    <s v="DEFAULT"/>
    <s v="Default"/>
  </r>
  <r>
    <x v="1"/>
    <s v="1118314"/>
    <s v="000000"/>
    <x v="9"/>
    <s v="0000000"/>
    <n v="2016"/>
    <x v="0"/>
    <x v="9"/>
    <s v="BS000-CURRENT ASSETS"/>
    <s v="B1150-ACCOUNTS RECEIVABLE"/>
    <m/>
    <n v="0"/>
    <n v="0"/>
    <n v="0"/>
    <n v="0"/>
    <n v="0"/>
    <s v="N/A"/>
    <n v="0"/>
    <n v="0"/>
    <n v="0"/>
    <n v="0"/>
    <n v="0"/>
    <n v="0"/>
    <n v="0"/>
    <n v="0"/>
    <n v="0"/>
    <n v="0"/>
    <n v="0"/>
    <n v="0"/>
    <n v="0"/>
    <s v="HOUSING OPPORTUNITY FUND"/>
    <s v="HOF OPER HEN OPERATIONS"/>
    <s v="DEFAULT"/>
    <s v="Default"/>
  </r>
  <r>
    <x v="1"/>
    <s v="1118314"/>
    <s v="000000"/>
    <x v="29"/>
    <s v="0000000"/>
    <n v="2016"/>
    <x v="1"/>
    <x v="29"/>
    <s v="BS200-CURRENT LIABILITIES"/>
    <s v="B2220-DEFERRED REVENUES"/>
    <m/>
    <n v="0"/>
    <n v="0"/>
    <n v="0"/>
    <n v="0"/>
    <n v="0"/>
    <s v="N/A"/>
    <n v="0"/>
    <n v="0"/>
    <n v="0"/>
    <n v="0"/>
    <n v="0"/>
    <n v="0"/>
    <n v="0"/>
    <n v="0"/>
    <n v="0"/>
    <n v="0"/>
    <n v="0"/>
    <n v="0"/>
    <n v="0"/>
    <s v="HOUSING OPPORTUNITY FUND"/>
    <s v="HOF OPER HEN OPERATIONS"/>
    <s v="DEFAULT"/>
    <s v="Default"/>
  </r>
  <r>
    <x v="1"/>
    <s v="1118314"/>
    <s v="351121"/>
    <x v="203"/>
    <s v="0000000"/>
    <n v="2016"/>
    <x v="4"/>
    <x v="202"/>
    <s v="R3000-REVENUE"/>
    <s v="R3340-STATE GRANTS"/>
    <m/>
    <n v="0"/>
    <n v="0"/>
    <n v="0"/>
    <n v="0"/>
    <n v="0"/>
    <s v="N/A"/>
    <n v="0"/>
    <n v="0"/>
    <n v="0"/>
    <n v="0"/>
    <n v="0"/>
    <n v="0"/>
    <n v="0"/>
    <n v="0"/>
    <n v="0"/>
    <n v="0"/>
    <n v="0"/>
    <n v="0"/>
    <n v="0"/>
    <s v="HOUSING OPPORTUNITY FUND"/>
    <s v="HOF OPER HEN OPERATIONS"/>
    <s v="HSNG AND ESSNTL NEEDS"/>
    <s v="Default"/>
  </r>
  <r>
    <x v="1"/>
    <s v="1118314"/>
    <s v="351121"/>
    <x v="111"/>
    <s v="5595000"/>
    <n v="2016"/>
    <x v="3"/>
    <x v="111"/>
    <s v="50000-PROGRAM EXPENDITURE BUDGET"/>
    <s v="53000-SERVICES-OTHER CHARGES"/>
    <m/>
    <n v="0"/>
    <n v="0"/>
    <n v="0"/>
    <n v="0"/>
    <n v="0"/>
    <s v="N/A"/>
    <n v="0"/>
    <n v="0"/>
    <n v="0"/>
    <n v="0"/>
    <n v="0"/>
    <n v="0"/>
    <n v="0"/>
    <n v="0"/>
    <n v="0"/>
    <n v="0"/>
    <n v="0"/>
    <n v="0"/>
    <n v="0"/>
    <s v="HOUSING OPPORTUNITY FUND"/>
    <s v="HOF OPER HEN OPERATIONS"/>
    <s v="HSNG AND ESSNTL NEEDS"/>
    <s v="FACILITIES MAINTENANCE AND OPERATIONS"/>
  </r>
  <r>
    <x v="1"/>
    <s v="1118316"/>
    <s v="000000"/>
    <x v="6"/>
    <s v="0000000"/>
    <n v="2016"/>
    <x v="0"/>
    <x v="6"/>
    <s v="BS000-CURRENT ASSETS"/>
    <s v="B1150-ACCOUNTS RECEIVABLE"/>
    <m/>
    <n v="0"/>
    <n v="0"/>
    <n v="0"/>
    <n v="0"/>
    <n v="0"/>
    <s v="N/A"/>
    <n v="0"/>
    <n v="0"/>
    <n v="0"/>
    <n v="0"/>
    <n v="0"/>
    <n v="0"/>
    <n v="0"/>
    <n v="0"/>
    <n v="0"/>
    <n v="0"/>
    <n v="0"/>
    <n v="0"/>
    <n v="0"/>
    <s v="HOUSING OPPORTUNITY FUND"/>
    <s v="HOF OPER HEN RENT/UTILITIES"/>
    <s v="DEFAULT"/>
    <s v="Default"/>
  </r>
  <r>
    <x v="1"/>
    <s v="1118316"/>
    <s v="000000"/>
    <x v="9"/>
    <s v="0000000"/>
    <n v="2016"/>
    <x v="0"/>
    <x v="9"/>
    <s v="BS000-CURRENT ASSETS"/>
    <s v="B1150-ACCOUNTS RECEIVABLE"/>
    <m/>
    <n v="0"/>
    <n v="0"/>
    <n v="0"/>
    <n v="0"/>
    <n v="0"/>
    <s v="N/A"/>
    <n v="0"/>
    <n v="0"/>
    <n v="0"/>
    <n v="0"/>
    <n v="0"/>
    <n v="0"/>
    <n v="0"/>
    <n v="0"/>
    <n v="0"/>
    <n v="0"/>
    <n v="0"/>
    <n v="0"/>
    <n v="0"/>
    <s v="HOUSING OPPORTUNITY FUND"/>
    <s v="HOF OPER HEN RENT/UTILITIES"/>
    <s v="DEFAULT"/>
    <s v="Default"/>
  </r>
  <r>
    <x v="1"/>
    <s v="1118316"/>
    <s v="000000"/>
    <x v="29"/>
    <s v="0000000"/>
    <n v="2016"/>
    <x v="1"/>
    <x v="29"/>
    <s v="BS200-CURRENT LIABILITIES"/>
    <s v="B2220-DEFERRED REVENUES"/>
    <m/>
    <n v="0"/>
    <n v="0"/>
    <n v="0"/>
    <n v="0"/>
    <n v="0"/>
    <s v="N/A"/>
    <n v="0"/>
    <n v="0"/>
    <n v="0"/>
    <n v="0"/>
    <n v="0"/>
    <n v="0"/>
    <n v="0"/>
    <n v="0"/>
    <n v="0"/>
    <n v="0"/>
    <n v="0"/>
    <n v="0"/>
    <n v="0"/>
    <s v="HOUSING OPPORTUNITY FUND"/>
    <s v="HOF OPER HEN RENT/UTILITIES"/>
    <s v="DEFAULT"/>
    <s v="Default"/>
  </r>
  <r>
    <x v="1"/>
    <s v="1118316"/>
    <s v="351121"/>
    <x v="203"/>
    <s v="0000000"/>
    <n v="2016"/>
    <x v="4"/>
    <x v="202"/>
    <s v="R3000-REVENUE"/>
    <s v="R3340-STATE GRANTS"/>
    <m/>
    <n v="0"/>
    <n v="0"/>
    <n v="0"/>
    <n v="0"/>
    <n v="0"/>
    <s v="N/A"/>
    <n v="0"/>
    <n v="0"/>
    <n v="0"/>
    <n v="0"/>
    <n v="0"/>
    <n v="0"/>
    <n v="0"/>
    <n v="0"/>
    <n v="0"/>
    <n v="0"/>
    <n v="0"/>
    <n v="0"/>
    <n v="0"/>
    <s v="HOUSING OPPORTUNITY FUND"/>
    <s v="HOF OPER HEN RENT/UTILITIES"/>
    <s v="HSNG AND ESSNTL NEEDS"/>
    <s v="Default"/>
  </r>
  <r>
    <x v="1"/>
    <s v="1118316"/>
    <s v="351121"/>
    <x v="111"/>
    <s v="5595000"/>
    <n v="2016"/>
    <x v="3"/>
    <x v="111"/>
    <s v="50000-PROGRAM EXPENDITURE BUDGET"/>
    <s v="53000-SERVICES-OTHER CHARGES"/>
    <m/>
    <n v="0"/>
    <n v="0"/>
    <n v="0"/>
    <n v="0"/>
    <n v="0"/>
    <s v="N/A"/>
    <n v="0"/>
    <n v="0"/>
    <n v="0"/>
    <n v="0"/>
    <n v="0"/>
    <n v="0"/>
    <n v="0"/>
    <n v="0"/>
    <n v="0"/>
    <n v="0"/>
    <n v="0"/>
    <n v="0"/>
    <n v="0"/>
    <s v="HOUSING OPPORTUNITY FUND"/>
    <s v="HOF OPER HEN RENT/UTILITIES"/>
    <s v="HSNG AND ESSNTL NEEDS"/>
    <s v="FACILITIES MAINTENANCE AND OPERATIONS"/>
  </r>
  <r>
    <x v="1"/>
    <s v="1118317"/>
    <s v="000000"/>
    <x v="6"/>
    <s v="0000000"/>
    <n v="2016"/>
    <x v="0"/>
    <x v="6"/>
    <s v="BS000-CURRENT ASSETS"/>
    <s v="B1150-ACCOUNTS RECEIVABLE"/>
    <m/>
    <n v="0"/>
    <n v="0"/>
    <n v="0"/>
    <n v="0"/>
    <n v="0"/>
    <s v="N/A"/>
    <n v="0"/>
    <n v="0"/>
    <n v="0"/>
    <n v="0"/>
    <n v="0"/>
    <n v="0"/>
    <n v="0"/>
    <n v="0"/>
    <n v="0"/>
    <n v="0"/>
    <n v="0"/>
    <n v="0"/>
    <n v="0"/>
    <s v="HOUSING OPPORTUNITY FUND"/>
    <s v="HOF OPER HEN LANDLORD STABLITY"/>
    <s v="DEFAULT"/>
    <s v="Default"/>
  </r>
  <r>
    <x v="1"/>
    <s v="1118317"/>
    <s v="000000"/>
    <x v="9"/>
    <s v="0000000"/>
    <n v="2016"/>
    <x v="0"/>
    <x v="9"/>
    <s v="BS000-CURRENT ASSETS"/>
    <s v="B1150-ACCOUNTS RECEIVABLE"/>
    <m/>
    <n v="0"/>
    <n v="0"/>
    <n v="0"/>
    <n v="0"/>
    <n v="0"/>
    <s v="N/A"/>
    <n v="0"/>
    <n v="0"/>
    <n v="0"/>
    <n v="0"/>
    <n v="0"/>
    <n v="0"/>
    <n v="0"/>
    <n v="0"/>
    <n v="0"/>
    <n v="0"/>
    <n v="0"/>
    <n v="0"/>
    <n v="0"/>
    <s v="HOUSING OPPORTUNITY FUND"/>
    <s v="HOF OPER HEN LANDLORD STABLITY"/>
    <s v="DEFAULT"/>
    <s v="Default"/>
  </r>
  <r>
    <x v="1"/>
    <s v="1118317"/>
    <s v="000000"/>
    <x v="29"/>
    <s v="0000000"/>
    <n v="2016"/>
    <x v="1"/>
    <x v="29"/>
    <s v="BS200-CURRENT LIABILITIES"/>
    <s v="B2220-DEFERRED REVENUES"/>
    <m/>
    <n v="0"/>
    <n v="0"/>
    <n v="0"/>
    <n v="0"/>
    <n v="0"/>
    <s v="N/A"/>
    <n v="0"/>
    <n v="0"/>
    <n v="0"/>
    <n v="0"/>
    <n v="0"/>
    <n v="0"/>
    <n v="0"/>
    <n v="0"/>
    <n v="0"/>
    <n v="0"/>
    <n v="0"/>
    <n v="0"/>
    <n v="0"/>
    <s v="HOUSING OPPORTUNITY FUND"/>
    <s v="HOF OPER HEN LANDLORD STABLITY"/>
    <s v="DEFAULT"/>
    <s v="Default"/>
  </r>
  <r>
    <x v="1"/>
    <s v="1118317"/>
    <s v="351121"/>
    <x v="203"/>
    <s v="0000000"/>
    <n v="2016"/>
    <x v="4"/>
    <x v="202"/>
    <s v="R3000-REVENUE"/>
    <s v="R3340-STATE GRANTS"/>
    <m/>
    <n v="0"/>
    <n v="0"/>
    <n v="0"/>
    <n v="0"/>
    <n v="0"/>
    <s v="N/A"/>
    <n v="0"/>
    <n v="0"/>
    <n v="0"/>
    <n v="0"/>
    <n v="0"/>
    <n v="0"/>
    <n v="0"/>
    <n v="0"/>
    <n v="0"/>
    <n v="0"/>
    <n v="0"/>
    <n v="0"/>
    <n v="0"/>
    <s v="HOUSING OPPORTUNITY FUND"/>
    <s v="HOF OPER HEN LANDLORD STABLITY"/>
    <s v="HSNG AND ESSNTL NEEDS"/>
    <s v="Default"/>
  </r>
  <r>
    <x v="1"/>
    <s v="1118317"/>
    <s v="351121"/>
    <x v="111"/>
    <s v="5595000"/>
    <n v="2016"/>
    <x v="3"/>
    <x v="111"/>
    <s v="50000-PROGRAM EXPENDITURE BUDGET"/>
    <s v="53000-SERVICES-OTHER CHARGES"/>
    <m/>
    <n v="0"/>
    <n v="0"/>
    <n v="0"/>
    <n v="0"/>
    <n v="0"/>
    <s v="N/A"/>
    <n v="0"/>
    <n v="0"/>
    <n v="0"/>
    <n v="0"/>
    <n v="0"/>
    <n v="0"/>
    <n v="0"/>
    <n v="0"/>
    <n v="0"/>
    <n v="0"/>
    <n v="0"/>
    <n v="0"/>
    <n v="0"/>
    <s v="HOUSING OPPORTUNITY FUND"/>
    <s v="HOF OPER HEN LANDLORD STABLITY"/>
    <s v="HSNG AND ESSNTL NEEDS"/>
    <s v="FACILITIES MAINTENANCE AND OPERATIONS"/>
  </r>
  <r>
    <x v="1"/>
    <s v="1118319"/>
    <s v="351202"/>
    <x v="40"/>
    <s v="5592000"/>
    <n v="2016"/>
    <x v="3"/>
    <x v="40"/>
    <s v="50000-PROGRAM EXPENDITURE BUDGET"/>
    <s v="51000-WAGES AND BENEFITS"/>
    <s v="51100-SALARIES/WAGES"/>
    <n v="0"/>
    <n v="0"/>
    <n v="0"/>
    <n v="0"/>
    <n v="0"/>
    <s v="N/A"/>
    <n v="0"/>
    <n v="0"/>
    <n v="0"/>
    <n v="0"/>
    <n v="0"/>
    <n v="0"/>
    <n v="0"/>
    <n v="0"/>
    <n v="0"/>
    <n v="0"/>
    <n v="0"/>
    <n v="0"/>
    <n v="0"/>
    <s v="HOUSING OPPORTUNITY FUND"/>
    <s v="HOF OPER FUND ADMINISTRATION"/>
    <s v="OTHER HOF-ADMIN"/>
    <s v="HOUSING AND COMMUNITY SERVICES"/>
  </r>
  <r>
    <x v="1"/>
    <s v="1118319"/>
    <s v="351202"/>
    <x v="40"/>
    <s v="5595000"/>
    <n v="2016"/>
    <x v="3"/>
    <x v="40"/>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56"/>
    <s v="5595000"/>
    <n v="2016"/>
    <x v="3"/>
    <x v="56"/>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106"/>
    <s v="5595000"/>
    <n v="2016"/>
    <x v="3"/>
    <x v="106"/>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70"/>
    <s v="5592000"/>
    <n v="2016"/>
    <x v="3"/>
    <x v="70"/>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0"/>
    <s v="5595000"/>
    <n v="2016"/>
    <x v="3"/>
    <x v="70"/>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1"/>
    <s v="5592000"/>
    <n v="2016"/>
    <x v="3"/>
    <x v="71"/>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1"/>
    <s v="5595000"/>
    <n v="2016"/>
    <x v="3"/>
    <x v="71"/>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2"/>
    <s v="5592000"/>
    <n v="2016"/>
    <x v="3"/>
    <x v="72"/>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2"/>
    <s v="5595000"/>
    <n v="2016"/>
    <x v="3"/>
    <x v="72"/>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3"/>
    <s v="5592000"/>
    <n v="2016"/>
    <x v="3"/>
    <x v="73"/>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108"/>
    <s v="5595000"/>
    <n v="2016"/>
    <x v="3"/>
    <x v="108"/>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157"/>
    <s v="5595000"/>
    <n v="2016"/>
    <x v="3"/>
    <x v="156"/>
    <s v="50000-PROGRAM EXPENDITURE BUDGET"/>
    <s v="52000-SUPPLIES"/>
    <m/>
    <n v="0"/>
    <n v="0"/>
    <n v="0"/>
    <n v="0"/>
    <n v="0"/>
    <s v="N/A"/>
    <n v="0"/>
    <n v="0"/>
    <n v="0"/>
    <n v="0"/>
    <n v="0"/>
    <n v="0"/>
    <n v="0"/>
    <n v="0"/>
    <n v="0"/>
    <n v="0"/>
    <n v="0"/>
    <n v="0"/>
    <n v="0"/>
    <s v="HOUSING OPPORTUNITY FUND"/>
    <s v="HOF OPER FUND ADMINISTRATION"/>
    <s v="OTHER HOF-ADMIN"/>
    <s v="FACILITIES MAINTENANCE AND OPERATIONS"/>
  </r>
  <r>
    <x v="1"/>
    <s v="1118319"/>
    <s v="351202"/>
    <x v="218"/>
    <s v="5595000"/>
    <n v="2016"/>
    <x v="3"/>
    <x v="217"/>
    <s v="50000-PROGRAM EXPENDITURE BUDGET"/>
    <s v="52000-SUPPLIES"/>
    <m/>
    <n v="0"/>
    <n v="0"/>
    <n v="0"/>
    <n v="0"/>
    <n v="0"/>
    <s v="N/A"/>
    <n v="0"/>
    <n v="0"/>
    <n v="0"/>
    <n v="0"/>
    <n v="0"/>
    <n v="0"/>
    <n v="0"/>
    <n v="0"/>
    <n v="0"/>
    <n v="0"/>
    <n v="0"/>
    <n v="0"/>
    <n v="0"/>
    <s v="HOUSING OPPORTUNITY FUND"/>
    <s v="HOF OPER FUND ADMINISTRATION"/>
    <s v="OTHER HOF-ADMIN"/>
    <s v="FACILITIES MAINTENANCE AND OPERATIONS"/>
  </r>
  <r>
    <x v="1"/>
    <s v="1118319"/>
    <s v="351202"/>
    <x v="156"/>
    <s v="5595000"/>
    <n v="2016"/>
    <x v="3"/>
    <x v="155"/>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39"/>
    <s v="5592000"/>
    <n v="2016"/>
    <x v="3"/>
    <x v="139"/>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1"/>
    <s v="0000000"/>
    <n v="2016"/>
    <x v="3"/>
    <x v="111"/>
    <s v="50000-PROGRAM EXPENDITURE BUDGET"/>
    <s v="53000-SERVICES-OTHER CHARGES"/>
    <m/>
    <n v="0"/>
    <n v="0"/>
    <n v="0"/>
    <n v="0"/>
    <n v="0"/>
    <s v="N/A"/>
    <n v="0"/>
    <n v="0"/>
    <n v="0"/>
    <n v="0"/>
    <n v="0"/>
    <n v="0"/>
    <n v="0"/>
    <n v="0"/>
    <n v="0"/>
    <n v="0"/>
    <n v="0"/>
    <n v="0"/>
    <n v="0"/>
    <s v="HOUSING OPPORTUNITY FUND"/>
    <s v="HOF OPER FUND ADMINISTRATION"/>
    <s v="OTHER HOF-ADMIN"/>
    <s v="Default"/>
  </r>
  <r>
    <x v="1"/>
    <s v="1118319"/>
    <s v="351202"/>
    <x v="111"/>
    <s v="5592000"/>
    <n v="2016"/>
    <x v="3"/>
    <x v="111"/>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1"/>
    <s v="5595000"/>
    <n v="2016"/>
    <x v="3"/>
    <x v="111"/>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12"/>
    <s v="5592000"/>
    <n v="2016"/>
    <x v="3"/>
    <x v="112"/>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2"/>
    <s v="5595000"/>
    <n v="2016"/>
    <x v="3"/>
    <x v="112"/>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14"/>
    <s v="5592000"/>
    <n v="2016"/>
    <x v="3"/>
    <x v="114"/>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4"/>
    <s v="5595000"/>
    <n v="2016"/>
    <x v="3"/>
    <x v="114"/>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61"/>
    <s v="5592000"/>
    <n v="2016"/>
    <x v="3"/>
    <x v="160"/>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61"/>
    <s v="5595000"/>
    <n v="2016"/>
    <x v="3"/>
    <x v="160"/>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78"/>
    <s v="5595000"/>
    <n v="2016"/>
    <x v="3"/>
    <x v="78"/>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42"/>
    <s v="5592000"/>
    <n v="2016"/>
    <x v="3"/>
    <x v="42"/>
    <s v="50000-PROGRAM EXPENDITURE BUDGET"/>
    <s v="55000-INTRAGOVERNMENTAL SERVICES"/>
    <m/>
    <n v="0"/>
    <n v="0"/>
    <n v="0"/>
    <n v="0"/>
    <n v="0"/>
    <s v="N/A"/>
    <n v="28"/>
    <n v="42"/>
    <n v="98"/>
    <n v="0"/>
    <n v="262"/>
    <n v="-353"/>
    <n v="-25"/>
    <n v="-17"/>
    <n v="-35"/>
    <n v="0"/>
    <n v="0"/>
    <n v="0"/>
    <n v="0"/>
    <s v="HOUSING OPPORTUNITY FUND"/>
    <s v="HOF OPER FUND ADMINISTRATION"/>
    <s v="OTHER HOF-ADMIN"/>
    <s v="HOUSING AND COMMUNITY SERVICES"/>
  </r>
  <r>
    <x v="1"/>
    <s v="1118319"/>
    <s v="351202"/>
    <x v="42"/>
    <s v="5595000"/>
    <n v="2016"/>
    <x v="3"/>
    <x v="42"/>
    <s v="50000-PROGRAM EXPENDITURE BUDGET"/>
    <s v="55000-INTRAGOVERNMENTAL SERVICES"/>
    <m/>
    <n v="0"/>
    <n v="0"/>
    <n v="0"/>
    <n v="0"/>
    <n v="0"/>
    <s v="N/A"/>
    <n v="0"/>
    <n v="0"/>
    <n v="0"/>
    <n v="0"/>
    <n v="0"/>
    <n v="0"/>
    <n v="0"/>
    <n v="0"/>
    <n v="0"/>
    <n v="0"/>
    <n v="0"/>
    <n v="0"/>
    <n v="0"/>
    <s v="HOUSING OPPORTUNITY FUND"/>
    <s v="HOF OPER FUND ADMINISTRATION"/>
    <s v="OTHER HOF-ADMIN"/>
    <s v="FACILITIES MAINTENANCE AND OPERATIONS"/>
  </r>
  <r>
    <x v="1"/>
    <s v="1118319"/>
    <s v="351202"/>
    <x v="83"/>
    <s v="5592000"/>
    <n v="2016"/>
    <x v="3"/>
    <x v="83"/>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66"/>
    <s v="5595000"/>
    <n v="2016"/>
    <x v="3"/>
    <x v="165"/>
    <s v="50000-PROGRAM EXPENDITURE BUDGET"/>
    <s v="55000-INTRAGOVERNMENTAL SERVICES"/>
    <m/>
    <n v="0"/>
    <n v="0"/>
    <n v="0"/>
    <n v="0"/>
    <n v="0"/>
    <s v="N/A"/>
    <n v="0"/>
    <n v="0"/>
    <n v="0"/>
    <n v="0"/>
    <n v="0"/>
    <n v="0"/>
    <n v="0"/>
    <n v="0"/>
    <n v="0"/>
    <n v="0"/>
    <n v="0"/>
    <n v="0"/>
    <n v="0"/>
    <s v="HOUSING OPPORTUNITY FUND"/>
    <s v="HOF OPER FUND ADMINISTRATION"/>
    <s v="OTHER HOF-ADMIN"/>
    <s v="FACILITIES MAINTENANCE AND OPERATIONS"/>
  </r>
  <r>
    <x v="1"/>
    <s v="1118319"/>
    <s v="351202"/>
    <x v="85"/>
    <s v="5592000"/>
    <n v="2016"/>
    <x v="3"/>
    <x v="85"/>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6"/>
    <s v="5592000"/>
    <n v="2016"/>
    <x v="3"/>
    <x v="86"/>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7"/>
    <s v="5592000"/>
    <n v="2016"/>
    <x v="3"/>
    <x v="87"/>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8"/>
    <s v="5592000"/>
    <n v="2016"/>
    <x v="3"/>
    <x v="88"/>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9"/>
    <s v="5592000"/>
    <n v="2016"/>
    <x v="3"/>
    <x v="89"/>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0"/>
    <s v="5592000"/>
    <n v="2016"/>
    <x v="3"/>
    <x v="90"/>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1"/>
    <s v="5592000"/>
    <n v="2016"/>
    <x v="3"/>
    <x v="91"/>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3"/>
    <s v="5592000"/>
    <n v="2016"/>
    <x v="3"/>
    <x v="93"/>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7"/>
    <s v="5592000"/>
    <n v="2016"/>
    <x v="3"/>
    <x v="47"/>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8"/>
    <s v="5592000"/>
    <n v="2016"/>
    <x v="3"/>
    <x v="48"/>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9"/>
    <s v="5592000"/>
    <n v="2016"/>
    <x v="3"/>
    <x v="49"/>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50"/>
    <s v="5592000"/>
    <n v="2016"/>
    <x v="3"/>
    <x v="50"/>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4"/>
    <s v="5592000"/>
    <n v="2016"/>
    <x v="3"/>
    <x v="94"/>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15"/>
    <s v="5592000"/>
    <n v="2016"/>
    <x v="3"/>
    <x v="115"/>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01"/>
    <s v="5592000"/>
    <n v="2016"/>
    <x v="3"/>
    <x v="101"/>
    <s v="50000-PROGRAM EXPENDITURE BUDGET"/>
    <s v="58000-INTRAGOVERNMENTAL CONTRIBUTIONS"/>
    <m/>
    <n v="0"/>
    <n v="0"/>
    <n v="0"/>
    <n v="0"/>
    <n v="0"/>
    <s v="N/A"/>
    <n v="0"/>
    <n v="0"/>
    <n v="0"/>
    <n v="0"/>
    <n v="0"/>
    <n v="0"/>
    <n v="0"/>
    <n v="0"/>
    <n v="0"/>
    <n v="0"/>
    <n v="0"/>
    <n v="0"/>
    <n v="0"/>
    <s v="HOUSING OPPORTUNITY FUND"/>
    <s v="HOF OPER FUND ADMINISTRATION"/>
    <s v="OTHER HOF-ADMIN"/>
    <s v="HOUSING AND COMMUNITY SERVICES"/>
  </r>
  <r>
    <x v="1"/>
    <s v="1118319"/>
    <s v="351202"/>
    <x v="117"/>
    <s v="5592000"/>
    <n v="2016"/>
    <x v="3"/>
    <x v="117"/>
    <s v="50000-PROGRAM EXPENDITURE BUDGET"/>
    <s v="59900-CONTRA EXPENDITURES"/>
    <m/>
    <n v="0"/>
    <n v="0"/>
    <n v="0"/>
    <n v="0"/>
    <n v="0"/>
    <s v="N/A"/>
    <n v="0"/>
    <n v="0"/>
    <n v="0"/>
    <n v="0"/>
    <n v="0"/>
    <n v="0"/>
    <n v="0"/>
    <n v="0"/>
    <n v="0"/>
    <n v="0"/>
    <n v="0"/>
    <n v="0"/>
    <n v="0"/>
    <s v="HOUSING OPPORTUNITY FUND"/>
    <s v="HOF OPER FUND ADMINISTRATION"/>
    <s v="OTHER HOF-ADMIN"/>
    <s v="HOUSING AND COMMUNITY SERVICES"/>
  </r>
  <r>
    <x v="1"/>
    <s v="1118319"/>
    <s v="351202"/>
    <x v="117"/>
    <s v="5595000"/>
    <n v="2016"/>
    <x v="3"/>
    <x v="117"/>
    <s v="50000-PROGRAM EXPENDITURE BUDGET"/>
    <s v="59900-CONTRA EXPENDITURES"/>
    <m/>
    <n v="0"/>
    <n v="0"/>
    <n v="0"/>
    <n v="0"/>
    <n v="0"/>
    <s v="N/A"/>
    <n v="0"/>
    <n v="0"/>
    <n v="0"/>
    <n v="0"/>
    <n v="0"/>
    <n v="0"/>
    <n v="0"/>
    <n v="0"/>
    <n v="0"/>
    <n v="0"/>
    <n v="0"/>
    <n v="0"/>
    <n v="0"/>
    <s v="HOUSING OPPORTUNITY FUND"/>
    <s v="HOF OPER FUND ADMINISTRATION"/>
    <s v="OTHER HOF-ADMIN"/>
    <s v="FACILITIES MAINTENANCE AND OPERATIONS"/>
  </r>
  <r>
    <x v="1"/>
    <s v="1118319"/>
    <s v="351202"/>
    <x v="53"/>
    <s v="5595000"/>
    <n v="2016"/>
    <x v="3"/>
    <x v="53"/>
    <s v="50000-PROGRAM EXPENDITURE BUDGET"/>
    <s v="82000-APPLIED OVERHEAD"/>
    <m/>
    <n v="0"/>
    <n v="0"/>
    <n v="0"/>
    <n v="0"/>
    <n v="0"/>
    <s v="N/A"/>
    <n v="0"/>
    <n v="0"/>
    <n v="0"/>
    <n v="0"/>
    <n v="0"/>
    <n v="0"/>
    <n v="0"/>
    <n v="0"/>
    <n v="0"/>
    <n v="0"/>
    <n v="0"/>
    <n v="0"/>
    <n v="0"/>
    <s v="HOUSING OPPORTUNITY FUND"/>
    <s v="HOF OPER FUND ADMINISTRATION"/>
    <s v="OTHER HOF-ADMIN"/>
    <s v="FACILITIES MAINTENANCE AND OPERATIONS"/>
  </r>
  <r>
    <x v="1"/>
    <s v="1118319"/>
    <s v="351202"/>
    <x v="54"/>
    <s v="5595000"/>
    <n v="2016"/>
    <x v="3"/>
    <x v="54"/>
    <s v="50000-PROGRAM EXPENDITURE BUDGET"/>
    <s v="82000-APPLIED OVERHEAD"/>
    <m/>
    <n v="0"/>
    <n v="0"/>
    <n v="0"/>
    <n v="0"/>
    <n v="0"/>
    <s v="N/A"/>
    <n v="0"/>
    <n v="0"/>
    <n v="0"/>
    <n v="0"/>
    <n v="0"/>
    <n v="0"/>
    <n v="0"/>
    <n v="0"/>
    <n v="0"/>
    <n v="0"/>
    <n v="0"/>
    <n v="0"/>
    <n v="0"/>
    <s v="HOUSING OPPORTUNITY FUND"/>
    <s v="HOF OPER FUND ADMINISTRATION"/>
    <s v="OTHER HOF-ADMIN"/>
    <s v="FACILITIES MAINTENANCE AND OPERATIONS"/>
  </r>
  <r>
    <x v="1"/>
    <s v="1118320"/>
    <s v="351202"/>
    <x v="38"/>
    <s v="5595000"/>
    <n v="2016"/>
    <x v="3"/>
    <x v="3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0"/>
    <s v="351202"/>
    <x v="219"/>
    <s v="5592000"/>
    <n v="2016"/>
    <x v="3"/>
    <x v="218"/>
    <s v="50000-PROGRAM EXPENDITURE BUDGET"/>
    <s v="53000-SERVICES-OTHER CHARGES"/>
    <m/>
    <n v="0"/>
    <n v="0"/>
    <n v="163.59"/>
    <n v="0"/>
    <n v="-163.59"/>
    <s v="N/A"/>
    <n v="163.59"/>
    <n v="0"/>
    <n v="0"/>
    <n v="0"/>
    <n v="0"/>
    <n v="0"/>
    <n v="0"/>
    <n v="0"/>
    <n v="0"/>
    <n v="0"/>
    <n v="0"/>
    <n v="0"/>
    <n v="0"/>
    <s v="HOUSING OPPORTUNITY FUND"/>
    <s v="HOF OPER RES SUPPORT INIT"/>
    <s v="OTHER HOF-ADMIN"/>
    <s v="HOUSING AND COMMUNITY SERVICES"/>
  </r>
  <r>
    <x v="1"/>
    <s v="1118320"/>
    <s v="351202"/>
    <x v="219"/>
    <s v="5595000"/>
    <n v="2016"/>
    <x v="3"/>
    <x v="21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0"/>
    <s v="351202"/>
    <x v="78"/>
    <s v="5592000"/>
    <n v="2016"/>
    <x v="3"/>
    <x v="78"/>
    <s v="50000-PROGRAM EXPENDITURE BUDGET"/>
    <s v="53000-SERVICES-OTHER CHARGES"/>
    <m/>
    <n v="0"/>
    <n v="0"/>
    <n v="0"/>
    <n v="0"/>
    <n v="0"/>
    <s v="N/A"/>
    <n v="0"/>
    <n v="0"/>
    <n v="0"/>
    <n v="0"/>
    <n v="0"/>
    <n v="0"/>
    <n v="0"/>
    <n v="0"/>
    <n v="0"/>
    <n v="0"/>
    <n v="0"/>
    <n v="0"/>
    <n v="0"/>
    <s v="HOUSING OPPORTUNITY FUND"/>
    <s v="HOF OPER RES SUPPORT INIT"/>
    <s v="OTHER HOF-ADMIN"/>
    <s v="HOUSING AND COMMUNITY SERVICES"/>
  </r>
  <r>
    <x v="1"/>
    <s v="1118320"/>
    <s v="351202"/>
    <x v="78"/>
    <s v="5595000"/>
    <n v="2016"/>
    <x v="3"/>
    <x v="7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1"/>
    <s v="351202"/>
    <x v="220"/>
    <s v="0000000"/>
    <n v="2016"/>
    <x v="4"/>
    <x v="219"/>
    <s v="R3000-REVENUE"/>
    <s v="R3900-OTHER FINANCING SOURCES"/>
    <m/>
    <n v="0"/>
    <n v="0"/>
    <n v="0"/>
    <n v="0"/>
    <n v="0"/>
    <s v="N/A"/>
    <n v="0"/>
    <n v="0"/>
    <n v="0"/>
    <n v="0"/>
    <n v="0"/>
    <n v="0"/>
    <n v="0"/>
    <n v="0"/>
    <n v="0"/>
    <n v="0"/>
    <n v="0"/>
    <n v="0"/>
    <n v="0"/>
    <s v="HOUSING OPPORTUNITY FUND"/>
    <s v="HOF OPER PASSAGE POINT 3322"/>
    <s v="OTHER HOF-ADMIN"/>
    <s v="Default"/>
  </r>
  <r>
    <x v="1"/>
    <s v="1118321"/>
    <s v="351202"/>
    <x v="111"/>
    <s v="5595000"/>
    <n v="2016"/>
    <x v="3"/>
    <x v="111"/>
    <s v="50000-PROGRAM EXPENDITURE BUDGET"/>
    <s v="53000-SERVICES-OTHER CHARGES"/>
    <m/>
    <n v="0"/>
    <n v="0"/>
    <n v="0"/>
    <n v="0"/>
    <n v="0"/>
    <s v="N/A"/>
    <n v="0"/>
    <n v="0"/>
    <n v="0"/>
    <n v="0"/>
    <n v="0"/>
    <n v="0"/>
    <n v="0"/>
    <n v="0"/>
    <n v="0"/>
    <n v="0"/>
    <n v="0"/>
    <n v="0"/>
    <n v="0"/>
    <s v="HOUSING OPPORTUNITY FUND"/>
    <s v="HOF OPER PASSAGE POINT 3322"/>
    <s v="OTHER HOF-ADMIN"/>
    <s v="FACILITIES MAINTENANCE AND OPERATIONS"/>
  </r>
  <r>
    <x v="1"/>
    <s v="1118322"/>
    <s v="351202"/>
    <x v="40"/>
    <s v="5595000"/>
    <n v="2016"/>
    <x v="3"/>
    <x v="40"/>
    <s v="50000-PROGRAM EXPENDITURE BUDGET"/>
    <s v="51000-WAGES AND BENEFITS"/>
    <s v="51100-SALARIES/WAGES"/>
    <n v="0"/>
    <n v="0"/>
    <n v="0"/>
    <n v="0"/>
    <n v="0"/>
    <s v="N/A"/>
    <n v="0"/>
    <n v="0"/>
    <n v="0"/>
    <n v="0"/>
    <n v="0"/>
    <n v="0"/>
    <n v="0"/>
    <n v="0"/>
    <n v="0"/>
    <n v="0"/>
    <n v="0"/>
    <n v="0"/>
    <n v="0"/>
    <s v="HOUSING OPPORTUNITY FUND"/>
    <s v="HOF OPER PASSAGE POINT ADM3321"/>
    <s v="OTHER HOF-ADMIN"/>
    <s v="FACILITIES MAINTENANCE AND OPERATIONS"/>
  </r>
  <r>
    <x v="1"/>
    <s v="1118322"/>
    <s v="351202"/>
    <x v="70"/>
    <s v="5595000"/>
    <n v="2016"/>
    <x v="3"/>
    <x v="70"/>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71"/>
    <s v="5595000"/>
    <n v="2016"/>
    <x v="3"/>
    <x v="71"/>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72"/>
    <s v="5595000"/>
    <n v="2016"/>
    <x v="3"/>
    <x v="72"/>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215"/>
    <s v="5595000"/>
    <n v="2016"/>
    <x v="3"/>
    <x v="214"/>
    <s v="50000-PROGRAM EXPENDITURE BUDGET"/>
    <s v="58000-INTRAGOVERNMENTAL CONTRIBUTIONS"/>
    <m/>
    <n v="0"/>
    <n v="0"/>
    <n v="0"/>
    <n v="0"/>
    <n v="0"/>
    <s v="N/A"/>
    <n v="0"/>
    <n v="0"/>
    <n v="0"/>
    <n v="0"/>
    <n v="0"/>
    <n v="0"/>
    <n v="0"/>
    <n v="0"/>
    <n v="0"/>
    <n v="0"/>
    <n v="0"/>
    <n v="0"/>
    <n v="0"/>
    <s v="HOUSING OPPORTUNITY FUND"/>
    <s v="HOF OPER PASSAGE POINT ADM3321"/>
    <s v="OTHER HOF-ADMIN"/>
    <s v="FACILITIES MAINTENANCE AND OPERATIONS"/>
  </r>
  <r>
    <x v="1"/>
    <s v="1118322"/>
    <s v="351202"/>
    <x v="53"/>
    <s v="5595000"/>
    <n v="2016"/>
    <x v="3"/>
    <x v="53"/>
    <s v="50000-PROGRAM EXPENDITURE BUDGET"/>
    <s v="82000-APPLIED OVERHEAD"/>
    <m/>
    <n v="0"/>
    <n v="0"/>
    <n v="0"/>
    <n v="0"/>
    <n v="0"/>
    <s v="N/A"/>
    <n v="0"/>
    <n v="0"/>
    <n v="0"/>
    <n v="0"/>
    <n v="0"/>
    <n v="0"/>
    <n v="0"/>
    <n v="0"/>
    <n v="0"/>
    <n v="0"/>
    <n v="0"/>
    <n v="0"/>
    <n v="0"/>
    <s v="HOUSING OPPORTUNITY FUND"/>
    <s v="HOF OPER PASSAGE POINT ADM3321"/>
    <s v="OTHER HOF-ADMIN"/>
    <s v="FACILITIES MAINTENANCE AND OPERATIONS"/>
  </r>
  <r>
    <x v="1"/>
    <s v="1118322"/>
    <s v="351202"/>
    <x v="54"/>
    <s v="5595000"/>
    <n v="2016"/>
    <x v="3"/>
    <x v="54"/>
    <s v="50000-PROGRAM EXPENDITURE BUDGET"/>
    <s v="82000-APPLIED OVERHEAD"/>
    <m/>
    <n v="0"/>
    <n v="0"/>
    <n v="0"/>
    <n v="0"/>
    <n v="0"/>
    <s v="N/A"/>
    <n v="0"/>
    <n v="0"/>
    <n v="0"/>
    <n v="0"/>
    <n v="0"/>
    <n v="0"/>
    <n v="0"/>
    <n v="0"/>
    <n v="0"/>
    <n v="0"/>
    <n v="0"/>
    <n v="0"/>
    <n v="0"/>
    <s v="HOUSING OPPORTUNITY FUND"/>
    <s v="HOF OPER PASSAGE POINT ADM3321"/>
    <s v="OTHER HOF-ADMIN"/>
    <s v="FACILITIES MAINTENANCE AND OPERATIONS"/>
  </r>
  <r>
    <x v="1"/>
    <s v="1118323"/>
    <s v="351220"/>
    <x v="212"/>
    <s v="0000000"/>
    <n v="2016"/>
    <x v="4"/>
    <x v="211"/>
    <s v="R3000-REVENUE"/>
    <s v="R3400-CHARGE FOR SERVICES"/>
    <m/>
    <n v="0"/>
    <n v="0"/>
    <n v="0"/>
    <n v="0"/>
    <n v="0"/>
    <s v="N/A"/>
    <n v="0"/>
    <n v="0"/>
    <n v="0"/>
    <n v="0"/>
    <n v="0"/>
    <n v="0"/>
    <n v="0"/>
    <n v="0"/>
    <n v="0"/>
    <n v="0"/>
    <n v="0"/>
    <n v="0"/>
    <n v="0"/>
    <s v="HOUSING OPPORTUNITY FUND"/>
    <s v="HOF OPER HSG PROJECTS 3322"/>
    <s v="HOUSING PROJECTS"/>
    <s v="Default"/>
  </r>
  <r>
    <x v="1"/>
    <s v="1118323"/>
    <s v="351220"/>
    <x v="212"/>
    <s v="5590000"/>
    <n v="2016"/>
    <x v="4"/>
    <x v="211"/>
    <s v="R3000-REVENUE"/>
    <s v="R3400-CHARGE FOR SERVICES"/>
    <m/>
    <n v="0"/>
    <n v="0"/>
    <n v="-24045.21"/>
    <n v="0"/>
    <n v="24045.21"/>
    <s v="N/A"/>
    <n v="0"/>
    <n v="0"/>
    <n v="0"/>
    <n v="0"/>
    <n v="0"/>
    <n v="0"/>
    <n v="0"/>
    <n v="-24045.21"/>
    <n v="0"/>
    <n v="0"/>
    <n v="0"/>
    <n v="0"/>
    <n v="0"/>
    <s v="HOUSING OPPORTUNITY FUND"/>
    <s v="HOF OPER HSG PROJECTS 3322"/>
    <s v="HOUSING PROJECTS"/>
    <s v="HOUSING AND COMMUNITY DEVELOPMENT"/>
  </r>
  <r>
    <x v="1"/>
    <s v="1118323"/>
    <s v="351220"/>
    <x v="221"/>
    <s v="0000000"/>
    <n v="2016"/>
    <x v="4"/>
    <x v="220"/>
    <s v="R3000-REVENUE"/>
    <s v="R3900-OTHER FINANCING SOURCES"/>
    <m/>
    <n v="0"/>
    <n v="0"/>
    <n v="0"/>
    <n v="0"/>
    <n v="0"/>
    <s v="N/A"/>
    <n v="0"/>
    <n v="0"/>
    <n v="0"/>
    <n v="0"/>
    <n v="0"/>
    <n v="0"/>
    <n v="0"/>
    <n v="0"/>
    <n v="0"/>
    <n v="0"/>
    <n v="0"/>
    <n v="0"/>
    <n v="0"/>
    <s v="HOUSING OPPORTUNITY FUND"/>
    <s v="HOF OPER HSG PROJECTS 3322"/>
    <s v="HOUSING PROJECTS"/>
    <s v="Default"/>
  </r>
  <r>
    <x v="1"/>
    <s v="1118323"/>
    <s v="351220"/>
    <x v="221"/>
    <s v="5595000"/>
    <n v="2016"/>
    <x v="4"/>
    <x v="220"/>
    <s v="R3000-REVENUE"/>
    <s v="R3900-OTHER FINANCING SOURCES"/>
    <m/>
    <n v="0"/>
    <n v="0"/>
    <n v="0"/>
    <n v="0"/>
    <n v="0"/>
    <s v="N/A"/>
    <n v="0"/>
    <n v="0"/>
    <n v="0"/>
    <n v="0"/>
    <n v="0"/>
    <n v="0"/>
    <n v="0"/>
    <n v="0"/>
    <n v="0"/>
    <n v="0"/>
    <n v="0"/>
    <n v="0"/>
    <n v="0"/>
    <s v="HOUSING OPPORTUNITY FUND"/>
    <s v="HOF OPER HSG PROJECTS 3322"/>
    <s v="HOUSING PROJECTS"/>
    <s v="FACILITIES MAINTENANCE AND OPERATIONS"/>
  </r>
  <r>
    <x v="1"/>
    <s v="1118323"/>
    <s v="351220"/>
    <x v="114"/>
    <s v="5595000"/>
    <n v="2016"/>
    <x v="3"/>
    <x v="114"/>
    <s v="50000-PROGRAM EXPENDITURE BUDGET"/>
    <s v="53000-SERVICES-OTHER CHARGES"/>
    <m/>
    <n v="0"/>
    <n v="0"/>
    <n v="0"/>
    <n v="0"/>
    <n v="0"/>
    <s v="N/A"/>
    <n v="0"/>
    <n v="0"/>
    <n v="0"/>
    <n v="0"/>
    <n v="0"/>
    <n v="0"/>
    <n v="0"/>
    <n v="0"/>
    <n v="0"/>
    <n v="0"/>
    <n v="0"/>
    <n v="0"/>
    <n v="0"/>
    <s v="HOUSING OPPORTUNITY FUND"/>
    <s v="HOF OPER HSG PROJECTS 3322"/>
    <s v="HOUSING PROJECTS"/>
    <s v="FACILITIES MAINTENANCE AND OPERATIONS"/>
  </r>
  <r>
    <x v="1"/>
    <s v="1118323"/>
    <s v="351220"/>
    <x v="83"/>
    <s v="5595000"/>
    <n v="2016"/>
    <x v="3"/>
    <x v="83"/>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5"/>
    <s v="5595000"/>
    <n v="2016"/>
    <x v="3"/>
    <x v="85"/>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6"/>
    <s v="5595000"/>
    <n v="2016"/>
    <x v="3"/>
    <x v="86"/>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7"/>
    <s v="5595000"/>
    <n v="2016"/>
    <x v="3"/>
    <x v="87"/>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8"/>
    <s v="5595000"/>
    <n v="2016"/>
    <x v="3"/>
    <x v="88"/>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9"/>
    <s v="5595000"/>
    <n v="2016"/>
    <x v="3"/>
    <x v="89"/>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0"/>
    <s v="5595000"/>
    <n v="2016"/>
    <x v="3"/>
    <x v="90"/>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1"/>
    <s v="5595000"/>
    <n v="2016"/>
    <x v="3"/>
    <x v="91"/>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3"/>
    <s v="5595000"/>
    <n v="2016"/>
    <x v="3"/>
    <x v="93"/>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7"/>
    <s v="5595000"/>
    <n v="2016"/>
    <x v="3"/>
    <x v="47"/>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8"/>
    <s v="5595000"/>
    <n v="2016"/>
    <x v="3"/>
    <x v="48"/>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9"/>
    <s v="5595000"/>
    <n v="2016"/>
    <x v="3"/>
    <x v="49"/>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50"/>
    <s v="5595000"/>
    <n v="2016"/>
    <x v="3"/>
    <x v="50"/>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4"/>
    <s v="5595000"/>
    <n v="2016"/>
    <x v="3"/>
    <x v="94"/>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115"/>
    <s v="5595000"/>
    <n v="2016"/>
    <x v="3"/>
    <x v="115"/>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101"/>
    <s v="5595000"/>
    <n v="2016"/>
    <x v="3"/>
    <x v="101"/>
    <s v="50000-PROGRAM EXPENDITURE BUDGET"/>
    <s v="58000-INTRAGOVERNMENTAL CONTRIBUTIONS"/>
    <m/>
    <n v="0"/>
    <n v="0"/>
    <n v="0"/>
    <n v="0"/>
    <n v="0"/>
    <s v="N/A"/>
    <n v="0"/>
    <n v="0"/>
    <n v="0"/>
    <n v="0"/>
    <n v="0"/>
    <n v="0"/>
    <n v="0"/>
    <n v="0"/>
    <n v="0"/>
    <n v="0"/>
    <n v="0"/>
    <n v="0"/>
    <n v="0"/>
    <s v="HOUSING OPPORTUNITY FUND"/>
    <s v="HOF OPER HSG PROJECTS 3322"/>
    <s v="HOUSING PROJECTS"/>
    <s v="FACILITIES MAINTENANCE AND OPERATIONS"/>
  </r>
  <r>
    <x v="1"/>
    <s v="1118323"/>
    <s v="351220"/>
    <x v="117"/>
    <s v="5595000"/>
    <n v="2016"/>
    <x v="3"/>
    <x v="117"/>
    <s v="50000-PROGRAM EXPENDITURE BUDGET"/>
    <s v="59900-CONTRA EXPENDITURES"/>
    <m/>
    <n v="0"/>
    <n v="0"/>
    <n v="0"/>
    <n v="0"/>
    <n v="0"/>
    <s v="N/A"/>
    <n v="0"/>
    <n v="0"/>
    <n v="0"/>
    <n v="0"/>
    <n v="0"/>
    <n v="0"/>
    <n v="0"/>
    <n v="0"/>
    <n v="0"/>
    <n v="0"/>
    <n v="0"/>
    <n v="0"/>
    <n v="0"/>
    <s v="HOUSING OPPORTUNITY FUND"/>
    <s v="HOF OPER HSG PROJECTS 3322"/>
    <s v="HOUSING PROJECTS"/>
    <s v="FACILITIES MAINTENANCE AND OPERATIONS"/>
  </r>
  <r>
    <x v="1"/>
    <s v="1118323"/>
    <s v="351300"/>
    <x v="212"/>
    <s v="0000000"/>
    <n v="2016"/>
    <x v="4"/>
    <x v="211"/>
    <s v="R3000-REVENUE"/>
    <s v="R3400-CHARGE FOR SERVICES"/>
    <m/>
    <n v="0"/>
    <n v="0"/>
    <n v="-59885.36"/>
    <n v="0"/>
    <n v="59885.36"/>
    <s v="N/A"/>
    <n v="0"/>
    <n v="0"/>
    <n v="-5740.36"/>
    <n v="0"/>
    <n v="0"/>
    <n v="-54145"/>
    <n v="0"/>
    <n v="0"/>
    <n v="0"/>
    <n v="0"/>
    <n v="0"/>
    <n v="0"/>
    <n v="0"/>
    <s v="HOUSING OPPORTUNITY FUND"/>
    <s v="HOF OPER HSG PROJECTS 3322"/>
    <s v="HOMELESS HOUSING PROGRAM"/>
    <s v="Default"/>
  </r>
  <r>
    <x v="1"/>
    <s v="1118324"/>
    <s v="351220"/>
    <x v="40"/>
    <s v="5595000"/>
    <n v="2016"/>
    <x v="3"/>
    <x v="40"/>
    <s v="50000-PROGRAM EXPENDITURE BUDGET"/>
    <s v="51000-WAGES AND BENEFITS"/>
    <s v="51100-SALARIES/WAGES"/>
    <n v="0"/>
    <n v="0"/>
    <n v="0"/>
    <n v="0"/>
    <n v="0"/>
    <s v="N/A"/>
    <n v="0"/>
    <n v="0"/>
    <n v="0"/>
    <n v="0"/>
    <n v="0"/>
    <n v="0"/>
    <n v="0"/>
    <n v="0"/>
    <n v="0"/>
    <n v="0"/>
    <n v="0"/>
    <n v="0"/>
    <n v="0"/>
    <s v="HOUSING OPPORTUNITY FUND"/>
    <s v="HOF OPER JUMPSTART INIT 3322"/>
    <s v="HOUSING PROJECTS"/>
    <s v="FACILITIES MAINTENANCE AND OPERATIONS"/>
  </r>
  <r>
    <x v="1"/>
    <s v="1118324"/>
    <s v="351220"/>
    <x v="70"/>
    <s v="5595000"/>
    <n v="2016"/>
    <x v="3"/>
    <x v="70"/>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1"/>
    <s v="5595000"/>
    <n v="2016"/>
    <x v="3"/>
    <x v="71"/>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2"/>
    <s v="5595000"/>
    <n v="2016"/>
    <x v="3"/>
    <x v="72"/>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3"/>
    <s v="5595000"/>
    <n v="2016"/>
    <x v="3"/>
    <x v="73"/>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114"/>
    <s v="0000000"/>
    <n v="2016"/>
    <x v="3"/>
    <x v="114"/>
    <s v="50000-PROGRAM EXPENDITURE BUDGET"/>
    <s v="53000-SERVICES-OTHER CHARGES"/>
    <m/>
    <n v="0"/>
    <n v="0"/>
    <n v="0"/>
    <n v="0"/>
    <n v="0"/>
    <s v="N/A"/>
    <n v="0"/>
    <n v="0"/>
    <n v="0"/>
    <n v="0"/>
    <n v="0"/>
    <n v="0"/>
    <n v="0"/>
    <n v="0"/>
    <n v="0"/>
    <n v="0"/>
    <n v="0"/>
    <n v="0"/>
    <n v="0"/>
    <s v="HOUSING OPPORTUNITY FUND"/>
    <s v="HOF OPER JUMPSTART INIT 3322"/>
    <s v="HOUSING PROJECTS"/>
    <s v="Default"/>
  </r>
  <r>
    <x v="1"/>
    <s v="1118326"/>
    <s v="351221"/>
    <x v="40"/>
    <s v="5595000"/>
    <n v="2016"/>
    <x v="3"/>
    <x v="40"/>
    <s v="50000-PROGRAM EXPENDITURE BUDGET"/>
    <s v="51000-WAGES AND BENEFITS"/>
    <s v="51100-SALARIES/WAGES"/>
    <n v="0"/>
    <n v="0"/>
    <n v="0"/>
    <n v="0"/>
    <n v="0"/>
    <s v="N/A"/>
    <n v="0"/>
    <n v="0"/>
    <n v="0"/>
    <n v="0"/>
    <n v="0"/>
    <n v="0"/>
    <n v="0"/>
    <n v="0"/>
    <n v="0"/>
    <n v="0"/>
    <n v="0"/>
    <n v="0"/>
    <n v="0"/>
    <s v="HOUSING OPPORTUNITY FUND"/>
    <s v="HOF OPER SEOLA GARDENS INFRAS"/>
    <s v="HOF CX"/>
    <s v="FACILITIES MAINTENANCE AND OPERATIONS"/>
  </r>
  <r>
    <x v="1"/>
    <s v="1118326"/>
    <s v="351221"/>
    <x v="106"/>
    <s v="5595000"/>
    <n v="2016"/>
    <x v="3"/>
    <x v="106"/>
    <s v="50000-PROGRAM EXPENDITURE BUDGET"/>
    <s v="51000-WAGES AND BENEFITS"/>
    <s v="51100-SALARIES/WAGES"/>
    <n v="0"/>
    <n v="0"/>
    <n v="0"/>
    <n v="0"/>
    <n v="0"/>
    <s v="N/A"/>
    <n v="0"/>
    <n v="0"/>
    <n v="0"/>
    <n v="0"/>
    <n v="0"/>
    <n v="0"/>
    <n v="0"/>
    <n v="0"/>
    <n v="0"/>
    <n v="0"/>
    <n v="0"/>
    <n v="0"/>
    <n v="0"/>
    <s v="HOUSING OPPORTUNITY FUND"/>
    <s v="HOF OPER SEOLA GARDENS INFRAS"/>
    <s v="HOF CX"/>
    <s v="FACILITIES MAINTENANCE AND OPERATIONS"/>
  </r>
  <r>
    <x v="1"/>
    <s v="1118326"/>
    <s v="351221"/>
    <x v="70"/>
    <s v="5595000"/>
    <n v="2016"/>
    <x v="3"/>
    <x v="70"/>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1"/>
    <s v="5595000"/>
    <n v="2016"/>
    <x v="3"/>
    <x v="71"/>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2"/>
    <s v="5595000"/>
    <n v="2016"/>
    <x v="3"/>
    <x v="72"/>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107"/>
    <s v="5595000"/>
    <n v="2016"/>
    <x v="3"/>
    <x v="107"/>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3"/>
    <s v="5595000"/>
    <n v="2016"/>
    <x v="3"/>
    <x v="73"/>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156"/>
    <s v="5592000"/>
    <n v="2016"/>
    <x v="3"/>
    <x v="155"/>
    <s v="50000-PROGRAM EXPENDITURE BUDGET"/>
    <s v="53000-SERVICES-OTHER CHARGES"/>
    <m/>
    <n v="0"/>
    <n v="0"/>
    <n v="0"/>
    <n v="0"/>
    <n v="0"/>
    <s v="N/A"/>
    <n v="0"/>
    <n v="0"/>
    <n v="0"/>
    <n v="0"/>
    <n v="0"/>
    <n v="0"/>
    <n v="0"/>
    <n v="0"/>
    <n v="0"/>
    <n v="0"/>
    <n v="0"/>
    <n v="0"/>
    <n v="0"/>
    <s v="HOUSING OPPORTUNITY FUND"/>
    <s v="HOF OPER SEOLA GARDENS INFRAS"/>
    <s v="HOF CX"/>
    <s v="HOUSING AND COMMUNITY SERVICES"/>
  </r>
  <r>
    <x v="1"/>
    <s v="1118326"/>
    <s v="351221"/>
    <x v="139"/>
    <s v="5595000"/>
    <n v="2016"/>
    <x v="3"/>
    <x v="139"/>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111"/>
    <s v="0000000"/>
    <n v="2016"/>
    <x v="3"/>
    <x v="111"/>
    <s v="50000-PROGRAM EXPENDITURE BUDGET"/>
    <s v="53000-SERVICES-OTHER CHARGES"/>
    <m/>
    <n v="0"/>
    <n v="0"/>
    <n v="0"/>
    <n v="0"/>
    <n v="0"/>
    <s v="N/A"/>
    <n v="0"/>
    <n v="0"/>
    <n v="0"/>
    <n v="0"/>
    <n v="0"/>
    <n v="0"/>
    <n v="0"/>
    <n v="0"/>
    <n v="0"/>
    <n v="0"/>
    <n v="0"/>
    <n v="0"/>
    <n v="0"/>
    <s v="HOUSING OPPORTUNITY FUND"/>
    <s v="HOF OPER SEOLA GARDENS INFRAS"/>
    <s v="HOF CX"/>
    <s v="Default"/>
  </r>
  <r>
    <x v="1"/>
    <s v="1118326"/>
    <s v="351221"/>
    <x v="111"/>
    <s v="5592000"/>
    <n v="2016"/>
    <x v="3"/>
    <x v="111"/>
    <s v="50000-PROGRAM EXPENDITURE BUDGET"/>
    <s v="53000-SERVICES-OTHER CHARGES"/>
    <m/>
    <n v="0"/>
    <n v="0"/>
    <n v="0"/>
    <n v="0"/>
    <n v="0"/>
    <s v="N/A"/>
    <n v="0"/>
    <n v="0"/>
    <n v="0"/>
    <n v="0"/>
    <n v="0"/>
    <n v="0"/>
    <n v="0"/>
    <n v="0"/>
    <n v="0"/>
    <n v="0"/>
    <n v="0"/>
    <n v="0"/>
    <n v="0"/>
    <s v="HOUSING OPPORTUNITY FUND"/>
    <s v="HOF OPER SEOLA GARDENS INFRAS"/>
    <s v="HOF CX"/>
    <s v="HOUSING AND COMMUNITY SERVICES"/>
  </r>
  <r>
    <x v="1"/>
    <s v="1118326"/>
    <s v="351221"/>
    <x v="111"/>
    <s v="5595000"/>
    <n v="2016"/>
    <x v="3"/>
    <x v="111"/>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113"/>
    <s v="5595000"/>
    <n v="2016"/>
    <x v="3"/>
    <x v="113"/>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77"/>
    <s v="5595000"/>
    <n v="2016"/>
    <x v="3"/>
    <x v="77"/>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42"/>
    <s v="5595000"/>
    <n v="2016"/>
    <x v="3"/>
    <x v="42"/>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166"/>
    <s v="5595000"/>
    <n v="2016"/>
    <x v="3"/>
    <x v="165"/>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48"/>
    <s v="5595000"/>
    <n v="2016"/>
    <x v="3"/>
    <x v="48"/>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117"/>
    <s v="5595000"/>
    <n v="2016"/>
    <x v="3"/>
    <x v="117"/>
    <s v="50000-PROGRAM EXPENDITURE BUDGET"/>
    <s v="59900-CONTRA EXPENDITURES"/>
    <m/>
    <n v="0"/>
    <n v="0"/>
    <n v="0"/>
    <n v="0"/>
    <n v="0"/>
    <s v="N/A"/>
    <n v="0"/>
    <n v="0"/>
    <n v="0"/>
    <n v="0"/>
    <n v="0"/>
    <n v="0"/>
    <n v="0"/>
    <n v="0"/>
    <n v="0"/>
    <n v="0"/>
    <n v="0"/>
    <n v="0"/>
    <n v="0"/>
    <s v="HOUSING OPPORTUNITY FUND"/>
    <s v="HOF OPER SEOLA GARDENS INFRAS"/>
    <s v="HOF CX"/>
    <s v="FACILITIES MAINTENANCE AND OPERATIONS"/>
  </r>
  <r>
    <x v="1"/>
    <s v="1118331"/>
    <s v="351222"/>
    <x v="209"/>
    <s v="0000000"/>
    <n v="2016"/>
    <x v="4"/>
    <x v="208"/>
    <s v="R3000-REVENUE"/>
    <s v="R3900-OTHER FINANCING SOURCES"/>
    <m/>
    <n v="0"/>
    <n v="0"/>
    <n v="0"/>
    <n v="0"/>
    <n v="0"/>
    <s v="N/A"/>
    <n v="0"/>
    <n v="0"/>
    <n v="0"/>
    <n v="0"/>
    <n v="0"/>
    <n v="0"/>
    <n v="0"/>
    <n v="0"/>
    <n v="0"/>
    <n v="0"/>
    <n v="0"/>
    <n v="0"/>
    <n v="0"/>
    <s v="HOUSING OPPORTUNITY FUND"/>
    <s v="HOF OPER HOF DEV DISABLED 3330"/>
    <s v="DEVELOPMENTAL DISABILITY"/>
    <s v="Default"/>
  </r>
  <r>
    <x v="1"/>
    <s v="1118332"/>
    <s v="351222"/>
    <x v="111"/>
    <s v="5595000"/>
    <n v="2016"/>
    <x v="3"/>
    <x v="111"/>
    <s v="50000-PROGRAM EXPENDITURE BUDGET"/>
    <s v="53000-SERVICES-OTHER CHARGES"/>
    <m/>
    <n v="0"/>
    <n v="0"/>
    <n v="0"/>
    <n v="-53066.01"/>
    <n v="53066.01"/>
    <s v="N/A"/>
    <n v="0"/>
    <n v="0"/>
    <n v="0"/>
    <n v="0"/>
    <n v="0"/>
    <n v="0"/>
    <n v="0"/>
    <n v="0"/>
    <n v="0"/>
    <n v="0"/>
    <n v="0"/>
    <n v="0"/>
    <n v="0"/>
    <s v="HOUSING OPPORTUNITY FUND"/>
    <s v="HOF OPER COMM HM 7THAD FAM3330"/>
    <s v="DEVELOPMENTAL DISABILITY"/>
    <s v="FACILITIES MAINTENANCE AND OPERATIONS"/>
  </r>
  <r>
    <x v="1"/>
    <s v="1118333"/>
    <s v="351222"/>
    <x v="111"/>
    <s v="5595000"/>
    <n v="2016"/>
    <x v="3"/>
    <x v="111"/>
    <s v="50000-PROGRAM EXPENDITURE BUDGET"/>
    <s v="53000-SERVICES-OTHER CHARGES"/>
    <m/>
    <n v="0"/>
    <n v="0"/>
    <n v="0"/>
    <n v="0"/>
    <n v="0"/>
    <s v="N/A"/>
    <n v="0"/>
    <n v="0"/>
    <n v="0"/>
    <n v="0"/>
    <n v="0"/>
    <n v="0"/>
    <n v="0"/>
    <n v="0"/>
    <n v="0"/>
    <n v="0"/>
    <n v="0"/>
    <n v="0"/>
    <n v="0"/>
    <s v="HOUSING OPPORTUNITY FUND"/>
    <s v="HOF OPER HD1201BELLEVUE APTS"/>
    <s v="DEVELOPMENTAL DISABILITY"/>
    <s v="FACILITIES MAINTENANCE AND OPERATIONS"/>
  </r>
  <r>
    <x v="1"/>
    <s v="1118334"/>
    <s v="351222"/>
    <x v="111"/>
    <s v="5595000"/>
    <n v="2016"/>
    <x v="3"/>
    <x v="111"/>
    <s v="50000-PROGRAM EXPENDITURE BUDGET"/>
    <s v="53000-SERVICES-OTHER CHARGES"/>
    <m/>
    <n v="0"/>
    <n v="0"/>
    <n v="0"/>
    <n v="0"/>
    <n v="0"/>
    <s v="N/A"/>
    <n v="0"/>
    <n v="0"/>
    <n v="0"/>
    <n v="0"/>
    <n v="0"/>
    <n v="0"/>
    <n v="0"/>
    <n v="0"/>
    <n v="0"/>
    <n v="0"/>
    <n v="0"/>
    <n v="0"/>
    <n v="0"/>
    <s v="HOUSING OPPORTUNITY FUND"/>
    <s v="HOF OPER HD1202  PARKVIEW HMSP"/>
    <s v="DEVELOPMENTAL DISABILITY"/>
    <s v="FACILITIES MAINTENANCE AND OPERATIONS"/>
  </r>
  <r>
    <x v="1"/>
    <s v="1118336"/>
    <s v="351223"/>
    <x v="46"/>
    <s v="0000000"/>
    <n v="2016"/>
    <x v="4"/>
    <x v="46"/>
    <s v="R3000-REVENUE"/>
    <s v="R3600-MISCELLANEOUS REVENUE"/>
    <m/>
    <n v="0"/>
    <n v="0"/>
    <n v="0"/>
    <n v="0"/>
    <n v="0"/>
    <s v="N/A"/>
    <n v="0"/>
    <n v="0"/>
    <n v="0"/>
    <n v="0"/>
    <n v="0"/>
    <n v="0"/>
    <n v="0"/>
    <n v="0"/>
    <n v="0"/>
    <n v="0"/>
    <n v="0"/>
    <n v="0"/>
    <n v="0"/>
    <s v="HOUSING OPPORTUNITY FUND"/>
    <s v="HOF OPER CR ENHANCMNT ADM"/>
    <s v="CREDIT ENHANCEMENT FUND"/>
    <s v="Default"/>
  </r>
  <r>
    <x v="1"/>
    <s v="1118336"/>
    <s v="351223"/>
    <x v="179"/>
    <s v="0000000"/>
    <n v="2016"/>
    <x v="4"/>
    <x v="178"/>
    <s v="R3000-REVENUE"/>
    <s v="R3600-MISCELLANEOUS REVENUE"/>
    <m/>
    <n v="0"/>
    <n v="0"/>
    <n v="0"/>
    <n v="0"/>
    <n v="0"/>
    <s v="N/A"/>
    <n v="-27378"/>
    <n v="0"/>
    <n v="0"/>
    <n v="0"/>
    <n v="0"/>
    <n v="0"/>
    <n v="-70557.5"/>
    <n v="0"/>
    <n v="0"/>
    <n v="0"/>
    <n v="0"/>
    <n v="97935.5"/>
    <n v="0"/>
    <s v="HOUSING OPPORTUNITY FUND"/>
    <s v="HOF OPER CR ENHANCMNT ADM"/>
    <s v="CREDIT ENHANCEMENT FUND"/>
    <s v="Default"/>
  </r>
  <r>
    <x v="1"/>
    <s v="1118336"/>
    <s v="351223"/>
    <x v="40"/>
    <s v="5592000"/>
    <n v="2016"/>
    <x v="3"/>
    <x v="40"/>
    <s v="50000-PROGRAM EXPENDITURE BUDGET"/>
    <s v="51000-WAGES AND BENEFITS"/>
    <s v="51100-SALARIES/WAGES"/>
    <n v="0"/>
    <n v="0"/>
    <n v="0"/>
    <n v="0"/>
    <n v="0"/>
    <s v="N/A"/>
    <n v="374.38"/>
    <n v="0"/>
    <n v="0"/>
    <n v="0"/>
    <n v="0"/>
    <n v="-374.38"/>
    <n v="0"/>
    <n v="0"/>
    <n v="0"/>
    <n v="0"/>
    <n v="0"/>
    <n v="0"/>
    <n v="0"/>
    <s v="HOUSING OPPORTUNITY FUND"/>
    <s v="HOF OPER CR ENHANCMNT ADM"/>
    <s v="CREDIT ENHANCEMENT FUND"/>
    <s v="HOUSING AND COMMUNITY SERVICES"/>
  </r>
  <r>
    <x v="1"/>
    <s v="1118336"/>
    <s v="351223"/>
    <x v="40"/>
    <s v="5595000"/>
    <n v="2016"/>
    <x v="3"/>
    <x v="40"/>
    <s v="50000-PROGRAM EXPENDITURE BUDGET"/>
    <s v="51000-WAGES AND BENEFITS"/>
    <s v="51100-SALARIES/WAGES"/>
    <n v="0"/>
    <n v="0"/>
    <n v="0"/>
    <n v="0"/>
    <n v="0"/>
    <s v="N/A"/>
    <n v="0"/>
    <n v="0"/>
    <n v="0"/>
    <n v="0"/>
    <n v="0"/>
    <n v="0"/>
    <n v="0"/>
    <n v="0"/>
    <n v="0"/>
    <n v="0"/>
    <n v="0"/>
    <n v="0"/>
    <n v="0"/>
    <s v="HOUSING OPPORTUNITY FUND"/>
    <s v="HOF OPER CR ENHANCMNT ADM"/>
    <s v="CREDIT ENHANCEMENT FUND"/>
    <s v="FACILITIES MAINTENANCE AND OPERATIONS"/>
  </r>
  <r>
    <x v="1"/>
    <s v="1118336"/>
    <s v="351223"/>
    <x v="106"/>
    <s v="5595000"/>
    <n v="2016"/>
    <x v="3"/>
    <x v="106"/>
    <s v="50000-PROGRAM EXPENDITURE BUDGET"/>
    <s v="51000-WAGES AND BENEFITS"/>
    <s v="51100-SALARIES/WAGES"/>
    <n v="0"/>
    <n v="0"/>
    <n v="0"/>
    <n v="0"/>
    <n v="0"/>
    <s v="N/A"/>
    <n v="0"/>
    <n v="0"/>
    <n v="0"/>
    <n v="0"/>
    <n v="0"/>
    <n v="0"/>
    <n v="0"/>
    <n v="0"/>
    <n v="0"/>
    <n v="0"/>
    <n v="0"/>
    <n v="0"/>
    <n v="0"/>
    <s v="HOUSING OPPORTUNITY FUND"/>
    <s v="HOF OPER CR ENHANCMNT ADM"/>
    <s v="CREDIT ENHANCEMENT FUND"/>
    <s v="FACILITIES MAINTENANCE AND OPERATIONS"/>
  </r>
  <r>
    <x v="1"/>
    <s v="1118336"/>
    <s v="351223"/>
    <x v="70"/>
    <s v="5592000"/>
    <n v="2016"/>
    <x v="3"/>
    <x v="70"/>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0"/>
    <s v="5595000"/>
    <n v="2016"/>
    <x v="3"/>
    <x v="70"/>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71"/>
    <s v="5592000"/>
    <n v="2016"/>
    <x v="3"/>
    <x v="71"/>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1"/>
    <s v="5595000"/>
    <n v="2016"/>
    <x v="3"/>
    <x v="71"/>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72"/>
    <s v="5592000"/>
    <n v="2016"/>
    <x v="3"/>
    <x v="72"/>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2"/>
    <s v="5595000"/>
    <n v="2016"/>
    <x v="3"/>
    <x v="72"/>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107"/>
    <s v="5595000"/>
    <n v="2016"/>
    <x v="3"/>
    <x v="107"/>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112"/>
    <s v="5592000"/>
    <n v="2016"/>
    <x v="3"/>
    <x v="112"/>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112"/>
    <s v="5595000"/>
    <n v="2016"/>
    <x v="3"/>
    <x v="112"/>
    <s v="50000-PROGRAM EXPENDITURE BUDGET"/>
    <s v="53000-SERVICES-OTHER CHARGES"/>
    <m/>
    <n v="0"/>
    <n v="0"/>
    <n v="0"/>
    <n v="0"/>
    <n v="0"/>
    <s v="N/A"/>
    <n v="0"/>
    <n v="0"/>
    <n v="0"/>
    <n v="0"/>
    <n v="0"/>
    <n v="0"/>
    <n v="0"/>
    <n v="0"/>
    <n v="0"/>
    <n v="0"/>
    <n v="0"/>
    <n v="0"/>
    <n v="0"/>
    <s v="HOUSING OPPORTUNITY FUND"/>
    <s v="HOF OPER CR ENHANCMNT ADM"/>
    <s v="CREDIT ENHANCEMENT FUND"/>
    <s v="FACILITIES MAINTENANCE AND OPERATIONS"/>
  </r>
  <r>
    <x v="1"/>
    <s v="1118336"/>
    <s v="351223"/>
    <x v="114"/>
    <s v="5592000"/>
    <n v="2016"/>
    <x v="3"/>
    <x v="114"/>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182"/>
    <s v="5595000"/>
    <n v="2016"/>
    <x v="3"/>
    <x v="181"/>
    <s v="50000-PROGRAM EXPENDITURE BUDGET"/>
    <s v="53000-SERVICES-OTHER CHARGES"/>
    <m/>
    <n v="0"/>
    <n v="0"/>
    <n v="0"/>
    <n v="0"/>
    <n v="0"/>
    <s v="N/A"/>
    <n v="0"/>
    <n v="0"/>
    <n v="0"/>
    <n v="0"/>
    <n v="0"/>
    <n v="0"/>
    <n v="0"/>
    <n v="0"/>
    <n v="0"/>
    <n v="0"/>
    <n v="0"/>
    <n v="0"/>
    <n v="0"/>
    <s v="HOUSING OPPORTUNITY FUND"/>
    <s v="HOF OPER CR ENHANCMNT ADM"/>
    <s v="CREDIT ENHANCEMENT FUND"/>
    <s v="FACILITIES MAINTENANCE AND OPERATIONS"/>
  </r>
  <r>
    <x v="1"/>
    <s v="1118336"/>
    <s v="351223"/>
    <x v="77"/>
    <s v="5592000"/>
    <n v="2016"/>
    <x v="3"/>
    <x v="77"/>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83"/>
    <s v="5592000"/>
    <n v="2016"/>
    <x v="3"/>
    <x v="83"/>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5"/>
    <s v="5592000"/>
    <n v="2016"/>
    <x v="3"/>
    <x v="85"/>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6"/>
    <s v="5592000"/>
    <n v="2016"/>
    <x v="3"/>
    <x v="86"/>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7"/>
    <s v="5592000"/>
    <n v="2016"/>
    <x v="3"/>
    <x v="87"/>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8"/>
    <s v="5592000"/>
    <n v="2016"/>
    <x v="3"/>
    <x v="88"/>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9"/>
    <s v="5592000"/>
    <n v="2016"/>
    <x v="3"/>
    <x v="89"/>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0"/>
    <s v="5592000"/>
    <n v="2016"/>
    <x v="3"/>
    <x v="90"/>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1"/>
    <s v="5592000"/>
    <n v="2016"/>
    <x v="3"/>
    <x v="91"/>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3"/>
    <s v="5592000"/>
    <n v="2016"/>
    <x v="3"/>
    <x v="93"/>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7"/>
    <s v="5592000"/>
    <n v="2016"/>
    <x v="3"/>
    <x v="47"/>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8"/>
    <s v="5592000"/>
    <n v="2016"/>
    <x v="3"/>
    <x v="48"/>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9"/>
    <s v="5592000"/>
    <n v="2016"/>
    <x v="3"/>
    <x v="49"/>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50"/>
    <s v="5592000"/>
    <n v="2016"/>
    <x v="3"/>
    <x v="50"/>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4"/>
    <s v="5592000"/>
    <n v="2016"/>
    <x v="3"/>
    <x v="94"/>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115"/>
    <s v="5592000"/>
    <n v="2016"/>
    <x v="3"/>
    <x v="115"/>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101"/>
    <s v="5592000"/>
    <n v="2016"/>
    <x v="3"/>
    <x v="101"/>
    <s v="50000-PROGRAM EXPENDITURE BUDGET"/>
    <s v="58000-INTRAGOVERNMENTAL CONTRIBUTIONS"/>
    <m/>
    <n v="0"/>
    <n v="0"/>
    <n v="0"/>
    <n v="0"/>
    <n v="0"/>
    <s v="N/A"/>
    <n v="0"/>
    <n v="0"/>
    <n v="0"/>
    <n v="0"/>
    <n v="0"/>
    <n v="0"/>
    <n v="0"/>
    <n v="0"/>
    <n v="0"/>
    <n v="0"/>
    <n v="0"/>
    <n v="0"/>
    <n v="0"/>
    <s v="HOUSING OPPORTUNITY FUND"/>
    <s v="HOF OPER CR ENHANCMNT ADM"/>
    <s v="CREDIT ENHANCEMENT FUND"/>
    <s v="HOUSING AND COMMUNITY SERVICES"/>
  </r>
  <r>
    <x v="1"/>
    <s v="1118336"/>
    <s v="351223"/>
    <x v="117"/>
    <s v="5592000"/>
    <n v="2016"/>
    <x v="3"/>
    <x v="117"/>
    <s v="50000-PROGRAM EXPENDITURE BUDGET"/>
    <s v="59900-CONTRA EXPENDITURES"/>
    <m/>
    <n v="0"/>
    <n v="0"/>
    <n v="0"/>
    <n v="0"/>
    <n v="0"/>
    <s v="N/A"/>
    <n v="0"/>
    <n v="0"/>
    <n v="0"/>
    <n v="0"/>
    <n v="0"/>
    <n v="0"/>
    <n v="0"/>
    <n v="0"/>
    <n v="0"/>
    <n v="0"/>
    <n v="0"/>
    <n v="0"/>
    <n v="0"/>
    <s v="HOUSING OPPORTUNITY FUND"/>
    <s v="HOF OPER CR ENHANCMNT ADM"/>
    <s v="CREDIT ENHANCEMENT FUND"/>
    <s v="HOUSING AND COMMUNITY SERVICES"/>
  </r>
  <r>
    <x v="1"/>
    <s v="1118336"/>
    <s v="351223"/>
    <x v="117"/>
    <s v="5595000"/>
    <n v="2016"/>
    <x v="3"/>
    <x v="117"/>
    <s v="50000-PROGRAM EXPENDITURE BUDGET"/>
    <s v="59900-CONTRA EXPENDITURES"/>
    <m/>
    <n v="0"/>
    <n v="0"/>
    <n v="0"/>
    <n v="0"/>
    <n v="0"/>
    <s v="N/A"/>
    <n v="0"/>
    <n v="0"/>
    <n v="0"/>
    <n v="0"/>
    <n v="0"/>
    <n v="0"/>
    <n v="0"/>
    <n v="0"/>
    <n v="0"/>
    <n v="0"/>
    <n v="0"/>
    <n v="0"/>
    <n v="0"/>
    <s v="HOUSING OPPORTUNITY FUND"/>
    <s v="HOF OPER CR ENHANCMNT ADM"/>
    <s v="CREDIT ENHANCEMENT FUND"/>
    <s v="FACILITIES MAINTENANCE AND OPERATIONS"/>
  </r>
  <r>
    <x v="1"/>
    <s v="1118336"/>
    <s v="351223"/>
    <x v="53"/>
    <s v="5595000"/>
    <n v="2016"/>
    <x v="3"/>
    <x v="53"/>
    <s v="50000-PROGRAM EXPENDITURE BUDGET"/>
    <s v="82000-APPLIED OVERHEAD"/>
    <m/>
    <n v="0"/>
    <n v="0"/>
    <n v="0"/>
    <n v="0"/>
    <n v="0"/>
    <s v="N/A"/>
    <n v="0"/>
    <n v="0"/>
    <n v="0"/>
    <n v="0"/>
    <n v="0"/>
    <n v="0"/>
    <n v="0"/>
    <n v="0"/>
    <n v="0"/>
    <n v="0"/>
    <n v="0"/>
    <n v="0"/>
    <n v="0"/>
    <s v="HOUSING OPPORTUNITY FUND"/>
    <s v="HOF OPER CR ENHANCMNT ADM"/>
    <s v="CREDIT ENHANCEMENT FUND"/>
    <s v="FACILITIES MAINTENANCE AND OPERATIONS"/>
  </r>
  <r>
    <x v="1"/>
    <s v="1118336"/>
    <s v="351223"/>
    <x v="54"/>
    <s v="5595000"/>
    <n v="2016"/>
    <x v="3"/>
    <x v="54"/>
    <s v="50000-PROGRAM EXPENDITURE BUDGET"/>
    <s v="82000-APPLIED OVERHEAD"/>
    <m/>
    <n v="0"/>
    <n v="0"/>
    <n v="0"/>
    <n v="0"/>
    <n v="0"/>
    <s v="N/A"/>
    <n v="0"/>
    <n v="0"/>
    <n v="0"/>
    <n v="0"/>
    <n v="0"/>
    <n v="0"/>
    <n v="0"/>
    <n v="0"/>
    <n v="0"/>
    <n v="0"/>
    <n v="0"/>
    <n v="0"/>
    <n v="0"/>
    <s v="HOUSING OPPORTUNITY FUND"/>
    <s v="HOF OPER CR ENHANCMNT ADM"/>
    <s v="CREDIT ENHANCEMENT FUND"/>
    <s v="FACILITIES MAINTENANCE AND OPERATIONS"/>
  </r>
  <r>
    <x v="1"/>
    <s v="1118337"/>
    <s v="351224"/>
    <x v="40"/>
    <s v="5592000"/>
    <n v="2016"/>
    <x v="3"/>
    <x v="40"/>
    <s v="50000-PROGRAM EXPENDITURE BUDGET"/>
    <s v="51000-WAGES AND BENEFITS"/>
    <s v="51100-SALARIES/WAGES"/>
    <n v="0"/>
    <n v="0"/>
    <n v="0"/>
    <n v="0"/>
    <n v="0"/>
    <s v="N/A"/>
    <n v="348.67"/>
    <n v="0"/>
    <n v="0"/>
    <n v="0"/>
    <n v="0"/>
    <n v="-348.67"/>
    <n v="0"/>
    <n v="0"/>
    <n v="0"/>
    <n v="0"/>
    <n v="0"/>
    <n v="0"/>
    <n v="0"/>
    <s v="HOUSING OPPORTUNITY FUND"/>
    <s v="HOF OPER CX WF HSG ADMIN 3336"/>
    <s v="WORKFORCE HOUSING"/>
    <s v="HOUSING AND COMMUNITY SERVICES"/>
  </r>
  <r>
    <x v="1"/>
    <s v="1118337"/>
    <s v="351224"/>
    <x v="40"/>
    <s v="5595000"/>
    <n v="2016"/>
    <x v="3"/>
    <x v="40"/>
    <s v="50000-PROGRAM EXPENDITURE BUDGET"/>
    <s v="51000-WAGES AND BENEFITS"/>
    <s v="51100-SALARIES/WAGES"/>
    <n v="0"/>
    <n v="0"/>
    <n v="0"/>
    <n v="0"/>
    <n v="0"/>
    <s v="N/A"/>
    <n v="0"/>
    <n v="0"/>
    <n v="0"/>
    <n v="0"/>
    <n v="0"/>
    <n v="0"/>
    <n v="0"/>
    <n v="0"/>
    <n v="0"/>
    <n v="0"/>
    <n v="0"/>
    <n v="0"/>
    <n v="0"/>
    <s v="HOUSING OPPORTUNITY FUND"/>
    <s v="HOF OPER CX WF HSG ADMIN 3336"/>
    <s v="WORKFORCE HOUSING"/>
    <s v="FACILITIES MAINTENANCE AND OPERATIONS"/>
  </r>
  <r>
    <x v="1"/>
    <s v="1118337"/>
    <s v="351224"/>
    <x v="70"/>
    <s v="5592000"/>
    <n v="2016"/>
    <x v="3"/>
    <x v="70"/>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0"/>
    <s v="5595000"/>
    <n v="2016"/>
    <x v="3"/>
    <x v="70"/>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1"/>
    <s v="5592000"/>
    <n v="2016"/>
    <x v="3"/>
    <x v="71"/>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1"/>
    <s v="5595000"/>
    <n v="2016"/>
    <x v="3"/>
    <x v="71"/>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2"/>
    <s v="5592000"/>
    <n v="2016"/>
    <x v="3"/>
    <x v="72"/>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2"/>
    <s v="5595000"/>
    <n v="2016"/>
    <x v="3"/>
    <x v="72"/>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3"/>
    <s v="5592000"/>
    <n v="2016"/>
    <x v="3"/>
    <x v="73"/>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5"/>
    <s v="5592000"/>
    <n v="2016"/>
    <x v="3"/>
    <x v="75"/>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75"/>
    <s v="5595000"/>
    <n v="2016"/>
    <x v="3"/>
    <x v="75"/>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63"/>
    <s v="5595000"/>
    <n v="2016"/>
    <x v="3"/>
    <x v="162"/>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57"/>
    <s v="5595000"/>
    <n v="2016"/>
    <x v="3"/>
    <x v="156"/>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71"/>
    <s v="5592000"/>
    <n v="2016"/>
    <x v="3"/>
    <x v="170"/>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171"/>
    <s v="5595000"/>
    <n v="2016"/>
    <x v="3"/>
    <x v="170"/>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10"/>
    <s v="5592000"/>
    <n v="2016"/>
    <x v="3"/>
    <x v="110"/>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153"/>
    <s v="5595000"/>
    <n v="2016"/>
    <x v="3"/>
    <x v="152"/>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41"/>
    <s v="5595000"/>
    <n v="2016"/>
    <x v="3"/>
    <x v="41"/>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12"/>
    <s v="5592000"/>
    <n v="2016"/>
    <x v="3"/>
    <x v="112"/>
    <s v="50000-PROGRAM EXPENDITURE BUDGET"/>
    <s v="53000-SERVICES-OTHER CHARGES"/>
    <m/>
    <n v="0"/>
    <n v="0"/>
    <n v="18.150000000000002"/>
    <n v="0"/>
    <n v="-18.150000000000002"/>
    <s v="N/A"/>
    <n v="18.150000000000002"/>
    <n v="0"/>
    <n v="0"/>
    <n v="0"/>
    <n v="0"/>
    <n v="0"/>
    <n v="0"/>
    <n v="0"/>
    <n v="0"/>
    <n v="0"/>
    <n v="0"/>
    <n v="0"/>
    <n v="0"/>
    <s v="HOUSING OPPORTUNITY FUND"/>
    <s v="HOF OPER CX WF HSG ADMIN 3336"/>
    <s v="WORKFORCE HOUSING"/>
    <s v="HOUSING AND COMMUNITY SERVICES"/>
  </r>
  <r>
    <x v="1"/>
    <s v="1118337"/>
    <s v="351224"/>
    <x v="112"/>
    <s v="5595000"/>
    <n v="2016"/>
    <x v="3"/>
    <x v="112"/>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35"/>
    <s v="5592000"/>
    <n v="2016"/>
    <x v="3"/>
    <x v="135"/>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51"/>
    <s v="5592000"/>
    <n v="2016"/>
    <x v="3"/>
    <x v="51"/>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13"/>
    <s v="5592000"/>
    <n v="2016"/>
    <x v="3"/>
    <x v="113"/>
    <s v="50000-PROGRAM EXPENDITURE BUDGET"/>
    <s v="53000-SERVICES-OTHER CHARGES"/>
    <m/>
    <n v="0"/>
    <n v="0"/>
    <n v="573.51"/>
    <n v="0"/>
    <n v="-573.51"/>
    <s v="N/A"/>
    <n v="0"/>
    <n v="573.51"/>
    <n v="0"/>
    <n v="0"/>
    <n v="0"/>
    <n v="0"/>
    <n v="0"/>
    <n v="0"/>
    <n v="0"/>
    <n v="0"/>
    <n v="0"/>
    <n v="0"/>
    <n v="0"/>
    <s v="HOUSING OPPORTUNITY FUND"/>
    <s v="HOF OPER CX WF HSG ADMIN 3336"/>
    <s v="WORKFORCE HOUSING"/>
    <s v="HOUSING AND COMMUNITY SERVICES"/>
  </r>
  <r>
    <x v="1"/>
    <s v="1118337"/>
    <s v="351224"/>
    <x v="144"/>
    <s v="5592000"/>
    <n v="2016"/>
    <x v="3"/>
    <x v="144"/>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59"/>
    <s v="5595000"/>
    <n v="2016"/>
    <x v="3"/>
    <x v="158"/>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14"/>
    <s v="5592000"/>
    <n v="2016"/>
    <x v="3"/>
    <x v="114"/>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61"/>
    <s v="5592000"/>
    <n v="2016"/>
    <x v="3"/>
    <x v="160"/>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61"/>
    <s v="5595000"/>
    <n v="2016"/>
    <x v="3"/>
    <x v="160"/>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77"/>
    <s v="5592000"/>
    <n v="2016"/>
    <x v="3"/>
    <x v="77"/>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77"/>
    <s v="5595000"/>
    <n v="2016"/>
    <x v="3"/>
    <x v="77"/>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47"/>
    <s v="5595000"/>
    <n v="2016"/>
    <x v="3"/>
    <x v="147"/>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42"/>
    <s v="5592000"/>
    <n v="2016"/>
    <x v="3"/>
    <x v="42"/>
    <s v="50000-PROGRAM EXPENDITURE BUDGET"/>
    <s v="55000-INTRAGOVERNMENTAL SERVICES"/>
    <m/>
    <n v="0"/>
    <n v="0"/>
    <n v="0"/>
    <n v="0"/>
    <n v="0"/>
    <s v="N/A"/>
    <n v="24"/>
    <n v="48"/>
    <n v="0"/>
    <n v="0"/>
    <n v="24"/>
    <n v="-96"/>
    <n v="0"/>
    <n v="0"/>
    <n v="0"/>
    <n v="0"/>
    <n v="0"/>
    <n v="0"/>
    <n v="0"/>
    <s v="HOUSING OPPORTUNITY FUND"/>
    <s v="HOF OPER CX WF HSG ADMIN 3336"/>
    <s v="WORKFORCE HOUSING"/>
    <s v="HOUSING AND COMMUNITY SERVICES"/>
  </r>
  <r>
    <x v="1"/>
    <s v="1118337"/>
    <s v="351224"/>
    <x v="42"/>
    <s v="5595000"/>
    <n v="2016"/>
    <x v="3"/>
    <x v="42"/>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83"/>
    <s v="5592000"/>
    <n v="2016"/>
    <x v="3"/>
    <x v="83"/>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66"/>
    <s v="5592000"/>
    <n v="2016"/>
    <x v="3"/>
    <x v="16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66"/>
    <s v="5595000"/>
    <n v="2016"/>
    <x v="3"/>
    <x v="165"/>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148"/>
    <s v="5595000"/>
    <n v="2016"/>
    <x v="3"/>
    <x v="148"/>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85"/>
    <s v="5592000"/>
    <n v="2016"/>
    <x v="3"/>
    <x v="8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6"/>
    <s v="5592000"/>
    <n v="2016"/>
    <x v="3"/>
    <x v="86"/>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7"/>
    <s v="5592000"/>
    <n v="2016"/>
    <x v="3"/>
    <x v="87"/>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8"/>
    <s v="5592000"/>
    <n v="2016"/>
    <x v="3"/>
    <x v="88"/>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9"/>
    <s v="5592000"/>
    <n v="2016"/>
    <x v="3"/>
    <x v="89"/>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0"/>
    <s v="5592000"/>
    <n v="2016"/>
    <x v="3"/>
    <x v="90"/>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1"/>
    <s v="5592000"/>
    <n v="2016"/>
    <x v="3"/>
    <x v="91"/>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3"/>
    <s v="5592000"/>
    <n v="2016"/>
    <x v="3"/>
    <x v="93"/>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7"/>
    <s v="5592000"/>
    <n v="2016"/>
    <x v="3"/>
    <x v="47"/>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8"/>
    <s v="5592000"/>
    <n v="2016"/>
    <x v="3"/>
    <x v="48"/>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9"/>
    <s v="5592000"/>
    <n v="2016"/>
    <x v="3"/>
    <x v="49"/>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50"/>
    <s v="5592000"/>
    <n v="2016"/>
    <x v="3"/>
    <x v="50"/>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4"/>
    <s v="5592000"/>
    <n v="2016"/>
    <x v="3"/>
    <x v="94"/>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15"/>
    <s v="5592000"/>
    <n v="2016"/>
    <x v="3"/>
    <x v="11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01"/>
    <s v="5592000"/>
    <n v="2016"/>
    <x v="3"/>
    <x v="101"/>
    <s v="50000-PROGRAM EXPENDITURE BUDGET"/>
    <s v="58000-INTRAGOVERNMENTAL CONTRIBUTIONS"/>
    <m/>
    <n v="0"/>
    <n v="0"/>
    <n v="0"/>
    <n v="0"/>
    <n v="0"/>
    <s v="N/A"/>
    <n v="0"/>
    <n v="0"/>
    <n v="0"/>
    <n v="0"/>
    <n v="0"/>
    <n v="0"/>
    <n v="0"/>
    <n v="0"/>
    <n v="0"/>
    <n v="0"/>
    <n v="0"/>
    <n v="0"/>
    <n v="0"/>
    <s v="HOUSING OPPORTUNITY FUND"/>
    <s v="HOF OPER CX WF HSG ADMIN 3336"/>
    <s v="WORKFORCE HOUSING"/>
    <s v="HOUSING AND COMMUNITY SERVICES"/>
  </r>
  <r>
    <x v="1"/>
    <s v="1118337"/>
    <s v="351224"/>
    <x v="117"/>
    <s v="5592000"/>
    <n v="2016"/>
    <x v="3"/>
    <x v="117"/>
    <s v="50000-PROGRAM EXPENDITURE BUDGET"/>
    <s v="59900-CONTRA EXPENDITURES"/>
    <m/>
    <n v="0"/>
    <n v="0"/>
    <n v="0"/>
    <n v="0"/>
    <n v="0"/>
    <s v="N/A"/>
    <n v="0"/>
    <n v="0"/>
    <n v="0"/>
    <n v="0"/>
    <n v="0"/>
    <n v="0"/>
    <n v="0"/>
    <n v="0"/>
    <n v="0"/>
    <n v="0"/>
    <n v="0"/>
    <n v="0"/>
    <n v="0"/>
    <s v="HOUSING OPPORTUNITY FUND"/>
    <s v="HOF OPER CX WF HSG ADMIN 3336"/>
    <s v="WORKFORCE HOUSING"/>
    <s v="HOUSING AND COMMUNITY SERVICES"/>
  </r>
  <r>
    <x v="1"/>
    <s v="1118337"/>
    <s v="351224"/>
    <x v="117"/>
    <s v="5595000"/>
    <n v="2016"/>
    <x v="3"/>
    <x v="117"/>
    <s v="50000-PROGRAM EXPENDITURE BUDGET"/>
    <s v="59900-CONTRA EXPENDITURES"/>
    <m/>
    <n v="0"/>
    <n v="0"/>
    <n v="0"/>
    <n v="0"/>
    <n v="0"/>
    <s v="N/A"/>
    <n v="0"/>
    <n v="0"/>
    <n v="0"/>
    <n v="0"/>
    <n v="0"/>
    <n v="0"/>
    <n v="0"/>
    <n v="0"/>
    <n v="0"/>
    <n v="0"/>
    <n v="0"/>
    <n v="0"/>
    <n v="0"/>
    <s v="HOUSING OPPORTUNITY FUND"/>
    <s v="HOF OPER CX WF HSG ADMIN 3336"/>
    <s v="WORKFORCE HOUSING"/>
    <s v="FACILITIES MAINTENANCE AND OPERATIONS"/>
  </r>
  <r>
    <x v="1"/>
    <s v="1118337"/>
    <s v="351224"/>
    <x v="53"/>
    <s v="5595000"/>
    <n v="2016"/>
    <x v="3"/>
    <x v="53"/>
    <s v="50000-PROGRAM EXPENDITURE BUDGET"/>
    <s v="82000-APPLIED OVERHEAD"/>
    <m/>
    <n v="0"/>
    <n v="0"/>
    <n v="0"/>
    <n v="0"/>
    <n v="0"/>
    <s v="N/A"/>
    <n v="0"/>
    <n v="0"/>
    <n v="0"/>
    <n v="0"/>
    <n v="0"/>
    <n v="0"/>
    <n v="0"/>
    <n v="0"/>
    <n v="0"/>
    <n v="0"/>
    <n v="0"/>
    <n v="0"/>
    <n v="0"/>
    <s v="HOUSING OPPORTUNITY FUND"/>
    <s v="HOF OPER CX WF HSG ADMIN 3336"/>
    <s v="WORKFORCE HOUSING"/>
    <s v="FACILITIES MAINTENANCE AND OPERATIONS"/>
  </r>
  <r>
    <x v="1"/>
    <s v="1118337"/>
    <s v="351224"/>
    <x v="54"/>
    <s v="5595000"/>
    <n v="2016"/>
    <x v="3"/>
    <x v="54"/>
    <s v="50000-PROGRAM EXPENDITURE BUDGET"/>
    <s v="82000-APPLIED OVERHEAD"/>
    <m/>
    <n v="0"/>
    <n v="0"/>
    <n v="0"/>
    <n v="0"/>
    <n v="0"/>
    <s v="N/A"/>
    <n v="0"/>
    <n v="0"/>
    <n v="0"/>
    <n v="0"/>
    <n v="0"/>
    <n v="0"/>
    <n v="0"/>
    <n v="0"/>
    <n v="0"/>
    <n v="0"/>
    <n v="0"/>
    <n v="0"/>
    <n v="0"/>
    <s v="HOUSING OPPORTUNITY FUND"/>
    <s v="HOF OPER CX WF HSG ADMIN 3336"/>
    <s v="WORKFORCE HOUSING"/>
    <s v="FACILITIES MAINTENANCE AND OPERATIONS"/>
  </r>
  <r>
    <x v="1"/>
    <s v="1118342"/>
    <s v="351225"/>
    <x v="111"/>
    <s v="5595000"/>
    <n v="2016"/>
    <x v="3"/>
    <x v="111"/>
    <s v="50000-PROGRAM EXPENDITURE BUDGET"/>
    <s v="53000-SERVICES-OTHER CHARGES"/>
    <m/>
    <n v="0"/>
    <n v="0"/>
    <n v="0"/>
    <n v="0"/>
    <n v="0"/>
    <s v="N/A"/>
    <n v="0"/>
    <n v="0"/>
    <n v="0"/>
    <n v="0"/>
    <n v="0"/>
    <n v="0"/>
    <n v="0"/>
    <n v="0"/>
    <n v="0"/>
    <n v="0"/>
    <n v="0"/>
    <n v="0"/>
    <n v="0"/>
    <s v="HOUSING OPPORTUNITY FUND"/>
    <s v="HOF OPER HL1212 YOUTH HN RESID"/>
    <s v="HUMAN SVCS LEVY CAP"/>
    <s v="FACILITIES MAINTENANCE AND OPERATIONS"/>
  </r>
  <r>
    <x v="1"/>
    <s v="1118343"/>
    <s v="351225"/>
    <x v="211"/>
    <s v="0000000"/>
    <n v="2016"/>
    <x v="4"/>
    <x v="210"/>
    <s v="R3000-REVENUE"/>
    <s v="R3380-INTERGOVERNMENTAL PAYMENTS"/>
    <m/>
    <n v="0"/>
    <n v="0"/>
    <n v="0"/>
    <n v="0"/>
    <n v="0"/>
    <s v="N/A"/>
    <n v="0"/>
    <n v="0"/>
    <n v="0"/>
    <n v="0"/>
    <n v="0"/>
    <n v="0"/>
    <n v="0"/>
    <n v="0"/>
    <n v="0"/>
    <n v="0"/>
    <n v="0"/>
    <n v="0"/>
    <n v="0"/>
    <s v="HOUSING OPPORTUNITY FUND"/>
    <s v="HOF OPER HS LEVY CAP 3355"/>
    <s v="HUMAN SVCS LEVY CAP"/>
    <s v="Default"/>
  </r>
  <r>
    <x v="1"/>
    <s v="1118343"/>
    <s v="351225"/>
    <x v="181"/>
    <s v="0000000"/>
    <n v="2016"/>
    <x v="4"/>
    <x v="180"/>
    <s v="R3000-REVENUE"/>
    <s v="R3900-OTHER FINANCING SOURCES"/>
    <m/>
    <n v="0"/>
    <n v="0"/>
    <n v="0"/>
    <n v="0"/>
    <n v="0"/>
    <s v="N/A"/>
    <n v="0"/>
    <n v="0"/>
    <n v="0"/>
    <n v="0"/>
    <n v="0"/>
    <n v="0"/>
    <n v="0"/>
    <n v="0"/>
    <n v="0"/>
    <n v="0"/>
    <n v="0"/>
    <n v="0"/>
    <n v="0"/>
    <s v="HOUSING OPPORTUNITY FUND"/>
    <s v="HOF OPER HS LEVY CAP 3355"/>
    <s v="HUMAN SVCS LEVY CAP"/>
    <s v="Default"/>
  </r>
  <r>
    <x v="1"/>
    <s v="1118344"/>
    <s v="351226"/>
    <x v="205"/>
    <s v="0000000"/>
    <n v="2016"/>
    <x v="4"/>
    <x v="204"/>
    <s v="R3000-REVENUE"/>
    <s v="R3900-OTHER FINANCING SOURCES"/>
    <m/>
    <n v="0"/>
    <n v="0"/>
    <n v="69545"/>
    <n v="0"/>
    <n v="-69545"/>
    <s v="N/A"/>
    <n v="69545"/>
    <n v="0"/>
    <n v="0"/>
    <n v="0"/>
    <n v="0"/>
    <n v="0"/>
    <n v="0"/>
    <n v="0"/>
    <n v="0"/>
    <n v="0"/>
    <n v="0"/>
    <n v="0"/>
    <n v="0"/>
    <s v="HOUSING OPPORTUNITY FUND"/>
    <s v="HOF OPER VET HS CAP LEV ADM"/>
    <s v="VETS LEVY CAP"/>
    <s v="Default"/>
  </r>
  <r>
    <x v="1"/>
    <s v="1118344"/>
    <s v="351226"/>
    <x v="40"/>
    <s v="5592000"/>
    <n v="2016"/>
    <x v="3"/>
    <x v="40"/>
    <s v="50000-PROGRAM EXPENDITURE BUDGET"/>
    <s v="51000-WAGES AND BENEFITS"/>
    <s v="51100-SALARIES/WAGES"/>
    <n v="0"/>
    <n v="0"/>
    <n v="0"/>
    <n v="0"/>
    <n v="0"/>
    <s v="N/A"/>
    <n v="0"/>
    <n v="0"/>
    <n v="0"/>
    <n v="0"/>
    <n v="0"/>
    <n v="0"/>
    <n v="0"/>
    <n v="0"/>
    <n v="0"/>
    <n v="0"/>
    <n v="0"/>
    <n v="0"/>
    <n v="0"/>
    <s v="HOUSING OPPORTUNITY FUND"/>
    <s v="HOF OPER VET HS CAP LEV ADM"/>
    <s v="VETS LEVY CAP"/>
    <s v="HOUSING AND COMMUNITY SERVICES"/>
  </r>
  <r>
    <x v="1"/>
    <s v="1118344"/>
    <s v="351226"/>
    <x v="40"/>
    <s v="5595000"/>
    <n v="2016"/>
    <x v="3"/>
    <x v="40"/>
    <s v="50000-PROGRAM EXPENDITURE BUDGET"/>
    <s v="51000-WAGES AND BENEFITS"/>
    <s v="51100-SALARIES/WAGES"/>
    <n v="0"/>
    <n v="0"/>
    <n v="0"/>
    <n v="0"/>
    <n v="0"/>
    <s v="N/A"/>
    <n v="0"/>
    <n v="0"/>
    <n v="0"/>
    <n v="0"/>
    <n v="0"/>
    <n v="0"/>
    <n v="0"/>
    <n v="0"/>
    <n v="0"/>
    <n v="0"/>
    <n v="0"/>
    <n v="0"/>
    <n v="0"/>
    <s v="HOUSING OPPORTUNITY FUND"/>
    <s v="HOF OPER VET HS CAP LEV ADM"/>
    <s v="VETS LEVY CAP"/>
    <s v="FACILITIES MAINTENANCE AND OPERATIONS"/>
  </r>
  <r>
    <x v="1"/>
    <s v="1118344"/>
    <s v="351226"/>
    <x v="106"/>
    <s v="5595000"/>
    <n v="2016"/>
    <x v="3"/>
    <x v="106"/>
    <s v="50000-PROGRAM EXPENDITURE BUDGET"/>
    <s v="51000-WAGES AND BENEFITS"/>
    <s v="51100-SALARIES/WAGES"/>
    <n v="0"/>
    <n v="0"/>
    <n v="0"/>
    <n v="0"/>
    <n v="0"/>
    <s v="N/A"/>
    <n v="0"/>
    <n v="0"/>
    <n v="0"/>
    <n v="0"/>
    <n v="0"/>
    <n v="0"/>
    <n v="0"/>
    <n v="0"/>
    <n v="0"/>
    <n v="0"/>
    <n v="0"/>
    <n v="0"/>
    <n v="0"/>
    <s v="HOUSING OPPORTUNITY FUND"/>
    <s v="HOF OPER VET HS CAP LEV ADM"/>
    <s v="VETS LEVY CAP"/>
    <s v="FACILITIES MAINTENANCE AND OPERATIONS"/>
  </r>
  <r>
    <x v="1"/>
    <s v="1118344"/>
    <s v="351226"/>
    <x v="70"/>
    <s v="5592000"/>
    <n v="2016"/>
    <x v="3"/>
    <x v="70"/>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0"/>
    <s v="5595000"/>
    <n v="2016"/>
    <x v="3"/>
    <x v="70"/>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71"/>
    <s v="5592000"/>
    <n v="2016"/>
    <x v="3"/>
    <x v="71"/>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1"/>
    <s v="5595000"/>
    <n v="2016"/>
    <x v="3"/>
    <x v="71"/>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72"/>
    <s v="5592000"/>
    <n v="2016"/>
    <x v="3"/>
    <x v="72"/>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2"/>
    <s v="5595000"/>
    <n v="2016"/>
    <x v="3"/>
    <x v="72"/>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83"/>
    <s v="5592000"/>
    <n v="2016"/>
    <x v="3"/>
    <x v="83"/>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5"/>
    <s v="5592000"/>
    <n v="2016"/>
    <x v="3"/>
    <x v="85"/>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6"/>
    <s v="5592000"/>
    <n v="2016"/>
    <x v="3"/>
    <x v="86"/>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7"/>
    <s v="5592000"/>
    <n v="2016"/>
    <x v="3"/>
    <x v="87"/>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8"/>
    <s v="5592000"/>
    <n v="2016"/>
    <x v="3"/>
    <x v="88"/>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9"/>
    <s v="5592000"/>
    <n v="2016"/>
    <x v="3"/>
    <x v="89"/>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0"/>
    <s v="5592000"/>
    <n v="2016"/>
    <x v="3"/>
    <x v="90"/>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1"/>
    <s v="5592000"/>
    <n v="2016"/>
    <x v="3"/>
    <x v="91"/>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3"/>
    <s v="5592000"/>
    <n v="2016"/>
    <x v="3"/>
    <x v="93"/>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7"/>
    <s v="5592000"/>
    <n v="2016"/>
    <x v="3"/>
    <x v="47"/>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8"/>
    <s v="5592000"/>
    <n v="2016"/>
    <x v="3"/>
    <x v="48"/>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9"/>
    <s v="5592000"/>
    <n v="2016"/>
    <x v="3"/>
    <x v="49"/>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50"/>
    <s v="5592000"/>
    <n v="2016"/>
    <x v="3"/>
    <x v="50"/>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4"/>
    <s v="5592000"/>
    <n v="2016"/>
    <x v="3"/>
    <x v="94"/>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115"/>
    <s v="5592000"/>
    <n v="2016"/>
    <x v="3"/>
    <x v="115"/>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101"/>
    <s v="5592000"/>
    <n v="2016"/>
    <x v="3"/>
    <x v="101"/>
    <s v="50000-PROGRAM EXPENDITURE BUDGET"/>
    <s v="58000-INTRAGOVERNMENTAL CONTRIBUTIONS"/>
    <m/>
    <n v="0"/>
    <n v="0"/>
    <n v="0"/>
    <n v="0"/>
    <n v="0"/>
    <s v="N/A"/>
    <n v="0"/>
    <n v="0"/>
    <n v="0"/>
    <n v="0"/>
    <n v="0"/>
    <n v="0"/>
    <n v="0"/>
    <n v="0"/>
    <n v="0"/>
    <n v="0"/>
    <n v="0"/>
    <n v="0"/>
    <n v="0"/>
    <s v="HOUSING OPPORTUNITY FUND"/>
    <s v="HOF OPER VET HS CAP LEV ADM"/>
    <s v="VETS LEVY CAP"/>
    <s v="HOUSING AND COMMUNITY SERVICES"/>
  </r>
  <r>
    <x v="1"/>
    <s v="1118344"/>
    <s v="351226"/>
    <x v="117"/>
    <s v="5595000"/>
    <n v="2016"/>
    <x v="3"/>
    <x v="117"/>
    <s v="50000-PROGRAM EXPENDITURE BUDGET"/>
    <s v="59900-CONTRA EXPENDITURES"/>
    <m/>
    <n v="0"/>
    <n v="0"/>
    <n v="0"/>
    <n v="0"/>
    <n v="0"/>
    <s v="N/A"/>
    <n v="0"/>
    <n v="0"/>
    <n v="0"/>
    <n v="0"/>
    <n v="0"/>
    <n v="0"/>
    <n v="0"/>
    <n v="0"/>
    <n v="0"/>
    <n v="0"/>
    <n v="0"/>
    <n v="0"/>
    <n v="0"/>
    <s v="HOUSING OPPORTUNITY FUND"/>
    <s v="HOF OPER VET HS CAP LEV ADM"/>
    <s v="VETS LEVY CAP"/>
    <s v="FACILITIES MAINTENANCE AND OPERATIONS"/>
  </r>
  <r>
    <x v="1"/>
    <s v="1118344"/>
    <s v="351226"/>
    <x v="53"/>
    <s v="5595000"/>
    <n v="2016"/>
    <x v="3"/>
    <x v="53"/>
    <s v="50000-PROGRAM EXPENDITURE BUDGET"/>
    <s v="82000-APPLIED OVERHEAD"/>
    <m/>
    <n v="0"/>
    <n v="0"/>
    <n v="0"/>
    <n v="0"/>
    <n v="0"/>
    <s v="N/A"/>
    <n v="0"/>
    <n v="0"/>
    <n v="0"/>
    <n v="0"/>
    <n v="0"/>
    <n v="0"/>
    <n v="0"/>
    <n v="0"/>
    <n v="0"/>
    <n v="0"/>
    <n v="0"/>
    <n v="0"/>
    <n v="0"/>
    <s v="HOUSING OPPORTUNITY FUND"/>
    <s v="HOF OPER VET HS CAP LEV ADM"/>
    <s v="VETS LEVY CAP"/>
    <s v="FACILITIES MAINTENANCE AND OPERATIONS"/>
  </r>
  <r>
    <x v="1"/>
    <s v="1118344"/>
    <s v="351226"/>
    <x v="54"/>
    <s v="5595000"/>
    <n v="2016"/>
    <x v="3"/>
    <x v="54"/>
    <s v="50000-PROGRAM EXPENDITURE BUDGET"/>
    <s v="82000-APPLIED OVERHEAD"/>
    <m/>
    <n v="0"/>
    <n v="0"/>
    <n v="0"/>
    <n v="0"/>
    <n v="0"/>
    <s v="N/A"/>
    <n v="0"/>
    <n v="0"/>
    <n v="0"/>
    <n v="0"/>
    <n v="0"/>
    <n v="0"/>
    <n v="0"/>
    <n v="0"/>
    <n v="0"/>
    <n v="0"/>
    <n v="0"/>
    <n v="0"/>
    <n v="0"/>
    <s v="HOUSING OPPORTUNITY FUND"/>
    <s v="HOF OPER VET HS CAP LEV ADM"/>
    <s v="VETS LEVY CAP"/>
    <s v="FACILITIES MAINTENANCE AND OPERATIONS"/>
  </r>
  <r>
    <x v="1"/>
    <s v="1118345"/>
    <s v="351226"/>
    <x v="207"/>
    <s v="0000000"/>
    <n v="2016"/>
    <x v="4"/>
    <x v="206"/>
    <s v="R3000-REVENUE"/>
    <s v="R3900-OTHER FINANCING SOURCES"/>
    <m/>
    <n v="0"/>
    <n v="0"/>
    <n v="0"/>
    <n v="0"/>
    <n v="0"/>
    <s v="N/A"/>
    <n v="0"/>
    <n v="0"/>
    <n v="0"/>
    <n v="0"/>
    <n v="0"/>
    <n v="0"/>
    <n v="0"/>
    <n v="0"/>
    <n v="0"/>
    <n v="0"/>
    <n v="0"/>
    <n v="0"/>
    <n v="0"/>
    <s v="HOUSING OPPORTUNITY FUND"/>
    <s v="HOF OPER VETS LEVY CAP 3366"/>
    <s v="VETS LEVY CAP"/>
    <s v="Default"/>
  </r>
  <r>
    <x v="1"/>
    <s v="1118345"/>
    <s v="351226"/>
    <x v="40"/>
    <s v="5595000"/>
    <n v="2016"/>
    <x v="3"/>
    <x v="40"/>
    <s v="50000-PROGRAM EXPENDITURE BUDGET"/>
    <s v="51000-WAGES AND BENEFITS"/>
    <s v="51100-SALARIES/WAGES"/>
    <n v="0"/>
    <n v="0"/>
    <n v="0"/>
    <n v="0"/>
    <n v="0"/>
    <s v="N/A"/>
    <n v="0"/>
    <n v="0"/>
    <n v="0"/>
    <n v="0"/>
    <n v="0"/>
    <n v="0"/>
    <n v="0"/>
    <n v="0"/>
    <n v="0"/>
    <n v="0"/>
    <n v="0"/>
    <n v="0"/>
    <n v="0"/>
    <s v="HOUSING OPPORTUNITY FUND"/>
    <s v="HOF OPER VETS LEVY CAP 3366"/>
    <s v="VETS LEVY CAP"/>
    <s v="FACILITIES MAINTENANCE AND OPERATIONS"/>
  </r>
  <r>
    <x v="1"/>
    <s v="1118348"/>
    <s v="351226"/>
    <x v="111"/>
    <s v="5595000"/>
    <n v="2016"/>
    <x v="3"/>
    <x v="111"/>
    <s v="50000-PROGRAM EXPENDITURE BUDGET"/>
    <s v="53000-SERVICES-OTHER CHARGES"/>
    <m/>
    <n v="0"/>
    <n v="0"/>
    <n v="0"/>
    <n v="-600000"/>
    <n v="600000"/>
    <s v="N/A"/>
    <n v="0"/>
    <n v="0"/>
    <n v="0"/>
    <n v="0"/>
    <n v="0"/>
    <n v="0"/>
    <n v="0"/>
    <n v="0"/>
    <n v="0"/>
    <n v="0"/>
    <n v="0"/>
    <n v="0"/>
    <n v="0"/>
    <s v="HOUSING OPPORTUNITY FUND"/>
    <s v="HOF OPER LIHI BELLEVUE APTS2"/>
    <s v="VETS LEVY CAP"/>
    <s v="FACILITIES MAINTENANCE AND OPERATIONS"/>
  </r>
  <r>
    <x v="1"/>
    <s v="1118349"/>
    <s v="351226"/>
    <x v="111"/>
    <s v="5595000"/>
    <n v="2016"/>
    <x v="3"/>
    <x v="111"/>
    <s v="50000-PROGRAM EXPENDITURE BUDGET"/>
    <s v="53000-SERVICES-OTHER CHARGES"/>
    <m/>
    <n v="0"/>
    <n v="0"/>
    <n v="0"/>
    <n v="0"/>
    <n v="0"/>
    <s v="N/A"/>
    <n v="0"/>
    <n v="0"/>
    <n v="0"/>
    <n v="0"/>
    <n v="0"/>
    <n v="0"/>
    <n v="0"/>
    <n v="0"/>
    <n v="0"/>
    <n v="0"/>
    <n v="0"/>
    <n v="0"/>
    <n v="0"/>
    <s v="HOUSING OPPORTUNITY FUND"/>
    <s v="HOF OPER VLC120 4251 AURORA"/>
    <s v="VETS LEVY CAP"/>
    <s v="FACILITIES MAINTENANCE AND OPERATIONS"/>
  </r>
  <r>
    <x v="1"/>
    <s v="1118353"/>
    <s v="351227"/>
    <x v="40"/>
    <s v="5595000"/>
    <n v="2016"/>
    <x v="3"/>
    <x v="40"/>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56"/>
    <s v="5595000"/>
    <n v="2016"/>
    <x v="3"/>
    <x v="56"/>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106"/>
    <s v="5595000"/>
    <n v="2016"/>
    <x v="3"/>
    <x v="106"/>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70"/>
    <s v="5595000"/>
    <n v="2016"/>
    <x v="3"/>
    <x v="70"/>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1"/>
    <s v="5595000"/>
    <n v="2016"/>
    <x v="3"/>
    <x v="71"/>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2"/>
    <s v="5595000"/>
    <n v="2016"/>
    <x v="3"/>
    <x v="72"/>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5"/>
    <s v="5595000"/>
    <n v="2016"/>
    <x v="3"/>
    <x v="75"/>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57"/>
    <s v="5595000"/>
    <n v="2016"/>
    <x v="3"/>
    <x v="156"/>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25"/>
    <s v="5595000"/>
    <n v="2016"/>
    <x v="3"/>
    <x v="125"/>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54"/>
    <s v="5595000"/>
    <n v="2016"/>
    <x v="3"/>
    <x v="153"/>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76"/>
    <s v="5595000"/>
    <n v="2016"/>
    <x v="3"/>
    <x v="76"/>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41"/>
    <s v="5595000"/>
    <n v="2016"/>
    <x v="3"/>
    <x v="41"/>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11"/>
    <s v="5595000"/>
    <n v="2016"/>
    <x v="3"/>
    <x v="111"/>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58"/>
    <s v="5595000"/>
    <n v="2016"/>
    <x v="3"/>
    <x v="15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59"/>
    <s v="5595000"/>
    <n v="2016"/>
    <x v="3"/>
    <x v="158"/>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14"/>
    <s v="0000000"/>
    <n v="2016"/>
    <x v="3"/>
    <x v="114"/>
    <s v="50000-PROGRAM EXPENDITURE BUDGET"/>
    <s v="53000-SERVICES-OTHER CHARGES"/>
    <m/>
    <n v="0"/>
    <n v="0"/>
    <n v="0"/>
    <n v="0"/>
    <n v="0"/>
    <s v="N/A"/>
    <n v="0"/>
    <n v="0"/>
    <n v="0"/>
    <n v="0"/>
    <n v="0"/>
    <n v="0"/>
    <n v="0"/>
    <n v="0"/>
    <n v="0"/>
    <n v="0"/>
    <n v="0"/>
    <n v="0"/>
    <n v="0"/>
    <s v="HOUSING OPPORTUNITY FUND"/>
    <s v="HOF OPER GATES GRANT ADM 3377"/>
    <s v="GATES GRANT FMLY HMLS"/>
    <s v="Default"/>
  </r>
  <r>
    <x v="1"/>
    <s v="1118353"/>
    <s v="351227"/>
    <x v="114"/>
    <s v="5595000"/>
    <n v="2016"/>
    <x v="3"/>
    <x v="114"/>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60"/>
    <s v="5595000"/>
    <n v="2016"/>
    <x v="3"/>
    <x v="159"/>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77"/>
    <s v="5595000"/>
    <n v="2016"/>
    <x v="3"/>
    <x v="7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47"/>
    <s v="5595000"/>
    <n v="2016"/>
    <x v="3"/>
    <x v="14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42"/>
    <s v="5595000"/>
    <n v="2016"/>
    <x v="3"/>
    <x v="42"/>
    <s v="50000-PROGRAM EXPENDITURE BUDGET"/>
    <s v="55000-INTRAGOVERNMENTAL SERVICES"/>
    <m/>
    <n v="0"/>
    <n v="0"/>
    <n v="0"/>
    <n v="0"/>
    <n v="0"/>
    <s v="N/A"/>
    <n v="0"/>
    <n v="0"/>
    <n v="0"/>
    <n v="0"/>
    <n v="0"/>
    <n v="0"/>
    <n v="0"/>
    <n v="0"/>
    <n v="0"/>
    <n v="0"/>
    <n v="0"/>
    <n v="0"/>
    <n v="0"/>
    <s v="HOUSING OPPORTUNITY FUND"/>
    <s v="HOF OPER GATES GRANT ADM 3377"/>
    <s v="GATES GRANT FMLY HMLS"/>
    <s v="FACILITIES MAINTENANCE AND OPERATIONS"/>
  </r>
  <r>
    <x v="1"/>
    <s v="1118353"/>
    <s v="351227"/>
    <x v="53"/>
    <s v="5595000"/>
    <n v="2016"/>
    <x v="3"/>
    <x v="53"/>
    <s v="50000-PROGRAM EXPENDITURE BUDGET"/>
    <s v="82000-APPLIED OVERHEAD"/>
    <m/>
    <n v="0"/>
    <n v="0"/>
    <n v="0"/>
    <n v="0"/>
    <n v="0"/>
    <s v="N/A"/>
    <n v="0"/>
    <n v="0"/>
    <n v="0"/>
    <n v="0"/>
    <n v="0"/>
    <n v="0"/>
    <n v="0"/>
    <n v="0"/>
    <n v="0"/>
    <n v="0"/>
    <n v="0"/>
    <n v="0"/>
    <n v="0"/>
    <s v="HOUSING OPPORTUNITY FUND"/>
    <s v="HOF OPER GATES GRANT ADM 3377"/>
    <s v="GATES GRANT FMLY HMLS"/>
    <s v="FACILITIES MAINTENANCE AND OPERATIONS"/>
  </r>
  <r>
    <x v="1"/>
    <s v="1118353"/>
    <s v="351227"/>
    <x v="54"/>
    <s v="5595000"/>
    <n v="2016"/>
    <x v="3"/>
    <x v="54"/>
    <s v="50000-PROGRAM EXPENDITURE BUDGET"/>
    <s v="82000-APPLIED OVERHEAD"/>
    <m/>
    <n v="0"/>
    <n v="0"/>
    <n v="0"/>
    <n v="0"/>
    <n v="0"/>
    <s v="N/A"/>
    <n v="0"/>
    <n v="0"/>
    <n v="0"/>
    <n v="0"/>
    <n v="0"/>
    <n v="0"/>
    <n v="0"/>
    <n v="0"/>
    <n v="0"/>
    <n v="0"/>
    <n v="0"/>
    <n v="0"/>
    <n v="0"/>
    <s v="HOUSING OPPORTUNITY FUND"/>
    <s v="HOF OPER GATES GRANT ADM 3377"/>
    <s v="GATES GRANT FMLY HMLS"/>
    <s v="FACILITIES MAINTENANCE AND OPERATIONS"/>
  </r>
  <r>
    <x v="1"/>
    <s v="1118354"/>
    <s v="351227"/>
    <x v="40"/>
    <s v="5595000"/>
    <n v="2016"/>
    <x v="3"/>
    <x v="40"/>
    <s v="50000-PROGRAM EXPENDITURE BUDGET"/>
    <s v="51000-WAGES AND BENEFITS"/>
    <s v="51100-SALARIES/WAGES"/>
    <n v="0"/>
    <n v="0"/>
    <n v="0"/>
    <n v="0"/>
    <n v="0"/>
    <s v="N/A"/>
    <n v="0"/>
    <n v="0"/>
    <n v="0"/>
    <n v="0"/>
    <n v="0"/>
    <n v="0"/>
    <n v="0"/>
    <n v="0"/>
    <n v="0"/>
    <n v="0"/>
    <n v="0"/>
    <n v="0"/>
    <n v="0"/>
    <s v="HOUSING OPPORTUNITY FUND"/>
    <s v="HOF OPER GATES GRANT PLNG 3377"/>
    <s v="GATES GRANT FMLY HMLS"/>
    <s v="FACILITIES MAINTENANCE AND OPERATIONS"/>
  </r>
  <r>
    <x v="1"/>
    <s v="1118354"/>
    <s v="351227"/>
    <x v="70"/>
    <s v="5595000"/>
    <n v="2016"/>
    <x v="3"/>
    <x v="70"/>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1"/>
    <s v="5595000"/>
    <n v="2016"/>
    <x v="3"/>
    <x v="71"/>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2"/>
    <s v="5595000"/>
    <n v="2016"/>
    <x v="3"/>
    <x v="72"/>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7"/>
    <s v="5595000"/>
    <n v="2016"/>
    <x v="3"/>
    <x v="77"/>
    <s v="50000-PROGRAM EXPENDITURE BUDGET"/>
    <s v="53000-SERVICES-OTHER CHARGES"/>
    <m/>
    <n v="0"/>
    <n v="0"/>
    <n v="0"/>
    <n v="0"/>
    <n v="0"/>
    <s v="N/A"/>
    <n v="0"/>
    <n v="0"/>
    <n v="0"/>
    <n v="0"/>
    <n v="0"/>
    <n v="0"/>
    <n v="0"/>
    <n v="0"/>
    <n v="0"/>
    <n v="0"/>
    <n v="0"/>
    <n v="0"/>
    <n v="0"/>
    <s v="HOUSING OPPORTUNITY FUND"/>
    <s v="HOF OPER GATES GRANT PLNG 3377"/>
    <s v="GATES GRANT FMLY HMLS"/>
    <s v="FACILITIES MAINTENANCE AND OPERATIONS"/>
  </r>
  <r>
    <x v="1"/>
    <s v="1118354"/>
    <s v="351227"/>
    <x v="42"/>
    <s v="5592000"/>
    <n v="2016"/>
    <x v="3"/>
    <x v="42"/>
    <s v="50000-PROGRAM EXPENDITURE BUDGET"/>
    <s v="55000-INTRAGOVERNMENTAL SERVICES"/>
    <m/>
    <n v="0"/>
    <n v="0"/>
    <n v="0"/>
    <n v="0"/>
    <n v="0"/>
    <s v="N/A"/>
    <n v="0"/>
    <n v="0"/>
    <n v="0"/>
    <n v="0"/>
    <n v="0"/>
    <n v="0"/>
    <n v="0"/>
    <n v="0"/>
    <n v="0"/>
    <n v="0"/>
    <n v="0"/>
    <n v="0"/>
    <n v="0"/>
    <s v="HOUSING OPPORTUNITY FUND"/>
    <s v="HOF OPER GATES GRANT PLNG 3377"/>
    <s v="GATES GRANT FMLY HMLS"/>
    <s v="HOUSING AND COMMUNITY SERVICES"/>
  </r>
  <r>
    <x v="1"/>
    <s v="1118354"/>
    <s v="351227"/>
    <x v="53"/>
    <s v="5595000"/>
    <n v="2016"/>
    <x v="3"/>
    <x v="53"/>
    <s v="50000-PROGRAM EXPENDITURE BUDGET"/>
    <s v="82000-APPLIED OVERHEAD"/>
    <m/>
    <n v="0"/>
    <n v="0"/>
    <n v="0"/>
    <n v="0"/>
    <n v="0"/>
    <s v="N/A"/>
    <n v="0"/>
    <n v="0"/>
    <n v="0"/>
    <n v="0"/>
    <n v="0"/>
    <n v="0"/>
    <n v="0"/>
    <n v="0"/>
    <n v="0"/>
    <n v="0"/>
    <n v="0"/>
    <n v="0"/>
    <n v="0"/>
    <s v="HOUSING OPPORTUNITY FUND"/>
    <s v="HOF OPER GATES GRANT PLNG 3377"/>
    <s v="GATES GRANT FMLY HMLS"/>
    <s v="FACILITIES MAINTENANCE AND OPERATIONS"/>
  </r>
  <r>
    <x v="1"/>
    <s v="1118354"/>
    <s v="351227"/>
    <x v="54"/>
    <s v="5595000"/>
    <n v="2016"/>
    <x v="3"/>
    <x v="54"/>
    <s v="50000-PROGRAM EXPENDITURE BUDGET"/>
    <s v="82000-APPLIED OVERHEAD"/>
    <m/>
    <n v="0"/>
    <n v="0"/>
    <n v="0"/>
    <n v="0"/>
    <n v="0"/>
    <s v="N/A"/>
    <n v="0"/>
    <n v="0"/>
    <n v="0"/>
    <n v="0"/>
    <n v="0"/>
    <n v="0"/>
    <n v="0"/>
    <n v="0"/>
    <n v="0"/>
    <n v="0"/>
    <n v="0"/>
    <n v="0"/>
    <n v="0"/>
    <s v="HOUSING OPPORTUNITY FUND"/>
    <s v="HOF OPER GATES GRANT PLNG 3377"/>
    <s v="GATES GRANT FMLY HMLS"/>
    <s v="FACILITIES MAINTENANCE AND OPERATIONS"/>
  </r>
  <r>
    <x v="1"/>
    <s v="1118355"/>
    <s v="351227"/>
    <x v="222"/>
    <s v="0000000"/>
    <n v="2016"/>
    <x v="4"/>
    <x v="221"/>
    <s v="R3000-REVENUE"/>
    <s v="R3600-MISCELLANEOUS REVENUE"/>
    <m/>
    <n v="0"/>
    <n v="0"/>
    <n v="0"/>
    <n v="0"/>
    <n v="0"/>
    <s v="N/A"/>
    <n v="0"/>
    <n v="0"/>
    <n v="0"/>
    <n v="0"/>
    <n v="0"/>
    <n v="0"/>
    <n v="0"/>
    <n v="0"/>
    <n v="0"/>
    <n v="0"/>
    <n v="0"/>
    <n v="0"/>
    <n v="0"/>
    <s v="HOUSING OPPORTUNITY FUND"/>
    <s v="HOF OPER GATES FAM HMLS2 3377"/>
    <s v="GATES GRANT FMLY HMLS"/>
    <s v="Default"/>
  </r>
  <r>
    <x v="1"/>
    <s v="1118355"/>
    <s v="351227"/>
    <x v="111"/>
    <s v="0000000"/>
    <n v="2016"/>
    <x v="3"/>
    <x v="111"/>
    <s v="50000-PROGRAM EXPENDITURE BUDGET"/>
    <s v="53000-SERVICES-OTHER CHARGES"/>
    <m/>
    <n v="0"/>
    <n v="0"/>
    <n v="0"/>
    <n v="0"/>
    <n v="0"/>
    <s v="N/A"/>
    <n v="0"/>
    <n v="0"/>
    <n v="0"/>
    <n v="0"/>
    <n v="0"/>
    <n v="0"/>
    <n v="0"/>
    <n v="0"/>
    <n v="0"/>
    <n v="0"/>
    <n v="0"/>
    <n v="0"/>
    <n v="0"/>
    <s v="HOUSING OPPORTUNITY FUND"/>
    <s v="HOF OPER GATES FAM HMLS2 3377"/>
    <s v="GATES GRANT FMLY HMLS"/>
    <s v="Default"/>
  </r>
  <r>
    <x v="1"/>
    <s v="1118355"/>
    <s v="351227"/>
    <x v="136"/>
    <s v="0000000"/>
    <n v="2016"/>
    <x v="3"/>
    <x v="136"/>
    <s v="50000-PROGRAM EXPENDITURE BUDGET"/>
    <s v="58000-INTRAGOVERNMENTAL CONTRIBUTIONS"/>
    <m/>
    <n v="0"/>
    <n v="0"/>
    <n v="0"/>
    <n v="0"/>
    <n v="0"/>
    <s v="N/A"/>
    <n v="0"/>
    <n v="0"/>
    <n v="0"/>
    <n v="0"/>
    <n v="0"/>
    <n v="0"/>
    <n v="0"/>
    <n v="0"/>
    <n v="0"/>
    <n v="0"/>
    <n v="0"/>
    <n v="0"/>
    <n v="0"/>
    <s v="HOUSING OPPORTUNITY FUND"/>
    <s v="HOF OPER GATES FAM HMLS2 3377"/>
    <s v="GATES GRANT FMLY HMLS"/>
    <s v="Default"/>
  </r>
  <r>
    <x v="1"/>
    <s v="1118365"/>
    <s v="351229"/>
    <x v="205"/>
    <s v="0000000"/>
    <n v="2016"/>
    <x v="4"/>
    <x v="204"/>
    <s v="R3000-REVENUE"/>
    <s v="R3900-OTHER FINANCING SOURCES"/>
    <m/>
    <n v="0"/>
    <n v="0"/>
    <n v="0"/>
    <n v="0"/>
    <n v="0"/>
    <s v="N/A"/>
    <n v="0"/>
    <n v="0"/>
    <n v="0"/>
    <n v="0"/>
    <n v="0"/>
    <n v="0"/>
    <n v="0"/>
    <n v="0"/>
    <n v="0"/>
    <n v="0"/>
    <n v="0"/>
    <n v="0"/>
    <n v="0"/>
    <s v="HOUSING OPPORTUNITY FUND"/>
    <s v="HOF OPER LEVY HSG SVC 5011"/>
    <s v="LEVY HOUSING SERVICES"/>
    <s v="Default"/>
  </r>
  <r>
    <x v="1"/>
    <s v="1118367"/>
    <s v="351229"/>
    <x v="111"/>
    <s v="5592000"/>
    <n v="2016"/>
    <x v="3"/>
    <x v="111"/>
    <s v="50000-PROGRAM EXPENDITURE BUDGET"/>
    <s v="53000-SERVICES-OTHER CHARGES"/>
    <m/>
    <n v="0"/>
    <n v="0"/>
    <n v="0"/>
    <n v="0"/>
    <n v="0"/>
    <s v="N/A"/>
    <n v="0"/>
    <n v="0"/>
    <n v="0"/>
    <n v="0"/>
    <n v="0"/>
    <n v="0"/>
    <n v="0"/>
    <n v="0"/>
    <n v="0"/>
    <n v="0"/>
    <n v="0"/>
    <n v="0"/>
    <n v="0"/>
    <s v="HOUSING OPPORTUNITY FUND"/>
    <s v="HOF OPER DESC HS LEVY 2.4 5011"/>
    <s v="LEVY HOUSING SERVICES"/>
    <s v="HOUSING AND COMMUNITY SERVICES"/>
  </r>
  <r>
    <x v="1"/>
    <s v="1118367"/>
    <s v="351229"/>
    <x v="111"/>
    <s v="5595000"/>
    <n v="2016"/>
    <x v="3"/>
    <x v="111"/>
    <s v="50000-PROGRAM EXPENDITURE BUDGET"/>
    <s v="53000-SERVICES-OTHER CHARGES"/>
    <m/>
    <n v="0"/>
    <n v="0"/>
    <n v="0"/>
    <n v="0"/>
    <n v="0"/>
    <s v="N/A"/>
    <n v="0"/>
    <n v="0"/>
    <n v="0"/>
    <n v="0"/>
    <n v="0"/>
    <n v="0"/>
    <n v="0"/>
    <n v="0"/>
    <n v="0"/>
    <n v="0"/>
    <n v="0"/>
    <n v="0"/>
    <n v="0"/>
    <s v="HOUSING OPPORTUNITY FUND"/>
    <s v="HOF OPER DESC HS LEVY 2.4 5011"/>
    <s v="LEVY HOUSING SERVICES"/>
    <s v="FACILITIES MAINTENANCE AND OPERATIONS"/>
  </r>
  <r>
    <x v="1"/>
    <s v="1118368"/>
    <s v="351229"/>
    <x v="111"/>
    <s v="0000000"/>
    <n v="2016"/>
    <x v="3"/>
    <x v="111"/>
    <s v="50000-PROGRAM EXPENDITURE BUDGET"/>
    <s v="53000-SERVICES-OTHER CHARGES"/>
    <m/>
    <n v="0"/>
    <n v="0"/>
    <n v="0"/>
    <n v="0"/>
    <n v="0"/>
    <s v="N/A"/>
    <n v="0"/>
    <n v="0"/>
    <n v="0"/>
    <n v="0"/>
    <n v="0"/>
    <n v="0"/>
    <n v="0"/>
    <n v="0"/>
    <n v="0"/>
    <n v="0"/>
    <n v="0"/>
    <n v="0"/>
    <n v="0"/>
    <s v="HOUSING OPPORTUNITY FUND"/>
    <s v="HOF OPER LIHI HS LEVY 2 4 5011"/>
    <s v="LEVY HOUSING SERVICES"/>
    <s v="Default"/>
  </r>
  <r>
    <x v="1"/>
    <s v="1118368"/>
    <s v="351229"/>
    <x v="111"/>
    <s v="5592000"/>
    <n v="2016"/>
    <x v="3"/>
    <x v="111"/>
    <s v="50000-PROGRAM EXPENDITURE BUDGET"/>
    <s v="53000-SERVICES-OTHER CHARGES"/>
    <m/>
    <n v="0"/>
    <n v="0"/>
    <n v="0"/>
    <n v="0"/>
    <n v="0"/>
    <s v="N/A"/>
    <n v="0"/>
    <n v="0"/>
    <n v="0"/>
    <n v="0"/>
    <n v="0"/>
    <n v="0"/>
    <n v="0"/>
    <n v="0"/>
    <n v="0"/>
    <n v="0"/>
    <n v="0"/>
    <n v="0"/>
    <n v="0"/>
    <s v="HOUSING OPPORTUNITY FUND"/>
    <s v="HOF OPER LIHI HS LEVY 2 4 5011"/>
    <s v="LEVY HOUSING SERVICES"/>
    <s v="HOUSING AND COMMUNITY SERVICES"/>
  </r>
  <r>
    <x v="1"/>
    <s v="1118368"/>
    <s v="351229"/>
    <x v="111"/>
    <s v="5595000"/>
    <n v="2016"/>
    <x v="3"/>
    <x v="111"/>
    <s v="50000-PROGRAM EXPENDITURE BUDGET"/>
    <s v="53000-SERVICES-OTHER CHARGES"/>
    <m/>
    <n v="0"/>
    <n v="0"/>
    <n v="0"/>
    <n v="0"/>
    <n v="0"/>
    <s v="N/A"/>
    <n v="0"/>
    <n v="0"/>
    <n v="0"/>
    <n v="0"/>
    <n v="0"/>
    <n v="0"/>
    <n v="0"/>
    <n v="0"/>
    <n v="0"/>
    <n v="0"/>
    <n v="0"/>
    <n v="0"/>
    <n v="0"/>
    <s v="HOUSING OPPORTUNITY FUND"/>
    <s v="HOF OPER LIHI HS LEVY 2 4 5011"/>
    <s v="LEVY HOUSING SERVICES"/>
    <s v="FACILITIES MAINTENANCE AND OPERATIONS"/>
  </r>
  <r>
    <x v="1"/>
    <s v="1118369"/>
    <s v="351229"/>
    <x v="111"/>
    <s v="5592000"/>
    <n v="2016"/>
    <x v="3"/>
    <x v="111"/>
    <s v="50000-PROGRAM EXPENDITURE BUDGET"/>
    <s v="53000-SERVICES-OTHER CHARGES"/>
    <m/>
    <n v="0"/>
    <n v="0"/>
    <n v="-3860"/>
    <n v="0"/>
    <n v="3860"/>
    <s v="N/A"/>
    <n v="-3860"/>
    <n v="0"/>
    <n v="0"/>
    <n v="0"/>
    <n v="0"/>
    <n v="0"/>
    <n v="0"/>
    <n v="0"/>
    <n v="0"/>
    <n v="0"/>
    <n v="0"/>
    <n v="0"/>
    <n v="0"/>
    <s v="HOUSING OPPORTUNITY FUND"/>
    <s v="HOF OPER SAHG ANDRWHSLEVYA 2 4"/>
    <s v="LEVY HOUSING SERVICES"/>
    <s v="HOUSING AND COMMUNITY SERVICES"/>
  </r>
  <r>
    <x v="1"/>
    <s v="1118369"/>
    <s v="351229"/>
    <x v="111"/>
    <s v="5595000"/>
    <n v="2016"/>
    <x v="3"/>
    <x v="111"/>
    <s v="50000-PROGRAM EXPENDITURE BUDGET"/>
    <s v="53000-SERVICES-OTHER CHARGES"/>
    <m/>
    <n v="0"/>
    <n v="0"/>
    <n v="0"/>
    <n v="0"/>
    <n v="0"/>
    <s v="N/A"/>
    <n v="0"/>
    <n v="0"/>
    <n v="0"/>
    <n v="0"/>
    <n v="0"/>
    <n v="0"/>
    <n v="0"/>
    <n v="0"/>
    <n v="0"/>
    <n v="0"/>
    <n v="0"/>
    <n v="0"/>
    <n v="0"/>
    <s v="HOUSING OPPORTUNITY FUND"/>
    <s v="HOF OPER SAHG ANDRWHSLEVYA 2 4"/>
    <s v="LEVY HOUSING SERVICES"/>
    <s v="FACILITIES MAINTENANCE AND OPERATIONS"/>
  </r>
  <r>
    <x v="1"/>
    <s v="1118371"/>
    <s v="351229"/>
    <x v="111"/>
    <s v="5592000"/>
    <n v="2016"/>
    <x v="3"/>
    <x v="111"/>
    <s v="50000-PROGRAM EXPENDITURE BUDGET"/>
    <s v="53000-SERVICES-OTHER CHARGES"/>
    <m/>
    <n v="0"/>
    <n v="0"/>
    <n v="0"/>
    <n v="0"/>
    <n v="0"/>
    <s v="N/A"/>
    <n v="0"/>
    <n v="0"/>
    <n v="0"/>
    <n v="0"/>
    <n v="0"/>
    <n v="0"/>
    <n v="0"/>
    <n v="0"/>
    <n v="0"/>
    <n v="0"/>
    <n v="0"/>
    <n v="0"/>
    <n v="0"/>
    <s v="HOUSING OPPORTUNITY FUND"/>
    <s v="HOF OPER CCO NYR URNES HS 2.4B"/>
    <s v="LEVY HOUSING SERVICES"/>
    <s v="HOUSING AND COMMUNITY SERVICES"/>
  </r>
  <r>
    <x v="1"/>
    <s v="1118371"/>
    <s v="351229"/>
    <x v="111"/>
    <s v="5595000"/>
    <n v="2016"/>
    <x v="3"/>
    <x v="111"/>
    <s v="50000-PROGRAM EXPENDITURE BUDGET"/>
    <s v="53000-SERVICES-OTHER CHARGES"/>
    <m/>
    <n v="0"/>
    <n v="0"/>
    <n v="0"/>
    <n v="-20926.38"/>
    <n v="20926.38"/>
    <s v="N/A"/>
    <n v="1.59"/>
    <n v="0"/>
    <n v="0"/>
    <n v="0"/>
    <n v="0"/>
    <n v="0"/>
    <n v="0"/>
    <n v="0"/>
    <n v="0"/>
    <n v="0"/>
    <n v="0"/>
    <n v="-1.59"/>
    <n v="0"/>
    <s v="HOUSING OPPORTUNITY FUND"/>
    <s v="HOF OPER CCO NYR URNES HS 2.4B"/>
    <s v="LEVY HOUSING SERVICES"/>
    <s v="FACILITIES MAINTENANCE AND OPERATIONS"/>
  </r>
  <r>
    <x v="1"/>
    <s v="1118372"/>
    <s v="351229"/>
    <x v="111"/>
    <s v="5595000"/>
    <n v="2016"/>
    <x v="3"/>
    <x v="111"/>
    <s v="50000-PROGRAM EXPENDITURE BUDGET"/>
    <s v="53000-SERVICES-OTHER CHARGES"/>
    <m/>
    <n v="0"/>
    <n v="0"/>
    <n v="0"/>
    <n v="0"/>
    <n v="0"/>
    <s v="N/A"/>
    <n v="0"/>
    <n v="0"/>
    <n v="0"/>
    <n v="0"/>
    <n v="0"/>
    <n v="0"/>
    <n v="0"/>
    <n v="0"/>
    <n v="0"/>
    <n v="0"/>
    <n v="0"/>
    <n v="0"/>
    <n v="0"/>
    <s v="HOUSING OPPORTUNITY FUND"/>
    <s v="HOF OPER EIS CONG HMLESS 2.4B"/>
    <s v="LEVY HOUSING SERVICES"/>
    <s v="FACILITIES MAINTENANCE AND OPERATIONS"/>
  </r>
  <r>
    <x v="1"/>
    <s v="1118373"/>
    <s v="351229"/>
    <x v="111"/>
    <s v="5592000"/>
    <n v="2016"/>
    <x v="3"/>
    <x v="111"/>
    <s v="50000-PROGRAM EXPENDITURE BUDGET"/>
    <s v="53000-SERVICES-OTHER CHARGES"/>
    <m/>
    <n v="0"/>
    <n v="0"/>
    <n v="0"/>
    <n v="76453.5"/>
    <n v="-76453.5"/>
    <s v="N/A"/>
    <n v="0"/>
    <n v="0"/>
    <n v="0"/>
    <n v="0"/>
    <n v="0"/>
    <n v="1045"/>
    <n v="-1045"/>
    <n v="0"/>
    <n v="0"/>
    <n v="0"/>
    <n v="0"/>
    <n v="0"/>
    <n v="0"/>
    <s v="HOUSING OPPORTUNITY FUND"/>
    <s v="HOF OPER HS LEVY 09 STRTGY 2 3"/>
    <s v="LEVY HOUSING SERVICES"/>
    <s v="HOUSING AND COMMUNITY SERVICES"/>
  </r>
  <r>
    <x v="1"/>
    <s v="1118373"/>
    <s v="351229"/>
    <x v="111"/>
    <s v="5595000"/>
    <n v="2016"/>
    <x v="3"/>
    <x v="111"/>
    <s v="50000-PROGRAM EXPENDITURE BUDGET"/>
    <s v="53000-SERVICES-OTHER CHARGES"/>
    <m/>
    <n v="0"/>
    <n v="0"/>
    <n v="0"/>
    <n v="0"/>
    <n v="0"/>
    <s v="N/A"/>
    <n v="0"/>
    <n v="0"/>
    <n v="0"/>
    <n v="0"/>
    <n v="0"/>
    <n v="0"/>
    <n v="0"/>
    <n v="0"/>
    <n v="0"/>
    <n v="0"/>
    <n v="0"/>
    <n v="0"/>
    <n v="0"/>
    <s v="HOUSING OPPORTUNITY FUND"/>
    <s v="HOF OPER HS LEVY 09 STRTGY 2 3"/>
    <s v="LEVY HOUSING SERVICES"/>
    <s v="FACILITIES MAINTENANCE AND OPERATIONS"/>
  </r>
  <r>
    <x v="1"/>
    <s v="1118374"/>
    <s v="351229"/>
    <x v="111"/>
    <s v="5592000"/>
    <n v="2016"/>
    <x v="3"/>
    <x v="111"/>
    <s v="50000-PROGRAM EXPENDITURE BUDGET"/>
    <s v="53000-SERVICES-OTHER CHARGES"/>
    <m/>
    <n v="0"/>
    <n v="0"/>
    <n v="0"/>
    <n v="0"/>
    <n v="0"/>
    <s v="N/A"/>
    <n v="0"/>
    <n v="0"/>
    <n v="0"/>
    <n v="0"/>
    <n v="0"/>
    <n v="0"/>
    <n v="0"/>
    <n v="0"/>
    <n v="0"/>
    <n v="0"/>
    <n v="0"/>
    <n v="0"/>
    <n v="0"/>
    <s v="HOUSING OPPORTUNITY FUND"/>
    <s v="HOF OPER HS LEVY 10 STRTGY 2 4"/>
    <s v="LEVY HOUSING SERVICES"/>
    <s v="HOUSING AND COMMUNITY SERVICES"/>
  </r>
  <r>
    <x v="1"/>
    <s v="1118374"/>
    <s v="351229"/>
    <x v="111"/>
    <s v="5595000"/>
    <n v="2016"/>
    <x v="3"/>
    <x v="111"/>
    <s v="50000-PROGRAM EXPENDITURE BUDGET"/>
    <s v="53000-SERVICES-OTHER CHARGES"/>
    <m/>
    <n v="0"/>
    <n v="0"/>
    <n v="0"/>
    <n v="0"/>
    <n v="0"/>
    <s v="N/A"/>
    <n v="0"/>
    <n v="0"/>
    <n v="0"/>
    <n v="0"/>
    <n v="0"/>
    <n v="0"/>
    <n v="0"/>
    <n v="0"/>
    <n v="0"/>
    <n v="0"/>
    <n v="0"/>
    <n v="0"/>
    <n v="0"/>
    <s v="HOUSING OPPORTUNITY FUND"/>
    <s v="HOF OPER HS LEVY 10 STRTGY 2 4"/>
    <s v="LEVY HOUSING SERVICES"/>
    <s v="FACILITIES MAINTENANCE AND OPERATIONS"/>
  </r>
  <r>
    <x v="1"/>
    <s v="1118376"/>
    <s v="351229"/>
    <x v="111"/>
    <s v="5595000"/>
    <n v="2016"/>
    <x v="3"/>
    <x v="111"/>
    <s v="50000-PROGRAM EXPENDITURE BUDGET"/>
    <s v="53000-SERVICES-OTHER CHARGES"/>
    <m/>
    <n v="0"/>
    <n v="0"/>
    <n v="0"/>
    <n v="0"/>
    <n v="0"/>
    <s v="N/A"/>
    <n v="0"/>
    <n v="0"/>
    <n v="0"/>
    <n v="0"/>
    <n v="0"/>
    <n v="0"/>
    <n v="0"/>
    <n v="0"/>
    <n v="0"/>
    <n v="0"/>
    <n v="0"/>
    <n v="0"/>
    <n v="0"/>
    <s v="HOUSING OPPORTUNITY FUND"/>
    <s v="HOF OPER HS LEVY 08 STRTGY 2 4"/>
    <s v="LEVY HOUSING SERVICES"/>
    <s v="FACILITIES MAINTENANCE AND OPERATIONS"/>
  </r>
  <r>
    <x v="1"/>
    <s v="1118377"/>
    <s v="351229"/>
    <x v="111"/>
    <s v="5595000"/>
    <n v="2016"/>
    <x v="3"/>
    <x v="111"/>
    <s v="50000-PROGRAM EXPENDITURE BUDGET"/>
    <s v="53000-SERVICES-OTHER CHARGES"/>
    <m/>
    <n v="0"/>
    <n v="0"/>
    <n v="0"/>
    <n v="-27125.600000000002"/>
    <n v="27125.600000000002"/>
    <s v="N/A"/>
    <n v="0"/>
    <n v="0"/>
    <n v="0"/>
    <n v="0"/>
    <n v="0"/>
    <n v="0"/>
    <n v="0"/>
    <n v="0"/>
    <n v="0"/>
    <n v="0"/>
    <n v="0"/>
    <n v="0"/>
    <n v="0"/>
    <s v="HOUSING OPPORTUNITY FUND"/>
    <s v="HOF OPER HS LEVY 09 STRTGY 2 4"/>
    <s v="LEVY HOUSING SERVICES"/>
    <s v="FACILITIES MAINTENANCE AND OPERATIONS"/>
  </r>
  <r>
    <x v="1"/>
    <s v="1118382"/>
    <s v="351229"/>
    <x v="111"/>
    <s v="5592000"/>
    <n v="2016"/>
    <x v="3"/>
    <x v="111"/>
    <s v="50000-PROGRAM EXPENDITURE BUDGET"/>
    <s v="53000-SERVICES-OTHER CHARGES"/>
    <m/>
    <n v="0"/>
    <n v="0"/>
    <n v="0"/>
    <n v="0"/>
    <n v="0"/>
    <s v="N/A"/>
    <n v="0"/>
    <n v="0"/>
    <n v="0"/>
    <n v="0"/>
    <n v="0"/>
    <n v="0"/>
    <n v="0"/>
    <n v="0"/>
    <n v="0"/>
    <n v="0"/>
    <n v="0"/>
    <n v="0"/>
    <n v="0"/>
    <s v="HOUSING OPPORTUNITY FUND"/>
    <s v="HOF OPER DESC VETLEVY 2 4 5011"/>
    <s v="LEVY HOUSING SERVICES"/>
    <s v="HOUSING AND COMMUNITY SERVICES"/>
  </r>
  <r>
    <x v="1"/>
    <s v="1118382"/>
    <s v="351229"/>
    <x v="111"/>
    <s v="5595000"/>
    <n v="2016"/>
    <x v="3"/>
    <x v="111"/>
    <s v="50000-PROGRAM EXPENDITURE BUDGET"/>
    <s v="53000-SERVICES-OTHER CHARGES"/>
    <m/>
    <n v="0"/>
    <n v="0"/>
    <n v="0"/>
    <n v="0"/>
    <n v="0"/>
    <s v="N/A"/>
    <n v="0"/>
    <n v="0"/>
    <n v="0"/>
    <n v="0"/>
    <n v="0"/>
    <n v="0"/>
    <n v="0"/>
    <n v="0"/>
    <n v="0"/>
    <n v="0"/>
    <n v="0"/>
    <n v="0"/>
    <n v="0"/>
    <s v="HOUSING OPPORTUNITY FUND"/>
    <s v="HOF OPER DESC VETLEVY 2 4 5011"/>
    <s v="LEVY HOUSING SERVICES"/>
    <s v="FACILITIES MAINTENANCE AND OPERATIONS"/>
  </r>
  <r>
    <x v="1"/>
    <s v="1118383"/>
    <s v="351229"/>
    <x v="111"/>
    <s v="0000000"/>
    <n v="2016"/>
    <x v="3"/>
    <x v="111"/>
    <s v="50000-PROGRAM EXPENDITURE BUDGET"/>
    <s v="53000-SERVICES-OTHER CHARGES"/>
    <m/>
    <n v="0"/>
    <n v="0"/>
    <n v="0"/>
    <n v="0"/>
    <n v="0"/>
    <s v="N/A"/>
    <n v="0"/>
    <n v="0"/>
    <n v="0"/>
    <n v="0"/>
    <n v="0"/>
    <n v="0"/>
    <n v="0"/>
    <n v="0"/>
    <n v="0"/>
    <n v="0"/>
    <n v="0"/>
    <n v="0"/>
    <n v="0"/>
    <s v="HOUSING OPPORTUNITY FUND"/>
    <s v="HOF OPER LIHI VETLEVY 2 4 5011"/>
    <s v="LEVY HOUSING SERVICES"/>
    <s v="Default"/>
  </r>
  <r>
    <x v="1"/>
    <s v="1118383"/>
    <s v="351229"/>
    <x v="111"/>
    <s v="5595000"/>
    <n v="2016"/>
    <x v="3"/>
    <x v="111"/>
    <s v="50000-PROGRAM EXPENDITURE BUDGET"/>
    <s v="53000-SERVICES-OTHER CHARGES"/>
    <m/>
    <n v="0"/>
    <n v="0"/>
    <n v="0"/>
    <n v="0"/>
    <n v="0"/>
    <s v="N/A"/>
    <n v="0"/>
    <n v="0"/>
    <n v="0"/>
    <n v="0"/>
    <n v="0"/>
    <n v="0"/>
    <n v="0"/>
    <n v="0"/>
    <n v="0"/>
    <n v="0"/>
    <n v="0"/>
    <n v="0"/>
    <n v="0"/>
    <s v="HOUSING OPPORTUNITY FUND"/>
    <s v="HOF OPER LIHI VETLEVY 2 4 5011"/>
    <s v="LEVY HOUSING SERVICES"/>
    <s v="FACILITIES MAINTENANCE AND OPERATIONS"/>
  </r>
  <r>
    <x v="1"/>
    <s v="1118386"/>
    <s v="351229"/>
    <x v="111"/>
    <s v="5592000"/>
    <n v="2016"/>
    <x v="3"/>
    <x v="111"/>
    <s v="50000-PROGRAM EXPENDITURE BUDGET"/>
    <s v="53000-SERVICES-OTHER CHARGES"/>
    <m/>
    <n v="0"/>
    <n v="0"/>
    <n v="0"/>
    <n v="201501.52000000002"/>
    <n v="-201501.52000000002"/>
    <s v="N/A"/>
    <n v="0"/>
    <n v="0"/>
    <n v="0"/>
    <n v="0"/>
    <n v="0"/>
    <n v="9511.98"/>
    <n v="-9511.98"/>
    <n v="0"/>
    <n v="0"/>
    <n v="0"/>
    <n v="0"/>
    <n v="0"/>
    <n v="0"/>
    <s v="HOUSING OPPORTUNITY FUND"/>
    <s v="HOF OPER VETSLVY 09 STRAT 2 3"/>
    <s v="LEVY HOUSING SERVICES"/>
    <s v="HOUSING AND COMMUNITY SERVICES"/>
  </r>
  <r>
    <x v="1"/>
    <s v="1118386"/>
    <s v="351229"/>
    <x v="111"/>
    <s v="5595000"/>
    <n v="2016"/>
    <x v="3"/>
    <x v="111"/>
    <s v="50000-PROGRAM EXPENDITURE BUDGET"/>
    <s v="53000-SERVICES-OTHER CHARGES"/>
    <m/>
    <n v="0"/>
    <n v="0"/>
    <n v="0"/>
    <n v="0"/>
    <n v="0"/>
    <s v="N/A"/>
    <n v="0"/>
    <n v="0"/>
    <n v="0"/>
    <n v="0"/>
    <n v="0"/>
    <n v="0"/>
    <n v="0"/>
    <n v="0"/>
    <n v="0"/>
    <n v="0"/>
    <n v="0"/>
    <n v="0"/>
    <n v="0"/>
    <s v="HOUSING OPPORTUNITY FUND"/>
    <s v="HOF OPER VETSLVY 09 STRAT 2 3"/>
    <s v="LEVY HOUSING SERVICES"/>
    <s v="FACILITIES MAINTENANCE AND OPERATIONS"/>
  </r>
  <r>
    <x v="1"/>
    <s v="1118389"/>
    <s v="351229"/>
    <x v="111"/>
    <s v="5595000"/>
    <n v="2016"/>
    <x v="3"/>
    <x v="111"/>
    <s v="50000-PROGRAM EXPENDITURE BUDGET"/>
    <s v="53000-SERVICES-OTHER CHARGES"/>
    <m/>
    <n v="0"/>
    <n v="0"/>
    <n v="0"/>
    <n v="0"/>
    <n v="0"/>
    <s v="N/A"/>
    <n v="0"/>
    <n v="0"/>
    <n v="0"/>
    <n v="0"/>
    <n v="0"/>
    <n v="0"/>
    <n v="0"/>
    <n v="0"/>
    <n v="0"/>
    <n v="0"/>
    <n v="0"/>
    <n v="0"/>
    <n v="0"/>
    <s v="HOUSING OPPORTUNITY FUND"/>
    <s v="HOF OPER VETSLVY 08 STRAT 2 4"/>
    <s v="LEVY HOUSING SERVICES"/>
    <s v="FACILITIES MAINTENANCE AND OPERATIONS"/>
  </r>
  <r>
    <x v="1"/>
    <s v="1118390"/>
    <s v="351229"/>
    <x v="111"/>
    <s v="5595000"/>
    <n v="2016"/>
    <x v="3"/>
    <x v="111"/>
    <s v="50000-PROGRAM EXPENDITURE BUDGET"/>
    <s v="53000-SERVICES-OTHER CHARGES"/>
    <m/>
    <n v="0"/>
    <n v="0"/>
    <n v="0"/>
    <n v="-19640.400000000001"/>
    <n v="19640.400000000001"/>
    <s v="N/A"/>
    <n v="0"/>
    <n v="0"/>
    <n v="0"/>
    <n v="0"/>
    <n v="0"/>
    <n v="0"/>
    <n v="0"/>
    <n v="0"/>
    <n v="0"/>
    <n v="0"/>
    <n v="0"/>
    <n v="0"/>
    <n v="0"/>
    <s v="HOUSING OPPORTUNITY FUND"/>
    <s v="HOF OPER VETSLVY 09 STRAT 2 4"/>
    <s v="LEVY HOUSING SERVICES"/>
    <s v="FACILITIES MAINTENANCE AND OPERATIONS"/>
  </r>
  <r>
    <x v="1"/>
    <s v="1118391"/>
    <s v="351229"/>
    <x v="111"/>
    <s v="5595000"/>
    <n v="2016"/>
    <x v="3"/>
    <x v="111"/>
    <s v="50000-PROGRAM EXPENDITURE BUDGET"/>
    <s v="53000-SERVICES-OTHER CHARGES"/>
    <m/>
    <n v="0"/>
    <n v="0"/>
    <n v="0"/>
    <n v="0"/>
    <n v="0"/>
    <s v="N/A"/>
    <n v="0"/>
    <n v="0"/>
    <n v="0"/>
    <n v="0"/>
    <n v="0"/>
    <n v="0"/>
    <n v="0"/>
    <n v="0"/>
    <n v="0"/>
    <n v="0"/>
    <n v="0"/>
    <n v="0"/>
    <n v="0"/>
    <s v="HOUSING OPPORTUNITY FUND"/>
    <s v="HOF OPER VETLVY 10 STRAT 2 7"/>
    <s v="LEVY HOUSING SERVICES"/>
    <s v="FACILITIES MAINTENANCE AND OPERATIONS"/>
  </r>
  <r>
    <x v="1"/>
    <s v="1118394"/>
    <s v="351229"/>
    <x v="111"/>
    <s v="5595000"/>
    <n v="2016"/>
    <x v="3"/>
    <x v="111"/>
    <s v="50000-PROGRAM EXPENDITURE BUDGET"/>
    <s v="53000-SERVICES-OTHER CHARGES"/>
    <m/>
    <n v="0"/>
    <n v="0"/>
    <n v="0"/>
    <n v="0"/>
    <n v="0"/>
    <s v="N/A"/>
    <n v="0"/>
    <n v="0"/>
    <n v="0"/>
    <n v="0"/>
    <n v="0"/>
    <n v="0"/>
    <n v="0"/>
    <n v="0"/>
    <n v="0"/>
    <n v="0"/>
    <n v="0"/>
    <n v="0"/>
    <n v="0"/>
    <s v="HOUSING OPPORTUNITY FUND"/>
    <s v="HOF OPER DES AUR SUPP HSG 2.4B"/>
    <s v="LEVY HOUSING SERVICES"/>
    <s v="FACILITIES MAINTENANCE AND OPERATIONS"/>
  </r>
  <r>
    <x v="1"/>
    <s v="1118395"/>
    <s v="351229"/>
    <x v="111"/>
    <s v="5592000"/>
    <n v="2016"/>
    <x v="3"/>
    <x v="111"/>
    <s v="50000-PROGRAM EXPENDITURE BUDGET"/>
    <s v="53000-SERVICES-OTHER CHARGES"/>
    <m/>
    <n v="0"/>
    <n v="0"/>
    <n v="0"/>
    <n v="0"/>
    <n v="0"/>
    <s v="N/A"/>
    <n v="0"/>
    <n v="0"/>
    <n v="0"/>
    <n v="0"/>
    <n v="0"/>
    <n v="0"/>
    <n v="0"/>
    <n v="0"/>
    <n v="0"/>
    <n v="0"/>
    <n v="0"/>
    <n v="0"/>
    <n v="0"/>
    <s v="HOUSING OPPORTUNITY FUND"/>
    <s v="HOF OPER CCO NY URNES HS 2.4B"/>
    <s v="LEVY HOUSING SERVICES"/>
    <s v="HOUSING AND COMMUNITY SERVICES"/>
  </r>
  <r>
    <x v="1"/>
    <s v="1118395"/>
    <s v="351229"/>
    <x v="111"/>
    <s v="5595000"/>
    <n v="2016"/>
    <x v="3"/>
    <x v="111"/>
    <s v="50000-PROGRAM EXPENDITURE BUDGET"/>
    <s v="53000-SERVICES-OTHER CHARGES"/>
    <m/>
    <n v="0"/>
    <n v="0"/>
    <n v="0"/>
    <n v="-769.09"/>
    <n v="769.09"/>
    <s v="N/A"/>
    <n v="27.990000000000002"/>
    <n v="0"/>
    <n v="0"/>
    <n v="0"/>
    <n v="0"/>
    <n v="0"/>
    <n v="0"/>
    <n v="0"/>
    <n v="0"/>
    <n v="0"/>
    <n v="0"/>
    <n v="-27.990000000000002"/>
    <n v="0"/>
    <s v="HOUSING OPPORTUNITY FUND"/>
    <s v="HOF OPER CCO NY URNES HS 2.4B"/>
    <s v="LEVY HOUSING SERVICES"/>
    <s v="FACILITIES MAINTENANCE AND OPERATIONS"/>
  </r>
  <r>
    <x v="1"/>
    <s v="1118396"/>
    <s v="351229"/>
    <x v="111"/>
    <s v="5595000"/>
    <n v="2016"/>
    <x v="3"/>
    <x v="111"/>
    <s v="50000-PROGRAM EXPENDITURE BUDGET"/>
    <s v="53000-SERVICES-OTHER CHARGES"/>
    <m/>
    <n v="0"/>
    <n v="0"/>
    <n v="0"/>
    <n v="0"/>
    <n v="0"/>
    <s v="N/A"/>
    <n v="0"/>
    <n v="0"/>
    <n v="0"/>
    <n v="0"/>
    <n v="0"/>
    <n v="0"/>
    <n v="0"/>
    <n v="0"/>
    <n v="0"/>
    <n v="0"/>
    <n v="0"/>
    <n v="0"/>
    <n v="0"/>
    <s v="HOUSING OPPORTUNITY FUND"/>
    <s v="HOF OPER SOM JACKSON APT 2.4B"/>
    <s v="LEVY HOUSING SERVICES"/>
    <s v="FACILITIES MAINTENANCE AND OPERATIONS"/>
  </r>
  <r>
    <x v="1"/>
    <s v="1118418"/>
    <s v="351022"/>
    <x v="40"/>
    <s v="5592000"/>
    <n v="2016"/>
    <x v="3"/>
    <x v="40"/>
    <s v="50000-PROGRAM EXPENDITURE BUDGET"/>
    <s v="51000-WAGES AND BENEFITS"/>
    <s v="51100-SALARIES/WAGES"/>
    <n v="0"/>
    <n v="0"/>
    <n v="0"/>
    <n v="0"/>
    <n v="0"/>
    <s v="N/A"/>
    <n v="10390.17"/>
    <n v="9064.18"/>
    <n v="9064.18"/>
    <n v="9064.18"/>
    <n v="9064.18"/>
    <n v="-42568"/>
    <n v="-4078.89"/>
    <n v="0"/>
    <n v="0"/>
    <n v="0"/>
    <n v="0"/>
    <n v="0"/>
    <n v="0"/>
    <s v="HOUSING OPPORTUNITY FUND"/>
    <s v="HOF OPER 2331 ADMN"/>
    <s v="HOMELESS HOUSING"/>
    <s v="HOUSING AND COMMUNITY SERVICES"/>
  </r>
  <r>
    <x v="1"/>
    <s v="1118418"/>
    <s v="351022"/>
    <x v="40"/>
    <s v="5595000"/>
    <n v="2016"/>
    <x v="3"/>
    <x v="40"/>
    <s v="50000-PROGRAM EXPENDITURE BUDGET"/>
    <s v="51000-WAGES AND BENEFITS"/>
    <s v="51100-SALARIES/WAGES"/>
    <n v="0"/>
    <n v="0"/>
    <n v="0"/>
    <n v="0"/>
    <n v="0"/>
    <s v="N/A"/>
    <n v="0"/>
    <n v="0"/>
    <n v="0"/>
    <n v="0"/>
    <n v="0"/>
    <n v="0"/>
    <n v="0"/>
    <n v="0"/>
    <n v="0"/>
    <n v="0"/>
    <n v="0"/>
    <n v="0"/>
    <n v="0"/>
    <s v="HOUSING OPPORTUNITY FUND"/>
    <s v="HOF OPER 2331 ADMN"/>
    <s v="HOMELESS HOUSING"/>
    <s v="FACILITIES MAINTENANCE AND OPERATIONS"/>
  </r>
  <r>
    <x v="1"/>
    <s v="1118418"/>
    <s v="351022"/>
    <x v="106"/>
    <s v="5592000"/>
    <n v="2016"/>
    <x v="3"/>
    <x v="106"/>
    <s v="50000-PROGRAM EXPENDITURE BUDGET"/>
    <s v="51000-WAGES AND BENEFITS"/>
    <s v="51100-SALARIES/WAGES"/>
    <n v="0"/>
    <n v="0"/>
    <n v="0"/>
    <n v="0"/>
    <n v="0"/>
    <s v="N/A"/>
    <n v="0"/>
    <n v="0"/>
    <n v="0"/>
    <n v="0"/>
    <n v="0"/>
    <n v="0"/>
    <n v="0"/>
    <n v="0"/>
    <n v="0"/>
    <n v="0"/>
    <n v="0"/>
    <n v="0"/>
    <n v="0"/>
    <s v="HOUSING OPPORTUNITY FUND"/>
    <s v="HOF OPER 2331 ADMN"/>
    <s v="HOMELESS HOUSING"/>
    <s v="HOUSING AND COMMUNITY SERVICES"/>
  </r>
  <r>
    <x v="1"/>
    <s v="1118418"/>
    <s v="351022"/>
    <x v="106"/>
    <s v="5595000"/>
    <n v="2016"/>
    <x v="3"/>
    <x v="106"/>
    <s v="50000-PROGRAM EXPENDITURE BUDGET"/>
    <s v="51000-WAGES AND BENEFITS"/>
    <s v="51100-SALARIES/WAGES"/>
    <n v="0"/>
    <n v="0"/>
    <n v="0"/>
    <n v="0"/>
    <n v="0"/>
    <s v="N/A"/>
    <n v="0"/>
    <n v="0"/>
    <n v="0"/>
    <n v="0"/>
    <n v="0"/>
    <n v="0"/>
    <n v="0"/>
    <n v="0"/>
    <n v="0"/>
    <n v="0"/>
    <n v="0"/>
    <n v="0"/>
    <n v="0"/>
    <s v="HOUSING OPPORTUNITY FUND"/>
    <s v="HOF OPER 2331 ADMN"/>
    <s v="HOMELESS HOUSING"/>
    <s v="FACILITIES MAINTENANCE AND OPERATIONS"/>
  </r>
  <r>
    <x v="1"/>
    <s v="1118418"/>
    <s v="351022"/>
    <x v="70"/>
    <s v="5592000"/>
    <n v="2016"/>
    <x v="3"/>
    <x v="70"/>
    <s v="50000-PROGRAM EXPENDITURE BUDGET"/>
    <s v="51000-WAGES AND BENEFITS"/>
    <s v="51300-PERSONNEL BENEFITS"/>
    <n v="0"/>
    <n v="0"/>
    <n v="0"/>
    <n v="0"/>
    <n v="0"/>
    <s v="N/A"/>
    <n v="1465"/>
    <n v="1465"/>
    <n v="1465"/>
    <n v="1465"/>
    <n v="1465"/>
    <n v="-7325"/>
    <n v="0"/>
    <n v="0"/>
    <n v="0"/>
    <n v="0"/>
    <n v="0"/>
    <n v="0"/>
    <n v="0"/>
    <s v="HOUSING OPPORTUNITY FUND"/>
    <s v="HOF OPER 2331 ADMN"/>
    <s v="HOMELESS HOUSING"/>
    <s v="HOUSING AND COMMUNITY SERVICES"/>
  </r>
  <r>
    <x v="1"/>
    <s v="1118418"/>
    <s v="351022"/>
    <x v="70"/>
    <s v="5595000"/>
    <n v="2016"/>
    <x v="3"/>
    <x v="70"/>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1"/>
    <s v="5592000"/>
    <n v="2016"/>
    <x v="3"/>
    <x v="71"/>
    <s v="50000-PROGRAM EXPENDITURE BUDGET"/>
    <s v="51000-WAGES AND BENEFITS"/>
    <s v="51300-PERSONNEL BENEFITS"/>
    <n v="0"/>
    <n v="0"/>
    <n v="0"/>
    <n v="0"/>
    <n v="0"/>
    <s v="N/A"/>
    <n v="714.94"/>
    <n v="680.93000000000006"/>
    <n v="680.93000000000006"/>
    <n v="680.94"/>
    <n v="680.94"/>
    <n v="-3438.6800000000003"/>
    <n v="0"/>
    <n v="0"/>
    <n v="0"/>
    <n v="0"/>
    <n v="0"/>
    <n v="0"/>
    <n v="0"/>
    <s v="HOUSING OPPORTUNITY FUND"/>
    <s v="HOF OPER 2331 ADMN"/>
    <s v="HOMELESS HOUSING"/>
    <s v="HOUSING AND COMMUNITY SERVICES"/>
  </r>
  <r>
    <x v="1"/>
    <s v="1118418"/>
    <s v="351022"/>
    <x v="71"/>
    <s v="5595000"/>
    <n v="2016"/>
    <x v="3"/>
    <x v="71"/>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2"/>
    <s v="5592000"/>
    <n v="2016"/>
    <x v="3"/>
    <x v="72"/>
    <s v="50000-PROGRAM EXPENDITURE BUDGET"/>
    <s v="51000-WAGES AND BENEFITS"/>
    <s v="51300-PERSONNEL BENEFITS"/>
    <n v="0"/>
    <n v="0"/>
    <n v="0"/>
    <n v="0"/>
    <n v="0"/>
    <s v="N/A"/>
    <n v="1064.05"/>
    <n v="1013.38"/>
    <n v="1013.38"/>
    <n v="1013.38"/>
    <n v="1013.38"/>
    <n v="-5117.57"/>
    <n v="0"/>
    <n v="0"/>
    <n v="0"/>
    <n v="0"/>
    <n v="0"/>
    <n v="0"/>
    <n v="0"/>
    <s v="HOUSING OPPORTUNITY FUND"/>
    <s v="HOF OPER 2331 ADMN"/>
    <s v="HOMELESS HOUSING"/>
    <s v="HOUSING AND COMMUNITY SERVICES"/>
  </r>
  <r>
    <x v="1"/>
    <s v="1118418"/>
    <s v="351022"/>
    <x v="72"/>
    <s v="5595000"/>
    <n v="2016"/>
    <x v="3"/>
    <x v="72"/>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5"/>
    <s v="5592000"/>
    <n v="2016"/>
    <x v="3"/>
    <x v="75"/>
    <s v="50000-PROGRAM EXPENDITURE BUDGET"/>
    <s v="52000-SUPPLIES"/>
    <m/>
    <n v="0"/>
    <n v="0"/>
    <n v="0"/>
    <n v="0"/>
    <n v="0"/>
    <s v="N/A"/>
    <n v="0"/>
    <n v="0"/>
    <n v="0"/>
    <n v="0"/>
    <n v="0"/>
    <n v="0"/>
    <n v="0"/>
    <n v="0"/>
    <n v="0"/>
    <n v="0"/>
    <n v="0"/>
    <n v="0"/>
    <n v="0"/>
    <s v="HOUSING OPPORTUNITY FUND"/>
    <s v="HOF OPER 2331 ADMN"/>
    <s v="HOMELESS HOUSING"/>
    <s v="HOUSING AND COMMUNITY SERVICES"/>
  </r>
  <r>
    <x v="1"/>
    <s v="1118418"/>
    <s v="351022"/>
    <x v="75"/>
    <s v="5595000"/>
    <n v="2016"/>
    <x v="3"/>
    <x v="75"/>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57"/>
    <s v="5595000"/>
    <n v="2016"/>
    <x v="3"/>
    <x v="156"/>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25"/>
    <s v="5595000"/>
    <n v="2016"/>
    <x v="3"/>
    <x v="125"/>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56"/>
    <s v="5592000"/>
    <n v="2016"/>
    <x v="3"/>
    <x v="155"/>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56"/>
    <s v="5595000"/>
    <n v="2016"/>
    <x v="3"/>
    <x v="155"/>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54"/>
    <s v="5595000"/>
    <n v="2016"/>
    <x v="3"/>
    <x v="153"/>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38"/>
    <s v="0000000"/>
    <n v="2016"/>
    <x v="3"/>
    <x v="38"/>
    <s v="50000-PROGRAM EXPENDITURE BUDGET"/>
    <s v="53000-SERVICES-OTHER CHARGES"/>
    <m/>
    <n v="0"/>
    <n v="0"/>
    <n v="0"/>
    <n v="0"/>
    <n v="0"/>
    <s v="N/A"/>
    <n v="0"/>
    <n v="0"/>
    <n v="0"/>
    <n v="0"/>
    <n v="0"/>
    <n v="0"/>
    <n v="0"/>
    <n v="0"/>
    <n v="0"/>
    <n v="0"/>
    <n v="0"/>
    <n v="0"/>
    <n v="0"/>
    <s v="HOUSING OPPORTUNITY FUND"/>
    <s v="HOF OPER 2331 ADMN"/>
    <s v="HOMELESS HOUSING"/>
    <s v="Default"/>
  </r>
  <r>
    <x v="1"/>
    <s v="1118418"/>
    <s v="351022"/>
    <x v="38"/>
    <s v="5595000"/>
    <n v="2016"/>
    <x v="3"/>
    <x v="38"/>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41"/>
    <s v="5592000"/>
    <n v="2016"/>
    <x v="3"/>
    <x v="41"/>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41"/>
    <s v="5595000"/>
    <n v="2016"/>
    <x v="3"/>
    <x v="41"/>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11"/>
    <s v="5592000"/>
    <n v="2016"/>
    <x v="3"/>
    <x v="111"/>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1"/>
    <s v="5595000"/>
    <n v="2016"/>
    <x v="3"/>
    <x v="111"/>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12"/>
    <s v="5592000"/>
    <n v="2016"/>
    <x v="3"/>
    <x v="112"/>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2"/>
    <s v="5595000"/>
    <n v="2016"/>
    <x v="3"/>
    <x v="112"/>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64"/>
    <s v="5595000"/>
    <n v="2016"/>
    <x v="3"/>
    <x v="163"/>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28"/>
    <s v="5592000"/>
    <n v="2016"/>
    <x v="3"/>
    <x v="12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40"/>
    <s v="5592000"/>
    <n v="2016"/>
    <x v="3"/>
    <x v="140"/>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40"/>
    <s v="5595000"/>
    <n v="2016"/>
    <x v="3"/>
    <x v="140"/>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59"/>
    <s v="5592000"/>
    <n v="2016"/>
    <x v="3"/>
    <x v="15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4"/>
    <s v="5592000"/>
    <n v="2016"/>
    <x v="3"/>
    <x v="114"/>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61"/>
    <s v="5592000"/>
    <n v="2016"/>
    <x v="3"/>
    <x v="160"/>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61"/>
    <s v="5595000"/>
    <n v="2016"/>
    <x v="3"/>
    <x v="160"/>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77"/>
    <s v="5592000"/>
    <n v="2016"/>
    <x v="3"/>
    <x v="77"/>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78"/>
    <s v="5592000"/>
    <n v="2016"/>
    <x v="3"/>
    <x v="7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78"/>
    <s v="5595000"/>
    <n v="2016"/>
    <x v="3"/>
    <x v="78"/>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42"/>
    <s v="5592000"/>
    <n v="2016"/>
    <x v="3"/>
    <x v="42"/>
    <s v="50000-PROGRAM EXPENDITURE BUDGET"/>
    <s v="55000-INTRAGOVERNMENTAL SERVICES"/>
    <m/>
    <n v="0"/>
    <n v="0"/>
    <n v="0"/>
    <n v="0"/>
    <n v="0"/>
    <s v="N/A"/>
    <n v="49"/>
    <n v="77"/>
    <n v="80"/>
    <n v="0"/>
    <n v="21"/>
    <n v="-227"/>
    <n v="89"/>
    <n v="-89"/>
    <n v="0"/>
    <n v="0"/>
    <n v="0"/>
    <n v="0"/>
    <n v="0"/>
    <s v="HOUSING OPPORTUNITY FUND"/>
    <s v="HOF OPER 2331 ADMN"/>
    <s v="HOMELESS HOUSING"/>
    <s v="HOUSING AND COMMUNITY SERVICES"/>
  </r>
  <r>
    <x v="1"/>
    <s v="1118418"/>
    <s v="351022"/>
    <x v="42"/>
    <s v="5595000"/>
    <n v="2016"/>
    <x v="3"/>
    <x v="42"/>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83"/>
    <s v="5592000"/>
    <n v="2016"/>
    <x v="3"/>
    <x v="83"/>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48"/>
    <s v="5595000"/>
    <n v="2016"/>
    <x v="3"/>
    <x v="148"/>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85"/>
    <s v="5592000"/>
    <n v="2016"/>
    <x v="3"/>
    <x v="85"/>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6"/>
    <s v="5592000"/>
    <n v="2016"/>
    <x v="3"/>
    <x v="86"/>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7"/>
    <s v="5592000"/>
    <n v="2016"/>
    <x v="3"/>
    <x v="87"/>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8"/>
    <s v="5592000"/>
    <n v="2016"/>
    <x v="3"/>
    <x v="88"/>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9"/>
    <s v="5592000"/>
    <n v="2016"/>
    <x v="3"/>
    <x v="89"/>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0"/>
    <s v="5592000"/>
    <n v="2016"/>
    <x v="3"/>
    <x v="90"/>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0"/>
    <s v="5595000"/>
    <n v="2016"/>
    <x v="3"/>
    <x v="90"/>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91"/>
    <s v="5592000"/>
    <n v="2016"/>
    <x v="3"/>
    <x v="91"/>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3"/>
    <s v="5592000"/>
    <n v="2016"/>
    <x v="3"/>
    <x v="93"/>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7"/>
    <s v="5592000"/>
    <n v="2016"/>
    <x v="3"/>
    <x v="47"/>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8"/>
    <s v="5592000"/>
    <n v="2016"/>
    <x v="3"/>
    <x v="48"/>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9"/>
    <s v="5592000"/>
    <n v="2016"/>
    <x v="3"/>
    <x v="49"/>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50"/>
    <s v="5592000"/>
    <n v="2016"/>
    <x v="3"/>
    <x v="50"/>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4"/>
    <s v="5592000"/>
    <n v="2016"/>
    <x v="3"/>
    <x v="94"/>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15"/>
    <s v="5592000"/>
    <n v="2016"/>
    <x v="3"/>
    <x v="115"/>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01"/>
    <s v="5592000"/>
    <n v="2016"/>
    <x v="3"/>
    <x v="101"/>
    <s v="50000-PROGRAM EXPENDITURE BUDGET"/>
    <s v="58000-INTRAGOVERNMENTAL CONTRIBUTIONS"/>
    <m/>
    <n v="0"/>
    <n v="0"/>
    <n v="0"/>
    <n v="0"/>
    <n v="0"/>
    <s v="N/A"/>
    <n v="0"/>
    <n v="0"/>
    <n v="0"/>
    <n v="0"/>
    <n v="0"/>
    <n v="0"/>
    <n v="0"/>
    <n v="0"/>
    <n v="0"/>
    <n v="0"/>
    <n v="0"/>
    <n v="0"/>
    <n v="0"/>
    <s v="HOUSING OPPORTUNITY FUND"/>
    <s v="HOF OPER 2331 ADMN"/>
    <s v="HOMELESS HOUSING"/>
    <s v="HOUSING AND COMMUNITY SERVICES"/>
  </r>
  <r>
    <x v="1"/>
    <s v="1118418"/>
    <s v="351022"/>
    <x v="117"/>
    <s v="5592000"/>
    <n v="2016"/>
    <x v="3"/>
    <x v="117"/>
    <s v="50000-PROGRAM EXPENDITURE BUDGET"/>
    <s v="59900-CONTRA EXPENDITURES"/>
    <m/>
    <n v="0"/>
    <n v="0"/>
    <n v="0"/>
    <n v="0"/>
    <n v="0"/>
    <s v="N/A"/>
    <n v="0"/>
    <n v="0"/>
    <n v="0"/>
    <n v="0"/>
    <n v="0"/>
    <n v="0"/>
    <n v="0"/>
    <n v="0"/>
    <n v="0"/>
    <n v="0"/>
    <n v="0"/>
    <n v="0"/>
    <n v="0"/>
    <s v="HOUSING OPPORTUNITY FUND"/>
    <s v="HOF OPER 2331 ADMN"/>
    <s v="HOMELESS HOUSING"/>
    <s v="HOUSING AND COMMUNITY SERVICES"/>
  </r>
  <r>
    <x v="1"/>
    <s v="1118418"/>
    <s v="351022"/>
    <x v="117"/>
    <s v="5595000"/>
    <n v="2016"/>
    <x v="3"/>
    <x v="117"/>
    <s v="50000-PROGRAM EXPENDITURE BUDGET"/>
    <s v="59900-CONTRA EXPENDITURES"/>
    <m/>
    <n v="0"/>
    <n v="0"/>
    <n v="0"/>
    <n v="0"/>
    <n v="0"/>
    <s v="N/A"/>
    <n v="0"/>
    <n v="0"/>
    <n v="0"/>
    <n v="0"/>
    <n v="0"/>
    <n v="0"/>
    <n v="0"/>
    <n v="0"/>
    <n v="0"/>
    <n v="0"/>
    <n v="0"/>
    <n v="0"/>
    <n v="0"/>
    <s v="HOUSING OPPORTUNITY FUND"/>
    <s v="HOF OPER 2331 ADMN"/>
    <s v="HOMELESS HOUSING"/>
    <s v="FACILITIES MAINTENANCE AND OPERATIONS"/>
  </r>
  <r>
    <x v="1"/>
    <s v="1118418"/>
    <s v="351022"/>
    <x v="53"/>
    <s v="5595000"/>
    <n v="2016"/>
    <x v="3"/>
    <x v="53"/>
    <s v="50000-PROGRAM EXPENDITURE BUDGET"/>
    <s v="82000-APPLIED OVERHEAD"/>
    <m/>
    <n v="0"/>
    <n v="0"/>
    <n v="0"/>
    <n v="0"/>
    <n v="0"/>
    <s v="N/A"/>
    <n v="0"/>
    <n v="0"/>
    <n v="0"/>
    <n v="0"/>
    <n v="0"/>
    <n v="0"/>
    <n v="0"/>
    <n v="0"/>
    <n v="0"/>
    <n v="0"/>
    <n v="0"/>
    <n v="0"/>
    <n v="0"/>
    <s v="HOUSING OPPORTUNITY FUND"/>
    <s v="HOF OPER 2331 ADMN"/>
    <s v="HOMELESS HOUSING"/>
    <s v="FACILITIES MAINTENANCE AND OPERATIONS"/>
  </r>
  <r>
    <x v="1"/>
    <s v="1118418"/>
    <s v="351022"/>
    <x v="54"/>
    <s v="5595000"/>
    <n v="2016"/>
    <x v="3"/>
    <x v="54"/>
    <s v="50000-PROGRAM EXPENDITURE BUDGET"/>
    <s v="82000-APPLIED OVERHEAD"/>
    <m/>
    <n v="0"/>
    <n v="0"/>
    <n v="0"/>
    <n v="0"/>
    <n v="0"/>
    <s v="N/A"/>
    <n v="0"/>
    <n v="0"/>
    <n v="0"/>
    <n v="0"/>
    <n v="0"/>
    <n v="0"/>
    <n v="0"/>
    <n v="0"/>
    <n v="0"/>
    <n v="0"/>
    <n v="0"/>
    <n v="0"/>
    <n v="0"/>
    <s v="HOUSING OPPORTUNITY FUND"/>
    <s v="HOF OPER 2331 ADMN"/>
    <s v="HOMELESS HOUSING"/>
    <s v="FACILITIES MAINTENANCE AND OPERATIONS"/>
  </r>
  <r>
    <x v="1"/>
    <s v="1118423"/>
    <s v="351022"/>
    <x v="40"/>
    <s v="5592000"/>
    <n v="2016"/>
    <x v="3"/>
    <x v="40"/>
    <s v="50000-PROGRAM EXPENDITURE BUDGET"/>
    <s v="51000-WAGES AND BENEFITS"/>
    <s v="51100-SALARIES/WAGES"/>
    <n v="0"/>
    <n v="0"/>
    <n v="0"/>
    <n v="0"/>
    <n v="0"/>
    <s v="N/A"/>
    <n v="0"/>
    <n v="0"/>
    <n v="0"/>
    <n v="0"/>
    <n v="0"/>
    <n v="0"/>
    <n v="0"/>
    <n v="0"/>
    <n v="0"/>
    <n v="0"/>
    <n v="0"/>
    <n v="0"/>
    <n v="0"/>
    <s v="HOUSING OPPORTUNITY FUND"/>
    <s v="HOF OPER HOMELESS PLNG ADM"/>
    <s v="HOMELESS HOUSING"/>
    <s v="HOUSING AND COMMUNITY SERVICES"/>
  </r>
  <r>
    <x v="1"/>
    <s v="1118423"/>
    <s v="351022"/>
    <x v="40"/>
    <s v="5595000"/>
    <n v="2016"/>
    <x v="3"/>
    <x v="40"/>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56"/>
    <s v="5595000"/>
    <n v="2016"/>
    <x v="3"/>
    <x v="56"/>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106"/>
    <s v="5595000"/>
    <n v="2016"/>
    <x v="3"/>
    <x v="106"/>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70"/>
    <s v="5595000"/>
    <n v="2016"/>
    <x v="3"/>
    <x v="70"/>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71"/>
    <s v="5592000"/>
    <n v="2016"/>
    <x v="3"/>
    <x v="71"/>
    <s v="50000-PROGRAM EXPENDITURE BUDGET"/>
    <s v="51000-WAGES AND BENEFITS"/>
    <s v="51300-PERSONNEL BENEFITS"/>
    <n v="0"/>
    <n v="0"/>
    <n v="0"/>
    <n v="0"/>
    <n v="0"/>
    <s v="N/A"/>
    <n v="0"/>
    <n v="0"/>
    <n v="0"/>
    <n v="0"/>
    <n v="0"/>
    <n v="0"/>
    <n v="0"/>
    <n v="0"/>
    <n v="0"/>
    <n v="0"/>
    <n v="0"/>
    <n v="0"/>
    <n v="0"/>
    <s v="HOUSING OPPORTUNITY FUND"/>
    <s v="HOF OPER HOMELESS PLNG ADM"/>
    <s v="HOMELESS HOUSING"/>
    <s v="HOUSING AND COMMUNITY SERVICES"/>
  </r>
  <r>
    <x v="1"/>
    <s v="1118423"/>
    <s v="351022"/>
    <x v="71"/>
    <s v="5595000"/>
    <n v="2016"/>
    <x v="3"/>
    <x v="71"/>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72"/>
    <s v="5592000"/>
    <n v="2016"/>
    <x v="3"/>
    <x v="72"/>
    <s v="50000-PROGRAM EXPENDITURE BUDGET"/>
    <s v="51000-WAGES AND BENEFITS"/>
    <s v="51300-PERSONNEL BENEFITS"/>
    <n v="0"/>
    <n v="0"/>
    <n v="0"/>
    <n v="0"/>
    <n v="0"/>
    <s v="N/A"/>
    <n v="0"/>
    <n v="0"/>
    <n v="0"/>
    <n v="0"/>
    <n v="0"/>
    <n v="0"/>
    <n v="0"/>
    <n v="0"/>
    <n v="0"/>
    <n v="0"/>
    <n v="0"/>
    <n v="0"/>
    <n v="0"/>
    <s v="HOUSING OPPORTUNITY FUND"/>
    <s v="HOF OPER HOMELESS PLNG ADM"/>
    <s v="HOMELESS HOUSING"/>
    <s v="HOUSING AND COMMUNITY SERVICES"/>
  </r>
  <r>
    <x v="1"/>
    <s v="1118423"/>
    <s v="351022"/>
    <x v="72"/>
    <s v="5595000"/>
    <n v="2016"/>
    <x v="3"/>
    <x v="72"/>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223"/>
    <s v="5595000"/>
    <n v="2016"/>
    <x v="3"/>
    <x v="222"/>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139"/>
    <s v="5595000"/>
    <n v="2016"/>
    <x v="3"/>
    <x v="139"/>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11"/>
    <s v="0000000"/>
    <n v="2016"/>
    <x v="3"/>
    <x v="111"/>
    <s v="50000-PROGRAM EXPENDITURE BUDGET"/>
    <s v="53000-SERVICES-OTHER CHARGES"/>
    <m/>
    <n v="0"/>
    <n v="0"/>
    <n v="0"/>
    <n v="0"/>
    <n v="0"/>
    <s v="N/A"/>
    <n v="0"/>
    <n v="0"/>
    <n v="0"/>
    <n v="0"/>
    <n v="0"/>
    <n v="0"/>
    <n v="0"/>
    <n v="0"/>
    <n v="0"/>
    <n v="0"/>
    <n v="0"/>
    <n v="0"/>
    <n v="0"/>
    <s v="HOUSING OPPORTUNITY FUND"/>
    <s v="HOF OPER HOMELESS PLNG ADM"/>
    <s v="HOMELESS HOUSING"/>
    <s v="Default"/>
  </r>
  <r>
    <x v="1"/>
    <s v="1118423"/>
    <s v="351022"/>
    <x v="112"/>
    <s v="5592000"/>
    <n v="2016"/>
    <x v="3"/>
    <x v="112"/>
    <s v="50000-PROGRAM EXPENDITURE BUDGET"/>
    <s v="53000-SERVICES-OTHER CHARGES"/>
    <m/>
    <n v="0"/>
    <n v="0"/>
    <n v="0"/>
    <n v="0"/>
    <n v="0"/>
    <s v="N/A"/>
    <n v="0"/>
    <n v="0"/>
    <n v="0"/>
    <n v="0"/>
    <n v="0"/>
    <n v="0"/>
    <n v="0"/>
    <n v="0"/>
    <n v="0"/>
    <n v="0"/>
    <n v="0"/>
    <n v="0"/>
    <n v="0"/>
    <s v="HOUSING OPPORTUNITY FUND"/>
    <s v="HOF OPER HOMELESS PLNG ADM"/>
    <s v="HOMELESS HOUSING"/>
    <s v="HOUSING AND COMMUNITY SERVICES"/>
  </r>
  <r>
    <x v="1"/>
    <s v="1118423"/>
    <s v="351022"/>
    <x v="112"/>
    <s v="5595000"/>
    <n v="2016"/>
    <x v="3"/>
    <x v="112"/>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64"/>
    <s v="5595000"/>
    <n v="2016"/>
    <x v="3"/>
    <x v="163"/>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28"/>
    <s v="5595000"/>
    <n v="2016"/>
    <x v="3"/>
    <x v="128"/>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40"/>
    <s v="5595000"/>
    <n v="2016"/>
    <x v="3"/>
    <x v="140"/>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14"/>
    <s v="5595000"/>
    <n v="2016"/>
    <x v="3"/>
    <x v="114"/>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42"/>
    <s v="5595000"/>
    <n v="2016"/>
    <x v="3"/>
    <x v="42"/>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148"/>
    <s v="5595000"/>
    <n v="2016"/>
    <x v="3"/>
    <x v="148"/>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86"/>
    <s v="5595000"/>
    <n v="2016"/>
    <x v="3"/>
    <x v="86"/>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136"/>
    <s v="0000000"/>
    <n v="2016"/>
    <x v="3"/>
    <x v="136"/>
    <s v="50000-PROGRAM EXPENDITURE BUDGET"/>
    <s v="58000-INTRAGOVERNMENTAL CONTRIBUTIONS"/>
    <m/>
    <n v="0"/>
    <n v="0"/>
    <n v="0"/>
    <n v="0"/>
    <n v="0"/>
    <s v="N/A"/>
    <n v="0"/>
    <n v="0"/>
    <n v="0"/>
    <n v="0"/>
    <n v="0"/>
    <n v="0"/>
    <n v="0"/>
    <n v="0"/>
    <n v="0"/>
    <n v="0"/>
    <n v="0"/>
    <n v="0"/>
    <n v="0"/>
    <s v="HOUSING OPPORTUNITY FUND"/>
    <s v="HOF OPER HOMELESS PLNG ADM"/>
    <s v="HOMELESS HOUSING"/>
    <s v="Default"/>
  </r>
  <r>
    <x v="1"/>
    <s v="1118423"/>
    <s v="351022"/>
    <x v="117"/>
    <s v="5592000"/>
    <n v="2016"/>
    <x v="3"/>
    <x v="117"/>
    <s v="50000-PROGRAM EXPENDITURE BUDGET"/>
    <s v="59900-CONTRA EXPENDITURES"/>
    <m/>
    <n v="0"/>
    <n v="0"/>
    <n v="0"/>
    <n v="0"/>
    <n v="0"/>
    <s v="N/A"/>
    <n v="0"/>
    <n v="0"/>
    <n v="0"/>
    <n v="0"/>
    <n v="0"/>
    <n v="0"/>
    <n v="0"/>
    <n v="0"/>
    <n v="0"/>
    <n v="0"/>
    <n v="0"/>
    <n v="0"/>
    <n v="0"/>
    <s v="HOUSING OPPORTUNITY FUND"/>
    <s v="HOF OPER HOMELESS PLNG ADM"/>
    <s v="HOMELESS HOUSING"/>
    <s v="HOUSING AND COMMUNITY SERVICES"/>
  </r>
  <r>
    <x v="1"/>
    <s v="1118423"/>
    <s v="351022"/>
    <x v="117"/>
    <s v="5595000"/>
    <n v="2016"/>
    <x v="3"/>
    <x v="117"/>
    <s v="50000-PROGRAM EXPENDITURE BUDGET"/>
    <s v="59900-CONTRA EXPENDITURES"/>
    <m/>
    <n v="0"/>
    <n v="0"/>
    <n v="0"/>
    <n v="0"/>
    <n v="0"/>
    <s v="N/A"/>
    <n v="0"/>
    <n v="0"/>
    <n v="0"/>
    <n v="0"/>
    <n v="0"/>
    <n v="0"/>
    <n v="0"/>
    <n v="0"/>
    <n v="0"/>
    <n v="0"/>
    <n v="0"/>
    <n v="0"/>
    <n v="0"/>
    <s v="HOUSING OPPORTUNITY FUND"/>
    <s v="HOF OPER HOMELESS PLNG ADM"/>
    <s v="HOMELESS HOUSING"/>
    <s v="FACILITIES MAINTENANCE AND OPERATIONS"/>
  </r>
  <r>
    <x v="1"/>
    <s v="1118423"/>
    <s v="351022"/>
    <x v="53"/>
    <s v="5595000"/>
    <n v="2016"/>
    <x v="3"/>
    <x v="53"/>
    <s v="50000-PROGRAM EXPENDITURE BUDGET"/>
    <s v="82000-APPLIED OVERHEAD"/>
    <m/>
    <n v="0"/>
    <n v="0"/>
    <n v="0"/>
    <n v="0"/>
    <n v="0"/>
    <s v="N/A"/>
    <n v="0"/>
    <n v="0"/>
    <n v="0"/>
    <n v="0"/>
    <n v="0"/>
    <n v="0"/>
    <n v="0"/>
    <n v="0"/>
    <n v="0"/>
    <n v="0"/>
    <n v="0"/>
    <n v="0"/>
    <n v="0"/>
    <s v="HOUSING OPPORTUNITY FUND"/>
    <s v="HOF OPER HOMELESS PLNG ADM"/>
    <s v="HOMELESS HOUSING"/>
    <s v="FACILITIES MAINTENANCE AND OPERATIONS"/>
  </r>
  <r>
    <x v="1"/>
    <s v="1118423"/>
    <s v="351022"/>
    <x v="54"/>
    <s v="5595000"/>
    <n v="2016"/>
    <x v="3"/>
    <x v="54"/>
    <s v="50000-PROGRAM EXPENDITURE BUDGET"/>
    <s v="82000-APPLIED OVERHEAD"/>
    <m/>
    <n v="0"/>
    <n v="0"/>
    <n v="0"/>
    <n v="0"/>
    <n v="0"/>
    <s v="N/A"/>
    <n v="0"/>
    <n v="0"/>
    <n v="0"/>
    <n v="0"/>
    <n v="0"/>
    <n v="0"/>
    <n v="0"/>
    <n v="0"/>
    <n v="0"/>
    <n v="0"/>
    <n v="0"/>
    <n v="0"/>
    <n v="0"/>
    <s v="HOUSING OPPORTUNITY FUND"/>
    <s v="HOF OPER HOMELESS PLNG ADM"/>
    <s v="HOMELESS HOUSING"/>
    <s v="FACILITIES MAINTENANCE AND OPERATIONS"/>
  </r>
  <r>
    <x v="1"/>
    <s v="1118425"/>
    <s v="000000"/>
    <x v="19"/>
    <s v="0000000"/>
    <n v="2016"/>
    <x v="1"/>
    <x v="19"/>
    <s v="BS200-CURRENT LIABILITIES"/>
    <s v="B2020-ACCOUNTS PAYABLE"/>
    <m/>
    <n v="0"/>
    <n v="0"/>
    <n v="0"/>
    <n v="0"/>
    <n v="0"/>
    <s v="N/A"/>
    <n v="0"/>
    <n v="0"/>
    <n v="0"/>
    <n v="0"/>
    <n v="0"/>
    <n v="0"/>
    <n v="0"/>
    <n v="0"/>
    <n v="0"/>
    <n v="0"/>
    <n v="0"/>
    <n v="0"/>
    <n v="0"/>
    <s v="HOUSING OPPORTUNITY FUND"/>
    <s v="HOF OPER HOMELESS HSG ADMIN"/>
    <s v="DEFAULT"/>
    <s v="Default"/>
  </r>
  <r>
    <x v="1"/>
    <s v="1118425"/>
    <s v="351022"/>
    <x v="40"/>
    <s v="5592000"/>
    <n v="2016"/>
    <x v="3"/>
    <x v="40"/>
    <s v="50000-PROGRAM EXPENDITURE BUDGET"/>
    <s v="51000-WAGES AND BENEFITS"/>
    <s v="51100-SALARIES/WAGES"/>
    <n v="0"/>
    <n v="0"/>
    <n v="0"/>
    <n v="0"/>
    <n v="0"/>
    <s v="N/A"/>
    <n v="1288.0899999999999"/>
    <n v="1610.1200000000001"/>
    <n v="0"/>
    <n v="0"/>
    <n v="0"/>
    <n v="-1449.1200000000001"/>
    <n v="-1449.09"/>
    <n v="0"/>
    <n v="0"/>
    <n v="0"/>
    <n v="0"/>
    <n v="0"/>
    <n v="0"/>
    <s v="HOUSING OPPORTUNITY FUND"/>
    <s v="HOF OPER HOMELESS HSG ADMIN"/>
    <s v="HOMELESS HOUSING"/>
    <s v="HOUSING AND COMMUNITY SERVICES"/>
  </r>
  <r>
    <x v="1"/>
    <s v="1118425"/>
    <s v="351022"/>
    <x v="40"/>
    <s v="5595000"/>
    <n v="2016"/>
    <x v="3"/>
    <x v="40"/>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56"/>
    <s v="5592000"/>
    <n v="2016"/>
    <x v="3"/>
    <x v="56"/>
    <s v="50000-PROGRAM EXPENDITURE BUDGET"/>
    <s v="51000-WAGES AND BENEFITS"/>
    <s v="51100-SALARIES/WAGES"/>
    <n v="0"/>
    <n v="0"/>
    <n v="0"/>
    <n v="0"/>
    <n v="0"/>
    <s v="N/A"/>
    <n v="0"/>
    <n v="0"/>
    <n v="0"/>
    <n v="0"/>
    <n v="0"/>
    <n v="0"/>
    <n v="0"/>
    <n v="0"/>
    <n v="0"/>
    <n v="0"/>
    <n v="0"/>
    <n v="0"/>
    <n v="0"/>
    <s v="HOUSING OPPORTUNITY FUND"/>
    <s v="HOF OPER HOMELESS HSG ADMIN"/>
    <s v="HOMELESS HOUSING"/>
    <s v="HOUSING AND COMMUNITY SERVICES"/>
  </r>
  <r>
    <x v="1"/>
    <s v="1118425"/>
    <s v="351022"/>
    <x v="56"/>
    <s v="5595000"/>
    <n v="2016"/>
    <x v="3"/>
    <x v="56"/>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106"/>
    <s v="5592000"/>
    <n v="2016"/>
    <x v="3"/>
    <x v="106"/>
    <s v="50000-PROGRAM EXPENDITURE BUDGET"/>
    <s v="51000-WAGES AND BENEFITS"/>
    <s v="51100-SALARIES/WAGES"/>
    <n v="0"/>
    <n v="0"/>
    <n v="0"/>
    <n v="0"/>
    <n v="0"/>
    <s v="N/A"/>
    <n v="0"/>
    <n v="0"/>
    <n v="0"/>
    <n v="0"/>
    <n v="0"/>
    <n v="0"/>
    <n v="0"/>
    <n v="0"/>
    <n v="0"/>
    <n v="0"/>
    <n v="0"/>
    <n v="0"/>
    <n v="0"/>
    <s v="HOUSING OPPORTUNITY FUND"/>
    <s v="HOF OPER HOMELESS HSG ADMIN"/>
    <s v="HOMELESS HOUSING"/>
    <s v="HOUSING AND COMMUNITY SERVICES"/>
  </r>
  <r>
    <x v="1"/>
    <s v="1118425"/>
    <s v="351022"/>
    <x v="106"/>
    <s v="5595000"/>
    <n v="2016"/>
    <x v="3"/>
    <x v="106"/>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70"/>
    <s v="5592000"/>
    <n v="2016"/>
    <x v="3"/>
    <x v="70"/>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0"/>
    <s v="5595000"/>
    <n v="2016"/>
    <x v="3"/>
    <x v="70"/>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1"/>
    <s v="5592000"/>
    <n v="2016"/>
    <x v="3"/>
    <x v="71"/>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1"/>
    <s v="5595000"/>
    <n v="2016"/>
    <x v="3"/>
    <x v="71"/>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2"/>
    <s v="5592000"/>
    <n v="2016"/>
    <x v="3"/>
    <x v="72"/>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2"/>
    <s v="5595000"/>
    <n v="2016"/>
    <x v="3"/>
    <x v="72"/>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5"/>
    <s v="5592000"/>
    <n v="2016"/>
    <x v="3"/>
    <x v="75"/>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75"/>
    <s v="5595000"/>
    <n v="2016"/>
    <x v="3"/>
    <x v="75"/>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52"/>
    <s v="5595000"/>
    <n v="2016"/>
    <x v="3"/>
    <x v="151"/>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63"/>
    <s v="5595000"/>
    <n v="2016"/>
    <x v="3"/>
    <x v="162"/>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09"/>
    <s v="5595000"/>
    <n v="2016"/>
    <x v="3"/>
    <x v="109"/>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23"/>
    <s v="5592000"/>
    <n v="2016"/>
    <x v="3"/>
    <x v="123"/>
    <s v="50000-PROGRAM EXPENDITURE BUDGET"/>
    <s v="52000-SUPPLIES"/>
    <m/>
    <n v="0"/>
    <n v="0"/>
    <n v="13.13"/>
    <n v="0"/>
    <n v="-13.13"/>
    <s v="N/A"/>
    <n v="13.13"/>
    <n v="0"/>
    <n v="0"/>
    <n v="0"/>
    <n v="0"/>
    <n v="0"/>
    <n v="0"/>
    <n v="0"/>
    <n v="0"/>
    <n v="0"/>
    <n v="0"/>
    <n v="0"/>
    <n v="0"/>
    <s v="HOUSING OPPORTUNITY FUND"/>
    <s v="HOF OPER HOMELESS HSG ADMIN"/>
    <s v="HOMELESS HOUSING"/>
    <s v="HOUSING AND COMMUNITY SERVICES"/>
  </r>
  <r>
    <x v="1"/>
    <s v="1118425"/>
    <s v="351022"/>
    <x v="157"/>
    <s v="5592000"/>
    <n v="2016"/>
    <x v="3"/>
    <x v="156"/>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157"/>
    <s v="5595000"/>
    <n v="2016"/>
    <x v="3"/>
    <x v="156"/>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10"/>
    <s v="5592000"/>
    <n v="2016"/>
    <x v="3"/>
    <x v="110"/>
    <s v="50000-PROGRAM EXPENDITURE BUDGET"/>
    <s v="52000-SUPPLIES"/>
    <m/>
    <n v="0"/>
    <n v="0"/>
    <n v="0"/>
    <n v="0"/>
    <n v="0"/>
    <s v="N/A"/>
    <n v="0"/>
    <n v="0"/>
    <n v="0"/>
    <n v="0"/>
    <n v="0"/>
    <n v="106.3"/>
    <n v="-106.3"/>
    <n v="0"/>
    <n v="0"/>
    <n v="0"/>
    <n v="0"/>
    <n v="0"/>
    <n v="0"/>
    <s v="HOUSING OPPORTUNITY FUND"/>
    <s v="HOF OPER HOMELESS HSG ADMIN"/>
    <s v="HOMELESS HOUSING"/>
    <s v="HOUSING AND COMMUNITY SERVICES"/>
  </r>
  <r>
    <x v="1"/>
    <s v="1118425"/>
    <s v="351022"/>
    <x v="110"/>
    <s v="5595000"/>
    <n v="2016"/>
    <x v="3"/>
    <x v="110"/>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25"/>
    <s v="5592000"/>
    <n v="2016"/>
    <x v="3"/>
    <x v="125"/>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125"/>
    <s v="5595000"/>
    <n v="2016"/>
    <x v="3"/>
    <x v="125"/>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56"/>
    <s v="5592000"/>
    <n v="2016"/>
    <x v="3"/>
    <x v="155"/>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3"/>
    <s v="5592000"/>
    <n v="2016"/>
    <x v="3"/>
    <x v="152"/>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4"/>
    <s v="5595000"/>
    <n v="2016"/>
    <x v="3"/>
    <x v="153"/>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38"/>
    <s v="5592000"/>
    <n v="2016"/>
    <x v="3"/>
    <x v="38"/>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41"/>
    <s v="5590000"/>
    <n v="2016"/>
    <x v="3"/>
    <x v="41"/>
    <s v="50000-PROGRAM EXPENDITURE BUDGET"/>
    <s v="53000-SERVICES-OTHER CHARGES"/>
    <m/>
    <n v="0"/>
    <n v="0"/>
    <n v="0"/>
    <n v="0"/>
    <n v="0"/>
    <s v="N/A"/>
    <n v="0"/>
    <n v="0"/>
    <n v="0"/>
    <n v="0"/>
    <n v="0"/>
    <n v="0"/>
    <n v="0"/>
    <n v="0"/>
    <n v="0"/>
    <n v="0"/>
    <n v="0"/>
    <n v="0"/>
    <n v="0"/>
    <s v="HOUSING OPPORTUNITY FUND"/>
    <s v="HOF OPER HOMELESS HSG ADMIN"/>
    <s v="HOMELESS HOUSING"/>
    <s v="HOUSING AND COMMUNITY DEVELOPMENT"/>
  </r>
  <r>
    <x v="1"/>
    <s v="1118425"/>
    <s v="351022"/>
    <x v="41"/>
    <s v="5592000"/>
    <n v="2016"/>
    <x v="3"/>
    <x v="41"/>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41"/>
    <s v="5595000"/>
    <n v="2016"/>
    <x v="3"/>
    <x v="41"/>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39"/>
    <s v="5592000"/>
    <n v="2016"/>
    <x v="3"/>
    <x v="139"/>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39"/>
    <s v="5595000"/>
    <n v="2016"/>
    <x v="3"/>
    <x v="139"/>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1"/>
    <s v="5592000"/>
    <n v="2016"/>
    <x v="3"/>
    <x v="111"/>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12"/>
    <s v="5590000"/>
    <n v="2016"/>
    <x v="3"/>
    <x v="112"/>
    <s v="50000-PROGRAM EXPENDITURE BUDGET"/>
    <s v="53000-SERVICES-OTHER CHARGES"/>
    <m/>
    <n v="0"/>
    <n v="0"/>
    <n v="0"/>
    <n v="0"/>
    <n v="0"/>
    <s v="N/A"/>
    <n v="0"/>
    <n v="0"/>
    <n v="0"/>
    <n v="0"/>
    <n v="0"/>
    <n v="0"/>
    <n v="0"/>
    <n v="0"/>
    <n v="0"/>
    <n v="0"/>
    <n v="0"/>
    <n v="0"/>
    <n v="0"/>
    <s v="HOUSING OPPORTUNITY FUND"/>
    <s v="HOF OPER HOMELESS HSG ADMIN"/>
    <s v="HOMELESS HOUSING"/>
    <s v="HOUSING AND COMMUNITY DEVELOPMENT"/>
  </r>
  <r>
    <x v="1"/>
    <s v="1118425"/>
    <s v="351022"/>
    <x v="112"/>
    <s v="5592000"/>
    <n v="2016"/>
    <x v="3"/>
    <x v="112"/>
    <s v="50000-PROGRAM EXPENDITURE BUDGET"/>
    <s v="53000-SERVICES-OTHER CHARGES"/>
    <m/>
    <n v="0"/>
    <n v="0"/>
    <n v="-527914.86"/>
    <n v="0"/>
    <n v="527914.86"/>
    <s v="N/A"/>
    <n v="-527914.86"/>
    <n v="0"/>
    <n v="0"/>
    <n v="0"/>
    <n v="0"/>
    <n v="0"/>
    <n v="0"/>
    <n v="0"/>
    <n v="0"/>
    <n v="0"/>
    <n v="0"/>
    <n v="0"/>
    <n v="0"/>
    <s v="HOUSING OPPORTUNITY FUND"/>
    <s v="HOF OPER HOMELESS HSG ADMIN"/>
    <s v="HOMELESS HOUSING"/>
    <s v="HOUSING AND COMMUNITY SERVICES"/>
  </r>
  <r>
    <x v="1"/>
    <s v="1118425"/>
    <s v="351022"/>
    <x v="112"/>
    <s v="5595000"/>
    <n v="2016"/>
    <x v="3"/>
    <x v="112"/>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3"/>
    <s v="5592000"/>
    <n v="2016"/>
    <x v="3"/>
    <x v="113"/>
    <s v="50000-PROGRAM EXPENDITURE BUDGET"/>
    <s v="53000-SERVICES-OTHER CHARGES"/>
    <m/>
    <n v="0"/>
    <n v="0"/>
    <n v="0"/>
    <n v="0"/>
    <n v="0"/>
    <s v="N/A"/>
    <n v="0"/>
    <n v="0"/>
    <n v="157.11000000000001"/>
    <n v="61.54"/>
    <n v="61.54"/>
    <n v="-280.19"/>
    <n v="0"/>
    <n v="0"/>
    <n v="0"/>
    <n v="0"/>
    <n v="0"/>
    <n v="0"/>
    <n v="0"/>
    <s v="HOUSING OPPORTUNITY FUND"/>
    <s v="HOF OPER HOMELESS HSG ADMIN"/>
    <s v="HOMELESS HOUSING"/>
    <s v="HOUSING AND COMMUNITY SERVICES"/>
  </r>
  <r>
    <x v="1"/>
    <s v="1118425"/>
    <s v="351022"/>
    <x v="144"/>
    <s v="5592000"/>
    <n v="2016"/>
    <x v="3"/>
    <x v="144"/>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44"/>
    <s v="5595000"/>
    <n v="2016"/>
    <x v="3"/>
    <x v="14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4"/>
    <s v="5592000"/>
    <n v="2016"/>
    <x v="3"/>
    <x v="163"/>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64"/>
    <s v="5595000"/>
    <n v="2016"/>
    <x v="3"/>
    <x v="163"/>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28"/>
    <s v="5592000"/>
    <n v="2016"/>
    <x v="3"/>
    <x v="128"/>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28"/>
    <s v="5595000"/>
    <n v="2016"/>
    <x v="3"/>
    <x v="128"/>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22"/>
    <s v="5595000"/>
    <n v="2016"/>
    <x v="3"/>
    <x v="122"/>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40"/>
    <s v="5592000"/>
    <n v="2016"/>
    <x v="3"/>
    <x v="140"/>
    <s v="50000-PROGRAM EXPENDITURE BUDGET"/>
    <s v="53000-SERVICES-OTHER CHARGES"/>
    <m/>
    <n v="0"/>
    <n v="0"/>
    <n v="10"/>
    <n v="0"/>
    <n v="-10"/>
    <s v="N/A"/>
    <n v="0"/>
    <n v="0"/>
    <n v="0"/>
    <n v="0"/>
    <n v="0"/>
    <n v="10"/>
    <n v="0"/>
    <n v="0"/>
    <n v="0"/>
    <n v="0"/>
    <n v="0"/>
    <n v="0"/>
    <n v="0"/>
    <s v="HOUSING OPPORTUNITY FUND"/>
    <s v="HOF OPER HOMELESS HSG ADMIN"/>
    <s v="HOMELESS HOUSING"/>
    <s v="HOUSING AND COMMUNITY SERVICES"/>
  </r>
  <r>
    <x v="1"/>
    <s v="1118425"/>
    <s v="351022"/>
    <x v="140"/>
    <s v="5595000"/>
    <n v="2016"/>
    <x v="3"/>
    <x v="140"/>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58"/>
    <s v="5592000"/>
    <n v="2016"/>
    <x v="3"/>
    <x v="157"/>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8"/>
    <s v="5595000"/>
    <n v="2016"/>
    <x v="3"/>
    <x v="15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4"/>
    <s v="0000000"/>
    <n v="2016"/>
    <x v="3"/>
    <x v="114"/>
    <s v="50000-PROGRAM EXPENDITURE BUDGET"/>
    <s v="53000-SERVICES-OTHER CHARGES"/>
    <m/>
    <n v="0"/>
    <n v="0"/>
    <n v="0"/>
    <n v="0"/>
    <n v="0"/>
    <s v="N/A"/>
    <n v="0"/>
    <n v="0"/>
    <n v="0"/>
    <n v="0"/>
    <n v="0"/>
    <n v="0"/>
    <n v="0"/>
    <n v="0"/>
    <n v="0"/>
    <n v="0"/>
    <n v="0"/>
    <n v="0"/>
    <n v="0"/>
    <s v="HOUSING OPPORTUNITY FUND"/>
    <s v="HOF OPER HOMELESS HSG ADMIN"/>
    <s v="HOMELESS HOUSING"/>
    <s v="Default"/>
  </r>
  <r>
    <x v="1"/>
    <s v="1118425"/>
    <s v="351022"/>
    <x v="114"/>
    <s v="5592000"/>
    <n v="2016"/>
    <x v="3"/>
    <x v="114"/>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14"/>
    <s v="5595000"/>
    <n v="2016"/>
    <x v="3"/>
    <x v="11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0"/>
    <s v="5595000"/>
    <n v="2016"/>
    <x v="3"/>
    <x v="159"/>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1"/>
    <s v="5595000"/>
    <n v="2016"/>
    <x v="3"/>
    <x v="160"/>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55"/>
    <s v="5595000"/>
    <n v="2016"/>
    <x v="3"/>
    <x v="15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77"/>
    <s v="5592000"/>
    <n v="2016"/>
    <x v="3"/>
    <x v="77"/>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77"/>
    <s v="5595000"/>
    <n v="2016"/>
    <x v="3"/>
    <x v="7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47"/>
    <s v="5595000"/>
    <n v="2016"/>
    <x v="3"/>
    <x v="14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78"/>
    <s v="5595000"/>
    <n v="2016"/>
    <x v="3"/>
    <x v="78"/>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72"/>
    <s v="5592000"/>
    <n v="2016"/>
    <x v="3"/>
    <x v="171"/>
    <s v="50000-PROGRAM EXPENDITURE BUDGET"/>
    <s v="54000-CONTRIBUTIONS OTHER"/>
    <m/>
    <n v="0"/>
    <n v="0"/>
    <n v="0"/>
    <n v="0"/>
    <n v="0"/>
    <s v="N/A"/>
    <n v="0"/>
    <n v="0"/>
    <n v="0"/>
    <n v="0"/>
    <n v="0"/>
    <n v="0"/>
    <n v="0"/>
    <n v="0"/>
    <n v="0"/>
    <n v="0"/>
    <n v="0"/>
    <n v="0"/>
    <n v="0"/>
    <s v="HOUSING OPPORTUNITY FUND"/>
    <s v="HOF OPER HOMELESS HSG ADMIN"/>
    <s v="HOMELESS HOUSING"/>
    <s v="HOUSING AND COMMUNITY SERVICES"/>
  </r>
  <r>
    <x v="1"/>
    <s v="1118425"/>
    <s v="351022"/>
    <x v="42"/>
    <s v="5592000"/>
    <n v="2016"/>
    <x v="3"/>
    <x v="42"/>
    <s v="50000-PROGRAM EXPENDITURE BUDGET"/>
    <s v="55000-INTRAGOVERNMENTAL SERVICES"/>
    <m/>
    <n v="0"/>
    <n v="0"/>
    <n v="0"/>
    <n v="0"/>
    <n v="0"/>
    <s v="N/A"/>
    <n v="21"/>
    <n v="49"/>
    <n v="110"/>
    <n v="0"/>
    <n v="88"/>
    <n v="-268"/>
    <n v="67"/>
    <n v="-67"/>
    <n v="0"/>
    <n v="0"/>
    <n v="0"/>
    <n v="0"/>
    <n v="0"/>
    <s v="HOUSING OPPORTUNITY FUND"/>
    <s v="HOF OPER HOMELESS HSG ADMIN"/>
    <s v="HOMELESS HOUSING"/>
    <s v="HOUSING AND COMMUNITY SERVICES"/>
  </r>
  <r>
    <x v="1"/>
    <s v="1118425"/>
    <s v="351022"/>
    <x v="42"/>
    <s v="5595000"/>
    <n v="2016"/>
    <x v="3"/>
    <x v="42"/>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170"/>
    <s v="5592000"/>
    <n v="2016"/>
    <x v="3"/>
    <x v="16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70"/>
    <s v="5595000"/>
    <n v="2016"/>
    <x v="3"/>
    <x v="169"/>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83"/>
    <s v="5592000"/>
    <n v="2016"/>
    <x v="3"/>
    <x v="83"/>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66"/>
    <s v="5592000"/>
    <n v="2016"/>
    <x v="3"/>
    <x v="165"/>
    <s v="50000-PROGRAM EXPENDITURE BUDGET"/>
    <s v="55000-INTRAGOVERNMENTAL SERVICES"/>
    <m/>
    <n v="0"/>
    <n v="0"/>
    <n v="0"/>
    <n v="0"/>
    <n v="0"/>
    <s v="N/A"/>
    <n v="0"/>
    <n v="3084.37"/>
    <n v="4023.69"/>
    <n v="0"/>
    <n v="0"/>
    <n v="-7108.06"/>
    <n v="0"/>
    <n v="0"/>
    <n v="0"/>
    <n v="0"/>
    <n v="0"/>
    <n v="0"/>
    <n v="0"/>
    <s v="HOUSING OPPORTUNITY FUND"/>
    <s v="HOF OPER HOMELESS HSG ADMIN"/>
    <s v="HOMELESS HOUSING"/>
    <s v="HOUSING AND COMMUNITY SERVICES"/>
  </r>
  <r>
    <x v="1"/>
    <s v="1118425"/>
    <s v="351022"/>
    <x v="166"/>
    <s v="5595000"/>
    <n v="2016"/>
    <x v="3"/>
    <x v="165"/>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148"/>
    <s v="5592000"/>
    <n v="2016"/>
    <x v="3"/>
    <x v="14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48"/>
    <s v="5595000"/>
    <n v="2016"/>
    <x v="3"/>
    <x v="148"/>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85"/>
    <s v="5592000"/>
    <n v="2016"/>
    <x v="3"/>
    <x v="85"/>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6"/>
    <s v="5592000"/>
    <n v="2016"/>
    <x v="3"/>
    <x v="86"/>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7"/>
    <s v="5592000"/>
    <n v="2016"/>
    <x v="3"/>
    <x v="87"/>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8"/>
    <s v="5592000"/>
    <n v="2016"/>
    <x v="3"/>
    <x v="8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9"/>
    <s v="5592000"/>
    <n v="2016"/>
    <x v="3"/>
    <x v="8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0"/>
    <s v="5592000"/>
    <n v="2016"/>
    <x v="3"/>
    <x v="90"/>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0"/>
    <s v="5595000"/>
    <n v="2016"/>
    <x v="3"/>
    <x v="90"/>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91"/>
    <s v="5592000"/>
    <n v="2016"/>
    <x v="3"/>
    <x v="91"/>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2"/>
    <s v="5595000"/>
    <n v="2016"/>
    <x v="3"/>
    <x v="92"/>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93"/>
    <s v="5592000"/>
    <n v="2016"/>
    <x v="3"/>
    <x v="93"/>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7"/>
    <s v="5592000"/>
    <n v="2016"/>
    <x v="3"/>
    <x v="47"/>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8"/>
    <s v="5592000"/>
    <n v="2016"/>
    <x v="3"/>
    <x v="4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9"/>
    <s v="5592000"/>
    <n v="2016"/>
    <x v="3"/>
    <x v="4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50"/>
    <s v="5592000"/>
    <n v="2016"/>
    <x v="3"/>
    <x v="50"/>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4"/>
    <s v="5592000"/>
    <n v="2016"/>
    <x v="3"/>
    <x v="94"/>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15"/>
    <s v="5592000"/>
    <n v="2016"/>
    <x v="3"/>
    <x v="115"/>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01"/>
    <s v="5592000"/>
    <n v="2016"/>
    <x v="3"/>
    <x v="101"/>
    <s v="50000-PROGRAM EXPENDITURE BUDGET"/>
    <s v="58000-INTRAGOVERNMENTAL CONTRIBUTIONS"/>
    <m/>
    <n v="0"/>
    <n v="0"/>
    <n v="0"/>
    <n v="0"/>
    <n v="0"/>
    <s v="N/A"/>
    <n v="0"/>
    <n v="0"/>
    <n v="0"/>
    <n v="0"/>
    <n v="0"/>
    <n v="0"/>
    <n v="0"/>
    <n v="0"/>
    <n v="0"/>
    <n v="0"/>
    <n v="0"/>
    <n v="0"/>
    <n v="0"/>
    <s v="HOUSING OPPORTUNITY FUND"/>
    <s v="HOF OPER HOMELESS HSG ADMIN"/>
    <s v="HOMELESS HOUSING"/>
    <s v="HOUSING AND COMMUNITY SERVICES"/>
  </r>
  <r>
    <x v="1"/>
    <s v="1118425"/>
    <s v="351022"/>
    <x v="117"/>
    <s v="5592000"/>
    <n v="2016"/>
    <x v="3"/>
    <x v="117"/>
    <s v="50000-PROGRAM EXPENDITURE BUDGET"/>
    <s v="59900-CONTRA EXPENDITURES"/>
    <m/>
    <n v="0"/>
    <n v="0"/>
    <n v="0"/>
    <n v="0"/>
    <n v="0"/>
    <s v="N/A"/>
    <n v="0"/>
    <n v="0"/>
    <n v="0"/>
    <n v="0"/>
    <n v="0"/>
    <n v="0"/>
    <n v="0"/>
    <n v="0"/>
    <n v="0"/>
    <n v="0"/>
    <n v="0"/>
    <n v="0"/>
    <n v="0"/>
    <s v="HOUSING OPPORTUNITY FUND"/>
    <s v="HOF OPER HOMELESS HSG ADMIN"/>
    <s v="HOMELESS HOUSING"/>
    <s v="HOUSING AND COMMUNITY SERVICES"/>
  </r>
  <r>
    <x v="1"/>
    <s v="1118425"/>
    <s v="351022"/>
    <x v="117"/>
    <s v="5595000"/>
    <n v="2016"/>
    <x v="3"/>
    <x v="117"/>
    <s v="50000-PROGRAM EXPENDITURE BUDGET"/>
    <s v="59900-CONTRA EXPENDITURES"/>
    <m/>
    <n v="0"/>
    <n v="0"/>
    <n v="0"/>
    <n v="0"/>
    <n v="0"/>
    <s v="N/A"/>
    <n v="0"/>
    <n v="0"/>
    <n v="0"/>
    <n v="0"/>
    <n v="0"/>
    <n v="0"/>
    <n v="0"/>
    <n v="0"/>
    <n v="0"/>
    <n v="0"/>
    <n v="0"/>
    <n v="0"/>
    <n v="0"/>
    <s v="HOUSING OPPORTUNITY FUND"/>
    <s v="HOF OPER HOMELESS HSG ADMIN"/>
    <s v="HOMELESS HOUSING"/>
    <s v="FACILITIES MAINTENANCE AND OPERATIONS"/>
  </r>
  <r>
    <x v="1"/>
    <s v="1118425"/>
    <s v="351022"/>
    <x v="53"/>
    <s v="5595000"/>
    <n v="2016"/>
    <x v="3"/>
    <x v="53"/>
    <s v="50000-PROGRAM EXPENDITURE BUDGET"/>
    <s v="82000-APPLIED OVERHEAD"/>
    <m/>
    <n v="0"/>
    <n v="0"/>
    <n v="0"/>
    <n v="0"/>
    <n v="0"/>
    <s v="N/A"/>
    <n v="0"/>
    <n v="0"/>
    <n v="0"/>
    <n v="0"/>
    <n v="0"/>
    <n v="0"/>
    <n v="0"/>
    <n v="0"/>
    <n v="0"/>
    <n v="0"/>
    <n v="0"/>
    <n v="0"/>
    <n v="0"/>
    <s v="HOUSING OPPORTUNITY FUND"/>
    <s v="HOF OPER HOMELESS HSG ADMIN"/>
    <s v="HOMELESS HOUSING"/>
    <s v="FACILITIES MAINTENANCE AND OPERATIONS"/>
  </r>
  <r>
    <x v="1"/>
    <s v="1118425"/>
    <s v="351022"/>
    <x v="54"/>
    <s v="5595000"/>
    <n v="2016"/>
    <x v="3"/>
    <x v="54"/>
    <s v="50000-PROGRAM EXPENDITURE BUDGET"/>
    <s v="82000-APPLIED OVERHEAD"/>
    <m/>
    <n v="0"/>
    <n v="0"/>
    <n v="0"/>
    <n v="0"/>
    <n v="0"/>
    <s v="N/A"/>
    <n v="0"/>
    <n v="0"/>
    <n v="0"/>
    <n v="0"/>
    <n v="0"/>
    <n v="0"/>
    <n v="0"/>
    <n v="0"/>
    <n v="0"/>
    <n v="0"/>
    <n v="0"/>
    <n v="0"/>
    <n v="0"/>
    <s v="HOUSING OPPORTUNITY FUND"/>
    <s v="HOF OPER HOMELESS HSG ADMIN"/>
    <s v="HOMELESS HOUSING"/>
    <s v="FACILITIES MAINTENANCE AND OPERATIONS"/>
  </r>
  <r>
    <x v="1"/>
    <s v="1118427"/>
    <s v="351022"/>
    <x v="111"/>
    <s v="0000000"/>
    <n v="2016"/>
    <x v="3"/>
    <x v="111"/>
    <s v="50000-PROGRAM EXPENDITURE BUDGET"/>
    <s v="53000-SERVICES-OTHER CHARGES"/>
    <m/>
    <n v="0"/>
    <n v="0"/>
    <n v="0"/>
    <n v="0"/>
    <n v="0"/>
    <s v="N/A"/>
    <n v="0"/>
    <n v="0"/>
    <n v="0"/>
    <n v="0"/>
    <n v="0"/>
    <n v="0"/>
    <n v="0"/>
    <n v="0"/>
    <n v="0"/>
    <n v="0"/>
    <n v="0"/>
    <n v="0"/>
    <n v="0"/>
    <s v="HOUSING OPPORTUNITY FUND"/>
    <s v="HOF OPER HE1211 KIRLD TRAN DEV"/>
    <s v="HOMELESS HOUSING"/>
    <s v="Default"/>
  </r>
  <r>
    <x v="1"/>
    <s v="1118427"/>
    <s v="351022"/>
    <x v="111"/>
    <s v="5595000"/>
    <n v="2016"/>
    <x v="3"/>
    <x v="111"/>
    <s v="50000-PROGRAM EXPENDITURE BUDGET"/>
    <s v="53000-SERVICES-OTHER CHARGES"/>
    <m/>
    <n v="0"/>
    <n v="0"/>
    <n v="0"/>
    <n v="0"/>
    <n v="0"/>
    <s v="N/A"/>
    <n v="0"/>
    <n v="0"/>
    <n v="0"/>
    <n v="0"/>
    <n v="0"/>
    <n v="0"/>
    <n v="0"/>
    <n v="0"/>
    <n v="0"/>
    <n v="0"/>
    <n v="0"/>
    <n v="0"/>
    <n v="0"/>
    <s v="HOUSING OPPORTUNITY FUND"/>
    <s v="HOF OPER HE1211 KIRLD TRAN DEV"/>
    <s v="HOMELESS HOUSING"/>
    <s v="FACILITIES MAINTENANCE AND OPERATIONS"/>
  </r>
  <r>
    <x v="1"/>
    <s v="1118428"/>
    <s v="351022"/>
    <x v="111"/>
    <s v="5595000"/>
    <n v="2016"/>
    <x v="3"/>
    <x v="111"/>
    <s v="50000-PROGRAM EXPENDITURE BUDGET"/>
    <s v="53000-SERVICES-OTHER CHARGES"/>
    <m/>
    <n v="0"/>
    <n v="0"/>
    <n v="0"/>
    <n v="0"/>
    <n v="0"/>
    <s v="N/A"/>
    <n v="0"/>
    <n v="0"/>
    <n v="0"/>
    <n v="0"/>
    <n v="0"/>
    <n v="0"/>
    <n v="0"/>
    <n v="0"/>
    <n v="0"/>
    <n v="0"/>
    <n v="0"/>
    <n v="0"/>
    <n v="0"/>
    <s v="HOUSING OPPORTUNITY FUND"/>
    <s v="HOF OPER HE1212 CEDARSTONE APT"/>
    <s v="HOMELESS HOUSING"/>
    <s v="FACILITIES MAINTENANCE AND OPERATIONS"/>
  </r>
  <r>
    <x v="1"/>
    <s v="1118431"/>
    <s v="351022"/>
    <x v="111"/>
    <s v="5595000"/>
    <n v="2016"/>
    <x v="3"/>
    <x v="111"/>
    <s v="50000-PROGRAM EXPENDITURE BUDGET"/>
    <s v="53000-SERVICES-OTHER CHARGES"/>
    <m/>
    <n v="0"/>
    <n v="0"/>
    <n v="0"/>
    <n v="0"/>
    <n v="0"/>
    <s v="N/A"/>
    <n v="0"/>
    <n v="0"/>
    <n v="0"/>
    <n v="0"/>
    <n v="0"/>
    <n v="0"/>
    <n v="0"/>
    <n v="0"/>
    <n v="0"/>
    <n v="0"/>
    <n v="0"/>
    <n v="0"/>
    <n v="0"/>
    <s v="HOUSING OPPORTUNITY FUND"/>
    <s v="HOF OPER HOLDEN ST FAM HSG3"/>
    <s v="HOMELESS HOUSING"/>
    <s v="FACILITIES MAINTENANCE AND OPERATIONS"/>
  </r>
  <r>
    <x v="1"/>
    <s v="1118435"/>
    <s v="351022"/>
    <x v="111"/>
    <s v="5592000"/>
    <n v="2016"/>
    <x v="3"/>
    <x v="111"/>
    <s v="50000-PROGRAM EXPENDITURE BUDGET"/>
    <s v="53000-SERVICES-OTHER CHARGES"/>
    <m/>
    <n v="0"/>
    <n v="0"/>
    <n v="-851.99"/>
    <n v="0"/>
    <n v="851.99"/>
    <s v="N/A"/>
    <n v="-851.99"/>
    <n v="0"/>
    <n v="0"/>
    <n v="0"/>
    <n v="0"/>
    <n v="0"/>
    <n v="0"/>
    <n v="0"/>
    <n v="0"/>
    <n v="0"/>
    <n v="0"/>
    <n v="0"/>
    <n v="0"/>
    <s v="HOUSING OPPORTUNITY FUND"/>
    <s v="HOF OPER PHG HSG OPTIONS PRO"/>
    <s v="HOMELESS HOUSING"/>
    <s v="HOUSING AND COMMUNITY SERVICES"/>
  </r>
  <r>
    <x v="1"/>
    <s v="1118435"/>
    <s v="351022"/>
    <x v="111"/>
    <s v="5595000"/>
    <n v="2016"/>
    <x v="3"/>
    <x v="111"/>
    <s v="50000-PROGRAM EXPENDITURE BUDGET"/>
    <s v="53000-SERVICES-OTHER CHARGES"/>
    <m/>
    <n v="0"/>
    <n v="0"/>
    <n v="0"/>
    <n v="0"/>
    <n v="0"/>
    <s v="N/A"/>
    <n v="0"/>
    <n v="0"/>
    <n v="0"/>
    <n v="0"/>
    <n v="0"/>
    <n v="0"/>
    <n v="0"/>
    <n v="0"/>
    <n v="0"/>
    <n v="0"/>
    <n v="0"/>
    <n v="0"/>
    <n v="0"/>
    <s v="HOUSING OPPORTUNITY FUND"/>
    <s v="HOF OPER PHG HSG OPTIONS PRO"/>
    <s v="HOMELESS HOUSING"/>
    <s v="FACILITIES MAINTENANCE AND OPERATIONS"/>
  </r>
  <r>
    <x v="1"/>
    <s v="1118438"/>
    <s v="351022"/>
    <x v="111"/>
    <s v="5592000"/>
    <n v="2016"/>
    <x v="3"/>
    <x v="111"/>
    <s v="50000-PROGRAM EXPENDITURE BUDGET"/>
    <s v="53000-SERVICES-OTHER CHARGES"/>
    <m/>
    <n v="0"/>
    <n v="0"/>
    <n v="0"/>
    <n v="0"/>
    <n v="0"/>
    <s v="N/A"/>
    <n v="0"/>
    <n v="0"/>
    <n v="0"/>
    <n v="0"/>
    <n v="0"/>
    <n v="0"/>
    <n v="0"/>
    <n v="0"/>
    <n v="0"/>
    <n v="0"/>
    <n v="0"/>
    <n v="0"/>
    <n v="0"/>
    <s v="HOUSING OPPORTUNITY FUND"/>
    <s v="HOF OPER MUSLIM HSG SVCS 0322"/>
    <s v="HOMELESS HOUSING"/>
    <s v="HOUSING AND COMMUNITY SERVICES"/>
  </r>
  <r>
    <x v="1"/>
    <s v="1118438"/>
    <s v="351022"/>
    <x v="111"/>
    <s v="5595000"/>
    <n v="2016"/>
    <x v="3"/>
    <x v="111"/>
    <s v="50000-PROGRAM EXPENDITURE BUDGET"/>
    <s v="53000-SERVICES-OTHER CHARGES"/>
    <m/>
    <n v="0"/>
    <n v="0"/>
    <n v="0"/>
    <n v="0"/>
    <n v="0"/>
    <s v="N/A"/>
    <n v="0"/>
    <n v="0"/>
    <n v="0"/>
    <n v="0"/>
    <n v="0"/>
    <n v="0"/>
    <n v="0"/>
    <n v="0"/>
    <n v="0"/>
    <n v="0"/>
    <n v="0"/>
    <n v="0"/>
    <n v="0"/>
    <s v="HOUSING OPPORTUNITY FUND"/>
    <s v="HOF OPER MUSLIM HSG SVCS 0322"/>
    <s v="HOMELESS HOUSING"/>
    <s v="FACILITIES MAINTENANCE AND OPERATIONS"/>
  </r>
  <r>
    <x v="1"/>
    <s v="1118439"/>
    <s v="351022"/>
    <x v="111"/>
    <s v="5592000"/>
    <n v="2016"/>
    <x v="3"/>
    <x v="111"/>
    <s v="50000-PROGRAM EXPENDITURE BUDGET"/>
    <s v="53000-SERVICES-OTHER CHARGES"/>
    <m/>
    <n v="0"/>
    <n v="0"/>
    <n v="152.72"/>
    <n v="0"/>
    <n v="-152.72"/>
    <s v="N/A"/>
    <n v="152.72"/>
    <n v="0"/>
    <n v="0"/>
    <n v="0"/>
    <n v="0"/>
    <n v="0"/>
    <n v="0"/>
    <n v="0"/>
    <n v="0"/>
    <n v="0"/>
    <n v="0"/>
    <n v="0"/>
    <n v="0"/>
    <s v="HOUSING OPPORTUNITY FUND"/>
    <s v="HOF OPER YMCA HOME AT LAST"/>
    <s v="HOMELESS HOUSING"/>
    <s v="HOUSING AND COMMUNITY SERVICES"/>
  </r>
  <r>
    <x v="1"/>
    <s v="1118439"/>
    <s v="351022"/>
    <x v="111"/>
    <s v="5595000"/>
    <n v="2016"/>
    <x v="3"/>
    <x v="111"/>
    <s v="50000-PROGRAM EXPENDITURE BUDGET"/>
    <s v="53000-SERVICES-OTHER CHARGES"/>
    <m/>
    <n v="0"/>
    <n v="0"/>
    <n v="0"/>
    <n v="0"/>
    <n v="0"/>
    <s v="N/A"/>
    <n v="0"/>
    <n v="0"/>
    <n v="0"/>
    <n v="0"/>
    <n v="0"/>
    <n v="0"/>
    <n v="0"/>
    <n v="0"/>
    <n v="0"/>
    <n v="0"/>
    <n v="0"/>
    <n v="0"/>
    <n v="0"/>
    <s v="HOUSING OPPORTUNITY FUND"/>
    <s v="HOF OPER YMCA HOME AT LAST"/>
    <s v="HOMELESS HOUSING"/>
    <s v="FACILITIES MAINTENANCE AND OPERATIONS"/>
  </r>
  <r>
    <x v="1"/>
    <s v="1118441"/>
    <s v="351022"/>
    <x v="111"/>
    <s v="5595000"/>
    <n v="2016"/>
    <x v="3"/>
    <x v="111"/>
    <s v="50000-PROGRAM EXPENDITURE BUDGET"/>
    <s v="53000-SERVICES-OTHER CHARGES"/>
    <m/>
    <n v="0"/>
    <n v="0"/>
    <n v="0"/>
    <n v="0"/>
    <n v="0"/>
    <s v="N/A"/>
    <n v="0"/>
    <n v="0"/>
    <n v="0"/>
    <n v="0"/>
    <n v="0"/>
    <n v="0"/>
    <n v="0"/>
    <n v="0"/>
    <n v="0"/>
    <n v="0"/>
    <n v="0"/>
    <n v="0"/>
    <n v="0"/>
    <s v="HOUSING OPPORTUNITY FUND"/>
    <s v="HOF OPER EISC CONG 4 HMLS 0322"/>
    <s v="HOMELESS HOUSING"/>
    <s v="FACILITIES MAINTENANCE AND OPERATIONS"/>
  </r>
  <r>
    <x v="1"/>
    <s v="1118442"/>
    <s v="351022"/>
    <x v="111"/>
    <s v="5595000"/>
    <n v="2016"/>
    <x v="3"/>
    <x v="111"/>
    <s v="50000-PROGRAM EXPENDITURE BUDGET"/>
    <s v="53000-SERVICES-OTHER CHARGES"/>
    <m/>
    <n v="0"/>
    <n v="0"/>
    <n v="0"/>
    <n v="0"/>
    <n v="0"/>
    <s v="N/A"/>
    <n v="0"/>
    <n v="0"/>
    <n v="0"/>
    <n v="0"/>
    <n v="0"/>
    <n v="0"/>
    <n v="0"/>
    <n v="0"/>
    <n v="0"/>
    <n v="0"/>
    <n v="0"/>
    <n v="0"/>
    <n v="0"/>
    <s v="HOUSING OPPORTUNITY FUND"/>
    <s v="HOF OPER AHA KATHERINES PL0322"/>
    <s v="HOMELESS HOUSING"/>
    <s v="FACILITIES MAINTENANCE AND OPERATIONS"/>
  </r>
  <r>
    <x v="1"/>
    <s v="1118443"/>
    <s v="351022"/>
    <x v="111"/>
    <s v="5592000"/>
    <n v="2016"/>
    <x v="3"/>
    <x v="111"/>
    <s v="50000-PROGRAM EXPENDITURE BUDGET"/>
    <s v="53000-SERVICES-OTHER CHARGES"/>
    <m/>
    <n v="0"/>
    <n v="0"/>
    <n v="0"/>
    <n v="0"/>
    <n v="0"/>
    <s v="N/A"/>
    <n v="0"/>
    <n v="0"/>
    <n v="0"/>
    <n v="0"/>
    <n v="0"/>
    <n v="0"/>
    <n v="0"/>
    <n v="0"/>
    <n v="0"/>
    <n v="0"/>
    <n v="0"/>
    <n v="0"/>
    <n v="0"/>
    <s v="HOUSING OPPORTUNITY FUND"/>
    <s v="HOF OPER AHA PK STUDIO JOS0322"/>
    <s v="HOMELESS HOUSING"/>
    <s v="HOUSING AND COMMUNITY SERVICES"/>
  </r>
  <r>
    <x v="1"/>
    <s v="1118443"/>
    <s v="351022"/>
    <x v="111"/>
    <s v="5595000"/>
    <n v="2016"/>
    <x v="3"/>
    <x v="111"/>
    <s v="50000-PROGRAM EXPENDITURE BUDGET"/>
    <s v="53000-SERVICES-OTHER CHARGES"/>
    <m/>
    <n v="0"/>
    <n v="0"/>
    <n v="0"/>
    <n v="0"/>
    <n v="0"/>
    <s v="N/A"/>
    <n v="0"/>
    <n v="0"/>
    <n v="0"/>
    <n v="0"/>
    <n v="0"/>
    <n v="0"/>
    <n v="0"/>
    <n v="0"/>
    <n v="0"/>
    <n v="0"/>
    <n v="0"/>
    <n v="0"/>
    <n v="0"/>
    <s v="HOUSING OPPORTUNITY FUND"/>
    <s v="HOF OPER AHA PK STUDIO JOS0322"/>
    <s v="HOMELESS HOUSING"/>
    <s v="FACILITIES MAINTENANCE AND OPERATIONS"/>
  </r>
  <r>
    <x v="1"/>
    <s v="1118444"/>
    <s v="351022"/>
    <x v="111"/>
    <s v="5592000"/>
    <n v="2016"/>
    <x v="3"/>
    <x v="111"/>
    <s v="50000-PROGRAM EXPENDITURE BUDGET"/>
    <s v="53000-SERVICES-OTHER CHARGES"/>
    <m/>
    <n v="0"/>
    <n v="0"/>
    <n v="0"/>
    <n v="0"/>
    <n v="0"/>
    <s v="N/A"/>
    <n v="0"/>
    <n v="0"/>
    <n v="0"/>
    <n v="0"/>
    <n v="0"/>
    <n v="0"/>
    <n v="0"/>
    <n v="0"/>
    <n v="0"/>
    <n v="0"/>
    <n v="0"/>
    <n v="0"/>
    <n v="0"/>
    <s v="HOUSING OPPORTUNITY FUND"/>
    <s v="HOF OPER EISC SOPHIAS WAY 0322"/>
    <s v="HOMELESS HOUSING"/>
    <s v="HOUSING AND COMMUNITY SERVICES"/>
  </r>
  <r>
    <x v="1"/>
    <s v="1118444"/>
    <s v="351022"/>
    <x v="111"/>
    <s v="5595000"/>
    <n v="2016"/>
    <x v="3"/>
    <x v="111"/>
    <s v="50000-PROGRAM EXPENDITURE BUDGET"/>
    <s v="53000-SERVICES-OTHER CHARGES"/>
    <m/>
    <n v="0"/>
    <n v="0"/>
    <n v="0"/>
    <n v="0"/>
    <n v="0"/>
    <s v="N/A"/>
    <n v="0"/>
    <n v="0"/>
    <n v="0"/>
    <n v="0"/>
    <n v="0"/>
    <n v="0"/>
    <n v="0"/>
    <n v="0"/>
    <n v="0"/>
    <n v="0"/>
    <n v="0"/>
    <n v="0"/>
    <n v="0"/>
    <s v="HOUSING OPPORTUNITY FUND"/>
    <s v="HOF OPER EISC SOPHIAS WAY 0322"/>
    <s v="HOMELESS HOUSING"/>
    <s v="FACILITIES MAINTENANCE AND OPERATIONS"/>
  </r>
  <r>
    <x v="1"/>
    <s v="1118445"/>
    <s v="351022"/>
    <x v="111"/>
    <s v="5592000"/>
    <n v="2016"/>
    <x v="3"/>
    <x v="111"/>
    <s v="50000-PROGRAM EXPENDITURE BUDGET"/>
    <s v="53000-SERVICES-OTHER CHARGES"/>
    <m/>
    <n v="0"/>
    <n v="0"/>
    <n v="0"/>
    <n v="0"/>
    <n v="0"/>
    <s v="N/A"/>
    <n v="0"/>
    <n v="0"/>
    <n v="0"/>
    <n v="0"/>
    <n v="0"/>
    <n v="0"/>
    <n v="0"/>
    <n v="0"/>
    <n v="0"/>
    <n v="0"/>
    <n v="0"/>
    <n v="0"/>
    <n v="0"/>
    <s v="HOUSING OPPORTUNITY FUND"/>
    <s v="HOF OPER RENTON HSG AUTH 0322"/>
    <s v="HOMELESS HOUSING"/>
    <s v="HOUSING AND COMMUNITY SERVICES"/>
  </r>
  <r>
    <x v="1"/>
    <s v="1118445"/>
    <s v="351022"/>
    <x v="111"/>
    <s v="5595000"/>
    <n v="2016"/>
    <x v="3"/>
    <x v="111"/>
    <s v="50000-PROGRAM EXPENDITURE BUDGET"/>
    <s v="53000-SERVICES-OTHER CHARGES"/>
    <m/>
    <n v="0"/>
    <n v="0"/>
    <n v="0"/>
    <n v="0"/>
    <n v="0"/>
    <s v="N/A"/>
    <n v="0"/>
    <n v="0"/>
    <n v="0"/>
    <n v="0"/>
    <n v="0"/>
    <n v="0"/>
    <n v="0"/>
    <n v="0"/>
    <n v="0"/>
    <n v="0"/>
    <n v="0"/>
    <n v="0"/>
    <n v="0"/>
    <s v="HOUSING OPPORTUNITY FUND"/>
    <s v="HOF OPER RENTON HSG AUTH 0322"/>
    <s v="HOMELESS HOUSING"/>
    <s v="FACILITIES MAINTENANCE AND OPERATIONS"/>
  </r>
  <r>
    <x v="1"/>
    <s v="1118446"/>
    <s v="351022"/>
    <x v="111"/>
    <s v="5592000"/>
    <n v="2016"/>
    <x v="3"/>
    <x v="111"/>
    <s v="50000-PROGRAM EXPENDITURE BUDGET"/>
    <s v="53000-SERVICES-OTHER CHARGES"/>
    <m/>
    <n v="0"/>
    <n v="0"/>
    <n v="0"/>
    <n v="0"/>
    <n v="0"/>
    <s v="N/A"/>
    <n v="0"/>
    <n v="0"/>
    <n v="0"/>
    <n v="0"/>
    <n v="0"/>
    <n v="0"/>
    <n v="0"/>
    <n v="0"/>
    <n v="0"/>
    <n v="0"/>
    <n v="0"/>
    <n v="0"/>
    <n v="0"/>
    <s v="HOUSING OPPORTUNITY FUND"/>
    <s v="HOF OPER ACRS HOPES 0322"/>
    <s v="HOMELESS HOUSING"/>
    <s v="HOUSING AND COMMUNITY SERVICES"/>
  </r>
  <r>
    <x v="1"/>
    <s v="1118446"/>
    <s v="351022"/>
    <x v="111"/>
    <s v="5595000"/>
    <n v="2016"/>
    <x v="3"/>
    <x v="111"/>
    <s v="50000-PROGRAM EXPENDITURE BUDGET"/>
    <s v="53000-SERVICES-OTHER CHARGES"/>
    <m/>
    <n v="0"/>
    <n v="0"/>
    <n v="0"/>
    <n v="0"/>
    <n v="0"/>
    <s v="N/A"/>
    <n v="0"/>
    <n v="0"/>
    <n v="0"/>
    <n v="0"/>
    <n v="0"/>
    <n v="0"/>
    <n v="0"/>
    <n v="0"/>
    <n v="0"/>
    <n v="0"/>
    <n v="0"/>
    <n v="0"/>
    <n v="0"/>
    <s v="HOUSING OPPORTUNITY FUND"/>
    <s v="HOF OPER ACRS HOPES 0322"/>
    <s v="HOMELESS HOUSING"/>
    <s v="FACILITIES MAINTENANCE AND OPERATIONS"/>
  </r>
  <r>
    <x v="1"/>
    <s v="1118447"/>
    <s v="351022"/>
    <x v="111"/>
    <s v="5592000"/>
    <n v="2016"/>
    <x v="3"/>
    <x v="111"/>
    <s v="50000-PROGRAM EXPENDITURE BUDGET"/>
    <s v="53000-SERVICES-OTHER CHARGES"/>
    <m/>
    <n v="0"/>
    <n v="0"/>
    <n v="0"/>
    <n v="0"/>
    <n v="0"/>
    <s v="N/A"/>
    <n v="0"/>
    <n v="0"/>
    <n v="0"/>
    <n v="0"/>
    <n v="0"/>
    <n v="0"/>
    <n v="0"/>
    <n v="0"/>
    <n v="0"/>
    <n v="0"/>
    <n v="0"/>
    <n v="0"/>
    <n v="0"/>
    <s v="HOUSING OPPORTUNITY FUND"/>
    <s v="HOF OPER HOPELINK PERM HSG0322"/>
    <s v="HOMELESS HOUSING"/>
    <s v="HOUSING AND COMMUNITY SERVICES"/>
  </r>
  <r>
    <x v="1"/>
    <s v="1118447"/>
    <s v="351022"/>
    <x v="111"/>
    <s v="5595000"/>
    <n v="2016"/>
    <x v="3"/>
    <x v="111"/>
    <s v="50000-PROGRAM EXPENDITURE BUDGET"/>
    <s v="53000-SERVICES-OTHER CHARGES"/>
    <m/>
    <n v="0"/>
    <n v="0"/>
    <n v="0"/>
    <n v="0"/>
    <n v="0"/>
    <s v="N/A"/>
    <n v="0"/>
    <n v="0"/>
    <n v="0"/>
    <n v="0"/>
    <n v="0"/>
    <n v="0"/>
    <n v="0"/>
    <n v="0"/>
    <n v="0"/>
    <n v="0"/>
    <n v="0"/>
    <n v="0"/>
    <n v="0"/>
    <s v="HOUSING OPPORTUNITY FUND"/>
    <s v="HOF OPER HOPELINK PERM HSG0322"/>
    <s v="HOMELESS HOUSING"/>
    <s v="FACILITIES MAINTENANCE AND OPERATIONS"/>
  </r>
  <r>
    <x v="1"/>
    <s v="1118448"/>
    <s v="351022"/>
    <x v="42"/>
    <s v="5595000"/>
    <n v="2016"/>
    <x v="3"/>
    <x v="42"/>
    <s v="50000-PROGRAM EXPENDITURE BUDGET"/>
    <s v="55000-INTRAGOVERNMENTAL SERVICES"/>
    <m/>
    <n v="0"/>
    <n v="0"/>
    <n v="0"/>
    <n v="0"/>
    <n v="0"/>
    <s v="N/A"/>
    <n v="0"/>
    <n v="0"/>
    <n v="0"/>
    <n v="0"/>
    <n v="0"/>
    <n v="0"/>
    <n v="0"/>
    <n v="0"/>
    <n v="0"/>
    <n v="0"/>
    <n v="0"/>
    <n v="0"/>
    <n v="0"/>
    <s v="HOUSING OPPORTUNITY FUND"/>
    <s v="HOF OPER YOUTH PROS PREV PROJ"/>
    <s v="HOMELESS HOUSING"/>
    <s v="FACILITIES MAINTENANCE AND OPERATIONS"/>
  </r>
  <r>
    <x v="1"/>
    <s v="1118450"/>
    <s v="351022"/>
    <x v="111"/>
    <s v="5595000"/>
    <n v="2016"/>
    <x v="3"/>
    <x v="111"/>
    <s v="50000-PROGRAM EXPENDITURE BUDGET"/>
    <s v="53000-SERVICES-OTHER CHARGES"/>
    <m/>
    <n v="0"/>
    <n v="0"/>
    <n v="0"/>
    <n v="0"/>
    <n v="0"/>
    <s v="N/A"/>
    <n v="0"/>
    <n v="0"/>
    <n v="0"/>
    <n v="0"/>
    <n v="0"/>
    <n v="0"/>
    <n v="0"/>
    <n v="0"/>
    <n v="0"/>
    <n v="0"/>
    <n v="0"/>
    <n v="0"/>
    <n v="0"/>
    <s v="HOUSING OPPORTUNITY FUND"/>
    <s v="HOF OPER CONGR HPSHP4 0322"/>
    <s v="HOMELESS HOUSING"/>
    <s v="FACILITIES MAINTENANCE AND OPERATIONS"/>
  </r>
  <r>
    <x v="1"/>
    <s v="1118451"/>
    <s v="351022"/>
    <x v="111"/>
    <s v="5595000"/>
    <n v="2016"/>
    <x v="3"/>
    <x v="111"/>
    <s v="50000-PROGRAM EXPENDITURE BUDGET"/>
    <s v="53000-SERVICES-OTHER CHARGES"/>
    <m/>
    <n v="0"/>
    <n v="0"/>
    <n v="0"/>
    <n v="0"/>
    <n v="0"/>
    <s v="N/A"/>
    <n v="0"/>
    <n v="0"/>
    <n v="0"/>
    <n v="0"/>
    <n v="0"/>
    <n v="0"/>
    <n v="0"/>
    <n v="0"/>
    <n v="0"/>
    <n v="0"/>
    <n v="0"/>
    <n v="0"/>
    <n v="0"/>
    <s v="HOUSING OPPORTUNITY FUND"/>
    <s v="HOF OPER PERM SUP HSG DV VCTM4"/>
    <s v="HOMELESS HOUSING"/>
    <s v="FACILITIES MAINTENANCE AND OPERATIONS"/>
  </r>
  <r>
    <x v="1"/>
    <s v="1118452"/>
    <s v="351022"/>
    <x v="111"/>
    <s v="5595000"/>
    <n v="2016"/>
    <x v="3"/>
    <x v="111"/>
    <s v="50000-PROGRAM EXPENDITURE BUDGET"/>
    <s v="53000-SERVICES-OTHER CHARGES"/>
    <m/>
    <n v="0"/>
    <n v="0"/>
    <n v="0"/>
    <n v="0"/>
    <n v="0"/>
    <s v="N/A"/>
    <n v="0"/>
    <n v="0"/>
    <n v="0"/>
    <n v="0"/>
    <n v="0"/>
    <n v="0"/>
    <n v="0"/>
    <n v="0"/>
    <n v="0"/>
    <n v="0"/>
    <n v="0"/>
    <n v="0"/>
    <n v="0"/>
    <s v="HOUSING OPPORTUNITY FUND"/>
    <s v="HOF OPER HOLDEN ST FAM HSG4"/>
    <s v="HOMELESS HOUSING"/>
    <s v="FACILITIES MAINTENANCE AND OPERATIONS"/>
  </r>
  <r>
    <x v="1"/>
    <s v="1118454"/>
    <s v="351022"/>
    <x v="111"/>
    <s v="5595000"/>
    <n v="2016"/>
    <x v="3"/>
    <x v="111"/>
    <s v="50000-PROGRAM EXPENDITURE BUDGET"/>
    <s v="53000-SERVICES-OTHER CHARGES"/>
    <m/>
    <n v="0"/>
    <n v="0"/>
    <n v="0"/>
    <n v="0"/>
    <n v="0"/>
    <s v="N/A"/>
    <n v="0"/>
    <n v="0"/>
    <n v="0"/>
    <n v="0"/>
    <n v="0"/>
    <n v="0"/>
    <n v="0"/>
    <n v="0"/>
    <n v="0"/>
    <n v="0"/>
    <n v="0"/>
    <n v="0"/>
    <n v="0"/>
    <s v="HOUSING OPPORTUNITY FUND"/>
    <s v="HOF OPER REACH HSG 1ST CSEDSG4"/>
    <s v="HOMELESS HOUSING"/>
    <s v="FACILITIES MAINTENANCE AND OPERATIONS"/>
  </r>
  <r>
    <x v="1"/>
    <s v="1118456"/>
    <s v="351022"/>
    <x v="111"/>
    <s v="5595000"/>
    <n v="2016"/>
    <x v="3"/>
    <x v="111"/>
    <s v="50000-PROGRAM EXPENDITURE BUDGET"/>
    <s v="53000-SERVICES-OTHER CHARGES"/>
    <m/>
    <n v="0"/>
    <n v="0"/>
    <n v="0"/>
    <n v="0"/>
    <n v="0"/>
    <s v="N/A"/>
    <n v="0"/>
    <n v="0"/>
    <n v="0"/>
    <n v="0"/>
    <n v="0"/>
    <n v="0"/>
    <n v="0"/>
    <n v="0"/>
    <n v="0"/>
    <n v="0"/>
    <n v="0"/>
    <n v="0"/>
    <n v="0"/>
    <s v="HOUSING OPPORTUNITY FUND"/>
    <s v="HOF OPER YMCA YOUNG ADLT SVCS4"/>
    <s v="HOMELESS HOUSING"/>
    <s v="FACILITIES MAINTENANCE AND OPERATIONS"/>
  </r>
  <r>
    <x v="1"/>
    <s v="1118457"/>
    <s v="351022"/>
    <x v="111"/>
    <s v="5595000"/>
    <n v="2016"/>
    <x v="3"/>
    <x v="111"/>
    <s v="50000-PROGRAM EXPENDITURE BUDGET"/>
    <s v="53000-SERVICES-OTHER CHARGES"/>
    <m/>
    <n v="0"/>
    <n v="0"/>
    <n v="0"/>
    <n v="0"/>
    <n v="0"/>
    <s v="N/A"/>
    <n v="0"/>
    <n v="0"/>
    <n v="0"/>
    <n v="0"/>
    <n v="0"/>
    <n v="0"/>
    <n v="0"/>
    <n v="0"/>
    <n v="0"/>
    <n v="0"/>
    <n v="0"/>
    <n v="0"/>
    <n v="0"/>
    <s v="HOUSING OPPORTUNITY FUND"/>
    <s v="HOF OPER 280 CLARK APTS4 0322"/>
    <s v="HOMELESS HOUSING"/>
    <s v="FACILITIES MAINTENANCE AND OPERATIONS"/>
  </r>
  <r>
    <x v="1"/>
    <s v="1118469"/>
    <s v="351022"/>
    <x v="56"/>
    <s v="5595000"/>
    <n v="2016"/>
    <x v="3"/>
    <x v="56"/>
    <s v="50000-PROGRAM EXPENDITURE BUDGET"/>
    <s v="51000-WAGES AND BENEFITS"/>
    <s v="51100-SALARIES/WAGES"/>
    <n v="0"/>
    <n v="0"/>
    <n v="0"/>
    <n v="0"/>
    <n v="0"/>
    <s v="N/A"/>
    <n v="0"/>
    <n v="0"/>
    <n v="0"/>
    <n v="0"/>
    <n v="0"/>
    <n v="0"/>
    <n v="0"/>
    <n v="0"/>
    <n v="0"/>
    <n v="0"/>
    <n v="0"/>
    <n v="0"/>
    <n v="0"/>
    <s v="HOUSING OPPORTUNITY FUND"/>
    <s v="HOF OPER FAMILY SVC RENT ASST4"/>
    <s v="HOMELESS HOUSING"/>
    <s v="FACILITIES MAINTENANCE AND OPERATIONS"/>
  </r>
  <r>
    <x v="1"/>
    <s v="1118469"/>
    <s v="351022"/>
    <x v="71"/>
    <s v="5595000"/>
    <n v="2016"/>
    <x v="3"/>
    <x v="71"/>
    <s v="50000-PROGRAM EXPENDITURE BUDGET"/>
    <s v="51000-WAGES AND BENEFITS"/>
    <s v="51300-PERSONNEL BENEFITS"/>
    <n v="0"/>
    <n v="0"/>
    <n v="0"/>
    <n v="0"/>
    <n v="0"/>
    <s v="N/A"/>
    <n v="0"/>
    <n v="0"/>
    <n v="0"/>
    <n v="0"/>
    <n v="0"/>
    <n v="0"/>
    <n v="0"/>
    <n v="0"/>
    <n v="0"/>
    <n v="0"/>
    <n v="0"/>
    <n v="0"/>
    <n v="0"/>
    <s v="HOUSING OPPORTUNITY FUND"/>
    <s v="HOF OPER FAMILY SVC RENT ASST4"/>
    <s v="HOMELESS HOUSING"/>
    <s v="FACILITIES MAINTENANCE AND OPERATIONS"/>
  </r>
  <r>
    <x v="1"/>
    <s v="1118469"/>
    <s v="351022"/>
    <x v="139"/>
    <s v="5595000"/>
    <n v="2016"/>
    <x v="3"/>
    <x v="139"/>
    <s v="50000-PROGRAM EXPENDITURE BUDGET"/>
    <s v="53000-SERVICES-OTHER CHARGES"/>
    <m/>
    <n v="0"/>
    <n v="0"/>
    <n v="0"/>
    <n v="0"/>
    <n v="0"/>
    <s v="N/A"/>
    <n v="0"/>
    <n v="0"/>
    <n v="0"/>
    <n v="0"/>
    <n v="0"/>
    <n v="0"/>
    <n v="0"/>
    <n v="0"/>
    <n v="0"/>
    <n v="0"/>
    <n v="0"/>
    <n v="0"/>
    <n v="0"/>
    <s v="HOUSING OPPORTUNITY FUND"/>
    <s v="HOF OPER FAMILY SVC RENT ASST4"/>
    <s v="HOMELESS HOUSING"/>
    <s v="FACILITIES MAINTENANCE AND OPERATIONS"/>
  </r>
  <r>
    <x v="1"/>
    <s v="1118469"/>
    <s v="351022"/>
    <x v="111"/>
    <s v="5595000"/>
    <n v="2016"/>
    <x v="3"/>
    <x v="111"/>
    <s v="50000-PROGRAM EXPENDITURE BUDGET"/>
    <s v="53000-SERVICES-OTHER CHARGES"/>
    <m/>
    <n v="0"/>
    <n v="0"/>
    <n v="0"/>
    <n v="0"/>
    <n v="0"/>
    <s v="N/A"/>
    <n v="0"/>
    <n v="0"/>
    <n v="0"/>
    <n v="0"/>
    <n v="0"/>
    <n v="0"/>
    <n v="0"/>
    <n v="0"/>
    <n v="0"/>
    <n v="0"/>
    <n v="0"/>
    <n v="0"/>
    <n v="0"/>
    <s v="HOUSING OPPORTUNITY FUND"/>
    <s v="HOF OPER FAMILY SVC RENT ASST4"/>
    <s v="HOMELESS HOUSING"/>
    <s v="FACILITIES MAINTENANCE AND OPERATIONS"/>
  </r>
  <r>
    <x v="1"/>
    <s v="1118472"/>
    <s v="351022"/>
    <x v="111"/>
    <s v="5595000"/>
    <n v="2016"/>
    <x v="3"/>
    <x v="111"/>
    <s v="50000-PROGRAM EXPENDITURE BUDGET"/>
    <s v="53000-SERVICES-OTHER CHARGES"/>
    <m/>
    <n v="0"/>
    <n v="0"/>
    <n v="0"/>
    <n v="0"/>
    <n v="0"/>
    <s v="N/A"/>
    <n v="0"/>
    <n v="0"/>
    <n v="0"/>
    <n v="0"/>
    <n v="0"/>
    <n v="0"/>
    <n v="0"/>
    <n v="0"/>
    <n v="0"/>
    <n v="0"/>
    <n v="0"/>
    <n v="0"/>
    <n v="0"/>
    <s v="HOUSING OPPORTUNITY FUND"/>
    <s v="HOF OPER VASHON PERM HSG4"/>
    <s v="HOMELESS HOUSING"/>
    <s v="FACILITIES MAINTENANCE AND OPERATIONS"/>
  </r>
  <r>
    <x v="1"/>
    <s v="1118473"/>
    <s v="351022"/>
    <x v="111"/>
    <s v="5595000"/>
    <n v="2016"/>
    <x v="3"/>
    <x v="111"/>
    <s v="50000-PROGRAM EXPENDITURE BUDGET"/>
    <s v="53000-SERVICES-OTHER CHARGES"/>
    <m/>
    <n v="0"/>
    <n v="0"/>
    <n v="0"/>
    <n v="0"/>
    <n v="0"/>
    <s v="N/A"/>
    <n v="0"/>
    <n v="0"/>
    <n v="0"/>
    <n v="0"/>
    <n v="0"/>
    <n v="0"/>
    <n v="0"/>
    <n v="0"/>
    <n v="0"/>
    <n v="0"/>
    <n v="0"/>
    <n v="0"/>
    <n v="0"/>
    <s v="HOUSING OPPORTUNITY FUND"/>
    <s v="HOF OPER UDIST YTH CTR AFTRCR4"/>
    <s v="HOMELESS HOUSING"/>
    <s v="FACILITIES MAINTENANCE AND OPERATIONS"/>
  </r>
  <r>
    <x v="1"/>
    <s v="1118475"/>
    <s v="351022"/>
    <x v="111"/>
    <s v="5592000"/>
    <n v="2016"/>
    <x v="3"/>
    <x v="111"/>
    <s v="50000-PROGRAM EXPENDITURE BUDGET"/>
    <s v="53000-SERVICES-OTHER CHARGES"/>
    <m/>
    <n v="0"/>
    <n v="0"/>
    <n v="0"/>
    <n v="0"/>
    <n v="0"/>
    <s v="N/A"/>
    <n v="0"/>
    <n v="0"/>
    <n v="0"/>
    <n v="0"/>
    <n v="0"/>
    <n v="0"/>
    <n v="0"/>
    <n v="0"/>
    <n v="0"/>
    <n v="0"/>
    <n v="0"/>
    <n v="0"/>
    <n v="0"/>
    <s v="HOUSING OPPORTUNITY FUND"/>
    <s v="HOF OPER EDVP PERM HSG 2012"/>
    <s v="HOMELESS HOUSING"/>
    <s v="HOUSING AND COMMUNITY SERVICES"/>
  </r>
  <r>
    <x v="1"/>
    <s v="1118475"/>
    <s v="351022"/>
    <x v="111"/>
    <s v="5595000"/>
    <n v="2016"/>
    <x v="3"/>
    <x v="111"/>
    <s v="50000-PROGRAM EXPENDITURE BUDGET"/>
    <s v="53000-SERVICES-OTHER CHARGES"/>
    <m/>
    <n v="0"/>
    <n v="0"/>
    <n v="0"/>
    <n v="0"/>
    <n v="0"/>
    <s v="N/A"/>
    <n v="0"/>
    <n v="0"/>
    <n v="0"/>
    <n v="0"/>
    <n v="0"/>
    <n v="0"/>
    <n v="0"/>
    <n v="0"/>
    <n v="0"/>
    <n v="0"/>
    <n v="0"/>
    <n v="0"/>
    <n v="0"/>
    <s v="HOUSING OPPORTUNITY FUND"/>
    <s v="HOF OPER EDVP PERM HSG 2012"/>
    <s v="HOMELESS HOUSING"/>
    <s v="FACILITIES MAINTENANCE AND OPERATIONS"/>
  </r>
  <r>
    <x v="1"/>
    <s v="1118475"/>
    <s v="351022"/>
    <x v="77"/>
    <s v="5592000"/>
    <n v="2016"/>
    <x v="3"/>
    <x v="77"/>
    <s v="50000-PROGRAM EXPENDITURE BUDGET"/>
    <s v="53000-SERVICES-OTHER CHARGES"/>
    <m/>
    <n v="0"/>
    <n v="0"/>
    <n v="0"/>
    <n v="0"/>
    <n v="0"/>
    <s v="N/A"/>
    <n v="0"/>
    <n v="0"/>
    <n v="0"/>
    <n v="0"/>
    <n v="0"/>
    <n v="0"/>
    <n v="0"/>
    <n v="0"/>
    <n v="0"/>
    <n v="0"/>
    <n v="0"/>
    <n v="0"/>
    <n v="0"/>
    <s v="HOUSING OPPORTUNITY FUND"/>
    <s v="HOF OPER EDVP PERM HSG 2012"/>
    <s v="HOMELESS HOUSING"/>
    <s v="HOUSING AND COMMUNITY SERVICES"/>
  </r>
  <r>
    <x v="1"/>
    <s v="1118476"/>
    <s v="351022"/>
    <x v="111"/>
    <s v="5595000"/>
    <n v="2016"/>
    <x v="3"/>
    <x v="111"/>
    <s v="50000-PROGRAM EXPENDITURE BUDGET"/>
    <s v="53000-SERVICES-OTHER CHARGES"/>
    <m/>
    <n v="0"/>
    <n v="0"/>
    <n v="0"/>
    <n v="0"/>
    <n v="0"/>
    <s v="N/A"/>
    <n v="0"/>
    <n v="0"/>
    <n v="0"/>
    <n v="0"/>
    <n v="0"/>
    <n v="0"/>
    <n v="0"/>
    <n v="0"/>
    <n v="0"/>
    <n v="0"/>
    <n v="0"/>
    <n v="0"/>
    <n v="0"/>
    <s v="HOUSING OPPORTUNITY FUND"/>
    <s v="HOF OPER EISC HML SUP HSG2012"/>
    <s v="HOMELESS HOUSING"/>
    <s v="FACILITIES MAINTENANCE AND OPERATIONS"/>
  </r>
  <r>
    <x v="1"/>
    <s v="1118481"/>
    <s v="351022"/>
    <x v="111"/>
    <s v="5595000"/>
    <n v="2016"/>
    <x v="3"/>
    <x v="111"/>
    <s v="50000-PROGRAM EXPENDITURE BUDGET"/>
    <s v="53000-SERVICES-OTHER CHARGES"/>
    <m/>
    <n v="0"/>
    <n v="0"/>
    <n v="0"/>
    <n v="0"/>
    <n v="0"/>
    <s v="N/A"/>
    <n v="0"/>
    <n v="0"/>
    <n v="0"/>
    <n v="0"/>
    <n v="0"/>
    <n v="0"/>
    <n v="0"/>
    <n v="0"/>
    <n v="0"/>
    <n v="0"/>
    <n v="0"/>
    <n v="0"/>
    <n v="0"/>
    <s v="HOUSING OPPORTUNITY FUND"/>
    <s v="HOF OPER FOY PERM HSG 2012"/>
    <s v="HOMELESS HOUSING"/>
    <s v="FACILITIES MAINTENANCE AND OPERATIONS"/>
  </r>
  <r>
    <x v="1"/>
    <s v="1118482"/>
    <s v="351022"/>
    <x v="111"/>
    <s v="5595000"/>
    <n v="2016"/>
    <x v="3"/>
    <x v="111"/>
    <s v="50000-PROGRAM EXPENDITURE BUDGET"/>
    <s v="53000-SERVICES-OTHER CHARGES"/>
    <m/>
    <n v="0"/>
    <n v="0"/>
    <n v="0"/>
    <n v="0"/>
    <n v="0"/>
    <s v="N/A"/>
    <n v="0"/>
    <n v="0"/>
    <n v="0"/>
    <n v="0"/>
    <n v="0"/>
    <n v="0"/>
    <n v="0"/>
    <n v="0"/>
    <n v="0"/>
    <n v="0"/>
    <n v="0"/>
    <n v="0"/>
    <n v="0"/>
    <s v="HOUSING OPPORTUNITY FUND"/>
    <s v="HOF OPER FAMILIES FIRST3 0322"/>
    <s v="HOMELESS HOUSING"/>
    <s v="FACILITIES MAINTENANCE AND OPERATIONS"/>
  </r>
  <r>
    <x v="1"/>
    <s v="1118487"/>
    <s v="351022"/>
    <x v="111"/>
    <s v="5592000"/>
    <n v="2016"/>
    <x v="3"/>
    <x v="111"/>
    <s v="50000-PROGRAM EXPENDITURE BUDGET"/>
    <s v="53000-SERVICES-OTHER CHARGES"/>
    <m/>
    <n v="0"/>
    <n v="0"/>
    <n v="0"/>
    <n v="0"/>
    <n v="0"/>
    <s v="N/A"/>
    <n v="0"/>
    <n v="0"/>
    <n v="0"/>
    <n v="0"/>
    <n v="0"/>
    <n v="0"/>
    <n v="0"/>
    <n v="0"/>
    <n v="0"/>
    <n v="0"/>
    <n v="0"/>
    <n v="0"/>
    <n v="0"/>
    <s v="HOUSING OPPORTUNITY FUND"/>
    <s v="HOF OPER MUSLIM HSG HMLS FAM3"/>
    <s v="HOMELESS HOUSING"/>
    <s v="HOUSING AND COMMUNITY SERVICES"/>
  </r>
  <r>
    <x v="1"/>
    <s v="1118487"/>
    <s v="351022"/>
    <x v="111"/>
    <s v="5595000"/>
    <n v="2016"/>
    <x v="3"/>
    <x v="111"/>
    <s v="50000-PROGRAM EXPENDITURE BUDGET"/>
    <s v="53000-SERVICES-OTHER CHARGES"/>
    <m/>
    <n v="0"/>
    <n v="0"/>
    <n v="0"/>
    <n v="0"/>
    <n v="0"/>
    <s v="N/A"/>
    <n v="0"/>
    <n v="0"/>
    <n v="0"/>
    <n v="0"/>
    <n v="0"/>
    <n v="0"/>
    <n v="0"/>
    <n v="0"/>
    <n v="0"/>
    <n v="0"/>
    <n v="0"/>
    <n v="0"/>
    <n v="0"/>
    <s v="HOUSING OPPORTUNITY FUND"/>
    <s v="HOF OPER MUSLIM HSG HMLS FAM3"/>
    <s v="HOMELESS HOUSING"/>
    <s v="FACILITIES MAINTENANCE AND OPERATIONS"/>
  </r>
  <r>
    <x v="1"/>
    <s v="1118488"/>
    <s v="351022"/>
    <x v="111"/>
    <s v="5595000"/>
    <n v="2016"/>
    <x v="3"/>
    <x v="111"/>
    <s v="50000-PROGRAM EXPENDITURE BUDGET"/>
    <s v="53000-SERVICES-OTHER CHARGES"/>
    <m/>
    <n v="0"/>
    <n v="0"/>
    <n v="0"/>
    <n v="0"/>
    <n v="0"/>
    <s v="N/A"/>
    <n v="0"/>
    <n v="0"/>
    <n v="0"/>
    <n v="0"/>
    <n v="0"/>
    <n v="0"/>
    <n v="0"/>
    <n v="0"/>
    <n v="0"/>
    <n v="0"/>
    <n v="0"/>
    <n v="0"/>
    <n v="0"/>
    <s v="HOUSING OPPORTUNITY FUND"/>
    <s v="HOF OPER YTH CARE OPEN DRS3"/>
    <s v="HOMELESS HOUSING"/>
    <s v="FACILITIES MAINTENANCE AND OPERATIONS"/>
  </r>
  <r>
    <x v="1"/>
    <s v="1118493"/>
    <s v="351022"/>
    <x v="111"/>
    <s v="5595000"/>
    <n v="2016"/>
    <x v="3"/>
    <x v="111"/>
    <s v="50000-PROGRAM EXPENDITURE BUDGET"/>
    <s v="53000-SERVICES-OTHER CHARGES"/>
    <m/>
    <n v="0"/>
    <n v="0"/>
    <n v="0"/>
    <n v="0"/>
    <n v="0"/>
    <s v="N/A"/>
    <n v="0"/>
    <n v="0"/>
    <n v="0"/>
    <n v="0"/>
    <n v="0"/>
    <n v="0"/>
    <n v="0"/>
    <n v="0"/>
    <n v="0"/>
    <n v="0"/>
    <n v="0"/>
    <n v="0"/>
    <n v="0"/>
    <s v="HOUSING OPPORTUNITY FUND"/>
    <s v="HOF OPER EISC HML SUP HSG2013"/>
    <s v="HOMELESS HOUSING"/>
    <s v="FACILITIES MAINTENANCE AND OPERATIONS"/>
  </r>
  <r>
    <x v="1"/>
    <s v="1118496"/>
    <s v="351022"/>
    <x v="111"/>
    <s v="5595000"/>
    <n v="2016"/>
    <x v="3"/>
    <x v="111"/>
    <s v="50000-PROGRAM EXPENDITURE BUDGET"/>
    <s v="53000-SERVICES-OTHER CHARGES"/>
    <m/>
    <n v="0"/>
    <n v="0"/>
    <n v="0"/>
    <n v="0"/>
    <n v="0"/>
    <s v="N/A"/>
    <n v="0"/>
    <n v="0"/>
    <n v="0"/>
    <n v="0"/>
    <n v="0"/>
    <n v="0"/>
    <n v="0"/>
    <n v="0"/>
    <n v="0"/>
    <n v="0"/>
    <n v="0"/>
    <n v="0"/>
    <n v="0"/>
    <s v="HOUSING OPPORTUNITY FUND"/>
    <s v="HOF OPER FOY PERM HSG 2013"/>
    <s v="HOMELESS HOUSING"/>
    <s v="FACILITIES MAINTENANCE AND OPERATIONS"/>
  </r>
  <r>
    <x v="1"/>
    <s v="1118497"/>
    <s v="351022"/>
    <x v="111"/>
    <s v="5595000"/>
    <n v="2016"/>
    <x v="3"/>
    <x v="111"/>
    <s v="50000-PROGRAM EXPENDITURE BUDGET"/>
    <s v="53000-SERVICES-OTHER CHARGES"/>
    <m/>
    <n v="0"/>
    <n v="0"/>
    <n v="0"/>
    <n v="0"/>
    <n v="0"/>
    <s v="N/A"/>
    <n v="0"/>
    <n v="0"/>
    <n v="0"/>
    <n v="0"/>
    <n v="0"/>
    <n v="0"/>
    <n v="0"/>
    <n v="0"/>
    <n v="0"/>
    <n v="0"/>
    <n v="0"/>
    <n v="0"/>
    <n v="0"/>
    <s v="HOUSING OPPORTUNITY FUND"/>
    <s v="HOF OPER FAMILIES FIRST4 0322"/>
    <s v="HOMELESS HOUSING"/>
    <s v="FACILITIES MAINTENANCE AND OPERATIONS"/>
  </r>
  <r>
    <x v="1"/>
    <s v="1118503"/>
    <s v="351022"/>
    <x v="111"/>
    <s v="5592000"/>
    <n v="2016"/>
    <x v="3"/>
    <x v="111"/>
    <s v="50000-PROGRAM EXPENDITURE BUDGET"/>
    <s v="53000-SERVICES-OTHER CHARGES"/>
    <m/>
    <n v="0"/>
    <n v="0"/>
    <n v="0"/>
    <n v="0"/>
    <n v="0"/>
    <s v="N/A"/>
    <n v="0"/>
    <n v="0"/>
    <n v="0"/>
    <n v="0"/>
    <n v="0"/>
    <n v="0"/>
    <n v="0"/>
    <n v="0"/>
    <n v="0"/>
    <n v="0"/>
    <n v="0"/>
    <n v="0"/>
    <n v="0"/>
    <s v="HOUSING OPPORTUNITY FUND"/>
    <s v="HOF OPER YTH CARE OPEN DRS4"/>
    <s v="HOMELESS HOUSING"/>
    <s v="HOUSING AND COMMUNITY SERVICES"/>
  </r>
  <r>
    <x v="1"/>
    <s v="1118503"/>
    <s v="351022"/>
    <x v="111"/>
    <s v="5595000"/>
    <n v="2016"/>
    <x v="3"/>
    <x v="111"/>
    <s v="50000-PROGRAM EXPENDITURE BUDGET"/>
    <s v="53000-SERVICES-OTHER CHARGES"/>
    <m/>
    <n v="0"/>
    <n v="0"/>
    <n v="0"/>
    <n v="0"/>
    <n v="0"/>
    <s v="N/A"/>
    <n v="0"/>
    <n v="0"/>
    <n v="0"/>
    <n v="0"/>
    <n v="0"/>
    <n v="0"/>
    <n v="0"/>
    <n v="0"/>
    <n v="0"/>
    <n v="0"/>
    <n v="0"/>
    <n v="0"/>
    <n v="0"/>
    <s v="HOUSING OPPORTUNITY FUND"/>
    <s v="HOF OPER YTH CARE OPEN DRS4"/>
    <s v="HOMELESS HOUSING"/>
    <s v="FACILITIES MAINTENANCE AND OPERATIONS"/>
  </r>
  <r>
    <x v="1"/>
    <s v="1118504"/>
    <s v="351022"/>
    <x v="111"/>
    <s v="5592000"/>
    <n v="2016"/>
    <x v="3"/>
    <x v="111"/>
    <s v="50000-PROGRAM EXPENDITURE BUDGET"/>
    <s v="53000-SERVICES-OTHER CHARGES"/>
    <m/>
    <n v="0"/>
    <n v="0"/>
    <n v="0"/>
    <n v="0"/>
    <n v="0"/>
    <s v="N/A"/>
    <n v="0"/>
    <n v="0"/>
    <n v="0"/>
    <n v="0"/>
    <n v="0"/>
    <n v="0"/>
    <n v="0"/>
    <n v="0"/>
    <n v="0"/>
    <n v="0"/>
    <n v="0"/>
    <n v="0"/>
    <n v="0"/>
    <s v="HOUSING OPPORTUNITY FUND"/>
    <s v="HOF OPER SOFIAS HOME4 0322"/>
    <s v="HOMELESS HOUSING"/>
    <s v="HOUSING AND COMMUNITY SERVICES"/>
  </r>
  <r>
    <x v="1"/>
    <s v="1118504"/>
    <s v="351022"/>
    <x v="111"/>
    <s v="5595000"/>
    <n v="2016"/>
    <x v="3"/>
    <x v="111"/>
    <s v="50000-PROGRAM EXPENDITURE BUDGET"/>
    <s v="53000-SERVICES-OTHER CHARGES"/>
    <m/>
    <n v="0"/>
    <n v="0"/>
    <n v="0"/>
    <n v="0"/>
    <n v="0"/>
    <s v="N/A"/>
    <n v="0"/>
    <n v="0"/>
    <n v="0"/>
    <n v="0"/>
    <n v="0"/>
    <n v="0"/>
    <n v="0"/>
    <n v="0"/>
    <n v="0"/>
    <n v="0"/>
    <n v="0"/>
    <n v="0"/>
    <n v="0"/>
    <s v="HOUSING OPPORTUNITY FUND"/>
    <s v="HOF OPER SOFIAS HOME4 0322"/>
    <s v="HOMELESS HOUSING"/>
    <s v="FACILITIES MAINTENANCE AND OPERATIONS"/>
  </r>
  <r>
    <x v="1"/>
    <s v="1118506"/>
    <s v="351022"/>
    <x v="111"/>
    <s v="5592000"/>
    <n v="2016"/>
    <x v="3"/>
    <x v="111"/>
    <s v="50000-PROGRAM EXPENDITURE BUDGET"/>
    <s v="53000-SERVICES-OTHER CHARGES"/>
    <m/>
    <n v="0"/>
    <n v="0"/>
    <n v="0"/>
    <n v="0"/>
    <n v="0"/>
    <s v="N/A"/>
    <n v="0"/>
    <n v="0"/>
    <n v="0"/>
    <n v="0"/>
    <n v="0"/>
    <n v="0"/>
    <n v="0"/>
    <n v="0"/>
    <n v="0"/>
    <n v="0"/>
    <n v="0"/>
    <n v="0"/>
    <n v="0"/>
    <s v="HOUSING OPPORTUNITY FUND"/>
    <s v="HOF OPER FAMILIES FIRST5 0322"/>
    <s v="HOMELESS HOUSING"/>
    <s v="HOUSING AND COMMUNITY SERVICES"/>
  </r>
  <r>
    <x v="1"/>
    <s v="1118506"/>
    <s v="351022"/>
    <x v="111"/>
    <s v="5595000"/>
    <n v="2016"/>
    <x v="3"/>
    <x v="111"/>
    <s v="50000-PROGRAM EXPENDITURE BUDGET"/>
    <s v="53000-SERVICES-OTHER CHARGES"/>
    <m/>
    <n v="0"/>
    <n v="0"/>
    <n v="0"/>
    <n v="0"/>
    <n v="0"/>
    <s v="N/A"/>
    <n v="0"/>
    <n v="0"/>
    <n v="0"/>
    <n v="0"/>
    <n v="0"/>
    <n v="0"/>
    <n v="0"/>
    <n v="0"/>
    <n v="0"/>
    <n v="0"/>
    <n v="0"/>
    <n v="0"/>
    <n v="0"/>
    <s v="HOUSING OPPORTUNITY FUND"/>
    <s v="HOF OPER FAMILIES FIRST5 0322"/>
    <s v="HOMELESS HOUSING"/>
    <s v="FACILITIES MAINTENANCE AND OPERATIONS"/>
  </r>
  <r>
    <x v="1"/>
    <s v="1118512"/>
    <s v="351022"/>
    <x v="111"/>
    <s v="5592000"/>
    <n v="2016"/>
    <x v="3"/>
    <x v="111"/>
    <s v="50000-PROGRAM EXPENDITURE BUDGET"/>
    <s v="53000-SERVICES-OTHER CHARGES"/>
    <m/>
    <n v="0"/>
    <n v="0"/>
    <n v="0"/>
    <n v="0"/>
    <n v="0"/>
    <s v="N/A"/>
    <n v="0"/>
    <n v="0"/>
    <n v="0"/>
    <n v="0"/>
    <n v="0"/>
    <n v="0"/>
    <n v="0"/>
    <n v="0"/>
    <n v="0"/>
    <n v="0"/>
    <n v="0"/>
    <n v="0"/>
    <n v="0"/>
    <s v="HOUSING OPPORTUNITY FUND"/>
    <s v="HOF OPER YTH CARE OPEN DRS5"/>
    <s v="HOMELESS HOUSING"/>
    <s v="HOUSING AND COMMUNITY SERVICES"/>
  </r>
  <r>
    <x v="1"/>
    <s v="1118512"/>
    <s v="351022"/>
    <x v="111"/>
    <s v="5595000"/>
    <n v="2016"/>
    <x v="3"/>
    <x v="111"/>
    <s v="50000-PROGRAM EXPENDITURE BUDGET"/>
    <s v="53000-SERVICES-OTHER CHARGES"/>
    <m/>
    <n v="0"/>
    <n v="0"/>
    <n v="0"/>
    <n v="0"/>
    <n v="0"/>
    <s v="N/A"/>
    <n v="0"/>
    <n v="0"/>
    <n v="0"/>
    <n v="0"/>
    <n v="0"/>
    <n v="0"/>
    <n v="0"/>
    <n v="0"/>
    <n v="0"/>
    <n v="0"/>
    <n v="0"/>
    <n v="0"/>
    <n v="0"/>
    <s v="HOUSING OPPORTUNITY FUND"/>
    <s v="HOF OPER YTH CARE OPEN DRS5"/>
    <s v="HOMELESS HOUSING"/>
    <s v="FACILITIES MAINTENANCE AND OPERATIONS"/>
  </r>
  <r>
    <x v="1"/>
    <s v="1118516"/>
    <s v="351022"/>
    <x v="111"/>
    <s v="5595000"/>
    <n v="2016"/>
    <x v="3"/>
    <x v="111"/>
    <s v="50000-PROGRAM EXPENDITURE BUDGET"/>
    <s v="53000-SERVICES-OTHER CHARGES"/>
    <m/>
    <n v="0"/>
    <n v="0"/>
    <n v="0"/>
    <n v="0"/>
    <n v="0"/>
    <s v="N/A"/>
    <n v="0"/>
    <n v="0"/>
    <n v="0"/>
    <n v="0"/>
    <n v="0"/>
    <n v="0"/>
    <n v="0"/>
    <n v="0"/>
    <n v="0"/>
    <n v="0"/>
    <n v="0"/>
    <n v="0"/>
    <n v="0"/>
    <s v="HOUSING OPPORTUNITY FUND"/>
    <s v="HOF OPER FHI CRISIS CLINIC 12"/>
    <s v="HOMELESS HOUSING"/>
    <s v="FACILITIES MAINTENANCE AND OPERATIONS"/>
  </r>
  <r>
    <x v="1"/>
    <s v="1118518"/>
    <s v="351022"/>
    <x v="111"/>
    <s v="5592000"/>
    <n v="2016"/>
    <x v="3"/>
    <x v="111"/>
    <s v="50000-PROGRAM EXPENDITURE BUDGET"/>
    <s v="53000-SERVICES-OTHER CHARGES"/>
    <m/>
    <n v="0"/>
    <n v="0"/>
    <n v="0"/>
    <n v="0"/>
    <n v="0"/>
    <s v="N/A"/>
    <n v="0"/>
    <n v="0"/>
    <n v="0"/>
    <n v="0"/>
    <n v="0"/>
    <n v="0"/>
    <n v="0"/>
    <n v="0"/>
    <n v="0"/>
    <n v="0"/>
    <n v="0"/>
    <n v="0"/>
    <n v="0"/>
    <s v="HOUSING OPPORTUNITY FUND"/>
    <s v="HOF OPER FSA CEA DIVERSION 12"/>
    <s v="HOMELESS HOUSING"/>
    <s v="HOUSING AND COMMUNITY SERVICES"/>
  </r>
  <r>
    <x v="1"/>
    <s v="1118518"/>
    <s v="351022"/>
    <x v="111"/>
    <s v="5595000"/>
    <n v="2016"/>
    <x v="3"/>
    <x v="111"/>
    <s v="50000-PROGRAM EXPENDITURE BUDGET"/>
    <s v="53000-SERVICES-OTHER CHARGES"/>
    <m/>
    <n v="0"/>
    <n v="0"/>
    <n v="0"/>
    <n v="0"/>
    <n v="0"/>
    <s v="N/A"/>
    <n v="0"/>
    <n v="0"/>
    <n v="0"/>
    <n v="0"/>
    <n v="0"/>
    <n v="0"/>
    <n v="0"/>
    <n v="0"/>
    <n v="0"/>
    <n v="0"/>
    <n v="0"/>
    <n v="0"/>
    <n v="0"/>
    <s v="HOUSING OPPORTUNITY FUND"/>
    <s v="HOF OPER FSA CEA DIVERSION 12"/>
    <s v="HOMELESS HOUSING"/>
    <s v="FACILITIES MAINTENANCE AND OPERATIONS"/>
  </r>
  <r>
    <x v="1"/>
    <s v="1118519"/>
    <s v="351022"/>
    <x v="111"/>
    <s v="5595000"/>
    <n v="2016"/>
    <x v="3"/>
    <x v="111"/>
    <s v="50000-PROGRAM EXPENDITURE BUDGET"/>
    <s v="53000-SERVICES-OTHER CHARGES"/>
    <m/>
    <n v="0"/>
    <n v="0"/>
    <n v="0"/>
    <n v="0"/>
    <n v="0"/>
    <s v="N/A"/>
    <n v="0"/>
    <n v="0"/>
    <n v="0"/>
    <n v="0"/>
    <n v="0"/>
    <n v="0"/>
    <n v="0"/>
    <n v="0"/>
    <n v="0"/>
    <n v="0"/>
    <n v="0"/>
    <n v="0"/>
    <n v="0"/>
    <s v="HOUSING OPPORTUNITY FUND"/>
    <s v="HOF OPER YWC LANDLORD LIAI 12"/>
    <s v="HOMELESS HOUSING"/>
    <s v="FACILITIES MAINTENANCE AND OPERATIONS"/>
  </r>
  <r>
    <x v="1"/>
    <s v="1118520"/>
    <s v="351022"/>
    <x v="111"/>
    <s v="5595000"/>
    <n v="2016"/>
    <x v="3"/>
    <x v="111"/>
    <s v="50000-PROGRAM EXPENDITURE BUDGET"/>
    <s v="53000-SERVICES-OTHER CHARGES"/>
    <m/>
    <n v="0"/>
    <n v="0"/>
    <n v="0"/>
    <n v="0"/>
    <n v="0"/>
    <s v="N/A"/>
    <n v="0"/>
    <n v="0"/>
    <n v="0"/>
    <n v="0"/>
    <n v="0"/>
    <n v="0"/>
    <n v="0"/>
    <n v="0"/>
    <n v="0"/>
    <n v="0"/>
    <n v="0"/>
    <n v="0"/>
    <n v="0"/>
    <s v="HOUSING OPPORTUNITY FUND"/>
    <s v="HOF OPER DES AUR SUPPT HSG 12"/>
    <s v="HOMELESS HOUSING"/>
    <s v="FACILITIES MAINTENANCE AND OPERATIONS"/>
  </r>
  <r>
    <x v="1"/>
    <s v="1118521"/>
    <s v="351022"/>
    <x v="111"/>
    <s v="5592000"/>
    <n v="2016"/>
    <x v="3"/>
    <x v="111"/>
    <s v="50000-PROGRAM EXPENDITURE BUDGET"/>
    <s v="53000-SERVICES-OTHER CHARGES"/>
    <m/>
    <n v="0"/>
    <n v="0"/>
    <n v="0"/>
    <n v="0"/>
    <n v="0"/>
    <s v="N/A"/>
    <n v="0"/>
    <n v="0"/>
    <n v="0"/>
    <n v="0"/>
    <n v="0"/>
    <n v="0"/>
    <n v="0"/>
    <n v="0"/>
    <n v="0"/>
    <n v="0"/>
    <n v="0"/>
    <n v="0"/>
    <n v="0"/>
    <s v="HOUSING OPPORTUNITY FUND"/>
    <s v="HOF OPER CCO NYR URNESS HSG 12"/>
    <s v="HOMELESS HOUSING"/>
    <s v="HOUSING AND COMMUNITY SERVICES"/>
  </r>
  <r>
    <x v="1"/>
    <s v="1118521"/>
    <s v="351022"/>
    <x v="111"/>
    <s v="5595000"/>
    <n v="2016"/>
    <x v="3"/>
    <x v="111"/>
    <s v="50000-PROGRAM EXPENDITURE BUDGET"/>
    <s v="53000-SERVICES-OTHER CHARGES"/>
    <m/>
    <n v="0"/>
    <n v="0"/>
    <n v="0"/>
    <n v="-14868.93"/>
    <n v="14868.93"/>
    <s v="N/A"/>
    <n v="29.02"/>
    <n v="0"/>
    <n v="0"/>
    <n v="0"/>
    <n v="0"/>
    <n v="0"/>
    <n v="0"/>
    <n v="0"/>
    <n v="0"/>
    <n v="0"/>
    <n v="0"/>
    <n v="-29.02"/>
    <n v="0"/>
    <s v="HOUSING OPPORTUNITY FUND"/>
    <s v="HOF OPER CCO NYR URNESS HSG 12"/>
    <s v="HOMELESS HOUSING"/>
    <s v="FACILITIES MAINTENANCE AND OPERATIONS"/>
  </r>
  <r>
    <x v="1"/>
    <s v="1118523"/>
    <s v="351022"/>
    <x v="111"/>
    <s v="5592000"/>
    <n v="2016"/>
    <x v="3"/>
    <x v="111"/>
    <s v="50000-PROGRAM EXPENDITURE BUDGET"/>
    <s v="53000-SERVICES-OTHER CHARGES"/>
    <m/>
    <n v="0"/>
    <n v="0"/>
    <n v="0"/>
    <n v="0"/>
    <n v="0"/>
    <s v="N/A"/>
    <n v="0"/>
    <n v="0"/>
    <n v="0"/>
    <n v="0"/>
    <n v="0"/>
    <n v="0"/>
    <n v="0"/>
    <n v="0"/>
    <n v="0"/>
    <n v="0"/>
    <n v="0"/>
    <n v="0"/>
    <n v="0"/>
    <s v="HOUSING OPPORTUNITY FUND"/>
    <s v="HOF OPER SOM JACKSON APT 12"/>
    <s v="HOMELESS HOUSING"/>
    <s v="HOUSING AND COMMUNITY SERVICES"/>
  </r>
  <r>
    <x v="1"/>
    <s v="1118523"/>
    <s v="351022"/>
    <x v="111"/>
    <s v="5595000"/>
    <n v="2016"/>
    <x v="3"/>
    <x v="111"/>
    <s v="50000-PROGRAM EXPENDITURE BUDGET"/>
    <s v="53000-SERVICES-OTHER CHARGES"/>
    <m/>
    <n v="0"/>
    <n v="0"/>
    <n v="0"/>
    <n v="0"/>
    <n v="0"/>
    <s v="N/A"/>
    <n v="0"/>
    <n v="0"/>
    <n v="0"/>
    <n v="0"/>
    <n v="0"/>
    <n v="0"/>
    <n v="0"/>
    <n v="0"/>
    <n v="0"/>
    <n v="0"/>
    <n v="0"/>
    <n v="0"/>
    <n v="0"/>
    <s v="HOUSING OPPORTUNITY FUND"/>
    <s v="HOF OPER SOM JACKSON APT 12"/>
    <s v="HOMELESS HOUSING"/>
    <s v="FACILITIES MAINTENANCE AND OPERATIONS"/>
  </r>
  <r>
    <x v="1"/>
    <s v="1118524"/>
    <s v="351022"/>
    <x v="111"/>
    <s v="5595000"/>
    <n v="2016"/>
    <x v="3"/>
    <x v="111"/>
    <s v="50000-PROGRAM EXPENDITURE BUDGET"/>
    <s v="53000-SERVICES-OTHER CHARGES"/>
    <m/>
    <n v="0"/>
    <n v="0"/>
    <n v="-1250.3"/>
    <n v="0"/>
    <n v="1250.3"/>
    <s v="N/A"/>
    <n v="-1250.3"/>
    <n v="0"/>
    <n v="0"/>
    <n v="0"/>
    <n v="0"/>
    <n v="0"/>
    <n v="0"/>
    <n v="0"/>
    <n v="0"/>
    <n v="0"/>
    <n v="0"/>
    <n v="0"/>
    <n v="0"/>
    <s v="HOUSING OPPORTUNITY FUND"/>
    <s v="HOF OPER EIS CONG HML PH 12"/>
    <s v="HOMELESS HOUSING"/>
    <s v="FACILITIES MAINTENANCE AND OPERATIONS"/>
  </r>
  <r>
    <x v="1"/>
    <s v="1118525"/>
    <s v="351022"/>
    <x v="111"/>
    <s v="5592000"/>
    <n v="2016"/>
    <x v="3"/>
    <x v="111"/>
    <s v="50000-PROGRAM EXPENDITURE BUDGET"/>
    <s v="53000-SERVICES-OTHER CHARGES"/>
    <m/>
    <n v="0"/>
    <n v="0"/>
    <n v="0"/>
    <n v="0"/>
    <n v="0"/>
    <s v="N/A"/>
    <n v="0"/>
    <n v="0"/>
    <n v="0"/>
    <n v="0"/>
    <n v="0"/>
    <n v="0"/>
    <n v="0"/>
    <n v="0"/>
    <n v="0"/>
    <n v="0"/>
    <n v="0"/>
    <n v="0"/>
    <n v="0"/>
    <s v="HOUSING OPPORTUNITY FUND"/>
    <s v="HOF OPER IMA ROSE CRT APT 12"/>
    <s v="HOMELESS HOUSING"/>
    <s v="HOUSING AND COMMUNITY SERVICES"/>
  </r>
  <r>
    <x v="1"/>
    <s v="1118525"/>
    <s v="351022"/>
    <x v="111"/>
    <s v="5595000"/>
    <n v="2016"/>
    <x v="3"/>
    <x v="111"/>
    <s v="50000-PROGRAM EXPENDITURE BUDGET"/>
    <s v="53000-SERVICES-OTHER CHARGES"/>
    <m/>
    <n v="0"/>
    <n v="0"/>
    <n v="0"/>
    <n v="0"/>
    <n v="0"/>
    <s v="N/A"/>
    <n v="0"/>
    <n v="0"/>
    <n v="0"/>
    <n v="0"/>
    <n v="0"/>
    <n v="0"/>
    <n v="0"/>
    <n v="0"/>
    <n v="0"/>
    <n v="0"/>
    <n v="0"/>
    <n v="0"/>
    <n v="0"/>
    <s v="HOUSING OPPORTUNITY FUND"/>
    <s v="HOF OPER IMA ROSE CRT APT 12"/>
    <s v="HOMELESS HOUSING"/>
    <s v="FACILITIES MAINTENANCE AND OPERATIONS"/>
  </r>
  <r>
    <x v="1"/>
    <s v="1118526"/>
    <s v="351022"/>
    <x v="111"/>
    <s v="5592000"/>
    <n v="2016"/>
    <x v="3"/>
    <x v="111"/>
    <s v="50000-PROGRAM EXPENDITURE BUDGET"/>
    <s v="53000-SERVICES-OTHER CHARGES"/>
    <m/>
    <n v="0"/>
    <n v="0"/>
    <n v="0"/>
    <n v="0"/>
    <n v="0"/>
    <s v="N/A"/>
    <n v="0"/>
    <n v="0"/>
    <n v="0"/>
    <n v="0"/>
    <n v="0"/>
    <n v="0"/>
    <n v="0"/>
    <n v="0"/>
    <n v="0"/>
    <n v="0"/>
    <n v="0"/>
    <n v="0"/>
    <n v="0"/>
    <s v="HOUSING OPPORTUNITY FUND"/>
    <s v="HOF OPER VAL PATH FIRST 12"/>
    <s v="HOMELESS HOUSING"/>
    <s v="HOUSING AND COMMUNITY SERVICES"/>
  </r>
  <r>
    <x v="1"/>
    <s v="1118526"/>
    <s v="351022"/>
    <x v="111"/>
    <s v="5595000"/>
    <n v="2016"/>
    <x v="3"/>
    <x v="111"/>
    <s v="50000-PROGRAM EXPENDITURE BUDGET"/>
    <s v="53000-SERVICES-OTHER CHARGES"/>
    <m/>
    <n v="0"/>
    <n v="0"/>
    <n v="46726"/>
    <n v="0"/>
    <n v="-46726"/>
    <s v="N/A"/>
    <n v="46726"/>
    <n v="0"/>
    <n v="0"/>
    <n v="0"/>
    <n v="0"/>
    <n v="0"/>
    <n v="0"/>
    <n v="0"/>
    <n v="0"/>
    <n v="0"/>
    <n v="0"/>
    <n v="0"/>
    <n v="0"/>
    <s v="HOUSING OPPORTUNITY FUND"/>
    <s v="HOF OPER VAL PATH FIRST 12"/>
    <s v="HOMELESS HOUSING"/>
    <s v="FACILITIES MAINTENANCE AND OPERATIONS"/>
  </r>
  <r>
    <x v="1"/>
    <s v="1118527"/>
    <s v="351022"/>
    <x v="111"/>
    <s v="5592000"/>
    <n v="2016"/>
    <x v="3"/>
    <x v="111"/>
    <s v="50000-PROGRAM EXPENDITURE BUDGET"/>
    <s v="53000-SERVICES-OTHER CHARGES"/>
    <m/>
    <n v="0"/>
    <n v="0"/>
    <n v="0"/>
    <n v="0"/>
    <n v="0"/>
    <s v="N/A"/>
    <n v="0"/>
    <n v="0"/>
    <n v="0"/>
    <n v="0"/>
    <n v="0"/>
    <n v="0"/>
    <n v="0"/>
    <n v="0"/>
    <n v="0"/>
    <n v="0"/>
    <n v="0"/>
    <n v="0"/>
    <n v="0"/>
    <s v="HOUSING OPPORTUNITY FUND"/>
    <s v="HOF OPER SM S KING HSG FT 12"/>
    <s v="HOMELESS HOUSING"/>
    <s v="HOUSING AND COMMUNITY SERVICES"/>
  </r>
  <r>
    <x v="1"/>
    <s v="1118527"/>
    <s v="351022"/>
    <x v="111"/>
    <s v="5595000"/>
    <n v="2016"/>
    <x v="3"/>
    <x v="111"/>
    <s v="50000-PROGRAM EXPENDITURE BUDGET"/>
    <s v="53000-SERVICES-OTHER CHARGES"/>
    <m/>
    <n v="0"/>
    <n v="0"/>
    <n v="0"/>
    <n v="0"/>
    <n v="0"/>
    <s v="N/A"/>
    <n v="0"/>
    <n v="0"/>
    <n v="0"/>
    <n v="0"/>
    <n v="0"/>
    <n v="0"/>
    <n v="0"/>
    <n v="0"/>
    <n v="0"/>
    <n v="0"/>
    <n v="0"/>
    <n v="0"/>
    <n v="0"/>
    <s v="HOUSING OPPORTUNITY FUND"/>
    <s v="HOF OPER SM S KING HSG FT 12"/>
    <s v="HOMELESS HOUSING"/>
    <s v="FACILITIES MAINTENANCE AND OPERATIONS"/>
  </r>
  <r>
    <x v="1"/>
    <s v="1118528"/>
    <s v="351022"/>
    <x v="111"/>
    <s v="5592000"/>
    <n v="2016"/>
    <x v="3"/>
    <x v="111"/>
    <s v="50000-PROGRAM EXPENDITURE BUDGET"/>
    <s v="53000-SERVICES-OTHER CHARGES"/>
    <m/>
    <n v="0"/>
    <n v="0"/>
    <n v="2678.83"/>
    <n v="0"/>
    <n v="-2678.83"/>
    <s v="N/A"/>
    <n v="2678.83"/>
    <n v="0"/>
    <n v="0"/>
    <n v="0"/>
    <n v="0"/>
    <n v="0"/>
    <n v="0"/>
    <n v="0"/>
    <n v="0"/>
    <n v="0"/>
    <n v="0"/>
    <n v="0"/>
    <n v="0"/>
    <s v="HOUSING OPPORTUNITY FUND"/>
    <s v="HOF OPER YMC FAM HSG PRG 12"/>
    <s v="HOMELESS HOUSING"/>
    <s v="HOUSING AND COMMUNITY SERVICES"/>
  </r>
  <r>
    <x v="1"/>
    <s v="1118528"/>
    <s v="351022"/>
    <x v="111"/>
    <s v="5595000"/>
    <n v="2016"/>
    <x v="3"/>
    <x v="111"/>
    <s v="50000-PROGRAM EXPENDITURE BUDGET"/>
    <s v="53000-SERVICES-OTHER CHARGES"/>
    <m/>
    <n v="0"/>
    <n v="0"/>
    <n v="0"/>
    <n v="0"/>
    <n v="0"/>
    <s v="N/A"/>
    <n v="0"/>
    <n v="0"/>
    <n v="0"/>
    <n v="0"/>
    <n v="0"/>
    <n v="0"/>
    <n v="0"/>
    <n v="0"/>
    <n v="0"/>
    <n v="0"/>
    <n v="0"/>
    <n v="0"/>
    <n v="0"/>
    <s v="HOUSING OPPORTUNITY FUND"/>
    <s v="HOF OPER YMC FAM HSG PRG 12"/>
    <s v="HOMELESS HOUSING"/>
    <s v="FACILITIES MAINTENANCE AND OPERATIONS"/>
  </r>
  <r>
    <x v="1"/>
    <s v="1118529"/>
    <s v="351022"/>
    <x v="111"/>
    <s v="5592000"/>
    <n v="2016"/>
    <x v="3"/>
    <x v="111"/>
    <s v="50000-PROGRAM EXPENDITURE BUDGET"/>
    <s v="53000-SERVICES-OTHER CHARGES"/>
    <m/>
    <n v="0"/>
    <n v="0"/>
    <n v="49302.54"/>
    <n v="0"/>
    <n v="-49302.54"/>
    <s v="N/A"/>
    <n v="0"/>
    <n v="0"/>
    <n v="49302.54"/>
    <n v="0"/>
    <n v="0"/>
    <n v="0"/>
    <n v="0"/>
    <n v="0"/>
    <n v="0"/>
    <n v="0"/>
    <n v="0"/>
    <n v="0"/>
    <n v="0"/>
    <s v="HOUSING OPPORTUNITY FUND"/>
    <s v="HOF OPER NEI WK HSG STAB 12"/>
    <s v="HOMELESS HOUSING"/>
    <s v="HOUSING AND COMMUNITY SERVICES"/>
  </r>
  <r>
    <x v="1"/>
    <s v="1118529"/>
    <s v="351022"/>
    <x v="111"/>
    <s v="5595000"/>
    <n v="2016"/>
    <x v="3"/>
    <x v="111"/>
    <s v="50000-PROGRAM EXPENDITURE BUDGET"/>
    <s v="53000-SERVICES-OTHER CHARGES"/>
    <m/>
    <n v="0"/>
    <n v="0"/>
    <n v="0"/>
    <n v="0"/>
    <n v="0"/>
    <s v="N/A"/>
    <n v="0"/>
    <n v="0"/>
    <n v="0"/>
    <n v="0"/>
    <n v="0"/>
    <n v="0"/>
    <n v="0"/>
    <n v="0"/>
    <n v="0"/>
    <n v="0"/>
    <n v="0"/>
    <n v="0"/>
    <n v="0"/>
    <s v="HOUSING OPPORTUNITY FUND"/>
    <s v="HOF OPER NEI WK HSG STAB 12"/>
    <s v="HOMELESS HOUSING"/>
    <s v="FACILITIES MAINTENANCE AND OPERATIONS"/>
  </r>
  <r>
    <x v="1"/>
    <s v="1118530"/>
    <s v="351022"/>
    <x v="111"/>
    <s v="5592000"/>
    <n v="2016"/>
    <x v="3"/>
    <x v="111"/>
    <s v="50000-PROGRAM EXPENDITURE BUDGET"/>
    <s v="53000-SERVICES-OTHER CHARGES"/>
    <m/>
    <n v="0"/>
    <n v="0"/>
    <n v="0"/>
    <n v="0"/>
    <n v="0"/>
    <s v="N/A"/>
    <n v="0"/>
    <n v="0"/>
    <n v="0"/>
    <n v="0"/>
    <n v="0"/>
    <n v="0"/>
    <n v="0"/>
    <n v="0"/>
    <n v="0"/>
    <n v="0"/>
    <n v="0"/>
    <n v="0"/>
    <n v="0"/>
    <s v="HOUSING OPPORTUNITY FUND"/>
    <s v="HOF OPER SOM PROJ HMSTEAD 12"/>
    <s v="HOMELESS HOUSING"/>
    <s v="HOUSING AND COMMUNITY SERVICES"/>
  </r>
  <r>
    <x v="1"/>
    <s v="1118530"/>
    <s v="351022"/>
    <x v="111"/>
    <s v="5595000"/>
    <n v="2016"/>
    <x v="3"/>
    <x v="111"/>
    <s v="50000-PROGRAM EXPENDITURE BUDGET"/>
    <s v="53000-SERVICES-OTHER CHARGES"/>
    <m/>
    <n v="0"/>
    <n v="0"/>
    <n v="0"/>
    <n v="0"/>
    <n v="0"/>
    <s v="N/A"/>
    <n v="0"/>
    <n v="0"/>
    <n v="0"/>
    <n v="0"/>
    <n v="0"/>
    <n v="0"/>
    <n v="0"/>
    <n v="0"/>
    <n v="0"/>
    <n v="0"/>
    <n v="0"/>
    <n v="0"/>
    <n v="0"/>
    <s v="HOUSING OPPORTUNITY FUND"/>
    <s v="HOF OPER SOM PROJ HMSTEAD 12"/>
    <s v="HOMELESS HOUSING"/>
    <s v="FACILITIES MAINTENANCE AND OPERATIONS"/>
  </r>
  <r>
    <x v="1"/>
    <s v="1118531"/>
    <s v="351022"/>
    <x v="111"/>
    <s v="5595000"/>
    <n v="2016"/>
    <x v="3"/>
    <x v="111"/>
    <s v="50000-PROGRAM EXPENDITURE BUDGET"/>
    <s v="53000-SERVICES-OTHER CHARGES"/>
    <m/>
    <n v="0"/>
    <n v="0"/>
    <n v="0"/>
    <n v="0"/>
    <n v="0"/>
    <s v="N/A"/>
    <n v="0"/>
    <n v="0"/>
    <n v="0"/>
    <n v="0"/>
    <n v="0"/>
    <n v="0"/>
    <n v="0"/>
    <n v="0"/>
    <n v="0"/>
    <n v="0"/>
    <n v="0"/>
    <n v="0"/>
    <n v="0"/>
    <s v="HOUSING OPPORTUNITY FUND"/>
    <s v="HOF OPER FOY FRD OF YTH PSH 12"/>
    <s v="HOMELESS HOUSING"/>
    <s v="FACILITIES MAINTENANCE AND OPERATIONS"/>
  </r>
  <r>
    <x v="1"/>
    <s v="1118532"/>
    <s v="351022"/>
    <x v="111"/>
    <s v="5595000"/>
    <n v="2016"/>
    <x v="3"/>
    <x v="111"/>
    <s v="50000-PROGRAM EXPENDITURE BUDGET"/>
    <s v="53000-SERVICES-OTHER CHARGES"/>
    <m/>
    <n v="0"/>
    <n v="0"/>
    <n v="0"/>
    <n v="0"/>
    <n v="0"/>
    <s v="N/A"/>
    <n v="0"/>
    <n v="0"/>
    <n v="0"/>
    <n v="0"/>
    <n v="0"/>
    <n v="0"/>
    <n v="0"/>
    <n v="0"/>
    <n v="0"/>
    <n v="0"/>
    <n v="0"/>
    <n v="0"/>
    <n v="0"/>
    <s v="HOUSING OPPORTUNITY FUND"/>
    <s v="HOF OPER RAPID RE-HSG FHWC"/>
    <s v="HOMELESS HOUSING"/>
    <s v="FACILITIES MAINTENANCE AND OPERATIONS"/>
  </r>
  <r>
    <x v="1"/>
    <s v="1118532"/>
    <s v="351022"/>
    <x v="112"/>
    <s v="5595000"/>
    <n v="2016"/>
    <x v="3"/>
    <x v="112"/>
    <s v="50000-PROGRAM EXPENDITURE BUDGET"/>
    <s v="53000-SERVICES-OTHER CHARGES"/>
    <m/>
    <n v="0"/>
    <n v="0"/>
    <n v="0"/>
    <n v="0"/>
    <n v="0"/>
    <s v="N/A"/>
    <n v="0"/>
    <n v="0"/>
    <n v="0"/>
    <n v="0"/>
    <n v="0"/>
    <n v="0"/>
    <n v="0"/>
    <n v="0"/>
    <n v="0"/>
    <n v="0"/>
    <n v="0"/>
    <n v="0"/>
    <n v="0"/>
    <s v="HOUSING OPPORTUNITY FUND"/>
    <s v="HOF OPER RAPID RE-HSG FHWC"/>
    <s v="HOMELESS HOUSING"/>
    <s v="FACILITIES MAINTENANCE AND OPERATIONS"/>
  </r>
  <r>
    <x v="1"/>
    <s v="1118534"/>
    <s v="351022"/>
    <x v="111"/>
    <s v="5595000"/>
    <n v="2016"/>
    <x v="3"/>
    <x v="111"/>
    <s v="50000-PROGRAM EXPENDITURE BUDGET"/>
    <s v="53000-SERVICES-OTHER CHARGES"/>
    <m/>
    <n v="0"/>
    <n v="0"/>
    <n v="0"/>
    <n v="0"/>
    <n v="0"/>
    <s v="N/A"/>
    <n v="0"/>
    <n v="0"/>
    <n v="0"/>
    <n v="0"/>
    <n v="0"/>
    <n v="0"/>
    <n v="0"/>
    <n v="0"/>
    <n v="0"/>
    <n v="0"/>
    <n v="0"/>
    <n v="0"/>
    <n v="0"/>
    <s v="HOUSING OPPORTUNITY FUND"/>
    <s v="HOF OPER DUVALL FAM HSG3 0322"/>
    <s v="HOMELESS HOUSING"/>
    <s v="FACILITIES MAINTENANCE AND OPERATIONS"/>
  </r>
  <r>
    <x v="1"/>
    <s v="1118535"/>
    <s v="351022"/>
    <x v="111"/>
    <s v="5595000"/>
    <n v="2016"/>
    <x v="3"/>
    <x v="111"/>
    <s v="50000-PROGRAM EXPENDITURE BUDGET"/>
    <s v="53000-SERVICES-OTHER CHARGES"/>
    <m/>
    <n v="0"/>
    <n v="0"/>
    <n v="0"/>
    <n v="0"/>
    <n v="0"/>
    <s v="N/A"/>
    <n v="0"/>
    <n v="0"/>
    <n v="0"/>
    <n v="0"/>
    <n v="0"/>
    <n v="0"/>
    <n v="0"/>
    <n v="0"/>
    <n v="0"/>
    <n v="0"/>
    <n v="0"/>
    <n v="0"/>
    <n v="0"/>
    <s v="HOUSING OPPORTUNITY FUND"/>
    <s v="HOF OPER HLS FMLY HSG N SVCS3"/>
    <s v="HOMELESS HOUSING"/>
    <s v="FACILITIES MAINTENANCE AND OPERATIONS"/>
  </r>
  <r>
    <x v="1"/>
    <s v="1118537"/>
    <s v="351022"/>
    <x v="46"/>
    <s v="0000000"/>
    <n v="2016"/>
    <x v="4"/>
    <x v="46"/>
    <s v="R3000-REVENUE"/>
    <s v="R3600-MISCELLANEOUS REVENUE"/>
    <m/>
    <n v="0"/>
    <n v="0"/>
    <n v="0"/>
    <n v="0"/>
    <n v="0"/>
    <s v="N/A"/>
    <n v="0"/>
    <n v="0"/>
    <n v="0"/>
    <n v="0"/>
    <n v="0"/>
    <n v="0"/>
    <n v="0"/>
    <n v="0"/>
    <n v="0"/>
    <n v="0"/>
    <n v="0"/>
    <n v="0"/>
    <n v="0"/>
    <s v="HOUSING OPPORTUNITY FUND"/>
    <s v="HOF OPER MUSLIM HSG SVCS 2011"/>
    <s v="HOMELESS HOUSING"/>
    <s v="Default"/>
  </r>
  <r>
    <x v="1"/>
    <s v="1118537"/>
    <s v="351022"/>
    <x v="111"/>
    <s v="5595000"/>
    <n v="2016"/>
    <x v="3"/>
    <x v="111"/>
    <s v="50000-PROGRAM EXPENDITURE BUDGET"/>
    <s v="53000-SERVICES-OTHER CHARGES"/>
    <m/>
    <n v="0"/>
    <n v="0"/>
    <n v="0"/>
    <n v="0"/>
    <n v="0"/>
    <s v="N/A"/>
    <n v="0"/>
    <n v="0"/>
    <n v="0"/>
    <n v="0"/>
    <n v="0"/>
    <n v="0"/>
    <n v="0"/>
    <n v="0"/>
    <n v="0"/>
    <n v="0"/>
    <n v="0"/>
    <n v="0"/>
    <n v="0"/>
    <s v="HOUSING OPPORTUNITY FUND"/>
    <s v="HOF OPER MUSLIM HSG SVCS 2011"/>
    <s v="HOMELESS HOUSING"/>
    <s v="FACILITIES MAINTENANCE AND OPERATIONS"/>
  </r>
  <r>
    <x v="1"/>
    <s v="1118538"/>
    <s v="351022"/>
    <x v="111"/>
    <s v="5595000"/>
    <n v="2016"/>
    <x v="3"/>
    <x v="111"/>
    <s v="50000-PROGRAM EXPENDITURE BUDGET"/>
    <s v="53000-SERVICES-OTHER CHARGES"/>
    <m/>
    <n v="0"/>
    <n v="0"/>
    <n v="0"/>
    <n v="0"/>
    <n v="0"/>
    <s v="N/A"/>
    <n v="0"/>
    <n v="0"/>
    <n v="0"/>
    <n v="0"/>
    <n v="0"/>
    <n v="0"/>
    <n v="0"/>
    <n v="0"/>
    <n v="0"/>
    <n v="0"/>
    <n v="0"/>
    <n v="0"/>
    <n v="0"/>
    <s v="HOUSING OPPORTUNITY FUND"/>
    <s v="HOF OPER VALLEY CITIES 2011"/>
    <s v="HOMELESS HOUSING"/>
    <s v="FACILITIES MAINTENANCE AND OPERATIONS"/>
  </r>
  <r>
    <x v="1"/>
    <s v="1118542"/>
    <s v="351022"/>
    <x v="111"/>
    <s v="5592000"/>
    <n v="2016"/>
    <x v="3"/>
    <x v="111"/>
    <s v="50000-PROGRAM EXPENDITURE BUDGET"/>
    <s v="53000-SERVICES-OTHER CHARGES"/>
    <m/>
    <n v="0"/>
    <n v="0"/>
    <n v="0"/>
    <n v="0"/>
    <n v="0"/>
    <s v="N/A"/>
    <n v="0"/>
    <n v="0"/>
    <n v="0"/>
    <n v="0"/>
    <n v="0"/>
    <n v="0"/>
    <n v="0"/>
    <n v="0"/>
    <n v="0"/>
    <n v="0"/>
    <n v="0"/>
    <n v="0"/>
    <n v="0"/>
    <s v="HOUSING OPPORTUNITY FUND"/>
    <s v="HOF OPER HUMPHREY HSE2"/>
    <s v="HOMELESS HOUSING"/>
    <s v="HOUSING AND COMMUNITY SERVICES"/>
  </r>
  <r>
    <x v="1"/>
    <s v="1118542"/>
    <s v="351022"/>
    <x v="111"/>
    <s v="5595000"/>
    <n v="2016"/>
    <x v="3"/>
    <x v="111"/>
    <s v="50000-PROGRAM EXPENDITURE BUDGET"/>
    <s v="53000-SERVICES-OTHER CHARGES"/>
    <m/>
    <n v="0"/>
    <n v="0"/>
    <n v="0"/>
    <n v="0"/>
    <n v="0"/>
    <s v="N/A"/>
    <n v="0"/>
    <n v="0"/>
    <n v="0"/>
    <n v="0"/>
    <n v="0"/>
    <n v="0"/>
    <n v="0"/>
    <n v="0"/>
    <n v="0"/>
    <n v="0"/>
    <n v="0"/>
    <n v="0"/>
    <n v="0"/>
    <s v="HOUSING OPPORTUNITY FUND"/>
    <s v="HOF OPER HUMPHREY HSE2"/>
    <s v="HOMELESS HOUSING"/>
    <s v="FACILITIES MAINTENANCE AND OPERATIONS"/>
  </r>
  <r>
    <x v="1"/>
    <s v="1118543"/>
    <s v="351022"/>
    <x v="111"/>
    <s v="5592000"/>
    <n v="2016"/>
    <x v="3"/>
    <x v="111"/>
    <s v="50000-PROGRAM EXPENDITURE BUDGET"/>
    <s v="53000-SERVICES-OTHER CHARGES"/>
    <m/>
    <n v="0"/>
    <n v="0"/>
    <n v="0"/>
    <n v="0"/>
    <n v="0"/>
    <s v="N/A"/>
    <n v="0"/>
    <n v="0"/>
    <n v="0"/>
    <n v="0"/>
    <n v="0"/>
    <n v="0"/>
    <n v="0"/>
    <n v="0"/>
    <n v="0"/>
    <n v="0"/>
    <n v="0"/>
    <n v="0"/>
    <n v="0"/>
    <s v="HOUSING OPPORTUNITY FUND"/>
    <s v="HOF OPER RNTN LUTH REG VETS 5"/>
    <s v="HOMELESS HOUSING"/>
    <s v="HOUSING AND COMMUNITY SERVICES"/>
  </r>
  <r>
    <x v="1"/>
    <s v="1118543"/>
    <s v="351022"/>
    <x v="111"/>
    <s v="5595000"/>
    <n v="2016"/>
    <x v="3"/>
    <x v="111"/>
    <s v="50000-PROGRAM EXPENDITURE BUDGET"/>
    <s v="53000-SERVICES-OTHER CHARGES"/>
    <m/>
    <n v="0"/>
    <n v="0"/>
    <n v="0"/>
    <n v="0"/>
    <n v="0"/>
    <s v="N/A"/>
    <n v="0"/>
    <n v="0"/>
    <n v="0"/>
    <n v="0"/>
    <n v="0"/>
    <n v="0"/>
    <n v="0"/>
    <n v="0"/>
    <n v="0"/>
    <n v="0"/>
    <n v="0"/>
    <n v="0"/>
    <n v="0"/>
    <s v="HOUSING OPPORTUNITY FUND"/>
    <s v="HOF OPER RNTN LUTH REG VETS 5"/>
    <s v="HOMELESS HOUSING"/>
    <s v="FACILITIES MAINTENANCE AND OPERATIONS"/>
  </r>
  <r>
    <x v="1"/>
    <s v="1118545"/>
    <s v="351022"/>
    <x v="111"/>
    <s v="5592000"/>
    <n v="2016"/>
    <x v="3"/>
    <x v="111"/>
    <s v="50000-PROGRAM EXPENDITURE BUDGET"/>
    <s v="53000-SERVICES-OTHER CHARGES"/>
    <m/>
    <n v="0"/>
    <n v="0"/>
    <n v="0"/>
    <n v="0"/>
    <n v="0"/>
    <s v="N/A"/>
    <n v="0"/>
    <n v="0"/>
    <n v="0"/>
    <n v="0"/>
    <n v="0"/>
    <n v="0"/>
    <n v="0"/>
    <n v="0"/>
    <n v="0"/>
    <n v="0"/>
    <n v="0"/>
    <n v="0"/>
    <n v="0"/>
    <s v="HOUSING OPPORTUNITY FUND"/>
    <s v="HOF OPER ROL BAKHITA GRDN2"/>
    <s v="HOMELESS HOUSING"/>
    <s v="HOUSING AND COMMUNITY SERVICES"/>
  </r>
  <r>
    <x v="1"/>
    <s v="1118545"/>
    <s v="351022"/>
    <x v="111"/>
    <s v="5595000"/>
    <n v="2016"/>
    <x v="3"/>
    <x v="111"/>
    <s v="50000-PROGRAM EXPENDITURE BUDGET"/>
    <s v="53000-SERVICES-OTHER CHARGES"/>
    <m/>
    <n v="0"/>
    <n v="0"/>
    <n v="0"/>
    <n v="0"/>
    <n v="0"/>
    <s v="N/A"/>
    <n v="0"/>
    <n v="0"/>
    <n v="0"/>
    <n v="0"/>
    <n v="0"/>
    <n v="0"/>
    <n v="0"/>
    <n v="0"/>
    <n v="0"/>
    <n v="0"/>
    <n v="0"/>
    <n v="0"/>
    <n v="0"/>
    <s v="HOUSING OPPORTUNITY FUND"/>
    <s v="HOF OPER ROL BAKHITA GRDN2"/>
    <s v="HOMELESS HOUSING"/>
    <s v="FACILITIES MAINTENANCE AND OPERATIONS"/>
  </r>
  <r>
    <x v="1"/>
    <s v="1118547"/>
    <s v="351022"/>
    <x v="111"/>
    <s v="5595000"/>
    <n v="2016"/>
    <x v="3"/>
    <x v="111"/>
    <s v="50000-PROGRAM EXPENDITURE BUDGET"/>
    <s v="53000-SERVICES-OTHER CHARGES"/>
    <m/>
    <n v="0"/>
    <n v="0"/>
    <n v="0"/>
    <n v="0"/>
    <n v="0"/>
    <s v="N/A"/>
    <n v="0"/>
    <n v="0"/>
    <n v="0"/>
    <n v="0"/>
    <n v="0"/>
    <n v="0"/>
    <n v="0"/>
    <n v="0"/>
    <n v="0"/>
    <n v="0"/>
    <n v="0"/>
    <n v="0"/>
    <n v="0"/>
    <s v="HOUSING OPPORTUNITY FUND"/>
    <s v="HOF OPER SOFIAS HOME1 0322"/>
    <s v="HOMELESS HOUSING"/>
    <s v="FACILITIES MAINTENANCE AND OPERATIONS"/>
  </r>
  <r>
    <x v="1"/>
    <s v="1118548"/>
    <s v="351022"/>
    <x v="111"/>
    <s v="5592000"/>
    <n v="2016"/>
    <x v="3"/>
    <x v="111"/>
    <s v="50000-PROGRAM EXPENDITURE BUDGET"/>
    <s v="53000-SERVICES-OTHER CHARGES"/>
    <m/>
    <n v="0"/>
    <n v="0"/>
    <n v="0"/>
    <n v="0"/>
    <n v="0"/>
    <s v="N/A"/>
    <n v="0"/>
    <n v="0"/>
    <n v="0"/>
    <n v="0"/>
    <n v="0"/>
    <n v="0"/>
    <n v="0"/>
    <n v="0"/>
    <n v="0"/>
    <n v="0"/>
    <n v="0"/>
    <n v="0"/>
    <n v="0"/>
    <s v="HOUSING OPPORTUNITY FUND"/>
    <s v="HOF OPER HPLNK PERM SUP HSG2"/>
    <s v="HOMELESS HOUSING"/>
    <s v="HOUSING AND COMMUNITY SERVICES"/>
  </r>
  <r>
    <x v="1"/>
    <s v="1118548"/>
    <s v="351022"/>
    <x v="111"/>
    <s v="5595000"/>
    <n v="2016"/>
    <x v="3"/>
    <x v="111"/>
    <s v="50000-PROGRAM EXPENDITURE BUDGET"/>
    <s v="53000-SERVICES-OTHER CHARGES"/>
    <m/>
    <n v="0"/>
    <n v="0"/>
    <n v="0"/>
    <n v="0"/>
    <n v="0"/>
    <s v="N/A"/>
    <n v="0"/>
    <n v="0"/>
    <n v="0"/>
    <n v="0"/>
    <n v="0"/>
    <n v="0"/>
    <n v="0"/>
    <n v="0"/>
    <n v="0"/>
    <n v="0"/>
    <n v="0"/>
    <n v="0"/>
    <n v="0"/>
    <s v="HOUSING OPPORTUNITY FUND"/>
    <s v="HOF OPER HPLNK PERM SUP HSG2"/>
    <s v="HOMELESS HOUSING"/>
    <s v="FACILITIES MAINTENANCE AND OPERATIONS"/>
  </r>
  <r>
    <x v="1"/>
    <s v="1118549"/>
    <s v="351022"/>
    <x v="111"/>
    <s v="5592000"/>
    <n v="2016"/>
    <x v="3"/>
    <x v="111"/>
    <s v="50000-PROGRAM EXPENDITURE BUDGET"/>
    <s v="53000-SERVICES-OTHER CHARGES"/>
    <m/>
    <n v="0"/>
    <n v="0"/>
    <n v="63"/>
    <n v="0"/>
    <n v="-63"/>
    <s v="N/A"/>
    <n v="63"/>
    <n v="0"/>
    <n v="0"/>
    <n v="0"/>
    <n v="0"/>
    <n v="0"/>
    <n v="0"/>
    <n v="0"/>
    <n v="0"/>
    <n v="0"/>
    <n v="0"/>
    <n v="0"/>
    <n v="0"/>
    <s v="HOUSING OPPORTUNITY FUND"/>
    <s v="HOF OPER TRANS RES HZ1156"/>
    <s v="HOMELESS HOUSING"/>
    <s v="HOUSING AND COMMUNITY SERVICES"/>
  </r>
  <r>
    <x v="1"/>
    <s v="1118549"/>
    <s v="351022"/>
    <x v="111"/>
    <s v="5595000"/>
    <n v="2016"/>
    <x v="3"/>
    <x v="111"/>
    <s v="50000-PROGRAM EXPENDITURE BUDGET"/>
    <s v="53000-SERVICES-OTHER CHARGES"/>
    <m/>
    <n v="0"/>
    <n v="0"/>
    <n v="0"/>
    <n v="0"/>
    <n v="0"/>
    <s v="N/A"/>
    <n v="0"/>
    <n v="0"/>
    <n v="0"/>
    <n v="0"/>
    <n v="0"/>
    <n v="0"/>
    <n v="0"/>
    <n v="0"/>
    <n v="0"/>
    <n v="0"/>
    <n v="0"/>
    <n v="0"/>
    <n v="0"/>
    <s v="HOUSING OPPORTUNITY FUND"/>
    <s v="HOF OPER TRANS RES HZ1156"/>
    <s v="HOMELESS HOUSING"/>
    <s v="FACILITIES MAINTENANCE AND OPERATIONS"/>
  </r>
  <r>
    <x v="1"/>
    <s v="1118550"/>
    <s v="000000"/>
    <x v="19"/>
    <s v="0000000"/>
    <n v="2016"/>
    <x v="1"/>
    <x v="19"/>
    <s v="BS200-CURRENT LIABILITIES"/>
    <s v="B2020-ACCOUNTS PAYABLE"/>
    <m/>
    <n v="0"/>
    <n v="0"/>
    <n v="0"/>
    <n v="0"/>
    <n v="0"/>
    <s v="N/A"/>
    <n v="0"/>
    <n v="0"/>
    <n v="0"/>
    <n v="0"/>
    <n v="0"/>
    <n v="0"/>
    <n v="0"/>
    <n v="0"/>
    <n v="0"/>
    <n v="0"/>
    <n v="0"/>
    <n v="0"/>
    <n v="0"/>
    <s v="HOUSING OPPORTUNITY FUND"/>
    <s v="HOF OPER HOMLS HSG PLANN3PERCE"/>
    <s v="DEFAULT"/>
    <s v="Default"/>
  </r>
  <r>
    <x v="1"/>
    <s v="1118550"/>
    <s v="351023"/>
    <x v="46"/>
    <s v="0000000"/>
    <n v="2016"/>
    <x v="4"/>
    <x v="46"/>
    <s v="R3000-REVENUE"/>
    <s v="R3600-MISCELLANEOUS REVENUE"/>
    <m/>
    <n v="0"/>
    <n v="0"/>
    <n v="0"/>
    <n v="0"/>
    <n v="0"/>
    <s v="N/A"/>
    <n v="0"/>
    <n v="0"/>
    <n v="0"/>
    <n v="0"/>
    <n v="0"/>
    <n v="0"/>
    <n v="0"/>
    <n v="0"/>
    <n v="0"/>
    <n v="0"/>
    <n v="0"/>
    <n v="0"/>
    <n v="0"/>
    <s v="HOUSING OPPORTUNITY FUND"/>
    <s v="HOF OPER HOMLS HSG PLANN3PERCE"/>
    <s v="HOMELESS HSG PLANNING-3PCT"/>
    <s v="Default"/>
  </r>
  <r>
    <x v="1"/>
    <s v="1118550"/>
    <s v="351023"/>
    <x v="40"/>
    <s v="5592000"/>
    <n v="2016"/>
    <x v="3"/>
    <x v="40"/>
    <s v="50000-PROGRAM EXPENDITURE BUDGET"/>
    <s v="51000-WAGES AND BENEFITS"/>
    <s v="51100-SALARIES/WAGES"/>
    <n v="0"/>
    <n v="0"/>
    <n v="0"/>
    <n v="0"/>
    <n v="0"/>
    <s v="N/A"/>
    <n v="0"/>
    <n v="0"/>
    <n v="0"/>
    <n v="0"/>
    <n v="0"/>
    <n v="0"/>
    <n v="0"/>
    <n v="0"/>
    <n v="0"/>
    <n v="0"/>
    <n v="0"/>
    <n v="0"/>
    <n v="0"/>
    <s v="HOUSING OPPORTUNITY FUND"/>
    <s v="HOF OPER HOMLS HSG PLANN3PERCE"/>
    <s v="HOMELESS HSG PLANNING-3PCT"/>
    <s v="HOUSING AND COMMUNITY SERVICES"/>
  </r>
  <r>
    <x v="1"/>
    <s v="1118550"/>
    <s v="351023"/>
    <x v="40"/>
    <s v="5595000"/>
    <n v="2016"/>
    <x v="3"/>
    <x v="40"/>
    <s v="50000-PROGRAM EXPENDITURE BUDGET"/>
    <s v="51000-WAGES AND BENEFITS"/>
    <s v="51100-SALARIES/WAGES"/>
    <n v="0"/>
    <n v="0"/>
    <n v="0"/>
    <n v="0"/>
    <n v="0"/>
    <s v="N/A"/>
    <n v="0"/>
    <n v="0"/>
    <n v="0"/>
    <n v="0"/>
    <n v="0"/>
    <n v="0"/>
    <n v="0"/>
    <n v="0"/>
    <n v="0"/>
    <n v="0"/>
    <n v="0"/>
    <n v="0"/>
    <n v="0"/>
    <s v="HOUSING OPPORTUNITY FUND"/>
    <s v="HOF OPER HOMLS HSG PLANN3PERCE"/>
    <s v="HOMELESS HSG PLANNING-3PCT"/>
    <s v="FACILITIES MAINTENANCE AND OPERATIONS"/>
  </r>
  <r>
    <x v="1"/>
    <s v="1118550"/>
    <s v="351023"/>
    <x v="70"/>
    <s v="5592000"/>
    <n v="2016"/>
    <x v="3"/>
    <x v="70"/>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0"/>
    <s v="5595000"/>
    <n v="2016"/>
    <x v="3"/>
    <x v="70"/>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1"/>
    <s v="5592000"/>
    <n v="2016"/>
    <x v="3"/>
    <x v="71"/>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1"/>
    <s v="5595000"/>
    <n v="2016"/>
    <x v="3"/>
    <x v="71"/>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2"/>
    <s v="5592000"/>
    <n v="2016"/>
    <x v="3"/>
    <x v="72"/>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2"/>
    <s v="5595000"/>
    <n v="2016"/>
    <x v="3"/>
    <x v="72"/>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5"/>
    <s v="5592000"/>
    <n v="2016"/>
    <x v="3"/>
    <x v="75"/>
    <s v="50000-PROGRAM EXPENDITURE BUDGET"/>
    <s v="52000-SUPPLIES"/>
    <m/>
    <n v="0"/>
    <n v="0"/>
    <n v="0"/>
    <n v="0"/>
    <n v="0"/>
    <s v="N/A"/>
    <n v="0"/>
    <n v="0"/>
    <n v="0"/>
    <n v="0"/>
    <n v="0"/>
    <n v="0"/>
    <n v="0"/>
    <n v="0"/>
    <n v="0"/>
    <n v="0"/>
    <n v="0"/>
    <n v="0"/>
    <n v="0"/>
    <s v="HOUSING OPPORTUNITY FUND"/>
    <s v="HOF OPER HOMLS HSG PLANN3PERCE"/>
    <s v="HOMELESS HSG PLANNING-3PCT"/>
    <s v="HOUSING AND COMMUNITY SERVICES"/>
  </r>
  <r>
    <x v="1"/>
    <s v="1118550"/>
    <s v="351023"/>
    <x v="75"/>
    <s v="5595000"/>
    <n v="2016"/>
    <x v="3"/>
    <x v="75"/>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224"/>
    <s v="5595000"/>
    <n v="2016"/>
    <x v="3"/>
    <x v="223"/>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63"/>
    <s v="5595000"/>
    <n v="2016"/>
    <x v="3"/>
    <x v="162"/>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23"/>
    <s v="5595000"/>
    <n v="2016"/>
    <x v="3"/>
    <x v="123"/>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57"/>
    <s v="5592000"/>
    <n v="2016"/>
    <x v="3"/>
    <x v="156"/>
    <s v="50000-PROGRAM EXPENDITURE BUDGET"/>
    <s v="52000-SUPPLIES"/>
    <m/>
    <n v="0"/>
    <n v="0"/>
    <n v="0"/>
    <n v="0"/>
    <n v="0"/>
    <s v="N/A"/>
    <n v="0"/>
    <n v="0"/>
    <n v="0"/>
    <n v="0"/>
    <n v="0"/>
    <n v="0"/>
    <n v="0"/>
    <n v="0"/>
    <n v="0"/>
    <n v="0"/>
    <n v="0"/>
    <n v="0"/>
    <n v="0"/>
    <s v="HOUSING OPPORTUNITY FUND"/>
    <s v="HOF OPER HOMLS HSG PLANN3PERCE"/>
    <s v="HOMELESS HSG PLANNING-3PCT"/>
    <s v="HOUSING AND COMMUNITY SERVICES"/>
  </r>
  <r>
    <x v="1"/>
    <s v="1118550"/>
    <s v="351023"/>
    <x v="157"/>
    <s v="5595000"/>
    <n v="2016"/>
    <x v="3"/>
    <x v="156"/>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10"/>
    <s v="5595000"/>
    <n v="2016"/>
    <x v="3"/>
    <x v="110"/>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25"/>
    <s v="5595000"/>
    <n v="2016"/>
    <x v="3"/>
    <x v="125"/>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53"/>
    <s v="5595000"/>
    <n v="2016"/>
    <x v="3"/>
    <x v="15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4"/>
    <s v="5595000"/>
    <n v="2016"/>
    <x v="3"/>
    <x v="153"/>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38"/>
    <s v="5595000"/>
    <n v="2016"/>
    <x v="3"/>
    <x v="3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6"/>
    <s v="5595000"/>
    <n v="2016"/>
    <x v="3"/>
    <x v="76"/>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225"/>
    <s v="5592000"/>
    <n v="2016"/>
    <x v="3"/>
    <x v="224"/>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41"/>
    <s v="5592000"/>
    <n v="2016"/>
    <x v="3"/>
    <x v="4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41"/>
    <s v="5595000"/>
    <n v="2016"/>
    <x v="3"/>
    <x v="4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39"/>
    <s v="5592000"/>
    <n v="2016"/>
    <x v="3"/>
    <x v="139"/>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1"/>
    <s v="0000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111"/>
    <s v="5590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DEVELOPMENT"/>
  </r>
  <r>
    <x v="1"/>
    <s v="1118550"/>
    <s v="351023"/>
    <x v="111"/>
    <s v="5592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1"/>
    <s v="5595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12"/>
    <s v="5592000"/>
    <n v="2016"/>
    <x v="3"/>
    <x v="112"/>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2"/>
    <s v="5595000"/>
    <n v="2016"/>
    <x v="3"/>
    <x v="11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4"/>
    <s v="5592000"/>
    <n v="2016"/>
    <x v="3"/>
    <x v="144"/>
    <s v="50000-PROGRAM EXPENDITURE BUDGET"/>
    <s v="53000-SERVICES-OTHER CHARGES"/>
    <m/>
    <n v="0"/>
    <n v="0"/>
    <n v="0"/>
    <n v="0"/>
    <n v="0"/>
    <s v="N/A"/>
    <n v="0"/>
    <n v="0"/>
    <n v="0"/>
    <n v="88.18"/>
    <n v="0"/>
    <n v="-88.18"/>
    <n v="0"/>
    <n v="0"/>
    <n v="0"/>
    <n v="0"/>
    <n v="0"/>
    <n v="0"/>
    <n v="0"/>
    <s v="HOUSING OPPORTUNITY FUND"/>
    <s v="HOF OPER HOMLS HSG PLANN3PERCE"/>
    <s v="HOMELESS HSG PLANNING-3PCT"/>
    <s v="HOUSING AND COMMUNITY SERVICES"/>
  </r>
  <r>
    <x v="1"/>
    <s v="1118550"/>
    <s v="351023"/>
    <x v="144"/>
    <s v="5595000"/>
    <n v="2016"/>
    <x v="3"/>
    <x v="14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4"/>
    <s v="5595000"/>
    <n v="2016"/>
    <x v="3"/>
    <x v="163"/>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28"/>
    <s v="5595000"/>
    <n v="2016"/>
    <x v="3"/>
    <x v="12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22"/>
    <s v="5595000"/>
    <n v="2016"/>
    <x v="3"/>
    <x v="12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0"/>
    <s v="5595000"/>
    <n v="2016"/>
    <x v="3"/>
    <x v="140"/>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9"/>
    <s v="5595000"/>
    <n v="2016"/>
    <x v="3"/>
    <x v="158"/>
    <s v="50000-PROGRAM EXPENDITURE BUDGET"/>
    <s v="53000-SERVICES-OTHER CHARGES"/>
    <m/>
    <n v="0"/>
    <n v="0"/>
    <n v="0"/>
    <n v="-115"/>
    <n v="115"/>
    <s v="N/A"/>
    <n v="0"/>
    <n v="0"/>
    <n v="0"/>
    <n v="0"/>
    <n v="0"/>
    <n v="0"/>
    <n v="0"/>
    <n v="0"/>
    <n v="0"/>
    <n v="0"/>
    <n v="0"/>
    <n v="0"/>
    <n v="0"/>
    <s v="HOUSING OPPORTUNITY FUND"/>
    <s v="HOF OPER HOMLS HSG PLANN3PERCE"/>
    <s v="HOMELESS HSG PLANNING-3PCT"/>
    <s v="FACILITIES MAINTENANCE AND OPERATIONS"/>
  </r>
  <r>
    <x v="1"/>
    <s v="1118550"/>
    <s v="351023"/>
    <x v="114"/>
    <s v="0000000"/>
    <n v="2016"/>
    <x v="3"/>
    <x v="114"/>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114"/>
    <s v="5595000"/>
    <n v="2016"/>
    <x v="3"/>
    <x v="11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82"/>
    <s v="5595000"/>
    <n v="2016"/>
    <x v="3"/>
    <x v="18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1"/>
    <s v="5595000"/>
    <n v="2016"/>
    <x v="3"/>
    <x v="160"/>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7"/>
    <s v="5595000"/>
    <n v="2016"/>
    <x v="3"/>
    <x v="166"/>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5"/>
    <s v="5595000"/>
    <n v="2016"/>
    <x v="3"/>
    <x v="15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7"/>
    <s v="5595000"/>
    <n v="2016"/>
    <x v="3"/>
    <x v="77"/>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7"/>
    <s v="5595000"/>
    <n v="2016"/>
    <x v="3"/>
    <x v="147"/>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8"/>
    <s v="0000000"/>
    <n v="2016"/>
    <x v="3"/>
    <x v="78"/>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78"/>
    <s v="5595000"/>
    <n v="2016"/>
    <x v="3"/>
    <x v="7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42"/>
    <s v="5592000"/>
    <n v="2016"/>
    <x v="3"/>
    <x v="42"/>
    <s v="50000-PROGRAM EXPENDITURE BUDGET"/>
    <s v="55000-INTRAGOVERNMENTAL SERVICES"/>
    <m/>
    <n v="0"/>
    <n v="0"/>
    <n v="0"/>
    <n v="0"/>
    <n v="0"/>
    <s v="N/A"/>
    <n v="0"/>
    <n v="0"/>
    <n v="0"/>
    <n v="0"/>
    <n v="0"/>
    <n v="0"/>
    <n v="0"/>
    <n v="0"/>
    <n v="0"/>
    <n v="0"/>
    <n v="0"/>
    <n v="0"/>
    <n v="0"/>
    <s v="HOUSING OPPORTUNITY FUND"/>
    <s v="HOF OPER HOMLS HSG PLANN3PERCE"/>
    <s v="HOMELESS HSG PLANNING-3PCT"/>
    <s v="HOUSING AND COMMUNITY SERVICES"/>
  </r>
  <r>
    <x v="1"/>
    <s v="1118550"/>
    <s v="351023"/>
    <x v="42"/>
    <s v="5595000"/>
    <n v="2016"/>
    <x v="3"/>
    <x v="42"/>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66"/>
    <s v="5595000"/>
    <n v="2016"/>
    <x v="3"/>
    <x v="165"/>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48"/>
    <s v="5592000"/>
    <n v="2016"/>
    <x v="3"/>
    <x v="148"/>
    <s v="50000-PROGRAM EXPENDITURE BUDGET"/>
    <s v="55000-INTRAGOVERNMENTAL SERVICES"/>
    <m/>
    <n v="0"/>
    <n v="0"/>
    <n v="0"/>
    <n v="0"/>
    <n v="0"/>
    <s v="N/A"/>
    <n v="0"/>
    <n v="0"/>
    <n v="0"/>
    <n v="0"/>
    <n v="0"/>
    <n v="0"/>
    <n v="0"/>
    <n v="0"/>
    <n v="0"/>
    <n v="0"/>
    <n v="0"/>
    <n v="0"/>
    <n v="0"/>
    <s v="HOUSING OPPORTUNITY FUND"/>
    <s v="HOF OPER HOMLS HSG PLANN3PERCE"/>
    <s v="HOMELESS HSG PLANNING-3PCT"/>
    <s v="HOUSING AND COMMUNITY SERVICES"/>
  </r>
  <r>
    <x v="1"/>
    <s v="1118550"/>
    <s v="351023"/>
    <x v="148"/>
    <s v="5595000"/>
    <n v="2016"/>
    <x v="3"/>
    <x v="148"/>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36"/>
    <s v="0000000"/>
    <n v="2016"/>
    <x v="3"/>
    <x v="136"/>
    <s v="50000-PROGRAM EXPENDITURE BUDGET"/>
    <s v="58000-INTRAGOVERNMENTAL CONTRIBUTIONS"/>
    <m/>
    <n v="0"/>
    <n v="0"/>
    <n v="0"/>
    <n v="0"/>
    <n v="0"/>
    <s v="N/A"/>
    <n v="0"/>
    <n v="0"/>
    <n v="0"/>
    <n v="0"/>
    <n v="0"/>
    <n v="0"/>
    <n v="0"/>
    <n v="0"/>
    <n v="0"/>
    <n v="0"/>
    <n v="0"/>
    <n v="0"/>
    <n v="0"/>
    <s v="HOUSING OPPORTUNITY FUND"/>
    <s v="HOF OPER HOMLS HSG PLANN3PERCE"/>
    <s v="HOMELESS HSG PLANNING-3PCT"/>
    <s v="Default"/>
  </r>
  <r>
    <x v="1"/>
    <s v="1118550"/>
    <s v="351023"/>
    <x v="136"/>
    <s v="5592000"/>
    <n v="2016"/>
    <x v="3"/>
    <x v="136"/>
    <s v="50000-PROGRAM EXPENDITURE BUDGET"/>
    <s v="58000-INTRAGOVERNMENTAL CONTRIBUTIONS"/>
    <m/>
    <n v="0"/>
    <n v="0"/>
    <n v="0"/>
    <n v="0"/>
    <n v="0"/>
    <s v="N/A"/>
    <n v="0"/>
    <n v="0"/>
    <n v="0"/>
    <n v="0"/>
    <n v="0"/>
    <n v="0"/>
    <n v="0"/>
    <n v="0"/>
    <n v="0"/>
    <n v="0"/>
    <n v="0"/>
    <n v="0"/>
    <n v="0"/>
    <s v="HOUSING OPPORTUNITY FUND"/>
    <s v="HOF OPER HOMLS HSG PLANN3PERCE"/>
    <s v="HOMELESS HSG PLANNING-3PCT"/>
    <s v="HOUSING AND COMMUNITY SERVICES"/>
  </r>
  <r>
    <x v="1"/>
    <s v="1118550"/>
    <s v="351023"/>
    <x v="117"/>
    <s v="5592000"/>
    <n v="2016"/>
    <x v="3"/>
    <x v="117"/>
    <s v="50000-PROGRAM EXPENDITURE BUDGET"/>
    <s v="59900-CONTRA EXPENDITURES"/>
    <m/>
    <n v="0"/>
    <n v="0"/>
    <n v="0"/>
    <n v="0"/>
    <n v="0"/>
    <s v="N/A"/>
    <n v="0"/>
    <n v="0"/>
    <n v="0"/>
    <n v="0"/>
    <n v="0"/>
    <n v="0"/>
    <n v="0"/>
    <n v="0"/>
    <n v="0"/>
    <n v="0"/>
    <n v="0"/>
    <n v="0"/>
    <n v="0"/>
    <s v="HOUSING OPPORTUNITY FUND"/>
    <s v="HOF OPER HOMLS HSG PLANN3PERCE"/>
    <s v="HOMELESS HSG PLANNING-3PCT"/>
    <s v="HOUSING AND COMMUNITY SERVICES"/>
  </r>
  <r>
    <x v="1"/>
    <s v="1118550"/>
    <s v="351023"/>
    <x v="117"/>
    <s v="5595000"/>
    <n v="2016"/>
    <x v="3"/>
    <x v="117"/>
    <s v="50000-PROGRAM EXPENDITURE BUDGET"/>
    <s v="59900-CONTRA EXPENDITURES"/>
    <m/>
    <n v="0"/>
    <n v="0"/>
    <n v="0"/>
    <n v="0"/>
    <n v="0"/>
    <s v="N/A"/>
    <n v="0"/>
    <n v="0"/>
    <n v="0"/>
    <n v="0"/>
    <n v="0"/>
    <n v="0"/>
    <n v="0"/>
    <n v="0"/>
    <n v="0"/>
    <n v="0"/>
    <n v="0"/>
    <n v="0"/>
    <n v="0"/>
    <s v="HOUSING OPPORTUNITY FUND"/>
    <s v="HOF OPER HOMLS HSG PLANN3PERCE"/>
    <s v="HOMELESS HSG PLANNING-3PCT"/>
    <s v="FACILITIES MAINTENANCE AND OPERATIONS"/>
  </r>
  <r>
    <x v="1"/>
    <s v="1118551"/>
    <s v="000000"/>
    <x v="9"/>
    <s v="0000000"/>
    <n v="2016"/>
    <x v="0"/>
    <x v="9"/>
    <s v="BS000-CURRENT ASSETS"/>
    <s v="B1150-ACCOUNTS RECEIVABLE"/>
    <m/>
    <n v="0"/>
    <n v="0"/>
    <n v="0"/>
    <n v="0"/>
    <n v="0"/>
    <s v="N/A"/>
    <n v="0"/>
    <n v="0"/>
    <n v="0"/>
    <n v="0"/>
    <n v="0"/>
    <n v="0"/>
    <n v="0"/>
    <n v="0"/>
    <n v="0"/>
    <n v="0"/>
    <n v="0"/>
    <n v="0"/>
    <n v="0"/>
    <s v="HOUSING OPPORTUNITY FUND"/>
    <s v="HOF OPER COS UW ADMIN HM PLN"/>
    <s v="DEFAULT"/>
    <s v="Default"/>
  </r>
  <r>
    <x v="1"/>
    <s v="1118551"/>
    <s v="000000"/>
    <x v="29"/>
    <s v="0000000"/>
    <n v="2016"/>
    <x v="1"/>
    <x v="29"/>
    <s v="BS200-CURRENT LIABILITIES"/>
    <s v="B2220-DEFERRED REVENUES"/>
    <m/>
    <n v="0"/>
    <n v="0"/>
    <n v="0"/>
    <n v="0"/>
    <n v="0"/>
    <s v="N/A"/>
    <n v="0"/>
    <n v="0"/>
    <n v="0"/>
    <n v="0"/>
    <n v="0"/>
    <n v="0"/>
    <n v="0"/>
    <n v="0"/>
    <n v="0"/>
    <n v="0"/>
    <n v="0"/>
    <n v="0"/>
    <n v="0"/>
    <s v="HOUSING OPPORTUNITY FUND"/>
    <s v="HOF OPER COS UW ADMIN HM PLN"/>
    <s v="DEFAULT"/>
    <s v="Default"/>
  </r>
  <r>
    <x v="1"/>
    <s v="1118551"/>
    <s v="351201"/>
    <x v="187"/>
    <s v="0000000"/>
    <n v="2016"/>
    <x v="4"/>
    <x v="186"/>
    <s v="R3000-REVENUE"/>
    <s v="R3370-GRANTS FROM LOCAL UNITS"/>
    <m/>
    <n v="0"/>
    <n v="0"/>
    <n v="0"/>
    <n v="0"/>
    <n v="0"/>
    <s v="N/A"/>
    <n v="0"/>
    <n v="0"/>
    <n v="0"/>
    <n v="0"/>
    <n v="0"/>
    <n v="0"/>
    <n v="0"/>
    <n v="0"/>
    <n v="0"/>
    <n v="0"/>
    <n v="0"/>
    <n v="0"/>
    <n v="0"/>
    <s v="HOUSING OPPORTUNITY FUND"/>
    <s v="HOF OPER COS UW ADMIN HM PLN"/>
    <s v="OTHER HOF-PROJECTS AND INITIATIVES"/>
    <s v="Default"/>
  </r>
  <r>
    <x v="1"/>
    <s v="1118551"/>
    <s v="351201"/>
    <x v="193"/>
    <s v="0000000"/>
    <n v="2016"/>
    <x v="4"/>
    <x v="192"/>
    <s v="R3000-REVENUE"/>
    <s v="R3600-MISCELLANEOUS REVENUE"/>
    <m/>
    <n v="0"/>
    <n v="0"/>
    <n v="0"/>
    <n v="0"/>
    <n v="0"/>
    <s v="N/A"/>
    <n v="0"/>
    <n v="0"/>
    <n v="0"/>
    <n v="0"/>
    <n v="0"/>
    <n v="0"/>
    <n v="0"/>
    <n v="0"/>
    <n v="0"/>
    <n v="0"/>
    <n v="0"/>
    <n v="0"/>
    <n v="0"/>
    <s v="HOUSING OPPORTUNITY FUND"/>
    <s v="HOF OPER COS UW ADMIN HM PLN"/>
    <s v="OTHER HOF-PROJECTS AND INITIATIVES"/>
    <s v="Default"/>
  </r>
  <r>
    <x v="1"/>
    <s v="1118551"/>
    <s v="351201"/>
    <x v="40"/>
    <s v="5592000"/>
    <n v="2016"/>
    <x v="3"/>
    <x v="40"/>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HOUSING AND COMMUNITY SERVICES"/>
  </r>
  <r>
    <x v="1"/>
    <s v="1118551"/>
    <s v="351201"/>
    <x v="40"/>
    <s v="5595000"/>
    <n v="2016"/>
    <x v="3"/>
    <x v="40"/>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FACILITIES MAINTENANCE AND OPERATIONS"/>
  </r>
  <r>
    <x v="1"/>
    <s v="1118551"/>
    <s v="351201"/>
    <x v="106"/>
    <s v="5592000"/>
    <n v="2016"/>
    <x v="3"/>
    <x v="106"/>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HOUSING AND COMMUNITY SERVICES"/>
  </r>
  <r>
    <x v="1"/>
    <s v="1118551"/>
    <s v="351201"/>
    <x v="106"/>
    <s v="5595000"/>
    <n v="2016"/>
    <x v="3"/>
    <x v="106"/>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FACILITIES MAINTENANCE AND OPERATIONS"/>
  </r>
  <r>
    <x v="1"/>
    <s v="1118551"/>
    <s v="351201"/>
    <x v="70"/>
    <s v="5592000"/>
    <n v="2016"/>
    <x v="3"/>
    <x v="70"/>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0"/>
    <s v="5595000"/>
    <n v="2016"/>
    <x v="3"/>
    <x v="70"/>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71"/>
    <s v="5592000"/>
    <n v="2016"/>
    <x v="3"/>
    <x v="71"/>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1"/>
    <s v="5595000"/>
    <n v="2016"/>
    <x v="3"/>
    <x v="71"/>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72"/>
    <s v="5592000"/>
    <n v="2016"/>
    <x v="3"/>
    <x v="72"/>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2"/>
    <s v="5595000"/>
    <n v="2016"/>
    <x v="3"/>
    <x v="72"/>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177"/>
    <s v="5592000"/>
    <n v="2016"/>
    <x v="3"/>
    <x v="176"/>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177"/>
    <s v="5595000"/>
    <n v="2016"/>
    <x v="3"/>
    <x v="176"/>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112"/>
    <s v="5592000"/>
    <n v="2016"/>
    <x v="3"/>
    <x v="112"/>
    <s v="50000-PROGRAM EXPENDITURE BUDGET"/>
    <s v="53000-SERVICES-OTHER CHARGES"/>
    <m/>
    <n v="0"/>
    <n v="0"/>
    <n v="0"/>
    <n v="0"/>
    <n v="0"/>
    <s v="N/A"/>
    <n v="0"/>
    <n v="0"/>
    <n v="0"/>
    <n v="0"/>
    <n v="0"/>
    <n v="0"/>
    <n v="0"/>
    <n v="0"/>
    <n v="0"/>
    <n v="0"/>
    <n v="0"/>
    <n v="0"/>
    <n v="0"/>
    <s v="HOUSING OPPORTUNITY FUND"/>
    <s v="HOF OPER COS UW ADMIN HM PLN"/>
    <s v="OTHER HOF-PROJECTS AND INITIATIVES"/>
    <s v="HOUSING AND COMMUNITY SERVICES"/>
  </r>
  <r>
    <x v="1"/>
    <s v="1118551"/>
    <s v="351201"/>
    <x v="112"/>
    <s v="5595000"/>
    <n v="2016"/>
    <x v="3"/>
    <x v="112"/>
    <s v="50000-PROGRAM EXPENDITURE BUDGET"/>
    <s v="53000-SERVICES-OTHER CHARGES"/>
    <m/>
    <n v="0"/>
    <n v="0"/>
    <n v="0"/>
    <n v="0"/>
    <n v="0"/>
    <s v="N/A"/>
    <n v="0"/>
    <n v="0"/>
    <n v="0"/>
    <n v="0"/>
    <n v="0"/>
    <n v="0"/>
    <n v="0"/>
    <n v="0"/>
    <n v="0"/>
    <n v="0"/>
    <n v="0"/>
    <n v="0"/>
    <n v="0"/>
    <s v="HOUSING OPPORTUNITY FUND"/>
    <s v="HOF OPER COS UW ADMIN HM PLN"/>
    <s v="OTHER HOF-PROJECTS AND INITIATIVES"/>
    <s v="FACILITIES MAINTENANCE AND OPERATIONS"/>
  </r>
  <r>
    <x v="1"/>
    <s v="1118551"/>
    <s v="351201"/>
    <x v="42"/>
    <s v="5595000"/>
    <n v="2016"/>
    <x v="3"/>
    <x v="42"/>
    <s v="50000-PROGRAM EXPENDITURE BUDGET"/>
    <s v="55000-INTRAGOVERNMENTAL SERVICES"/>
    <m/>
    <n v="0"/>
    <n v="0"/>
    <n v="0"/>
    <n v="0"/>
    <n v="0"/>
    <s v="N/A"/>
    <n v="0"/>
    <n v="0"/>
    <n v="0"/>
    <n v="0"/>
    <n v="0"/>
    <n v="0"/>
    <n v="0"/>
    <n v="0"/>
    <n v="0"/>
    <n v="0"/>
    <n v="0"/>
    <n v="0"/>
    <n v="0"/>
    <s v="HOUSING OPPORTUNITY FUND"/>
    <s v="HOF OPER COS UW ADMIN HM PLN"/>
    <s v="OTHER HOF-PROJECTS AND INITIATIVES"/>
    <s v="FACILITIES MAINTENANCE AND OPERATIONS"/>
  </r>
  <r>
    <x v="1"/>
    <s v="1118551"/>
    <s v="351201"/>
    <x v="117"/>
    <s v="5592000"/>
    <n v="2016"/>
    <x v="3"/>
    <x v="117"/>
    <s v="50000-PROGRAM EXPENDITURE BUDGET"/>
    <s v="59900-CONTRA EXPENDITURES"/>
    <m/>
    <n v="0"/>
    <n v="0"/>
    <n v="0"/>
    <n v="0"/>
    <n v="0"/>
    <s v="N/A"/>
    <n v="0"/>
    <n v="0"/>
    <n v="0"/>
    <n v="0"/>
    <n v="0"/>
    <n v="0"/>
    <n v="0"/>
    <n v="0"/>
    <n v="0"/>
    <n v="0"/>
    <n v="0"/>
    <n v="0"/>
    <n v="0"/>
    <s v="HOUSING OPPORTUNITY FUND"/>
    <s v="HOF OPER COS UW ADMIN HM PLN"/>
    <s v="OTHER HOF-PROJECTS AND INITIATIVES"/>
    <s v="HOUSING AND COMMUNITY SERVICES"/>
  </r>
  <r>
    <x v="1"/>
    <s v="1118551"/>
    <s v="351201"/>
    <x v="117"/>
    <s v="5595000"/>
    <n v="2016"/>
    <x v="3"/>
    <x v="117"/>
    <s v="50000-PROGRAM EXPENDITURE BUDGET"/>
    <s v="59900-CONTRA EXPENDITURES"/>
    <m/>
    <n v="0"/>
    <n v="0"/>
    <n v="0"/>
    <n v="0"/>
    <n v="0"/>
    <s v="N/A"/>
    <n v="0"/>
    <n v="0"/>
    <n v="0"/>
    <n v="0"/>
    <n v="0"/>
    <n v="0"/>
    <n v="0"/>
    <n v="0"/>
    <n v="0"/>
    <n v="0"/>
    <n v="0"/>
    <n v="0"/>
    <n v="0"/>
    <s v="HOUSING OPPORTUNITY FUND"/>
    <s v="HOF OPER COS UW ADMIN HM PLN"/>
    <s v="OTHER HOF-PROJECTS AND INITIATIVES"/>
    <s v="FACILITIES MAINTENANCE AND OPERATIONS"/>
  </r>
  <r>
    <x v="1"/>
    <s v="1118551"/>
    <s v="351201"/>
    <x v="53"/>
    <s v="5595000"/>
    <n v="2016"/>
    <x v="3"/>
    <x v="53"/>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54"/>
    <s v="5595000"/>
    <n v="2016"/>
    <x v="3"/>
    <x v="54"/>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26"/>
    <s v="5595000"/>
    <n v="2016"/>
    <x v="3"/>
    <x v="126"/>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50"/>
    <s v="5595000"/>
    <n v="2016"/>
    <x v="3"/>
    <x v="150"/>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51"/>
    <s v="5595000"/>
    <n v="2016"/>
    <x v="3"/>
    <x v="73"/>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3"/>
    <s v="000000"/>
    <x v="6"/>
    <s v="0000000"/>
    <n v="2016"/>
    <x v="0"/>
    <x v="6"/>
    <s v="BS000-CURRENT ASSETS"/>
    <s v="B1150-ACCOUNTS RECEIVABLE"/>
    <m/>
    <n v="0"/>
    <n v="0"/>
    <n v="0"/>
    <n v="0"/>
    <n v="0"/>
    <s v="N/A"/>
    <n v="0"/>
    <n v="0"/>
    <n v="0"/>
    <n v="0"/>
    <n v="0"/>
    <n v="0"/>
    <n v="0"/>
    <n v="0"/>
    <n v="0"/>
    <n v="0"/>
    <n v="0"/>
    <n v="0"/>
    <n v="0"/>
    <s v="HOUSING OPPORTUNITY FUND"/>
    <s v="HOF OPER SOLID GROUND5 OPER"/>
    <s v="DEFAULT"/>
    <s v="Default"/>
  </r>
  <r>
    <x v="1"/>
    <s v="1118553"/>
    <s v="000000"/>
    <x v="9"/>
    <s v="0000000"/>
    <n v="2016"/>
    <x v="0"/>
    <x v="9"/>
    <s v="BS000-CURRENT ASSETS"/>
    <s v="B1150-ACCOUNTS RECEIVABLE"/>
    <m/>
    <n v="0"/>
    <n v="0"/>
    <n v="0"/>
    <n v="0"/>
    <n v="0"/>
    <s v="N/A"/>
    <n v="0"/>
    <n v="0"/>
    <n v="0"/>
    <n v="0"/>
    <n v="0"/>
    <n v="0"/>
    <n v="0"/>
    <n v="0"/>
    <n v="0"/>
    <n v="0"/>
    <n v="0"/>
    <n v="0"/>
    <n v="0"/>
    <s v="HOUSING OPPORTUNITY FUND"/>
    <s v="HOF OPER SOLID GROUND5 OPER"/>
    <s v="DEFAULT"/>
    <s v="Default"/>
  </r>
  <r>
    <x v="1"/>
    <s v="1118553"/>
    <s v="000000"/>
    <x v="29"/>
    <s v="0000000"/>
    <n v="2016"/>
    <x v="1"/>
    <x v="29"/>
    <s v="BS200-CURRENT LIABILITIES"/>
    <s v="B2220-DEFERRED REVENUES"/>
    <m/>
    <n v="0"/>
    <n v="0"/>
    <n v="0"/>
    <n v="0"/>
    <n v="0"/>
    <s v="N/A"/>
    <n v="0"/>
    <n v="0"/>
    <n v="0"/>
    <n v="0"/>
    <n v="0"/>
    <n v="0"/>
    <n v="0"/>
    <n v="0"/>
    <n v="0"/>
    <n v="0"/>
    <n v="0"/>
    <n v="0"/>
    <n v="0"/>
    <s v="HOUSING OPPORTUNITY FUND"/>
    <s v="HOF OPER SOLID GROUND5 OPER"/>
    <s v="DEFAULT"/>
    <s v="Default"/>
  </r>
  <r>
    <x v="1"/>
    <s v="1118553"/>
    <s v="351201"/>
    <x v="193"/>
    <s v="0000000"/>
    <n v="2016"/>
    <x v="4"/>
    <x v="192"/>
    <s v="R3000-REVENUE"/>
    <s v="R3600-MISCELLANEOUS REVENUE"/>
    <m/>
    <n v="0"/>
    <n v="0"/>
    <n v="0"/>
    <n v="0"/>
    <n v="0"/>
    <s v="N/A"/>
    <n v="0"/>
    <n v="0"/>
    <n v="0"/>
    <n v="0"/>
    <n v="0"/>
    <n v="0"/>
    <n v="0"/>
    <n v="0"/>
    <n v="0"/>
    <n v="0"/>
    <n v="0"/>
    <n v="0"/>
    <n v="0"/>
    <s v="HOUSING OPPORTUNITY FUND"/>
    <s v="HOF OPER SOLID GROUND5 OPER"/>
    <s v="OTHER HOF-PROJECTS AND INITIATIVES"/>
    <s v="Default"/>
  </r>
  <r>
    <x v="1"/>
    <s v="1118554"/>
    <s v="000000"/>
    <x v="6"/>
    <s v="0000000"/>
    <n v="2016"/>
    <x v="0"/>
    <x v="6"/>
    <s v="BS000-CURRENT ASSETS"/>
    <s v="B1150-ACCOUNTS RECEIVABLE"/>
    <m/>
    <n v="0"/>
    <n v="0"/>
    <n v="0"/>
    <n v="0"/>
    <n v="0"/>
    <s v="N/A"/>
    <n v="0"/>
    <n v="0"/>
    <n v="0"/>
    <n v="0"/>
    <n v="0"/>
    <n v="0"/>
    <n v="0"/>
    <n v="0"/>
    <n v="0"/>
    <n v="0"/>
    <n v="0"/>
    <n v="0"/>
    <n v="0"/>
    <s v="HOUSING OPPORTUNITY FUND"/>
    <s v="HOF OPER FAMILY SERV20322OPER"/>
    <s v="DEFAULT"/>
    <s v="Default"/>
  </r>
  <r>
    <x v="1"/>
    <s v="1118554"/>
    <s v="000000"/>
    <x v="9"/>
    <s v="0000000"/>
    <n v="2016"/>
    <x v="0"/>
    <x v="9"/>
    <s v="BS000-CURRENT ASSETS"/>
    <s v="B1150-ACCOUNTS RECEIVABLE"/>
    <m/>
    <n v="0"/>
    <n v="0"/>
    <n v="0"/>
    <n v="0"/>
    <n v="0"/>
    <s v="N/A"/>
    <n v="0"/>
    <n v="0"/>
    <n v="0"/>
    <n v="0"/>
    <n v="0"/>
    <n v="0"/>
    <n v="0"/>
    <n v="0"/>
    <n v="0"/>
    <n v="0"/>
    <n v="0"/>
    <n v="0"/>
    <n v="0"/>
    <s v="HOUSING OPPORTUNITY FUND"/>
    <s v="HOF OPER FAMILY SERV20322OPER"/>
    <s v="DEFAULT"/>
    <s v="Default"/>
  </r>
  <r>
    <x v="1"/>
    <s v="1118554"/>
    <s v="000000"/>
    <x v="29"/>
    <s v="0000000"/>
    <n v="2016"/>
    <x v="1"/>
    <x v="29"/>
    <s v="BS200-CURRENT LIABILITIES"/>
    <s v="B2220-DEFERRED REVENUES"/>
    <m/>
    <n v="0"/>
    <n v="0"/>
    <n v="0"/>
    <n v="0"/>
    <n v="0"/>
    <s v="N/A"/>
    <n v="0"/>
    <n v="0"/>
    <n v="0"/>
    <n v="0"/>
    <n v="0"/>
    <n v="0"/>
    <n v="0"/>
    <n v="0"/>
    <n v="0"/>
    <n v="0"/>
    <n v="0"/>
    <n v="0"/>
    <n v="0"/>
    <s v="HOUSING OPPORTUNITY FUND"/>
    <s v="HOF OPER FAMILY SERV20322OPER"/>
    <s v="DEFAULT"/>
    <s v="Default"/>
  </r>
  <r>
    <x v="1"/>
    <s v="1118554"/>
    <s v="351201"/>
    <x v="193"/>
    <s v="0000000"/>
    <n v="2016"/>
    <x v="4"/>
    <x v="192"/>
    <s v="R3000-REVENUE"/>
    <s v="R3600-MISCELLANEOUS REVENUE"/>
    <m/>
    <n v="0"/>
    <n v="0"/>
    <n v="0"/>
    <n v="0"/>
    <n v="0"/>
    <s v="N/A"/>
    <n v="0"/>
    <n v="0"/>
    <n v="0"/>
    <n v="0"/>
    <n v="0"/>
    <n v="0"/>
    <n v="0"/>
    <n v="0"/>
    <n v="0"/>
    <n v="0"/>
    <n v="0"/>
    <n v="0"/>
    <n v="0"/>
    <s v="HOUSING OPPORTUNITY FUND"/>
    <s v="HOF OPER FAMILY SERV20322OPER"/>
    <s v="OTHER HOF-PROJECTS AND INITIATIVES"/>
    <s v="Default"/>
  </r>
  <r>
    <x v="1"/>
    <s v="1118581"/>
    <s v="000000"/>
    <x v="9"/>
    <s v="0000000"/>
    <n v="2016"/>
    <x v="0"/>
    <x v="9"/>
    <s v="BS000-CURRENT ASSETS"/>
    <s v="B1150-ACCOUNTS RECEIVABLE"/>
    <m/>
    <n v="0"/>
    <n v="0"/>
    <n v="0"/>
    <n v="0"/>
    <n v="0"/>
    <s v="N/A"/>
    <n v="0"/>
    <n v="0"/>
    <n v="0"/>
    <n v="0"/>
    <n v="0"/>
    <n v="0"/>
    <n v="0"/>
    <n v="0"/>
    <n v="0"/>
    <n v="0"/>
    <n v="0"/>
    <n v="0"/>
    <n v="0"/>
    <s v="HOUSING OPPORTUNITY FUND"/>
    <s v="HOF OPER YOUTH -YNG HMLS PLNG"/>
    <s v="DEFAULT"/>
    <s v="Default"/>
  </r>
  <r>
    <x v="1"/>
    <s v="1118581"/>
    <s v="000000"/>
    <x v="145"/>
    <s v="0000000"/>
    <n v="2016"/>
    <x v="0"/>
    <x v="145"/>
    <s v="BS000-CURRENT ASSETS"/>
    <s v="B1150-ACCOUNTS RECEIVABLE"/>
    <m/>
    <n v="0"/>
    <n v="0"/>
    <n v="0"/>
    <n v="0"/>
    <n v="0"/>
    <s v="N/A"/>
    <n v="0"/>
    <n v="0"/>
    <n v="0"/>
    <n v="0"/>
    <n v="0"/>
    <n v="0"/>
    <n v="0"/>
    <n v="0"/>
    <n v="0"/>
    <n v="0"/>
    <n v="0"/>
    <n v="0"/>
    <n v="0"/>
    <s v="HOUSING OPPORTUNITY FUND"/>
    <s v="HOF OPER YOUTH -YNG HMLS PLNG"/>
    <s v="DEFAULT"/>
    <s v="Default"/>
  </r>
  <r>
    <x v="1"/>
    <s v="1118581"/>
    <s v="000000"/>
    <x v="29"/>
    <s v="0000000"/>
    <n v="2016"/>
    <x v="1"/>
    <x v="29"/>
    <s v="BS200-CURRENT LIABILITIES"/>
    <s v="B2220-DEFERRED REVENUES"/>
    <m/>
    <n v="0"/>
    <n v="0"/>
    <n v="0"/>
    <n v="0"/>
    <n v="0"/>
    <s v="N/A"/>
    <n v="0"/>
    <n v="0"/>
    <n v="0"/>
    <n v="0"/>
    <n v="0"/>
    <n v="0"/>
    <n v="0"/>
    <n v="0"/>
    <n v="0"/>
    <n v="0"/>
    <n v="0"/>
    <n v="0"/>
    <n v="0"/>
    <s v="HOUSING OPPORTUNITY FUND"/>
    <s v="HOF OPER YOUTH -YNG HMLS PLNG"/>
    <s v="DEFAULT"/>
    <s v="Default"/>
  </r>
  <r>
    <x v="1"/>
    <s v="1118581"/>
    <s v="351023"/>
    <x v="40"/>
    <s v="5595000"/>
    <n v="2016"/>
    <x v="3"/>
    <x v="40"/>
    <s v="50000-PROGRAM EXPENDITURE BUDGET"/>
    <s v="51000-WAGES AND BENEFITS"/>
    <s v="51100-SALARIES/WAGES"/>
    <n v="0"/>
    <n v="0"/>
    <n v="0"/>
    <n v="0"/>
    <n v="0"/>
    <s v="N/A"/>
    <n v="0"/>
    <n v="0"/>
    <n v="0"/>
    <n v="0"/>
    <n v="0"/>
    <n v="0"/>
    <n v="0"/>
    <n v="0"/>
    <n v="0"/>
    <n v="0"/>
    <n v="0"/>
    <n v="0"/>
    <n v="0"/>
    <s v="HOUSING OPPORTUNITY FUND"/>
    <s v="HOF OPER YOUTH -YNG HMLS PLNG"/>
    <s v="HOMELESS HSG PLANNING-3PCT"/>
    <s v="FACILITIES MAINTENANCE AND OPERATIONS"/>
  </r>
  <r>
    <x v="1"/>
    <s v="1118581"/>
    <s v="351023"/>
    <x v="75"/>
    <s v="5595000"/>
    <n v="2016"/>
    <x v="3"/>
    <x v="75"/>
    <s v="50000-PROGRAM EXPENDITURE BUDGET"/>
    <s v="52000-SUPPLIES"/>
    <m/>
    <n v="0"/>
    <n v="0"/>
    <n v="0"/>
    <n v="0"/>
    <n v="0"/>
    <s v="N/A"/>
    <n v="0"/>
    <n v="0"/>
    <n v="0"/>
    <n v="0"/>
    <n v="0"/>
    <n v="0"/>
    <n v="0"/>
    <n v="0"/>
    <n v="0"/>
    <n v="0"/>
    <n v="0"/>
    <n v="0"/>
    <n v="0"/>
    <s v="HOUSING OPPORTUNITY FUND"/>
    <s v="HOF OPER YOUTH -YNG HMLS PLNG"/>
    <s v="HOMELESS HSG PLANNING-3PCT"/>
    <s v="FACILITIES MAINTENANCE AND OPERATIONS"/>
  </r>
  <r>
    <x v="1"/>
    <s v="1118581"/>
    <s v="351023"/>
    <x v="157"/>
    <s v="5595000"/>
    <n v="2016"/>
    <x v="3"/>
    <x v="156"/>
    <s v="50000-PROGRAM EXPENDITURE BUDGET"/>
    <s v="52000-SUPPLIES"/>
    <m/>
    <n v="0"/>
    <n v="0"/>
    <n v="0"/>
    <n v="0"/>
    <n v="0"/>
    <s v="N/A"/>
    <n v="0"/>
    <n v="0"/>
    <n v="0"/>
    <n v="0"/>
    <n v="0"/>
    <n v="0"/>
    <n v="0"/>
    <n v="0"/>
    <n v="0"/>
    <n v="0"/>
    <n v="0"/>
    <n v="0"/>
    <n v="0"/>
    <s v="HOUSING OPPORTUNITY FUND"/>
    <s v="HOF OPER YOUTH -YNG HMLS PLNG"/>
    <s v="HOMELESS HSG PLANNING-3PCT"/>
    <s v="FACILITIES MAINTENANCE AND OPERATIONS"/>
  </r>
  <r>
    <x v="1"/>
    <s v="1118581"/>
    <s v="351023"/>
    <x v="53"/>
    <s v="5595000"/>
    <n v="2016"/>
    <x v="3"/>
    <x v="53"/>
    <s v="50000-PROGRAM EXPENDITURE BUDGET"/>
    <s v="82000-APPLIED OVERHEAD"/>
    <m/>
    <n v="0"/>
    <n v="0"/>
    <n v="0"/>
    <n v="0"/>
    <n v="0"/>
    <s v="N/A"/>
    <n v="0"/>
    <n v="0"/>
    <n v="0"/>
    <n v="0"/>
    <n v="0"/>
    <n v="0"/>
    <n v="0"/>
    <n v="0"/>
    <n v="0"/>
    <n v="0"/>
    <n v="0"/>
    <n v="0"/>
    <n v="0"/>
    <s v="HOUSING OPPORTUNITY FUND"/>
    <s v="HOF OPER YOUTH -YNG HMLS PLNG"/>
    <s v="HOMELESS HSG PLANNING-3PCT"/>
    <s v="FACILITIES MAINTENANCE AND OPERATIONS"/>
  </r>
  <r>
    <x v="1"/>
    <s v="1118581"/>
    <s v="351023"/>
    <x v="54"/>
    <s v="5595000"/>
    <n v="2016"/>
    <x v="3"/>
    <x v="54"/>
    <s v="50000-PROGRAM EXPENDITURE BUDGET"/>
    <s v="82000-APPLIED OVERHEAD"/>
    <m/>
    <n v="0"/>
    <n v="0"/>
    <n v="0"/>
    <n v="0"/>
    <n v="0"/>
    <s v="N/A"/>
    <n v="0"/>
    <n v="0"/>
    <n v="0"/>
    <n v="0"/>
    <n v="0"/>
    <n v="0"/>
    <n v="0"/>
    <n v="0"/>
    <n v="0"/>
    <n v="0"/>
    <n v="0"/>
    <n v="0"/>
    <n v="0"/>
    <s v="HOUSING OPPORTUNITY FUND"/>
    <s v="HOF OPER YOUTH -YNG HMLS PLNG"/>
    <s v="HOMELESS HSG PLANNING-3PCT"/>
    <s v="FACILITIES MAINTENANCE AND OPERATIONS"/>
  </r>
  <r>
    <x v="1"/>
    <s v="1118581"/>
    <s v="351201"/>
    <x v="205"/>
    <s v="0000000"/>
    <n v="2016"/>
    <x v="4"/>
    <x v="204"/>
    <s v="R3000-REVENUE"/>
    <s v="R3900-OTHER FINANCING SOURCES"/>
    <m/>
    <n v="0"/>
    <n v="0"/>
    <n v="0"/>
    <n v="0"/>
    <n v="0"/>
    <s v="N/A"/>
    <n v="0"/>
    <n v="0"/>
    <n v="0"/>
    <n v="0"/>
    <n v="0"/>
    <n v="0"/>
    <n v="0"/>
    <n v="0"/>
    <n v="0"/>
    <n v="0"/>
    <n v="0"/>
    <n v="0"/>
    <n v="0"/>
    <s v="HOUSING OPPORTUNITY FUND"/>
    <s v="HOF OPER YOUTH -YNG HMLS PLNG"/>
    <s v="OTHER HOF-PROJECTS AND INITIATIVES"/>
    <s v="Default"/>
  </r>
  <r>
    <x v="1"/>
    <s v="1118581"/>
    <s v="351201"/>
    <x v="193"/>
    <s v="0000000"/>
    <n v="2016"/>
    <x v="4"/>
    <x v="192"/>
    <s v="R3000-REVENUE"/>
    <s v="R3600-MISCELLANEOUS REVENUE"/>
    <m/>
    <n v="0"/>
    <n v="0"/>
    <n v="0"/>
    <n v="0"/>
    <n v="0"/>
    <s v="N/A"/>
    <n v="0"/>
    <n v="0"/>
    <n v="0"/>
    <n v="0"/>
    <n v="0"/>
    <n v="0"/>
    <n v="0"/>
    <n v="0"/>
    <n v="0"/>
    <n v="0"/>
    <n v="0"/>
    <n v="0"/>
    <n v="0"/>
    <s v="HOUSING OPPORTUNITY FUND"/>
    <s v="HOF OPER YOUTH -YNG HMLS PLNG"/>
    <s v="OTHER HOF-PROJECTS AND INITIATIVES"/>
    <s v="Default"/>
  </r>
  <r>
    <x v="1"/>
    <s v="1118581"/>
    <s v="351201"/>
    <x v="40"/>
    <s v="5592000"/>
    <n v="2016"/>
    <x v="3"/>
    <x v="40"/>
    <s v="50000-PROGRAM EXPENDITURE BUDGET"/>
    <s v="51000-WAGES AND BENEFITS"/>
    <s v="51100-SALARIES/WAGES"/>
    <n v="0"/>
    <n v="0"/>
    <n v="0"/>
    <n v="0"/>
    <n v="0"/>
    <s v="N/A"/>
    <n v="0"/>
    <n v="0"/>
    <n v="0"/>
    <n v="0"/>
    <n v="0"/>
    <n v="0"/>
    <n v="0"/>
    <n v="0"/>
    <n v="0"/>
    <n v="0"/>
    <n v="0"/>
    <n v="0"/>
    <n v="0"/>
    <s v="HOUSING OPPORTUNITY FUND"/>
    <s v="HOF OPER YOUTH -YNG HMLS PLNG"/>
    <s v="OTHER HOF-PROJECTS AND INITIATIVES"/>
    <s v="HOUSING AND COMMUNITY SERVICES"/>
  </r>
  <r>
    <x v="1"/>
    <s v="1118581"/>
    <s v="351201"/>
    <x v="40"/>
    <s v="5595000"/>
    <n v="2016"/>
    <x v="3"/>
    <x v="40"/>
    <s v="50000-PROGRAM EXPENDITURE BUDGET"/>
    <s v="51000-WAGES AND BENEFITS"/>
    <s v="51100-SALARIES/WAGES"/>
    <n v="0"/>
    <n v="0"/>
    <n v="0"/>
    <n v="0"/>
    <n v="0"/>
    <s v="N/A"/>
    <n v="0"/>
    <n v="0"/>
    <n v="0"/>
    <n v="0"/>
    <n v="0"/>
    <n v="0"/>
    <n v="0"/>
    <n v="0"/>
    <n v="0"/>
    <n v="0"/>
    <n v="0"/>
    <n v="0"/>
    <n v="0"/>
    <s v="HOUSING OPPORTUNITY FUND"/>
    <s v="HOF OPER YOUTH -YNG HMLS PLNG"/>
    <s v="OTHER HOF-PROJECTS AND INITIATIVES"/>
    <s v="FACILITIES MAINTENANCE AND OPERATIONS"/>
  </r>
  <r>
    <x v="1"/>
    <s v="1118581"/>
    <s v="351201"/>
    <x v="70"/>
    <s v="5595000"/>
    <n v="2016"/>
    <x v="3"/>
    <x v="70"/>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1"/>
    <s v="5592000"/>
    <n v="2016"/>
    <x v="3"/>
    <x v="71"/>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HOUSING AND COMMUNITY SERVICES"/>
  </r>
  <r>
    <x v="1"/>
    <s v="1118581"/>
    <s v="351201"/>
    <x v="71"/>
    <s v="5595000"/>
    <n v="2016"/>
    <x v="3"/>
    <x v="71"/>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2"/>
    <s v="0000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Default"/>
  </r>
  <r>
    <x v="1"/>
    <s v="1118581"/>
    <s v="351201"/>
    <x v="72"/>
    <s v="5592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HOUSING AND COMMUNITY SERVICES"/>
  </r>
  <r>
    <x v="1"/>
    <s v="1118581"/>
    <s v="351201"/>
    <x v="72"/>
    <s v="5595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5"/>
    <s v="5595000"/>
    <n v="2016"/>
    <x v="3"/>
    <x v="75"/>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23"/>
    <s v="5595000"/>
    <n v="2016"/>
    <x v="3"/>
    <x v="123"/>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57"/>
    <s v="5595000"/>
    <n v="2016"/>
    <x v="3"/>
    <x v="156"/>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56"/>
    <s v="5595000"/>
    <n v="2016"/>
    <x v="3"/>
    <x v="155"/>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54"/>
    <s v="5595000"/>
    <n v="2016"/>
    <x v="3"/>
    <x v="153"/>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6"/>
    <s v="0000000"/>
    <n v="2016"/>
    <x v="3"/>
    <x v="76"/>
    <s v="50000-PROGRAM EXPENDITURE BUDGET"/>
    <s v="53000-SERVICES-OTHER CHARGES"/>
    <m/>
    <n v="0"/>
    <n v="0"/>
    <n v="0"/>
    <n v="0"/>
    <n v="0"/>
    <s v="N/A"/>
    <n v="0"/>
    <n v="0"/>
    <n v="0"/>
    <n v="0"/>
    <n v="0"/>
    <n v="0"/>
    <n v="0"/>
    <n v="0"/>
    <n v="0"/>
    <n v="0"/>
    <n v="0"/>
    <n v="0"/>
    <n v="0"/>
    <s v="HOUSING OPPORTUNITY FUND"/>
    <s v="HOF OPER YOUTH -YNG HMLS PLNG"/>
    <s v="OTHER HOF-PROJECTS AND INITIATIVES"/>
    <s v="Default"/>
  </r>
  <r>
    <x v="1"/>
    <s v="1118581"/>
    <s v="351201"/>
    <x v="76"/>
    <s v="5595000"/>
    <n v="2016"/>
    <x v="3"/>
    <x v="76"/>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12"/>
    <s v="5592000"/>
    <n v="2016"/>
    <x v="3"/>
    <x v="112"/>
    <s v="50000-PROGRAM EXPENDITURE BUDGET"/>
    <s v="53000-SERVICES-OTHER CHARGES"/>
    <m/>
    <n v="0"/>
    <n v="0"/>
    <n v="0"/>
    <n v="0"/>
    <n v="0"/>
    <s v="N/A"/>
    <n v="0"/>
    <n v="0"/>
    <n v="0"/>
    <n v="0"/>
    <n v="0"/>
    <n v="0"/>
    <n v="0"/>
    <n v="0"/>
    <n v="0"/>
    <n v="0"/>
    <n v="0"/>
    <n v="0"/>
    <n v="0"/>
    <s v="HOUSING OPPORTUNITY FUND"/>
    <s v="HOF OPER YOUTH -YNG HMLS PLNG"/>
    <s v="OTHER HOF-PROJECTS AND INITIATIVES"/>
    <s v="HOUSING AND COMMUNITY SERVICES"/>
  </r>
  <r>
    <x v="1"/>
    <s v="1118581"/>
    <s v="351201"/>
    <x v="112"/>
    <s v="5595000"/>
    <n v="2016"/>
    <x v="3"/>
    <x v="112"/>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64"/>
    <s v="5595000"/>
    <n v="2016"/>
    <x v="3"/>
    <x v="163"/>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28"/>
    <s v="5595000"/>
    <n v="2016"/>
    <x v="3"/>
    <x v="12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22"/>
    <s v="5592000"/>
    <n v="2016"/>
    <x v="3"/>
    <x v="122"/>
    <s v="50000-PROGRAM EXPENDITURE BUDGET"/>
    <s v="53000-SERVICES-OTHER CHARGES"/>
    <m/>
    <n v="0"/>
    <n v="0"/>
    <n v="0"/>
    <n v="0"/>
    <n v="0"/>
    <s v="N/A"/>
    <n v="0"/>
    <n v="0"/>
    <n v="0"/>
    <n v="0"/>
    <n v="0"/>
    <n v="0"/>
    <n v="0"/>
    <n v="0"/>
    <n v="0"/>
    <n v="0"/>
    <n v="0"/>
    <n v="0"/>
    <n v="0"/>
    <s v="HOUSING OPPORTUNITY FUND"/>
    <s v="HOF OPER YOUTH -YNG HMLS PLNG"/>
    <s v="OTHER HOF-PROJECTS AND INITIATIVES"/>
    <s v="HOUSING AND COMMUNITY SERVICES"/>
  </r>
  <r>
    <x v="1"/>
    <s v="1118581"/>
    <s v="351201"/>
    <x v="122"/>
    <s v="5595000"/>
    <n v="2016"/>
    <x v="3"/>
    <x v="122"/>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40"/>
    <s v="5595000"/>
    <n v="2016"/>
    <x v="3"/>
    <x v="140"/>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59"/>
    <s v="5595000"/>
    <n v="2016"/>
    <x v="3"/>
    <x v="15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7"/>
    <s v="5595000"/>
    <n v="2016"/>
    <x v="3"/>
    <x v="77"/>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47"/>
    <s v="5595000"/>
    <n v="2016"/>
    <x v="3"/>
    <x v="147"/>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8"/>
    <s v="5595000"/>
    <n v="2016"/>
    <x v="3"/>
    <x v="7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42"/>
    <s v="5592000"/>
    <n v="2016"/>
    <x v="3"/>
    <x v="42"/>
    <s v="50000-PROGRAM EXPENDITURE BUDGET"/>
    <s v="55000-INTRAGOVERNMENTAL SERVICES"/>
    <m/>
    <n v="0"/>
    <n v="0"/>
    <n v="0"/>
    <n v="0"/>
    <n v="0"/>
    <s v="N/A"/>
    <n v="0"/>
    <n v="0"/>
    <n v="0"/>
    <n v="0"/>
    <n v="0"/>
    <n v="0"/>
    <n v="0"/>
    <n v="0"/>
    <n v="0"/>
    <n v="0"/>
    <n v="0"/>
    <n v="0"/>
    <n v="0"/>
    <s v="HOUSING OPPORTUNITY FUND"/>
    <s v="HOF OPER YOUTH -YNG HMLS PLNG"/>
    <s v="OTHER HOF-PROJECTS AND INITIATIVES"/>
    <s v="HOUSING AND COMMUNITY SERVICES"/>
  </r>
  <r>
    <x v="1"/>
    <s v="1118581"/>
    <s v="351201"/>
    <x v="42"/>
    <s v="5595000"/>
    <n v="2016"/>
    <x v="3"/>
    <x v="42"/>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66"/>
    <s v="5595000"/>
    <n v="2016"/>
    <x v="3"/>
    <x v="165"/>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48"/>
    <s v="5592000"/>
    <n v="2016"/>
    <x v="3"/>
    <x v="148"/>
    <s v="50000-PROGRAM EXPENDITURE BUDGET"/>
    <s v="55000-INTRAGOVERNMENTAL SERVICES"/>
    <m/>
    <n v="0"/>
    <n v="0"/>
    <n v="0"/>
    <n v="0"/>
    <n v="0"/>
    <s v="N/A"/>
    <n v="0"/>
    <n v="0"/>
    <n v="0"/>
    <n v="0"/>
    <n v="0"/>
    <n v="0"/>
    <n v="0"/>
    <n v="0"/>
    <n v="0"/>
    <n v="0"/>
    <n v="0"/>
    <n v="0"/>
    <n v="0"/>
    <s v="HOUSING OPPORTUNITY FUND"/>
    <s v="HOF OPER YOUTH -YNG HMLS PLNG"/>
    <s v="OTHER HOF-PROJECTS AND INITIATIVES"/>
    <s v="HOUSING AND COMMUNITY SERVICES"/>
  </r>
  <r>
    <x v="1"/>
    <s v="1118581"/>
    <s v="351201"/>
    <x v="148"/>
    <s v="5595000"/>
    <n v="2016"/>
    <x v="3"/>
    <x v="148"/>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48"/>
    <s v="5595000"/>
    <n v="2016"/>
    <x v="3"/>
    <x v="48"/>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17"/>
    <s v="5592000"/>
    <n v="2016"/>
    <x v="3"/>
    <x v="117"/>
    <s v="50000-PROGRAM EXPENDITURE BUDGET"/>
    <s v="59900-CONTRA EXPENDITURES"/>
    <m/>
    <n v="0"/>
    <n v="0"/>
    <n v="0"/>
    <n v="0"/>
    <n v="0"/>
    <s v="N/A"/>
    <n v="0"/>
    <n v="0"/>
    <n v="0"/>
    <n v="0"/>
    <n v="0"/>
    <n v="0"/>
    <n v="0"/>
    <n v="0"/>
    <n v="0"/>
    <n v="0"/>
    <n v="0"/>
    <n v="0"/>
    <n v="0"/>
    <s v="HOUSING OPPORTUNITY FUND"/>
    <s v="HOF OPER YOUTH -YNG HMLS PLNG"/>
    <s v="OTHER HOF-PROJECTS AND INITIATIVES"/>
    <s v="HOUSING AND COMMUNITY SERVICES"/>
  </r>
  <r>
    <x v="1"/>
    <s v="1118581"/>
    <s v="351201"/>
    <x v="117"/>
    <s v="5595000"/>
    <n v="2016"/>
    <x v="3"/>
    <x v="117"/>
    <s v="50000-PROGRAM EXPENDITURE BUDGET"/>
    <s v="59900-CONTRA EXPENDITURES"/>
    <m/>
    <n v="0"/>
    <n v="0"/>
    <n v="0"/>
    <n v="0"/>
    <n v="0"/>
    <s v="N/A"/>
    <n v="0"/>
    <n v="0"/>
    <n v="0"/>
    <n v="0"/>
    <n v="0"/>
    <n v="0"/>
    <n v="0"/>
    <n v="0"/>
    <n v="0"/>
    <n v="0"/>
    <n v="0"/>
    <n v="0"/>
    <n v="0"/>
    <s v="HOUSING OPPORTUNITY FUND"/>
    <s v="HOF OPER YOUTH -YNG HMLS PLNG"/>
    <s v="OTHER HOF-PROJECTS AND INITIATIVES"/>
    <s v="FACILITIES MAINTENANCE AND OPERATIONS"/>
  </r>
  <r>
    <x v="1"/>
    <s v="1118581"/>
    <s v="351201"/>
    <x v="53"/>
    <s v="5595000"/>
    <n v="2016"/>
    <x v="3"/>
    <x v="53"/>
    <s v="50000-PROGRAM EXPENDITURE BUDGET"/>
    <s v="82000-APPLIED OVERHEAD"/>
    <m/>
    <n v="0"/>
    <n v="0"/>
    <n v="0"/>
    <n v="0"/>
    <n v="0"/>
    <s v="N/A"/>
    <n v="0"/>
    <n v="0"/>
    <n v="0"/>
    <n v="0"/>
    <n v="0"/>
    <n v="0"/>
    <n v="0"/>
    <n v="0"/>
    <n v="0"/>
    <n v="0"/>
    <n v="0"/>
    <n v="0"/>
    <n v="0"/>
    <s v="HOUSING OPPORTUNITY FUND"/>
    <s v="HOF OPER YOUTH -YNG HMLS PLNG"/>
    <s v="OTHER HOF-PROJECTS AND INITIATIVES"/>
    <s v="FACILITIES MAINTENANCE AND OPERATIONS"/>
  </r>
  <r>
    <x v="1"/>
    <s v="1118581"/>
    <s v="351201"/>
    <x v="54"/>
    <s v="5595000"/>
    <n v="2016"/>
    <x v="3"/>
    <x v="54"/>
    <s v="50000-PROGRAM EXPENDITURE BUDGET"/>
    <s v="82000-APPLIED OVERHEAD"/>
    <m/>
    <n v="0"/>
    <n v="0"/>
    <n v="0"/>
    <n v="0"/>
    <n v="0"/>
    <s v="N/A"/>
    <n v="0"/>
    <n v="0"/>
    <n v="0"/>
    <n v="0"/>
    <n v="0"/>
    <n v="0"/>
    <n v="0"/>
    <n v="0"/>
    <n v="0"/>
    <n v="0"/>
    <n v="0"/>
    <n v="0"/>
    <n v="0"/>
    <s v="HOUSING OPPORTUNITY FUND"/>
    <s v="HOF OPER YOUTH -YNG HMLS PLNG"/>
    <s v="OTHER HOF-PROJECTS AND INITIATIVES"/>
    <s v="FACILITIES MAINTENANCE AND OPERATIONS"/>
  </r>
  <r>
    <x v="1"/>
    <s v="1118624"/>
    <s v="351022"/>
    <x v="111"/>
    <s v="5592000"/>
    <n v="2016"/>
    <x v="3"/>
    <x v="111"/>
    <s v="50000-PROGRAM EXPENDITURE BUDGET"/>
    <s v="53000-SERVICES-OTHER CHARGES"/>
    <m/>
    <n v="0"/>
    <n v="0"/>
    <n v="0"/>
    <n v="0"/>
    <n v="0"/>
    <s v="N/A"/>
    <n v="0"/>
    <n v="0"/>
    <n v="0"/>
    <n v="0"/>
    <n v="0"/>
    <n v="0"/>
    <n v="0"/>
    <n v="0"/>
    <n v="0"/>
    <n v="0"/>
    <n v="0"/>
    <n v="0"/>
    <n v="0"/>
    <s v="HOUSING OPPORTUNITY FUND"/>
    <s v="HOF OPER FHI CATHOLIC COM  12"/>
    <s v="HOMELESS HOUSING"/>
    <s v="HOUSING AND COMMUNITY SERVICES"/>
  </r>
  <r>
    <x v="1"/>
    <s v="1118624"/>
    <s v="351022"/>
    <x v="111"/>
    <s v="5595000"/>
    <n v="2016"/>
    <x v="3"/>
    <x v="111"/>
    <s v="50000-PROGRAM EXPENDITURE BUDGET"/>
    <s v="53000-SERVICES-OTHER CHARGES"/>
    <m/>
    <n v="0"/>
    <n v="0"/>
    <n v="0"/>
    <n v="0"/>
    <n v="0"/>
    <s v="N/A"/>
    <n v="0"/>
    <n v="0"/>
    <n v="0"/>
    <n v="0"/>
    <n v="0"/>
    <n v="0"/>
    <n v="0"/>
    <n v="0"/>
    <n v="0"/>
    <n v="0"/>
    <n v="0"/>
    <n v="0"/>
    <n v="0"/>
    <s v="HOUSING OPPORTUNITY FUND"/>
    <s v="HOF OPER FHI CATHOLIC COM  12"/>
    <s v="HOMELESS HOUSING"/>
    <s v="FACILITIES MAINTENANCE AND OPERATIONS"/>
  </r>
  <r>
    <x v="1"/>
    <s v="1118684"/>
    <s v="351227"/>
    <x v="111"/>
    <s v="5595000"/>
    <n v="2016"/>
    <x v="3"/>
    <x v="111"/>
    <s v="50000-PROGRAM EXPENDITURE BUDGET"/>
    <s v="53000-SERVICES-OTHER CHARGES"/>
    <m/>
    <n v="0"/>
    <n v="0"/>
    <n v="0"/>
    <n v="0"/>
    <n v="0"/>
    <s v="N/A"/>
    <n v="0"/>
    <n v="0"/>
    <n v="0"/>
    <n v="0"/>
    <n v="0"/>
    <n v="0"/>
    <n v="0"/>
    <n v="0"/>
    <n v="0"/>
    <n v="0"/>
    <n v="0"/>
    <n v="0"/>
    <n v="0"/>
    <s v="HOUSING OPPORTUNITY FUND"/>
    <s v="HOF OPER CCS CEA"/>
    <s v="GATES GRANT FMLY HMLS"/>
    <s v="FACILITIES MAINTENANCE AND OPERATIONS"/>
  </r>
  <r>
    <x v="1"/>
    <s v="1118766"/>
    <s v="351229"/>
    <x v="111"/>
    <s v="5595000"/>
    <n v="2016"/>
    <x v="3"/>
    <x v="111"/>
    <s v="50000-PROGRAM EXPENDITURE BUDGET"/>
    <s v="53000-SERVICES-OTHER CHARGES"/>
    <m/>
    <n v="0"/>
    <n v="0"/>
    <n v="0"/>
    <n v="0"/>
    <n v="0"/>
    <s v="N/A"/>
    <n v="0"/>
    <n v="0"/>
    <n v="0"/>
    <n v="0"/>
    <n v="0"/>
    <n v="0"/>
    <n v="0"/>
    <n v="0"/>
    <n v="0"/>
    <n v="0"/>
    <n v="0"/>
    <n v="0"/>
    <n v="0"/>
    <s v="HOUSING OPPORTUNITY FUND"/>
    <s v="HOF OPER HS YWCA STRTGY 4.4"/>
    <s v="LEVY HOUSING SERVICES"/>
    <s v="FACILITIES MAINTENANCE AND OPERATIONS"/>
  </r>
  <r>
    <x v="1"/>
    <s v="1119030"/>
    <s v="000000"/>
    <x v="6"/>
    <s v="0000000"/>
    <n v="2016"/>
    <x v="0"/>
    <x v="6"/>
    <s v="BS000-CURRENT ASSETS"/>
    <s v="B1150-ACCOUNTS RECEIVABLE"/>
    <m/>
    <n v="0"/>
    <n v="0"/>
    <n v="0"/>
    <n v="0"/>
    <n v="0"/>
    <s v="N/A"/>
    <n v="0"/>
    <n v="0"/>
    <n v="0"/>
    <n v="0"/>
    <n v="0"/>
    <n v="0"/>
    <n v="0"/>
    <n v="0"/>
    <n v="0"/>
    <n v="0"/>
    <n v="0"/>
    <n v="0"/>
    <n v="0"/>
    <s v="HOUSING OPPORTUNITY FUND"/>
    <s v="HOF OPER EMERG HSG PR RENTON"/>
    <s v="DEFAULT"/>
    <s v="Default"/>
  </r>
  <r>
    <x v="1"/>
    <s v="1119030"/>
    <s v="000000"/>
    <x v="9"/>
    <s v="0000000"/>
    <n v="2016"/>
    <x v="0"/>
    <x v="9"/>
    <s v="BS000-CURRENT ASSETS"/>
    <s v="B1150-ACCOUNTS RECEIVABLE"/>
    <m/>
    <n v="0"/>
    <n v="0"/>
    <n v="0"/>
    <n v="0"/>
    <n v="0"/>
    <s v="N/A"/>
    <n v="0"/>
    <n v="0"/>
    <n v="0"/>
    <n v="0"/>
    <n v="0"/>
    <n v="0"/>
    <n v="0"/>
    <n v="0"/>
    <n v="0"/>
    <n v="0"/>
    <n v="0"/>
    <n v="0"/>
    <n v="0"/>
    <s v="HOUSING OPPORTUNITY FUND"/>
    <s v="HOF OPER EMERG HSG PR RENTON"/>
    <s v="DEFAULT"/>
    <s v="Default"/>
  </r>
  <r>
    <x v="1"/>
    <s v="1119030"/>
    <s v="000000"/>
    <x v="29"/>
    <s v="0000000"/>
    <n v="2016"/>
    <x v="1"/>
    <x v="29"/>
    <s v="BS200-CURRENT LIABILITIES"/>
    <s v="B2220-DEFERRED REVENUES"/>
    <m/>
    <n v="0"/>
    <n v="0"/>
    <n v="0"/>
    <n v="0"/>
    <n v="0"/>
    <s v="N/A"/>
    <n v="0"/>
    <n v="0"/>
    <n v="0"/>
    <n v="0"/>
    <n v="0"/>
    <n v="0"/>
    <n v="0"/>
    <n v="0"/>
    <n v="0"/>
    <n v="0"/>
    <n v="0"/>
    <n v="0"/>
    <n v="0"/>
    <s v="HOUSING OPPORTUNITY FUND"/>
    <s v="HOF OPER EMERG HSG PR RENTON"/>
    <s v="DEFAULT"/>
    <s v="Default"/>
  </r>
  <r>
    <x v="1"/>
    <s v="1119030"/>
    <s v="351120"/>
    <x v="202"/>
    <s v="0000000"/>
    <n v="2016"/>
    <x v="4"/>
    <x v="201"/>
    <s v="R3000-REVENUE"/>
    <s v="R3340-STATE GRANTS"/>
    <m/>
    <n v="0"/>
    <n v="0"/>
    <n v="0"/>
    <n v="0"/>
    <n v="0"/>
    <s v="N/A"/>
    <n v="0"/>
    <n v="0"/>
    <n v="0"/>
    <n v="0"/>
    <n v="0"/>
    <n v="0"/>
    <n v="0"/>
    <n v="0"/>
    <n v="0"/>
    <n v="0"/>
    <n v="0"/>
    <n v="0"/>
    <n v="0"/>
    <s v="HOUSING OPPORTUNITY FUND"/>
    <s v="HOF OPER EMERG HSG PR RENTON"/>
    <s v="CONSLDTD ST HMLSS BLK GRN"/>
    <s v="Default"/>
  </r>
  <r>
    <x v="1"/>
    <s v="1119030"/>
    <s v="351120"/>
    <x v="111"/>
    <s v="5595000"/>
    <n v="2016"/>
    <x v="3"/>
    <x v="111"/>
    <s v="50000-PROGRAM EXPENDITURE BUDGET"/>
    <s v="53000-SERVICES-OTHER CHARGES"/>
    <m/>
    <n v="0"/>
    <n v="0"/>
    <n v="0"/>
    <n v="0"/>
    <n v="0"/>
    <s v="N/A"/>
    <n v="0"/>
    <n v="0"/>
    <n v="0"/>
    <n v="0"/>
    <n v="0"/>
    <n v="0"/>
    <n v="0"/>
    <n v="0"/>
    <n v="0"/>
    <n v="0"/>
    <n v="0"/>
    <n v="0"/>
    <n v="0"/>
    <s v="HOUSING OPPORTUNITY FUND"/>
    <s v="HOF OPER EMERG HSG PR RENTON"/>
    <s v="CONSLDTD ST HMLSS BLK GRN"/>
    <s v="FACILITIES MAINTENANCE AND OPERATIONS"/>
  </r>
  <r>
    <x v="1"/>
    <s v="1119031"/>
    <s v="351221"/>
    <x v="221"/>
    <s v="5595000"/>
    <n v="2016"/>
    <x v="4"/>
    <x v="220"/>
    <s v="R3000-REVENUE"/>
    <s v="R3900-OTHER FINANCING SOURCES"/>
    <m/>
    <n v="0"/>
    <n v="0"/>
    <n v="0"/>
    <n v="0"/>
    <n v="0"/>
    <s v="N/A"/>
    <n v="0"/>
    <n v="0"/>
    <n v="0"/>
    <n v="0"/>
    <n v="0"/>
    <n v="0"/>
    <n v="0"/>
    <n v="0"/>
    <n v="0"/>
    <n v="0"/>
    <n v="0"/>
    <n v="0"/>
    <n v="0"/>
    <s v="HOUSING OPPORTUNITY FUND"/>
    <s v="HOF OPER DAWN HSG PROGRAM"/>
    <s v="HOF CX"/>
    <s v="FACILITIES MAINTENANCE AND OPERATIONS"/>
  </r>
  <r>
    <x v="1"/>
    <s v="1119031"/>
    <s v="351221"/>
    <x v="111"/>
    <s v="5595000"/>
    <n v="2016"/>
    <x v="3"/>
    <x v="111"/>
    <s v="50000-PROGRAM EXPENDITURE BUDGET"/>
    <s v="53000-SERVICES-OTHER CHARGES"/>
    <m/>
    <n v="0"/>
    <n v="0"/>
    <n v="0"/>
    <n v="-28831"/>
    <n v="28831"/>
    <s v="N/A"/>
    <n v="0"/>
    <n v="0"/>
    <n v="0"/>
    <n v="0"/>
    <n v="0"/>
    <n v="0"/>
    <n v="0"/>
    <n v="0"/>
    <n v="0"/>
    <n v="0"/>
    <n v="0"/>
    <n v="0"/>
    <n v="0"/>
    <s v="HOUSING OPPORTUNITY FUND"/>
    <s v="HOF OPER DAWN HSG PROGRAM"/>
    <s v="HOF CX"/>
    <s v="FACILITIES MAINTENANCE AND OPERATIONS"/>
  </r>
  <r>
    <x v="1"/>
    <s v="1119976"/>
    <s v="351232"/>
    <x v="111"/>
    <s v="5592000"/>
    <n v="2016"/>
    <x v="3"/>
    <x v="111"/>
    <s v="50000-PROGRAM EXPENDITURE BUDGET"/>
    <s v="53000-SERVICES-OTHER CHARGES"/>
    <m/>
    <n v="0"/>
    <n v="0"/>
    <n v="0"/>
    <n v="0"/>
    <n v="0"/>
    <s v="N/A"/>
    <n v="0"/>
    <n v="0"/>
    <n v="0"/>
    <n v="0"/>
    <n v="0"/>
    <n v="0"/>
    <n v="0"/>
    <n v="0"/>
    <n v="0"/>
    <n v="0"/>
    <n v="0"/>
    <n v="0"/>
    <n v="0"/>
    <s v="HOUSING OPPORTUNITY FUND"/>
    <s v="HOF OPER DESC CANAD HSE 2012"/>
    <s v="MDS HOUSING SERVICES"/>
    <s v="HOUSING AND COMMUNITY SERVICES"/>
  </r>
  <r>
    <x v="1"/>
    <s v="1119976"/>
    <s v="351232"/>
    <x v="111"/>
    <s v="5595000"/>
    <n v="2016"/>
    <x v="3"/>
    <x v="111"/>
    <s v="50000-PROGRAM EXPENDITURE BUDGET"/>
    <s v="53000-SERVICES-OTHER CHARGES"/>
    <m/>
    <n v="0"/>
    <n v="0"/>
    <n v="0"/>
    <n v="0"/>
    <n v="0"/>
    <s v="N/A"/>
    <n v="0"/>
    <n v="0"/>
    <n v="0"/>
    <n v="0"/>
    <n v="0"/>
    <n v="0"/>
    <n v="0"/>
    <n v="0"/>
    <n v="0"/>
    <n v="0"/>
    <n v="0"/>
    <n v="0"/>
    <n v="0"/>
    <s v="HOUSING OPPORTUNITY FUND"/>
    <s v="HOF OPER DESC CANAD HSE 2012"/>
    <s v="MDS HOUSING SERVICES"/>
    <s v="FACILITIES MAINTENANCE AND OPERATIONS"/>
  </r>
  <r>
    <x v="1"/>
    <s v="1120031"/>
    <s v="351022"/>
    <x v="111"/>
    <s v="5595000"/>
    <n v="2016"/>
    <x v="3"/>
    <x v="111"/>
    <s v="50000-PROGRAM EXPENDITURE BUDGET"/>
    <s v="53000-SERVICES-OTHER CHARGES"/>
    <m/>
    <n v="0"/>
    <n v="0"/>
    <n v="0"/>
    <n v="0"/>
    <n v="0"/>
    <s v="N/A"/>
    <n v="0"/>
    <n v="0"/>
    <n v="0"/>
    <n v="0"/>
    <n v="0"/>
    <n v="0"/>
    <n v="0"/>
    <n v="0"/>
    <n v="0"/>
    <n v="0"/>
    <n v="0"/>
    <n v="0"/>
    <n v="0"/>
    <s v="HOUSING OPPORTUNITY FUND"/>
    <s v="HOF OPER PALO STUDIOS 0322"/>
    <s v="HOMELESS HOUSING"/>
    <s v="FACILITIES MAINTENANCE AND OPERATIONS"/>
  </r>
  <r>
    <x v="1"/>
    <s v="1120032"/>
    <s v="351232"/>
    <x v="111"/>
    <s v="5592000"/>
    <n v="2016"/>
    <x v="3"/>
    <x v="111"/>
    <s v="50000-PROGRAM EXPENDITURE BUDGET"/>
    <s v="53000-SERVICES-OTHER CHARGES"/>
    <m/>
    <n v="0"/>
    <n v="0"/>
    <n v="0"/>
    <n v="0"/>
    <n v="0"/>
    <s v="N/A"/>
    <n v="0"/>
    <n v="0"/>
    <n v="0"/>
    <n v="0"/>
    <n v="0"/>
    <n v="0"/>
    <n v="0"/>
    <n v="0"/>
    <n v="0"/>
    <n v="0"/>
    <n v="0"/>
    <n v="0"/>
    <n v="0"/>
    <s v="HOUSING OPPORTUNITY FUND"/>
    <s v="HOF OPER AHA ROSEOFLIMA4 9324"/>
    <s v="MDS HOUSING SERVICES"/>
    <s v="HOUSING AND COMMUNITY SERVICES"/>
  </r>
  <r>
    <x v="1"/>
    <s v="1120032"/>
    <s v="351232"/>
    <x v="111"/>
    <s v="5595000"/>
    <n v="2016"/>
    <x v="3"/>
    <x v="111"/>
    <s v="50000-PROGRAM EXPENDITURE BUDGET"/>
    <s v="53000-SERVICES-OTHER CHARGES"/>
    <m/>
    <n v="0"/>
    <n v="0"/>
    <n v="0"/>
    <n v="0"/>
    <n v="0"/>
    <s v="N/A"/>
    <n v="0"/>
    <n v="0"/>
    <n v="0"/>
    <n v="0"/>
    <n v="0"/>
    <n v="0"/>
    <n v="0"/>
    <n v="0"/>
    <n v="0"/>
    <n v="0"/>
    <n v="0"/>
    <n v="0"/>
    <n v="0"/>
    <s v="HOUSING OPPORTUNITY FUND"/>
    <s v="HOF OPER AHA ROSEOFLIMA4 9324"/>
    <s v="MDS HOUSING SERVICES"/>
    <s v="FACILITIES MAINTENANCE AND OPERATIONS"/>
  </r>
  <r>
    <x v="1"/>
    <s v="1120102"/>
    <s v="351022"/>
    <x v="111"/>
    <s v="5592000"/>
    <n v="2016"/>
    <x v="3"/>
    <x v="111"/>
    <s v="50000-PROGRAM EXPENDITURE BUDGET"/>
    <s v="53000-SERVICES-OTHER CHARGES"/>
    <m/>
    <n v="0"/>
    <n v="0"/>
    <n v="0"/>
    <n v="0"/>
    <n v="0"/>
    <s v="N/A"/>
    <n v="0"/>
    <n v="0"/>
    <n v="0"/>
    <n v="0"/>
    <n v="0"/>
    <n v="0"/>
    <n v="0"/>
    <n v="0"/>
    <n v="0"/>
    <n v="0"/>
    <n v="0"/>
    <n v="0"/>
    <n v="0"/>
    <s v="HOUSING OPPORTUNITY FUND"/>
    <s v="HOF OPER APPIAN WY APTS"/>
    <s v="HOMELESS HOUSING"/>
    <s v="HOUSING AND COMMUNITY SERVICES"/>
  </r>
  <r>
    <x v="1"/>
    <s v="1120102"/>
    <s v="351022"/>
    <x v="111"/>
    <s v="5595000"/>
    <n v="2016"/>
    <x v="3"/>
    <x v="111"/>
    <s v="50000-PROGRAM EXPENDITURE BUDGET"/>
    <s v="53000-SERVICES-OTHER CHARGES"/>
    <m/>
    <n v="0"/>
    <n v="0"/>
    <n v="0"/>
    <n v="0"/>
    <n v="0"/>
    <s v="N/A"/>
    <n v="0"/>
    <n v="0"/>
    <n v="0"/>
    <n v="0"/>
    <n v="0"/>
    <n v="0"/>
    <n v="0"/>
    <n v="0"/>
    <n v="0"/>
    <n v="0"/>
    <n v="0"/>
    <n v="0"/>
    <n v="0"/>
    <s v="HOUSING OPPORTUNITY FUND"/>
    <s v="HOF OPER APPIAN WY APTS"/>
    <s v="HOMELESS HOUSING"/>
    <s v="FACILITIES MAINTENANCE AND OPERATIONS"/>
  </r>
  <r>
    <x v="1"/>
    <s v="1120259"/>
    <s v="351022"/>
    <x v="111"/>
    <s v="5595000"/>
    <n v="2016"/>
    <x v="3"/>
    <x v="111"/>
    <s v="50000-PROGRAM EXPENDITURE BUDGET"/>
    <s v="53000-SERVICES-OTHER CHARGES"/>
    <m/>
    <n v="0"/>
    <n v="0"/>
    <n v="0"/>
    <n v="0"/>
    <n v="0"/>
    <s v="N/A"/>
    <n v="0"/>
    <n v="0"/>
    <n v="0"/>
    <n v="0"/>
    <n v="0"/>
    <n v="0"/>
    <n v="0"/>
    <n v="0"/>
    <n v="0"/>
    <n v="0"/>
    <n v="0"/>
    <n v="0"/>
    <n v="0"/>
    <s v="HOUSING OPPORTUNITY FUND"/>
    <s v="HOF OPER FHI_CORDTED ENTRY 13"/>
    <s v="HOMELESS HOUSING"/>
    <s v="FACILITIES MAINTENANCE AND OPERATIONS"/>
  </r>
  <r>
    <x v="1"/>
    <s v="1120261"/>
    <s v="351022"/>
    <x v="111"/>
    <s v="5592000"/>
    <n v="2016"/>
    <x v="3"/>
    <x v="111"/>
    <s v="50000-PROGRAM EXPENDITURE BUDGET"/>
    <s v="53000-SERVICES-OTHER CHARGES"/>
    <m/>
    <n v="0"/>
    <n v="0"/>
    <n v="0"/>
    <n v="0"/>
    <n v="0"/>
    <s v="N/A"/>
    <n v="0"/>
    <n v="0"/>
    <n v="0"/>
    <n v="0"/>
    <n v="0"/>
    <n v="0"/>
    <n v="0"/>
    <n v="0"/>
    <n v="0"/>
    <n v="0"/>
    <n v="0"/>
    <n v="0"/>
    <n v="0"/>
    <s v="HOUSING OPPORTUNITY FUND"/>
    <s v="HOF OPER DES_AURA SUPP HSG 13"/>
    <s v="HOMELESS HOUSING"/>
    <s v="HOUSING AND COMMUNITY SERVICES"/>
  </r>
  <r>
    <x v="1"/>
    <s v="1120261"/>
    <s v="351022"/>
    <x v="111"/>
    <s v="5595000"/>
    <n v="2016"/>
    <x v="3"/>
    <x v="111"/>
    <s v="50000-PROGRAM EXPENDITURE BUDGET"/>
    <s v="53000-SERVICES-OTHER CHARGES"/>
    <m/>
    <n v="0"/>
    <n v="0"/>
    <n v="31356"/>
    <n v="0"/>
    <n v="-31356"/>
    <s v="N/A"/>
    <n v="31356"/>
    <n v="0"/>
    <n v="0"/>
    <n v="0"/>
    <n v="0"/>
    <n v="0"/>
    <n v="0"/>
    <n v="0"/>
    <n v="0"/>
    <n v="0"/>
    <n v="0"/>
    <n v="0"/>
    <n v="0"/>
    <s v="HOUSING OPPORTUNITY FUND"/>
    <s v="HOF OPER DES_AURA SUPP HSG 13"/>
    <s v="HOMELESS HOUSING"/>
    <s v="FACILITIES MAINTENANCE AND OPERATIONS"/>
  </r>
  <r>
    <x v="1"/>
    <s v="1120262"/>
    <s v="351022"/>
    <x v="111"/>
    <s v="5595000"/>
    <n v="2016"/>
    <x v="3"/>
    <x v="111"/>
    <s v="50000-PROGRAM EXPENDITURE BUDGET"/>
    <s v="53000-SERVICES-OTHER CHARGES"/>
    <m/>
    <n v="0"/>
    <n v="0"/>
    <n v="0"/>
    <n v="0"/>
    <n v="0"/>
    <s v="N/A"/>
    <n v="0"/>
    <n v="0"/>
    <n v="0"/>
    <n v="0"/>
    <n v="0"/>
    <n v="0"/>
    <n v="0"/>
    <n v="0"/>
    <n v="0"/>
    <n v="0"/>
    <n v="0"/>
    <n v="0"/>
    <n v="0"/>
    <s v="HOUSING OPPORTUNITY FUND"/>
    <s v="HOF OPER YWC_LANDLD LIA PRJ 13"/>
    <s v="HOMELESS HOUSING"/>
    <s v="FACILITIES MAINTENANCE AND OPERATIONS"/>
  </r>
  <r>
    <x v="1"/>
    <s v="1120264"/>
    <s v="351022"/>
    <x v="111"/>
    <s v="5592000"/>
    <n v="2016"/>
    <x v="3"/>
    <x v="111"/>
    <s v="50000-PROGRAM EXPENDITURE BUDGET"/>
    <s v="53000-SERVICES-OTHER CHARGES"/>
    <m/>
    <n v="0"/>
    <n v="0"/>
    <n v="0"/>
    <n v="0"/>
    <n v="0"/>
    <s v="N/A"/>
    <n v="0"/>
    <n v="0"/>
    <n v="0"/>
    <n v="0"/>
    <n v="0"/>
    <n v="0"/>
    <n v="0"/>
    <n v="0"/>
    <n v="0"/>
    <n v="0"/>
    <n v="0"/>
    <n v="0"/>
    <n v="0"/>
    <s v="HOUSING OPPORTUNITY FUND"/>
    <s v="HOF OPER PHG_William 13-FEES"/>
    <s v="HOMELESS HOUSING"/>
    <s v="HOUSING AND COMMUNITY SERVICES"/>
  </r>
  <r>
    <x v="1"/>
    <s v="1120264"/>
    <s v="351022"/>
    <x v="111"/>
    <s v="5595000"/>
    <n v="2016"/>
    <x v="3"/>
    <x v="111"/>
    <s v="50000-PROGRAM EXPENDITURE BUDGET"/>
    <s v="53000-SERVICES-OTHER CHARGES"/>
    <m/>
    <n v="0"/>
    <n v="0"/>
    <n v="0"/>
    <n v="0"/>
    <n v="0"/>
    <s v="N/A"/>
    <n v="0"/>
    <n v="0"/>
    <n v="0"/>
    <n v="0"/>
    <n v="0"/>
    <n v="0"/>
    <n v="0"/>
    <n v="0"/>
    <n v="0"/>
    <n v="0"/>
    <n v="0"/>
    <n v="0"/>
    <n v="0"/>
    <s v="HOUSING OPPORTUNITY FUND"/>
    <s v="HOF OPER PHG_William 13-FEES"/>
    <s v="HOMELESS HOUSING"/>
    <s v="FACILITIES MAINTENANCE AND OPERATIONS"/>
  </r>
  <r>
    <x v="1"/>
    <s v="1120266"/>
    <s v="351022"/>
    <x v="111"/>
    <s v="5592000"/>
    <n v="2016"/>
    <x v="3"/>
    <x v="111"/>
    <s v="50000-PROGRAM EXPENDITURE BUDGET"/>
    <s v="53000-SERVICES-OTHER CHARGES"/>
    <m/>
    <n v="0"/>
    <n v="0"/>
    <n v="1473.64"/>
    <n v="0"/>
    <n v="-1473.64"/>
    <s v="N/A"/>
    <n v="1473.64"/>
    <n v="0"/>
    <n v="0"/>
    <n v="0"/>
    <n v="0"/>
    <n v="0"/>
    <n v="0"/>
    <n v="0"/>
    <n v="0"/>
    <n v="0"/>
    <n v="0"/>
    <n v="0"/>
    <n v="0"/>
    <s v="HOUSING OPPORTUNITY FUND"/>
    <s v="HOF OPER CHS_4251 AURORA 13"/>
    <s v="HOMELESS HOUSING"/>
    <s v="HOUSING AND COMMUNITY SERVICES"/>
  </r>
  <r>
    <x v="1"/>
    <s v="1120266"/>
    <s v="351022"/>
    <x v="111"/>
    <s v="5595000"/>
    <n v="2016"/>
    <x v="3"/>
    <x v="111"/>
    <s v="50000-PROGRAM EXPENDITURE BUDGET"/>
    <s v="53000-SERVICES-OTHER CHARGES"/>
    <m/>
    <n v="0"/>
    <n v="0"/>
    <n v="0"/>
    <n v="0"/>
    <n v="0"/>
    <s v="N/A"/>
    <n v="0"/>
    <n v="0"/>
    <n v="0"/>
    <n v="0"/>
    <n v="0"/>
    <n v="0"/>
    <n v="0"/>
    <n v="0"/>
    <n v="0"/>
    <n v="0"/>
    <n v="0"/>
    <n v="0"/>
    <n v="0"/>
    <s v="HOUSING OPPORTUNITY FUND"/>
    <s v="HOF OPER CHS_4251 AURORA 13"/>
    <s v="HOMELESS HOUSING"/>
    <s v="FACILITIES MAINTENANCE AND OPERATIONS"/>
  </r>
  <r>
    <x v="1"/>
    <s v="1120267"/>
    <s v="351022"/>
    <x v="111"/>
    <s v="5592000"/>
    <n v="2016"/>
    <x v="3"/>
    <x v="111"/>
    <s v="50000-PROGRAM EXPENDITURE BUDGET"/>
    <s v="53000-SERVICES-OTHER CHARGES"/>
    <m/>
    <n v="0"/>
    <n v="0"/>
    <n v="8809.35"/>
    <n v="0"/>
    <n v="-8809.35"/>
    <s v="N/A"/>
    <n v="0"/>
    <n v="8809.35"/>
    <n v="0"/>
    <n v="0"/>
    <n v="0"/>
    <n v="0"/>
    <n v="0"/>
    <n v="0"/>
    <n v="0"/>
    <n v="0"/>
    <n v="0"/>
    <n v="0"/>
    <n v="0"/>
    <s v="HOUSING OPPORTUNITY FUND"/>
    <s v="HOF OPER SGO_SAND POINT 2.2 13"/>
    <s v="HOMELESS HOUSING"/>
    <s v="HOUSING AND COMMUNITY SERVICES"/>
  </r>
  <r>
    <x v="1"/>
    <s v="1120267"/>
    <s v="351022"/>
    <x v="111"/>
    <s v="5595000"/>
    <n v="2016"/>
    <x v="3"/>
    <x v="111"/>
    <s v="50000-PROGRAM EXPENDITURE BUDGET"/>
    <s v="53000-SERVICES-OTHER CHARGES"/>
    <m/>
    <n v="0"/>
    <n v="0"/>
    <n v="0"/>
    <n v="0"/>
    <n v="0"/>
    <s v="N/A"/>
    <n v="0"/>
    <n v="0"/>
    <n v="0"/>
    <n v="0"/>
    <n v="0"/>
    <n v="0"/>
    <n v="0"/>
    <n v="0"/>
    <n v="0"/>
    <n v="0"/>
    <n v="0"/>
    <n v="0"/>
    <n v="0"/>
    <s v="HOUSING OPPORTUNITY FUND"/>
    <s v="HOF OPER SGO_SAND POINT 2.2 13"/>
    <s v="HOMELESS HOUSING"/>
    <s v="FACILITIES MAINTENANCE AND OPERATIONS"/>
  </r>
  <r>
    <x v="1"/>
    <s v="1120271"/>
    <s v="351022"/>
    <x v="111"/>
    <s v="5595000"/>
    <n v="2016"/>
    <x v="3"/>
    <x v="111"/>
    <s v="50000-PROGRAM EXPENDITURE BUDGET"/>
    <s v="53000-SERVICES-OTHER CHARGES"/>
    <m/>
    <n v="0"/>
    <n v="0"/>
    <n v="40367.24"/>
    <n v="-19602"/>
    <n v="-20765.240000000002"/>
    <s v="N/A"/>
    <n v="40367.24"/>
    <n v="0"/>
    <n v="0"/>
    <n v="0"/>
    <n v="0"/>
    <n v="0"/>
    <n v="0"/>
    <n v="0"/>
    <n v="0"/>
    <n v="0"/>
    <n v="0"/>
    <n v="0"/>
    <n v="0"/>
    <s v="HOUSING OPPORTUNITY FUND"/>
    <s v="HOF OPER ETS_REACH HSG FST 13"/>
    <s v="HOMELESS HOUSING"/>
    <s v="FACILITIES MAINTENANCE AND OPERATIONS"/>
  </r>
  <r>
    <x v="1"/>
    <s v="1120272"/>
    <s v="351022"/>
    <x v="111"/>
    <s v="5592000"/>
    <n v="2016"/>
    <x v="3"/>
    <x v="111"/>
    <s v="50000-PROGRAM EXPENDITURE BUDGET"/>
    <s v="53000-SERVICES-OTHER CHARGES"/>
    <m/>
    <n v="0"/>
    <n v="0"/>
    <n v="-958"/>
    <n v="0"/>
    <n v="958"/>
    <s v="N/A"/>
    <n v="0"/>
    <n v="-958"/>
    <n v="0"/>
    <n v="0"/>
    <n v="0"/>
    <n v="0"/>
    <n v="0"/>
    <n v="0"/>
    <n v="0"/>
    <n v="0"/>
    <n v="0"/>
    <n v="0"/>
    <n v="0"/>
    <s v="HOUSING OPPORTUNITY FUND"/>
    <s v="HOF OPER  SOM_Homestead 13"/>
    <s v="HOMELESS HOUSING"/>
    <s v="HOUSING AND COMMUNITY SERVICES"/>
  </r>
  <r>
    <x v="1"/>
    <s v="1120272"/>
    <s v="351022"/>
    <x v="111"/>
    <s v="5595000"/>
    <n v="2016"/>
    <x v="3"/>
    <x v="111"/>
    <s v="50000-PROGRAM EXPENDITURE BUDGET"/>
    <s v="53000-SERVICES-OTHER CHARGES"/>
    <m/>
    <n v="0"/>
    <n v="0"/>
    <n v="0"/>
    <n v="0"/>
    <n v="0"/>
    <s v="N/A"/>
    <n v="0"/>
    <n v="0"/>
    <n v="0"/>
    <n v="0"/>
    <n v="0"/>
    <n v="0"/>
    <n v="0"/>
    <n v="0"/>
    <n v="0"/>
    <n v="0"/>
    <n v="0"/>
    <n v="0"/>
    <n v="0"/>
    <s v="HOUSING OPPORTUNITY FUND"/>
    <s v="HOF OPER  SOM_Homestead 13"/>
    <s v="HOMELESS HOUSING"/>
    <s v="FACILITIES MAINTENANCE AND OPERATIONS"/>
  </r>
  <r>
    <x v="1"/>
    <s v="1120273"/>
    <s v="351022"/>
    <x v="111"/>
    <s v="5595000"/>
    <n v="2016"/>
    <x v="3"/>
    <x v="111"/>
    <s v="50000-PROGRAM EXPENDITURE BUDGET"/>
    <s v="53000-SERVICES-OTHER CHARGES"/>
    <m/>
    <n v="0"/>
    <n v="0"/>
    <n v="-410"/>
    <n v="0"/>
    <n v="410"/>
    <s v="N/A"/>
    <n v="-410"/>
    <n v="0"/>
    <n v="0"/>
    <n v="0"/>
    <n v="0"/>
    <n v="0"/>
    <n v="0"/>
    <n v="0"/>
    <n v="0"/>
    <n v="0"/>
    <n v="0"/>
    <n v="0"/>
    <n v="0"/>
    <s v="HOUSING OPPORTUNITY FUND"/>
    <s v="HOF OPER CFH_PSH 13 - DOC FEE"/>
    <s v="HOMELESS HOUSING"/>
    <s v="FACILITIES MAINTENANCE AND OPERATIONS"/>
  </r>
  <r>
    <x v="1"/>
    <s v="1120274"/>
    <s v="351022"/>
    <x v="111"/>
    <s v="5592000"/>
    <n v="2016"/>
    <x v="3"/>
    <x v="111"/>
    <s v="50000-PROGRAM EXPENDITURE BUDGET"/>
    <s v="53000-SERVICES-OTHER CHARGES"/>
    <m/>
    <n v="0"/>
    <n v="0"/>
    <n v="0"/>
    <n v="0"/>
    <n v="0"/>
    <s v="N/A"/>
    <n v="0"/>
    <n v="0"/>
    <n v="0"/>
    <n v="0"/>
    <n v="0"/>
    <n v="0"/>
    <n v="0"/>
    <n v="0"/>
    <n v="0"/>
    <n v="0"/>
    <n v="0"/>
    <n v="0"/>
    <n v="0"/>
    <s v="HOUSING OPPORTUNITY FUND"/>
    <s v="HOF OPER VAL_HSEP 13 -DOC FEE"/>
    <s v="HOMELESS HOUSING"/>
    <s v="HOUSING AND COMMUNITY SERVICES"/>
  </r>
  <r>
    <x v="1"/>
    <s v="1120274"/>
    <s v="351022"/>
    <x v="111"/>
    <s v="5595000"/>
    <n v="2016"/>
    <x v="3"/>
    <x v="111"/>
    <s v="50000-PROGRAM EXPENDITURE BUDGET"/>
    <s v="53000-SERVICES-OTHER CHARGES"/>
    <m/>
    <n v="0"/>
    <n v="0"/>
    <n v="18648.86"/>
    <n v="0"/>
    <n v="-18648.86"/>
    <s v="N/A"/>
    <n v="18648.86"/>
    <n v="0"/>
    <n v="0"/>
    <n v="0"/>
    <n v="0"/>
    <n v="0"/>
    <n v="0"/>
    <n v="0"/>
    <n v="0"/>
    <n v="0"/>
    <n v="0"/>
    <n v="0"/>
    <n v="0"/>
    <s v="HOUSING OPPORTUNITY FUND"/>
    <s v="HOF OPER VAL_HSEP 13 -DOC FEE"/>
    <s v="HOMELESS HOUSING"/>
    <s v="FACILITIES MAINTENANCE AND OPERATIONS"/>
  </r>
  <r>
    <x v="1"/>
    <s v="1120275"/>
    <s v="351022"/>
    <x v="111"/>
    <s v="5592000"/>
    <n v="2016"/>
    <x v="3"/>
    <x v="111"/>
    <s v="50000-PROGRAM EXPENDITURE BUDGET"/>
    <s v="53000-SERVICES-OTHER CHARGES"/>
    <m/>
    <n v="0"/>
    <n v="0"/>
    <n v="0"/>
    <n v="0"/>
    <n v="0"/>
    <s v="N/A"/>
    <n v="0"/>
    <n v="0"/>
    <n v="0"/>
    <n v="0"/>
    <n v="0"/>
    <n v="0"/>
    <n v="0"/>
    <n v="0"/>
    <n v="0"/>
    <n v="0"/>
    <n v="0"/>
    <n v="0"/>
    <n v="0"/>
    <s v="HOUSING OPPORTUNITY FUND"/>
    <s v="HOF OPER YWC_FHP 13"/>
    <s v="HOMELESS HOUSING"/>
    <s v="HOUSING AND COMMUNITY SERVICES"/>
  </r>
  <r>
    <x v="1"/>
    <s v="1120275"/>
    <s v="351022"/>
    <x v="111"/>
    <s v="5595000"/>
    <n v="2016"/>
    <x v="3"/>
    <x v="111"/>
    <s v="50000-PROGRAM EXPENDITURE BUDGET"/>
    <s v="53000-SERVICES-OTHER CHARGES"/>
    <m/>
    <n v="0"/>
    <n v="0"/>
    <n v="0"/>
    <n v="0"/>
    <n v="0"/>
    <s v="N/A"/>
    <n v="0"/>
    <n v="0"/>
    <n v="0"/>
    <n v="0"/>
    <n v="0"/>
    <n v="0"/>
    <n v="0"/>
    <n v="0"/>
    <n v="0"/>
    <n v="0"/>
    <n v="0"/>
    <n v="0"/>
    <n v="0"/>
    <s v="HOUSING OPPORTUNITY FUND"/>
    <s v="HOF OPER YWC_FHP 13"/>
    <s v="HOMELESS HOUSING"/>
    <s v="FACILITIES MAINTENANCE AND OPERATIONS"/>
  </r>
  <r>
    <x v="1"/>
    <s v="1120275"/>
    <s v="351022"/>
    <x v="112"/>
    <s v="5595000"/>
    <n v="2016"/>
    <x v="3"/>
    <x v="112"/>
    <s v="50000-PROGRAM EXPENDITURE BUDGET"/>
    <s v="53000-SERVICES-OTHER CHARGES"/>
    <m/>
    <n v="0"/>
    <n v="0"/>
    <n v="0"/>
    <n v="0"/>
    <n v="0"/>
    <s v="N/A"/>
    <n v="0"/>
    <n v="0"/>
    <n v="0"/>
    <n v="0"/>
    <n v="0"/>
    <n v="0"/>
    <n v="0"/>
    <n v="0"/>
    <n v="0"/>
    <n v="0"/>
    <n v="0"/>
    <n v="0"/>
    <n v="0"/>
    <s v="HOUSING OPPORTUNITY FUND"/>
    <s v="HOF OPER YWC_FHP 13"/>
    <s v="HOMELESS HOUSING"/>
    <s v="FACILITIES MAINTENANCE AND OPERATIONS"/>
  </r>
  <r>
    <x v="1"/>
    <s v="1120276"/>
    <s v="351022"/>
    <x v="111"/>
    <s v="0000000"/>
    <n v="2016"/>
    <x v="3"/>
    <x v="111"/>
    <s v="50000-PROGRAM EXPENDITURE BUDGET"/>
    <s v="53000-SERVICES-OTHER CHARGES"/>
    <m/>
    <n v="0"/>
    <n v="0"/>
    <n v="0"/>
    <n v="0"/>
    <n v="0"/>
    <s v="N/A"/>
    <n v="0"/>
    <n v="0"/>
    <n v="0"/>
    <n v="0"/>
    <n v="0"/>
    <n v="0"/>
    <n v="0"/>
    <n v="0"/>
    <n v="0"/>
    <n v="0"/>
    <n v="0"/>
    <n v="0"/>
    <n v="0"/>
    <s v="HOUSING OPPORTUNITY FUND"/>
    <s v=" HOF OPER FSA_RAP 13"/>
    <s v="HOMELESS HOUSING"/>
    <s v="Default"/>
  </r>
  <r>
    <x v="1"/>
    <s v="1120276"/>
    <s v="351022"/>
    <x v="111"/>
    <s v="5595000"/>
    <n v="2016"/>
    <x v="3"/>
    <x v="111"/>
    <s v="50000-PROGRAM EXPENDITURE BUDGET"/>
    <s v="53000-SERVICES-OTHER CHARGES"/>
    <m/>
    <n v="0"/>
    <n v="0"/>
    <n v="0"/>
    <n v="0"/>
    <n v="0"/>
    <s v="N/A"/>
    <n v="0"/>
    <n v="0"/>
    <n v="0"/>
    <n v="0"/>
    <n v="0"/>
    <n v="0"/>
    <n v="0"/>
    <n v="0"/>
    <n v="0"/>
    <n v="0"/>
    <n v="0"/>
    <n v="0"/>
    <n v="0"/>
    <s v="HOUSING OPPORTUNITY FUND"/>
    <s v=" HOF OPER FSA_RAP 13"/>
    <s v="HOMELESS HOUSING"/>
    <s v="FACILITIES MAINTENANCE AND OPERATIONS"/>
  </r>
  <r>
    <x v="1"/>
    <s v="1120277"/>
    <s v="351022"/>
    <x v="111"/>
    <s v="5595000"/>
    <n v="2016"/>
    <x v="3"/>
    <x v="111"/>
    <s v="50000-PROGRAM EXPENDITURE BUDGET"/>
    <s v="53000-SERVICES-OTHER CHARGES"/>
    <m/>
    <n v="0"/>
    <n v="0"/>
    <n v="0"/>
    <n v="0"/>
    <n v="0"/>
    <s v="N/A"/>
    <n v="0"/>
    <n v="0"/>
    <n v="0"/>
    <n v="0"/>
    <n v="0"/>
    <n v="0"/>
    <n v="0"/>
    <n v="0"/>
    <n v="0"/>
    <n v="0"/>
    <n v="0"/>
    <n v="0"/>
    <n v="0"/>
    <s v="HOUSING OPPORTUNITY FUND"/>
    <s v="HOF OPER CCS_Palo 13"/>
    <s v="HOMELESS HOUSING"/>
    <s v="FACILITIES MAINTENANCE AND OPERATIONS"/>
  </r>
  <r>
    <x v="1"/>
    <s v="1120278"/>
    <s v="351022"/>
    <x v="111"/>
    <s v="5590000"/>
    <n v="2016"/>
    <x v="3"/>
    <x v="111"/>
    <s v="50000-PROGRAM EXPENDITURE BUDGET"/>
    <s v="53000-SERVICES-OTHER CHARGES"/>
    <m/>
    <n v="0"/>
    <n v="0"/>
    <n v="0"/>
    <n v="0"/>
    <n v="0"/>
    <s v="N/A"/>
    <n v="0"/>
    <n v="0"/>
    <n v="0"/>
    <n v="0"/>
    <n v="0"/>
    <n v="0"/>
    <n v="0"/>
    <n v="0"/>
    <n v="0"/>
    <n v="0"/>
    <n v="0"/>
    <n v="0"/>
    <n v="0"/>
    <s v="HOUSING OPPORTUNITY FUND"/>
    <s v="HOF OPER CHS_Parke 13"/>
    <s v="HOMELESS HOUSING"/>
    <s v="HOUSING AND COMMUNITY DEVELOPMENT"/>
  </r>
  <r>
    <x v="1"/>
    <s v="1120279"/>
    <s v="351022"/>
    <x v="40"/>
    <s v="5595000"/>
    <n v="2016"/>
    <x v="3"/>
    <x v="40"/>
    <s v="50000-PROGRAM EXPENDITURE BUDGET"/>
    <s v="51000-WAGES AND BENEFITS"/>
    <s v="51100-SALARIES/WAGES"/>
    <n v="0"/>
    <n v="0"/>
    <n v="0"/>
    <n v="0"/>
    <n v="0"/>
    <s v="N/A"/>
    <n v="0"/>
    <n v="0"/>
    <n v="0"/>
    <n v="0"/>
    <n v="0"/>
    <n v="0"/>
    <n v="0"/>
    <n v="0"/>
    <n v="0"/>
    <n v="0"/>
    <n v="0"/>
    <n v="0"/>
    <n v="0"/>
    <s v="HOUSING OPPORTUNITY FUND"/>
    <s v="HOF  OPER YMC_THP 13"/>
    <s v="HOMELESS HOUSING"/>
    <s v="FACILITIES MAINTENANCE AND OPERATIONS"/>
  </r>
  <r>
    <x v="1"/>
    <s v="1120280"/>
    <s v="351022"/>
    <x v="111"/>
    <s v="5595000"/>
    <n v="2016"/>
    <x v="3"/>
    <x v="111"/>
    <s v="50000-PROGRAM EXPENDITURE BUDGET"/>
    <s v="53000-SERVICES-OTHER CHARGES"/>
    <m/>
    <n v="0"/>
    <n v="0"/>
    <n v="0"/>
    <n v="0"/>
    <n v="0"/>
    <s v="N/A"/>
    <n v="0"/>
    <n v="0"/>
    <n v="0"/>
    <n v="0"/>
    <n v="0"/>
    <n v="0"/>
    <n v="0"/>
    <n v="0"/>
    <n v="0"/>
    <n v="0"/>
    <n v="0"/>
    <n v="0"/>
    <n v="0"/>
    <s v="HOUSING OPPORTUNITY FUND"/>
    <s v=" HOF OPER YWC_PHSP 13"/>
    <s v="HOMELESS HOUSING"/>
    <s v="FACILITIES MAINTENANCE AND OPERATIONS"/>
  </r>
  <r>
    <x v="1"/>
    <s v="1120281"/>
    <s v="351232"/>
    <x v="111"/>
    <s v="5592000"/>
    <n v="2016"/>
    <x v="3"/>
    <x v="111"/>
    <s v="50000-PROGRAM EXPENDITURE BUDGET"/>
    <s v="53000-SERVICES-OTHER CHARGES"/>
    <m/>
    <n v="0"/>
    <n v="0"/>
    <n v="0"/>
    <n v="0"/>
    <n v="0"/>
    <s v="N/A"/>
    <n v="0"/>
    <n v="0"/>
    <n v="0"/>
    <n v="0"/>
    <n v="0"/>
    <n v="0"/>
    <n v="0"/>
    <n v="0"/>
    <n v="0"/>
    <n v="0"/>
    <n v="0"/>
    <n v="0"/>
    <n v="0"/>
    <s v="HOUSING OPPORTUNITY FUND"/>
    <s v="HOF OPER DES_Evans House 13"/>
    <s v="MDS HOUSING SERVICES"/>
    <s v="HOUSING AND COMMUNITY SERVICES"/>
  </r>
  <r>
    <x v="1"/>
    <s v="1120281"/>
    <s v="351232"/>
    <x v="111"/>
    <s v="5595000"/>
    <n v="2016"/>
    <x v="3"/>
    <x v="111"/>
    <s v="50000-PROGRAM EXPENDITURE BUDGET"/>
    <s v="53000-SERVICES-OTHER CHARGES"/>
    <m/>
    <n v="0"/>
    <n v="0"/>
    <n v="0"/>
    <n v="0"/>
    <n v="0"/>
    <s v="N/A"/>
    <n v="0"/>
    <n v="0"/>
    <n v="0"/>
    <n v="0"/>
    <n v="0"/>
    <n v="0"/>
    <n v="0"/>
    <n v="0"/>
    <n v="0"/>
    <n v="0"/>
    <n v="0"/>
    <n v="0"/>
    <n v="0"/>
    <s v="HOUSING OPPORTUNITY FUND"/>
    <s v="HOF OPER DES_Evans House 13"/>
    <s v="MDS HOUSING SERVICES"/>
    <s v="FACILITIES MAINTENANCE AND OPERATIONS"/>
  </r>
  <r>
    <x v="1"/>
    <s v="1120282"/>
    <s v="351232"/>
    <x v="111"/>
    <s v="5592000"/>
    <n v="2016"/>
    <x v="3"/>
    <x v="111"/>
    <s v="50000-PROGRAM EXPENDITURE BUDGET"/>
    <s v="53000-SERVICES-OTHER CHARGES"/>
    <m/>
    <n v="0"/>
    <n v="0"/>
    <n v="0"/>
    <n v="0"/>
    <n v="0"/>
    <s v="N/A"/>
    <n v="0"/>
    <n v="0"/>
    <n v="0"/>
    <n v="0"/>
    <n v="0"/>
    <n v="0"/>
    <n v="0"/>
    <n v="0"/>
    <n v="0"/>
    <n v="0"/>
    <n v="0"/>
    <n v="0"/>
    <n v="0"/>
    <s v="HOUSING OPPORTUNITY FUND"/>
    <s v="HOF OPER DES_Delridge 13"/>
    <s v="MDS HOUSING SERVICES"/>
    <s v="HOUSING AND COMMUNITY SERVICES"/>
  </r>
  <r>
    <x v="1"/>
    <s v="1120282"/>
    <s v="351232"/>
    <x v="111"/>
    <s v="5595000"/>
    <n v="2016"/>
    <x v="3"/>
    <x v="111"/>
    <s v="50000-PROGRAM EXPENDITURE BUDGET"/>
    <s v="53000-SERVICES-OTHER CHARGES"/>
    <m/>
    <n v="0"/>
    <n v="0"/>
    <n v="0"/>
    <n v="0"/>
    <n v="0"/>
    <s v="N/A"/>
    <n v="0"/>
    <n v="0"/>
    <n v="0"/>
    <n v="0"/>
    <n v="0"/>
    <n v="0"/>
    <n v="0"/>
    <n v="0"/>
    <n v="0"/>
    <n v="0"/>
    <n v="0"/>
    <n v="0"/>
    <n v="0"/>
    <s v="HOUSING OPPORTUNITY FUND"/>
    <s v="HOF OPER DES_Delridge 13"/>
    <s v="MDS HOUSING SERVICES"/>
    <s v="FACILITIES MAINTENANCE AND OPERATIONS"/>
  </r>
  <r>
    <x v="1"/>
    <s v="1120283"/>
    <s v="351229"/>
    <x v="111"/>
    <s v="5592000"/>
    <n v="2016"/>
    <x v="3"/>
    <x v="111"/>
    <s v="50000-PROGRAM EXPENDITURE BUDGET"/>
    <s v="53000-SERVICES-OTHER CHARGES"/>
    <m/>
    <n v="0"/>
    <n v="0"/>
    <n v="0"/>
    <n v="0"/>
    <n v="0"/>
    <s v="N/A"/>
    <n v="0"/>
    <n v="0"/>
    <n v="0"/>
    <n v="0"/>
    <n v="0"/>
    <n v="0"/>
    <n v="0"/>
    <n v="0"/>
    <n v="0"/>
    <n v="0"/>
    <n v="0"/>
    <n v="0"/>
    <n v="0"/>
    <s v="HOUSING OPPORTUNITY FUND"/>
    <s v=" HOF OPER PHG_WILAMS 13 -VETS"/>
    <s v="LEVY HOUSING SERVICES"/>
    <s v="HOUSING AND COMMUNITY SERVICES"/>
  </r>
  <r>
    <x v="1"/>
    <s v="1120283"/>
    <s v="351229"/>
    <x v="111"/>
    <s v="5595000"/>
    <n v="2016"/>
    <x v="3"/>
    <x v="111"/>
    <s v="50000-PROGRAM EXPENDITURE BUDGET"/>
    <s v="53000-SERVICES-OTHER CHARGES"/>
    <m/>
    <n v="0"/>
    <n v="0"/>
    <n v="0"/>
    <n v="0"/>
    <n v="0"/>
    <s v="N/A"/>
    <n v="0"/>
    <n v="0"/>
    <n v="0"/>
    <n v="0"/>
    <n v="0"/>
    <n v="0"/>
    <n v="0"/>
    <n v="0"/>
    <n v="0"/>
    <n v="0"/>
    <n v="0"/>
    <n v="0"/>
    <n v="0"/>
    <s v="HOUSING OPPORTUNITY FUND"/>
    <s v=" HOF OPER PHG_WILAMS 13 -VETS"/>
    <s v="LEVY HOUSING SERVICES"/>
    <s v="FACILITIES MAINTENANCE AND OPERATIONS"/>
  </r>
  <r>
    <x v="1"/>
    <s v="1120284"/>
    <s v="351229"/>
    <x v="111"/>
    <s v="5592000"/>
    <n v="2016"/>
    <x v="3"/>
    <x v="111"/>
    <s v="50000-PROGRAM EXPENDITURE BUDGET"/>
    <s v="53000-SERVICES-OTHER CHARGES"/>
    <m/>
    <n v="0"/>
    <n v="0"/>
    <n v="0"/>
    <n v="0"/>
    <n v="0"/>
    <s v="N/A"/>
    <n v="0"/>
    <n v="0"/>
    <n v="0"/>
    <n v="0"/>
    <n v="0"/>
    <n v="0"/>
    <n v="0"/>
    <n v="0"/>
    <n v="0"/>
    <n v="0"/>
    <n v="0"/>
    <n v="0"/>
    <n v="0"/>
    <s v="HOUSING OPPORTUNITY FUND"/>
    <s v="HOF OPER F VAL_HSEP 13 - VETS"/>
    <s v="LEVY HOUSING SERVICES"/>
    <s v="HOUSING AND COMMUNITY SERVICES"/>
  </r>
  <r>
    <x v="1"/>
    <s v="1120284"/>
    <s v="351229"/>
    <x v="111"/>
    <s v="5595000"/>
    <n v="2016"/>
    <x v="3"/>
    <x v="111"/>
    <s v="50000-PROGRAM EXPENDITURE BUDGET"/>
    <s v="53000-SERVICES-OTHER CHARGES"/>
    <m/>
    <n v="0"/>
    <n v="0"/>
    <n v="0"/>
    <n v="0"/>
    <n v="0"/>
    <s v="N/A"/>
    <n v="0"/>
    <n v="0"/>
    <n v="0"/>
    <n v="0"/>
    <n v="0"/>
    <n v="0"/>
    <n v="0"/>
    <n v="0"/>
    <n v="0"/>
    <n v="0"/>
    <n v="0"/>
    <n v="0"/>
    <n v="0"/>
    <s v="HOUSING OPPORTUNITY FUND"/>
    <s v="HOF OPER F VAL_HSEP 13 - VETS"/>
    <s v="LEVY HOUSING SERVICES"/>
    <s v="FACILITIES MAINTENANCE AND OPERATIONS"/>
  </r>
  <r>
    <x v="1"/>
    <s v="1120285"/>
    <s v="351229"/>
    <x v="111"/>
    <s v="5592000"/>
    <n v="2016"/>
    <x v="3"/>
    <x v="111"/>
    <s v="50000-PROGRAM EXPENDITURE BUDGET"/>
    <s v="53000-SERVICES-OTHER CHARGES"/>
    <m/>
    <n v="0"/>
    <n v="0"/>
    <n v="1905"/>
    <n v="0"/>
    <n v="-1905"/>
    <s v="N/A"/>
    <n v="1905"/>
    <n v="0"/>
    <n v="0"/>
    <n v="0"/>
    <n v="0"/>
    <n v="0"/>
    <n v="0"/>
    <n v="0"/>
    <n v="0"/>
    <n v="0"/>
    <n v="0"/>
    <n v="0"/>
    <n v="0"/>
    <s v="HOUSING OPPORTUNITY FUND"/>
    <s v="HOF OPER IMA_JOHNSON HILL 13"/>
    <s v="LEVY HOUSING SERVICES"/>
    <s v="HOUSING AND COMMUNITY SERVICES"/>
  </r>
  <r>
    <x v="1"/>
    <s v="1120285"/>
    <s v="351229"/>
    <x v="111"/>
    <s v="5595000"/>
    <n v="2016"/>
    <x v="3"/>
    <x v="111"/>
    <s v="50000-PROGRAM EXPENDITURE BUDGET"/>
    <s v="53000-SERVICES-OTHER CHARGES"/>
    <m/>
    <n v="0"/>
    <n v="0"/>
    <n v="0"/>
    <n v="0"/>
    <n v="0"/>
    <s v="N/A"/>
    <n v="0"/>
    <n v="0"/>
    <n v="0"/>
    <n v="0"/>
    <n v="0"/>
    <n v="0"/>
    <n v="0"/>
    <n v="0"/>
    <n v="0"/>
    <n v="0"/>
    <n v="0"/>
    <n v="0"/>
    <n v="0"/>
    <s v="HOUSING OPPORTUNITY FUND"/>
    <s v="HOF OPER IMA_JOHNSON HILL 13"/>
    <s v="LEVY HOUSING SERVICES"/>
    <s v="FACILITIES MAINTENANCE AND OPERATIONS"/>
  </r>
  <r>
    <x v="1"/>
    <s v="1120286"/>
    <s v="351229"/>
    <x v="111"/>
    <s v="5595000"/>
    <n v="2016"/>
    <x v="3"/>
    <x v="111"/>
    <s v="50000-PROGRAM EXPENDITURE BUDGET"/>
    <s v="53000-SERVICES-OTHER CHARGES"/>
    <m/>
    <n v="0"/>
    <n v="0"/>
    <n v="-410"/>
    <n v="0"/>
    <n v="410"/>
    <s v="N/A"/>
    <n v="-410"/>
    <n v="0"/>
    <n v="0"/>
    <n v="0"/>
    <n v="0"/>
    <n v="0"/>
    <n v="0"/>
    <n v="0"/>
    <n v="0"/>
    <n v="0"/>
    <n v="0"/>
    <n v="0"/>
    <n v="0"/>
    <s v="HOUSING OPPORTUNITY FUND"/>
    <s v="HOF OPER CFH_PSH 13 -HS LEVY"/>
    <s v="LEVY HOUSING SERVICES"/>
    <s v="FACILITIES MAINTENANCE AND OPERATIONS"/>
  </r>
  <r>
    <x v="1"/>
    <s v="1120297"/>
    <s v="351201"/>
    <x v="111"/>
    <s v="5595000"/>
    <n v="2016"/>
    <x v="3"/>
    <x v="111"/>
    <s v="50000-PROGRAM EXPENDITURE BUDGET"/>
    <s v="53000-SERVICES-OTHER CHARGES"/>
    <m/>
    <n v="0"/>
    <n v="0"/>
    <n v="0"/>
    <n v="0"/>
    <n v="0"/>
    <s v="N/A"/>
    <n v="0"/>
    <n v="0"/>
    <n v="0"/>
    <n v="0"/>
    <n v="0"/>
    <n v="0"/>
    <n v="0"/>
    <n v="0"/>
    <n v="0"/>
    <n v="0"/>
    <n v="0"/>
    <n v="0"/>
    <n v="0"/>
    <s v="HOUSING OPPORTUNITY FUND"/>
    <s v="HOF OPER YY ADULT DATA SYSTEM"/>
    <s v="OTHER HOF-PROJECTS AND INITIATIVES"/>
    <s v="FACILITIES MAINTENANCE AND OPERATIONS"/>
  </r>
  <r>
    <x v="1"/>
    <s v="1120457"/>
    <s v="351229"/>
    <x v="111"/>
    <s v="5595000"/>
    <n v="2016"/>
    <x v="3"/>
    <x v="111"/>
    <s v="50000-PROGRAM EXPENDITURE BUDGET"/>
    <s v="53000-SERVICES-OTHER CHARGES"/>
    <m/>
    <n v="0"/>
    <n v="0"/>
    <n v="0"/>
    <n v="0"/>
    <n v="0"/>
    <s v="N/A"/>
    <n v="0"/>
    <n v="0"/>
    <n v="0"/>
    <n v="0"/>
    <n v="0"/>
    <n v="0"/>
    <n v="0"/>
    <n v="0"/>
    <n v="0"/>
    <n v="0"/>
    <n v="0"/>
    <n v="0"/>
    <n v="0"/>
    <s v="HOUSING OPPORTUNITY FUND"/>
    <s v="HOF OPER LEVY YOUTHCARE"/>
    <s v="LEVY HOUSING SERVICES"/>
    <s v="FACILITIES MAINTENANCE AND OPERATIONS"/>
  </r>
  <r>
    <x v="1"/>
    <s v="1120458"/>
    <s v="351229"/>
    <x v="111"/>
    <s v="5595000"/>
    <n v="2016"/>
    <x v="3"/>
    <x v="111"/>
    <s v="50000-PROGRAM EXPENDITURE BUDGET"/>
    <s v="53000-SERVICES-OTHER CHARGES"/>
    <m/>
    <n v="0"/>
    <n v="0"/>
    <n v="0"/>
    <n v="0"/>
    <n v="0"/>
    <s v="N/A"/>
    <n v="0"/>
    <n v="0"/>
    <n v="0"/>
    <n v="0"/>
    <n v="0"/>
    <n v="0"/>
    <n v="0"/>
    <n v="0"/>
    <n v="0"/>
    <n v="0"/>
    <n v="0"/>
    <n v="0"/>
    <n v="0"/>
    <s v="HOUSING OPPORTUNITY FUND"/>
    <s v="HOF OPER LEVY FRIND OF YUTH"/>
    <s v="LEVY HOUSING SERVICES"/>
    <s v="FACILITIES MAINTENANCE AND OPERATIONS"/>
  </r>
  <r>
    <x v="1"/>
    <s v="1120509"/>
    <s v="000000"/>
    <x v="145"/>
    <s v="0000000"/>
    <n v="2016"/>
    <x v="0"/>
    <x v="145"/>
    <s v="BS000-CURRENT ASSETS"/>
    <s v="B1150-ACCOUNTS RECEIVABLE"/>
    <m/>
    <n v="0"/>
    <n v="0"/>
    <n v="0"/>
    <n v="0"/>
    <n v="0"/>
    <s v="N/A"/>
    <n v="0"/>
    <n v="0"/>
    <n v="0"/>
    <n v="0"/>
    <n v="0"/>
    <n v="0"/>
    <n v="0"/>
    <n v="0"/>
    <n v="0"/>
    <n v="0"/>
    <n v="0"/>
    <n v="0"/>
    <n v="0"/>
    <s v="HOUSING OPPORTUNITY FUND"/>
    <s v="HOF OPER YOUTH -YNG HSL ADMIN"/>
    <s v="DEFAULT"/>
    <s v="Default"/>
  </r>
  <r>
    <x v="1"/>
    <s v="1120509"/>
    <s v="351201"/>
    <x v="205"/>
    <s v="0000000"/>
    <n v="2016"/>
    <x v="4"/>
    <x v="204"/>
    <s v="R3000-REVENUE"/>
    <s v="R3900-OTHER FINANCING SOURCES"/>
    <m/>
    <n v="0"/>
    <n v="0"/>
    <n v="0"/>
    <n v="0"/>
    <n v="0"/>
    <s v="N/A"/>
    <n v="0"/>
    <n v="0"/>
    <n v="0"/>
    <n v="0"/>
    <n v="0"/>
    <n v="0"/>
    <n v="0"/>
    <n v="0"/>
    <n v="0"/>
    <n v="0"/>
    <n v="0"/>
    <n v="0"/>
    <n v="0"/>
    <s v="HOUSING OPPORTUNITY FUND"/>
    <s v="HOF OPER YOUTH -YNG HSL ADMIN"/>
    <s v="OTHER HOF-PROJECTS AND INITIATIVES"/>
    <s v="Default"/>
  </r>
  <r>
    <x v="1"/>
    <s v="1120509"/>
    <s v="351201"/>
    <x v="193"/>
    <s v="0000000"/>
    <n v="2016"/>
    <x v="4"/>
    <x v="192"/>
    <s v="R3000-REVENUE"/>
    <s v="R3600-MISCELLANEOUS REVENUE"/>
    <m/>
    <n v="0"/>
    <n v="0"/>
    <n v="0"/>
    <n v="0"/>
    <n v="0"/>
    <s v="N/A"/>
    <n v="0"/>
    <n v="0"/>
    <n v="0"/>
    <n v="0"/>
    <n v="0"/>
    <n v="0"/>
    <n v="0"/>
    <n v="0"/>
    <n v="0"/>
    <n v="0"/>
    <n v="0"/>
    <n v="0"/>
    <n v="0"/>
    <s v="HOUSING OPPORTUNITY FUND"/>
    <s v="HOF OPER YOUTH -YNG HSL ADMIN"/>
    <s v="OTHER HOF-PROJECTS AND INITIATIVES"/>
    <s v="Default"/>
  </r>
  <r>
    <x v="1"/>
    <s v="1120509"/>
    <s v="351201"/>
    <x v="40"/>
    <s v="5592000"/>
    <n v="2016"/>
    <x v="3"/>
    <x v="40"/>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HOUSING AND COMMUNITY SERVICES"/>
  </r>
  <r>
    <x v="1"/>
    <s v="1120509"/>
    <s v="351201"/>
    <x v="40"/>
    <s v="5595000"/>
    <n v="2016"/>
    <x v="3"/>
    <x v="40"/>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FACILITIES MAINTENANCE AND OPERATIONS"/>
  </r>
  <r>
    <x v="1"/>
    <s v="1120509"/>
    <s v="351201"/>
    <x v="106"/>
    <s v="5592000"/>
    <n v="2016"/>
    <x v="3"/>
    <x v="106"/>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HOUSING AND COMMUNITY SERVICES"/>
  </r>
  <r>
    <x v="1"/>
    <s v="1120509"/>
    <s v="351201"/>
    <x v="106"/>
    <s v="5595000"/>
    <n v="2016"/>
    <x v="3"/>
    <x v="106"/>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FACILITIES MAINTENANCE AND OPERATIONS"/>
  </r>
  <r>
    <x v="1"/>
    <s v="1120509"/>
    <s v="351201"/>
    <x v="70"/>
    <s v="5592000"/>
    <n v="2016"/>
    <x v="3"/>
    <x v="70"/>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0"/>
    <s v="5595000"/>
    <n v="2016"/>
    <x v="3"/>
    <x v="70"/>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1"/>
    <s v="5592000"/>
    <n v="2016"/>
    <x v="3"/>
    <x v="71"/>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1"/>
    <s v="5595000"/>
    <n v="2016"/>
    <x v="3"/>
    <x v="71"/>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2"/>
    <s v="5592000"/>
    <n v="2016"/>
    <x v="3"/>
    <x v="72"/>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2"/>
    <s v="5595000"/>
    <n v="2016"/>
    <x v="3"/>
    <x v="72"/>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177"/>
    <s v="5592000"/>
    <n v="2016"/>
    <x v="3"/>
    <x v="176"/>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177"/>
    <s v="5595000"/>
    <n v="2016"/>
    <x v="3"/>
    <x v="176"/>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5"/>
    <s v="5595000"/>
    <n v="2016"/>
    <x v="3"/>
    <x v="75"/>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23"/>
    <s v="5595000"/>
    <n v="2016"/>
    <x v="3"/>
    <x v="123"/>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57"/>
    <s v="0000000"/>
    <n v="2016"/>
    <x v="3"/>
    <x v="156"/>
    <s v="50000-PROGRAM EXPENDITURE BUDGET"/>
    <s v="52000-SUPPLIES"/>
    <m/>
    <n v="0"/>
    <n v="0"/>
    <n v="0"/>
    <n v="0"/>
    <n v="0"/>
    <s v="N/A"/>
    <n v="0"/>
    <n v="0"/>
    <n v="0"/>
    <n v="0"/>
    <n v="0"/>
    <n v="0"/>
    <n v="0"/>
    <n v="0"/>
    <n v="0"/>
    <n v="0"/>
    <n v="0"/>
    <n v="0"/>
    <n v="0"/>
    <s v="HOUSING OPPORTUNITY FUND"/>
    <s v="HOF OPER YOUTH -YNG HSL ADMIN"/>
    <s v="OTHER HOF-PROJECTS AND INITIATIVES"/>
    <s v="Default"/>
  </r>
  <r>
    <x v="1"/>
    <s v="1120509"/>
    <s v="351201"/>
    <x v="157"/>
    <s v="5595000"/>
    <n v="2016"/>
    <x v="3"/>
    <x v="156"/>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54"/>
    <s v="5595000"/>
    <n v="2016"/>
    <x v="3"/>
    <x v="153"/>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38"/>
    <s v="5592000"/>
    <n v="2016"/>
    <x v="3"/>
    <x v="38"/>
    <s v="50000-PROGRAM EXPENDITURE BUDGET"/>
    <s v="53000-SERVICES-OTHER CHARGES"/>
    <m/>
    <n v="0"/>
    <n v="0"/>
    <n v="0"/>
    <n v="0"/>
    <n v="0"/>
    <s v="N/A"/>
    <n v="0"/>
    <n v="0"/>
    <n v="0"/>
    <n v="0"/>
    <n v="0"/>
    <n v="0"/>
    <n v="0"/>
    <n v="0"/>
    <n v="0"/>
    <n v="0"/>
    <n v="0"/>
    <n v="0"/>
    <n v="0"/>
    <s v="HOUSING OPPORTUNITY FUND"/>
    <s v="HOF OPER YOUTH -YNG HSL ADMIN"/>
    <s v="OTHER HOF-PROJECTS AND INITIATIVES"/>
    <s v="HOUSING AND COMMUNITY SERVICES"/>
  </r>
  <r>
    <x v="1"/>
    <s v="1120509"/>
    <s v="351201"/>
    <x v="76"/>
    <s v="5595000"/>
    <n v="2016"/>
    <x v="3"/>
    <x v="76"/>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111"/>
    <s v="0000000"/>
    <n v="2016"/>
    <x v="3"/>
    <x v="111"/>
    <s v="50000-PROGRAM EXPENDITURE BUDGET"/>
    <s v="53000-SERVICES-OTHER CHARGES"/>
    <m/>
    <n v="0"/>
    <n v="0"/>
    <n v="0"/>
    <n v="0"/>
    <n v="0"/>
    <s v="N/A"/>
    <n v="0"/>
    <n v="0"/>
    <n v="0"/>
    <n v="0"/>
    <n v="0"/>
    <n v="0"/>
    <n v="0"/>
    <n v="0"/>
    <n v="0"/>
    <n v="0"/>
    <n v="0"/>
    <n v="0"/>
    <n v="0"/>
    <s v="HOUSING OPPORTUNITY FUND"/>
    <s v="HOF OPER YOUTH -YNG HSL ADMIN"/>
    <s v="OTHER HOF-PROJECTS AND INITIATIVES"/>
    <s v="Default"/>
  </r>
  <r>
    <x v="1"/>
    <s v="1120509"/>
    <s v="351201"/>
    <x v="114"/>
    <s v="0000000"/>
    <n v="2016"/>
    <x v="3"/>
    <x v="114"/>
    <s v="50000-PROGRAM EXPENDITURE BUDGET"/>
    <s v="53000-SERVICES-OTHER CHARGES"/>
    <m/>
    <n v="0"/>
    <n v="0"/>
    <n v="0"/>
    <n v="0"/>
    <n v="0"/>
    <s v="N/A"/>
    <n v="0"/>
    <n v="0"/>
    <n v="0"/>
    <n v="0"/>
    <n v="0"/>
    <n v="0"/>
    <n v="0"/>
    <n v="0"/>
    <n v="0"/>
    <n v="0"/>
    <n v="0"/>
    <n v="0"/>
    <n v="0"/>
    <s v="HOUSING OPPORTUNITY FUND"/>
    <s v="HOF OPER YOUTH -YNG HSL ADMIN"/>
    <s v="OTHER HOF-PROJECTS AND INITIATIVES"/>
    <s v="Default"/>
  </r>
  <r>
    <x v="1"/>
    <s v="1120509"/>
    <s v="351201"/>
    <x v="114"/>
    <s v="5595000"/>
    <n v="2016"/>
    <x v="3"/>
    <x v="114"/>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147"/>
    <s v="5595000"/>
    <n v="2016"/>
    <x v="3"/>
    <x v="147"/>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42"/>
    <s v="5592000"/>
    <n v="2016"/>
    <x v="3"/>
    <x v="42"/>
    <s v="50000-PROGRAM EXPENDITURE BUDGET"/>
    <s v="55000-INTRAGOVERNMENTAL SERVICES"/>
    <m/>
    <n v="0"/>
    <n v="0"/>
    <n v="0"/>
    <n v="0"/>
    <n v="0"/>
    <s v="N/A"/>
    <n v="0"/>
    <n v="0"/>
    <n v="0"/>
    <n v="0"/>
    <n v="0"/>
    <n v="0"/>
    <n v="0"/>
    <n v="0"/>
    <n v="0"/>
    <n v="0"/>
    <n v="0"/>
    <n v="0"/>
    <n v="0"/>
    <s v="HOUSING OPPORTUNITY FUND"/>
    <s v="HOF OPER YOUTH -YNG HSL ADMIN"/>
    <s v="OTHER HOF-PROJECTS AND INITIATIVES"/>
    <s v="HOUSING AND COMMUNITY SERVICES"/>
  </r>
  <r>
    <x v="1"/>
    <s v="1120509"/>
    <s v="351201"/>
    <x v="42"/>
    <s v="5595000"/>
    <n v="2016"/>
    <x v="3"/>
    <x v="42"/>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226"/>
    <s v="5595000"/>
    <n v="2016"/>
    <x v="3"/>
    <x v="225"/>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148"/>
    <s v="5595000"/>
    <n v="2016"/>
    <x v="3"/>
    <x v="148"/>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136"/>
    <s v="0000000"/>
    <n v="2016"/>
    <x v="3"/>
    <x v="136"/>
    <s v="50000-PROGRAM EXPENDITURE BUDGET"/>
    <s v="58000-INTRAGOVERNMENTAL CONTRIBUTIONS"/>
    <m/>
    <n v="0"/>
    <n v="0"/>
    <n v="0"/>
    <n v="0"/>
    <n v="0"/>
    <s v="N/A"/>
    <n v="0"/>
    <n v="0"/>
    <n v="0"/>
    <n v="0"/>
    <n v="0"/>
    <n v="0"/>
    <n v="0"/>
    <n v="0"/>
    <n v="0"/>
    <n v="0"/>
    <n v="0"/>
    <n v="0"/>
    <n v="0"/>
    <s v="HOUSING OPPORTUNITY FUND"/>
    <s v="HOF OPER YOUTH -YNG HSL ADMIN"/>
    <s v="OTHER HOF-PROJECTS AND INITIATIVES"/>
    <s v="Default"/>
  </r>
  <r>
    <x v="1"/>
    <s v="1120509"/>
    <s v="351201"/>
    <x v="117"/>
    <s v="0000000"/>
    <n v="2016"/>
    <x v="3"/>
    <x v="117"/>
    <s v="50000-PROGRAM EXPENDITURE BUDGET"/>
    <s v="59900-CONTRA EXPENDITURES"/>
    <m/>
    <n v="0"/>
    <n v="0"/>
    <n v="0"/>
    <n v="0"/>
    <n v="0"/>
    <s v="N/A"/>
    <n v="0"/>
    <n v="0"/>
    <n v="0"/>
    <n v="0"/>
    <n v="0"/>
    <n v="0"/>
    <n v="0"/>
    <n v="0"/>
    <n v="0"/>
    <n v="0"/>
    <n v="0"/>
    <n v="0"/>
    <n v="0"/>
    <s v="HOUSING OPPORTUNITY FUND"/>
    <s v="HOF OPER YOUTH -YNG HSL ADMIN"/>
    <s v="OTHER HOF-PROJECTS AND INITIATIVES"/>
    <s v="Default"/>
  </r>
  <r>
    <x v="1"/>
    <s v="1120509"/>
    <s v="351201"/>
    <x v="117"/>
    <s v="5595000"/>
    <n v="2016"/>
    <x v="3"/>
    <x v="117"/>
    <s v="50000-PROGRAM EXPENDITURE BUDGET"/>
    <s v="59900-CONTRA EXPENDITURES"/>
    <m/>
    <n v="0"/>
    <n v="0"/>
    <n v="0"/>
    <n v="0"/>
    <n v="0"/>
    <s v="N/A"/>
    <n v="0"/>
    <n v="0"/>
    <n v="0"/>
    <n v="0"/>
    <n v="0"/>
    <n v="0"/>
    <n v="0"/>
    <n v="0"/>
    <n v="0"/>
    <n v="0"/>
    <n v="0"/>
    <n v="0"/>
    <n v="0"/>
    <s v="HOUSING OPPORTUNITY FUND"/>
    <s v="HOF OPER YOUTH -YNG HSL ADMIN"/>
    <s v="OTHER HOF-PROJECTS AND INITIATIVES"/>
    <s v="FACILITIES MAINTENANCE AND OPERATIONS"/>
  </r>
  <r>
    <x v="1"/>
    <s v="1120553"/>
    <s v="351022"/>
    <x v="111"/>
    <s v="5595000"/>
    <n v="2016"/>
    <x v="3"/>
    <x v="111"/>
    <s v="50000-PROGRAM EXPENDITURE BUDGET"/>
    <s v="53000-SERVICES-OTHER CHARGES"/>
    <m/>
    <n v="0"/>
    <n v="0"/>
    <n v="0"/>
    <n v="0"/>
    <n v="0"/>
    <s v="N/A"/>
    <n v="0"/>
    <n v="0"/>
    <n v="0"/>
    <n v="0"/>
    <n v="0"/>
    <n v="0"/>
    <n v="0"/>
    <n v="0"/>
    <n v="0"/>
    <n v="0"/>
    <n v="0"/>
    <n v="0"/>
    <n v="0"/>
    <s v="HOUSING OPPORTUNITY FUND"/>
    <s v="HOF OPER SPT TO HMLESS &amp; AFFRD"/>
    <s v="HOMELESS HOUSING"/>
    <s v="FACILITIES MAINTENANCE AND OPERATIONS"/>
  </r>
  <r>
    <x v="1"/>
    <s v="1120618"/>
    <s v="351022"/>
    <x v="111"/>
    <s v="5595000"/>
    <n v="2016"/>
    <x v="3"/>
    <x v="111"/>
    <s v="50000-PROGRAM EXPENDITURE BUDGET"/>
    <s v="53000-SERVICES-OTHER CHARGES"/>
    <m/>
    <n v="0"/>
    <n v="0"/>
    <n v="0"/>
    <n v="0"/>
    <n v="0"/>
    <s v="N/A"/>
    <n v="0"/>
    <n v="0"/>
    <n v="0"/>
    <n v="0"/>
    <n v="0"/>
    <n v="0"/>
    <n v="0"/>
    <n v="0"/>
    <n v="0"/>
    <n v="0"/>
    <n v="0"/>
    <n v="0"/>
    <n v="0"/>
    <s v="HOUSING OPPORTUNITY FUND"/>
    <s v="HOF OPER YOUTHCARE CATYST 2013"/>
    <s v="HOMELESS HOUSING"/>
    <s v="FACILITIES MAINTENANCE AND OPERATIONS"/>
  </r>
  <r>
    <x v="1"/>
    <s v="1120696"/>
    <s v="351022"/>
    <x v="111"/>
    <s v="5595000"/>
    <n v="2016"/>
    <x v="3"/>
    <x v="111"/>
    <s v="50000-PROGRAM EXPENDITURE BUDGET"/>
    <s v="53000-SERVICES-OTHER CHARGES"/>
    <m/>
    <n v="0"/>
    <n v="0"/>
    <n v="0"/>
    <n v="0"/>
    <n v="0"/>
    <s v="N/A"/>
    <n v="0"/>
    <n v="0"/>
    <n v="0"/>
    <n v="0"/>
    <n v="0"/>
    <n v="0"/>
    <n v="0"/>
    <n v="0"/>
    <n v="0"/>
    <n v="0"/>
    <n v="0"/>
    <n v="0"/>
    <n v="0"/>
    <s v="HOUSING OPPORTUNITY FUND"/>
    <s v="HOF OPER DAY CENTER"/>
    <s v="HOMELESS HOUSING"/>
    <s v="FACILITIES MAINTENANCE AND OPERATIONS"/>
  </r>
  <r>
    <x v="1"/>
    <s v="1120706"/>
    <s v="351020"/>
    <x v="111"/>
    <s v="5595000"/>
    <n v="2016"/>
    <x v="3"/>
    <x v="111"/>
    <s v="50000-PROGRAM EXPENDITURE BUDGET"/>
    <s v="53000-SERVICES-OTHER CHARGES"/>
    <m/>
    <n v="0"/>
    <n v="0"/>
    <n v="0"/>
    <n v="-580000"/>
    <n v="580000"/>
    <s v="N/A"/>
    <n v="0"/>
    <n v="0"/>
    <n v="0"/>
    <n v="0"/>
    <n v="0"/>
    <n v="0"/>
    <n v="0"/>
    <n v="0"/>
    <n v="0"/>
    <n v="0"/>
    <n v="0"/>
    <n v="0"/>
    <n v="0"/>
    <s v="HOUSING OPPORTUNITY FUND"/>
    <s v="HOF OPER LIHI BELLEVUE APTS1"/>
    <s v="RAHP HSG CAPITAL"/>
    <s v="FACILITIES MAINTENANCE AND OPERATIONS"/>
  </r>
  <r>
    <x v="1"/>
    <s v="1120708"/>
    <s v="351226"/>
    <x v="111"/>
    <s v="5595000"/>
    <n v="2016"/>
    <x v="3"/>
    <x v="111"/>
    <s v="50000-PROGRAM EXPENDITURE BUDGET"/>
    <s v="53000-SERVICES-OTHER CHARGES"/>
    <m/>
    <n v="0"/>
    <n v="0"/>
    <n v="0"/>
    <n v="-55000"/>
    <n v="55000"/>
    <s v="N/A"/>
    <n v="0"/>
    <n v="0"/>
    <n v="0"/>
    <n v="0"/>
    <n v="0"/>
    <n v="0"/>
    <n v="0"/>
    <n v="0"/>
    <n v="0"/>
    <n v="0"/>
    <n v="0"/>
    <n v="0"/>
    <n v="0"/>
    <s v="HOUSING OPPORTUNITY FUND"/>
    <s v="HOF OPER RHA KIRKLAND TOWNHM"/>
    <s v="VETS LEVY CAP"/>
    <s v="FACILITIES MAINTENANCE AND OPERATIONS"/>
  </r>
  <r>
    <x v="1"/>
    <s v="1120710"/>
    <s v="351226"/>
    <x v="111"/>
    <s v="5595000"/>
    <n v="2016"/>
    <x v="3"/>
    <x v="111"/>
    <s v="50000-PROGRAM EXPENDITURE BUDGET"/>
    <s v="53000-SERVICES-OTHER CHARGES"/>
    <m/>
    <n v="0"/>
    <n v="0"/>
    <n v="0"/>
    <n v="0"/>
    <n v="0"/>
    <s v="N/A"/>
    <n v="0"/>
    <n v="0"/>
    <n v="0"/>
    <n v="0"/>
    <n v="0"/>
    <n v="0"/>
    <n v="0"/>
    <n v="0"/>
    <n v="0"/>
    <n v="0"/>
    <n v="0"/>
    <n v="0"/>
    <n v="0"/>
    <s v="HOUSING OPPORTUNITY FUND"/>
    <s v="HOF OPER PHG THIRD &amp; VIRGINIA1"/>
    <s v="VETS LEVY CAP"/>
    <s v="FACILITIES MAINTENANCE AND OPERATIONS"/>
  </r>
  <r>
    <x v="1"/>
    <s v="1120712"/>
    <s v="351225"/>
    <x v="111"/>
    <s v="5595000"/>
    <n v="2016"/>
    <x v="3"/>
    <x v="111"/>
    <s v="50000-PROGRAM EXPENDITURE BUDGET"/>
    <s v="53000-SERVICES-OTHER CHARGES"/>
    <m/>
    <n v="0"/>
    <n v="0"/>
    <n v="0"/>
    <n v="0"/>
    <n v="0"/>
    <s v="N/A"/>
    <n v="0"/>
    <n v="0"/>
    <n v="0"/>
    <n v="0"/>
    <n v="0"/>
    <n v="0"/>
    <n v="0"/>
    <n v="0"/>
    <n v="0"/>
    <n v="0"/>
    <n v="0"/>
    <n v="0"/>
    <n v="0"/>
    <s v="HOUSING OPPORTUNITY FUND"/>
    <s v="HOF OPER FFC COMMUNITY HM VII"/>
    <s v="HUMAN SVCS LEVY CAP"/>
    <s v="FACILITIES MAINTENANCE AND OPERATIONS"/>
  </r>
  <r>
    <x v="1"/>
    <s v="1120713"/>
    <s v="351225"/>
    <x v="111"/>
    <s v="5595000"/>
    <n v="2016"/>
    <x v="3"/>
    <x v="111"/>
    <s v="50000-PROGRAM EXPENDITURE BUDGET"/>
    <s v="53000-SERVICES-OTHER CHARGES"/>
    <m/>
    <n v="0"/>
    <n v="0"/>
    <n v="0"/>
    <n v="0"/>
    <n v="0"/>
    <s v="N/A"/>
    <n v="0"/>
    <n v="0"/>
    <n v="0"/>
    <n v="0"/>
    <n v="0"/>
    <n v="0"/>
    <n v="0"/>
    <n v="0"/>
    <n v="0"/>
    <n v="0"/>
    <n v="0"/>
    <n v="0"/>
    <n v="0"/>
    <s v="HOUSING OPPORTUNITY FUND"/>
    <s v="HOF OPER NAVOS INDEPENDEN BR1"/>
    <s v="HUMAN SVCS LEVY CAP"/>
    <s v="FACILITIES MAINTENANCE AND OPERATIONS"/>
  </r>
  <r>
    <x v="1"/>
    <s v="1120714"/>
    <s v="351225"/>
    <x v="111"/>
    <s v="5595000"/>
    <n v="2016"/>
    <x v="3"/>
    <x v="111"/>
    <s v="50000-PROGRAM EXPENDITURE BUDGET"/>
    <s v="53000-SERVICES-OTHER CHARGES"/>
    <m/>
    <n v="0"/>
    <n v="0"/>
    <n v="0"/>
    <n v="-1200000"/>
    <n v="1200000"/>
    <s v="N/A"/>
    <n v="0"/>
    <n v="0"/>
    <n v="0"/>
    <n v="0"/>
    <n v="0"/>
    <n v="0"/>
    <n v="0"/>
    <n v="0"/>
    <n v="0"/>
    <n v="0"/>
    <n v="0"/>
    <n v="0"/>
    <n v="0"/>
    <s v="HOUSING OPPORTUNITY FUND"/>
    <s v="HOF OPER LIHI BELLEVUE APTS3"/>
    <s v="HUMAN SVCS LEVY CAP"/>
    <s v="FACILITIES MAINTENANCE AND OPERATIONS"/>
  </r>
  <r>
    <x v="1"/>
    <s v="1120715"/>
    <s v="351022"/>
    <x v="111"/>
    <s v="5595000"/>
    <n v="2016"/>
    <x v="3"/>
    <x v="111"/>
    <s v="50000-PROGRAM EXPENDITURE BUDGET"/>
    <s v="53000-SERVICES-OTHER CHARGES"/>
    <m/>
    <n v="0"/>
    <n v="0"/>
    <n v="0"/>
    <n v="0"/>
    <n v="0"/>
    <s v="N/A"/>
    <n v="0"/>
    <n v="0"/>
    <n v="0"/>
    <n v="0"/>
    <n v="0"/>
    <n v="0"/>
    <n v="0"/>
    <n v="0"/>
    <n v="0"/>
    <n v="0"/>
    <n v="0"/>
    <n v="0"/>
    <n v="0"/>
    <s v="HOUSING OPPORTUNITY FUND"/>
    <s v="HOF OPER NAVOS INDEPENDEN BR2"/>
    <s v="HOMELESS HOUSING"/>
    <s v="FACILITIES MAINTENANCE AND OPERATIONS"/>
  </r>
  <r>
    <x v="1"/>
    <s v="1120716"/>
    <s v="351022"/>
    <x v="111"/>
    <s v="5595000"/>
    <n v="2016"/>
    <x v="3"/>
    <x v="111"/>
    <s v="50000-PROGRAM EXPENDITURE BUDGET"/>
    <s v="53000-SERVICES-OTHER CHARGES"/>
    <m/>
    <n v="0"/>
    <n v="0"/>
    <n v="0"/>
    <n v="0"/>
    <n v="0"/>
    <s v="N/A"/>
    <n v="0"/>
    <n v="0"/>
    <n v="0"/>
    <n v="0"/>
    <n v="0"/>
    <n v="0"/>
    <n v="0"/>
    <n v="0"/>
    <n v="0"/>
    <n v="0"/>
    <n v="0"/>
    <n v="0"/>
    <n v="0"/>
    <s v="HOUSING OPPORTUNITY FUND"/>
    <s v="HOF OPER FFC COMMUNITY HM VII2"/>
    <s v="HOMELESS HOUSING"/>
    <s v="FACILITIES MAINTENANCE AND OPERATIONS"/>
  </r>
  <r>
    <x v="1"/>
    <s v="1120717"/>
    <s v="351022"/>
    <x v="111"/>
    <s v="5595000"/>
    <n v="2016"/>
    <x v="3"/>
    <x v="111"/>
    <s v="50000-PROGRAM EXPENDITURE BUDGET"/>
    <s v="53000-SERVICES-OTHER CHARGES"/>
    <m/>
    <n v="0"/>
    <n v="0"/>
    <n v="0"/>
    <n v="0"/>
    <n v="0"/>
    <s v="N/A"/>
    <n v="0"/>
    <n v="0"/>
    <n v="0"/>
    <n v="0"/>
    <n v="0"/>
    <n v="0"/>
    <n v="0"/>
    <n v="0"/>
    <n v="0"/>
    <n v="0"/>
    <n v="0"/>
    <n v="0"/>
    <n v="0"/>
    <s v="HOUSING OPPORTUNITY FUND"/>
    <s v="HOF OPER PHG THIRD &amp; VIRGINIA2"/>
    <s v="HOMELESS HOUSING"/>
    <s v="FACILITIES MAINTENANCE AND OPERATIONS"/>
  </r>
  <r>
    <x v="1"/>
    <s v="1120719"/>
    <s v="351022"/>
    <x v="111"/>
    <s v="5595000"/>
    <n v="2016"/>
    <x v="3"/>
    <x v="111"/>
    <s v="50000-PROGRAM EXPENDITURE BUDGET"/>
    <s v="53000-SERVICES-OTHER CHARGES"/>
    <m/>
    <n v="0"/>
    <n v="0"/>
    <n v="0"/>
    <n v="-291014"/>
    <n v="291014"/>
    <s v="N/A"/>
    <n v="0"/>
    <n v="0"/>
    <n v="0"/>
    <n v="0"/>
    <n v="0"/>
    <n v="0"/>
    <n v="0"/>
    <n v="0"/>
    <n v="0"/>
    <n v="0"/>
    <n v="0"/>
    <n v="0"/>
    <n v="0"/>
    <s v="HOUSING OPPORTUNITY FUND"/>
    <s v="HOF OPER LIHI BELLEVUE APTS4"/>
    <s v="HOMELESS HOUSING"/>
    <s v="FACILITIES MAINTENANCE AND OPERATIONS"/>
  </r>
  <r>
    <x v="1"/>
    <s v="1120785"/>
    <s v="351120"/>
    <x v="112"/>
    <s v="5595000"/>
    <n v="2016"/>
    <x v="3"/>
    <x v="112"/>
    <s v="50000-PROGRAM EXPENDITURE BUDGET"/>
    <s v="53000-SERVICES-OTHER CHARGES"/>
    <m/>
    <n v="0"/>
    <n v="0"/>
    <n v="0"/>
    <n v="0"/>
    <n v="0"/>
    <s v="N/A"/>
    <n v="0"/>
    <n v="0"/>
    <n v="0"/>
    <n v="0"/>
    <n v="0"/>
    <n v="0"/>
    <n v="0"/>
    <n v="0"/>
    <n v="0"/>
    <n v="0"/>
    <n v="0"/>
    <n v="0"/>
    <n v="0"/>
    <s v="HOUSING OPPORTUNITY FUND"/>
    <s v="FHCD HSPTLTY HSE EMR SHLTR C13"/>
    <s v="CONSLDTD ST HMLSS BLK GRN"/>
    <s v="FACILITIES MAINTENANCE AND OPERATIONS"/>
  </r>
  <r>
    <x v="1"/>
    <s v="1121093"/>
    <s v="351201"/>
    <x v="193"/>
    <s v="0000000"/>
    <n v="2016"/>
    <x v="4"/>
    <x v="192"/>
    <s v="R3000-REVENUE"/>
    <s v="R3600-MISCELLANEOUS REVENUE"/>
    <m/>
    <n v="0"/>
    <n v="0"/>
    <n v="0"/>
    <n v="0"/>
    <n v="0"/>
    <s v="N/A"/>
    <n v="0"/>
    <n v="0"/>
    <n v="0"/>
    <n v="0"/>
    <n v="0"/>
    <n v="0"/>
    <n v="0"/>
    <n v="0"/>
    <n v="0"/>
    <n v="0"/>
    <n v="0"/>
    <n v="0"/>
    <n v="0"/>
    <s v="HOUSING OPPORTUNITY FUND"/>
    <s v="HOF OPER YTH YNG ADT COORD EN"/>
    <s v="OTHER HOF-PROJECTS AND INITIATIVES"/>
    <s v="Default"/>
  </r>
  <r>
    <x v="1"/>
    <s v="1121093"/>
    <s v="351201"/>
    <x v="111"/>
    <s v="5592000"/>
    <n v="2016"/>
    <x v="3"/>
    <x v="111"/>
    <s v="50000-PROGRAM EXPENDITURE BUDGET"/>
    <s v="53000-SERVICES-OTHER CHARGES"/>
    <m/>
    <n v="0"/>
    <n v="0"/>
    <n v="0"/>
    <n v="0"/>
    <n v="0"/>
    <s v="N/A"/>
    <n v="0"/>
    <n v="0"/>
    <n v="0"/>
    <n v="0"/>
    <n v="0"/>
    <n v="0"/>
    <n v="0"/>
    <n v="0"/>
    <n v="0"/>
    <n v="0"/>
    <n v="0"/>
    <n v="0"/>
    <n v="0"/>
    <s v="HOUSING OPPORTUNITY FUND"/>
    <s v="HOF OPER YTH YNG ADT COORD EN"/>
    <s v="OTHER HOF-PROJECTS AND INITIATIVES"/>
    <s v="HOUSING AND COMMUNITY SERVICES"/>
  </r>
  <r>
    <x v="1"/>
    <s v="1121093"/>
    <s v="351201"/>
    <x v="111"/>
    <s v="5595000"/>
    <n v="2016"/>
    <x v="3"/>
    <x v="111"/>
    <s v="50000-PROGRAM EXPENDITURE BUDGET"/>
    <s v="53000-SERVICES-OTHER CHARGES"/>
    <m/>
    <n v="0"/>
    <n v="0"/>
    <n v="0"/>
    <n v="0"/>
    <n v="0"/>
    <s v="N/A"/>
    <n v="0"/>
    <n v="0"/>
    <n v="0"/>
    <n v="0"/>
    <n v="0"/>
    <n v="0"/>
    <n v="0"/>
    <n v="0"/>
    <n v="0"/>
    <n v="0"/>
    <n v="0"/>
    <n v="0"/>
    <n v="0"/>
    <s v="HOUSING OPPORTUNITY FUND"/>
    <s v="HOF OPER YTH YNG ADT COORD EN"/>
    <s v="OTHER HOF-PROJECTS AND INITIATIVES"/>
    <s v="FACILITIES MAINTENANCE AND OPERATIONS"/>
  </r>
  <r>
    <x v="1"/>
    <s v="1121119"/>
    <s v="351202"/>
    <x v="208"/>
    <s v="0000000"/>
    <n v="2016"/>
    <x v="4"/>
    <x v="207"/>
    <s v="R3000-REVENUE"/>
    <s v="R3900-OTHER FINANCING SOURCES"/>
    <m/>
    <n v="0"/>
    <n v="0"/>
    <n v="0"/>
    <n v="0"/>
    <n v="0"/>
    <s v="N/A"/>
    <n v="0"/>
    <n v="0"/>
    <n v="0"/>
    <n v="0"/>
    <n v="0"/>
    <n v="0"/>
    <n v="0"/>
    <n v="0"/>
    <n v="0"/>
    <n v="0"/>
    <n v="0"/>
    <n v="0"/>
    <n v="0"/>
    <s v="HOUSING OPPORTUNITY FUND"/>
    <s v="HOF OPER BUS TICKET ADMIN"/>
    <s v="OTHER HOF-ADMIN"/>
    <s v="Default"/>
  </r>
  <r>
    <x v="1"/>
    <s v="1121119"/>
    <s v="351202"/>
    <x v="40"/>
    <s v="5592000"/>
    <n v="2016"/>
    <x v="3"/>
    <x v="40"/>
    <s v="50000-PROGRAM EXPENDITURE BUDGET"/>
    <s v="51000-WAGES AND BENEFITS"/>
    <s v="51100-SALARIES/WAGES"/>
    <n v="0"/>
    <n v="0"/>
    <n v="0"/>
    <n v="0"/>
    <n v="0"/>
    <s v="N/A"/>
    <n v="0"/>
    <n v="0"/>
    <n v="0"/>
    <n v="0"/>
    <n v="0"/>
    <n v="0"/>
    <n v="0"/>
    <n v="0"/>
    <n v="0"/>
    <n v="0"/>
    <n v="0"/>
    <n v="0"/>
    <n v="0"/>
    <s v="HOUSING OPPORTUNITY FUND"/>
    <s v="HOF OPER BUS TICKET ADMIN"/>
    <s v="OTHER HOF-ADMIN"/>
    <s v="HOUSING AND COMMUNITY SERVICES"/>
  </r>
  <r>
    <x v="1"/>
    <s v="1121119"/>
    <s v="351202"/>
    <x v="40"/>
    <s v="5595000"/>
    <n v="2016"/>
    <x v="3"/>
    <x v="40"/>
    <s v="50000-PROGRAM EXPENDITURE BUDGET"/>
    <s v="51000-WAGES AND BENEFITS"/>
    <s v="51100-SALARIES/WAGES"/>
    <n v="0"/>
    <n v="0"/>
    <n v="0"/>
    <n v="0"/>
    <n v="0"/>
    <s v="N/A"/>
    <n v="0"/>
    <n v="0"/>
    <n v="0"/>
    <n v="0"/>
    <n v="0"/>
    <n v="0"/>
    <n v="0"/>
    <n v="0"/>
    <n v="0"/>
    <n v="0"/>
    <n v="0"/>
    <n v="0"/>
    <n v="0"/>
    <s v="HOUSING OPPORTUNITY FUND"/>
    <s v="HOF OPER BUS TICKET ADMIN"/>
    <s v="OTHER HOF-ADMIN"/>
    <s v="FACILITIES MAINTENANCE AND OPERATIONS"/>
  </r>
  <r>
    <x v="1"/>
    <s v="1121119"/>
    <s v="351202"/>
    <x v="106"/>
    <s v="5592000"/>
    <n v="2016"/>
    <x v="3"/>
    <x v="106"/>
    <s v="50000-PROGRAM EXPENDITURE BUDGET"/>
    <s v="51000-WAGES AND BENEFITS"/>
    <s v="51100-SALARIES/WAGES"/>
    <n v="0"/>
    <n v="0"/>
    <n v="0"/>
    <n v="0"/>
    <n v="0"/>
    <s v="N/A"/>
    <n v="0"/>
    <n v="0"/>
    <n v="0"/>
    <n v="0"/>
    <n v="0"/>
    <n v="0"/>
    <n v="0"/>
    <n v="0"/>
    <n v="0"/>
    <n v="0"/>
    <n v="0"/>
    <n v="0"/>
    <n v="0"/>
    <s v="HOUSING OPPORTUNITY FUND"/>
    <s v="HOF OPER BUS TICKET ADMIN"/>
    <s v="OTHER HOF-ADMIN"/>
    <s v="HOUSING AND COMMUNITY SERVICES"/>
  </r>
  <r>
    <x v="1"/>
    <s v="1121119"/>
    <s v="351202"/>
    <x v="106"/>
    <s v="5595000"/>
    <n v="2016"/>
    <x v="3"/>
    <x v="106"/>
    <s v="50000-PROGRAM EXPENDITURE BUDGET"/>
    <s v="51000-WAGES AND BENEFITS"/>
    <s v="51100-SALARIES/WAGES"/>
    <n v="0"/>
    <n v="0"/>
    <n v="0"/>
    <n v="0"/>
    <n v="0"/>
    <s v="N/A"/>
    <n v="0"/>
    <n v="0"/>
    <n v="0"/>
    <n v="0"/>
    <n v="0"/>
    <n v="0"/>
    <n v="0"/>
    <n v="0"/>
    <n v="0"/>
    <n v="0"/>
    <n v="0"/>
    <n v="0"/>
    <n v="0"/>
    <s v="HOUSING OPPORTUNITY FUND"/>
    <s v="HOF OPER BUS TICKET ADMIN"/>
    <s v="OTHER HOF-ADMIN"/>
    <s v="FACILITIES MAINTENANCE AND OPERATIONS"/>
  </r>
  <r>
    <x v="1"/>
    <s v="1121119"/>
    <s v="351202"/>
    <x v="70"/>
    <s v="5592000"/>
    <n v="2016"/>
    <x v="3"/>
    <x v="70"/>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0"/>
    <s v="5595000"/>
    <n v="2016"/>
    <x v="3"/>
    <x v="70"/>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71"/>
    <s v="5592000"/>
    <n v="2016"/>
    <x v="3"/>
    <x v="71"/>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1"/>
    <s v="5595000"/>
    <n v="2016"/>
    <x v="3"/>
    <x v="71"/>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72"/>
    <s v="5592000"/>
    <n v="2016"/>
    <x v="3"/>
    <x v="72"/>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2"/>
    <s v="5595000"/>
    <n v="2016"/>
    <x v="3"/>
    <x v="72"/>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156"/>
    <s v="5592000"/>
    <n v="2016"/>
    <x v="3"/>
    <x v="155"/>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156"/>
    <s v="5595000"/>
    <n v="2016"/>
    <x v="3"/>
    <x v="155"/>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12"/>
    <s v="5592000"/>
    <n v="2016"/>
    <x v="3"/>
    <x v="112"/>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112"/>
    <s v="5595000"/>
    <n v="2016"/>
    <x v="3"/>
    <x v="112"/>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40"/>
    <s v="5595000"/>
    <n v="2016"/>
    <x v="3"/>
    <x v="140"/>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59"/>
    <s v="5595000"/>
    <n v="2016"/>
    <x v="3"/>
    <x v="158"/>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14"/>
    <s v="5592000"/>
    <n v="2016"/>
    <x v="3"/>
    <x v="114"/>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42"/>
    <s v="5592000"/>
    <n v="2016"/>
    <x v="3"/>
    <x v="42"/>
    <s v="50000-PROGRAM EXPENDITURE BUDGET"/>
    <s v="55000-INTRAGOVERNMENTAL SERVICES"/>
    <m/>
    <n v="0"/>
    <n v="0"/>
    <n v="0"/>
    <n v="0"/>
    <n v="0"/>
    <s v="N/A"/>
    <n v="48"/>
    <n v="39"/>
    <n v="0"/>
    <n v="0"/>
    <n v="58"/>
    <n v="-86"/>
    <n v="-41"/>
    <n v="92"/>
    <n v="-110"/>
    <n v="0"/>
    <n v="0"/>
    <n v="0"/>
    <n v="0"/>
    <s v="HOUSING OPPORTUNITY FUND"/>
    <s v="HOF OPER BUS TICKET ADMIN"/>
    <s v="OTHER HOF-ADMIN"/>
    <s v="HOUSING AND COMMUNITY SERVICES"/>
  </r>
  <r>
    <x v="1"/>
    <s v="1121119"/>
    <s v="351202"/>
    <x v="42"/>
    <s v="5595000"/>
    <n v="2016"/>
    <x v="3"/>
    <x v="42"/>
    <s v="50000-PROGRAM EXPENDITURE BUDGET"/>
    <s v="55000-INTRAGOVERNMENTAL SERVICES"/>
    <m/>
    <n v="0"/>
    <n v="0"/>
    <n v="0"/>
    <n v="0"/>
    <n v="0"/>
    <s v="N/A"/>
    <n v="0"/>
    <n v="0"/>
    <n v="0"/>
    <n v="0"/>
    <n v="0"/>
    <n v="0"/>
    <n v="0"/>
    <n v="0"/>
    <n v="0"/>
    <n v="0"/>
    <n v="0"/>
    <n v="0"/>
    <n v="0"/>
    <s v="HOUSING OPPORTUNITY FUND"/>
    <s v="HOF OPER BUS TICKET ADMIN"/>
    <s v="OTHER HOF-ADMIN"/>
    <s v="FACILITIES MAINTENANCE AND OPERATIONS"/>
  </r>
  <r>
    <x v="1"/>
    <s v="1121119"/>
    <s v="351202"/>
    <x v="83"/>
    <s v="5592000"/>
    <n v="2016"/>
    <x v="3"/>
    <x v="83"/>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5"/>
    <s v="5592000"/>
    <n v="2016"/>
    <x v="3"/>
    <x v="85"/>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6"/>
    <s v="5592000"/>
    <n v="2016"/>
    <x v="3"/>
    <x v="86"/>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7"/>
    <s v="5592000"/>
    <n v="2016"/>
    <x v="3"/>
    <x v="87"/>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8"/>
    <s v="5592000"/>
    <n v="2016"/>
    <x v="3"/>
    <x v="88"/>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9"/>
    <s v="5592000"/>
    <n v="2016"/>
    <x v="3"/>
    <x v="89"/>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0"/>
    <s v="5592000"/>
    <n v="2016"/>
    <x v="3"/>
    <x v="90"/>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1"/>
    <s v="5592000"/>
    <n v="2016"/>
    <x v="3"/>
    <x v="91"/>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3"/>
    <s v="5592000"/>
    <n v="2016"/>
    <x v="3"/>
    <x v="93"/>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7"/>
    <s v="5592000"/>
    <n v="2016"/>
    <x v="3"/>
    <x v="47"/>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8"/>
    <s v="5592000"/>
    <n v="2016"/>
    <x v="3"/>
    <x v="48"/>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9"/>
    <s v="5592000"/>
    <n v="2016"/>
    <x v="3"/>
    <x v="49"/>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50"/>
    <s v="5592000"/>
    <n v="2016"/>
    <x v="3"/>
    <x v="50"/>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4"/>
    <s v="5592000"/>
    <n v="2016"/>
    <x v="3"/>
    <x v="94"/>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115"/>
    <s v="5592000"/>
    <n v="2016"/>
    <x v="3"/>
    <x v="115"/>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101"/>
    <s v="5592000"/>
    <n v="2016"/>
    <x v="3"/>
    <x v="101"/>
    <s v="50000-PROGRAM EXPENDITURE BUDGET"/>
    <s v="58000-INTRAGOVERNMENTAL CONTRIBUTIONS"/>
    <m/>
    <n v="0"/>
    <n v="0"/>
    <n v="0"/>
    <n v="0"/>
    <n v="0"/>
    <s v="N/A"/>
    <n v="0"/>
    <n v="0"/>
    <n v="0"/>
    <n v="0"/>
    <n v="0"/>
    <n v="0"/>
    <n v="0"/>
    <n v="0"/>
    <n v="0"/>
    <n v="0"/>
    <n v="0"/>
    <n v="0"/>
    <n v="0"/>
    <s v="HOUSING OPPORTUNITY FUND"/>
    <s v="HOF OPER BUS TICKET ADMIN"/>
    <s v="OTHER HOF-ADMIN"/>
    <s v="HOUSING AND COMMUNITY SERVICES"/>
  </r>
  <r>
    <x v="1"/>
    <s v="1121119"/>
    <s v="351202"/>
    <x v="117"/>
    <s v="5592000"/>
    <n v="2016"/>
    <x v="3"/>
    <x v="117"/>
    <s v="50000-PROGRAM EXPENDITURE BUDGET"/>
    <s v="59900-CONTRA EXPENDITURES"/>
    <m/>
    <n v="0"/>
    <n v="0"/>
    <n v="0"/>
    <n v="0"/>
    <n v="0"/>
    <s v="N/A"/>
    <n v="0"/>
    <n v="0"/>
    <n v="0"/>
    <n v="0"/>
    <n v="0"/>
    <n v="0"/>
    <n v="0"/>
    <n v="0"/>
    <n v="0"/>
    <n v="0"/>
    <n v="0"/>
    <n v="0"/>
    <n v="0"/>
    <s v="HOUSING OPPORTUNITY FUND"/>
    <s v="HOF OPER BUS TICKET ADMIN"/>
    <s v="OTHER HOF-ADMIN"/>
    <s v="HOUSING AND COMMUNITY SERVICES"/>
  </r>
  <r>
    <x v="1"/>
    <s v="1121119"/>
    <s v="351202"/>
    <x v="117"/>
    <s v="5595000"/>
    <n v="2016"/>
    <x v="3"/>
    <x v="117"/>
    <s v="50000-PROGRAM EXPENDITURE BUDGET"/>
    <s v="59900-CONTRA EXPENDITURES"/>
    <m/>
    <n v="0"/>
    <n v="0"/>
    <n v="0"/>
    <n v="0"/>
    <n v="0"/>
    <s v="N/A"/>
    <n v="0"/>
    <n v="0"/>
    <n v="0"/>
    <n v="0"/>
    <n v="0"/>
    <n v="0"/>
    <n v="0"/>
    <n v="0"/>
    <n v="0"/>
    <n v="0"/>
    <n v="0"/>
    <n v="0"/>
    <n v="0"/>
    <s v="HOUSING OPPORTUNITY FUND"/>
    <s v="HOF OPER BUS TICKET ADMIN"/>
    <s v="OTHER HOF-ADMIN"/>
    <s v="FACILITIES MAINTENANCE AND OPERATIONS"/>
  </r>
  <r>
    <x v="1"/>
    <s v="1121163"/>
    <s v="000000"/>
    <x v="6"/>
    <s v="0000000"/>
    <n v="2016"/>
    <x v="0"/>
    <x v="6"/>
    <s v="BS000-CURRENT ASSETS"/>
    <s v="B1150-ACCOUNTS RECEIVABLE"/>
    <m/>
    <n v="0"/>
    <n v="0"/>
    <n v="0"/>
    <n v="0"/>
    <n v="0"/>
    <s v="N/A"/>
    <n v="0"/>
    <n v="0"/>
    <n v="0"/>
    <n v="0"/>
    <n v="0"/>
    <n v="0"/>
    <n v="0"/>
    <n v="0"/>
    <n v="0"/>
    <n v="0"/>
    <n v="0"/>
    <n v="0"/>
    <n v="0"/>
    <s v="HOUSING OPPORTUNITY FUND"/>
    <s v="HOF OPER CHG SOC INCENTIVE"/>
    <s v="DEFAULT"/>
    <s v="Default"/>
  </r>
  <r>
    <x v="1"/>
    <s v="1121163"/>
    <s v="000000"/>
    <x v="9"/>
    <s v="0000000"/>
    <n v="2016"/>
    <x v="0"/>
    <x v="9"/>
    <s v="BS000-CURRENT ASSETS"/>
    <s v="B1150-ACCOUNTS RECEIVABLE"/>
    <m/>
    <n v="0"/>
    <n v="0"/>
    <n v="0"/>
    <n v="0"/>
    <n v="0"/>
    <s v="N/A"/>
    <n v="0"/>
    <n v="0"/>
    <n v="0"/>
    <n v="0"/>
    <n v="0"/>
    <n v="0"/>
    <n v="0"/>
    <n v="0"/>
    <n v="0"/>
    <n v="0"/>
    <n v="0"/>
    <n v="0"/>
    <n v="0"/>
    <s v="HOUSING OPPORTUNITY FUND"/>
    <s v="HOF OPER CHG SOC INCENTIVE"/>
    <s v="DEFAULT"/>
    <s v="Default"/>
  </r>
  <r>
    <x v="1"/>
    <s v="1121163"/>
    <s v="000000"/>
    <x v="29"/>
    <s v="0000000"/>
    <n v="2016"/>
    <x v="1"/>
    <x v="29"/>
    <s v="BS200-CURRENT LIABILITIES"/>
    <s v="B2220-DEFERRED REVENUES"/>
    <m/>
    <n v="0"/>
    <n v="0"/>
    <n v="0"/>
    <n v="0"/>
    <n v="0"/>
    <s v="N/A"/>
    <n v="0"/>
    <n v="0"/>
    <n v="0"/>
    <n v="0"/>
    <n v="0"/>
    <n v="0"/>
    <n v="0"/>
    <n v="0"/>
    <n v="0"/>
    <n v="0"/>
    <n v="0"/>
    <n v="0"/>
    <n v="0"/>
    <s v="HOUSING OPPORTUNITY FUND"/>
    <s v="HOF OPER CHG SOC INCENTIVE"/>
    <s v="DEFAULT"/>
    <s v="Default"/>
  </r>
  <r>
    <x v="1"/>
    <s v="1121163"/>
    <s v="351120"/>
    <x v="202"/>
    <s v="0000000"/>
    <n v="2016"/>
    <x v="4"/>
    <x v="201"/>
    <s v="R3000-REVENUE"/>
    <s v="R3340-STATE GRANTS"/>
    <m/>
    <n v="0"/>
    <n v="0"/>
    <n v="0"/>
    <n v="0"/>
    <n v="0"/>
    <s v="N/A"/>
    <n v="0"/>
    <n v="0"/>
    <n v="0"/>
    <n v="0"/>
    <n v="0"/>
    <n v="0"/>
    <n v="0"/>
    <n v="0"/>
    <n v="0"/>
    <n v="0"/>
    <n v="0"/>
    <n v="0"/>
    <n v="0"/>
    <s v="HOUSING OPPORTUNITY FUND"/>
    <s v="HOF OPER CHG SOC INCENTIVE"/>
    <s v="CONSLDTD ST HMLSS BLK GRN"/>
    <s v="Default"/>
  </r>
  <r>
    <x v="1"/>
    <s v="1121163"/>
    <s v="351120"/>
    <x v="111"/>
    <s v="0000000"/>
    <n v="2016"/>
    <x v="3"/>
    <x v="111"/>
    <s v="50000-PROGRAM EXPENDITURE BUDGET"/>
    <s v="53000-SERVICES-OTHER CHARGES"/>
    <m/>
    <n v="0"/>
    <n v="0"/>
    <n v="0"/>
    <n v="0"/>
    <n v="0"/>
    <s v="N/A"/>
    <n v="0"/>
    <n v="0"/>
    <n v="0"/>
    <n v="0"/>
    <n v="0"/>
    <n v="0"/>
    <n v="0"/>
    <n v="0"/>
    <n v="0"/>
    <n v="0"/>
    <n v="0"/>
    <n v="0"/>
    <n v="0"/>
    <s v="HOUSING OPPORTUNITY FUND"/>
    <s v="HOF OPER CHG SOC INCENTIVE"/>
    <s v="CONSLDTD ST HMLSS BLK GRN"/>
    <s v="Default"/>
  </r>
  <r>
    <x v="1"/>
    <s v="1121163"/>
    <s v="351120"/>
    <x v="111"/>
    <s v="5595000"/>
    <n v="2016"/>
    <x v="3"/>
    <x v="111"/>
    <s v="50000-PROGRAM EXPENDITURE BUDGET"/>
    <s v="53000-SERVICES-OTHER CHARGES"/>
    <m/>
    <n v="0"/>
    <n v="0"/>
    <n v="0"/>
    <n v="0"/>
    <n v="0"/>
    <s v="N/A"/>
    <n v="0"/>
    <n v="0"/>
    <n v="0"/>
    <n v="0"/>
    <n v="0"/>
    <n v="0"/>
    <n v="0"/>
    <n v="0"/>
    <n v="0"/>
    <n v="0"/>
    <n v="0"/>
    <n v="0"/>
    <n v="0"/>
    <s v="HOUSING OPPORTUNITY FUND"/>
    <s v="HOF OPER CHG SOC INCENTIVE"/>
    <s v="CONSLDTD ST HMLSS BLK GRN"/>
    <s v="FACILITIES MAINTENANCE AND OPERATIONS"/>
  </r>
  <r>
    <x v="1"/>
    <s v="1121180"/>
    <s v="351022"/>
    <x v="111"/>
    <s v="5595000"/>
    <n v="2016"/>
    <x v="3"/>
    <x v="111"/>
    <s v="50000-PROGRAM EXPENDITURE BUDGET"/>
    <s v="53000-SERVICES-OTHER CHARGES"/>
    <m/>
    <n v="0"/>
    <n v="0"/>
    <n v="0"/>
    <n v="-19166"/>
    <n v="19166"/>
    <s v="N/A"/>
    <n v="0"/>
    <n v="0"/>
    <n v="0"/>
    <n v="0"/>
    <n v="0"/>
    <n v="0"/>
    <n v="0"/>
    <n v="0"/>
    <n v="0"/>
    <n v="0"/>
    <n v="0"/>
    <n v="0"/>
    <n v="0"/>
    <s v="HOUSING OPPORTUNITY FUND"/>
    <s v="HOF OPER SAFE HABORS DOC FEES"/>
    <s v="HOMELESS HOUSING"/>
    <s v="FACILITIES MAINTENANCE AND OPERATIONS"/>
  </r>
  <r>
    <x v="1"/>
    <s v="1121383"/>
    <s v="000000"/>
    <x v="19"/>
    <s v="0000000"/>
    <n v="2016"/>
    <x v="1"/>
    <x v="19"/>
    <s v="BS200-CURRENT LIABILITIES"/>
    <s v="B2020-ACCOUNTS PAYABLE"/>
    <m/>
    <n v="0"/>
    <n v="0"/>
    <n v="0"/>
    <n v="0"/>
    <n v="0"/>
    <s v="N/A"/>
    <n v="0"/>
    <n v="0"/>
    <n v="0"/>
    <n v="0"/>
    <n v="0"/>
    <n v="0"/>
    <n v="0"/>
    <n v="0"/>
    <n v="0"/>
    <n v="0"/>
    <n v="0"/>
    <n v="0"/>
    <n v="0"/>
    <s v="HOUSING OPPORTUNITY FUND"/>
    <s v="HOF OPER GATES ADMINISTRATION"/>
    <s v="DEFAULT"/>
    <s v="Default"/>
  </r>
  <r>
    <x v="1"/>
    <s v="1121383"/>
    <s v="351227"/>
    <x v="40"/>
    <s v="5592000"/>
    <n v="2016"/>
    <x v="3"/>
    <x v="40"/>
    <s v="50000-PROGRAM EXPENDITURE BUDGET"/>
    <s v="51000-WAGES AND BENEFITS"/>
    <s v="51100-SALARIES/WAGES"/>
    <n v="0"/>
    <n v="0"/>
    <n v="0"/>
    <n v="0"/>
    <n v="0"/>
    <s v="N/A"/>
    <n v="0"/>
    <n v="0"/>
    <n v="0"/>
    <n v="0"/>
    <n v="0"/>
    <n v="0"/>
    <n v="0"/>
    <n v="0"/>
    <n v="0"/>
    <n v="0"/>
    <n v="0"/>
    <n v="0"/>
    <n v="0"/>
    <s v="HOUSING OPPORTUNITY FUND"/>
    <s v="HOF OPER GATES ADMINISTRATION"/>
    <s v="GATES GRANT FMLY HMLS"/>
    <s v="HOUSING AND COMMUNITY SERVICES"/>
  </r>
  <r>
    <x v="1"/>
    <s v="1121383"/>
    <s v="351227"/>
    <x v="40"/>
    <s v="5595000"/>
    <n v="2016"/>
    <x v="3"/>
    <x v="40"/>
    <s v="50000-PROGRAM EXPENDITURE BUDGET"/>
    <s v="51000-WAGES AND BENEFITS"/>
    <s v="51100-SALARIES/WAGES"/>
    <n v="0"/>
    <n v="0"/>
    <n v="0"/>
    <n v="0"/>
    <n v="0"/>
    <s v="N/A"/>
    <n v="0"/>
    <n v="0"/>
    <n v="0"/>
    <n v="0"/>
    <n v="0"/>
    <n v="0"/>
    <n v="0"/>
    <n v="0"/>
    <n v="0"/>
    <n v="0"/>
    <n v="0"/>
    <n v="0"/>
    <n v="0"/>
    <s v="HOUSING OPPORTUNITY FUND"/>
    <s v="HOF OPER GATES ADMINISTRATION"/>
    <s v="GATES GRANT FMLY HMLS"/>
    <s v="FACILITIES MAINTENANCE AND OPERATIONS"/>
  </r>
  <r>
    <x v="1"/>
    <s v="1121383"/>
    <s v="351227"/>
    <x v="106"/>
    <s v="5595000"/>
    <n v="2016"/>
    <x v="3"/>
    <x v="106"/>
    <s v="50000-PROGRAM EXPENDITURE BUDGET"/>
    <s v="51000-WAGES AND BENEFITS"/>
    <s v="51100-SALARIES/WAGES"/>
    <n v="0"/>
    <n v="0"/>
    <n v="0"/>
    <n v="0"/>
    <n v="0"/>
    <s v="N/A"/>
    <n v="0"/>
    <n v="0"/>
    <n v="0"/>
    <n v="0"/>
    <n v="0"/>
    <n v="0"/>
    <n v="0"/>
    <n v="0"/>
    <n v="0"/>
    <n v="0"/>
    <n v="0"/>
    <n v="0"/>
    <n v="0"/>
    <s v="HOUSING OPPORTUNITY FUND"/>
    <s v="HOF OPER GATES ADMINISTRATION"/>
    <s v="GATES GRANT FMLY HMLS"/>
    <s v="FACILITIES MAINTENANCE AND OPERATIONS"/>
  </r>
  <r>
    <x v="1"/>
    <s v="1121383"/>
    <s v="351227"/>
    <x v="70"/>
    <s v="5592000"/>
    <n v="2016"/>
    <x v="3"/>
    <x v="70"/>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0"/>
    <s v="5595000"/>
    <n v="2016"/>
    <x v="3"/>
    <x v="70"/>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1"/>
    <s v="5592000"/>
    <n v="2016"/>
    <x v="3"/>
    <x v="71"/>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1"/>
    <s v="5595000"/>
    <n v="2016"/>
    <x v="3"/>
    <x v="71"/>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2"/>
    <s v="5592000"/>
    <n v="2016"/>
    <x v="3"/>
    <x v="72"/>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2"/>
    <s v="5595000"/>
    <n v="2016"/>
    <x v="3"/>
    <x v="72"/>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5"/>
    <s v="5595000"/>
    <n v="2016"/>
    <x v="3"/>
    <x v="75"/>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63"/>
    <s v="5595000"/>
    <n v="2016"/>
    <x v="3"/>
    <x v="162"/>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09"/>
    <s v="5595000"/>
    <n v="2016"/>
    <x v="3"/>
    <x v="109"/>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57"/>
    <s v="5592000"/>
    <n v="2016"/>
    <x v="3"/>
    <x v="156"/>
    <s v="50000-PROGRAM EXPENDITURE BUDGET"/>
    <s v="52000-SUPPLIES"/>
    <m/>
    <n v="0"/>
    <n v="0"/>
    <n v="0"/>
    <n v="0"/>
    <n v="0"/>
    <s v="N/A"/>
    <n v="0"/>
    <n v="0"/>
    <n v="0"/>
    <n v="0"/>
    <n v="0"/>
    <n v="0"/>
    <n v="0"/>
    <n v="0"/>
    <n v="0"/>
    <n v="0"/>
    <n v="0"/>
    <n v="0"/>
    <n v="0"/>
    <s v="HOUSING OPPORTUNITY FUND"/>
    <s v="HOF OPER GATES ADMINISTRATION"/>
    <s v="GATES GRANT FMLY HMLS"/>
    <s v="HOUSING AND COMMUNITY SERVICES"/>
  </r>
  <r>
    <x v="1"/>
    <s v="1121383"/>
    <s v="351227"/>
    <x v="157"/>
    <s v="5595000"/>
    <n v="2016"/>
    <x v="3"/>
    <x v="156"/>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54"/>
    <s v="5595000"/>
    <n v="2016"/>
    <x v="3"/>
    <x v="153"/>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38"/>
    <s v="0000000"/>
    <n v="2016"/>
    <x v="3"/>
    <x v="38"/>
    <s v="50000-PROGRAM EXPENDITURE BUDGET"/>
    <s v="53000-SERVICES-OTHER CHARGES"/>
    <m/>
    <n v="0"/>
    <n v="0"/>
    <n v="0"/>
    <n v="0"/>
    <n v="0"/>
    <s v="N/A"/>
    <n v="0"/>
    <n v="0"/>
    <n v="0"/>
    <n v="0"/>
    <n v="0"/>
    <n v="0"/>
    <n v="0"/>
    <n v="0"/>
    <n v="0"/>
    <n v="0"/>
    <n v="0"/>
    <n v="0"/>
    <n v="0"/>
    <s v="HOUSING OPPORTUNITY FUND"/>
    <s v="HOF OPER GATES ADMINISTRATION"/>
    <s v="GATES GRANT FMLY HMLS"/>
    <s v="Default"/>
  </r>
  <r>
    <x v="1"/>
    <s v="1121383"/>
    <s v="351227"/>
    <x v="38"/>
    <s v="5595000"/>
    <n v="2016"/>
    <x v="3"/>
    <x v="3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76"/>
    <s v="5595000"/>
    <n v="2016"/>
    <x v="3"/>
    <x v="76"/>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41"/>
    <s v="5595000"/>
    <n v="2016"/>
    <x v="3"/>
    <x v="41"/>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11"/>
    <s v="5595000"/>
    <n v="2016"/>
    <x v="3"/>
    <x v="111"/>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4"/>
    <s v="5595000"/>
    <n v="2016"/>
    <x v="3"/>
    <x v="14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64"/>
    <s v="5595000"/>
    <n v="2016"/>
    <x v="3"/>
    <x v="163"/>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28"/>
    <s v="5595000"/>
    <n v="2016"/>
    <x v="3"/>
    <x v="12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0"/>
    <s v="5595000"/>
    <n v="2016"/>
    <x v="3"/>
    <x v="140"/>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8"/>
    <s v="5592000"/>
    <n v="2016"/>
    <x v="3"/>
    <x v="157"/>
    <s v="50000-PROGRAM EXPENDITURE BUDGET"/>
    <s v="53000-SERVICES-OTHER CHARGES"/>
    <m/>
    <n v="0"/>
    <n v="0"/>
    <n v="0"/>
    <n v="0"/>
    <n v="0"/>
    <s v="N/A"/>
    <n v="0"/>
    <n v="0"/>
    <n v="0"/>
    <n v="0"/>
    <n v="0"/>
    <n v="0"/>
    <n v="0"/>
    <n v="0"/>
    <n v="0"/>
    <n v="0"/>
    <n v="0"/>
    <n v="0"/>
    <n v="0"/>
    <s v="HOUSING OPPORTUNITY FUND"/>
    <s v="HOF OPER GATES ADMINISTRATION"/>
    <s v="GATES GRANT FMLY HMLS"/>
    <s v="HOUSING AND COMMUNITY SERVICES"/>
  </r>
  <r>
    <x v="1"/>
    <s v="1121383"/>
    <s v="351227"/>
    <x v="158"/>
    <s v="5595000"/>
    <n v="2016"/>
    <x v="3"/>
    <x v="157"/>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9"/>
    <s v="5595000"/>
    <n v="2016"/>
    <x v="3"/>
    <x v="15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14"/>
    <s v="5595000"/>
    <n v="2016"/>
    <x v="3"/>
    <x v="11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60"/>
    <s v="5595000"/>
    <n v="2016"/>
    <x v="3"/>
    <x v="159"/>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5"/>
    <s v="5595000"/>
    <n v="2016"/>
    <x v="3"/>
    <x v="15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7"/>
    <s v="5595000"/>
    <n v="2016"/>
    <x v="3"/>
    <x v="147"/>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78"/>
    <s v="5595000"/>
    <n v="2016"/>
    <x v="3"/>
    <x v="7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42"/>
    <s v="5592000"/>
    <n v="2016"/>
    <x v="3"/>
    <x v="42"/>
    <s v="50000-PROGRAM EXPENDITURE BUDGET"/>
    <s v="55000-INTRAGOVERNMENTAL SERVICES"/>
    <m/>
    <n v="0"/>
    <n v="0"/>
    <n v="0"/>
    <n v="0"/>
    <n v="0"/>
    <s v="N/A"/>
    <n v="0"/>
    <n v="0"/>
    <n v="0"/>
    <n v="0"/>
    <n v="0"/>
    <n v="0"/>
    <n v="0"/>
    <n v="0"/>
    <n v="0"/>
    <n v="0"/>
    <n v="0"/>
    <n v="0"/>
    <n v="0"/>
    <s v="HOUSING OPPORTUNITY FUND"/>
    <s v="HOF OPER GATES ADMINISTRATION"/>
    <s v="GATES GRANT FMLY HMLS"/>
    <s v="HOUSING AND COMMUNITY SERVICES"/>
  </r>
  <r>
    <x v="1"/>
    <s v="1121383"/>
    <s v="351227"/>
    <x v="42"/>
    <s v="5595000"/>
    <n v="2016"/>
    <x v="3"/>
    <x v="42"/>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66"/>
    <s v="5595000"/>
    <n v="2016"/>
    <x v="3"/>
    <x v="165"/>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48"/>
    <s v="5595000"/>
    <n v="2016"/>
    <x v="3"/>
    <x v="148"/>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17"/>
    <s v="5592000"/>
    <n v="2016"/>
    <x v="3"/>
    <x v="117"/>
    <s v="50000-PROGRAM EXPENDITURE BUDGET"/>
    <s v="59900-CONTRA EXPENDITURES"/>
    <m/>
    <n v="0"/>
    <n v="0"/>
    <n v="0"/>
    <n v="0"/>
    <n v="0"/>
    <s v="N/A"/>
    <n v="0"/>
    <n v="0"/>
    <n v="0"/>
    <n v="0"/>
    <n v="0"/>
    <n v="0"/>
    <n v="0"/>
    <n v="0"/>
    <n v="0"/>
    <n v="0"/>
    <n v="0"/>
    <n v="0"/>
    <n v="0"/>
    <s v="HOUSING OPPORTUNITY FUND"/>
    <s v="HOF OPER GATES ADMINISTRATION"/>
    <s v="GATES GRANT FMLY HMLS"/>
    <s v="HOUSING AND COMMUNITY SERVICES"/>
  </r>
  <r>
    <x v="1"/>
    <s v="1121383"/>
    <s v="351227"/>
    <x v="117"/>
    <s v="5595000"/>
    <n v="2016"/>
    <x v="3"/>
    <x v="117"/>
    <s v="50000-PROGRAM EXPENDITURE BUDGET"/>
    <s v="59900-CONTRA EXPENDITURES"/>
    <m/>
    <n v="0"/>
    <n v="0"/>
    <n v="0"/>
    <n v="0"/>
    <n v="0"/>
    <s v="N/A"/>
    <n v="0"/>
    <n v="0"/>
    <n v="0"/>
    <n v="0"/>
    <n v="0"/>
    <n v="0"/>
    <n v="0"/>
    <n v="0"/>
    <n v="0"/>
    <n v="0"/>
    <n v="0"/>
    <n v="0"/>
    <n v="0"/>
    <s v="HOUSING OPPORTUNITY FUND"/>
    <s v="HOF OPER GATES ADMINISTRATION"/>
    <s v="GATES GRANT FMLY HMLS"/>
    <s v="FACILITIES MAINTENANCE AND OPERATIONS"/>
  </r>
  <r>
    <x v="1"/>
    <s v="1121489"/>
    <s v="351232"/>
    <x v="111"/>
    <s v="5592000"/>
    <n v="2016"/>
    <x v="3"/>
    <x v="111"/>
    <s v="50000-PROGRAM EXPENDITURE BUDGET"/>
    <s v="53000-SERVICES-OTHER CHARGES"/>
    <m/>
    <n v="0"/>
    <n v="0"/>
    <n v="0"/>
    <n v="0"/>
    <n v="0"/>
    <s v="N/A"/>
    <n v="0"/>
    <n v="0"/>
    <n v="0"/>
    <n v="0"/>
    <n v="0"/>
    <n v="0"/>
    <n v="0"/>
    <n v="0"/>
    <n v="0"/>
    <n v="0"/>
    <n v="0"/>
    <n v="0"/>
    <n v="0"/>
    <s v="HOUSING OPPORTUNITY FUND"/>
    <s v="HOF OPER HOF SOM_FACT 12 TO 16"/>
    <s v="MDS HOUSING SERVICES"/>
    <s v="HOUSING AND COMMUNITY SERVICES"/>
  </r>
  <r>
    <x v="1"/>
    <s v="1121489"/>
    <s v="351232"/>
    <x v="111"/>
    <s v="5595000"/>
    <n v="2016"/>
    <x v="3"/>
    <x v="111"/>
    <s v="50000-PROGRAM EXPENDITURE BUDGET"/>
    <s v="53000-SERVICES-OTHER CHARGES"/>
    <m/>
    <n v="0"/>
    <n v="0"/>
    <n v="0"/>
    <n v="0"/>
    <n v="0"/>
    <s v="N/A"/>
    <n v="0"/>
    <n v="0"/>
    <n v="0"/>
    <n v="0"/>
    <n v="0"/>
    <n v="0"/>
    <n v="0"/>
    <n v="0"/>
    <n v="0"/>
    <n v="0"/>
    <n v="0"/>
    <n v="0"/>
    <n v="0"/>
    <s v="HOUSING OPPORTUNITY FUND"/>
    <s v="HOF OPER HOF SOM_FACT 12 TO 16"/>
    <s v="MDS HOUSING SERVICES"/>
    <s v="FACILITIES MAINTENANCE AND OPERATIONS"/>
  </r>
  <r>
    <x v="1"/>
    <s v="1121490"/>
    <s v="351232"/>
    <x v="111"/>
    <s v="5595000"/>
    <n v="2016"/>
    <x v="3"/>
    <x v="111"/>
    <s v="50000-PROGRAM EXPENDITURE BUDGET"/>
    <s v="53000-SERVICES-OTHER CHARGES"/>
    <m/>
    <n v="0"/>
    <n v="0"/>
    <n v="0"/>
    <n v="0"/>
    <n v="0"/>
    <s v="N/A"/>
    <n v="0"/>
    <n v="0"/>
    <n v="0"/>
    <n v="0"/>
    <n v="0"/>
    <n v="0"/>
    <n v="0"/>
    <n v="0"/>
    <n v="0"/>
    <n v="0"/>
    <n v="0"/>
    <n v="0"/>
    <n v="0"/>
    <s v="HOUSING OPPORTUNITY FUND"/>
    <s v="HOF OPER SOM_S KC Hsg First 12"/>
    <s v="MDS HOUSING SERVICES"/>
    <s v="FACILITIES MAINTENANCE AND OPERATIONS"/>
  </r>
  <r>
    <x v="1"/>
    <s v="1121552"/>
    <s v="351022"/>
    <x v="111"/>
    <s v="5595000"/>
    <n v="2016"/>
    <x v="3"/>
    <x v="111"/>
    <s v="50000-PROGRAM EXPENDITURE BUDGET"/>
    <s v="53000-SERVICES-OTHER CHARGES"/>
    <m/>
    <n v="0"/>
    <n v="0"/>
    <n v="0"/>
    <n v="0"/>
    <n v="0"/>
    <s v="N/A"/>
    <n v="0"/>
    <n v="0"/>
    <n v="0"/>
    <n v="0"/>
    <n v="0"/>
    <n v="0"/>
    <n v="0"/>
    <n v="0"/>
    <n v="0"/>
    <n v="0"/>
    <n v="0"/>
    <n v="0"/>
    <n v="0"/>
    <s v="HOUSING OPPORTUNITY FUND"/>
    <s v="HOF OPER COMPASS AT RONALD LLC"/>
    <s v="HOMELESS HOUSING"/>
    <s v="FACILITIES MAINTENANCE AND OPERATIONS"/>
  </r>
  <r>
    <x v="1"/>
    <s v="1121693"/>
    <s v="351227"/>
    <x v="111"/>
    <s v="5595000"/>
    <n v="2016"/>
    <x v="3"/>
    <x v="111"/>
    <s v="50000-PROGRAM EXPENDITURE BUDGET"/>
    <s v="53000-SERVICES-OTHER CHARGES"/>
    <m/>
    <n v="0"/>
    <n v="0"/>
    <n v="0"/>
    <n v="0"/>
    <n v="0"/>
    <s v="N/A"/>
    <n v="0"/>
    <n v="0"/>
    <n v="0"/>
    <n v="0"/>
    <n v="0"/>
    <n v="0"/>
    <n v="0"/>
    <n v="0"/>
    <n v="0"/>
    <n v="0"/>
    <n v="0"/>
    <n v="0"/>
    <n v="0"/>
    <s v="HOUSING OPPORTUNITY FUND"/>
    <s v="HOF OPER CTR SOC INNOVATION t3"/>
    <s v="GATES GRANT FMLY HMLS"/>
    <s v="FACILITIES MAINTENANCE AND OPERATIONS"/>
  </r>
  <r>
    <x v="1"/>
    <s v="1121694"/>
    <s v="351227"/>
    <x v="111"/>
    <s v="5592000"/>
    <n v="2016"/>
    <x v="3"/>
    <x v="111"/>
    <s v="50000-PROGRAM EXPENDITURE BUDGET"/>
    <s v="53000-SERVICES-OTHER CHARGES"/>
    <m/>
    <n v="0"/>
    <n v="0"/>
    <n v="0"/>
    <n v="0"/>
    <n v="0"/>
    <s v="N/A"/>
    <n v="0"/>
    <n v="0"/>
    <n v="0"/>
    <n v="0"/>
    <n v="0"/>
    <n v="0"/>
    <n v="0"/>
    <n v="0"/>
    <n v="0"/>
    <n v="0"/>
    <n v="0"/>
    <n v="0"/>
    <n v="0"/>
    <s v="HOUSING OPPORTUNITY FUND"/>
    <s v="HOF OPER CTR SO INNOVATION2 t3"/>
    <s v="GATES GRANT FMLY HMLS"/>
    <s v="HOUSING AND COMMUNITY SERVICES"/>
  </r>
  <r>
    <x v="1"/>
    <s v="1121694"/>
    <s v="351227"/>
    <x v="111"/>
    <s v="5595000"/>
    <n v="2016"/>
    <x v="3"/>
    <x v="111"/>
    <s v="50000-PROGRAM EXPENDITURE BUDGET"/>
    <s v="53000-SERVICES-OTHER CHARGES"/>
    <m/>
    <n v="0"/>
    <n v="0"/>
    <n v="0"/>
    <n v="0"/>
    <n v="0"/>
    <s v="N/A"/>
    <n v="0"/>
    <n v="0"/>
    <n v="0"/>
    <n v="0"/>
    <n v="0"/>
    <n v="0"/>
    <n v="0"/>
    <n v="0"/>
    <n v="0"/>
    <n v="0"/>
    <n v="0"/>
    <n v="0"/>
    <n v="0"/>
    <s v="HOUSING OPPORTUNITY FUND"/>
    <s v="HOF OPER CTR SO INNOVATION2 t3"/>
    <s v="GATES GRANT FMLY HMLS"/>
    <s v="FACILITIES MAINTENANCE AND OPERATIONS"/>
  </r>
  <r>
    <x v="1"/>
    <s v="1121698"/>
    <s v="351227"/>
    <x v="111"/>
    <s v="5595000"/>
    <n v="2016"/>
    <x v="3"/>
    <x v="111"/>
    <s v="50000-PROGRAM EXPENDITURE BUDGET"/>
    <s v="53000-SERVICES-OTHER CHARGES"/>
    <m/>
    <n v="0"/>
    <n v="0"/>
    <n v="0"/>
    <n v="0"/>
    <n v="0"/>
    <s v="N/A"/>
    <n v="0"/>
    <n v="0"/>
    <n v="0"/>
    <n v="0"/>
    <n v="0"/>
    <n v="0"/>
    <n v="0"/>
    <n v="0"/>
    <n v="0"/>
    <n v="0"/>
    <n v="0"/>
    <n v="0"/>
    <n v="0"/>
    <s v="HOUSING OPPORTUNITY FUND"/>
    <s v="HOF OPER GATES CCS ESG PROGRAM"/>
    <s v="GATES GRANT FMLY HMLS"/>
    <s v="FACILITIES MAINTENANCE AND OPERATIONS"/>
  </r>
  <r>
    <x v="1"/>
    <s v="1121752"/>
    <s v="351022"/>
    <x v="40"/>
    <s v="5592000"/>
    <n v="2016"/>
    <x v="3"/>
    <x v="40"/>
    <s v="50000-PROGRAM EXPENDITURE BUDGET"/>
    <s v="51000-WAGES AND BENEFITS"/>
    <s v="51100-SALARIES/WAGES"/>
    <n v="0"/>
    <n v="0"/>
    <n v="0"/>
    <n v="0"/>
    <n v="0"/>
    <s v="N/A"/>
    <n v="0"/>
    <n v="0"/>
    <n v="0"/>
    <n v="0"/>
    <n v="215.64000000000001"/>
    <n v="23.96"/>
    <n v="167.72"/>
    <n v="-407.32"/>
    <n v="0"/>
    <n v="0"/>
    <n v="0"/>
    <n v="0"/>
    <n v="0"/>
    <s v="HOUSING OPPORTUNITY FUND"/>
    <s v="HOF OPER HCD ENVIRONMENTAL FEE"/>
    <s v="HOMELESS HOUSING"/>
    <s v="HOUSING AND COMMUNITY SERVICES"/>
  </r>
  <r>
    <x v="1"/>
    <s v="1121752"/>
    <s v="351022"/>
    <x v="40"/>
    <s v="5595000"/>
    <n v="2016"/>
    <x v="3"/>
    <x v="40"/>
    <s v="50000-PROGRAM EXPENDITURE BUDGET"/>
    <s v="51000-WAGES AND BENEFITS"/>
    <s v="51100-SALARIES/WAGES"/>
    <n v="0"/>
    <n v="0"/>
    <n v="0"/>
    <n v="0"/>
    <n v="0"/>
    <s v="N/A"/>
    <n v="0"/>
    <n v="0"/>
    <n v="0"/>
    <n v="0"/>
    <n v="0"/>
    <n v="0"/>
    <n v="0"/>
    <n v="0"/>
    <n v="0"/>
    <n v="0"/>
    <n v="0"/>
    <n v="0"/>
    <n v="0"/>
    <s v="HOUSING OPPORTUNITY FUND"/>
    <s v="HOF OPER HCD ENVIRONMENTAL FEE"/>
    <s v="HOMELESS HOUSING"/>
    <s v="FACILITIES MAINTENANCE AND OPERATIONS"/>
  </r>
  <r>
    <x v="1"/>
    <s v="1121907"/>
    <s v="000000"/>
    <x v="6"/>
    <s v="0000000"/>
    <n v="2016"/>
    <x v="0"/>
    <x v="6"/>
    <s v="BS000-CURRENT ASSETS"/>
    <s v="B1150-ACCOUNTS RECEIVABLE"/>
    <m/>
    <n v="0"/>
    <n v="0"/>
    <n v="0"/>
    <n v="0"/>
    <n v="0"/>
    <s v="N/A"/>
    <n v="0"/>
    <n v="0"/>
    <n v="0"/>
    <n v="0"/>
    <n v="0"/>
    <n v="0"/>
    <n v="0"/>
    <n v="0"/>
    <n v="0"/>
    <n v="0"/>
    <n v="0"/>
    <n v="0"/>
    <n v="0"/>
    <s v="HOUSING OPPORTUNITY FUND"/>
    <s v="HOF OPER HEN ESSENTIAL NEEDS13"/>
    <s v="DEFAULT"/>
    <s v="Default"/>
  </r>
  <r>
    <x v="1"/>
    <s v="1121907"/>
    <s v="000000"/>
    <x v="9"/>
    <s v="0000000"/>
    <n v="2016"/>
    <x v="0"/>
    <x v="9"/>
    <s v="BS000-CURRENT ASSETS"/>
    <s v="B1150-ACCOUNTS RECEIVABLE"/>
    <m/>
    <n v="0"/>
    <n v="0"/>
    <n v="0"/>
    <n v="0"/>
    <n v="0"/>
    <s v="N/A"/>
    <n v="0"/>
    <n v="0"/>
    <n v="0"/>
    <n v="0"/>
    <n v="0"/>
    <n v="0"/>
    <n v="0"/>
    <n v="0"/>
    <n v="0"/>
    <n v="0"/>
    <n v="0"/>
    <n v="0"/>
    <n v="0"/>
    <s v="HOUSING OPPORTUNITY FUND"/>
    <s v="HOF OPER HEN ESSENTIAL NEEDS13"/>
    <s v="DEFAULT"/>
    <s v="Default"/>
  </r>
  <r>
    <x v="1"/>
    <s v="1121907"/>
    <s v="000000"/>
    <x v="29"/>
    <s v="0000000"/>
    <n v="2016"/>
    <x v="1"/>
    <x v="29"/>
    <s v="BS200-CURRENT LIABILITIES"/>
    <s v="B2220-DEFERRED REVENUES"/>
    <m/>
    <n v="0"/>
    <n v="0"/>
    <n v="0"/>
    <n v="0"/>
    <n v="0"/>
    <s v="N/A"/>
    <n v="0"/>
    <n v="0"/>
    <n v="0"/>
    <n v="0"/>
    <n v="0"/>
    <n v="0"/>
    <n v="0"/>
    <n v="0"/>
    <n v="0"/>
    <n v="0"/>
    <n v="0"/>
    <n v="0"/>
    <n v="0"/>
    <s v="HOUSING OPPORTUNITY FUND"/>
    <s v="HOF OPER HEN ESSENTIAL NEEDS13"/>
    <s v="DEFAULT"/>
    <s v="Default"/>
  </r>
  <r>
    <x v="1"/>
    <s v="1121907"/>
    <s v="351121"/>
    <x v="203"/>
    <s v="0000000"/>
    <n v="2016"/>
    <x v="4"/>
    <x v="202"/>
    <s v="R3000-REVENUE"/>
    <s v="R3340-STATE GRANTS"/>
    <m/>
    <n v="0"/>
    <n v="0"/>
    <n v="0"/>
    <n v="0"/>
    <n v="0"/>
    <s v="N/A"/>
    <n v="0"/>
    <n v="0"/>
    <n v="0"/>
    <n v="0"/>
    <n v="0"/>
    <n v="0"/>
    <n v="0"/>
    <n v="0"/>
    <n v="0"/>
    <n v="0"/>
    <n v="0"/>
    <n v="0"/>
    <n v="0"/>
    <s v="HOUSING OPPORTUNITY FUND"/>
    <s v="HOF OPER HEN ESSENTIAL NEEDS13"/>
    <s v="HSNG AND ESSNTL NEEDS"/>
    <s v="Default"/>
  </r>
  <r>
    <x v="1"/>
    <s v="1121907"/>
    <s v="351121"/>
    <x v="111"/>
    <s v="5595000"/>
    <n v="2016"/>
    <x v="3"/>
    <x v="111"/>
    <s v="50000-PROGRAM EXPENDITURE BUDGET"/>
    <s v="53000-SERVICES-OTHER CHARGES"/>
    <m/>
    <n v="0"/>
    <n v="0"/>
    <n v="0"/>
    <n v="0"/>
    <n v="0"/>
    <s v="N/A"/>
    <n v="0"/>
    <n v="0"/>
    <n v="0"/>
    <n v="0"/>
    <n v="0"/>
    <n v="0"/>
    <n v="0"/>
    <n v="0"/>
    <n v="0"/>
    <n v="0"/>
    <n v="0"/>
    <n v="0"/>
    <n v="0"/>
    <s v="HOUSING OPPORTUNITY FUND"/>
    <s v="HOF OPER HEN ESSENTIAL NEEDS13"/>
    <s v="HSNG AND ESSNTL NEEDS"/>
    <s v="FACILITIES MAINTENANCE AND OPERATIONS"/>
  </r>
  <r>
    <x v="1"/>
    <s v="1121908"/>
    <s v="000000"/>
    <x v="6"/>
    <s v="0000000"/>
    <n v="2016"/>
    <x v="0"/>
    <x v="6"/>
    <s v="BS000-CURRENT ASSETS"/>
    <s v="B1150-ACCOUNTS RECEIVABLE"/>
    <m/>
    <n v="0"/>
    <n v="0"/>
    <n v="0"/>
    <n v="0"/>
    <n v="0"/>
    <s v="N/A"/>
    <n v="0"/>
    <n v="0"/>
    <n v="0"/>
    <n v="0"/>
    <n v="0"/>
    <n v="0"/>
    <n v="0"/>
    <n v="0"/>
    <n v="0"/>
    <n v="0"/>
    <n v="0"/>
    <n v="0"/>
    <n v="0"/>
    <s v="HOUSING OPPORTUNITY FUND"/>
    <s v="HOF OPER HEN OPERATIONS 13"/>
    <s v="DEFAULT"/>
    <s v="Default"/>
  </r>
  <r>
    <x v="1"/>
    <s v="1121908"/>
    <s v="000000"/>
    <x v="9"/>
    <s v="0000000"/>
    <n v="2016"/>
    <x v="0"/>
    <x v="9"/>
    <s v="BS000-CURRENT ASSETS"/>
    <s v="B1150-ACCOUNTS RECEIVABLE"/>
    <m/>
    <n v="0"/>
    <n v="0"/>
    <n v="0"/>
    <n v="0"/>
    <n v="0"/>
    <s v="N/A"/>
    <n v="0"/>
    <n v="0"/>
    <n v="0"/>
    <n v="0"/>
    <n v="0"/>
    <n v="0"/>
    <n v="0"/>
    <n v="0"/>
    <n v="0"/>
    <n v="0"/>
    <n v="0"/>
    <n v="0"/>
    <n v="0"/>
    <s v="HOUSING OPPORTUNITY FUND"/>
    <s v="HOF OPER HEN OPERATIONS 13"/>
    <s v="DEFAULT"/>
    <s v="Default"/>
  </r>
  <r>
    <x v="1"/>
    <s v="1121908"/>
    <s v="000000"/>
    <x v="29"/>
    <s v="0000000"/>
    <n v="2016"/>
    <x v="1"/>
    <x v="29"/>
    <s v="BS200-CURRENT LIABILITIES"/>
    <s v="B2220-DEFERRED REVENUES"/>
    <m/>
    <n v="0"/>
    <n v="0"/>
    <n v="0"/>
    <n v="0"/>
    <n v="0"/>
    <s v="N/A"/>
    <n v="0"/>
    <n v="0"/>
    <n v="0"/>
    <n v="0"/>
    <n v="0"/>
    <n v="0"/>
    <n v="0"/>
    <n v="0"/>
    <n v="0"/>
    <n v="0"/>
    <n v="0"/>
    <n v="0"/>
    <n v="0"/>
    <s v="HOUSING OPPORTUNITY FUND"/>
    <s v="HOF OPER HEN OPERATIONS 13"/>
    <s v="DEFAULT"/>
    <s v="Default"/>
  </r>
  <r>
    <x v="1"/>
    <s v="1121908"/>
    <s v="351121"/>
    <x v="203"/>
    <s v="0000000"/>
    <n v="2016"/>
    <x v="4"/>
    <x v="202"/>
    <s v="R3000-REVENUE"/>
    <s v="R3340-STATE GRANTS"/>
    <m/>
    <n v="0"/>
    <n v="0"/>
    <n v="0"/>
    <n v="0"/>
    <n v="0"/>
    <s v="N/A"/>
    <n v="0"/>
    <n v="0"/>
    <n v="0"/>
    <n v="0"/>
    <n v="0"/>
    <n v="0"/>
    <n v="0"/>
    <n v="0"/>
    <n v="0"/>
    <n v="0"/>
    <n v="0"/>
    <n v="0"/>
    <n v="0"/>
    <s v="HOUSING OPPORTUNITY FUND"/>
    <s v="HOF OPER HEN OPERATIONS 13"/>
    <s v="HSNG AND ESSNTL NEEDS"/>
    <s v="Default"/>
  </r>
  <r>
    <x v="1"/>
    <s v="1121908"/>
    <s v="351121"/>
    <x v="111"/>
    <s v="5595000"/>
    <n v="2016"/>
    <x v="3"/>
    <x v="111"/>
    <s v="50000-PROGRAM EXPENDITURE BUDGET"/>
    <s v="53000-SERVICES-OTHER CHARGES"/>
    <m/>
    <n v="0"/>
    <n v="0"/>
    <n v="0"/>
    <n v="0"/>
    <n v="0"/>
    <s v="N/A"/>
    <n v="0"/>
    <n v="0"/>
    <n v="0"/>
    <n v="0"/>
    <n v="0"/>
    <n v="0"/>
    <n v="0"/>
    <n v="0"/>
    <n v="0"/>
    <n v="0"/>
    <n v="0"/>
    <n v="0"/>
    <n v="0"/>
    <s v="HOUSING OPPORTUNITY FUND"/>
    <s v="HOF OPER HEN OPERATIONS 13"/>
    <s v="HSNG AND ESSNTL NEEDS"/>
    <s v="FACILITIES MAINTENANCE AND OPERATIONS"/>
  </r>
  <r>
    <x v="1"/>
    <s v="1121909"/>
    <s v="000000"/>
    <x v="6"/>
    <s v="0000000"/>
    <n v="2016"/>
    <x v="0"/>
    <x v="6"/>
    <s v="BS000-CURRENT ASSETS"/>
    <s v="B1150-ACCOUNTS RECEIVABLE"/>
    <m/>
    <n v="0"/>
    <n v="0"/>
    <n v="0"/>
    <n v="0"/>
    <n v="0"/>
    <s v="N/A"/>
    <n v="0"/>
    <n v="0"/>
    <n v="0"/>
    <n v="0"/>
    <n v="0"/>
    <n v="0"/>
    <n v="0"/>
    <n v="0"/>
    <n v="0"/>
    <n v="0"/>
    <n v="0"/>
    <n v="0"/>
    <n v="0"/>
    <s v="HOUSING OPPORTUNITY FUND"/>
    <s v="HOF OPER HEN RENT/UTILITY 13"/>
    <s v="DEFAULT"/>
    <s v="Default"/>
  </r>
  <r>
    <x v="1"/>
    <s v="1121909"/>
    <s v="000000"/>
    <x v="9"/>
    <s v="0000000"/>
    <n v="2016"/>
    <x v="0"/>
    <x v="9"/>
    <s v="BS000-CURRENT ASSETS"/>
    <s v="B1150-ACCOUNTS RECEIVABLE"/>
    <m/>
    <n v="0"/>
    <n v="0"/>
    <n v="0"/>
    <n v="0"/>
    <n v="0"/>
    <s v="N/A"/>
    <n v="0"/>
    <n v="0"/>
    <n v="0"/>
    <n v="0"/>
    <n v="0"/>
    <n v="0"/>
    <n v="0"/>
    <n v="0"/>
    <n v="0"/>
    <n v="0"/>
    <n v="0"/>
    <n v="0"/>
    <n v="0"/>
    <s v="HOUSING OPPORTUNITY FUND"/>
    <s v="HOF OPER HEN RENT/UTILITY 13"/>
    <s v="DEFAULT"/>
    <s v="Default"/>
  </r>
  <r>
    <x v="1"/>
    <s v="1121909"/>
    <s v="000000"/>
    <x v="29"/>
    <s v="0000000"/>
    <n v="2016"/>
    <x v="1"/>
    <x v="29"/>
    <s v="BS200-CURRENT LIABILITIES"/>
    <s v="B2220-DEFERRED REVENUES"/>
    <m/>
    <n v="0"/>
    <n v="0"/>
    <n v="0"/>
    <n v="0"/>
    <n v="0"/>
    <s v="N/A"/>
    <n v="0"/>
    <n v="0"/>
    <n v="0"/>
    <n v="0"/>
    <n v="0"/>
    <n v="0"/>
    <n v="0"/>
    <n v="0"/>
    <n v="0"/>
    <n v="0"/>
    <n v="0"/>
    <n v="0"/>
    <n v="0"/>
    <s v="HOUSING OPPORTUNITY FUND"/>
    <s v="HOF OPER HEN RENT/UTILITY 13"/>
    <s v="DEFAULT"/>
    <s v="Default"/>
  </r>
  <r>
    <x v="1"/>
    <s v="1121909"/>
    <s v="351121"/>
    <x v="203"/>
    <s v="0000000"/>
    <n v="2016"/>
    <x v="4"/>
    <x v="202"/>
    <s v="R3000-REVENUE"/>
    <s v="R3340-STATE GRANTS"/>
    <m/>
    <n v="0"/>
    <n v="0"/>
    <n v="0"/>
    <n v="0"/>
    <n v="0"/>
    <s v="N/A"/>
    <n v="0"/>
    <n v="0"/>
    <n v="0"/>
    <n v="0"/>
    <n v="0"/>
    <n v="0"/>
    <n v="0"/>
    <n v="0"/>
    <n v="0"/>
    <n v="0"/>
    <n v="0"/>
    <n v="0"/>
    <n v="0"/>
    <s v="HOUSING OPPORTUNITY FUND"/>
    <s v="HOF OPER HEN RENT/UTILITY 13"/>
    <s v="HSNG AND ESSNTL NEEDS"/>
    <s v="Default"/>
  </r>
  <r>
    <x v="1"/>
    <s v="1121909"/>
    <s v="351121"/>
    <x v="111"/>
    <s v="5595000"/>
    <n v="2016"/>
    <x v="3"/>
    <x v="111"/>
    <s v="50000-PROGRAM EXPENDITURE BUDGET"/>
    <s v="53000-SERVICES-OTHER CHARGES"/>
    <m/>
    <n v="0"/>
    <n v="0"/>
    <n v="0"/>
    <n v="0"/>
    <n v="0"/>
    <s v="N/A"/>
    <n v="0"/>
    <n v="0"/>
    <n v="0"/>
    <n v="0"/>
    <n v="0"/>
    <n v="0"/>
    <n v="0"/>
    <n v="0"/>
    <n v="0"/>
    <n v="0"/>
    <n v="0"/>
    <n v="0"/>
    <n v="0"/>
    <s v="HOUSING OPPORTUNITY FUND"/>
    <s v="HOF OPER HEN RENT/UTILITY 13"/>
    <s v="HSNG AND ESSNTL NEEDS"/>
    <s v="FACILITIES MAINTENANCE AND OPERATIONS"/>
  </r>
  <r>
    <x v="1"/>
    <s v="1121911"/>
    <s v="000000"/>
    <x v="6"/>
    <s v="0000000"/>
    <n v="2016"/>
    <x v="0"/>
    <x v="6"/>
    <s v="BS000-CURRENT ASSETS"/>
    <s v="B1150-ACCOUNTS RECEIVABLE"/>
    <m/>
    <n v="0"/>
    <n v="0"/>
    <n v="0"/>
    <n v="0"/>
    <n v="0"/>
    <s v="N/A"/>
    <n v="0"/>
    <n v="0"/>
    <n v="0"/>
    <n v="0"/>
    <n v="0"/>
    <n v="0"/>
    <n v="0"/>
    <n v="0"/>
    <n v="0"/>
    <n v="0"/>
    <n v="0"/>
    <n v="0"/>
    <n v="0"/>
    <s v="HOUSING OPPORTUNITY FUND"/>
    <s v="HOF OPER HEN AGCY ADM13"/>
    <s v="DEFAULT"/>
    <s v="Default"/>
  </r>
  <r>
    <x v="1"/>
    <s v="1121911"/>
    <s v="000000"/>
    <x v="9"/>
    <s v="0000000"/>
    <n v="2016"/>
    <x v="0"/>
    <x v="9"/>
    <s v="BS000-CURRENT ASSETS"/>
    <s v="B1150-ACCOUNTS RECEIVABLE"/>
    <m/>
    <n v="0"/>
    <n v="0"/>
    <n v="0"/>
    <n v="0"/>
    <n v="0"/>
    <s v="N/A"/>
    <n v="0"/>
    <n v="0"/>
    <n v="0"/>
    <n v="0"/>
    <n v="0"/>
    <n v="0"/>
    <n v="0"/>
    <n v="0"/>
    <n v="0"/>
    <n v="0"/>
    <n v="0"/>
    <n v="0"/>
    <n v="0"/>
    <s v="HOUSING OPPORTUNITY FUND"/>
    <s v="HOF OPER HEN AGCY ADM13"/>
    <s v="DEFAULT"/>
    <s v="Default"/>
  </r>
  <r>
    <x v="1"/>
    <s v="1121911"/>
    <s v="000000"/>
    <x v="29"/>
    <s v="0000000"/>
    <n v="2016"/>
    <x v="1"/>
    <x v="29"/>
    <s v="BS200-CURRENT LIABILITIES"/>
    <s v="B2220-DEFERRED REVENUES"/>
    <m/>
    <n v="0"/>
    <n v="0"/>
    <n v="0"/>
    <n v="0"/>
    <n v="0"/>
    <s v="N/A"/>
    <n v="0"/>
    <n v="0"/>
    <n v="0"/>
    <n v="0"/>
    <n v="0"/>
    <n v="0"/>
    <n v="0"/>
    <n v="0"/>
    <n v="0"/>
    <n v="0"/>
    <n v="0"/>
    <n v="0"/>
    <n v="0"/>
    <s v="HOUSING OPPORTUNITY FUND"/>
    <s v="HOF OPER HEN AGCY ADM13"/>
    <s v="DEFAULT"/>
    <s v="Default"/>
  </r>
  <r>
    <x v="1"/>
    <s v="1121911"/>
    <s v="351121"/>
    <x v="203"/>
    <s v="0000000"/>
    <n v="2016"/>
    <x v="4"/>
    <x v="202"/>
    <s v="R3000-REVENUE"/>
    <s v="R3340-STATE GRANTS"/>
    <m/>
    <n v="0"/>
    <n v="0"/>
    <n v="0"/>
    <n v="0"/>
    <n v="0"/>
    <s v="N/A"/>
    <n v="0"/>
    <n v="0"/>
    <n v="0"/>
    <n v="0"/>
    <n v="0"/>
    <n v="0"/>
    <n v="0"/>
    <n v="0"/>
    <n v="0"/>
    <n v="0"/>
    <n v="0"/>
    <n v="0"/>
    <n v="0"/>
    <s v="HOUSING OPPORTUNITY FUND"/>
    <s v="HOF OPER HEN AGCY ADM13"/>
    <s v="HSNG AND ESSNTL NEEDS"/>
    <s v="Default"/>
  </r>
  <r>
    <x v="1"/>
    <s v="1121911"/>
    <s v="351121"/>
    <x v="111"/>
    <s v="5592000"/>
    <n v="2016"/>
    <x v="3"/>
    <x v="111"/>
    <s v="50000-PROGRAM EXPENDITURE BUDGET"/>
    <s v="53000-SERVICES-OTHER CHARGES"/>
    <m/>
    <n v="0"/>
    <n v="0"/>
    <n v="0"/>
    <n v="0"/>
    <n v="0"/>
    <s v="N/A"/>
    <n v="0"/>
    <n v="0"/>
    <n v="0"/>
    <n v="0"/>
    <n v="0"/>
    <n v="0"/>
    <n v="0"/>
    <n v="0"/>
    <n v="0"/>
    <n v="0"/>
    <n v="0"/>
    <n v="0"/>
    <n v="0"/>
    <s v="HOUSING OPPORTUNITY FUND"/>
    <s v="HOF OPER HEN AGCY ADM13"/>
    <s v="HSNG AND ESSNTL NEEDS"/>
    <s v="HOUSING AND COMMUNITY SERVICES"/>
  </r>
  <r>
    <x v="1"/>
    <s v="1121911"/>
    <s v="351121"/>
    <x v="111"/>
    <s v="5595000"/>
    <n v="2016"/>
    <x v="3"/>
    <x v="111"/>
    <s v="50000-PROGRAM EXPENDITURE BUDGET"/>
    <s v="53000-SERVICES-OTHER CHARGES"/>
    <m/>
    <n v="0"/>
    <n v="0"/>
    <n v="0"/>
    <n v="0"/>
    <n v="0"/>
    <s v="N/A"/>
    <n v="0"/>
    <n v="0"/>
    <n v="0"/>
    <n v="0"/>
    <n v="0"/>
    <n v="0"/>
    <n v="0"/>
    <n v="0"/>
    <n v="0"/>
    <n v="0"/>
    <n v="0"/>
    <n v="0"/>
    <n v="0"/>
    <s v="HOUSING OPPORTUNITY FUND"/>
    <s v="HOF OPER HEN AGCY ADM13"/>
    <s v="HSNG AND ESSNTL NEEDS"/>
    <s v="FACILITIES MAINTENANCE AND OPERATIONS"/>
  </r>
  <r>
    <x v="1"/>
    <s v="1121919"/>
    <s v="000000"/>
    <x v="6"/>
    <s v="0000000"/>
    <n v="2016"/>
    <x v="0"/>
    <x v="6"/>
    <s v="BS000-CURRENT ASSETS"/>
    <s v="B1150-ACCOUNTS RECEIVABLE"/>
    <m/>
    <n v="0"/>
    <n v="0"/>
    <n v="0"/>
    <n v="0"/>
    <n v="0"/>
    <s v="N/A"/>
    <n v="0"/>
    <n v="0"/>
    <n v="0"/>
    <n v="0"/>
    <n v="0"/>
    <n v="0"/>
    <n v="0"/>
    <n v="0"/>
    <n v="0"/>
    <n v="0"/>
    <n v="0"/>
    <n v="0"/>
    <n v="0"/>
    <s v="HOUSING OPPORTUNITY FUND"/>
    <s v="HOF OPER ETS REACH INCENTIVE"/>
    <s v="DEFAULT"/>
    <s v="Default"/>
  </r>
  <r>
    <x v="1"/>
    <s v="1121919"/>
    <s v="000000"/>
    <x v="9"/>
    <s v="0000000"/>
    <n v="2016"/>
    <x v="0"/>
    <x v="9"/>
    <s v="BS000-CURRENT ASSETS"/>
    <s v="B1150-ACCOUNTS RECEIVABLE"/>
    <m/>
    <n v="0"/>
    <n v="0"/>
    <n v="0"/>
    <n v="0"/>
    <n v="0"/>
    <s v="N/A"/>
    <n v="0"/>
    <n v="0"/>
    <n v="0"/>
    <n v="0"/>
    <n v="0"/>
    <n v="0"/>
    <n v="0"/>
    <n v="0"/>
    <n v="0"/>
    <n v="0"/>
    <n v="0"/>
    <n v="0"/>
    <n v="0"/>
    <s v="HOUSING OPPORTUNITY FUND"/>
    <s v="HOF OPER ETS REACH INCENTIVE"/>
    <s v="DEFAULT"/>
    <s v="Default"/>
  </r>
  <r>
    <x v="1"/>
    <s v="1121919"/>
    <s v="000000"/>
    <x v="29"/>
    <s v="0000000"/>
    <n v="2016"/>
    <x v="1"/>
    <x v="29"/>
    <s v="BS200-CURRENT LIABILITIES"/>
    <s v="B2220-DEFERRED REVENUES"/>
    <m/>
    <n v="0"/>
    <n v="0"/>
    <n v="0"/>
    <n v="0"/>
    <n v="0"/>
    <s v="N/A"/>
    <n v="0"/>
    <n v="0"/>
    <n v="0"/>
    <n v="0"/>
    <n v="0"/>
    <n v="0"/>
    <n v="0"/>
    <n v="0"/>
    <n v="0"/>
    <n v="0"/>
    <n v="0"/>
    <n v="0"/>
    <n v="0"/>
    <s v="HOUSING OPPORTUNITY FUND"/>
    <s v="HOF OPER ETS REACH INCENTIVE"/>
    <s v="DEFAULT"/>
    <s v="Default"/>
  </r>
  <r>
    <x v="1"/>
    <s v="1121919"/>
    <s v="351120"/>
    <x v="202"/>
    <s v="0000000"/>
    <n v="2016"/>
    <x v="4"/>
    <x v="201"/>
    <s v="R3000-REVENUE"/>
    <s v="R3340-STATE GRANTS"/>
    <m/>
    <n v="0"/>
    <n v="0"/>
    <n v="0"/>
    <n v="0"/>
    <n v="0"/>
    <s v="N/A"/>
    <n v="0"/>
    <n v="0"/>
    <n v="0"/>
    <n v="0"/>
    <n v="0"/>
    <n v="0"/>
    <n v="0"/>
    <n v="0"/>
    <n v="0"/>
    <n v="0"/>
    <n v="0"/>
    <n v="0"/>
    <n v="0"/>
    <s v="HOUSING OPPORTUNITY FUND"/>
    <s v="HOF OPER ETS REACH INCENTIVE"/>
    <s v="CONSLDTD ST HMLSS BLK GRN"/>
    <s v="Default"/>
  </r>
  <r>
    <x v="1"/>
    <s v="1121919"/>
    <s v="351120"/>
    <x v="40"/>
    <s v="5595000"/>
    <n v="2016"/>
    <x v="3"/>
    <x v="40"/>
    <s v="50000-PROGRAM EXPENDITURE BUDGET"/>
    <s v="51000-WAGES AND BENEFITS"/>
    <s v="51100-SALARIES/WAGES"/>
    <n v="0"/>
    <n v="0"/>
    <n v="0"/>
    <n v="0"/>
    <n v="0"/>
    <s v="N/A"/>
    <n v="0"/>
    <n v="0"/>
    <n v="0"/>
    <n v="0"/>
    <n v="0"/>
    <n v="0"/>
    <n v="0"/>
    <n v="0"/>
    <n v="0"/>
    <n v="0"/>
    <n v="0"/>
    <n v="0"/>
    <n v="0"/>
    <s v="HOUSING OPPORTUNITY FUND"/>
    <s v="HOF OPER ETS REACH INCENTIVE"/>
    <s v="CONSLDTD ST HMLSS BLK GRN"/>
    <s v="FACILITIES MAINTENANCE AND OPERATIONS"/>
  </r>
  <r>
    <x v="1"/>
    <s v="1121919"/>
    <s v="351120"/>
    <x v="111"/>
    <s v="5595000"/>
    <n v="2016"/>
    <x v="3"/>
    <x v="111"/>
    <s v="50000-PROGRAM EXPENDITURE BUDGET"/>
    <s v="53000-SERVICES-OTHER CHARGES"/>
    <m/>
    <n v="0"/>
    <n v="0"/>
    <n v="0"/>
    <n v="0"/>
    <n v="0"/>
    <s v="N/A"/>
    <n v="0"/>
    <n v="0"/>
    <n v="0"/>
    <n v="0"/>
    <n v="0"/>
    <n v="0"/>
    <n v="0"/>
    <n v="0"/>
    <n v="0"/>
    <n v="0"/>
    <n v="0"/>
    <n v="0"/>
    <n v="0"/>
    <s v="HOUSING OPPORTUNITY FUND"/>
    <s v="HOF OPER ETS REACH INCENTIVE"/>
    <s v="CONSLDTD ST HMLSS BLK GRN"/>
    <s v="FACILITIES MAINTENANCE AND OPERATIONS"/>
  </r>
  <r>
    <x v="1"/>
    <s v="1121919"/>
    <s v="351120"/>
    <x v="53"/>
    <s v="5595000"/>
    <n v="2016"/>
    <x v="3"/>
    <x v="53"/>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1919"/>
    <s v="351120"/>
    <x v="54"/>
    <s v="5595000"/>
    <n v="2016"/>
    <x v="3"/>
    <x v="54"/>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1919"/>
    <s v="351120"/>
    <x v="126"/>
    <s v="5595000"/>
    <n v="2016"/>
    <x v="3"/>
    <x v="126"/>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2156"/>
    <s v="351229"/>
    <x v="111"/>
    <s v="5592000"/>
    <n v="2016"/>
    <x v="3"/>
    <x v="111"/>
    <s v="50000-PROGRAM EXPENDITURE BUDGET"/>
    <s v="53000-SERVICES-OTHER CHARGES"/>
    <m/>
    <n v="0"/>
    <n v="0"/>
    <n v="0"/>
    <n v="0"/>
    <n v="0"/>
    <s v="N/A"/>
    <n v="0"/>
    <n v="0"/>
    <n v="0"/>
    <n v="0"/>
    <n v="0"/>
    <n v="0"/>
    <n v="0"/>
    <n v="0"/>
    <n v="0"/>
    <n v="0"/>
    <n v="0"/>
    <n v="0"/>
    <n v="0"/>
    <s v="HOUSING OPPORTUNITY FUND"/>
    <s v="HOF OPER YY ADT COORD ENG LEVY"/>
    <s v="LEVY HOUSING SERVICES"/>
    <s v="HOUSING AND COMMUNITY SERVICES"/>
  </r>
  <r>
    <x v="1"/>
    <s v="1122156"/>
    <s v="351229"/>
    <x v="111"/>
    <s v="5595000"/>
    <n v="2016"/>
    <x v="3"/>
    <x v="111"/>
    <s v="50000-PROGRAM EXPENDITURE BUDGET"/>
    <s v="53000-SERVICES-OTHER CHARGES"/>
    <m/>
    <n v="0"/>
    <n v="0"/>
    <n v="0"/>
    <n v="0"/>
    <n v="0"/>
    <s v="N/A"/>
    <n v="0"/>
    <n v="0"/>
    <n v="0"/>
    <n v="0"/>
    <n v="0"/>
    <n v="0"/>
    <n v="0"/>
    <n v="0"/>
    <n v="0"/>
    <n v="0"/>
    <n v="0"/>
    <n v="0"/>
    <n v="0"/>
    <s v="HOUSING OPPORTUNITY FUND"/>
    <s v="HOF OPER YY ADT COORD ENG LEVY"/>
    <s v="LEVY HOUSING SERVICES"/>
    <s v="FACILITIES MAINTENANCE AND OPERATIONS"/>
  </r>
  <r>
    <x v="1"/>
    <s v="1122157"/>
    <s v="000000"/>
    <x v="6"/>
    <s v="0000000"/>
    <n v="2016"/>
    <x v="0"/>
    <x v="6"/>
    <s v="BS000-CURRENT ASSETS"/>
    <s v="B1150-ACCOUNTS RECEIVABLE"/>
    <m/>
    <n v="0"/>
    <n v="0"/>
    <n v="0"/>
    <n v="0"/>
    <n v="0"/>
    <s v="N/A"/>
    <n v="0"/>
    <n v="0"/>
    <n v="0"/>
    <n v="0"/>
    <n v="0"/>
    <n v="0"/>
    <n v="0"/>
    <n v="0"/>
    <n v="0"/>
    <n v="0"/>
    <n v="0"/>
    <n v="0"/>
    <n v="0"/>
    <s v="HOUSING OPPORTUNITY FUND"/>
    <s v="HOF OPER YY ADT COORD ENG CHG"/>
    <s v="DEFAULT"/>
    <s v="Default"/>
  </r>
  <r>
    <x v="1"/>
    <s v="1122157"/>
    <s v="000000"/>
    <x v="9"/>
    <s v="0000000"/>
    <n v="2016"/>
    <x v="0"/>
    <x v="9"/>
    <s v="BS000-CURRENT ASSETS"/>
    <s v="B1150-ACCOUNTS RECEIVABLE"/>
    <m/>
    <n v="0"/>
    <n v="0"/>
    <n v="0"/>
    <n v="0"/>
    <n v="0"/>
    <s v="N/A"/>
    <n v="0"/>
    <n v="0"/>
    <n v="0"/>
    <n v="0"/>
    <n v="0"/>
    <n v="0"/>
    <n v="0"/>
    <n v="0"/>
    <n v="0"/>
    <n v="0"/>
    <n v="0"/>
    <n v="0"/>
    <n v="0"/>
    <s v="HOUSING OPPORTUNITY FUND"/>
    <s v="HOF OPER YY ADT COORD ENG CHG"/>
    <s v="DEFAULT"/>
    <s v="Default"/>
  </r>
  <r>
    <x v="1"/>
    <s v="1122157"/>
    <s v="000000"/>
    <x v="29"/>
    <s v="0000000"/>
    <n v="2016"/>
    <x v="1"/>
    <x v="29"/>
    <s v="BS200-CURRENT LIABILITIES"/>
    <s v="B2220-DEFERRED REVENUES"/>
    <m/>
    <n v="0"/>
    <n v="0"/>
    <n v="0"/>
    <n v="0"/>
    <n v="0"/>
    <s v="N/A"/>
    <n v="0"/>
    <n v="0"/>
    <n v="0"/>
    <n v="0"/>
    <n v="0"/>
    <n v="0"/>
    <n v="0"/>
    <n v="0"/>
    <n v="0"/>
    <n v="0"/>
    <n v="0"/>
    <n v="0"/>
    <n v="0"/>
    <s v="HOUSING OPPORTUNITY FUND"/>
    <s v="HOF OPER YY ADT COORD ENG CHG"/>
    <s v="DEFAULT"/>
    <s v="Default"/>
  </r>
  <r>
    <x v="1"/>
    <s v="1122157"/>
    <s v="351120"/>
    <x v="202"/>
    <s v="0000000"/>
    <n v="2016"/>
    <x v="4"/>
    <x v="201"/>
    <s v="R3000-REVENUE"/>
    <s v="R3340-STATE GRANTS"/>
    <m/>
    <n v="0"/>
    <n v="0"/>
    <n v="0"/>
    <n v="0"/>
    <n v="0"/>
    <s v="N/A"/>
    <n v="0"/>
    <n v="0"/>
    <n v="0"/>
    <n v="0"/>
    <n v="0"/>
    <n v="0"/>
    <n v="0"/>
    <n v="0"/>
    <n v="0"/>
    <n v="0"/>
    <n v="0"/>
    <n v="0"/>
    <n v="0"/>
    <s v="HOUSING OPPORTUNITY FUND"/>
    <s v="HOF OPER YY ADT COORD ENG CHG"/>
    <s v="CONSLDTD ST HMLSS BLK GRN"/>
    <s v="Default"/>
  </r>
  <r>
    <x v="1"/>
    <s v="1122157"/>
    <s v="351120"/>
    <x v="111"/>
    <s v="5595000"/>
    <n v="2016"/>
    <x v="3"/>
    <x v="111"/>
    <s v="50000-PROGRAM EXPENDITURE BUDGET"/>
    <s v="53000-SERVICES-OTHER CHARGES"/>
    <m/>
    <n v="0"/>
    <n v="0"/>
    <n v="0"/>
    <n v="0"/>
    <n v="0"/>
    <s v="N/A"/>
    <n v="0"/>
    <n v="0"/>
    <n v="0"/>
    <n v="0"/>
    <n v="0"/>
    <n v="0"/>
    <n v="0"/>
    <n v="0"/>
    <n v="0"/>
    <n v="0"/>
    <n v="0"/>
    <n v="0"/>
    <n v="0"/>
    <s v="HOUSING OPPORTUNITY FUND"/>
    <s v="HOF OPER YY ADT COORD ENG CHG"/>
    <s v="CONSLDTD ST HMLSS BLK GRN"/>
    <s v="FACILITIES MAINTENANCE AND OPERATIONS"/>
  </r>
  <r>
    <x v="1"/>
    <s v="1122230"/>
    <s v="351225"/>
    <x v="111"/>
    <s v="0000000"/>
    <n v="2016"/>
    <x v="3"/>
    <x v="111"/>
    <s v="50000-PROGRAM EXPENDITURE BUDGET"/>
    <s v="53000-SERVICES-OTHER CHARGES"/>
    <m/>
    <n v="0"/>
    <n v="0"/>
    <n v="0"/>
    <n v="0"/>
    <n v="0"/>
    <s v="N/A"/>
    <n v="0"/>
    <n v="0"/>
    <n v="0"/>
    <n v="0"/>
    <n v="0"/>
    <n v="0"/>
    <n v="0"/>
    <n v="0"/>
    <n v="0"/>
    <n v="0"/>
    <n v="0"/>
    <n v="0"/>
    <n v="0"/>
    <s v="HOUSING OPPORTUNITY FUND"/>
    <s v="HOF OPER SOUTH KIRKLAND TOD 13"/>
    <s v="HUMAN SVCS LEVY CAP"/>
    <s v="Default"/>
  </r>
  <r>
    <x v="1"/>
    <s v="1122230"/>
    <s v="351225"/>
    <x v="111"/>
    <s v="5595000"/>
    <n v="2016"/>
    <x v="3"/>
    <x v="111"/>
    <s v="50000-PROGRAM EXPENDITURE BUDGET"/>
    <s v="53000-SERVICES-OTHER CHARGES"/>
    <m/>
    <n v="0"/>
    <n v="0"/>
    <n v="0"/>
    <n v="0"/>
    <n v="0"/>
    <s v="N/A"/>
    <n v="0"/>
    <n v="0"/>
    <n v="0"/>
    <n v="0"/>
    <n v="0"/>
    <n v="0"/>
    <n v="0"/>
    <n v="0"/>
    <n v="0"/>
    <n v="0"/>
    <n v="0"/>
    <n v="0"/>
    <n v="0"/>
    <s v="HOUSING OPPORTUNITY FUND"/>
    <s v="HOF OPER SOUTH KIRKLAND TOD 13"/>
    <s v="HUMAN SVCS LEVY CAP"/>
    <s v="FACILITIES MAINTENANCE AND OPERATIONS"/>
  </r>
  <r>
    <x v="1"/>
    <s v="1122231"/>
    <s v="351232"/>
    <x v="111"/>
    <s v="5592000"/>
    <n v="2016"/>
    <x v="3"/>
    <x v="111"/>
    <s v="50000-PROGRAM EXPENDITURE BUDGET"/>
    <s v="53000-SERVICES-OTHER CHARGES"/>
    <m/>
    <n v="0"/>
    <n v="0"/>
    <n v="0"/>
    <n v="-40000"/>
    <n v="40000"/>
    <s v="N/A"/>
    <n v="0"/>
    <n v="0"/>
    <n v="0"/>
    <n v="0"/>
    <n v="0"/>
    <n v="0"/>
    <n v="0"/>
    <n v="0"/>
    <n v="0"/>
    <n v="0"/>
    <n v="0"/>
    <n v="0"/>
    <n v="0"/>
    <s v="HOUSING OPPORTUNITY FUND"/>
    <s v="HOF OPER EST REACH HSG - MIDD"/>
    <s v="MDS HOUSING SERVICES"/>
    <s v="HOUSING AND COMMUNITY SERVICES"/>
  </r>
  <r>
    <x v="1"/>
    <s v="1122231"/>
    <s v="351232"/>
    <x v="111"/>
    <s v="5595000"/>
    <n v="2016"/>
    <x v="3"/>
    <x v="111"/>
    <s v="50000-PROGRAM EXPENDITURE BUDGET"/>
    <s v="53000-SERVICES-OTHER CHARGES"/>
    <m/>
    <n v="0"/>
    <n v="0"/>
    <n v="0"/>
    <n v="0"/>
    <n v="0"/>
    <s v="N/A"/>
    <n v="0"/>
    <n v="0"/>
    <n v="0"/>
    <n v="0"/>
    <n v="0"/>
    <n v="0"/>
    <n v="0"/>
    <n v="0"/>
    <n v="0"/>
    <n v="0"/>
    <n v="0"/>
    <n v="0"/>
    <n v="0"/>
    <s v="HOUSING OPPORTUNITY FUND"/>
    <s v="HOF OPER EST REACH HSG - MIDD"/>
    <s v="MDS HOUSING SERVICES"/>
    <s v="FACILITIES MAINTENANCE AND OPERATIONS"/>
  </r>
  <r>
    <x v="1"/>
    <s v="1122352"/>
    <s v="351022"/>
    <x v="111"/>
    <s v="5592000"/>
    <n v="2016"/>
    <x v="3"/>
    <x v="111"/>
    <s v="50000-PROGRAM EXPENDITURE BUDGET"/>
    <s v="53000-SERVICES-OTHER CHARGES"/>
    <m/>
    <n v="0"/>
    <n v="0"/>
    <n v="2699"/>
    <n v="0"/>
    <n v="-2699"/>
    <s v="N/A"/>
    <n v="2699"/>
    <n v="0"/>
    <n v="0"/>
    <n v="0"/>
    <n v="0"/>
    <n v="0"/>
    <n v="0"/>
    <n v="0"/>
    <n v="0"/>
    <n v="0"/>
    <n v="0"/>
    <n v="0"/>
    <n v="0"/>
    <s v="HOUSING OPPORTUNITY FUND"/>
    <s v="HOF OPER CCS_Palo 13 add"/>
    <s v="HOMELESS HOUSING"/>
    <s v="HOUSING AND COMMUNITY SERVICES"/>
  </r>
  <r>
    <x v="1"/>
    <s v="1122352"/>
    <s v="351022"/>
    <x v="111"/>
    <s v="5595000"/>
    <n v="2016"/>
    <x v="3"/>
    <x v="111"/>
    <s v="50000-PROGRAM EXPENDITURE BUDGET"/>
    <s v="53000-SERVICES-OTHER CHARGES"/>
    <m/>
    <n v="0"/>
    <n v="0"/>
    <n v="0"/>
    <n v="0"/>
    <n v="0"/>
    <s v="N/A"/>
    <n v="0"/>
    <n v="0"/>
    <n v="0"/>
    <n v="0"/>
    <n v="0"/>
    <n v="0"/>
    <n v="0"/>
    <n v="0"/>
    <n v="0"/>
    <n v="0"/>
    <n v="0"/>
    <n v="0"/>
    <n v="0"/>
    <s v="HOUSING OPPORTUNITY FUND"/>
    <s v="HOF OPER CCS_Palo 13 add"/>
    <s v="HOMELESS HOUSING"/>
    <s v="FACILITIES MAINTENANCE AND OPERATIONS"/>
  </r>
  <r>
    <x v="1"/>
    <s v="1122381"/>
    <s v="000000"/>
    <x v="6"/>
    <s v="0000000"/>
    <n v="2016"/>
    <x v="0"/>
    <x v="6"/>
    <s v="BS000-CURRENT ASSETS"/>
    <s v="B1150-ACCOUNTS RECEIVABLE"/>
    <m/>
    <n v="0"/>
    <n v="0"/>
    <n v="0"/>
    <n v="0"/>
    <n v="0"/>
    <s v="N/A"/>
    <n v="0"/>
    <n v="0"/>
    <n v="0"/>
    <n v="0"/>
    <n v="0"/>
    <n v="0"/>
    <n v="0"/>
    <n v="0"/>
    <n v="0"/>
    <n v="0"/>
    <n v="0"/>
    <n v="0"/>
    <n v="0"/>
    <s v="HOUSING OPPORTUNITY FUND"/>
    <s v="HOF OPER CHG BASE ADMIN"/>
    <s v="DEFAULT"/>
    <s v="Default"/>
  </r>
  <r>
    <x v="1"/>
    <s v="1122381"/>
    <s v="000000"/>
    <x v="9"/>
    <s v="0000000"/>
    <n v="2016"/>
    <x v="0"/>
    <x v="9"/>
    <s v="BS000-CURRENT ASSETS"/>
    <s v="B1150-ACCOUNTS RECEIVABLE"/>
    <m/>
    <n v="0"/>
    <n v="0"/>
    <n v="0"/>
    <n v="0"/>
    <n v="0"/>
    <s v="N/A"/>
    <n v="0"/>
    <n v="-196064.16"/>
    <n v="0"/>
    <n v="0"/>
    <n v="0"/>
    <n v="0"/>
    <n v="196064.16"/>
    <n v="0"/>
    <n v="0"/>
    <n v="0"/>
    <n v="0"/>
    <n v="0"/>
    <n v="0"/>
    <s v="HOUSING OPPORTUNITY FUND"/>
    <s v="HOF OPER CHG BASE ADMIN"/>
    <s v="DEFAULT"/>
    <s v="Default"/>
  </r>
  <r>
    <x v="1"/>
    <s v="1122381"/>
    <s v="000000"/>
    <x v="29"/>
    <s v="0000000"/>
    <n v="2016"/>
    <x v="1"/>
    <x v="29"/>
    <s v="BS200-CURRENT LIABILITIES"/>
    <s v="B2220-DEFERRED REVENUES"/>
    <m/>
    <n v="0"/>
    <n v="0"/>
    <n v="0"/>
    <n v="0"/>
    <n v="0"/>
    <s v="N/A"/>
    <n v="0"/>
    <n v="196064.16"/>
    <n v="0"/>
    <n v="0"/>
    <n v="0"/>
    <n v="0"/>
    <n v="-196064.16"/>
    <n v="0"/>
    <n v="0"/>
    <n v="0"/>
    <n v="0"/>
    <n v="0"/>
    <n v="0"/>
    <s v="HOUSING OPPORTUNITY FUND"/>
    <s v="HOF OPER CHG BASE ADMIN"/>
    <s v="DEFAULT"/>
    <s v="Default"/>
  </r>
  <r>
    <x v="1"/>
    <s v="1122381"/>
    <s v="351120"/>
    <x v="202"/>
    <s v="0000000"/>
    <n v="2016"/>
    <x v="4"/>
    <x v="201"/>
    <s v="R3000-REVENUE"/>
    <s v="R3340-STATE GRANTS"/>
    <m/>
    <n v="0"/>
    <n v="0"/>
    <n v="-39889.83"/>
    <n v="0"/>
    <n v="39889.83"/>
    <s v="N/A"/>
    <n v="0"/>
    <n v="-39889.83"/>
    <n v="0"/>
    <n v="0"/>
    <n v="0"/>
    <n v="0"/>
    <n v="0"/>
    <n v="0"/>
    <n v="0"/>
    <n v="0"/>
    <n v="0"/>
    <n v="0"/>
    <n v="0"/>
    <s v="HOUSING OPPORTUNITY FUND"/>
    <s v="HOF OPER CHG BASE ADMIN"/>
    <s v="CONSLDTD ST HMLSS BLK GRN"/>
    <s v="Default"/>
  </r>
  <r>
    <x v="1"/>
    <s v="1122381"/>
    <s v="351120"/>
    <x v="40"/>
    <s v="5592000"/>
    <n v="2016"/>
    <x v="3"/>
    <x v="40"/>
    <s v="50000-PROGRAM EXPENDITURE BUDGET"/>
    <s v="51000-WAGES AND BENEFITS"/>
    <s v="51100-SALARIES/WAGES"/>
    <n v="0"/>
    <n v="0"/>
    <n v="0"/>
    <n v="0"/>
    <n v="0"/>
    <s v="N/A"/>
    <n v="3320.4500000000003"/>
    <n v="2582"/>
    <n v="1623.6000000000001"/>
    <n v="0"/>
    <n v="0"/>
    <n v="-6663.49"/>
    <n v="-862.56000000000006"/>
    <n v="0"/>
    <n v="0"/>
    <n v="0"/>
    <n v="0"/>
    <n v="0"/>
    <n v="0"/>
    <s v="HOUSING OPPORTUNITY FUND"/>
    <s v="HOF OPER CHG BASE ADMIN"/>
    <s v="CONSLDTD ST HMLSS BLK GRN"/>
    <s v="HOUSING AND COMMUNITY SERVICES"/>
  </r>
  <r>
    <x v="1"/>
    <s v="1122381"/>
    <s v="351120"/>
    <x v="40"/>
    <s v="5595000"/>
    <n v="2016"/>
    <x v="3"/>
    <x v="40"/>
    <s v="50000-PROGRAM EXPENDITURE BUDGET"/>
    <s v="51000-WAGES AND BENEFITS"/>
    <s v="51100-SALARIES/WAGES"/>
    <n v="0"/>
    <n v="0"/>
    <n v="0"/>
    <n v="0"/>
    <n v="0"/>
    <s v="N/A"/>
    <n v="0"/>
    <n v="0"/>
    <n v="0"/>
    <n v="0"/>
    <n v="0"/>
    <n v="0"/>
    <n v="0"/>
    <n v="0"/>
    <n v="0"/>
    <n v="0"/>
    <n v="0"/>
    <n v="0"/>
    <n v="0"/>
    <s v="HOUSING OPPORTUNITY FUND"/>
    <s v="HOF OPER CHG BASE ADMIN"/>
    <s v="CONSLDTD ST HMLSS BLK GRN"/>
    <s v="FACILITIES MAINTENANCE AND OPERATIONS"/>
  </r>
  <r>
    <x v="1"/>
    <s v="1122381"/>
    <s v="351120"/>
    <x v="56"/>
    <s v="5592000"/>
    <n v="2016"/>
    <x v="3"/>
    <x v="56"/>
    <s v="50000-PROGRAM EXPENDITURE BUDGET"/>
    <s v="51000-WAGES AND BENEFITS"/>
    <s v="51100-SALARIES/WAGES"/>
    <n v="0"/>
    <n v="0"/>
    <n v="0"/>
    <n v="0"/>
    <n v="0"/>
    <s v="N/A"/>
    <n v="0"/>
    <n v="0"/>
    <n v="0"/>
    <n v="0"/>
    <n v="0"/>
    <n v="0"/>
    <n v="0"/>
    <n v="0"/>
    <n v="0"/>
    <n v="0"/>
    <n v="0"/>
    <n v="0"/>
    <n v="0"/>
    <s v="HOUSING OPPORTUNITY FUND"/>
    <s v="HOF OPER CHG BASE ADMIN"/>
    <s v="CONSLDTD ST HMLSS BLK GRN"/>
    <s v="HOUSING AND COMMUNITY SERVICES"/>
  </r>
  <r>
    <x v="1"/>
    <s v="1122381"/>
    <s v="351120"/>
    <x v="106"/>
    <s v="5592000"/>
    <n v="2016"/>
    <x v="3"/>
    <x v="106"/>
    <s v="50000-PROGRAM EXPENDITURE BUDGET"/>
    <s v="51000-WAGES AND BENEFITS"/>
    <s v="51100-SALARIES/WAGES"/>
    <n v="0"/>
    <n v="0"/>
    <n v="0"/>
    <n v="0"/>
    <n v="0"/>
    <s v="N/A"/>
    <n v="0"/>
    <n v="0"/>
    <n v="0"/>
    <n v="0"/>
    <n v="0"/>
    <n v="0"/>
    <n v="0"/>
    <n v="0"/>
    <n v="0"/>
    <n v="0"/>
    <n v="0"/>
    <n v="0"/>
    <n v="0"/>
    <s v="HOUSING OPPORTUNITY FUND"/>
    <s v="HOF OPER CHG BASE ADMIN"/>
    <s v="CONSLDTD ST HMLSS BLK GRN"/>
    <s v="HOUSING AND COMMUNITY SERVICES"/>
  </r>
  <r>
    <x v="1"/>
    <s v="1122381"/>
    <s v="351120"/>
    <x v="106"/>
    <s v="5595000"/>
    <n v="2016"/>
    <x v="3"/>
    <x v="106"/>
    <s v="50000-PROGRAM EXPENDITURE BUDGET"/>
    <s v="51000-WAGES AND BENEFITS"/>
    <s v="51100-SALARIES/WAGES"/>
    <n v="0"/>
    <n v="0"/>
    <n v="0"/>
    <n v="0"/>
    <n v="0"/>
    <s v="N/A"/>
    <n v="0"/>
    <n v="0"/>
    <n v="0"/>
    <n v="0"/>
    <n v="0"/>
    <n v="0"/>
    <n v="0"/>
    <n v="0"/>
    <n v="0"/>
    <n v="0"/>
    <n v="0"/>
    <n v="0"/>
    <n v="0"/>
    <s v="HOUSING OPPORTUNITY FUND"/>
    <s v="HOF OPER CHG BASE ADMIN"/>
    <s v="CONSLDTD ST HMLSS BLK GRN"/>
    <s v="FACILITIES MAINTENANCE AND OPERATIONS"/>
  </r>
  <r>
    <x v="1"/>
    <s v="1122381"/>
    <s v="351120"/>
    <x v="70"/>
    <s v="5592000"/>
    <n v="2016"/>
    <x v="3"/>
    <x v="70"/>
    <s v="50000-PROGRAM EXPENDITURE BUDGET"/>
    <s v="51000-WAGES AND BENEFITS"/>
    <s v="51300-PERSONNEL BENEFITS"/>
    <n v="0"/>
    <n v="0"/>
    <n v="239.53"/>
    <n v="0"/>
    <n v="-239.53"/>
    <s v="N/A"/>
    <n v="3169.53"/>
    <n v="2930"/>
    <n v="2930"/>
    <n v="2930"/>
    <n v="2930"/>
    <n v="-14650"/>
    <n v="0"/>
    <n v="0"/>
    <n v="0"/>
    <n v="0"/>
    <n v="0"/>
    <n v="0"/>
    <n v="0"/>
    <s v="HOUSING OPPORTUNITY FUND"/>
    <s v="HOF OPER CHG BASE ADMIN"/>
    <s v="CONSLDTD ST HMLSS BLK GRN"/>
    <s v="HOUSING AND COMMUNITY SERVICES"/>
  </r>
  <r>
    <x v="1"/>
    <s v="1122381"/>
    <s v="351120"/>
    <x v="70"/>
    <s v="5595000"/>
    <n v="2016"/>
    <x v="3"/>
    <x v="70"/>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1"/>
    <s v="5592000"/>
    <n v="2016"/>
    <x v="3"/>
    <x v="71"/>
    <s v="50000-PROGRAM EXPENDITURE BUDGET"/>
    <s v="51000-WAGES AND BENEFITS"/>
    <s v="51300-PERSONNEL BENEFITS"/>
    <n v="0"/>
    <n v="0"/>
    <n v="47.72"/>
    <n v="0"/>
    <n v="-47.72"/>
    <s v="N/A"/>
    <n v="1043.2"/>
    <n v="1031.8700000000001"/>
    <n v="1031.8800000000001"/>
    <n v="1031.8700000000001"/>
    <n v="1031.8800000000001"/>
    <n v="-5122.9800000000005"/>
    <n v="0"/>
    <n v="0"/>
    <n v="0"/>
    <n v="0"/>
    <n v="0"/>
    <n v="0"/>
    <n v="0"/>
    <s v="HOUSING OPPORTUNITY FUND"/>
    <s v="HOF OPER CHG BASE ADMIN"/>
    <s v="CONSLDTD ST HMLSS BLK GRN"/>
    <s v="HOUSING AND COMMUNITY SERVICES"/>
  </r>
  <r>
    <x v="1"/>
    <s v="1122381"/>
    <s v="351120"/>
    <x v="71"/>
    <s v="5595000"/>
    <n v="2016"/>
    <x v="3"/>
    <x v="71"/>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2"/>
    <s v="5592000"/>
    <n v="2016"/>
    <x v="3"/>
    <x v="72"/>
    <s v="50000-PROGRAM EXPENDITURE BUDGET"/>
    <s v="51000-WAGES AND BENEFITS"/>
    <s v="51300-PERSONNEL BENEFITS"/>
    <n v="0"/>
    <n v="0"/>
    <n v="71.64"/>
    <n v="0"/>
    <n v="-71.64"/>
    <s v="N/A"/>
    <n v="1542.6100000000001"/>
    <n v="1523.38"/>
    <n v="1523.38"/>
    <n v="1523.38"/>
    <n v="1523.38"/>
    <n v="-7564.49"/>
    <n v="0"/>
    <n v="0"/>
    <n v="0"/>
    <n v="0"/>
    <n v="0"/>
    <n v="0"/>
    <n v="0"/>
    <s v="HOUSING OPPORTUNITY FUND"/>
    <s v="HOF OPER CHG BASE ADMIN"/>
    <s v="CONSLDTD ST HMLSS BLK GRN"/>
    <s v="HOUSING AND COMMUNITY SERVICES"/>
  </r>
  <r>
    <x v="1"/>
    <s v="1122381"/>
    <s v="351120"/>
    <x v="72"/>
    <s v="5595000"/>
    <n v="2016"/>
    <x v="3"/>
    <x v="72"/>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5"/>
    <s v="5592000"/>
    <n v="2016"/>
    <x v="3"/>
    <x v="75"/>
    <s v="50000-PROGRAM EXPENDITURE BUDGET"/>
    <s v="52000-SUPPLIES"/>
    <m/>
    <n v="0"/>
    <n v="0"/>
    <n v="0"/>
    <n v="0"/>
    <n v="0"/>
    <s v="N/A"/>
    <n v="0"/>
    <n v="0"/>
    <n v="0"/>
    <n v="0"/>
    <n v="0"/>
    <n v="0"/>
    <n v="0"/>
    <n v="0"/>
    <n v="0"/>
    <n v="0"/>
    <n v="0"/>
    <n v="0"/>
    <n v="0"/>
    <s v="HOUSING OPPORTUNITY FUND"/>
    <s v="HOF OPER CHG BASE ADMIN"/>
    <s v="CONSLDTD ST HMLSS BLK GRN"/>
    <s v="HOUSING AND COMMUNITY SERVICES"/>
  </r>
  <r>
    <x v="1"/>
    <s v="1122381"/>
    <s v="351120"/>
    <x v="75"/>
    <s v="5595000"/>
    <n v="2016"/>
    <x v="3"/>
    <x v="75"/>
    <s v="50000-PROGRAM EXPENDITURE BUDGET"/>
    <s v="52000-SUPPLIES"/>
    <m/>
    <n v="0"/>
    <n v="0"/>
    <n v="0"/>
    <n v="0"/>
    <n v="0"/>
    <s v="N/A"/>
    <n v="0"/>
    <n v="0"/>
    <n v="0"/>
    <n v="0"/>
    <n v="0"/>
    <n v="0"/>
    <n v="0"/>
    <n v="0"/>
    <n v="0"/>
    <n v="0"/>
    <n v="0"/>
    <n v="0"/>
    <n v="0"/>
    <s v="HOUSING OPPORTUNITY FUND"/>
    <s v="HOF OPER CHG BASE ADMIN"/>
    <s v="CONSLDTD ST HMLSS BLK GRN"/>
    <s v="FACILITIES MAINTENANCE AND OPERATIONS"/>
  </r>
  <r>
    <x v="1"/>
    <s v="1122381"/>
    <s v="351120"/>
    <x v="157"/>
    <s v="5595000"/>
    <n v="2016"/>
    <x v="3"/>
    <x v="156"/>
    <s v="50000-PROGRAM EXPENDITURE BUDGET"/>
    <s v="52000-SUPPLIES"/>
    <m/>
    <n v="0"/>
    <n v="0"/>
    <n v="0"/>
    <n v="0"/>
    <n v="0"/>
    <s v="N/A"/>
    <n v="0"/>
    <n v="0"/>
    <n v="0"/>
    <n v="0"/>
    <n v="0"/>
    <n v="0"/>
    <n v="0"/>
    <n v="0"/>
    <n v="0"/>
    <n v="0"/>
    <n v="0"/>
    <n v="0"/>
    <n v="0"/>
    <s v="HOUSING OPPORTUNITY FUND"/>
    <s v="HOF OPER CHG BASE ADMIN"/>
    <s v="CONSLDTD ST HMLSS BLK GRN"/>
    <s v="FACILITIES MAINTENANCE AND OPERATIONS"/>
  </r>
  <r>
    <x v="1"/>
    <s v="1122381"/>
    <s v="351120"/>
    <x v="156"/>
    <s v="5592000"/>
    <n v="2016"/>
    <x v="3"/>
    <x v="155"/>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56"/>
    <s v="5595000"/>
    <n v="2016"/>
    <x v="3"/>
    <x v="155"/>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54"/>
    <s v="5595000"/>
    <n v="2016"/>
    <x v="3"/>
    <x v="153"/>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41"/>
    <s v="5592000"/>
    <n v="2016"/>
    <x v="3"/>
    <x v="41"/>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41"/>
    <s v="5595000"/>
    <n v="2016"/>
    <x v="3"/>
    <x v="41"/>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39"/>
    <s v="5592000"/>
    <n v="2016"/>
    <x v="3"/>
    <x v="139"/>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22"/>
    <s v="5595000"/>
    <n v="2016"/>
    <x v="3"/>
    <x v="122"/>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40"/>
    <s v="5592000"/>
    <n v="2016"/>
    <x v="3"/>
    <x v="140"/>
    <s v="50000-PROGRAM EXPENDITURE BUDGET"/>
    <s v="53000-SERVICES-OTHER CHARGES"/>
    <m/>
    <n v="0"/>
    <n v="0"/>
    <n v="204.35"/>
    <n v="0"/>
    <n v="-204.35"/>
    <s v="N/A"/>
    <n v="204.35"/>
    <n v="0"/>
    <n v="0"/>
    <n v="0"/>
    <n v="0"/>
    <n v="0"/>
    <n v="0"/>
    <n v="0"/>
    <n v="0"/>
    <n v="0"/>
    <n v="0"/>
    <n v="0"/>
    <n v="0"/>
    <s v="HOUSING OPPORTUNITY FUND"/>
    <s v="HOF OPER CHG BASE ADMIN"/>
    <s v="CONSLDTD ST HMLSS BLK GRN"/>
    <s v="HOUSING AND COMMUNITY SERVICES"/>
  </r>
  <r>
    <x v="1"/>
    <s v="1122381"/>
    <s v="351120"/>
    <x v="114"/>
    <s v="5592000"/>
    <n v="2016"/>
    <x v="3"/>
    <x v="114"/>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61"/>
    <s v="5592000"/>
    <n v="2016"/>
    <x v="3"/>
    <x v="160"/>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61"/>
    <s v="5595000"/>
    <n v="2016"/>
    <x v="3"/>
    <x v="160"/>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77"/>
    <s v="5592000"/>
    <n v="2016"/>
    <x v="3"/>
    <x v="77"/>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42"/>
    <s v="5592000"/>
    <n v="2016"/>
    <x v="3"/>
    <x v="42"/>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2"/>
    <s v="5595000"/>
    <n v="2016"/>
    <x v="3"/>
    <x v="42"/>
    <s v="50000-PROGRAM EXPENDITURE BUDGET"/>
    <s v="55000-INTRAGOVERNMENTAL SERVICES"/>
    <m/>
    <n v="0"/>
    <n v="0"/>
    <n v="0"/>
    <n v="0"/>
    <n v="0"/>
    <s v="N/A"/>
    <n v="0"/>
    <n v="0"/>
    <n v="0"/>
    <n v="0"/>
    <n v="0"/>
    <n v="0"/>
    <n v="0"/>
    <n v="0"/>
    <n v="0"/>
    <n v="0"/>
    <n v="0"/>
    <n v="0"/>
    <n v="0"/>
    <s v="HOUSING OPPORTUNITY FUND"/>
    <s v="HOF OPER CHG BASE ADMIN"/>
    <s v="CONSLDTD ST HMLSS BLK GRN"/>
    <s v="FACILITIES MAINTENANCE AND OPERATIONS"/>
  </r>
  <r>
    <x v="1"/>
    <s v="1122381"/>
    <s v="351120"/>
    <x v="170"/>
    <s v="5592000"/>
    <n v="2016"/>
    <x v="3"/>
    <x v="16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3"/>
    <s v="5592000"/>
    <n v="2016"/>
    <x v="3"/>
    <x v="83"/>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5"/>
    <s v="5592000"/>
    <n v="2016"/>
    <x v="3"/>
    <x v="85"/>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6"/>
    <s v="5592000"/>
    <n v="2016"/>
    <x v="3"/>
    <x v="86"/>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7"/>
    <s v="5592000"/>
    <n v="2016"/>
    <x v="3"/>
    <x v="87"/>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8"/>
    <s v="5592000"/>
    <n v="2016"/>
    <x v="3"/>
    <x v="88"/>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9"/>
    <s v="5592000"/>
    <n v="2016"/>
    <x v="3"/>
    <x v="8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0"/>
    <s v="5592000"/>
    <n v="2016"/>
    <x v="3"/>
    <x v="90"/>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1"/>
    <s v="5592000"/>
    <n v="2016"/>
    <x v="3"/>
    <x v="91"/>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3"/>
    <s v="5592000"/>
    <n v="2016"/>
    <x v="3"/>
    <x v="93"/>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7"/>
    <s v="5592000"/>
    <n v="2016"/>
    <x v="3"/>
    <x v="47"/>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8"/>
    <s v="5592000"/>
    <n v="2016"/>
    <x v="3"/>
    <x v="48"/>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9"/>
    <s v="5592000"/>
    <n v="2016"/>
    <x v="3"/>
    <x v="4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50"/>
    <s v="5592000"/>
    <n v="2016"/>
    <x v="3"/>
    <x v="50"/>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4"/>
    <s v="5592000"/>
    <n v="2016"/>
    <x v="3"/>
    <x v="94"/>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115"/>
    <s v="5592000"/>
    <n v="2016"/>
    <x v="3"/>
    <x v="115"/>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101"/>
    <s v="5592000"/>
    <n v="2016"/>
    <x v="3"/>
    <x v="101"/>
    <s v="50000-PROGRAM EXPENDITURE BUDGET"/>
    <s v="58000-INTRAGOVERNMENTAL CONTRIBUTIONS"/>
    <m/>
    <n v="0"/>
    <n v="0"/>
    <n v="0"/>
    <n v="0"/>
    <n v="0"/>
    <s v="N/A"/>
    <n v="0"/>
    <n v="0"/>
    <n v="0"/>
    <n v="0"/>
    <n v="0"/>
    <n v="0"/>
    <n v="0"/>
    <n v="0"/>
    <n v="0"/>
    <n v="0"/>
    <n v="0"/>
    <n v="0"/>
    <n v="0"/>
    <s v="HOUSING OPPORTUNITY FUND"/>
    <s v="HOF OPER CHG BASE ADMIN"/>
    <s v="CONSLDTD ST HMLSS BLK GRN"/>
    <s v="HOUSING AND COMMUNITY SERVICES"/>
  </r>
  <r>
    <x v="1"/>
    <s v="1122381"/>
    <s v="351120"/>
    <x v="117"/>
    <s v="5592000"/>
    <n v="2016"/>
    <x v="3"/>
    <x v="117"/>
    <s v="50000-PROGRAM EXPENDITURE BUDGET"/>
    <s v="59900-CONTRA EXPENDITURES"/>
    <m/>
    <n v="0"/>
    <n v="0"/>
    <n v="0"/>
    <n v="0"/>
    <n v="0"/>
    <s v="N/A"/>
    <n v="0"/>
    <n v="0"/>
    <n v="0"/>
    <n v="0"/>
    <n v="0"/>
    <n v="0"/>
    <n v="0"/>
    <n v="0"/>
    <n v="0"/>
    <n v="0"/>
    <n v="0"/>
    <n v="0"/>
    <n v="0"/>
    <s v="HOUSING OPPORTUNITY FUND"/>
    <s v="HOF OPER CHG BASE ADMIN"/>
    <s v="CONSLDTD ST HMLSS BLK GRN"/>
    <s v="HOUSING AND COMMUNITY SERVICES"/>
  </r>
  <r>
    <x v="1"/>
    <s v="1122385"/>
    <s v="351022"/>
    <x v="111"/>
    <s v="5595000"/>
    <n v="2016"/>
    <x v="3"/>
    <x v="111"/>
    <s v="50000-PROGRAM EXPENDITURE BUDGET"/>
    <s v="53000-SERVICES-OTHER CHARGES"/>
    <m/>
    <n v="0"/>
    <n v="0"/>
    <n v="0"/>
    <n v="0"/>
    <n v="0"/>
    <s v="N/A"/>
    <n v="0"/>
    <n v="0"/>
    <n v="0"/>
    <n v="0"/>
    <n v="0"/>
    <n v="0"/>
    <n v="0"/>
    <n v="0"/>
    <n v="0"/>
    <n v="0"/>
    <n v="0"/>
    <n v="0"/>
    <n v="0"/>
    <s v="HOUSING OPPORTUNITY FUND"/>
    <s v="HOF OPER FAMILY SVCS2 0322"/>
    <s v="HOMELESS HOUSING"/>
    <s v="FACILITIES MAINTENANCE AND OPERATIONS"/>
  </r>
  <r>
    <x v="1"/>
    <s v="1122407"/>
    <s v="000000"/>
    <x v="6"/>
    <s v="0000000"/>
    <n v="2016"/>
    <x v="0"/>
    <x v="6"/>
    <s v="BS000-CURRENT ASSETS"/>
    <s v="B1150-ACCOUNTS RECEIVABLE"/>
    <m/>
    <n v="0"/>
    <n v="0"/>
    <n v="0"/>
    <n v="0"/>
    <n v="0"/>
    <s v="N/A"/>
    <n v="0"/>
    <n v="0"/>
    <n v="0"/>
    <n v="0"/>
    <n v="0"/>
    <n v="0"/>
    <n v="0"/>
    <n v="0"/>
    <n v="0"/>
    <n v="0"/>
    <n v="0"/>
    <n v="0"/>
    <n v="0"/>
    <s v="HOUSING OPPORTUNITY FUND"/>
    <s v="HOF OPER CCS RRHF PILTO CH13RT"/>
    <s v="DEFAULT"/>
    <s v="Default"/>
  </r>
  <r>
    <x v="1"/>
    <s v="1122407"/>
    <s v="000000"/>
    <x v="9"/>
    <s v="0000000"/>
    <n v="2016"/>
    <x v="0"/>
    <x v="9"/>
    <s v="BS000-CURRENT ASSETS"/>
    <s v="B1150-ACCOUNTS RECEIVABLE"/>
    <m/>
    <n v="0"/>
    <n v="0"/>
    <n v="0"/>
    <n v="0"/>
    <n v="0"/>
    <s v="N/A"/>
    <n v="0"/>
    <n v="0"/>
    <n v="0"/>
    <n v="0"/>
    <n v="0"/>
    <n v="0"/>
    <n v="0"/>
    <n v="0"/>
    <n v="0"/>
    <n v="0"/>
    <n v="0"/>
    <n v="0"/>
    <n v="0"/>
    <s v="HOUSING OPPORTUNITY FUND"/>
    <s v="HOF OPER CCS RRHF PILTO CH13RT"/>
    <s v="DEFAULT"/>
    <s v="Default"/>
  </r>
  <r>
    <x v="1"/>
    <s v="1122407"/>
    <s v="000000"/>
    <x v="29"/>
    <s v="0000000"/>
    <n v="2016"/>
    <x v="1"/>
    <x v="29"/>
    <s v="BS200-CURRENT LIABILITIES"/>
    <s v="B2220-DEFERRED REVENUES"/>
    <m/>
    <n v="0"/>
    <n v="0"/>
    <n v="0"/>
    <n v="0"/>
    <n v="0"/>
    <s v="N/A"/>
    <n v="0"/>
    <n v="0"/>
    <n v="0"/>
    <n v="0"/>
    <n v="0"/>
    <n v="0"/>
    <n v="0"/>
    <n v="0"/>
    <n v="0"/>
    <n v="0"/>
    <n v="0"/>
    <n v="0"/>
    <n v="0"/>
    <s v="HOUSING OPPORTUNITY FUND"/>
    <s v="HOF OPER CCS RRHF PILTO CH13RT"/>
    <s v="DEFAULT"/>
    <s v="Default"/>
  </r>
  <r>
    <x v="1"/>
    <s v="1122407"/>
    <s v="351120"/>
    <x v="202"/>
    <s v="0000000"/>
    <n v="2016"/>
    <x v="4"/>
    <x v="201"/>
    <s v="R3000-REVENUE"/>
    <s v="R3340-STATE GRANTS"/>
    <m/>
    <n v="0"/>
    <n v="0"/>
    <n v="0"/>
    <n v="0"/>
    <n v="0"/>
    <s v="N/A"/>
    <n v="0"/>
    <n v="0"/>
    <n v="0"/>
    <n v="0"/>
    <n v="0"/>
    <n v="0"/>
    <n v="0"/>
    <n v="0"/>
    <n v="0"/>
    <n v="0"/>
    <n v="0"/>
    <n v="0"/>
    <n v="0"/>
    <s v="HOUSING OPPORTUNITY FUND"/>
    <s v="HOF OPER CCS RRHF PILTO CH13RT"/>
    <s v="CONSLDTD ST HMLSS BLK GRN"/>
    <s v="Default"/>
  </r>
  <r>
    <x v="1"/>
    <s v="1122407"/>
    <s v="351120"/>
    <x v="111"/>
    <s v="5595000"/>
    <n v="2016"/>
    <x v="3"/>
    <x v="111"/>
    <s v="50000-PROGRAM EXPENDITURE BUDGET"/>
    <s v="53000-SERVICES-OTHER CHARGES"/>
    <m/>
    <n v="0"/>
    <n v="0"/>
    <n v="0"/>
    <n v="0"/>
    <n v="0"/>
    <s v="N/A"/>
    <n v="0"/>
    <n v="0"/>
    <n v="0"/>
    <n v="0"/>
    <n v="0"/>
    <n v="0"/>
    <n v="0"/>
    <n v="0"/>
    <n v="0"/>
    <n v="0"/>
    <n v="0"/>
    <n v="0"/>
    <n v="0"/>
    <s v="HOUSING OPPORTUNITY FUND"/>
    <s v="HOF OPER CCS RRHF PILTO CH13RT"/>
    <s v="CONSLDTD ST HMLSS BLK GRN"/>
    <s v="FACILITIES MAINTENANCE AND OPERATIONS"/>
  </r>
  <r>
    <x v="1"/>
    <s v="1122408"/>
    <s v="000000"/>
    <x v="6"/>
    <s v="0000000"/>
    <n v="2016"/>
    <x v="0"/>
    <x v="6"/>
    <s v="BS000-CURRENT ASSETS"/>
    <s v="B1150-ACCOUNTS RECEIVABLE"/>
    <m/>
    <n v="0"/>
    <n v="0"/>
    <n v="0"/>
    <n v="0"/>
    <n v="0"/>
    <s v="N/A"/>
    <n v="0"/>
    <n v="0"/>
    <n v="0"/>
    <n v="0"/>
    <n v="0"/>
    <n v="0"/>
    <n v="0"/>
    <n v="0"/>
    <n v="0"/>
    <n v="0"/>
    <n v="0"/>
    <n v="0"/>
    <n v="0"/>
    <s v="HOUSING OPPORTUNITY FUND"/>
    <s v="HOF OPER CCS RRHF PILTO CH14RT"/>
    <s v="DEFAULT"/>
    <s v="Default"/>
  </r>
  <r>
    <x v="1"/>
    <s v="1122408"/>
    <s v="000000"/>
    <x v="9"/>
    <s v="0000000"/>
    <n v="2016"/>
    <x v="0"/>
    <x v="9"/>
    <s v="BS000-CURRENT ASSETS"/>
    <s v="B1150-ACCOUNTS RECEIVABLE"/>
    <m/>
    <n v="0"/>
    <n v="0"/>
    <n v="0"/>
    <n v="0"/>
    <n v="0"/>
    <s v="N/A"/>
    <n v="0"/>
    <n v="0"/>
    <n v="0"/>
    <n v="0"/>
    <n v="0"/>
    <n v="0"/>
    <n v="0"/>
    <n v="0"/>
    <n v="0"/>
    <n v="0"/>
    <n v="0"/>
    <n v="0"/>
    <n v="0"/>
    <s v="HOUSING OPPORTUNITY FUND"/>
    <s v="HOF OPER CCS RRHF PILTO CH14RT"/>
    <s v="DEFAULT"/>
    <s v="Default"/>
  </r>
  <r>
    <x v="1"/>
    <s v="1122408"/>
    <s v="000000"/>
    <x v="29"/>
    <s v="0000000"/>
    <n v="2016"/>
    <x v="1"/>
    <x v="29"/>
    <s v="BS200-CURRENT LIABILITIES"/>
    <s v="B2220-DEFERRED REVENUES"/>
    <m/>
    <n v="0"/>
    <n v="0"/>
    <n v="0"/>
    <n v="0"/>
    <n v="0"/>
    <s v="N/A"/>
    <n v="0"/>
    <n v="0"/>
    <n v="0"/>
    <n v="0"/>
    <n v="0"/>
    <n v="0"/>
    <n v="0"/>
    <n v="0"/>
    <n v="0"/>
    <n v="0"/>
    <n v="0"/>
    <n v="0"/>
    <n v="0"/>
    <s v="HOUSING OPPORTUNITY FUND"/>
    <s v="HOF OPER CCS RRHF PILTO CH14RT"/>
    <s v="DEFAULT"/>
    <s v="Default"/>
  </r>
  <r>
    <x v="1"/>
    <s v="1122408"/>
    <s v="351120"/>
    <x v="202"/>
    <s v="0000000"/>
    <n v="2016"/>
    <x v="4"/>
    <x v="201"/>
    <s v="R3000-REVENUE"/>
    <s v="R3340-STATE GRANTS"/>
    <m/>
    <n v="0"/>
    <n v="0"/>
    <n v="0"/>
    <n v="0"/>
    <n v="0"/>
    <s v="N/A"/>
    <n v="0"/>
    <n v="0"/>
    <n v="0"/>
    <n v="0"/>
    <n v="0"/>
    <n v="0"/>
    <n v="0"/>
    <n v="0"/>
    <n v="0"/>
    <n v="0"/>
    <n v="0"/>
    <n v="0"/>
    <n v="0"/>
    <s v="HOUSING OPPORTUNITY FUND"/>
    <s v="HOF OPER CCS RRHF PILTO CH14RT"/>
    <s v="CONSLDTD ST HMLSS BLK GRN"/>
    <s v="Default"/>
  </r>
  <r>
    <x v="1"/>
    <s v="1122408"/>
    <s v="351120"/>
    <x v="111"/>
    <s v="5595000"/>
    <n v="2016"/>
    <x v="3"/>
    <x v="111"/>
    <s v="50000-PROGRAM EXPENDITURE BUDGET"/>
    <s v="53000-SERVICES-OTHER CHARGES"/>
    <m/>
    <n v="0"/>
    <n v="0"/>
    <n v="0"/>
    <n v="0"/>
    <n v="0"/>
    <s v="N/A"/>
    <n v="0"/>
    <n v="0"/>
    <n v="0"/>
    <n v="0"/>
    <n v="0"/>
    <n v="0"/>
    <n v="0"/>
    <n v="0"/>
    <n v="0"/>
    <n v="0"/>
    <n v="0"/>
    <n v="0"/>
    <n v="0"/>
    <s v="HOUSING OPPORTUNITY FUND"/>
    <s v="HOF OPER CCS RRHF PILTO CH14RT"/>
    <s v="CONSLDTD ST HMLSS BLK GRN"/>
    <s v="FACILITIES MAINTENANCE AND OPERATIONS"/>
  </r>
  <r>
    <x v="1"/>
    <s v="1122441"/>
    <s v="351022"/>
    <x v="111"/>
    <s v="5595000"/>
    <n v="2016"/>
    <x v="3"/>
    <x v="111"/>
    <s v="50000-PROGRAM EXPENDITURE BUDGET"/>
    <s v="53000-SERVICES-OTHER CHARGES"/>
    <m/>
    <n v="0"/>
    <n v="0"/>
    <n v="0"/>
    <n v="0"/>
    <n v="0"/>
    <s v="N/A"/>
    <n v="0"/>
    <n v="0"/>
    <n v="0"/>
    <n v="0"/>
    <n v="0"/>
    <n v="0"/>
    <n v="0"/>
    <n v="0"/>
    <n v="0"/>
    <n v="0"/>
    <n v="0"/>
    <n v="0"/>
    <n v="0"/>
    <s v="HOUSING OPPORTUNITY FUND"/>
    <s v="HOF OPER CCS RRHF PILOT DO13RT"/>
    <s v="HOMELESS HOUSING"/>
    <s v="FACILITIES MAINTENANCE AND OPERATIONS"/>
  </r>
  <r>
    <x v="1"/>
    <s v="1122521"/>
    <s v="351202"/>
    <x v="111"/>
    <s v="5595000"/>
    <n v="2016"/>
    <x v="3"/>
    <x v="111"/>
    <s v="50000-PROGRAM EXPENDITURE BUDGET"/>
    <s v="53000-SERVICES-OTHER CHARGES"/>
    <m/>
    <n v="0"/>
    <n v="0"/>
    <n v="0"/>
    <n v="0"/>
    <n v="0"/>
    <s v="N/A"/>
    <n v="0"/>
    <n v="0"/>
    <n v="0"/>
    <n v="0"/>
    <n v="0"/>
    <n v="0"/>
    <n v="0"/>
    <n v="0"/>
    <n v="0"/>
    <n v="0"/>
    <n v="0"/>
    <n v="0"/>
    <n v="0"/>
    <s v="HOUSING OPPORTUNITY FUND"/>
    <s v="HOF OPER CASA LATINA 2013"/>
    <s v="OTHER HOF-ADMIN"/>
    <s v="FACILITIES MAINTENANCE AND OPERATIONS"/>
  </r>
  <r>
    <x v="1"/>
    <s v="1122535"/>
    <s v="000000"/>
    <x v="6"/>
    <s v="0000000"/>
    <n v="2016"/>
    <x v="0"/>
    <x v="6"/>
    <s v="BS000-CURRENT ASSETS"/>
    <s v="B1150-ACCOUNTS RECEIVABLE"/>
    <m/>
    <n v="0"/>
    <n v="0"/>
    <n v="0"/>
    <n v="0"/>
    <n v="0"/>
    <s v="N/A"/>
    <n v="0"/>
    <n v="0"/>
    <n v="0"/>
    <n v="0"/>
    <n v="0"/>
    <n v="0"/>
    <n v="0"/>
    <n v="0"/>
    <n v="0"/>
    <n v="0"/>
    <n v="0"/>
    <n v="0"/>
    <n v="0"/>
    <s v="HOUSING OPPORTUNITY FUND"/>
    <s v="HOF OPER AYR SEVERSON CH14RT"/>
    <s v="DEFAULT"/>
    <s v="Default"/>
  </r>
  <r>
    <x v="1"/>
    <s v="1122535"/>
    <s v="000000"/>
    <x v="9"/>
    <s v="0000000"/>
    <n v="2016"/>
    <x v="0"/>
    <x v="9"/>
    <s v="BS000-CURRENT ASSETS"/>
    <s v="B1150-ACCOUNTS RECEIVABLE"/>
    <m/>
    <n v="0"/>
    <n v="0"/>
    <n v="0"/>
    <n v="0"/>
    <n v="0"/>
    <s v="N/A"/>
    <n v="0"/>
    <n v="0"/>
    <n v="0"/>
    <n v="0"/>
    <n v="0"/>
    <n v="0"/>
    <n v="0"/>
    <n v="0"/>
    <n v="0"/>
    <n v="0"/>
    <n v="0"/>
    <n v="0"/>
    <n v="0"/>
    <s v="HOUSING OPPORTUNITY FUND"/>
    <s v="HOF OPER AYR SEVERSON CH14RT"/>
    <s v="DEFAULT"/>
    <s v="Default"/>
  </r>
  <r>
    <x v="1"/>
    <s v="1122535"/>
    <s v="000000"/>
    <x v="29"/>
    <s v="0000000"/>
    <n v="2016"/>
    <x v="1"/>
    <x v="29"/>
    <s v="BS200-CURRENT LIABILITIES"/>
    <s v="B2220-DEFERRED REVENUES"/>
    <m/>
    <n v="0"/>
    <n v="0"/>
    <n v="0"/>
    <n v="0"/>
    <n v="0"/>
    <s v="N/A"/>
    <n v="0"/>
    <n v="0"/>
    <n v="0"/>
    <n v="0"/>
    <n v="0"/>
    <n v="0"/>
    <n v="0"/>
    <n v="0"/>
    <n v="0"/>
    <n v="0"/>
    <n v="0"/>
    <n v="0"/>
    <n v="0"/>
    <s v="HOUSING OPPORTUNITY FUND"/>
    <s v="HOF OPER AYR SEVERSON CH14RT"/>
    <s v="DEFAULT"/>
    <s v="Default"/>
  </r>
  <r>
    <x v="1"/>
    <s v="1122535"/>
    <s v="351120"/>
    <x v="202"/>
    <s v="0000000"/>
    <n v="2016"/>
    <x v="4"/>
    <x v="201"/>
    <s v="R3000-REVENUE"/>
    <s v="R3340-STATE GRANTS"/>
    <m/>
    <n v="0"/>
    <n v="0"/>
    <n v="0"/>
    <n v="0"/>
    <n v="0"/>
    <s v="N/A"/>
    <n v="0"/>
    <n v="0"/>
    <n v="0"/>
    <n v="0"/>
    <n v="0"/>
    <n v="0"/>
    <n v="0"/>
    <n v="0"/>
    <n v="0"/>
    <n v="0"/>
    <n v="0"/>
    <n v="0"/>
    <n v="0"/>
    <s v="HOUSING OPPORTUNITY FUND"/>
    <s v="HOF OPER AYR SEVERSON CH14RT"/>
    <s v="CONSLDTD ST HMLSS BLK GRN"/>
    <s v="Default"/>
  </r>
  <r>
    <x v="1"/>
    <s v="1122535"/>
    <s v="351120"/>
    <x v="111"/>
    <s v="5595000"/>
    <n v="2016"/>
    <x v="3"/>
    <x v="111"/>
    <s v="50000-PROGRAM EXPENDITURE BUDGET"/>
    <s v="53000-SERVICES-OTHER CHARGES"/>
    <m/>
    <n v="0"/>
    <n v="0"/>
    <n v="0"/>
    <n v="0"/>
    <n v="0"/>
    <s v="N/A"/>
    <n v="0"/>
    <n v="0"/>
    <n v="0"/>
    <n v="0"/>
    <n v="0"/>
    <n v="0"/>
    <n v="0"/>
    <n v="0"/>
    <n v="0"/>
    <n v="0"/>
    <n v="0"/>
    <n v="0"/>
    <n v="0"/>
    <s v="HOUSING OPPORTUNITY FUND"/>
    <s v="HOF OPER AYR SEVERSON CH14RT"/>
    <s v="CONSLDTD ST HMLSS BLK GRN"/>
    <s v="FACILITIES MAINTENANCE AND OPERATIONS"/>
  </r>
  <r>
    <x v="1"/>
    <s v="1122536"/>
    <s v="000000"/>
    <x v="6"/>
    <s v="0000000"/>
    <n v="2016"/>
    <x v="0"/>
    <x v="6"/>
    <s v="BS000-CURRENT ASSETS"/>
    <s v="B1150-ACCOUNTS RECEIVABLE"/>
    <m/>
    <n v="0"/>
    <n v="0"/>
    <n v="0"/>
    <n v="0"/>
    <n v="0"/>
    <s v="N/A"/>
    <n v="0"/>
    <n v="0"/>
    <n v="0"/>
    <n v="0"/>
    <n v="0"/>
    <n v="0"/>
    <n v="0"/>
    <n v="0"/>
    <n v="0"/>
    <n v="0"/>
    <n v="0"/>
    <n v="0"/>
    <n v="0"/>
    <s v="HOUSING OPPORTUNITY FUND"/>
    <s v="HOF OPER CCS EAP CH14EA"/>
    <s v="DEFAULT"/>
    <s v="Default"/>
  </r>
  <r>
    <x v="1"/>
    <s v="1122536"/>
    <s v="000000"/>
    <x v="9"/>
    <s v="0000000"/>
    <n v="2016"/>
    <x v="0"/>
    <x v="9"/>
    <s v="BS000-CURRENT ASSETS"/>
    <s v="B1150-ACCOUNTS RECEIVABLE"/>
    <m/>
    <n v="0"/>
    <n v="0"/>
    <n v="0"/>
    <n v="0"/>
    <n v="0"/>
    <s v="N/A"/>
    <n v="0"/>
    <n v="0"/>
    <n v="0"/>
    <n v="0"/>
    <n v="0"/>
    <n v="0"/>
    <n v="0"/>
    <n v="0"/>
    <n v="0"/>
    <n v="0"/>
    <n v="0"/>
    <n v="0"/>
    <n v="0"/>
    <s v="HOUSING OPPORTUNITY FUND"/>
    <s v="HOF OPER CCS EAP CH14EA"/>
    <s v="DEFAULT"/>
    <s v="Default"/>
  </r>
  <r>
    <x v="1"/>
    <s v="1122536"/>
    <s v="000000"/>
    <x v="29"/>
    <s v="0000000"/>
    <n v="2016"/>
    <x v="1"/>
    <x v="29"/>
    <s v="BS200-CURRENT LIABILITIES"/>
    <s v="B2220-DEFERRED REVENUES"/>
    <m/>
    <n v="0"/>
    <n v="0"/>
    <n v="0"/>
    <n v="0"/>
    <n v="0"/>
    <s v="N/A"/>
    <n v="0"/>
    <n v="0"/>
    <n v="0"/>
    <n v="0"/>
    <n v="0"/>
    <n v="0"/>
    <n v="0"/>
    <n v="0"/>
    <n v="0"/>
    <n v="0"/>
    <n v="0"/>
    <n v="0"/>
    <n v="0"/>
    <s v="HOUSING OPPORTUNITY FUND"/>
    <s v="HOF OPER CCS EAP CH14EA"/>
    <s v="DEFAULT"/>
    <s v="Default"/>
  </r>
  <r>
    <x v="1"/>
    <s v="1122536"/>
    <s v="351120"/>
    <x v="202"/>
    <s v="0000000"/>
    <n v="2016"/>
    <x v="4"/>
    <x v="201"/>
    <s v="R3000-REVENUE"/>
    <s v="R3340-STATE GRANTS"/>
    <m/>
    <n v="0"/>
    <n v="0"/>
    <n v="0"/>
    <n v="0"/>
    <n v="0"/>
    <s v="N/A"/>
    <n v="0"/>
    <n v="0"/>
    <n v="0"/>
    <n v="0"/>
    <n v="0"/>
    <n v="0"/>
    <n v="0"/>
    <n v="0"/>
    <n v="0"/>
    <n v="0"/>
    <n v="0"/>
    <n v="0"/>
    <n v="0"/>
    <s v="HOUSING OPPORTUNITY FUND"/>
    <s v="HOF OPER CCS EAP CH14EA"/>
    <s v="CONSLDTD ST HMLSS BLK GRN"/>
    <s v="Default"/>
  </r>
  <r>
    <x v="1"/>
    <s v="1122536"/>
    <s v="351120"/>
    <x v="111"/>
    <s v="5595000"/>
    <n v="2016"/>
    <x v="3"/>
    <x v="111"/>
    <s v="50000-PROGRAM EXPENDITURE BUDGET"/>
    <s v="53000-SERVICES-OTHER CHARGES"/>
    <m/>
    <n v="0"/>
    <n v="0"/>
    <n v="0"/>
    <n v="0"/>
    <n v="0"/>
    <s v="N/A"/>
    <n v="0"/>
    <n v="0"/>
    <n v="0"/>
    <n v="0"/>
    <n v="0"/>
    <n v="0"/>
    <n v="0"/>
    <n v="0"/>
    <n v="0"/>
    <n v="0"/>
    <n v="0"/>
    <n v="0"/>
    <n v="0"/>
    <s v="HOUSING OPPORTUNITY FUND"/>
    <s v="HOF OPER CCS EAP CH14EA"/>
    <s v="CONSLDTD ST HMLSS BLK GRN"/>
    <s v="FACILITIES MAINTENANCE AND OPERATIONS"/>
  </r>
  <r>
    <x v="1"/>
    <s v="1122537"/>
    <s v="000000"/>
    <x v="6"/>
    <s v="0000000"/>
    <n v="2016"/>
    <x v="0"/>
    <x v="6"/>
    <s v="BS000-CURRENT ASSETS"/>
    <s v="B1150-ACCOUNTS RECEIVABLE"/>
    <m/>
    <n v="0"/>
    <n v="0"/>
    <n v="0"/>
    <n v="0"/>
    <n v="0"/>
    <s v="N/A"/>
    <n v="0"/>
    <n v="0"/>
    <n v="0"/>
    <n v="0"/>
    <n v="0"/>
    <n v="0"/>
    <n v="0"/>
    <n v="0"/>
    <n v="0"/>
    <n v="0"/>
    <n v="0"/>
    <n v="0"/>
    <n v="0"/>
    <s v="HOUSING OPPORTUNITY FUND"/>
    <s v="HOF OPER CCS EAP (RENT) CH14RT"/>
    <s v="DEFAULT"/>
    <s v="Default"/>
  </r>
  <r>
    <x v="1"/>
    <s v="1122537"/>
    <s v="000000"/>
    <x v="9"/>
    <s v="0000000"/>
    <n v="2016"/>
    <x v="0"/>
    <x v="9"/>
    <s v="BS000-CURRENT ASSETS"/>
    <s v="B1150-ACCOUNTS RECEIVABLE"/>
    <m/>
    <n v="0"/>
    <n v="0"/>
    <n v="0"/>
    <n v="0"/>
    <n v="0"/>
    <s v="N/A"/>
    <n v="0"/>
    <n v="0"/>
    <n v="0"/>
    <n v="0"/>
    <n v="0"/>
    <n v="0"/>
    <n v="0"/>
    <n v="0"/>
    <n v="0"/>
    <n v="0"/>
    <n v="0"/>
    <n v="0"/>
    <n v="0"/>
    <s v="HOUSING OPPORTUNITY FUND"/>
    <s v="HOF OPER CCS EAP (RENT) CH14RT"/>
    <s v="DEFAULT"/>
    <s v="Default"/>
  </r>
  <r>
    <x v="1"/>
    <s v="1122537"/>
    <s v="000000"/>
    <x v="29"/>
    <s v="0000000"/>
    <n v="2016"/>
    <x v="1"/>
    <x v="29"/>
    <s v="BS200-CURRENT LIABILITIES"/>
    <s v="B2220-DEFERRED REVENUES"/>
    <m/>
    <n v="0"/>
    <n v="0"/>
    <n v="0"/>
    <n v="0"/>
    <n v="0"/>
    <s v="N/A"/>
    <n v="0"/>
    <n v="0"/>
    <n v="0"/>
    <n v="0"/>
    <n v="0"/>
    <n v="0"/>
    <n v="0"/>
    <n v="0"/>
    <n v="0"/>
    <n v="0"/>
    <n v="0"/>
    <n v="0"/>
    <n v="0"/>
    <s v="HOUSING OPPORTUNITY FUND"/>
    <s v="HOF OPER CCS EAP (RENT) CH14RT"/>
    <s v="DEFAULT"/>
    <s v="Default"/>
  </r>
  <r>
    <x v="1"/>
    <s v="1122537"/>
    <s v="351120"/>
    <x v="202"/>
    <s v="0000000"/>
    <n v="2016"/>
    <x v="4"/>
    <x v="201"/>
    <s v="R3000-REVENUE"/>
    <s v="R3340-STATE GRANTS"/>
    <m/>
    <n v="0"/>
    <n v="0"/>
    <n v="0"/>
    <n v="0"/>
    <n v="0"/>
    <s v="N/A"/>
    <n v="0"/>
    <n v="0"/>
    <n v="0"/>
    <n v="0"/>
    <n v="0"/>
    <n v="0"/>
    <n v="0"/>
    <n v="0"/>
    <n v="0"/>
    <n v="0"/>
    <n v="0"/>
    <n v="0"/>
    <n v="0"/>
    <s v="HOUSING OPPORTUNITY FUND"/>
    <s v="HOF OPER CCS EAP (RENT) CH14RT"/>
    <s v="CONSLDTD ST HMLSS BLK GRN"/>
    <s v="Default"/>
  </r>
  <r>
    <x v="1"/>
    <s v="1122537"/>
    <s v="351120"/>
    <x v="111"/>
    <s v="5595000"/>
    <n v="2016"/>
    <x v="3"/>
    <x v="111"/>
    <s v="50000-PROGRAM EXPENDITURE BUDGET"/>
    <s v="53000-SERVICES-OTHER CHARGES"/>
    <m/>
    <n v="0"/>
    <n v="0"/>
    <n v="0"/>
    <n v="0"/>
    <n v="0"/>
    <s v="N/A"/>
    <n v="0"/>
    <n v="0"/>
    <n v="0"/>
    <n v="0"/>
    <n v="0"/>
    <n v="0"/>
    <n v="0"/>
    <n v="0"/>
    <n v="0"/>
    <n v="0"/>
    <n v="0"/>
    <n v="0"/>
    <n v="0"/>
    <s v="HOUSING OPPORTUNITY FUND"/>
    <s v="HOF OPER CCS EAP (RENT) CH14RT"/>
    <s v="CONSLDTD ST HMLSS BLK GRN"/>
    <s v="FACILITIES MAINTENANCE AND OPERATIONS"/>
  </r>
  <r>
    <x v="1"/>
    <s v="1122538"/>
    <s v="000000"/>
    <x v="6"/>
    <s v="0000000"/>
    <n v="2016"/>
    <x v="0"/>
    <x v="6"/>
    <s v="BS000-CURRENT ASSETS"/>
    <s v="B1150-ACCOUNTS RECEIVABLE"/>
    <m/>
    <n v="0"/>
    <n v="0"/>
    <n v="0"/>
    <n v="0"/>
    <n v="0"/>
    <s v="N/A"/>
    <n v="0"/>
    <n v="0"/>
    <n v="0"/>
    <n v="0"/>
    <n v="0"/>
    <n v="0"/>
    <n v="0"/>
    <n v="0"/>
    <n v="0"/>
    <n v="0"/>
    <n v="0"/>
    <n v="0"/>
    <n v="0"/>
    <s v="HOUSING OPPORTUNITY FUND"/>
    <s v="HOF OPER CCS SACRED HRT CH14SH"/>
    <s v="DEFAULT"/>
    <s v="Default"/>
  </r>
  <r>
    <x v="1"/>
    <s v="1122538"/>
    <s v="000000"/>
    <x v="9"/>
    <s v="0000000"/>
    <n v="2016"/>
    <x v="0"/>
    <x v="9"/>
    <s v="BS000-CURRENT ASSETS"/>
    <s v="B1150-ACCOUNTS RECEIVABLE"/>
    <m/>
    <n v="0"/>
    <n v="0"/>
    <n v="0"/>
    <n v="0"/>
    <n v="0"/>
    <s v="N/A"/>
    <n v="0"/>
    <n v="0"/>
    <n v="0"/>
    <n v="0"/>
    <n v="0"/>
    <n v="0"/>
    <n v="0"/>
    <n v="0"/>
    <n v="0"/>
    <n v="0"/>
    <n v="0"/>
    <n v="0"/>
    <n v="0"/>
    <s v="HOUSING OPPORTUNITY FUND"/>
    <s v="HOF OPER CCS SACRED HRT CH14SH"/>
    <s v="DEFAULT"/>
    <s v="Default"/>
  </r>
  <r>
    <x v="1"/>
    <s v="1122538"/>
    <s v="000000"/>
    <x v="29"/>
    <s v="0000000"/>
    <n v="2016"/>
    <x v="1"/>
    <x v="29"/>
    <s v="BS200-CURRENT LIABILITIES"/>
    <s v="B2220-DEFERRED REVENUES"/>
    <m/>
    <n v="0"/>
    <n v="0"/>
    <n v="0"/>
    <n v="0"/>
    <n v="0"/>
    <s v="N/A"/>
    <n v="0"/>
    <n v="0"/>
    <n v="0"/>
    <n v="0"/>
    <n v="0"/>
    <n v="0"/>
    <n v="0"/>
    <n v="0"/>
    <n v="0"/>
    <n v="0"/>
    <n v="0"/>
    <n v="0"/>
    <n v="0"/>
    <s v="HOUSING OPPORTUNITY FUND"/>
    <s v="HOF OPER CCS SACRED HRT CH14SH"/>
    <s v="DEFAULT"/>
    <s v="Default"/>
  </r>
  <r>
    <x v="1"/>
    <s v="1122538"/>
    <s v="351120"/>
    <x v="202"/>
    <s v="0000000"/>
    <n v="2016"/>
    <x v="4"/>
    <x v="201"/>
    <s v="R3000-REVENUE"/>
    <s v="R3340-STATE GRANTS"/>
    <m/>
    <n v="0"/>
    <n v="0"/>
    <n v="0"/>
    <n v="0"/>
    <n v="0"/>
    <s v="N/A"/>
    <n v="0"/>
    <n v="0"/>
    <n v="0"/>
    <n v="0"/>
    <n v="0"/>
    <n v="0"/>
    <n v="0"/>
    <n v="0"/>
    <n v="0"/>
    <n v="0"/>
    <n v="0"/>
    <n v="0"/>
    <n v="0"/>
    <s v="HOUSING OPPORTUNITY FUND"/>
    <s v="HOF OPER CCS SACRED HRT CH14SH"/>
    <s v="CONSLDTD ST HMLSS BLK GRN"/>
    <s v="Default"/>
  </r>
  <r>
    <x v="1"/>
    <s v="1122538"/>
    <s v="351120"/>
    <x v="111"/>
    <s v="5595000"/>
    <n v="2016"/>
    <x v="3"/>
    <x v="111"/>
    <s v="50000-PROGRAM EXPENDITURE BUDGET"/>
    <s v="53000-SERVICES-OTHER CHARGES"/>
    <m/>
    <n v="0"/>
    <n v="0"/>
    <n v="0"/>
    <n v="0"/>
    <n v="0"/>
    <s v="N/A"/>
    <n v="0"/>
    <n v="0"/>
    <n v="0"/>
    <n v="0"/>
    <n v="0"/>
    <n v="0"/>
    <n v="0"/>
    <n v="0"/>
    <n v="0"/>
    <n v="0"/>
    <n v="0"/>
    <n v="0"/>
    <n v="0"/>
    <s v="HOUSING OPPORTUNITY FUND"/>
    <s v="HOF OPER CCS SACRED HRT CH14SH"/>
    <s v="CONSLDTD ST HMLSS BLK GRN"/>
    <s v="FACILITIES MAINTENANCE AND OPERATIONS"/>
  </r>
  <r>
    <x v="1"/>
    <s v="1122539"/>
    <s v="000000"/>
    <x v="6"/>
    <s v="0000000"/>
    <n v="2016"/>
    <x v="0"/>
    <x v="6"/>
    <s v="BS000-CURRENT ASSETS"/>
    <s v="B1150-ACCOUNTS RECEIVABLE"/>
    <m/>
    <n v="0"/>
    <n v="0"/>
    <n v="0"/>
    <n v="0"/>
    <n v="0"/>
    <s v="N/A"/>
    <n v="0"/>
    <n v="0"/>
    <n v="0"/>
    <n v="0"/>
    <n v="0"/>
    <n v="0"/>
    <n v="0"/>
    <n v="0"/>
    <n v="0"/>
    <n v="0"/>
    <n v="0"/>
    <n v="0"/>
    <n v="0"/>
    <s v="HOUSING OPPORTUNITY FUND"/>
    <s v="HOF OPER CH14S NOEL HS CH14SH"/>
    <s v="DEFAULT"/>
    <s v="Default"/>
  </r>
  <r>
    <x v="1"/>
    <s v="1122539"/>
    <s v="000000"/>
    <x v="9"/>
    <s v="0000000"/>
    <n v="2016"/>
    <x v="0"/>
    <x v="9"/>
    <s v="BS000-CURRENT ASSETS"/>
    <s v="B1150-ACCOUNTS RECEIVABLE"/>
    <m/>
    <n v="0"/>
    <n v="0"/>
    <n v="0"/>
    <n v="0"/>
    <n v="0"/>
    <s v="N/A"/>
    <n v="0"/>
    <n v="0"/>
    <n v="0"/>
    <n v="0"/>
    <n v="0"/>
    <n v="0"/>
    <n v="0"/>
    <n v="0"/>
    <n v="0"/>
    <n v="0"/>
    <n v="0"/>
    <n v="0"/>
    <n v="0"/>
    <s v="HOUSING OPPORTUNITY FUND"/>
    <s v="HOF OPER CH14S NOEL HS CH14SH"/>
    <s v="DEFAULT"/>
    <s v="Default"/>
  </r>
  <r>
    <x v="1"/>
    <s v="1122539"/>
    <s v="000000"/>
    <x v="29"/>
    <s v="0000000"/>
    <n v="2016"/>
    <x v="1"/>
    <x v="29"/>
    <s v="BS200-CURRENT LIABILITIES"/>
    <s v="B2220-DEFERRED REVENUES"/>
    <m/>
    <n v="0"/>
    <n v="0"/>
    <n v="0"/>
    <n v="0"/>
    <n v="0"/>
    <s v="N/A"/>
    <n v="0"/>
    <n v="0"/>
    <n v="0"/>
    <n v="0"/>
    <n v="0"/>
    <n v="0"/>
    <n v="0"/>
    <n v="0"/>
    <n v="0"/>
    <n v="0"/>
    <n v="0"/>
    <n v="0"/>
    <n v="0"/>
    <s v="HOUSING OPPORTUNITY FUND"/>
    <s v="HOF OPER CH14S NOEL HS CH14SH"/>
    <s v="DEFAULT"/>
    <s v="Default"/>
  </r>
  <r>
    <x v="1"/>
    <s v="1122539"/>
    <s v="351120"/>
    <x v="202"/>
    <s v="0000000"/>
    <n v="2016"/>
    <x v="4"/>
    <x v="201"/>
    <s v="R3000-REVENUE"/>
    <s v="R3340-STATE GRANTS"/>
    <m/>
    <n v="0"/>
    <n v="0"/>
    <n v="0"/>
    <n v="0"/>
    <n v="0"/>
    <s v="N/A"/>
    <n v="0"/>
    <n v="0"/>
    <n v="0"/>
    <n v="0"/>
    <n v="0"/>
    <n v="0"/>
    <n v="0"/>
    <n v="0"/>
    <n v="0"/>
    <n v="0"/>
    <n v="0"/>
    <n v="0"/>
    <n v="0"/>
    <s v="HOUSING OPPORTUNITY FUND"/>
    <s v="HOF OPER CH14S NOEL HS CH14SH"/>
    <s v="CONSLDTD ST HMLSS BLK GRN"/>
    <s v="Default"/>
  </r>
  <r>
    <x v="1"/>
    <s v="1122539"/>
    <s v="351120"/>
    <x v="111"/>
    <s v="5595000"/>
    <n v="2016"/>
    <x v="3"/>
    <x v="111"/>
    <s v="50000-PROGRAM EXPENDITURE BUDGET"/>
    <s v="53000-SERVICES-OTHER CHARGES"/>
    <m/>
    <n v="0"/>
    <n v="0"/>
    <n v="0"/>
    <n v="0"/>
    <n v="0"/>
    <s v="N/A"/>
    <n v="0"/>
    <n v="0"/>
    <n v="0"/>
    <n v="0"/>
    <n v="0"/>
    <n v="0"/>
    <n v="0"/>
    <n v="0"/>
    <n v="0"/>
    <n v="0"/>
    <n v="0"/>
    <n v="0"/>
    <n v="0"/>
    <s v="HOUSING OPPORTUNITY FUND"/>
    <s v="HOF OPER CH14S NOEL HS CH14SH"/>
    <s v="CONSLDTD ST HMLSS BLK GRN"/>
    <s v="FACILITIES MAINTENANCE AND OPERATIONS"/>
  </r>
  <r>
    <x v="1"/>
    <s v="1122540"/>
    <s v="000000"/>
    <x v="6"/>
    <s v="0000000"/>
    <n v="2016"/>
    <x v="0"/>
    <x v="6"/>
    <s v="BS000-CURRENT ASSETS"/>
    <s v="B1150-ACCOUNTS RECEIVABLE"/>
    <m/>
    <n v="0"/>
    <n v="0"/>
    <n v="0"/>
    <n v="0"/>
    <n v="0"/>
    <s v="N/A"/>
    <n v="0"/>
    <n v="0"/>
    <n v="0"/>
    <n v="0"/>
    <n v="0"/>
    <n v="0"/>
    <n v="0"/>
    <n v="0"/>
    <n v="0"/>
    <n v="0"/>
    <n v="0"/>
    <n v="0"/>
    <n v="0"/>
    <s v="HOUSING OPPORTUNITY FUND"/>
    <s v="HOF OPER CCO FAS OVERNT CH14TF"/>
    <s v="DEFAULT"/>
    <s v="Default"/>
  </r>
  <r>
    <x v="1"/>
    <s v="1122540"/>
    <s v="000000"/>
    <x v="9"/>
    <s v="0000000"/>
    <n v="2016"/>
    <x v="0"/>
    <x v="9"/>
    <s v="BS000-CURRENT ASSETS"/>
    <s v="B1150-ACCOUNTS RECEIVABLE"/>
    <m/>
    <n v="0"/>
    <n v="0"/>
    <n v="0"/>
    <n v="0"/>
    <n v="0"/>
    <s v="N/A"/>
    <n v="0"/>
    <n v="0"/>
    <n v="0"/>
    <n v="0"/>
    <n v="0"/>
    <n v="0"/>
    <n v="0"/>
    <n v="0"/>
    <n v="0"/>
    <n v="0"/>
    <n v="0"/>
    <n v="0"/>
    <n v="0"/>
    <s v="HOUSING OPPORTUNITY FUND"/>
    <s v="HOF OPER CCO FAS OVERNT CH14TF"/>
    <s v="DEFAULT"/>
    <s v="Default"/>
  </r>
  <r>
    <x v="1"/>
    <s v="1122540"/>
    <s v="000000"/>
    <x v="29"/>
    <s v="0000000"/>
    <n v="2016"/>
    <x v="1"/>
    <x v="29"/>
    <s v="BS200-CURRENT LIABILITIES"/>
    <s v="B2220-DEFERRED REVENUES"/>
    <m/>
    <n v="0"/>
    <n v="0"/>
    <n v="0"/>
    <n v="0"/>
    <n v="0"/>
    <s v="N/A"/>
    <n v="0"/>
    <n v="0"/>
    <n v="0"/>
    <n v="0"/>
    <n v="0"/>
    <n v="0"/>
    <n v="0"/>
    <n v="0"/>
    <n v="0"/>
    <n v="0"/>
    <n v="0"/>
    <n v="0"/>
    <n v="0"/>
    <s v="HOUSING OPPORTUNITY FUND"/>
    <s v="HOF OPER CCO FAS OVERNT CH14TF"/>
    <s v="DEFAULT"/>
    <s v="Default"/>
  </r>
  <r>
    <x v="1"/>
    <s v="1122540"/>
    <s v="351120"/>
    <x v="202"/>
    <s v="0000000"/>
    <n v="2016"/>
    <x v="4"/>
    <x v="201"/>
    <s v="R3000-REVENUE"/>
    <s v="R3340-STATE GRANTS"/>
    <m/>
    <n v="0"/>
    <n v="0"/>
    <n v="0"/>
    <n v="0"/>
    <n v="0"/>
    <s v="N/A"/>
    <n v="0"/>
    <n v="0"/>
    <n v="0"/>
    <n v="0"/>
    <n v="0"/>
    <n v="0"/>
    <n v="0"/>
    <n v="0"/>
    <n v="0"/>
    <n v="0"/>
    <n v="0"/>
    <n v="0"/>
    <n v="0"/>
    <s v="HOUSING OPPORTUNITY FUND"/>
    <s v="HOF OPER CCO FAS OVERNT CH14TF"/>
    <s v="CONSLDTD ST HMLSS BLK GRN"/>
    <s v="Default"/>
  </r>
  <r>
    <x v="1"/>
    <s v="1122540"/>
    <s v="351120"/>
    <x v="111"/>
    <s v="5595000"/>
    <n v="2016"/>
    <x v="3"/>
    <x v="111"/>
    <s v="50000-PROGRAM EXPENDITURE BUDGET"/>
    <s v="53000-SERVICES-OTHER CHARGES"/>
    <m/>
    <n v="0"/>
    <n v="0"/>
    <n v="0"/>
    <n v="0"/>
    <n v="0"/>
    <s v="N/A"/>
    <n v="0"/>
    <n v="0"/>
    <n v="0"/>
    <n v="0"/>
    <n v="0"/>
    <n v="0"/>
    <n v="0"/>
    <n v="0"/>
    <n v="0"/>
    <n v="0"/>
    <n v="0"/>
    <n v="0"/>
    <n v="0"/>
    <s v="HOUSING OPPORTUNITY FUND"/>
    <s v="HOF OPER CCO FAS OVERNT CH14TF"/>
    <s v="CONSLDTD ST HMLSS BLK GRN"/>
    <s v="FACILITIES MAINTENANCE AND OPERATIONS"/>
  </r>
  <r>
    <x v="1"/>
    <s v="1122541"/>
    <s v="000000"/>
    <x v="6"/>
    <s v="0000000"/>
    <n v="2016"/>
    <x v="0"/>
    <x v="6"/>
    <s v="BS000-CURRENT ASSETS"/>
    <s v="B1150-ACCOUNTS RECEIVABLE"/>
    <m/>
    <n v="0"/>
    <n v="0"/>
    <n v="0"/>
    <n v="0"/>
    <n v="0"/>
    <s v="N/A"/>
    <n v="0"/>
    <n v="0"/>
    <n v="0"/>
    <n v="0"/>
    <n v="0"/>
    <n v="0"/>
    <n v="0"/>
    <n v="0"/>
    <n v="0"/>
    <n v="0"/>
    <n v="0"/>
    <n v="0"/>
    <n v="0"/>
    <s v="HOUSING OPPORTUNITY FUND"/>
    <s v="HOF OPER CCO FIRST CHU CH14SH"/>
    <s v="DEFAULT"/>
    <s v="Default"/>
  </r>
  <r>
    <x v="1"/>
    <s v="1122541"/>
    <s v="000000"/>
    <x v="9"/>
    <s v="0000000"/>
    <n v="2016"/>
    <x v="0"/>
    <x v="9"/>
    <s v="BS000-CURRENT ASSETS"/>
    <s v="B1150-ACCOUNTS RECEIVABLE"/>
    <m/>
    <n v="0"/>
    <n v="0"/>
    <n v="0"/>
    <n v="0"/>
    <n v="0"/>
    <s v="N/A"/>
    <n v="0"/>
    <n v="0"/>
    <n v="0"/>
    <n v="0"/>
    <n v="0"/>
    <n v="0"/>
    <n v="0"/>
    <n v="0"/>
    <n v="0"/>
    <n v="0"/>
    <n v="0"/>
    <n v="0"/>
    <n v="0"/>
    <s v="HOUSING OPPORTUNITY FUND"/>
    <s v="HOF OPER CCO FIRST CHU CH14SH"/>
    <s v="DEFAULT"/>
    <s v="Default"/>
  </r>
  <r>
    <x v="1"/>
    <s v="1122541"/>
    <s v="000000"/>
    <x v="29"/>
    <s v="0000000"/>
    <n v="2016"/>
    <x v="1"/>
    <x v="29"/>
    <s v="BS200-CURRENT LIABILITIES"/>
    <s v="B2220-DEFERRED REVENUES"/>
    <m/>
    <n v="0"/>
    <n v="0"/>
    <n v="0"/>
    <n v="0"/>
    <n v="0"/>
    <s v="N/A"/>
    <n v="0"/>
    <n v="0"/>
    <n v="0"/>
    <n v="0"/>
    <n v="0"/>
    <n v="0"/>
    <n v="0"/>
    <n v="0"/>
    <n v="0"/>
    <n v="0"/>
    <n v="0"/>
    <n v="0"/>
    <n v="0"/>
    <s v="HOUSING OPPORTUNITY FUND"/>
    <s v="HOF OPER CCO FIRST CHU CH14SH"/>
    <s v="DEFAULT"/>
    <s v="Default"/>
  </r>
  <r>
    <x v="1"/>
    <s v="1122541"/>
    <s v="351120"/>
    <x v="202"/>
    <s v="0000000"/>
    <n v="2016"/>
    <x v="4"/>
    <x v="201"/>
    <s v="R3000-REVENUE"/>
    <s v="R3340-STATE GRANTS"/>
    <m/>
    <n v="0"/>
    <n v="0"/>
    <n v="0"/>
    <n v="0"/>
    <n v="0"/>
    <s v="N/A"/>
    <n v="0"/>
    <n v="0"/>
    <n v="0"/>
    <n v="0"/>
    <n v="0"/>
    <n v="0"/>
    <n v="0"/>
    <n v="0"/>
    <n v="0"/>
    <n v="0"/>
    <n v="0"/>
    <n v="0"/>
    <n v="0"/>
    <s v="HOUSING OPPORTUNITY FUND"/>
    <s v="HOF OPER CCO FIRST CHU CH14SH"/>
    <s v="CONSLDTD ST HMLSS BLK GRN"/>
    <s v="Default"/>
  </r>
  <r>
    <x v="1"/>
    <s v="1122541"/>
    <s v="351120"/>
    <x v="111"/>
    <s v="5595000"/>
    <n v="2016"/>
    <x v="3"/>
    <x v="111"/>
    <s v="50000-PROGRAM EXPENDITURE BUDGET"/>
    <s v="53000-SERVICES-OTHER CHARGES"/>
    <m/>
    <n v="0"/>
    <n v="0"/>
    <n v="0"/>
    <n v="0"/>
    <n v="0"/>
    <s v="N/A"/>
    <n v="0"/>
    <n v="0"/>
    <n v="0"/>
    <n v="0"/>
    <n v="0"/>
    <n v="0"/>
    <n v="0"/>
    <n v="0"/>
    <n v="0"/>
    <n v="0"/>
    <n v="0"/>
    <n v="0"/>
    <n v="0"/>
    <s v="HOUSING OPPORTUNITY FUND"/>
    <s v="HOF OPER CCO FIRST CHU CH14SH"/>
    <s v="CONSLDTD ST HMLSS BLK GRN"/>
    <s v="FACILITIES MAINTENANCE AND OPERATIONS"/>
  </r>
  <r>
    <x v="1"/>
    <s v="1122542"/>
    <s v="000000"/>
    <x v="6"/>
    <s v="0000000"/>
    <n v="2016"/>
    <x v="0"/>
    <x v="6"/>
    <s v="BS000-CURRENT ASSETS"/>
    <s v="B1150-ACCOUNTS RECEIVABLE"/>
    <m/>
    <n v="0"/>
    <n v="0"/>
    <n v="0"/>
    <n v="0"/>
    <n v="0"/>
    <s v="N/A"/>
    <n v="0"/>
    <n v="0"/>
    <n v="0"/>
    <n v="0"/>
    <n v="0"/>
    <n v="0"/>
    <n v="0"/>
    <n v="0"/>
    <n v="0"/>
    <n v="0"/>
    <n v="0"/>
    <n v="0"/>
    <n v="0"/>
    <s v="HOUSING OPPORTUNITY FUND"/>
    <s v="HOF OPER CCO HAMMOND HS CH14SH"/>
    <s v="DEFAULT"/>
    <s v="Default"/>
  </r>
  <r>
    <x v="1"/>
    <s v="1122542"/>
    <s v="000000"/>
    <x v="9"/>
    <s v="0000000"/>
    <n v="2016"/>
    <x v="0"/>
    <x v="9"/>
    <s v="BS000-CURRENT ASSETS"/>
    <s v="B1150-ACCOUNTS RECEIVABLE"/>
    <m/>
    <n v="0"/>
    <n v="0"/>
    <n v="0"/>
    <n v="0"/>
    <n v="0"/>
    <s v="N/A"/>
    <n v="0"/>
    <n v="0"/>
    <n v="0"/>
    <n v="0"/>
    <n v="0"/>
    <n v="0"/>
    <n v="0"/>
    <n v="0"/>
    <n v="0"/>
    <n v="0"/>
    <n v="0"/>
    <n v="0"/>
    <n v="0"/>
    <s v="HOUSING OPPORTUNITY FUND"/>
    <s v="HOF OPER CCO HAMMOND HS CH14SH"/>
    <s v="DEFAULT"/>
    <s v="Default"/>
  </r>
  <r>
    <x v="1"/>
    <s v="1122542"/>
    <s v="000000"/>
    <x v="29"/>
    <s v="0000000"/>
    <n v="2016"/>
    <x v="1"/>
    <x v="29"/>
    <s v="BS200-CURRENT LIABILITIES"/>
    <s v="B2220-DEFERRED REVENUES"/>
    <m/>
    <n v="0"/>
    <n v="0"/>
    <n v="0"/>
    <n v="0"/>
    <n v="0"/>
    <s v="N/A"/>
    <n v="0"/>
    <n v="0"/>
    <n v="0"/>
    <n v="0"/>
    <n v="0"/>
    <n v="0"/>
    <n v="0"/>
    <n v="0"/>
    <n v="0"/>
    <n v="0"/>
    <n v="0"/>
    <n v="0"/>
    <n v="0"/>
    <s v="HOUSING OPPORTUNITY FUND"/>
    <s v="HOF OPER CCO HAMMOND HS CH14SH"/>
    <s v="DEFAULT"/>
    <s v="Default"/>
  </r>
  <r>
    <x v="1"/>
    <s v="1122542"/>
    <s v="351120"/>
    <x v="202"/>
    <s v="0000000"/>
    <n v="2016"/>
    <x v="4"/>
    <x v="201"/>
    <s v="R3000-REVENUE"/>
    <s v="R3340-STATE GRANTS"/>
    <m/>
    <n v="0"/>
    <n v="0"/>
    <n v="0"/>
    <n v="0"/>
    <n v="0"/>
    <s v="N/A"/>
    <n v="0"/>
    <n v="0"/>
    <n v="0"/>
    <n v="0"/>
    <n v="0"/>
    <n v="0"/>
    <n v="0"/>
    <n v="0"/>
    <n v="0"/>
    <n v="0"/>
    <n v="0"/>
    <n v="0"/>
    <n v="0"/>
    <s v="HOUSING OPPORTUNITY FUND"/>
    <s v="HOF OPER CCO HAMMOND HS CH14SH"/>
    <s v="CONSLDTD ST HMLSS BLK GRN"/>
    <s v="Default"/>
  </r>
  <r>
    <x v="1"/>
    <s v="1122542"/>
    <s v="351120"/>
    <x v="111"/>
    <s v="5595000"/>
    <n v="2016"/>
    <x v="3"/>
    <x v="111"/>
    <s v="50000-PROGRAM EXPENDITURE BUDGET"/>
    <s v="53000-SERVICES-OTHER CHARGES"/>
    <m/>
    <n v="0"/>
    <n v="0"/>
    <n v="0"/>
    <n v="0"/>
    <n v="0"/>
    <s v="N/A"/>
    <n v="0"/>
    <n v="0"/>
    <n v="0"/>
    <n v="0"/>
    <n v="0"/>
    <n v="0"/>
    <n v="0"/>
    <n v="0"/>
    <n v="0"/>
    <n v="0"/>
    <n v="0"/>
    <n v="0"/>
    <n v="0"/>
    <s v="HOUSING OPPORTUNITY FUND"/>
    <s v="HOF OPER CCO HAMMOND HS CH14SH"/>
    <s v="CONSLDTD ST HMLSS BLK GRN"/>
    <s v="FACILITIES MAINTENANCE AND OPERATIONS"/>
  </r>
  <r>
    <x v="1"/>
    <s v="1122543"/>
    <s v="000000"/>
    <x v="6"/>
    <s v="0000000"/>
    <n v="2016"/>
    <x v="0"/>
    <x v="6"/>
    <s v="BS000-CURRENT ASSETS"/>
    <s v="B1150-ACCOUNTS RECEIVABLE"/>
    <m/>
    <n v="0"/>
    <n v="0"/>
    <n v="0"/>
    <n v="0"/>
    <n v="0"/>
    <s v="N/A"/>
    <n v="0"/>
    <n v="0"/>
    <n v="0"/>
    <n v="0"/>
    <n v="0"/>
    <n v="0"/>
    <n v="0"/>
    <n v="0"/>
    <n v="0"/>
    <n v="0"/>
    <n v="0"/>
    <n v="0"/>
    <n v="0"/>
    <s v="HOUSING OPPORTUNITY FUND"/>
    <s v="HOF OPER CCO HOMESTEP CH14RT"/>
    <s v="DEFAULT"/>
    <s v="Default"/>
  </r>
  <r>
    <x v="1"/>
    <s v="1122543"/>
    <s v="000000"/>
    <x v="9"/>
    <s v="0000000"/>
    <n v="2016"/>
    <x v="0"/>
    <x v="9"/>
    <s v="BS000-CURRENT ASSETS"/>
    <s v="B1150-ACCOUNTS RECEIVABLE"/>
    <m/>
    <n v="0"/>
    <n v="0"/>
    <n v="0"/>
    <n v="0"/>
    <n v="0"/>
    <s v="N/A"/>
    <n v="0"/>
    <n v="0"/>
    <n v="0"/>
    <n v="0"/>
    <n v="0"/>
    <n v="0"/>
    <n v="0"/>
    <n v="0"/>
    <n v="0"/>
    <n v="0"/>
    <n v="0"/>
    <n v="0"/>
    <n v="0"/>
    <s v="HOUSING OPPORTUNITY FUND"/>
    <s v="HOF OPER CCO HOMESTEP CH14RT"/>
    <s v="DEFAULT"/>
    <s v="Default"/>
  </r>
  <r>
    <x v="1"/>
    <s v="1122543"/>
    <s v="000000"/>
    <x v="29"/>
    <s v="0000000"/>
    <n v="2016"/>
    <x v="1"/>
    <x v="29"/>
    <s v="BS200-CURRENT LIABILITIES"/>
    <s v="B2220-DEFERRED REVENUES"/>
    <m/>
    <n v="0"/>
    <n v="0"/>
    <n v="0"/>
    <n v="0"/>
    <n v="0"/>
    <s v="N/A"/>
    <n v="0"/>
    <n v="0"/>
    <n v="0"/>
    <n v="0"/>
    <n v="0"/>
    <n v="0"/>
    <n v="0"/>
    <n v="0"/>
    <n v="0"/>
    <n v="0"/>
    <n v="0"/>
    <n v="0"/>
    <n v="0"/>
    <s v="HOUSING OPPORTUNITY FUND"/>
    <s v="HOF OPER CCO HOMESTEP CH14RT"/>
    <s v="DEFAULT"/>
    <s v="Default"/>
  </r>
  <r>
    <x v="1"/>
    <s v="1122543"/>
    <s v="351120"/>
    <x v="202"/>
    <s v="0000000"/>
    <n v="2016"/>
    <x v="4"/>
    <x v="201"/>
    <s v="R3000-REVENUE"/>
    <s v="R3340-STATE GRANTS"/>
    <m/>
    <n v="0"/>
    <n v="0"/>
    <n v="0"/>
    <n v="0"/>
    <n v="0"/>
    <s v="N/A"/>
    <n v="0"/>
    <n v="0"/>
    <n v="0"/>
    <n v="0"/>
    <n v="0"/>
    <n v="0"/>
    <n v="0"/>
    <n v="0"/>
    <n v="0"/>
    <n v="0"/>
    <n v="0"/>
    <n v="0"/>
    <n v="0"/>
    <s v="HOUSING OPPORTUNITY FUND"/>
    <s v="HOF OPER CCO HOMESTEP CH14RT"/>
    <s v="CONSLDTD ST HMLSS BLK GRN"/>
    <s v="Default"/>
  </r>
  <r>
    <x v="1"/>
    <s v="1122543"/>
    <s v="351120"/>
    <x v="111"/>
    <s v="5595000"/>
    <n v="2016"/>
    <x v="3"/>
    <x v="111"/>
    <s v="50000-PROGRAM EXPENDITURE BUDGET"/>
    <s v="53000-SERVICES-OTHER CHARGES"/>
    <m/>
    <n v="0"/>
    <n v="0"/>
    <n v="0"/>
    <n v="0"/>
    <n v="0"/>
    <s v="N/A"/>
    <n v="0"/>
    <n v="0"/>
    <n v="0"/>
    <n v="0"/>
    <n v="0"/>
    <n v="0"/>
    <n v="0"/>
    <n v="0"/>
    <n v="0"/>
    <n v="0"/>
    <n v="0"/>
    <n v="0"/>
    <n v="0"/>
    <s v="HOUSING OPPORTUNITY FUND"/>
    <s v="HOF OPER CCO HOMESTEP CH14RT"/>
    <s v="CONSLDTD ST HMLSS BLK GRN"/>
    <s v="FACILITIES MAINTENANCE AND OPERATIONS"/>
  </r>
  <r>
    <x v="1"/>
    <s v="1122545"/>
    <s v="000000"/>
    <x v="6"/>
    <s v="0000000"/>
    <n v="2016"/>
    <x v="0"/>
    <x v="6"/>
    <s v="BS000-CURRENT ASSETS"/>
    <s v="B1150-ACCOUNTS RECEIVABLE"/>
    <m/>
    <n v="0"/>
    <n v="0"/>
    <n v="0"/>
    <n v="0"/>
    <n v="0"/>
    <s v="N/A"/>
    <n v="0"/>
    <n v="0"/>
    <n v="0"/>
    <n v="0"/>
    <n v="0"/>
    <n v="0"/>
    <n v="0"/>
    <n v="0"/>
    <n v="0"/>
    <n v="0"/>
    <n v="0"/>
    <n v="0"/>
    <n v="0"/>
    <s v="HOUSING OPPORTUNITY FUND"/>
    <s v="HOF OPER EIS EMG S CG HML CH14"/>
    <s v="DEFAULT"/>
    <s v="Default"/>
  </r>
  <r>
    <x v="1"/>
    <s v="1122545"/>
    <s v="000000"/>
    <x v="9"/>
    <s v="0000000"/>
    <n v="2016"/>
    <x v="0"/>
    <x v="9"/>
    <s v="BS000-CURRENT ASSETS"/>
    <s v="B1150-ACCOUNTS RECEIVABLE"/>
    <m/>
    <n v="0"/>
    <n v="0"/>
    <n v="0"/>
    <n v="0"/>
    <n v="0"/>
    <s v="N/A"/>
    <n v="0"/>
    <n v="0"/>
    <n v="0"/>
    <n v="0"/>
    <n v="0"/>
    <n v="0"/>
    <n v="0"/>
    <n v="0"/>
    <n v="0"/>
    <n v="0"/>
    <n v="0"/>
    <n v="0"/>
    <n v="0"/>
    <s v="HOUSING OPPORTUNITY FUND"/>
    <s v="HOF OPER EIS EMG S CG HML CH14"/>
    <s v="DEFAULT"/>
    <s v="Default"/>
  </r>
  <r>
    <x v="1"/>
    <s v="1122545"/>
    <s v="000000"/>
    <x v="29"/>
    <s v="0000000"/>
    <n v="2016"/>
    <x v="1"/>
    <x v="29"/>
    <s v="BS200-CURRENT LIABILITIES"/>
    <s v="B2220-DEFERRED REVENUES"/>
    <m/>
    <n v="0"/>
    <n v="0"/>
    <n v="0"/>
    <n v="0"/>
    <n v="0"/>
    <s v="N/A"/>
    <n v="0"/>
    <n v="0"/>
    <n v="0"/>
    <n v="0"/>
    <n v="0"/>
    <n v="0"/>
    <n v="0"/>
    <n v="0"/>
    <n v="0"/>
    <n v="0"/>
    <n v="0"/>
    <n v="0"/>
    <n v="0"/>
    <s v="HOUSING OPPORTUNITY FUND"/>
    <s v="HOF OPER EIS EMG S CG HML CH14"/>
    <s v="DEFAULT"/>
    <s v="Default"/>
  </r>
  <r>
    <x v="1"/>
    <s v="1122545"/>
    <s v="351120"/>
    <x v="202"/>
    <s v="0000000"/>
    <n v="2016"/>
    <x v="4"/>
    <x v="201"/>
    <s v="R3000-REVENUE"/>
    <s v="R3340-STATE GRANTS"/>
    <m/>
    <n v="0"/>
    <n v="0"/>
    <n v="0"/>
    <n v="0"/>
    <n v="0"/>
    <s v="N/A"/>
    <n v="0"/>
    <n v="0"/>
    <n v="0"/>
    <n v="0"/>
    <n v="0"/>
    <n v="0"/>
    <n v="0"/>
    <n v="0"/>
    <n v="0"/>
    <n v="0"/>
    <n v="0"/>
    <n v="0"/>
    <n v="0"/>
    <s v="HOUSING OPPORTUNITY FUND"/>
    <s v="HOF OPER EIS EMG S CG HML CH14"/>
    <s v="CONSLDTD ST HMLSS BLK GRN"/>
    <s v="Default"/>
  </r>
  <r>
    <x v="1"/>
    <s v="1122545"/>
    <s v="351120"/>
    <x v="111"/>
    <s v="5595000"/>
    <n v="2016"/>
    <x v="3"/>
    <x v="111"/>
    <s v="50000-PROGRAM EXPENDITURE BUDGET"/>
    <s v="53000-SERVICES-OTHER CHARGES"/>
    <m/>
    <n v="0"/>
    <n v="0"/>
    <n v="0"/>
    <n v="0"/>
    <n v="0"/>
    <s v="N/A"/>
    <n v="0"/>
    <n v="0"/>
    <n v="0"/>
    <n v="0"/>
    <n v="0"/>
    <n v="0"/>
    <n v="0"/>
    <n v="0"/>
    <n v="0"/>
    <n v="0"/>
    <n v="0"/>
    <n v="0"/>
    <n v="0"/>
    <s v="HOUSING OPPORTUNITY FUND"/>
    <s v="HOF OPER EIS EMG S CG HML CH14"/>
    <s v="CONSLDTD ST HMLSS BLK GRN"/>
    <s v="FACILITIES MAINTENANCE AND OPERATIONS"/>
  </r>
  <r>
    <x v="1"/>
    <s v="1122546"/>
    <s v="000000"/>
    <x v="6"/>
    <s v="0000000"/>
    <n v="2016"/>
    <x v="0"/>
    <x v="6"/>
    <s v="BS000-CURRENT ASSETS"/>
    <s v="B1150-ACCOUNTS RECEIVABLE"/>
    <m/>
    <n v="0"/>
    <n v="0"/>
    <n v="0"/>
    <n v="0"/>
    <n v="0"/>
    <s v="N/A"/>
    <n v="0"/>
    <n v="0"/>
    <n v="0"/>
    <n v="0"/>
    <n v="0"/>
    <n v="0"/>
    <n v="0"/>
    <n v="0"/>
    <n v="0"/>
    <n v="0"/>
    <n v="0"/>
    <n v="0"/>
    <n v="0"/>
    <s v="HOUSING OPPORTUNITY FUND"/>
    <s v="HOF OPER CON VILA ESPRNZ CH14"/>
    <s v="DEFAULT"/>
    <s v="Default"/>
  </r>
  <r>
    <x v="1"/>
    <s v="1122546"/>
    <s v="000000"/>
    <x v="9"/>
    <s v="0000000"/>
    <n v="2016"/>
    <x v="0"/>
    <x v="9"/>
    <s v="BS000-CURRENT ASSETS"/>
    <s v="B1150-ACCOUNTS RECEIVABLE"/>
    <m/>
    <n v="0"/>
    <n v="0"/>
    <n v="0"/>
    <n v="0"/>
    <n v="0"/>
    <s v="N/A"/>
    <n v="0"/>
    <n v="0"/>
    <n v="0"/>
    <n v="0"/>
    <n v="0"/>
    <n v="0"/>
    <n v="0"/>
    <n v="0"/>
    <n v="0"/>
    <n v="0"/>
    <n v="0"/>
    <n v="0"/>
    <n v="0"/>
    <s v="HOUSING OPPORTUNITY FUND"/>
    <s v="HOF OPER CON VILA ESPRNZ CH14"/>
    <s v="DEFAULT"/>
    <s v="Default"/>
  </r>
  <r>
    <x v="1"/>
    <s v="1122546"/>
    <s v="000000"/>
    <x v="29"/>
    <s v="0000000"/>
    <n v="2016"/>
    <x v="1"/>
    <x v="29"/>
    <s v="BS200-CURRENT LIABILITIES"/>
    <s v="B2220-DEFERRED REVENUES"/>
    <m/>
    <n v="0"/>
    <n v="0"/>
    <n v="0"/>
    <n v="0"/>
    <n v="0"/>
    <s v="N/A"/>
    <n v="0"/>
    <n v="0"/>
    <n v="0"/>
    <n v="0"/>
    <n v="0"/>
    <n v="0"/>
    <n v="0"/>
    <n v="0"/>
    <n v="0"/>
    <n v="0"/>
    <n v="0"/>
    <n v="0"/>
    <n v="0"/>
    <s v="HOUSING OPPORTUNITY FUND"/>
    <s v="HOF OPER CON VILA ESPRNZ CH14"/>
    <s v="DEFAULT"/>
    <s v="Default"/>
  </r>
  <r>
    <x v="1"/>
    <s v="1122546"/>
    <s v="351120"/>
    <x v="202"/>
    <s v="0000000"/>
    <n v="2016"/>
    <x v="4"/>
    <x v="201"/>
    <s v="R3000-REVENUE"/>
    <s v="R3340-STATE GRANTS"/>
    <m/>
    <n v="0"/>
    <n v="0"/>
    <n v="0"/>
    <n v="0"/>
    <n v="0"/>
    <s v="N/A"/>
    <n v="0"/>
    <n v="0"/>
    <n v="0"/>
    <n v="0"/>
    <n v="0"/>
    <n v="0"/>
    <n v="0"/>
    <n v="0"/>
    <n v="0"/>
    <n v="0"/>
    <n v="0"/>
    <n v="0"/>
    <n v="0"/>
    <s v="HOUSING OPPORTUNITY FUND"/>
    <s v="HOF OPER CON VILA ESPRNZ CH14"/>
    <s v="CONSLDTD ST HMLSS BLK GRN"/>
    <s v="Default"/>
  </r>
  <r>
    <x v="1"/>
    <s v="1122546"/>
    <s v="351120"/>
    <x v="111"/>
    <s v="5595000"/>
    <n v="2016"/>
    <x v="3"/>
    <x v="111"/>
    <s v="50000-PROGRAM EXPENDITURE BUDGET"/>
    <s v="53000-SERVICES-OTHER CHARGES"/>
    <m/>
    <n v="0"/>
    <n v="0"/>
    <n v="0"/>
    <n v="0"/>
    <n v="0"/>
    <s v="N/A"/>
    <n v="0"/>
    <n v="0"/>
    <n v="0"/>
    <n v="0"/>
    <n v="0"/>
    <n v="0"/>
    <n v="0"/>
    <n v="0"/>
    <n v="0"/>
    <n v="0"/>
    <n v="0"/>
    <n v="0"/>
    <n v="0"/>
    <s v="HOUSING OPPORTUNITY FUND"/>
    <s v="HOF OPER CON VILA ESPRNZ CH14"/>
    <s v="CONSLDTD ST HMLSS BLK GRN"/>
    <s v="FACILITIES MAINTENANCE AND OPERATIONS"/>
  </r>
  <r>
    <x v="1"/>
    <s v="1122547"/>
    <s v="000000"/>
    <x v="6"/>
    <s v="0000000"/>
    <n v="2016"/>
    <x v="0"/>
    <x v="6"/>
    <s v="BS000-CURRENT ASSETS"/>
    <s v="B1150-ACCOUNTS RECEIVABLE"/>
    <m/>
    <n v="0"/>
    <n v="0"/>
    <n v="0"/>
    <n v="0"/>
    <n v="0"/>
    <s v="N/A"/>
    <n v="0"/>
    <n v="0"/>
    <n v="0"/>
    <n v="0"/>
    <n v="0"/>
    <n v="0"/>
    <n v="0"/>
    <n v="0"/>
    <n v="0"/>
    <n v="0"/>
    <n v="0"/>
    <n v="0"/>
    <n v="0"/>
    <s v="HOUSING OPPORTUNITY FUND"/>
    <s v="HOF OPER DAW EMGCY SHLTER CH14"/>
    <s v="DEFAULT"/>
    <s v="Default"/>
  </r>
  <r>
    <x v="1"/>
    <s v="1122547"/>
    <s v="000000"/>
    <x v="9"/>
    <s v="0000000"/>
    <n v="2016"/>
    <x v="0"/>
    <x v="9"/>
    <s v="BS000-CURRENT ASSETS"/>
    <s v="B1150-ACCOUNTS RECEIVABLE"/>
    <m/>
    <n v="0"/>
    <n v="0"/>
    <n v="0"/>
    <n v="0"/>
    <n v="0"/>
    <s v="N/A"/>
    <n v="0"/>
    <n v="0"/>
    <n v="0"/>
    <n v="0"/>
    <n v="0"/>
    <n v="0"/>
    <n v="0"/>
    <n v="0"/>
    <n v="0"/>
    <n v="0"/>
    <n v="0"/>
    <n v="0"/>
    <n v="0"/>
    <s v="HOUSING OPPORTUNITY FUND"/>
    <s v="HOF OPER DAW EMGCY SHLTER CH14"/>
    <s v="DEFAULT"/>
    <s v="Default"/>
  </r>
  <r>
    <x v="1"/>
    <s v="1122547"/>
    <s v="000000"/>
    <x v="29"/>
    <s v="0000000"/>
    <n v="2016"/>
    <x v="1"/>
    <x v="29"/>
    <s v="BS200-CURRENT LIABILITIES"/>
    <s v="B2220-DEFERRED REVENUES"/>
    <m/>
    <n v="0"/>
    <n v="0"/>
    <n v="0"/>
    <n v="0"/>
    <n v="0"/>
    <s v="N/A"/>
    <n v="0"/>
    <n v="0"/>
    <n v="0"/>
    <n v="0"/>
    <n v="0"/>
    <n v="0"/>
    <n v="0"/>
    <n v="0"/>
    <n v="0"/>
    <n v="0"/>
    <n v="0"/>
    <n v="0"/>
    <n v="0"/>
    <s v="HOUSING OPPORTUNITY FUND"/>
    <s v="HOF OPER DAW EMGCY SHLTER CH14"/>
    <s v="DEFAULT"/>
    <s v="Default"/>
  </r>
  <r>
    <x v="1"/>
    <s v="1122547"/>
    <s v="351120"/>
    <x v="202"/>
    <s v="0000000"/>
    <n v="2016"/>
    <x v="4"/>
    <x v="201"/>
    <s v="R3000-REVENUE"/>
    <s v="R3340-STATE GRANTS"/>
    <m/>
    <n v="0"/>
    <n v="0"/>
    <n v="0"/>
    <n v="0"/>
    <n v="0"/>
    <s v="N/A"/>
    <n v="0"/>
    <n v="0"/>
    <n v="0"/>
    <n v="0"/>
    <n v="0"/>
    <n v="0"/>
    <n v="0"/>
    <n v="0"/>
    <n v="0"/>
    <n v="0"/>
    <n v="0"/>
    <n v="0"/>
    <n v="0"/>
    <s v="HOUSING OPPORTUNITY FUND"/>
    <s v="HOF OPER DAW EMGCY SHLTER CH14"/>
    <s v="CONSLDTD ST HMLSS BLK GRN"/>
    <s v="Default"/>
  </r>
  <r>
    <x v="1"/>
    <s v="1122547"/>
    <s v="351120"/>
    <x v="111"/>
    <s v="5595000"/>
    <n v="2016"/>
    <x v="3"/>
    <x v="111"/>
    <s v="50000-PROGRAM EXPENDITURE BUDGET"/>
    <s v="53000-SERVICES-OTHER CHARGES"/>
    <m/>
    <n v="0"/>
    <n v="0"/>
    <n v="0"/>
    <n v="0"/>
    <n v="0"/>
    <s v="N/A"/>
    <n v="0"/>
    <n v="0"/>
    <n v="0"/>
    <n v="0"/>
    <n v="0"/>
    <n v="0"/>
    <n v="0"/>
    <n v="0"/>
    <n v="0"/>
    <n v="0"/>
    <n v="0"/>
    <n v="0"/>
    <n v="0"/>
    <s v="HOUSING OPPORTUNITY FUND"/>
    <s v="HOF OPER DAW EMGCY SHLTER CH14"/>
    <s v="CONSLDTD ST HMLSS BLK GRN"/>
    <s v="FACILITIES MAINTENANCE AND OPERATIONS"/>
  </r>
  <r>
    <x v="1"/>
    <s v="1122548"/>
    <s v="000000"/>
    <x v="6"/>
    <s v="0000000"/>
    <n v="2016"/>
    <x v="0"/>
    <x v="6"/>
    <s v="BS000-CURRENT ASSETS"/>
    <s v="B1150-ACCOUNTS RECEIVABLE"/>
    <m/>
    <n v="0"/>
    <n v="0"/>
    <n v="0"/>
    <n v="0"/>
    <n v="0"/>
    <s v="N/A"/>
    <n v="0"/>
    <n v="0"/>
    <n v="0"/>
    <n v="0"/>
    <n v="0"/>
    <n v="0"/>
    <n v="0"/>
    <n v="0"/>
    <n v="0"/>
    <n v="0"/>
    <n v="0"/>
    <n v="0"/>
    <n v="0"/>
    <s v="HOUSING OPPORTUNITY FUND"/>
    <s v="HOF OPER DAW RRHF CH14RT"/>
    <s v="DEFAULT"/>
    <s v="Default"/>
  </r>
  <r>
    <x v="1"/>
    <s v="1122548"/>
    <s v="000000"/>
    <x v="9"/>
    <s v="0000000"/>
    <n v="2016"/>
    <x v="0"/>
    <x v="9"/>
    <s v="BS000-CURRENT ASSETS"/>
    <s v="B1150-ACCOUNTS RECEIVABLE"/>
    <m/>
    <n v="0"/>
    <n v="0"/>
    <n v="0"/>
    <n v="0"/>
    <n v="0"/>
    <s v="N/A"/>
    <n v="0"/>
    <n v="0"/>
    <n v="0"/>
    <n v="0"/>
    <n v="0"/>
    <n v="0"/>
    <n v="0"/>
    <n v="0"/>
    <n v="0"/>
    <n v="0"/>
    <n v="0"/>
    <n v="0"/>
    <n v="0"/>
    <s v="HOUSING OPPORTUNITY FUND"/>
    <s v="HOF OPER DAW RRHF CH14RT"/>
    <s v="DEFAULT"/>
    <s v="Default"/>
  </r>
  <r>
    <x v="1"/>
    <s v="1122548"/>
    <s v="000000"/>
    <x v="29"/>
    <s v="0000000"/>
    <n v="2016"/>
    <x v="1"/>
    <x v="29"/>
    <s v="BS200-CURRENT LIABILITIES"/>
    <s v="B2220-DEFERRED REVENUES"/>
    <m/>
    <n v="0"/>
    <n v="0"/>
    <n v="0"/>
    <n v="0"/>
    <n v="0"/>
    <s v="N/A"/>
    <n v="0"/>
    <n v="0"/>
    <n v="0"/>
    <n v="0"/>
    <n v="0"/>
    <n v="0"/>
    <n v="0"/>
    <n v="0"/>
    <n v="0"/>
    <n v="0"/>
    <n v="0"/>
    <n v="0"/>
    <n v="0"/>
    <s v="HOUSING OPPORTUNITY FUND"/>
    <s v="HOF OPER DAW RRHF CH14RT"/>
    <s v="DEFAULT"/>
    <s v="Default"/>
  </r>
  <r>
    <x v="1"/>
    <s v="1122548"/>
    <s v="351120"/>
    <x v="202"/>
    <s v="0000000"/>
    <n v="2016"/>
    <x v="4"/>
    <x v="201"/>
    <s v="R3000-REVENUE"/>
    <s v="R3340-STATE GRANTS"/>
    <m/>
    <n v="0"/>
    <n v="0"/>
    <n v="0"/>
    <n v="0"/>
    <n v="0"/>
    <s v="N/A"/>
    <n v="0"/>
    <n v="0"/>
    <n v="0"/>
    <n v="0"/>
    <n v="0"/>
    <n v="0"/>
    <n v="0"/>
    <n v="0"/>
    <n v="0"/>
    <n v="0"/>
    <n v="0"/>
    <n v="0"/>
    <n v="0"/>
    <s v="HOUSING OPPORTUNITY FUND"/>
    <s v="HOF OPER DAW RRHF CH14RT"/>
    <s v="CONSLDTD ST HMLSS BLK GRN"/>
    <s v="Default"/>
  </r>
  <r>
    <x v="1"/>
    <s v="1122548"/>
    <s v="351120"/>
    <x v="111"/>
    <s v="5595000"/>
    <n v="2016"/>
    <x v="3"/>
    <x v="111"/>
    <s v="50000-PROGRAM EXPENDITURE BUDGET"/>
    <s v="53000-SERVICES-OTHER CHARGES"/>
    <m/>
    <n v="0"/>
    <n v="0"/>
    <n v="0"/>
    <n v="0"/>
    <n v="0"/>
    <s v="N/A"/>
    <n v="0"/>
    <n v="0"/>
    <n v="0"/>
    <n v="0"/>
    <n v="0"/>
    <n v="0"/>
    <n v="0"/>
    <n v="0"/>
    <n v="0"/>
    <n v="0"/>
    <n v="0"/>
    <n v="0"/>
    <n v="0"/>
    <s v="HOUSING OPPORTUNITY FUND"/>
    <s v="HOF OPER DAW RRHF CH14RT"/>
    <s v="CONSLDTD ST HMLSS BLK GRN"/>
    <s v="FACILITIES MAINTENANCE AND OPERATIONS"/>
  </r>
  <r>
    <x v="1"/>
    <s v="1122549"/>
    <s v="000000"/>
    <x v="6"/>
    <s v="0000000"/>
    <n v="2016"/>
    <x v="0"/>
    <x v="6"/>
    <s v="BS000-CURRENT ASSETS"/>
    <s v="B1150-ACCOUNTS RECEIVABLE"/>
    <m/>
    <n v="0"/>
    <n v="0"/>
    <n v="0"/>
    <n v="0"/>
    <n v="0"/>
    <s v="N/A"/>
    <n v="0"/>
    <n v="0"/>
    <n v="0"/>
    <n v="0"/>
    <n v="0"/>
    <n v="0"/>
    <n v="0"/>
    <n v="0"/>
    <n v="0"/>
    <n v="0"/>
    <n v="0"/>
    <n v="0"/>
    <n v="0"/>
    <s v="HOUSING OPPORTUNITY FUND"/>
    <s v="HOF OPER DES MAIN EMG SHL CH14"/>
    <s v="DEFAULT"/>
    <s v="Default"/>
  </r>
  <r>
    <x v="1"/>
    <s v="1122549"/>
    <s v="000000"/>
    <x v="9"/>
    <s v="0000000"/>
    <n v="2016"/>
    <x v="0"/>
    <x v="9"/>
    <s v="BS000-CURRENT ASSETS"/>
    <s v="B1150-ACCOUNTS RECEIVABLE"/>
    <m/>
    <n v="0"/>
    <n v="0"/>
    <n v="0"/>
    <n v="0"/>
    <n v="0"/>
    <s v="N/A"/>
    <n v="0"/>
    <n v="0"/>
    <n v="0"/>
    <n v="0"/>
    <n v="0"/>
    <n v="0"/>
    <n v="0"/>
    <n v="0"/>
    <n v="0"/>
    <n v="0"/>
    <n v="0"/>
    <n v="0"/>
    <n v="0"/>
    <s v="HOUSING OPPORTUNITY FUND"/>
    <s v="HOF OPER DES MAIN EMG SHL CH14"/>
    <s v="DEFAULT"/>
    <s v="Default"/>
  </r>
  <r>
    <x v="1"/>
    <s v="1122549"/>
    <s v="000000"/>
    <x v="29"/>
    <s v="0000000"/>
    <n v="2016"/>
    <x v="1"/>
    <x v="29"/>
    <s v="BS200-CURRENT LIABILITIES"/>
    <s v="B2220-DEFERRED REVENUES"/>
    <m/>
    <n v="0"/>
    <n v="0"/>
    <n v="0"/>
    <n v="0"/>
    <n v="0"/>
    <s v="N/A"/>
    <n v="0"/>
    <n v="0"/>
    <n v="0"/>
    <n v="0"/>
    <n v="0"/>
    <n v="0"/>
    <n v="0"/>
    <n v="0"/>
    <n v="0"/>
    <n v="0"/>
    <n v="0"/>
    <n v="0"/>
    <n v="0"/>
    <s v="HOUSING OPPORTUNITY FUND"/>
    <s v="HOF OPER DES MAIN EMG SHL CH14"/>
    <s v="DEFAULT"/>
    <s v="Default"/>
  </r>
  <r>
    <x v="1"/>
    <s v="1122549"/>
    <s v="351120"/>
    <x v="202"/>
    <s v="0000000"/>
    <n v="2016"/>
    <x v="4"/>
    <x v="201"/>
    <s v="R3000-REVENUE"/>
    <s v="R3340-STATE GRANTS"/>
    <m/>
    <n v="0"/>
    <n v="0"/>
    <n v="0"/>
    <n v="0"/>
    <n v="0"/>
    <s v="N/A"/>
    <n v="0"/>
    <n v="0"/>
    <n v="0"/>
    <n v="0"/>
    <n v="0"/>
    <n v="0"/>
    <n v="0"/>
    <n v="0"/>
    <n v="0"/>
    <n v="0"/>
    <n v="0"/>
    <n v="0"/>
    <n v="0"/>
    <s v="HOUSING OPPORTUNITY FUND"/>
    <s v="HOF OPER DES MAIN EMG SHL CH14"/>
    <s v="CONSLDTD ST HMLSS BLK GRN"/>
    <s v="Default"/>
  </r>
  <r>
    <x v="1"/>
    <s v="1122549"/>
    <s v="351120"/>
    <x v="111"/>
    <s v="5595000"/>
    <n v="2016"/>
    <x v="3"/>
    <x v="111"/>
    <s v="50000-PROGRAM EXPENDITURE BUDGET"/>
    <s v="53000-SERVICES-OTHER CHARGES"/>
    <m/>
    <n v="0"/>
    <n v="0"/>
    <n v="0"/>
    <n v="0"/>
    <n v="0"/>
    <s v="N/A"/>
    <n v="0"/>
    <n v="0"/>
    <n v="0"/>
    <n v="0"/>
    <n v="0"/>
    <n v="0"/>
    <n v="0"/>
    <n v="0"/>
    <n v="0"/>
    <n v="0"/>
    <n v="0"/>
    <n v="0"/>
    <n v="0"/>
    <s v="HOUSING OPPORTUNITY FUND"/>
    <s v="HOF OPER DES MAIN EMG SHL CH14"/>
    <s v="CONSLDTD ST HMLSS BLK GRN"/>
    <s v="FACILITIES MAINTENANCE AND OPERATIONS"/>
  </r>
  <r>
    <x v="1"/>
    <s v="1122550"/>
    <s v="000000"/>
    <x v="6"/>
    <s v="0000000"/>
    <n v="2016"/>
    <x v="0"/>
    <x v="6"/>
    <s v="BS000-CURRENT ASSETS"/>
    <s v="B1150-ACCOUNTS RECEIVABLE"/>
    <m/>
    <n v="0"/>
    <n v="0"/>
    <n v="0"/>
    <n v="0"/>
    <n v="0"/>
    <s v="N/A"/>
    <n v="0"/>
    <n v="0"/>
    <n v="0"/>
    <n v="0"/>
    <n v="0"/>
    <n v="0"/>
    <n v="0"/>
    <n v="0"/>
    <n v="0"/>
    <n v="0"/>
    <n v="0"/>
    <n v="0"/>
    <n v="0"/>
    <s v="HOUSING OPPORTUNITY FUND"/>
    <s v="HOF OPER ELC EMG MTL VCHR CH14"/>
    <s v="DEFAULT"/>
    <s v="Default"/>
  </r>
  <r>
    <x v="1"/>
    <s v="1122550"/>
    <s v="000000"/>
    <x v="9"/>
    <s v="0000000"/>
    <n v="2016"/>
    <x v="0"/>
    <x v="9"/>
    <s v="BS000-CURRENT ASSETS"/>
    <s v="B1150-ACCOUNTS RECEIVABLE"/>
    <m/>
    <n v="0"/>
    <n v="0"/>
    <n v="0"/>
    <n v="0"/>
    <n v="0"/>
    <s v="N/A"/>
    <n v="0"/>
    <n v="0"/>
    <n v="0"/>
    <n v="0"/>
    <n v="0"/>
    <n v="0"/>
    <n v="0"/>
    <n v="0"/>
    <n v="0"/>
    <n v="0"/>
    <n v="0"/>
    <n v="0"/>
    <n v="0"/>
    <s v="HOUSING OPPORTUNITY FUND"/>
    <s v="HOF OPER ELC EMG MTL VCHR CH14"/>
    <s v="DEFAULT"/>
    <s v="Default"/>
  </r>
  <r>
    <x v="1"/>
    <s v="1122550"/>
    <s v="000000"/>
    <x v="29"/>
    <s v="0000000"/>
    <n v="2016"/>
    <x v="1"/>
    <x v="29"/>
    <s v="BS200-CURRENT LIABILITIES"/>
    <s v="B2220-DEFERRED REVENUES"/>
    <m/>
    <n v="0"/>
    <n v="0"/>
    <n v="0"/>
    <n v="0"/>
    <n v="0"/>
    <s v="N/A"/>
    <n v="0"/>
    <n v="0"/>
    <n v="0"/>
    <n v="0"/>
    <n v="0"/>
    <n v="0"/>
    <n v="0"/>
    <n v="0"/>
    <n v="0"/>
    <n v="0"/>
    <n v="0"/>
    <n v="0"/>
    <n v="0"/>
    <s v="HOUSING OPPORTUNITY FUND"/>
    <s v="HOF OPER ELC EMG MTL VCHR CH14"/>
    <s v="DEFAULT"/>
    <s v="Default"/>
  </r>
  <r>
    <x v="1"/>
    <s v="1122550"/>
    <s v="351120"/>
    <x v="202"/>
    <s v="0000000"/>
    <n v="2016"/>
    <x v="4"/>
    <x v="201"/>
    <s v="R3000-REVENUE"/>
    <s v="R3340-STATE GRANTS"/>
    <m/>
    <n v="0"/>
    <n v="0"/>
    <n v="0"/>
    <n v="0"/>
    <n v="0"/>
    <s v="N/A"/>
    <n v="0"/>
    <n v="0"/>
    <n v="0"/>
    <n v="0"/>
    <n v="0"/>
    <n v="0"/>
    <n v="0"/>
    <n v="0"/>
    <n v="0"/>
    <n v="0"/>
    <n v="0"/>
    <n v="0"/>
    <n v="0"/>
    <s v="HOUSING OPPORTUNITY FUND"/>
    <s v="HOF OPER ELC EMG MTL VCHR CH14"/>
    <s v="CONSLDTD ST HMLSS BLK GRN"/>
    <s v="Default"/>
  </r>
  <r>
    <x v="1"/>
    <s v="1122550"/>
    <s v="351120"/>
    <x v="111"/>
    <s v="5595000"/>
    <n v="2016"/>
    <x v="3"/>
    <x v="111"/>
    <s v="50000-PROGRAM EXPENDITURE BUDGET"/>
    <s v="53000-SERVICES-OTHER CHARGES"/>
    <m/>
    <n v="0"/>
    <n v="0"/>
    <n v="0"/>
    <n v="0"/>
    <n v="0"/>
    <s v="N/A"/>
    <n v="0"/>
    <n v="0"/>
    <n v="0"/>
    <n v="0"/>
    <n v="0"/>
    <n v="0"/>
    <n v="0"/>
    <n v="0"/>
    <n v="0"/>
    <n v="0"/>
    <n v="0"/>
    <n v="0"/>
    <n v="0"/>
    <s v="HOUSING OPPORTUNITY FUND"/>
    <s v="HOF OPER ELC EMG MTL VCHR CH14"/>
    <s v="CONSLDTD ST HMLSS BLK GRN"/>
    <s v="FACILITIES MAINTENANCE AND OPERATIONS"/>
  </r>
  <r>
    <x v="1"/>
    <s v="1122551"/>
    <s v="000000"/>
    <x v="6"/>
    <s v="0000000"/>
    <n v="2016"/>
    <x v="0"/>
    <x v="6"/>
    <s v="BS000-CURRENT ASSETS"/>
    <s v="B1150-ACCOUNTS RECEIVABLE"/>
    <m/>
    <n v="0"/>
    <n v="0"/>
    <n v="0"/>
    <n v="0"/>
    <n v="0"/>
    <s v="N/A"/>
    <n v="0"/>
    <n v="0"/>
    <n v="0"/>
    <n v="0"/>
    <n v="0"/>
    <n v="0"/>
    <n v="0"/>
    <n v="0"/>
    <n v="0"/>
    <n v="0"/>
    <n v="0"/>
    <n v="0"/>
    <n v="0"/>
    <s v="HOUSING OPPORTUNITY FUND"/>
    <s v="HOF OPER ELC TRANS RENT CH14RT"/>
    <s v="DEFAULT"/>
    <s v="Default"/>
  </r>
  <r>
    <x v="1"/>
    <s v="1122551"/>
    <s v="000000"/>
    <x v="9"/>
    <s v="0000000"/>
    <n v="2016"/>
    <x v="0"/>
    <x v="9"/>
    <s v="BS000-CURRENT ASSETS"/>
    <s v="B1150-ACCOUNTS RECEIVABLE"/>
    <m/>
    <n v="0"/>
    <n v="0"/>
    <n v="0"/>
    <n v="0"/>
    <n v="0"/>
    <s v="N/A"/>
    <n v="0"/>
    <n v="0"/>
    <n v="0"/>
    <n v="0"/>
    <n v="0"/>
    <n v="0"/>
    <n v="0"/>
    <n v="0"/>
    <n v="0"/>
    <n v="0"/>
    <n v="0"/>
    <n v="0"/>
    <n v="0"/>
    <s v="HOUSING OPPORTUNITY FUND"/>
    <s v="HOF OPER ELC TRANS RENT CH14RT"/>
    <s v="DEFAULT"/>
    <s v="Default"/>
  </r>
  <r>
    <x v="1"/>
    <s v="1122551"/>
    <s v="000000"/>
    <x v="29"/>
    <s v="0000000"/>
    <n v="2016"/>
    <x v="1"/>
    <x v="29"/>
    <s v="BS200-CURRENT LIABILITIES"/>
    <s v="B2220-DEFERRED REVENUES"/>
    <m/>
    <n v="0"/>
    <n v="0"/>
    <n v="0"/>
    <n v="0"/>
    <n v="0"/>
    <s v="N/A"/>
    <n v="0"/>
    <n v="0"/>
    <n v="0"/>
    <n v="0"/>
    <n v="0"/>
    <n v="0"/>
    <n v="0"/>
    <n v="0"/>
    <n v="0"/>
    <n v="0"/>
    <n v="0"/>
    <n v="0"/>
    <n v="0"/>
    <s v="HOUSING OPPORTUNITY FUND"/>
    <s v="HOF OPER ELC TRANS RENT CH14RT"/>
    <s v="DEFAULT"/>
    <s v="Default"/>
  </r>
  <r>
    <x v="1"/>
    <s v="1122551"/>
    <s v="351120"/>
    <x v="202"/>
    <s v="0000000"/>
    <n v="2016"/>
    <x v="4"/>
    <x v="201"/>
    <s v="R3000-REVENUE"/>
    <s v="R3340-STATE GRANTS"/>
    <m/>
    <n v="0"/>
    <n v="0"/>
    <n v="0"/>
    <n v="0"/>
    <n v="0"/>
    <s v="N/A"/>
    <n v="0"/>
    <n v="0"/>
    <n v="0"/>
    <n v="0"/>
    <n v="0"/>
    <n v="0"/>
    <n v="0"/>
    <n v="0"/>
    <n v="0"/>
    <n v="0"/>
    <n v="0"/>
    <n v="0"/>
    <n v="0"/>
    <s v="HOUSING OPPORTUNITY FUND"/>
    <s v="HOF OPER ELC TRANS RENT CH14RT"/>
    <s v="CONSLDTD ST HMLSS BLK GRN"/>
    <s v="Default"/>
  </r>
  <r>
    <x v="1"/>
    <s v="1122551"/>
    <s v="351120"/>
    <x v="111"/>
    <s v="5595000"/>
    <n v="2016"/>
    <x v="3"/>
    <x v="111"/>
    <s v="50000-PROGRAM EXPENDITURE BUDGET"/>
    <s v="53000-SERVICES-OTHER CHARGES"/>
    <m/>
    <n v="0"/>
    <n v="0"/>
    <n v="0"/>
    <n v="0"/>
    <n v="0"/>
    <s v="N/A"/>
    <n v="0"/>
    <n v="0"/>
    <n v="0"/>
    <n v="0"/>
    <n v="0"/>
    <n v="0"/>
    <n v="0"/>
    <n v="0"/>
    <n v="0"/>
    <n v="0"/>
    <n v="0"/>
    <n v="0"/>
    <n v="0"/>
    <s v="HOUSING OPPORTUNITY FUND"/>
    <s v="HOF OPER ELC TRANS RENT CH14RT"/>
    <s v="CONSLDTD ST HMLSS BLK GRN"/>
    <s v="FACILITIES MAINTENANCE AND OPERATIONS"/>
  </r>
  <r>
    <x v="1"/>
    <s v="1122552"/>
    <s v="000000"/>
    <x v="6"/>
    <s v="0000000"/>
    <n v="2016"/>
    <x v="0"/>
    <x v="6"/>
    <s v="BS000-CURRENT ASSETS"/>
    <s v="B1150-ACCOUNTS RECEIVABLE"/>
    <m/>
    <n v="0"/>
    <n v="0"/>
    <n v="0"/>
    <n v="0"/>
    <n v="0"/>
    <s v="N/A"/>
    <n v="0"/>
    <n v="0"/>
    <n v="0"/>
    <n v="0"/>
    <n v="0"/>
    <n v="0"/>
    <n v="0"/>
    <n v="0"/>
    <n v="0"/>
    <n v="0"/>
    <n v="0"/>
    <n v="0"/>
    <n v="0"/>
    <s v="HOUSING OPPORTUNITY FUND"/>
    <s v="HOF OPER EXO EMPOWRD FUTR CH14"/>
    <s v="DEFAULT"/>
    <s v="Default"/>
  </r>
  <r>
    <x v="1"/>
    <s v="1122552"/>
    <s v="000000"/>
    <x v="9"/>
    <s v="0000000"/>
    <n v="2016"/>
    <x v="0"/>
    <x v="9"/>
    <s v="BS000-CURRENT ASSETS"/>
    <s v="B1150-ACCOUNTS RECEIVABLE"/>
    <m/>
    <n v="0"/>
    <n v="0"/>
    <n v="0"/>
    <n v="0"/>
    <n v="0"/>
    <s v="N/A"/>
    <n v="0"/>
    <n v="0"/>
    <n v="0"/>
    <n v="0"/>
    <n v="0"/>
    <n v="0"/>
    <n v="0"/>
    <n v="0"/>
    <n v="0"/>
    <n v="0"/>
    <n v="0"/>
    <n v="0"/>
    <n v="0"/>
    <s v="HOUSING OPPORTUNITY FUND"/>
    <s v="HOF OPER EXO EMPOWRD FUTR CH14"/>
    <s v="DEFAULT"/>
    <s v="Default"/>
  </r>
  <r>
    <x v="1"/>
    <s v="1122552"/>
    <s v="000000"/>
    <x v="29"/>
    <s v="0000000"/>
    <n v="2016"/>
    <x v="1"/>
    <x v="29"/>
    <s v="BS200-CURRENT LIABILITIES"/>
    <s v="B2220-DEFERRED REVENUES"/>
    <m/>
    <n v="0"/>
    <n v="0"/>
    <n v="0"/>
    <n v="0"/>
    <n v="0"/>
    <s v="N/A"/>
    <n v="0"/>
    <n v="0"/>
    <n v="0"/>
    <n v="0"/>
    <n v="0"/>
    <n v="0"/>
    <n v="0"/>
    <n v="0"/>
    <n v="0"/>
    <n v="0"/>
    <n v="0"/>
    <n v="0"/>
    <n v="0"/>
    <s v="HOUSING OPPORTUNITY FUND"/>
    <s v="HOF OPER EXO EMPOWRD FUTR CH14"/>
    <s v="DEFAULT"/>
    <s v="Default"/>
  </r>
  <r>
    <x v="1"/>
    <s v="1122552"/>
    <s v="351120"/>
    <x v="202"/>
    <s v="0000000"/>
    <n v="2016"/>
    <x v="4"/>
    <x v="201"/>
    <s v="R3000-REVENUE"/>
    <s v="R3340-STATE GRANTS"/>
    <m/>
    <n v="0"/>
    <n v="0"/>
    <n v="0"/>
    <n v="0"/>
    <n v="0"/>
    <s v="N/A"/>
    <n v="0"/>
    <n v="0"/>
    <n v="0"/>
    <n v="0"/>
    <n v="0"/>
    <n v="0"/>
    <n v="0"/>
    <n v="0"/>
    <n v="0"/>
    <n v="0"/>
    <n v="0"/>
    <n v="0"/>
    <n v="0"/>
    <s v="HOUSING OPPORTUNITY FUND"/>
    <s v="HOF OPER EXO EMPOWRD FUTR CH14"/>
    <s v="CONSLDTD ST HMLSS BLK GRN"/>
    <s v="Default"/>
  </r>
  <r>
    <x v="1"/>
    <s v="1122552"/>
    <s v="351120"/>
    <x v="111"/>
    <s v="5595000"/>
    <n v="2016"/>
    <x v="3"/>
    <x v="111"/>
    <s v="50000-PROGRAM EXPENDITURE BUDGET"/>
    <s v="53000-SERVICES-OTHER CHARGES"/>
    <m/>
    <n v="0"/>
    <n v="0"/>
    <n v="0"/>
    <n v="0"/>
    <n v="0"/>
    <s v="N/A"/>
    <n v="0"/>
    <n v="0"/>
    <n v="0"/>
    <n v="0"/>
    <n v="0"/>
    <n v="0"/>
    <n v="0"/>
    <n v="0"/>
    <n v="0"/>
    <n v="0"/>
    <n v="0"/>
    <n v="0"/>
    <n v="0"/>
    <s v="HOUSING OPPORTUNITY FUND"/>
    <s v="HOF OPER EXO EMPOWRD FUTR CH14"/>
    <s v="CONSLDTD ST HMLSS BLK GRN"/>
    <s v="FACILITIES MAINTENANCE AND OPERATIONS"/>
  </r>
  <r>
    <x v="1"/>
    <s v="1122553"/>
    <s v="000000"/>
    <x v="6"/>
    <s v="0000000"/>
    <n v="2016"/>
    <x v="0"/>
    <x v="6"/>
    <s v="BS000-CURRENT ASSETS"/>
    <s v="B1150-ACCOUNTS RECEIVABLE"/>
    <m/>
    <n v="0"/>
    <n v="0"/>
    <n v="0"/>
    <n v="0"/>
    <n v="0"/>
    <s v="N/A"/>
    <n v="0"/>
    <n v="0"/>
    <n v="0"/>
    <n v="0"/>
    <n v="0"/>
    <n v="0"/>
    <n v="0"/>
    <n v="0"/>
    <n v="0"/>
    <n v="0"/>
    <n v="0"/>
    <n v="0"/>
    <n v="0"/>
    <s v="HOUSING OPPORTUNITY FUND"/>
    <s v="HOF OPER FOY NEW GRD BTHL CH14"/>
    <s v="DEFAULT"/>
    <s v="Default"/>
  </r>
  <r>
    <x v="1"/>
    <s v="1122553"/>
    <s v="000000"/>
    <x v="9"/>
    <s v="0000000"/>
    <n v="2016"/>
    <x v="0"/>
    <x v="9"/>
    <s v="BS000-CURRENT ASSETS"/>
    <s v="B1150-ACCOUNTS RECEIVABLE"/>
    <m/>
    <n v="0"/>
    <n v="0"/>
    <n v="0"/>
    <n v="0"/>
    <n v="0"/>
    <s v="N/A"/>
    <n v="0"/>
    <n v="0"/>
    <n v="0"/>
    <n v="0"/>
    <n v="0"/>
    <n v="0"/>
    <n v="0"/>
    <n v="0"/>
    <n v="0"/>
    <n v="0"/>
    <n v="0"/>
    <n v="0"/>
    <n v="0"/>
    <s v="HOUSING OPPORTUNITY FUND"/>
    <s v="HOF OPER FOY NEW GRD BTHL CH14"/>
    <s v="DEFAULT"/>
    <s v="Default"/>
  </r>
  <r>
    <x v="1"/>
    <s v="1122553"/>
    <s v="000000"/>
    <x v="29"/>
    <s v="0000000"/>
    <n v="2016"/>
    <x v="1"/>
    <x v="29"/>
    <s v="BS200-CURRENT LIABILITIES"/>
    <s v="B2220-DEFERRED REVENUES"/>
    <m/>
    <n v="0"/>
    <n v="0"/>
    <n v="0"/>
    <n v="0"/>
    <n v="0"/>
    <s v="N/A"/>
    <n v="0"/>
    <n v="0"/>
    <n v="0"/>
    <n v="0"/>
    <n v="0"/>
    <n v="0"/>
    <n v="0"/>
    <n v="0"/>
    <n v="0"/>
    <n v="0"/>
    <n v="0"/>
    <n v="0"/>
    <n v="0"/>
    <s v="HOUSING OPPORTUNITY FUND"/>
    <s v="HOF OPER FOY NEW GRD BTHL CH14"/>
    <s v="DEFAULT"/>
    <s v="Default"/>
  </r>
  <r>
    <x v="1"/>
    <s v="1122553"/>
    <s v="351120"/>
    <x v="202"/>
    <s v="0000000"/>
    <n v="2016"/>
    <x v="4"/>
    <x v="201"/>
    <s v="R3000-REVENUE"/>
    <s v="R3340-STATE GRANTS"/>
    <m/>
    <n v="0"/>
    <n v="0"/>
    <n v="0"/>
    <n v="0"/>
    <n v="0"/>
    <s v="N/A"/>
    <n v="0"/>
    <n v="0"/>
    <n v="0"/>
    <n v="0"/>
    <n v="0"/>
    <n v="0"/>
    <n v="0"/>
    <n v="0"/>
    <n v="0"/>
    <n v="0"/>
    <n v="0"/>
    <n v="0"/>
    <n v="0"/>
    <s v="HOUSING OPPORTUNITY FUND"/>
    <s v="HOF OPER FOY NEW GRD BTHL CH14"/>
    <s v="CONSLDTD ST HMLSS BLK GRN"/>
    <s v="Default"/>
  </r>
  <r>
    <x v="1"/>
    <s v="1122553"/>
    <s v="351120"/>
    <x v="111"/>
    <s v="5595000"/>
    <n v="2016"/>
    <x v="3"/>
    <x v="111"/>
    <s v="50000-PROGRAM EXPENDITURE BUDGET"/>
    <s v="53000-SERVICES-OTHER CHARGES"/>
    <m/>
    <n v="0"/>
    <n v="0"/>
    <n v="0"/>
    <n v="0"/>
    <n v="0"/>
    <s v="N/A"/>
    <n v="0"/>
    <n v="0"/>
    <n v="0"/>
    <n v="0"/>
    <n v="0"/>
    <n v="0"/>
    <n v="0"/>
    <n v="0"/>
    <n v="0"/>
    <n v="0"/>
    <n v="0"/>
    <n v="0"/>
    <n v="0"/>
    <s v="HOUSING OPPORTUNITY FUND"/>
    <s v="HOF OPER FOY NEW GRD BTHL CH14"/>
    <s v="CONSLDTD ST HMLSS BLK GRN"/>
    <s v="FACILITIES MAINTENANCE AND OPERATIONS"/>
  </r>
  <r>
    <x v="1"/>
    <s v="1122554"/>
    <s v="000000"/>
    <x v="6"/>
    <s v="0000000"/>
    <n v="2016"/>
    <x v="0"/>
    <x v="6"/>
    <s v="BS000-CURRENT ASSETS"/>
    <s v="B1150-ACCOUNTS RECEIVABLE"/>
    <m/>
    <n v="0"/>
    <n v="0"/>
    <n v="0"/>
    <n v="0"/>
    <n v="0"/>
    <s v="N/A"/>
    <n v="0"/>
    <n v="0"/>
    <n v="0"/>
    <n v="0"/>
    <n v="0"/>
    <n v="0"/>
    <n v="0"/>
    <n v="0"/>
    <n v="0"/>
    <n v="0"/>
    <n v="0"/>
    <n v="0"/>
    <n v="0"/>
    <s v="HOUSING OPPORTUNITY FUND"/>
    <s v="HOF OPER FOY RENT ASSTNC CH14"/>
    <s v="DEFAULT"/>
    <s v="Default"/>
  </r>
  <r>
    <x v="1"/>
    <s v="1122554"/>
    <s v="000000"/>
    <x v="9"/>
    <s v="0000000"/>
    <n v="2016"/>
    <x v="0"/>
    <x v="9"/>
    <s v="BS000-CURRENT ASSETS"/>
    <s v="B1150-ACCOUNTS RECEIVABLE"/>
    <m/>
    <n v="0"/>
    <n v="0"/>
    <n v="0"/>
    <n v="0"/>
    <n v="0"/>
    <s v="N/A"/>
    <n v="0"/>
    <n v="0"/>
    <n v="0"/>
    <n v="0"/>
    <n v="0"/>
    <n v="0"/>
    <n v="0"/>
    <n v="0"/>
    <n v="0"/>
    <n v="0"/>
    <n v="0"/>
    <n v="0"/>
    <n v="0"/>
    <s v="HOUSING OPPORTUNITY FUND"/>
    <s v="HOF OPER FOY RENT ASSTNC CH14"/>
    <s v="DEFAULT"/>
    <s v="Default"/>
  </r>
  <r>
    <x v="1"/>
    <s v="1122554"/>
    <s v="000000"/>
    <x v="29"/>
    <s v="0000000"/>
    <n v="2016"/>
    <x v="1"/>
    <x v="29"/>
    <s v="BS200-CURRENT LIABILITIES"/>
    <s v="B2220-DEFERRED REVENUES"/>
    <m/>
    <n v="0"/>
    <n v="0"/>
    <n v="0"/>
    <n v="0"/>
    <n v="0"/>
    <s v="N/A"/>
    <n v="0"/>
    <n v="0"/>
    <n v="0"/>
    <n v="0"/>
    <n v="0"/>
    <n v="0"/>
    <n v="0"/>
    <n v="0"/>
    <n v="0"/>
    <n v="0"/>
    <n v="0"/>
    <n v="0"/>
    <n v="0"/>
    <s v="HOUSING OPPORTUNITY FUND"/>
    <s v="HOF OPER FOY RENT ASSTNC CH14"/>
    <s v="DEFAULT"/>
    <s v="Default"/>
  </r>
  <r>
    <x v="1"/>
    <s v="1122554"/>
    <s v="351120"/>
    <x v="202"/>
    <s v="0000000"/>
    <n v="2016"/>
    <x v="4"/>
    <x v="201"/>
    <s v="R3000-REVENUE"/>
    <s v="R3340-STATE GRANTS"/>
    <m/>
    <n v="0"/>
    <n v="0"/>
    <n v="0"/>
    <n v="0"/>
    <n v="0"/>
    <s v="N/A"/>
    <n v="0"/>
    <n v="0"/>
    <n v="0"/>
    <n v="0"/>
    <n v="0"/>
    <n v="0"/>
    <n v="0"/>
    <n v="0"/>
    <n v="0"/>
    <n v="0"/>
    <n v="0"/>
    <n v="0"/>
    <n v="0"/>
    <s v="HOUSING OPPORTUNITY FUND"/>
    <s v="HOF OPER FOY RENT ASSTNC CH14"/>
    <s v="CONSLDTD ST HMLSS BLK GRN"/>
    <s v="Default"/>
  </r>
  <r>
    <x v="1"/>
    <s v="1122554"/>
    <s v="351120"/>
    <x v="111"/>
    <s v="5595000"/>
    <n v="2016"/>
    <x v="3"/>
    <x v="111"/>
    <s v="50000-PROGRAM EXPENDITURE BUDGET"/>
    <s v="53000-SERVICES-OTHER CHARGES"/>
    <m/>
    <n v="0"/>
    <n v="0"/>
    <n v="0"/>
    <n v="0"/>
    <n v="0"/>
    <s v="N/A"/>
    <n v="0"/>
    <n v="0"/>
    <n v="0"/>
    <n v="0"/>
    <n v="0"/>
    <n v="0"/>
    <n v="0"/>
    <n v="0"/>
    <n v="0"/>
    <n v="0"/>
    <n v="0"/>
    <n v="0"/>
    <n v="0"/>
    <s v="HOUSING OPPORTUNITY FUND"/>
    <s v="HOF OPER FOY RENT ASSTNC CH14"/>
    <s v="CONSLDTD ST HMLSS BLK GRN"/>
    <s v="FACILITIES MAINTENANCE AND OPERATIONS"/>
  </r>
  <r>
    <x v="1"/>
    <s v="1122555"/>
    <s v="000000"/>
    <x v="6"/>
    <s v="0000000"/>
    <n v="2016"/>
    <x v="0"/>
    <x v="6"/>
    <s v="BS000-CURRENT ASSETS"/>
    <s v="B1150-ACCOUNTS RECEIVABLE"/>
    <m/>
    <n v="0"/>
    <n v="0"/>
    <n v="0"/>
    <n v="0"/>
    <n v="0"/>
    <s v="N/A"/>
    <n v="0"/>
    <n v="0"/>
    <n v="0"/>
    <n v="0"/>
    <n v="0"/>
    <n v="0"/>
    <n v="0"/>
    <n v="0"/>
    <n v="0"/>
    <n v="0"/>
    <n v="0"/>
    <n v="0"/>
    <n v="0"/>
    <s v="HOUSING OPPORTUNITY FUND"/>
    <s v="HOF OPER FOY THE LANDING CH14S"/>
    <s v="DEFAULT"/>
    <s v="Default"/>
  </r>
  <r>
    <x v="1"/>
    <s v="1122555"/>
    <s v="000000"/>
    <x v="9"/>
    <s v="0000000"/>
    <n v="2016"/>
    <x v="0"/>
    <x v="9"/>
    <s v="BS000-CURRENT ASSETS"/>
    <s v="B1150-ACCOUNTS RECEIVABLE"/>
    <m/>
    <n v="0"/>
    <n v="0"/>
    <n v="0"/>
    <n v="0"/>
    <n v="0"/>
    <s v="N/A"/>
    <n v="0"/>
    <n v="0"/>
    <n v="0"/>
    <n v="0"/>
    <n v="0"/>
    <n v="0"/>
    <n v="0"/>
    <n v="0"/>
    <n v="0"/>
    <n v="0"/>
    <n v="0"/>
    <n v="0"/>
    <n v="0"/>
    <s v="HOUSING OPPORTUNITY FUND"/>
    <s v="HOF OPER FOY THE LANDING CH14S"/>
    <s v="DEFAULT"/>
    <s v="Default"/>
  </r>
  <r>
    <x v="1"/>
    <s v="1122555"/>
    <s v="000000"/>
    <x v="29"/>
    <s v="0000000"/>
    <n v="2016"/>
    <x v="1"/>
    <x v="29"/>
    <s v="BS200-CURRENT LIABILITIES"/>
    <s v="B2220-DEFERRED REVENUES"/>
    <m/>
    <n v="0"/>
    <n v="0"/>
    <n v="0"/>
    <n v="0"/>
    <n v="0"/>
    <s v="N/A"/>
    <n v="0"/>
    <n v="0"/>
    <n v="0"/>
    <n v="0"/>
    <n v="0"/>
    <n v="0"/>
    <n v="0"/>
    <n v="0"/>
    <n v="0"/>
    <n v="0"/>
    <n v="0"/>
    <n v="0"/>
    <n v="0"/>
    <s v="HOUSING OPPORTUNITY FUND"/>
    <s v="HOF OPER FOY THE LANDING CH14S"/>
    <s v="DEFAULT"/>
    <s v="Default"/>
  </r>
  <r>
    <x v="1"/>
    <s v="1122555"/>
    <s v="351120"/>
    <x v="202"/>
    <s v="0000000"/>
    <n v="2016"/>
    <x v="4"/>
    <x v="201"/>
    <s v="R3000-REVENUE"/>
    <s v="R3340-STATE GRANTS"/>
    <m/>
    <n v="0"/>
    <n v="0"/>
    <n v="0"/>
    <n v="0"/>
    <n v="0"/>
    <s v="N/A"/>
    <n v="0"/>
    <n v="0"/>
    <n v="0"/>
    <n v="0"/>
    <n v="0"/>
    <n v="0"/>
    <n v="0"/>
    <n v="0"/>
    <n v="0"/>
    <n v="0"/>
    <n v="0"/>
    <n v="0"/>
    <n v="0"/>
    <s v="HOUSING OPPORTUNITY FUND"/>
    <s v="HOF OPER FOY THE LANDING CH14S"/>
    <s v="CONSLDTD ST HMLSS BLK GRN"/>
    <s v="Default"/>
  </r>
  <r>
    <x v="1"/>
    <s v="1122555"/>
    <s v="351120"/>
    <x v="111"/>
    <s v="5595000"/>
    <n v="2016"/>
    <x v="3"/>
    <x v="111"/>
    <s v="50000-PROGRAM EXPENDITURE BUDGET"/>
    <s v="53000-SERVICES-OTHER CHARGES"/>
    <m/>
    <n v="0"/>
    <n v="0"/>
    <n v="0"/>
    <n v="0"/>
    <n v="0"/>
    <s v="N/A"/>
    <n v="0"/>
    <n v="0"/>
    <n v="0"/>
    <n v="0"/>
    <n v="0"/>
    <n v="0"/>
    <n v="0"/>
    <n v="0"/>
    <n v="0"/>
    <n v="0"/>
    <n v="0"/>
    <n v="0"/>
    <n v="0"/>
    <s v="HOUSING OPPORTUNITY FUND"/>
    <s v="HOF OPER FOY THE LANDING CH14S"/>
    <s v="CONSLDTD ST HMLSS BLK GRN"/>
    <s v="FACILITIES MAINTENANCE AND OPERATIONS"/>
  </r>
  <r>
    <x v="1"/>
    <s v="1122556"/>
    <s v="000000"/>
    <x v="6"/>
    <s v="0000000"/>
    <n v="2016"/>
    <x v="0"/>
    <x v="6"/>
    <s v="BS000-CURRENT ASSETS"/>
    <s v="B1150-ACCOUNTS RECEIVABLE"/>
    <m/>
    <n v="0"/>
    <n v="0"/>
    <n v="0"/>
    <n v="0"/>
    <n v="0"/>
    <s v="N/A"/>
    <n v="0"/>
    <n v="0"/>
    <n v="0"/>
    <n v="0"/>
    <n v="0"/>
    <n v="0"/>
    <n v="0"/>
    <n v="0"/>
    <n v="0"/>
    <n v="0"/>
    <n v="0"/>
    <n v="0"/>
    <n v="0"/>
    <s v="HOUSING OPPORTUNITY FUND"/>
    <s v="HOF OPER HPL EMG EVCT PVN CH14"/>
    <s v="DEFAULT"/>
    <s v="Default"/>
  </r>
  <r>
    <x v="1"/>
    <s v="1122556"/>
    <s v="000000"/>
    <x v="9"/>
    <s v="0000000"/>
    <n v="2016"/>
    <x v="0"/>
    <x v="9"/>
    <s v="BS000-CURRENT ASSETS"/>
    <s v="B1150-ACCOUNTS RECEIVABLE"/>
    <m/>
    <n v="0"/>
    <n v="0"/>
    <n v="0"/>
    <n v="0"/>
    <n v="0"/>
    <s v="N/A"/>
    <n v="0"/>
    <n v="0"/>
    <n v="0"/>
    <n v="0"/>
    <n v="0"/>
    <n v="0"/>
    <n v="0"/>
    <n v="0"/>
    <n v="0"/>
    <n v="0"/>
    <n v="0"/>
    <n v="0"/>
    <n v="0"/>
    <s v="HOUSING OPPORTUNITY FUND"/>
    <s v="HOF OPER HPL EMG EVCT PVN CH14"/>
    <s v="DEFAULT"/>
    <s v="Default"/>
  </r>
  <r>
    <x v="1"/>
    <s v="1122556"/>
    <s v="000000"/>
    <x v="29"/>
    <s v="0000000"/>
    <n v="2016"/>
    <x v="1"/>
    <x v="29"/>
    <s v="BS200-CURRENT LIABILITIES"/>
    <s v="B2220-DEFERRED REVENUES"/>
    <m/>
    <n v="0"/>
    <n v="0"/>
    <n v="0"/>
    <n v="0"/>
    <n v="0"/>
    <s v="N/A"/>
    <n v="0"/>
    <n v="0"/>
    <n v="0"/>
    <n v="0"/>
    <n v="0"/>
    <n v="0"/>
    <n v="0"/>
    <n v="0"/>
    <n v="0"/>
    <n v="0"/>
    <n v="0"/>
    <n v="0"/>
    <n v="0"/>
    <s v="HOUSING OPPORTUNITY FUND"/>
    <s v="HOF OPER HPL EMG EVCT PVN CH14"/>
    <s v="DEFAULT"/>
    <s v="Default"/>
  </r>
  <r>
    <x v="1"/>
    <s v="1122556"/>
    <s v="351120"/>
    <x v="202"/>
    <s v="0000000"/>
    <n v="2016"/>
    <x v="4"/>
    <x v="201"/>
    <s v="R3000-REVENUE"/>
    <s v="R3340-STATE GRANTS"/>
    <m/>
    <n v="0"/>
    <n v="0"/>
    <n v="0"/>
    <n v="0"/>
    <n v="0"/>
    <s v="N/A"/>
    <n v="0"/>
    <n v="0"/>
    <n v="0"/>
    <n v="0"/>
    <n v="0"/>
    <n v="0"/>
    <n v="0"/>
    <n v="0"/>
    <n v="0"/>
    <n v="0"/>
    <n v="0"/>
    <n v="0"/>
    <n v="0"/>
    <s v="HOUSING OPPORTUNITY FUND"/>
    <s v="HOF OPER HPL EMG EVCT PVN CH14"/>
    <s v="CONSLDTD ST HMLSS BLK GRN"/>
    <s v="Default"/>
  </r>
  <r>
    <x v="1"/>
    <s v="1122556"/>
    <s v="351120"/>
    <x v="111"/>
    <s v="5595000"/>
    <n v="2016"/>
    <x v="3"/>
    <x v="111"/>
    <s v="50000-PROGRAM EXPENDITURE BUDGET"/>
    <s v="53000-SERVICES-OTHER CHARGES"/>
    <m/>
    <n v="0"/>
    <n v="0"/>
    <n v="0"/>
    <n v="0"/>
    <n v="0"/>
    <s v="N/A"/>
    <n v="0"/>
    <n v="0"/>
    <n v="0"/>
    <n v="0"/>
    <n v="0"/>
    <n v="0"/>
    <n v="0"/>
    <n v="0"/>
    <n v="0"/>
    <n v="0"/>
    <n v="0"/>
    <n v="0"/>
    <n v="0"/>
    <s v="HOUSING OPPORTUNITY FUND"/>
    <s v="HOF OPER HPL EMG EVCT PVN CH14"/>
    <s v="CONSLDTD ST HMLSS BLK GRN"/>
    <s v="FACILITIES MAINTENANCE AND OPERATIONS"/>
  </r>
  <r>
    <x v="1"/>
    <s v="1122557"/>
    <s v="000000"/>
    <x v="6"/>
    <s v="0000000"/>
    <n v="2016"/>
    <x v="0"/>
    <x v="6"/>
    <s v="BS000-CURRENT ASSETS"/>
    <s v="B1150-ACCOUNTS RECEIVABLE"/>
    <m/>
    <n v="0"/>
    <n v="0"/>
    <n v="0"/>
    <n v="0"/>
    <n v="0"/>
    <s v="N/A"/>
    <n v="0"/>
    <n v="0"/>
    <n v="0"/>
    <n v="0"/>
    <n v="0"/>
    <n v="0"/>
    <n v="0"/>
    <n v="0"/>
    <n v="0"/>
    <n v="0"/>
    <n v="0"/>
    <n v="0"/>
    <n v="0"/>
    <s v="HOUSING OPPORTUNITY FUND"/>
    <s v="HOF OPER JFS EMGCY SVCS CH14EA"/>
    <s v="DEFAULT"/>
    <s v="Default"/>
  </r>
  <r>
    <x v="1"/>
    <s v="1122557"/>
    <s v="000000"/>
    <x v="9"/>
    <s v="0000000"/>
    <n v="2016"/>
    <x v="0"/>
    <x v="9"/>
    <s v="BS000-CURRENT ASSETS"/>
    <s v="B1150-ACCOUNTS RECEIVABLE"/>
    <m/>
    <n v="0"/>
    <n v="0"/>
    <n v="0"/>
    <n v="0"/>
    <n v="0"/>
    <s v="N/A"/>
    <n v="0"/>
    <n v="0"/>
    <n v="0"/>
    <n v="0"/>
    <n v="0"/>
    <n v="0"/>
    <n v="0"/>
    <n v="0"/>
    <n v="0"/>
    <n v="0"/>
    <n v="0"/>
    <n v="0"/>
    <n v="0"/>
    <s v="HOUSING OPPORTUNITY FUND"/>
    <s v="HOF OPER JFS EMGCY SVCS CH14EA"/>
    <s v="DEFAULT"/>
    <s v="Default"/>
  </r>
  <r>
    <x v="1"/>
    <s v="1122557"/>
    <s v="000000"/>
    <x v="29"/>
    <s v="0000000"/>
    <n v="2016"/>
    <x v="1"/>
    <x v="29"/>
    <s v="BS200-CURRENT LIABILITIES"/>
    <s v="B2220-DEFERRED REVENUES"/>
    <m/>
    <n v="0"/>
    <n v="0"/>
    <n v="0"/>
    <n v="0"/>
    <n v="0"/>
    <s v="N/A"/>
    <n v="0"/>
    <n v="0"/>
    <n v="0"/>
    <n v="0"/>
    <n v="0"/>
    <n v="0"/>
    <n v="0"/>
    <n v="0"/>
    <n v="0"/>
    <n v="0"/>
    <n v="0"/>
    <n v="0"/>
    <n v="0"/>
    <s v="HOUSING OPPORTUNITY FUND"/>
    <s v="HOF OPER JFS EMGCY SVCS CH14EA"/>
    <s v="DEFAULT"/>
    <s v="Default"/>
  </r>
  <r>
    <x v="1"/>
    <s v="1122557"/>
    <s v="351120"/>
    <x v="202"/>
    <s v="0000000"/>
    <n v="2016"/>
    <x v="4"/>
    <x v="201"/>
    <s v="R3000-REVENUE"/>
    <s v="R3340-STATE GRANTS"/>
    <m/>
    <n v="0"/>
    <n v="0"/>
    <n v="0"/>
    <n v="0"/>
    <n v="0"/>
    <s v="N/A"/>
    <n v="0"/>
    <n v="0"/>
    <n v="0"/>
    <n v="0"/>
    <n v="0"/>
    <n v="0"/>
    <n v="0"/>
    <n v="0"/>
    <n v="0"/>
    <n v="0"/>
    <n v="0"/>
    <n v="0"/>
    <n v="0"/>
    <s v="HOUSING OPPORTUNITY FUND"/>
    <s v="HOF OPER JFS EMGCY SVCS CH14EA"/>
    <s v="CONSLDTD ST HMLSS BLK GRN"/>
    <s v="Default"/>
  </r>
  <r>
    <x v="1"/>
    <s v="1122557"/>
    <s v="351120"/>
    <x v="111"/>
    <s v="5595000"/>
    <n v="2016"/>
    <x v="3"/>
    <x v="111"/>
    <s v="50000-PROGRAM EXPENDITURE BUDGET"/>
    <s v="53000-SERVICES-OTHER CHARGES"/>
    <m/>
    <n v="0"/>
    <n v="0"/>
    <n v="0"/>
    <n v="0"/>
    <n v="0"/>
    <s v="N/A"/>
    <n v="0"/>
    <n v="0"/>
    <n v="0"/>
    <n v="0"/>
    <n v="0"/>
    <n v="0"/>
    <n v="0"/>
    <n v="0"/>
    <n v="0"/>
    <n v="0"/>
    <n v="0"/>
    <n v="0"/>
    <n v="0"/>
    <s v="HOUSING OPPORTUNITY FUND"/>
    <s v="HOF OPER JFS EMGCY SVCS CH14EA"/>
    <s v="CONSLDTD ST HMLSS BLK GRN"/>
    <s v="FACILITIES MAINTENANCE AND OPERATIONS"/>
  </r>
  <r>
    <x v="1"/>
    <s v="1122558"/>
    <s v="000000"/>
    <x v="6"/>
    <s v="0000000"/>
    <n v="2016"/>
    <x v="0"/>
    <x v="6"/>
    <s v="BS000-CURRENT ASSETS"/>
    <s v="B1150-ACCOUNTS RECEIVABLE"/>
    <m/>
    <n v="0"/>
    <n v="0"/>
    <n v="0"/>
    <n v="0"/>
    <n v="0"/>
    <s v="N/A"/>
    <n v="0"/>
    <n v="0"/>
    <n v="0"/>
    <n v="0"/>
    <n v="0"/>
    <n v="0"/>
    <n v="0"/>
    <n v="0"/>
    <n v="0"/>
    <n v="0"/>
    <n v="0"/>
    <n v="0"/>
    <n v="0"/>
    <s v="HOUSING OPPORTUNITY FUND"/>
    <s v="HOF OPER LIF EMG HOUSING CH14"/>
    <s v="DEFAULT"/>
    <s v="Default"/>
  </r>
  <r>
    <x v="1"/>
    <s v="1122558"/>
    <s v="000000"/>
    <x v="9"/>
    <s v="0000000"/>
    <n v="2016"/>
    <x v="0"/>
    <x v="9"/>
    <s v="BS000-CURRENT ASSETS"/>
    <s v="B1150-ACCOUNTS RECEIVABLE"/>
    <m/>
    <n v="0"/>
    <n v="0"/>
    <n v="0"/>
    <n v="0"/>
    <n v="0"/>
    <s v="N/A"/>
    <n v="0"/>
    <n v="0"/>
    <n v="0"/>
    <n v="0"/>
    <n v="0"/>
    <n v="0"/>
    <n v="0"/>
    <n v="0"/>
    <n v="0"/>
    <n v="0"/>
    <n v="0"/>
    <n v="0"/>
    <n v="0"/>
    <s v="HOUSING OPPORTUNITY FUND"/>
    <s v="HOF OPER LIF EMG HOUSING CH14"/>
    <s v="DEFAULT"/>
    <s v="Default"/>
  </r>
  <r>
    <x v="1"/>
    <s v="1122558"/>
    <s v="000000"/>
    <x v="29"/>
    <s v="0000000"/>
    <n v="2016"/>
    <x v="1"/>
    <x v="29"/>
    <s v="BS200-CURRENT LIABILITIES"/>
    <s v="B2220-DEFERRED REVENUES"/>
    <m/>
    <n v="0"/>
    <n v="0"/>
    <n v="0"/>
    <n v="0"/>
    <n v="0"/>
    <s v="N/A"/>
    <n v="0"/>
    <n v="0"/>
    <n v="0"/>
    <n v="0"/>
    <n v="0"/>
    <n v="0"/>
    <n v="0"/>
    <n v="0"/>
    <n v="0"/>
    <n v="0"/>
    <n v="0"/>
    <n v="0"/>
    <n v="0"/>
    <s v="HOUSING OPPORTUNITY FUND"/>
    <s v="HOF OPER LIF EMG HOUSING CH14"/>
    <s v="DEFAULT"/>
    <s v="Default"/>
  </r>
  <r>
    <x v="1"/>
    <s v="1122558"/>
    <s v="351120"/>
    <x v="202"/>
    <s v="0000000"/>
    <n v="2016"/>
    <x v="4"/>
    <x v="201"/>
    <s v="R3000-REVENUE"/>
    <s v="R3340-STATE GRANTS"/>
    <m/>
    <n v="0"/>
    <n v="0"/>
    <n v="0"/>
    <n v="0"/>
    <n v="0"/>
    <s v="N/A"/>
    <n v="0"/>
    <n v="0"/>
    <n v="0"/>
    <n v="0"/>
    <n v="0"/>
    <n v="0"/>
    <n v="0"/>
    <n v="0"/>
    <n v="0"/>
    <n v="0"/>
    <n v="0"/>
    <n v="0"/>
    <n v="0"/>
    <s v="HOUSING OPPORTUNITY FUND"/>
    <s v="HOF OPER LIF EMG HOUSING CH14"/>
    <s v="CONSLDTD ST HMLSS BLK GRN"/>
    <s v="Default"/>
  </r>
  <r>
    <x v="1"/>
    <s v="1122558"/>
    <s v="351120"/>
    <x v="111"/>
    <s v="5595000"/>
    <n v="2016"/>
    <x v="3"/>
    <x v="111"/>
    <s v="50000-PROGRAM EXPENDITURE BUDGET"/>
    <s v="53000-SERVICES-OTHER CHARGES"/>
    <m/>
    <n v="0"/>
    <n v="0"/>
    <n v="0"/>
    <n v="0"/>
    <n v="0"/>
    <s v="N/A"/>
    <n v="0"/>
    <n v="0"/>
    <n v="0"/>
    <n v="0"/>
    <n v="0"/>
    <n v="0"/>
    <n v="0"/>
    <n v="0"/>
    <n v="0"/>
    <n v="0"/>
    <n v="0"/>
    <n v="0"/>
    <n v="0"/>
    <s v="HOUSING OPPORTUNITY FUND"/>
    <s v="HOF OPER LIF EMG HOUSING CH14"/>
    <s v="CONSLDTD ST HMLSS BLK GRN"/>
    <s v="FACILITIES MAINTENANCE AND OPERATIONS"/>
  </r>
  <r>
    <x v="1"/>
    <s v="1122559"/>
    <s v="000000"/>
    <x v="6"/>
    <s v="0000000"/>
    <n v="2016"/>
    <x v="0"/>
    <x v="6"/>
    <s v="BS000-CURRENT ASSETS"/>
    <s v="B1150-ACCOUNTS RECEIVABLE"/>
    <m/>
    <n v="0"/>
    <n v="0"/>
    <n v="0"/>
    <n v="0"/>
    <n v="0"/>
    <s v="N/A"/>
    <n v="0"/>
    <n v="0"/>
    <n v="0"/>
    <n v="0"/>
    <n v="0"/>
    <n v="0"/>
    <n v="0"/>
    <n v="0"/>
    <n v="0"/>
    <n v="0"/>
    <n v="0"/>
    <n v="0"/>
    <n v="0"/>
    <s v="HOUSING OPPORTUNITY FUND"/>
    <s v="HOF OPER EDV COMM BS HSG CH14"/>
    <s v="DEFAULT"/>
    <s v="Default"/>
  </r>
  <r>
    <x v="1"/>
    <s v="1122559"/>
    <s v="000000"/>
    <x v="9"/>
    <s v="0000000"/>
    <n v="2016"/>
    <x v="0"/>
    <x v="9"/>
    <s v="BS000-CURRENT ASSETS"/>
    <s v="B1150-ACCOUNTS RECEIVABLE"/>
    <m/>
    <n v="0"/>
    <n v="0"/>
    <n v="0"/>
    <n v="0"/>
    <n v="0"/>
    <s v="N/A"/>
    <n v="0"/>
    <n v="0"/>
    <n v="0"/>
    <n v="0"/>
    <n v="0"/>
    <n v="0"/>
    <n v="0"/>
    <n v="0"/>
    <n v="0"/>
    <n v="0"/>
    <n v="0"/>
    <n v="0"/>
    <n v="0"/>
    <s v="HOUSING OPPORTUNITY FUND"/>
    <s v="HOF OPER EDV COMM BS HSG CH14"/>
    <s v="DEFAULT"/>
    <s v="Default"/>
  </r>
  <r>
    <x v="1"/>
    <s v="1122559"/>
    <s v="000000"/>
    <x v="29"/>
    <s v="0000000"/>
    <n v="2016"/>
    <x v="1"/>
    <x v="29"/>
    <s v="BS200-CURRENT LIABILITIES"/>
    <s v="B2220-DEFERRED REVENUES"/>
    <m/>
    <n v="0"/>
    <n v="0"/>
    <n v="0"/>
    <n v="0"/>
    <n v="0"/>
    <s v="N/A"/>
    <n v="0"/>
    <n v="0"/>
    <n v="0"/>
    <n v="0"/>
    <n v="0"/>
    <n v="0"/>
    <n v="0"/>
    <n v="0"/>
    <n v="0"/>
    <n v="0"/>
    <n v="0"/>
    <n v="0"/>
    <n v="0"/>
    <s v="HOUSING OPPORTUNITY FUND"/>
    <s v="HOF OPER EDV COMM BS HSG CH14"/>
    <s v="DEFAULT"/>
    <s v="Default"/>
  </r>
  <r>
    <x v="1"/>
    <s v="1122559"/>
    <s v="351120"/>
    <x v="202"/>
    <s v="0000000"/>
    <n v="2016"/>
    <x v="4"/>
    <x v="201"/>
    <s v="R3000-REVENUE"/>
    <s v="R3340-STATE GRANTS"/>
    <m/>
    <n v="0"/>
    <n v="0"/>
    <n v="0"/>
    <n v="0"/>
    <n v="0"/>
    <s v="N/A"/>
    <n v="0"/>
    <n v="0"/>
    <n v="0"/>
    <n v="0"/>
    <n v="0"/>
    <n v="0"/>
    <n v="0"/>
    <n v="0"/>
    <n v="0"/>
    <n v="0"/>
    <n v="0"/>
    <n v="0"/>
    <n v="0"/>
    <s v="HOUSING OPPORTUNITY FUND"/>
    <s v="HOF OPER EDV COMM BS HSG CH14"/>
    <s v="CONSLDTD ST HMLSS BLK GRN"/>
    <s v="Default"/>
  </r>
  <r>
    <x v="1"/>
    <s v="1122559"/>
    <s v="351120"/>
    <x v="111"/>
    <s v="5595000"/>
    <n v="2016"/>
    <x v="3"/>
    <x v="111"/>
    <s v="50000-PROGRAM EXPENDITURE BUDGET"/>
    <s v="53000-SERVICES-OTHER CHARGES"/>
    <m/>
    <n v="0"/>
    <n v="0"/>
    <n v="0"/>
    <n v="-6773.5"/>
    <n v="6773.5"/>
    <s v="N/A"/>
    <n v="0"/>
    <n v="0"/>
    <n v="0"/>
    <n v="0"/>
    <n v="0"/>
    <n v="0"/>
    <n v="0"/>
    <n v="0"/>
    <n v="0"/>
    <n v="0"/>
    <n v="0"/>
    <n v="0"/>
    <n v="0"/>
    <s v="HOUSING OPPORTUNITY FUND"/>
    <s v="HOF OPER EDV COMM BS HSG CH14"/>
    <s v="CONSLDTD ST HMLSS BLK GRN"/>
    <s v="FACILITIES MAINTENANCE AND OPERATIONS"/>
  </r>
  <r>
    <x v="1"/>
    <s v="1122560"/>
    <s v="000000"/>
    <x v="6"/>
    <s v="0000000"/>
    <n v="2016"/>
    <x v="0"/>
    <x v="6"/>
    <s v="BS000-CURRENT ASSETS"/>
    <s v="B1150-ACCOUNTS RECEIVABLE"/>
    <m/>
    <n v="0"/>
    <n v="0"/>
    <n v="0"/>
    <n v="0"/>
    <n v="0"/>
    <s v="N/A"/>
    <n v="0"/>
    <n v="0"/>
    <n v="0"/>
    <n v="0"/>
    <n v="0"/>
    <n v="0"/>
    <n v="0"/>
    <n v="0"/>
    <n v="0"/>
    <n v="0"/>
    <n v="0"/>
    <n v="0"/>
    <n v="0"/>
    <s v="HOUSING OPPORTUNITY FUND"/>
    <s v="HOF OPER EDV MY FRIEND'S CH14"/>
    <s v="DEFAULT"/>
    <s v="Default"/>
  </r>
  <r>
    <x v="1"/>
    <s v="1122560"/>
    <s v="000000"/>
    <x v="9"/>
    <s v="0000000"/>
    <n v="2016"/>
    <x v="0"/>
    <x v="9"/>
    <s v="BS000-CURRENT ASSETS"/>
    <s v="B1150-ACCOUNTS RECEIVABLE"/>
    <m/>
    <n v="0"/>
    <n v="0"/>
    <n v="0"/>
    <n v="0"/>
    <n v="0"/>
    <s v="N/A"/>
    <n v="0"/>
    <n v="0"/>
    <n v="0"/>
    <n v="0"/>
    <n v="0"/>
    <n v="0"/>
    <n v="0"/>
    <n v="0"/>
    <n v="0"/>
    <n v="0"/>
    <n v="0"/>
    <n v="0"/>
    <n v="0"/>
    <s v="HOUSING OPPORTUNITY FUND"/>
    <s v="HOF OPER EDV MY FRIEND'S CH14"/>
    <s v="DEFAULT"/>
    <s v="Default"/>
  </r>
  <r>
    <x v="1"/>
    <s v="1122560"/>
    <s v="000000"/>
    <x v="29"/>
    <s v="0000000"/>
    <n v="2016"/>
    <x v="1"/>
    <x v="29"/>
    <s v="BS200-CURRENT LIABILITIES"/>
    <s v="B2220-DEFERRED REVENUES"/>
    <m/>
    <n v="0"/>
    <n v="0"/>
    <n v="0"/>
    <n v="0"/>
    <n v="0"/>
    <s v="N/A"/>
    <n v="0"/>
    <n v="0"/>
    <n v="0"/>
    <n v="0"/>
    <n v="0"/>
    <n v="0"/>
    <n v="0"/>
    <n v="0"/>
    <n v="0"/>
    <n v="0"/>
    <n v="0"/>
    <n v="0"/>
    <n v="0"/>
    <s v="HOUSING OPPORTUNITY FUND"/>
    <s v="HOF OPER EDV MY FRIEND'S CH14"/>
    <s v="DEFAULT"/>
    <s v="Default"/>
  </r>
  <r>
    <x v="1"/>
    <s v="1122560"/>
    <s v="351120"/>
    <x v="202"/>
    <s v="0000000"/>
    <n v="2016"/>
    <x v="4"/>
    <x v="201"/>
    <s v="R3000-REVENUE"/>
    <s v="R3340-STATE GRANTS"/>
    <m/>
    <n v="0"/>
    <n v="0"/>
    <n v="0"/>
    <n v="0"/>
    <n v="0"/>
    <s v="N/A"/>
    <n v="0"/>
    <n v="0"/>
    <n v="0"/>
    <n v="0"/>
    <n v="0"/>
    <n v="0"/>
    <n v="0"/>
    <n v="0"/>
    <n v="0"/>
    <n v="0"/>
    <n v="0"/>
    <n v="0"/>
    <n v="0"/>
    <s v="HOUSING OPPORTUNITY FUND"/>
    <s v="HOF OPER EDV MY FRIEND'S CH14"/>
    <s v="CONSLDTD ST HMLSS BLK GRN"/>
    <s v="Default"/>
  </r>
  <r>
    <x v="1"/>
    <s v="1122560"/>
    <s v="351120"/>
    <x v="111"/>
    <s v="5595000"/>
    <n v="2016"/>
    <x v="3"/>
    <x v="111"/>
    <s v="50000-PROGRAM EXPENDITURE BUDGET"/>
    <s v="53000-SERVICES-OTHER CHARGES"/>
    <m/>
    <n v="0"/>
    <n v="0"/>
    <n v="0"/>
    <n v="-5000"/>
    <n v="5000"/>
    <s v="N/A"/>
    <n v="0"/>
    <n v="0"/>
    <n v="0"/>
    <n v="0"/>
    <n v="0"/>
    <n v="0"/>
    <n v="0"/>
    <n v="0"/>
    <n v="0"/>
    <n v="0"/>
    <n v="0"/>
    <n v="0"/>
    <n v="0"/>
    <s v="HOUSING OPPORTUNITY FUND"/>
    <s v="HOF OPER EDV MY FRIEND'S CH14"/>
    <s v="CONSLDTD ST HMLSS BLK GRN"/>
    <s v="FACILITIES MAINTENANCE AND OPERATIONS"/>
  </r>
  <r>
    <x v="1"/>
    <s v="1122561"/>
    <s v="000000"/>
    <x v="6"/>
    <s v="0000000"/>
    <n v="2016"/>
    <x v="0"/>
    <x v="6"/>
    <s v="BS000-CURRENT ASSETS"/>
    <s v="B1150-ACCOUNTS RECEIVABLE"/>
    <m/>
    <n v="0"/>
    <n v="0"/>
    <n v="0"/>
    <n v="0"/>
    <n v="0"/>
    <s v="N/A"/>
    <n v="0"/>
    <n v="0"/>
    <n v="0"/>
    <n v="0"/>
    <n v="0"/>
    <n v="0"/>
    <n v="0"/>
    <n v="0"/>
    <n v="0"/>
    <n v="0"/>
    <n v="0"/>
    <n v="0"/>
    <n v="0"/>
    <s v="HOUSING OPPORTUNITY FUND"/>
    <s v="HOF OPER MSC HSG STABLITY CH14"/>
    <s v="DEFAULT"/>
    <s v="Default"/>
  </r>
  <r>
    <x v="1"/>
    <s v="1122561"/>
    <s v="000000"/>
    <x v="9"/>
    <s v="0000000"/>
    <n v="2016"/>
    <x v="0"/>
    <x v="9"/>
    <s v="BS000-CURRENT ASSETS"/>
    <s v="B1150-ACCOUNTS RECEIVABLE"/>
    <m/>
    <n v="0"/>
    <n v="0"/>
    <n v="0"/>
    <n v="0"/>
    <n v="0"/>
    <s v="N/A"/>
    <n v="0"/>
    <n v="0"/>
    <n v="0"/>
    <n v="0"/>
    <n v="0"/>
    <n v="0"/>
    <n v="0"/>
    <n v="0"/>
    <n v="0"/>
    <n v="0"/>
    <n v="0"/>
    <n v="0"/>
    <n v="0"/>
    <s v="HOUSING OPPORTUNITY FUND"/>
    <s v="HOF OPER MSC HSG STABLITY CH14"/>
    <s v="DEFAULT"/>
    <s v="Default"/>
  </r>
  <r>
    <x v="1"/>
    <s v="1122561"/>
    <s v="000000"/>
    <x v="29"/>
    <s v="0000000"/>
    <n v="2016"/>
    <x v="1"/>
    <x v="29"/>
    <s v="BS200-CURRENT LIABILITIES"/>
    <s v="B2220-DEFERRED REVENUES"/>
    <m/>
    <n v="0"/>
    <n v="0"/>
    <n v="0"/>
    <n v="0"/>
    <n v="0"/>
    <s v="N/A"/>
    <n v="0"/>
    <n v="0"/>
    <n v="0"/>
    <n v="0"/>
    <n v="0"/>
    <n v="0"/>
    <n v="0"/>
    <n v="0"/>
    <n v="0"/>
    <n v="0"/>
    <n v="0"/>
    <n v="0"/>
    <n v="0"/>
    <s v="HOUSING OPPORTUNITY FUND"/>
    <s v="HOF OPER MSC HSG STABLITY CH14"/>
    <s v="DEFAULT"/>
    <s v="Default"/>
  </r>
  <r>
    <x v="1"/>
    <s v="1122561"/>
    <s v="351120"/>
    <x v="202"/>
    <s v="0000000"/>
    <n v="2016"/>
    <x v="4"/>
    <x v="201"/>
    <s v="R3000-REVENUE"/>
    <s v="R3340-STATE GRANTS"/>
    <m/>
    <n v="0"/>
    <n v="0"/>
    <n v="0"/>
    <n v="0"/>
    <n v="0"/>
    <s v="N/A"/>
    <n v="0"/>
    <n v="0"/>
    <n v="0"/>
    <n v="0"/>
    <n v="0"/>
    <n v="0"/>
    <n v="0"/>
    <n v="0"/>
    <n v="0"/>
    <n v="0"/>
    <n v="0"/>
    <n v="0"/>
    <n v="0"/>
    <s v="HOUSING OPPORTUNITY FUND"/>
    <s v="HOF OPER MSC HSG STABLITY CH14"/>
    <s v="CONSLDTD ST HMLSS BLK GRN"/>
    <s v="Default"/>
  </r>
  <r>
    <x v="1"/>
    <s v="1122561"/>
    <s v="351120"/>
    <x v="111"/>
    <s v="5595000"/>
    <n v="2016"/>
    <x v="3"/>
    <x v="111"/>
    <s v="50000-PROGRAM EXPENDITURE BUDGET"/>
    <s v="53000-SERVICES-OTHER CHARGES"/>
    <m/>
    <n v="0"/>
    <n v="0"/>
    <n v="0"/>
    <n v="0"/>
    <n v="0"/>
    <s v="N/A"/>
    <n v="0"/>
    <n v="0"/>
    <n v="0"/>
    <n v="0"/>
    <n v="0"/>
    <n v="0"/>
    <n v="0"/>
    <n v="0"/>
    <n v="0"/>
    <n v="0"/>
    <n v="0"/>
    <n v="0"/>
    <n v="0"/>
    <s v="HOUSING OPPORTUNITY FUND"/>
    <s v="HOF OPER MSC HSG STABLITY CH14"/>
    <s v="CONSLDTD ST HMLSS BLK GRN"/>
    <s v="FACILITIES MAINTENANCE AND OPERATIONS"/>
  </r>
  <r>
    <x v="1"/>
    <s v="1122562"/>
    <s v="000000"/>
    <x v="6"/>
    <s v="0000000"/>
    <n v="2016"/>
    <x v="0"/>
    <x v="6"/>
    <s v="BS000-CURRENT ASSETS"/>
    <s v="B1150-ACCOUNTS RECEIVABLE"/>
    <m/>
    <n v="0"/>
    <n v="0"/>
    <n v="0"/>
    <n v="0"/>
    <n v="0"/>
    <s v="N/A"/>
    <n v="0"/>
    <n v="0"/>
    <n v="0"/>
    <n v="0"/>
    <n v="0"/>
    <n v="0"/>
    <n v="0"/>
    <n v="0"/>
    <n v="0"/>
    <n v="0"/>
    <n v="0"/>
    <n v="0"/>
    <n v="0"/>
    <s v="HOUSING OPPORTUNITY FUND"/>
    <s v="HOF OPER NEI HMLS PRV SVC CH14"/>
    <s v="DEFAULT"/>
    <s v="Default"/>
  </r>
  <r>
    <x v="1"/>
    <s v="1122562"/>
    <s v="000000"/>
    <x v="9"/>
    <s v="0000000"/>
    <n v="2016"/>
    <x v="0"/>
    <x v="9"/>
    <s v="BS000-CURRENT ASSETS"/>
    <s v="B1150-ACCOUNTS RECEIVABLE"/>
    <m/>
    <n v="0"/>
    <n v="0"/>
    <n v="0"/>
    <n v="0"/>
    <n v="0"/>
    <s v="N/A"/>
    <n v="0"/>
    <n v="0"/>
    <n v="0"/>
    <n v="0"/>
    <n v="0"/>
    <n v="0"/>
    <n v="0"/>
    <n v="0"/>
    <n v="0"/>
    <n v="0"/>
    <n v="0"/>
    <n v="0"/>
    <n v="0"/>
    <s v="HOUSING OPPORTUNITY FUND"/>
    <s v="HOF OPER NEI HMLS PRV SVC CH14"/>
    <s v="DEFAULT"/>
    <s v="Default"/>
  </r>
  <r>
    <x v="1"/>
    <s v="1122562"/>
    <s v="000000"/>
    <x v="29"/>
    <s v="0000000"/>
    <n v="2016"/>
    <x v="1"/>
    <x v="29"/>
    <s v="BS200-CURRENT LIABILITIES"/>
    <s v="B2220-DEFERRED REVENUES"/>
    <m/>
    <n v="0"/>
    <n v="0"/>
    <n v="0"/>
    <n v="0"/>
    <n v="0"/>
    <s v="N/A"/>
    <n v="0"/>
    <n v="0"/>
    <n v="0"/>
    <n v="0"/>
    <n v="0"/>
    <n v="0"/>
    <n v="0"/>
    <n v="0"/>
    <n v="0"/>
    <n v="0"/>
    <n v="0"/>
    <n v="0"/>
    <n v="0"/>
    <s v="HOUSING OPPORTUNITY FUND"/>
    <s v="HOF OPER NEI HMLS PRV SVC CH14"/>
    <s v="DEFAULT"/>
    <s v="Default"/>
  </r>
  <r>
    <x v="1"/>
    <s v="1122562"/>
    <s v="351120"/>
    <x v="202"/>
    <s v="0000000"/>
    <n v="2016"/>
    <x v="4"/>
    <x v="201"/>
    <s v="R3000-REVENUE"/>
    <s v="R3340-STATE GRANTS"/>
    <m/>
    <n v="0"/>
    <n v="0"/>
    <n v="0"/>
    <n v="0"/>
    <n v="0"/>
    <s v="N/A"/>
    <n v="0"/>
    <n v="0"/>
    <n v="0"/>
    <n v="0"/>
    <n v="0"/>
    <n v="0"/>
    <n v="0"/>
    <n v="0"/>
    <n v="0"/>
    <n v="0"/>
    <n v="0"/>
    <n v="0"/>
    <n v="0"/>
    <s v="HOUSING OPPORTUNITY FUND"/>
    <s v="HOF OPER NEI HMLS PRV SVC CH14"/>
    <s v="CONSLDTD ST HMLSS BLK GRN"/>
    <s v="Default"/>
  </r>
  <r>
    <x v="1"/>
    <s v="1122562"/>
    <s v="351120"/>
    <x v="111"/>
    <s v="5595000"/>
    <n v="2016"/>
    <x v="3"/>
    <x v="111"/>
    <s v="50000-PROGRAM EXPENDITURE BUDGET"/>
    <s v="53000-SERVICES-OTHER CHARGES"/>
    <m/>
    <n v="0"/>
    <n v="0"/>
    <n v="0"/>
    <n v="0"/>
    <n v="0"/>
    <s v="N/A"/>
    <n v="0"/>
    <n v="0"/>
    <n v="0"/>
    <n v="0"/>
    <n v="0"/>
    <n v="0"/>
    <n v="0"/>
    <n v="0"/>
    <n v="0"/>
    <n v="0"/>
    <n v="0"/>
    <n v="0"/>
    <n v="0"/>
    <s v="HOUSING OPPORTUNITY FUND"/>
    <s v="HOF OPER NEI HMLS PRV SVC CH14"/>
    <s v="CONSLDTD ST HMLSS BLK GRN"/>
    <s v="FACILITIES MAINTENANCE AND OPERATIONS"/>
  </r>
  <r>
    <x v="1"/>
    <s v="1122563"/>
    <s v="000000"/>
    <x v="6"/>
    <s v="0000000"/>
    <n v="2016"/>
    <x v="0"/>
    <x v="6"/>
    <s v="BS000-CURRENT ASSETS"/>
    <s v="B1150-ACCOUNTS RECEIVABLE"/>
    <m/>
    <n v="0"/>
    <n v="0"/>
    <n v="0"/>
    <n v="0"/>
    <n v="0"/>
    <s v="N/A"/>
    <n v="0"/>
    <n v="0"/>
    <n v="0"/>
    <n v="0"/>
    <n v="0"/>
    <n v="0"/>
    <n v="0"/>
    <n v="0"/>
    <n v="0"/>
    <n v="0"/>
    <n v="0"/>
    <n v="0"/>
    <n v="0"/>
    <s v="HOUSING OPPORTUNITY FUND"/>
    <s v="HOF OPER NEB EMGCY SHLTER CH14"/>
    <s v="DEFAULT"/>
    <s v="Default"/>
  </r>
  <r>
    <x v="1"/>
    <s v="1122563"/>
    <s v="000000"/>
    <x v="9"/>
    <s v="0000000"/>
    <n v="2016"/>
    <x v="0"/>
    <x v="9"/>
    <s v="BS000-CURRENT ASSETS"/>
    <s v="B1150-ACCOUNTS RECEIVABLE"/>
    <m/>
    <n v="0"/>
    <n v="0"/>
    <n v="0"/>
    <n v="0"/>
    <n v="0"/>
    <s v="N/A"/>
    <n v="0"/>
    <n v="0"/>
    <n v="0"/>
    <n v="0"/>
    <n v="0"/>
    <n v="0"/>
    <n v="0"/>
    <n v="0"/>
    <n v="0"/>
    <n v="0"/>
    <n v="0"/>
    <n v="0"/>
    <n v="0"/>
    <s v="HOUSING OPPORTUNITY FUND"/>
    <s v="HOF OPER NEB EMGCY SHLTER CH14"/>
    <s v="DEFAULT"/>
    <s v="Default"/>
  </r>
  <r>
    <x v="1"/>
    <s v="1122563"/>
    <s v="000000"/>
    <x v="29"/>
    <s v="0000000"/>
    <n v="2016"/>
    <x v="1"/>
    <x v="29"/>
    <s v="BS200-CURRENT LIABILITIES"/>
    <s v="B2220-DEFERRED REVENUES"/>
    <m/>
    <n v="0"/>
    <n v="0"/>
    <n v="0"/>
    <n v="0"/>
    <n v="0"/>
    <s v="N/A"/>
    <n v="0"/>
    <n v="0"/>
    <n v="0"/>
    <n v="0"/>
    <n v="0"/>
    <n v="0"/>
    <n v="0"/>
    <n v="0"/>
    <n v="0"/>
    <n v="0"/>
    <n v="0"/>
    <n v="0"/>
    <n v="0"/>
    <s v="HOUSING OPPORTUNITY FUND"/>
    <s v="HOF OPER NEB EMGCY SHLTER CH14"/>
    <s v="DEFAULT"/>
    <s v="Default"/>
  </r>
  <r>
    <x v="1"/>
    <s v="1122563"/>
    <s v="351120"/>
    <x v="202"/>
    <s v="0000000"/>
    <n v="2016"/>
    <x v="4"/>
    <x v="201"/>
    <s v="R3000-REVENUE"/>
    <s v="R3340-STATE GRANTS"/>
    <m/>
    <n v="0"/>
    <n v="0"/>
    <n v="0"/>
    <n v="0"/>
    <n v="0"/>
    <s v="N/A"/>
    <n v="0"/>
    <n v="0"/>
    <n v="0"/>
    <n v="0"/>
    <n v="0"/>
    <n v="0"/>
    <n v="0"/>
    <n v="0"/>
    <n v="0"/>
    <n v="0"/>
    <n v="0"/>
    <n v="0"/>
    <n v="0"/>
    <s v="HOUSING OPPORTUNITY FUND"/>
    <s v="HOF OPER NEB EMGCY SHLTER CH14"/>
    <s v="CONSLDTD ST HMLSS BLK GRN"/>
    <s v="Default"/>
  </r>
  <r>
    <x v="1"/>
    <s v="1122563"/>
    <s v="351120"/>
    <x v="111"/>
    <s v="5595000"/>
    <n v="2016"/>
    <x v="3"/>
    <x v="111"/>
    <s v="50000-PROGRAM EXPENDITURE BUDGET"/>
    <s v="53000-SERVICES-OTHER CHARGES"/>
    <m/>
    <n v="0"/>
    <n v="0"/>
    <n v="0"/>
    <n v="0"/>
    <n v="0"/>
    <s v="N/A"/>
    <n v="0"/>
    <n v="0"/>
    <n v="0"/>
    <n v="0"/>
    <n v="0"/>
    <n v="0"/>
    <n v="0"/>
    <n v="0"/>
    <n v="0"/>
    <n v="0"/>
    <n v="0"/>
    <n v="0"/>
    <n v="0"/>
    <s v="HOUSING OPPORTUNITY FUND"/>
    <s v="HOF OPER NEB EMGCY SHLTER CH14"/>
    <s v="CONSLDTD ST HMLSS BLK GRN"/>
    <s v="FACILITIES MAINTENANCE AND OPERATIONS"/>
  </r>
  <r>
    <x v="1"/>
    <s v="1122564"/>
    <s v="000000"/>
    <x v="6"/>
    <s v="0000000"/>
    <n v="2016"/>
    <x v="0"/>
    <x v="6"/>
    <s v="BS000-CURRENT ASSETS"/>
    <s v="B1150-ACCOUNTS RECEIVABLE"/>
    <m/>
    <n v="0"/>
    <n v="0"/>
    <n v="0"/>
    <n v="0"/>
    <n v="0"/>
    <s v="N/A"/>
    <n v="0"/>
    <n v="0"/>
    <n v="0"/>
    <n v="0"/>
    <n v="0"/>
    <n v="0"/>
    <n v="0"/>
    <n v="0"/>
    <n v="0"/>
    <n v="0"/>
    <n v="0"/>
    <n v="0"/>
    <n v="0"/>
    <s v="HOUSING OPPORTUNITY FUND"/>
    <s v="HOF OPER NEB TRANS HSG PG CH14"/>
    <s v="DEFAULT"/>
    <s v="Default"/>
  </r>
  <r>
    <x v="1"/>
    <s v="1122564"/>
    <s v="000000"/>
    <x v="9"/>
    <s v="0000000"/>
    <n v="2016"/>
    <x v="0"/>
    <x v="9"/>
    <s v="BS000-CURRENT ASSETS"/>
    <s v="B1150-ACCOUNTS RECEIVABLE"/>
    <m/>
    <n v="0"/>
    <n v="0"/>
    <n v="0"/>
    <n v="0"/>
    <n v="0"/>
    <s v="N/A"/>
    <n v="0"/>
    <n v="0"/>
    <n v="0"/>
    <n v="0"/>
    <n v="0"/>
    <n v="0"/>
    <n v="0"/>
    <n v="0"/>
    <n v="0"/>
    <n v="0"/>
    <n v="0"/>
    <n v="0"/>
    <n v="0"/>
    <s v="HOUSING OPPORTUNITY FUND"/>
    <s v="HOF OPER NEB TRANS HSG PG CH14"/>
    <s v="DEFAULT"/>
    <s v="Default"/>
  </r>
  <r>
    <x v="1"/>
    <s v="1122564"/>
    <s v="000000"/>
    <x v="29"/>
    <s v="0000000"/>
    <n v="2016"/>
    <x v="1"/>
    <x v="29"/>
    <s v="BS200-CURRENT LIABILITIES"/>
    <s v="B2220-DEFERRED REVENUES"/>
    <m/>
    <n v="0"/>
    <n v="0"/>
    <n v="0"/>
    <n v="0"/>
    <n v="0"/>
    <s v="N/A"/>
    <n v="0"/>
    <n v="0"/>
    <n v="0"/>
    <n v="0"/>
    <n v="0"/>
    <n v="0"/>
    <n v="0"/>
    <n v="0"/>
    <n v="0"/>
    <n v="0"/>
    <n v="0"/>
    <n v="0"/>
    <n v="0"/>
    <s v="HOUSING OPPORTUNITY FUND"/>
    <s v="HOF OPER NEB TRANS HSG PG CH14"/>
    <s v="DEFAULT"/>
    <s v="Default"/>
  </r>
  <r>
    <x v="1"/>
    <s v="1122564"/>
    <s v="351120"/>
    <x v="202"/>
    <s v="0000000"/>
    <n v="2016"/>
    <x v="4"/>
    <x v="201"/>
    <s v="R3000-REVENUE"/>
    <s v="R3340-STATE GRANTS"/>
    <m/>
    <n v="0"/>
    <n v="0"/>
    <n v="0"/>
    <n v="0"/>
    <n v="0"/>
    <s v="N/A"/>
    <n v="0"/>
    <n v="0"/>
    <n v="0"/>
    <n v="0"/>
    <n v="0"/>
    <n v="0"/>
    <n v="0"/>
    <n v="0"/>
    <n v="0"/>
    <n v="0"/>
    <n v="0"/>
    <n v="0"/>
    <n v="0"/>
    <s v="HOUSING OPPORTUNITY FUND"/>
    <s v="HOF OPER NEB TRANS HSG PG CH14"/>
    <s v="CONSLDTD ST HMLSS BLK GRN"/>
    <s v="Default"/>
  </r>
  <r>
    <x v="1"/>
    <s v="1122564"/>
    <s v="351120"/>
    <x v="111"/>
    <s v="5595000"/>
    <n v="2016"/>
    <x v="3"/>
    <x v="111"/>
    <s v="50000-PROGRAM EXPENDITURE BUDGET"/>
    <s v="53000-SERVICES-OTHER CHARGES"/>
    <m/>
    <n v="0"/>
    <n v="0"/>
    <n v="0"/>
    <n v="0"/>
    <n v="0"/>
    <s v="N/A"/>
    <n v="0"/>
    <n v="0"/>
    <n v="0"/>
    <n v="0"/>
    <n v="0"/>
    <n v="0"/>
    <n v="0"/>
    <n v="0"/>
    <n v="0"/>
    <n v="0"/>
    <n v="0"/>
    <n v="0"/>
    <n v="0"/>
    <s v="HOUSING OPPORTUNITY FUND"/>
    <s v="HOF OPER NEB TRANS HSG PG CH14"/>
    <s v="CONSLDTD ST HMLSS BLK GRN"/>
    <s v="FACILITIES MAINTENANCE AND OPERATIONS"/>
  </r>
  <r>
    <x v="1"/>
    <s v="1122565"/>
    <s v="000000"/>
    <x v="6"/>
    <s v="0000000"/>
    <n v="2016"/>
    <x v="0"/>
    <x v="6"/>
    <s v="BS000-CURRENT ASSETS"/>
    <s v="B1150-ACCOUNTS RECEIVABLE"/>
    <m/>
    <n v="0"/>
    <n v="0"/>
    <n v="0"/>
    <n v="0"/>
    <n v="0"/>
    <s v="N/A"/>
    <n v="0"/>
    <n v="0"/>
    <n v="0"/>
    <n v="0"/>
    <n v="0"/>
    <n v="0"/>
    <n v="0"/>
    <n v="0"/>
    <n v="0"/>
    <n v="0"/>
    <n v="0"/>
    <n v="0"/>
    <n v="0"/>
    <s v="HOUSING OPPORTUNITY FUND"/>
    <s v="HOF OPER SAW CATH BTH HS CH14"/>
    <s v="DEFAULT"/>
    <s v="Default"/>
  </r>
  <r>
    <x v="1"/>
    <s v="1122565"/>
    <s v="000000"/>
    <x v="9"/>
    <s v="0000000"/>
    <n v="2016"/>
    <x v="0"/>
    <x v="9"/>
    <s v="BS000-CURRENT ASSETS"/>
    <s v="B1150-ACCOUNTS RECEIVABLE"/>
    <m/>
    <n v="0"/>
    <n v="0"/>
    <n v="0"/>
    <n v="0"/>
    <n v="0"/>
    <s v="N/A"/>
    <n v="0"/>
    <n v="0"/>
    <n v="0"/>
    <n v="0"/>
    <n v="0"/>
    <n v="0"/>
    <n v="0"/>
    <n v="0"/>
    <n v="0"/>
    <n v="0"/>
    <n v="0"/>
    <n v="0"/>
    <n v="0"/>
    <s v="HOUSING OPPORTUNITY FUND"/>
    <s v="HOF OPER SAW CATH BTH HS CH14"/>
    <s v="DEFAULT"/>
    <s v="Default"/>
  </r>
  <r>
    <x v="1"/>
    <s v="1122565"/>
    <s v="000000"/>
    <x v="29"/>
    <s v="0000000"/>
    <n v="2016"/>
    <x v="1"/>
    <x v="29"/>
    <s v="BS200-CURRENT LIABILITIES"/>
    <s v="B2220-DEFERRED REVENUES"/>
    <m/>
    <n v="0"/>
    <n v="0"/>
    <n v="0"/>
    <n v="0"/>
    <n v="0"/>
    <s v="N/A"/>
    <n v="0"/>
    <n v="0"/>
    <n v="0"/>
    <n v="0"/>
    <n v="0"/>
    <n v="0"/>
    <n v="0"/>
    <n v="0"/>
    <n v="0"/>
    <n v="0"/>
    <n v="0"/>
    <n v="0"/>
    <n v="0"/>
    <s v="HOUSING OPPORTUNITY FUND"/>
    <s v="HOF OPER SAW CATH BTH HS CH14"/>
    <s v="DEFAULT"/>
    <s v="Default"/>
  </r>
  <r>
    <x v="1"/>
    <s v="1122565"/>
    <s v="351120"/>
    <x v="202"/>
    <s v="0000000"/>
    <n v="2016"/>
    <x v="4"/>
    <x v="201"/>
    <s v="R3000-REVENUE"/>
    <s v="R3340-STATE GRANTS"/>
    <m/>
    <n v="0"/>
    <n v="0"/>
    <n v="0"/>
    <n v="0"/>
    <n v="0"/>
    <s v="N/A"/>
    <n v="0"/>
    <n v="0"/>
    <n v="0"/>
    <n v="0"/>
    <n v="0"/>
    <n v="0"/>
    <n v="0"/>
    <n v="0"/>
    <n v="0"/>
    <n v="0"/>
    <n v="0"/>
    <n v="0"/>
    <n v="0"/>
    <s v="HOUSING OPPORTUNITY FUND"/>
    <s v="HOF OPER SAW CATH BTH HS CH14"/>
    <s v="CONSLDTD ST HMLSS BLK GRN"/>
    <s v="Default"/>
  </r>
  <r>
    <x v="1"/>
    <s v="1122565"/>
    <s v="351120"/>
    <x v="111"/>
    <s v="5595000"/>
    <n v="2016"/>
    <x v="3"/>
    <x v="111"/>
    <s v="50000-PROGRAM EXPENDITURE BUDGET"/>
    <s v="53000-SERVICES-OTHER CHARGES"/>
    <m/>
    <n v="0"/>
    <n v="0"/>
    <n v="0"/>
    <n v="0"/>
    <n v="0"/>
    <s v="N/A"/>
    <n v="0"/>
    <n v="0"/>
    <n v="0"/>
    <n v="0"/>
    <n v="0"/>
    <n v="0"/>
    <n v="0"/>
    <n v="0"/>
    <n v="0"/>
    <n v="0"/>
    <n v="0"/>
    <n v="0"/>
    <n v="0"/>
    <s v="HOUSING OPPORTUNITY FUND"/>
    <s v="HOF OPER SAW CATH BTH HS CH14"/>
    <s v="CONSLDTD ST HMLSS BLK GRN"/>
    <s v="FACILITIES MAINTENANCE AND OPERATIONS"/>
  </r>
  <r>
    <x v="1"/>
    <s v="1122566"/>
    <s v="000000"/>
    <x v="6"/>
    <s v="0000000"/>
    <n v="2016"/>
    <x v="0"/>
    <x v="6"/>
    <s v="BS000-CURRENT ASSETS"/>
    <s v="B1150-ACCOUNTS RECEIVABLE"/>
    <m/>
    <n v="0"/>
    <n v="0"/>
    <n v="0"/>
    <n v="0"/>
    <n v="0"/>
    <s v="N/A"/>
    <n v="0"/>
    <n v="0"/>
    <n v="0"/>
    <n v="0"/>
    <n v="0"/>
    <n v="0"/>
    <n v="0"/>
    <n v="0"/>
    <n v="0"/>
    <n v="0"/>
    <n v="0"/>
    <n v="0"/>
    <n v="0"/>
    <s v="HOUSING OPPORTUNITY FUND"/>
    <s v="HOF OPER SAW HICKMAN HSE CH14"/>
    <s v="DEFAULT"/>
    <s v="Default"/>
  </r>
  <r>
    <x v="1"/>
    <s v="1122566"/>
    <s v="000000"/>
    <x v="9"/>
    <s v="0000000"/>
    <n v="2016"/>
    <x v="0"/>
    <x v="9"/>
    <s v="BS000-CURRENT ASSETS"/>
    <s v="B1150-ACCOUNTS RECEIVABLE"/>
    <m/>
    <n v="0"/>
    <n v="0"/>
    <n v="0"/>
    <n v="0"/>
    <n v="0"/>
    <s v="N/A"/>
    <n v="0"/>
    <n v="0"/>
    <n v="0"/>
    <n v="0"/>
    <n v="0"/>
    <n v="0"/>
    <n v="0"/>
    <n v="0"/>
    <n v="0"/>
    <n v="0"/>
    <n v="0"/>
    <n v="0"/>
    <n v="0"/>
    <s v="HOUSING OPPORTUNITY FUND"/>
    <s v="HOF OPER SAW HICKMAN HSE CH14"/>
    <s v="DEFAULT"/>
    <s v="Default"/>
  </r>
  <r>
    <x v="1"/>
    <s v="1122566"/>
    <s v="000000"/>
    <x v="29"/>
    <s v="0000000"/>
    <n v="2016"/>
    <x v="1"/>
    <x v="29"/>
    <s v="BS200-CURRENT LIABILITIES"/>
    <s v="B2220-DEFERRED REVENUES"/>
    <m/>
    <n v="0"/>
    <n v="0"/>
    <n v="0"/>
    <n v="0"/>
    <n v="0"/>
    <s v="N/A"/>
    <n v="0"/>
    <n v="0"/>
    <n v="0"/>
    <n v="0"/>
    <n v="0"/>
    <n v="0"/>
    <n v="0"/>
    <n v="0"/>
    <n v="0"/>
    <n v="0"/>
    <n v="0"/>
    <n v="0"/>
    <n v="0"/>
    <s v="HOUSING OPPORTUNITY FUND"/>
    <s v="HOF OPER SAW HICKMAN HSE CH14"/>
    <s v="DEFAULT"/>
    <s v="Default"/>
  </r>
  <r>
    <x v="1"/>
    <s v="1122566"/>
    <s v="351120"/>
    <x v="202"/>
    <s v="0000000"/>
    <n v="2016"/>
    <x v="4"/>
    <x v="201"/>
    <s v="R3000-REVENUE"/>
    <s v="R3340-STATE GRANTS"/>
    <m/>
    <n v="0"/>
    <n v="0"/>
    <n v="0"/>
    <n v="0"/>
    <n v="0"/>
    <s v="N/A"/>
    <n v="0"/>
    <n v="0"/>
    <n v="0"/>
    <n v="0"/>
    <n v="0"/>
    <n v="0"/>
    <n v="0"/>
    <n v="0"/>
    <n v="0"/>
    <n v="0"/>
    <n v="0"/>
    <n v="0"/>
    <n v="0"/>
    <s v="HOUSING OPPORTUNITY FUND"/>
    <s v="HOF OPER SAW HICKMAN HSE CH14"/>
    <s v="CONSLDTD ST HMLSS BLK GRN"/>
    <s v="Default"/>
  </r>
  <r>
    <x v="1"/>
    <s v="1122566"/>
    <s v="351120"/>
    <x v="111"/>
    <s v="5595000"/>
    <n v="2016"/>
    <x v="3"/>
    <x v="111"/>
    <s v="50000-PROGRAM EXPENDITURE BUDGET"/>
    <s v="53000-SERVICES-OTHER CHARGES"/>
    <m/>
    <n v="0"/>
    <n v="0"/>
    <n v="0"/>
    <n v="-14620.550000000001"/>
    <n v="14620.550000000001"/>
    <s v="N/A"/>
    <n v="0"/>
    <n v="0"/>
    <n v="0"/>
    <n v="0"/>
    <n v="0"/>
    <n v="0"/>
    <n v="0"/>
    <n v="0"/>
    <n v="0"/>
    <n v="0"/>
    <n v="0"/>
    <n v="0"/>
    <n v="0"/>
    <s v="HOUSING OPPORTUNITY FUND"/>
    <s v="HOF OPER SAW HICKMAN HSE CH14"/>
    <s v="CONSLDTD ST HMLSS BLK GRN"/>
    <s v="FACILITIES MAINTENANCE AND OPERATIONS"/>
  </r>
  <r>
    <x v="1"/>
    <s v="1122567"/>
    <s v="000000"/>
    <x v="6"/>
    <s v="0000000"/>
    <n v="2016"/>
    <x v="0"/>
    <x v="6"/>
    <s v="BS000-CURRENT ASSETS"/>
    <s v="B1150-ACCOUNTS RECEIVABLE"/>
    <m/>
    <n v="0"/>
    <n v="0"/>
    <n v="-4415.32"/>
    <n v="0"/>
    <n v="4415.32"/>
    <s v="N/A"/>
    <n v="0"/>
    <n v="0"/>
    <n v="0"/>
    <n v="0"/>
    <n v="0"/>
    <n v="0"/>
    <n v="0"/>
    <n v="0"/>
    <n v="0"/>
    <n v="-4415.32"/>
    <n v="0"/>
    <n v="0"/>
    <n v="0"/>
    <s v="HOUSING OPPORTUNITY FUND"/>
    <s v="HOF OPER SAFE HAB CHG GRANT 14"/>
    <s v="DEFAULT"/>
    <s v="Default"/>
  </r>
  <r>
    <x v="1"/>
    <s v="1122567"/>
    <s v="000000"/>
    <x v="9"/>
    <s v="0000000"/>
    <n v="2016"/>
    <x v="0"/>
    <x v="9"/>
    <s v="BS000-CURRENT ASSETS"/>
    <s v="B1150-ACCOUNTS RECEIVABLE"/>
    <m/>
    <n v="0"/>
    <n v="0"/>
    <n v="-120584.68000000001"/>
    <n v="0"/>
    <n v="120584.68000000001"/>
    <s v="N/A"/>
    <n v="0"/>
    <n v="-186380.52"/>
    <n v="0"/>
    <n v="0"/>
    <n v="0"/>
    <n v="0"/>
    <n v="61380.520000000004"/>
    <n v="0"/>
    <n v="0"/>
    <n v="4415.32"/>
    <n v="0"/>
    <n v="0"/>
    <n v="0"/>
    <s v="HOUSING OPPORTUNITY FUND"/>
    <s v="HOF OPER SAFE HAB CHG GRANT 14"/>
    <s v="DEFAULT"/>
    <s v="Default"/>
  </r>
  <r>
    <x v="1"/>
    <s v="1122567"/>
    <s v="000000"/>
    <x v="29"/>
    <s v="0000000"/>
    <n v="2016"/>
    <x v="1"/>
    <x v="29"/>
    <s v="BS200-CURRENT LIABILITIES"/>
    <s v="B2220-DEFERRED REVENUES"/>
    <m/>
    <n v="0"/>
    <n v="0"/>
    <n v="0"/>
    <n v="0"/>
    <n v="0"/>
    <s v="N/A"/>
    <n v="0"/>
    <n v="61380.520000000004"/>
    <n v="0"/>
    <n v="0"/>
    <n v="0"/>
    <n v="0"/>
    <n v="-61380.520000000004"/>
    <n v="0"/>
    <n v="0"/>
    <n v="0"/>
    <n v="0"/>
    <n v="0"/>
    <n v="0"/>
    <s v="HOUSING OPPORTUNITY FUND"/>
    <s v="HOF OPER SAFE HAB CHG GRANT 14"/>
    <s v="DEFAULT"/>
    <s v="Default"/>
  </r>
  <r>
    <x v="1"/>
    <s v="1122567"/>
    <s v="351120"/>
    <x v="202"/>
    <s v="0000000"/>
    <n v="2016"/>
    <x v="4"/>
    <x v="201"/>
    <s v="R3000-REVENUE"/>
    <s v="R3340-STATE GRANTS"/>
    <m/>
    <n v="0"/>
    <n v="0"/>
    <n v="57139.22"/>
    <n v="0"/>
    <n v="-57139.22"/>
    <s v="N/A"/>
    <n v="0"/>
    <n v="57139.22"/>
    <n v="0"/>
    <n v="0"/>
    <n v="0"/>
    <n v="0"/>
    <n v="0"/>
    <n v="0"/>
    <n v="0"/>
    <n v="0"/>
    <n v="0"/>
    <n v="0"/>
    <n v="0"/>
    <s v="HOUSING OPPORTUNITY FUND"/>
    <s v="HOF OPER SAFE HAB CHG GRANT 14"/>
    <s v="CONSLDTD ST HMLSS BLK GRN"/>
    <s v="Default"/>
  </r>
  <r>
    <x v="1"/>
    <s v="1122567"/>
    <s v="351120"/>
    <x v="154"/>
    <s v="5595000"/>
    <n v="2016"/>
    <x v="3"/>
    <x v="153"/>
    <s v="50000-PROGRAM EXPENDITURE BUDGET"/>
    <s v="53000-SERVICES-OTHER CHARGES"/>
    <m/>
    <n v="0"/>
    <n v="0"/>
    <n v="0"/>
    <n v="0"/>
    <n v="0"/>
    <s v="N/A"/>
    <n v="0"/>
    <n v="0"/>
    <n v="0"/>
    <n v="0"/>
    <n v="0"/>
    <n v="0"/>
    <n v="0"/>
    <n v="0"/>
    <n v="0"/>
    <n v="0"/>
    <n v="0"/>
    <n v="0"/>
    <n v="0"/>
    <s v="HOUSING OPPORTUNITY FUND"/>
    <s v="HOF OPER SAFE HAB CHG GRANT 14"/>
    <s v="CONSLDTD ST HMLSS BLK GRN"/>
    <s v="FACILITIES MAINTENANCE AND OPERATIONS"/>
  </r>
  <r>
    <x v="1"/>
    <s v="1122567"/>
    <s v="351120"/>
    <x v="111"/>
    <s v="5595000"/>
    <n v="2016"/>
    <x v="3"/>
    <x v="111"/>
    <s v="50000-PROGRAM EXPENDITURE BUDGET"/>
    <s v="53000-SERVICES-OTHER CHARGES"/>
    <m/>
    <n v="0"/>
    <n v="0"/>
    <n v="0"/>
    <n v="0"/>
    <n v="0"/>
    <s v="N/A"/>
    <n v="-125000"/>
    <n v="125000"/>
    <n v="0"/>
    <n v="0"/>
    <n v="0"/>
    <n v="0"/>
    <n v="0"/>
    <n v="0"/>
    <n v="0"/>
    <n v="0"/>
    <n v="0"/>
    <n v="0"/>
    <n v="0"/>
    <s v="HOUSING OPPORTUNITY FUND"/>
    <s v="HOF OPER SAFE HAB CHG GRANT 14"/>
    <s v="CONSLDTD ST HMLSS BLK GRN"/>
    <s v="FACILITIES MAINTENANCE AND OPERATIONS"/>
  </r>
  <r>
    <x v="1"/>
    <s v="1122568"/>
    <s v="000000"/>
    <x v="6"/>
    <s v="0000000"/>
    <n v="2016"/>
    <x v="0"/>
    <x v="6"/>
    <s v="BS000-CURRENT ASSETS"/>
    <s v="B1150-ACCOUNTS RECEIVABLE"/>
    <m/>
    <n v="0"/>
    <n v="0"/>
    <n v="0"/>
    <n v="0"/>
    <n v="0"/>
    <s v="N/A"/>
    <n v="0"/>
    <n v="0"/>
    <n v="0"/>
    <n v="0"/>
    <n v="0"/>
    <n v="0"/>
    <n v="0"/>
    <n v="0"/>
    <n v="0"/>
    <n v="0"/>
    <n v="0"/>
    <n v="0"/>
    <n v="0"/>
    <s v="HOUSING OPPORTUNITY FUND"/>
    <s v="HOF OPER ROS ROOTS YNG AD CH14"/>
    <s v="DEFAULT"/>
    <s v="Default"/>
  </r>
  <r>
    <x v="1"/>
    <s v="1122568"/>
    <s v="000000"/>
    <x v="9"/>
    <s v="0000000"/>
    <n v="2016"/>
    <x v="0"/>
    <x v="9"/>
    <s v="BS000-CURRENT ASSETS"/>
    <s v="B1150-ACCOUNTS RECEIVABLE"/>
    <m/>
    <n v="0"/>
    <n v="0"/>
    <n v="0"/>
    <n v="0"/>
    <n v="0"/>
    <s v="N/A"/>
    <n v="0"/>
    <n v="0"/>
    <n v="0"/>
    <n v="0"/>
    <n v="0"/>
    <n v="0"/>
    <n v="0"/>
    <n v="0"/>
    <n v="0"/>
    <n v="0"/>
    <n v="0"/>
    <n v="0"/>
    <n v="0"/>
    <s v="HOUSING OPPORTUNITY FUND"/>
    <s v="HOF OPER ROS ROOTS YNG AD CH14"/>
    <s v="DEFAULT"/>
    <s v="Default"/>
  </r>
  <r>
    <x v="1"/>
    <s v="1122568"/>
    <s v="000000"/>
    <x v="29"/>
    <s v="0000000"/>
    <n v="2016"/>
    <x v="1"/>
    <x v="29"/>
    <s v="BS200-CURRENT LIABILITIES"/>
    <s v="B2220-DEFERRED REVENUES"/>
    <m/>
    <n v="0"/>
    <n v="0"/>
    <n v="0"/>
    <n v="0"/>
    <n v="0"/>
    <s v="N/A"/>
    <n v="0"/>
    <n v="0"/>
    <n v="0"/>
    <n v="0"/>
    <n v="0"/>
    <n v="0"/>
    <n v="0"/>
    <n v="0"/>
    <n v="0"/>
    <n v="0"/>
    <n v="0"/>
    <n v="0"/>
    <n v="0"/>
    <s v="HOUSING OPPORTUNITY FUND"/>
    <s v="HOF OPER ROS ROOTS YNG AD CH14"/>
    <s v="DEFAULT"/>
    <s v="Default"/>
  </r>
  <r>
    <x v="1"/>
    <s v="1122568"/>
    <s v="351120"/>
    <x v="202"/>
    <s v="0000000"/>
    <n v="2016"/>
    <x v="4"/>
    <x v="201"/>
    <s v="R3000-REVENUE"/>
    <s v="R3340-STATE GRANTS"/>
    <m/>
    <n v="0"/>
    <n v="0"/>
    <n v="0"/>
    <n v="0"/>
    <n v="0"/>
    <s v="N/A"/>
    <n v="0"/>
    <n v="0"/>
    <n v="0"/>
    <n v="0"/>
    <n v="0"/>
    <n v="0"/>
    <n v="0"/>
    <n v="0"/>
    <n v="0"/>
    <n v="0"/>
    <n v="0"/>
    <n v="0"/>
    <n v="0"/>
    <s v="HOUSING OPPORTUNITY FUND"/>
    <s v="HOF OPER ROS ROOTS YNG AD CH14"/>
    <s v="CONSLDTD ST HMLSS BLK GRN"/>
    <s v="Default"/>
  </r>
  <r>
    <x v="1"/>
    <s v="1122568"/>
    <s v="351120"/>
    <x v="111"/>
    <s v="5595000"/>
    <n v="2016"/>
    <x v="3"/>
    <x v="111"/>
    <s v="50000-PROGRAM EXPENDITURE BUDGET"/>
    <s v="53000-SERVICES-OTHER CHARGES"/>
    <m/>
    <n v="0"/>
    <n v="0"/>
    <n v="0"/>
    <n v="0"/>
    <n v="0"/>
    <s v="N/A"/>
    <n v="0"/>
    <n v="0"/>
    <n v="0"/>
    <n v="0"/>
    <n v="0"/>
    <n v="0"/>
    <n v="0"/>
    <n v="0"/>
    <n v="0"/>
    <n v="0"/>
    <n v="0"/>
    <n v="0"/>
    <n v="0"/>
    <s v="HOUSING OPPORTUNITY FUND"/>
    <s v="HOF OPER ROS ROOTS YNG AD CH14"/>
    <s v="CONSLDTD ST HMLSS BLK GRN"/>
    <s v="FACILITIES MAINTENANCE AND OPERATIONS"/>
  </r>
  <r>
    <x v="1"/>
    <s v="1122569"/>
    <s v="000000"/>
    <x v="6"/>
    <s v="0000000"/>
    <n v="2016"/>
    <x v="0"/>
    <x v="6"/>
    <s v="BS000-CURRENT ASSETS"/>
    <s v="B1150-ACCOUNTS RECEIVABLE"/>
    <m/>
    <n v="0"/>
    <n v="0"/>
    <n v="0"/>
    <n v="0"/>
    <n v="0"/>
    <s v="N/A"/>
    <n v="0"/>
    <n v="0"/>
    <n v="0"/>
    <n v="0"/>
    <n v="0"/>
    <n v="0"/>
    <n v="0"/>
    <n v="0"/>
    <n v="0"/>
    <n v="0"/>
    <n v="0"/>
    <n v="0"/>
    <n v="0"/>
    <s v="HOUSING OPPORTUNITY FUND"/>
    <s v="HOF OPER SHW SHELTER CH14SH"/>
    <s v="DEFAULT"/>
    <s v="Default"/>
  </r>
  <r>
    <x v="1"/>
    <s v="1122569"/>
    <s v="000000"/>
    <x v="9"/>
    <s v="0000000"/>
    <n v="2016"/>
    <x v="0"/>
    <x v="9"/>
    <s v="BS000-CURRENT ASSETS"/>
    <s v="B1150-ACCOUNTS RECEIVABLE"/>
    <m/>
    <n v="0"/>
    <n v="0"/>
    <n v="0"/>
    <n v="0"/>
    <n v="0"/>
    <s v="N/A"/>
    <n v="0"/>
    <n v="0"/>
    <n v="0"/>
    <n v="0"/>
    <n v="0"/>
    <n v="0"/>
    <n v="0"/>
    <n v="0"/>
    <n v="0"/>
    <n v="0"/>
    <n v="0"/>
    <n v="0"/>
    <n v="0"/>
    <s v="HOUSING OPPORTUNITY FUND"/>
    <s v="HOF OPER SHW SHELTER CH14SH"/>
    <s v="DEFAULT"/>
    <s v="Default"/>
  </r>
  <r>
    <x v="1"/>
    <s v="1122569"/>
    <s v="000000"/>
    <x v="29"/>
    <s v="0000000"/>
    <n v="2016"/>
    <x v="1"/>
    <x v="29"/>
    <s v="BS200-CURRENT LIABILITIES"/>
    <s v="B2220-DEFERRED REVENUES"/>
    <m/>
    <n v="0"/>
    <n v="0"/>
    <n v="0"/>
    <n v="0"/>
    <n v="0"/>
    <s v="N/A"/>
    <n v="0"/>
    <n v="0"/>
    <n v="0"/>
    <n v="0"/>
    <n v="0"/>
    <n v="0"/>
    <n v="0"/>
    <n v="0"/>
    <n v="0"/>
    <n v="0"/>
    <n v="0"/>
    <n v="0"/>
    <n v="0"/>
    <s v="HOUSING OPPORTUNITY FUND"/>
    <s v="HOF OPER SHW SHELTER CH14SH"/>
    <s v="DEFAULT"/>
    <s v="Default"/>
  </r>
  <r>
    <x v="1"/>
    <s v="1122569"/>
    <s v="351120"/>
    <x v="202"/>
    <s v="0000000"/>
    <n v="2016"/>
    <x v="4"/>
    <x v="201"/>
    <s v="R3000-REVENUE"/>
    <s v="R3340-STATE GRANTS"/>
    <m/>
    <n v="0"/>
    <n v="0"/>
    <n v="0"/>
    <n v="0"/>
    <n v="0"/>
    <s v="N/A"/>
    <n v="0"/>
    <n v="0"/>
    <n v="0"/>
    <n v="0"/>
    <n v="0"/>
    <n v="0"/>
    <n v="0"/>
    <n v="0"/>
    <n v="0"/>
    <n v="0"/>
    <n v="0"/>
    <n v="0"/>
    <n v="0"/>
    <s v="HOUSING OPPORTUNITY FUND"/>
    <s v="HOF OPER SHW SHELTER CH14SH"/>
    <s v="CONSLDTD ST HMLSS BLK GRN"/>
    <s v="Default"/>
  </r>
  <r>
    <x v="1"/>
    <s v="1122569"/>
    <s v="351120"/>
    <x v="111"/>
    <s v="5595000"/>
    <n v="2016"/>
    <x v="3"/>
    <x v="111"/>
    <s v="50000-PROGRAM EXPENDITURE BUDGET"/>
    <s v="53000-SERVICES-OTHER CHARGES"/>
    <m/>
    <n v="0"/>
    <n v="0"/>
    <n v="0"/>
    <n v="0"/>
    <n v="0"/>
    <s v="N/A"/>
    <n v="0"/>
    <n v="0"/>
    <n v="0"/>
    <n v="0"/>
    <n v="0"/>
    <n v="0"/>
    <n v="0"/>
    <n v="0"/>
    <n v="0"/>
    <n v="0"/>
    <n v="0"/>
    <n v="0"/>
    <n v="0"/>
    <s v="HOUSING OPPORTUNITY FUND"/>
    <s v="HOF OPER SHW SHELTER CH14SH"/>
    <s v="CONSLDTD ST HMLSS BLK GRN"/>
    <s v="FACILITIES MAINTENANCE AND OPERATIONS"/>
  </r>
  <r>
    <x v="1"/>
    <s v="1122570"/>
    <s v="000000"/>
    <x v="6"/>
    <s v="0000000"/>
    <n v="2016"/>
    <x v="0"/>
    <x v="6"/>
    <s v="BS000-CURRENT ASSETS"/>
    <s v="B1150-ACCOUNTS RECEIVABLE"/>
    <m/>
    <n v="0"/>
    <n v="0"/>
    <n v="0"/>
    <n v="0"/>
    <n v="0"/>
    <s v="N/A"/>
    <n v="0"/>
    <n v="0"/>
    <n v="0"/>
    <n v="0"/>
    <n v="0"/>
    <n v="0"/>
    <n v="0"/>
    <n v="0"/>
    <n v="0"/>
    <n v="0"/>
    <n v="0"/>
    <n v="0"/>
    <n v="0"/>
    <s v="HOUSING OPPORTUNITY FUND"/>
    <s v="HOF OPER SGO BROADVW TRAN CH14"/>
    <s v="DEFAULT"/>
    <s v="Default"/>
  </r>
  <r>
    <x v="1"/>
    <s v="1122570"/>
    <s v="000000"/>
    <x v="9"/>
    <s v="0000000"/>
    <n v="2016"/>
    <x v="0"/>
    <x v="9"/>
    <s v="BS000-CURRENT ASSETS"/>
    <s v="B1150-ACCOUNTS RECEIVABLE"/>
    <m/>
    <n v="0"/>
    <n v="0"/>
    <n v="0"/>
    <n v="0"/>
    <n v="0"/>
    <s v="N/A"/>
    <n v="0"/>
    <n v="0"/>
    <n v="0"/>
    <n v="0"/>
    <n v="0"/>
    <n v="0"/>
    <n v="0"/>
    <n v="0"/>
    <n v="0"/>
    <n v="0"/>
    <n v="0"/>
    <n v="0"/>
    <n v="0"/>
    <s v="HOUSING OPPORTUNITY FUND"/>
    <s v="HOF OPER SGO BROADVW TRAN CH14"/>
    <s v="DEFAULT"/>
    <s v="Default"/>
  </r>
  <r>
    <x v="1"/>
    <s v="1122570"/>
    <s v="000000"/>
    <x v="29"/>
    <s v="0000000"/>
    <n v="2016"/>
    <x v="1"/>
    <x v="29"/>
    <s v="BS200-CURRENT LIABILITIES"/>
    <s v="B2220-DEFERRED REVENUES"/>
    <m/>
    <n v="0"/>
    <n v="0"/>
    <n v="0"/>
    <n v="0"/>
    <n v="0"/>
    <s v="N/A"/>
    <n v="0"/>
    <n v="0"/>
    <n v="0"/>
    <n v="0"/>
    <n v="0"/>
    <n v="0"/>
    <n v="0"/>
    <n v="0"/>
    <n v="0"/>
    <n v="0"/>
    <n v="0"/>
    <n v="0"/>
    <n v="0"/>
    <s v="HOUSING OPPORTUNITY FUND"/>
    <s v="HOF OPER SGO BROADVW TRAN CH14"/>
    <s v="DEFAULT"/>
    <s v="Default"/>
  </r>
  <r>
    <x v="1"/>
    <s v="1122570"/>
    <s v="351120"/>
    <x v="202"/>
    <s v="0000000"/>
    <n v="2016"/>
    <x v="4"/>
    <x v="201"/>
    <s v="R3000-REVENUE"/>
    <s v="R3340-STATE GRANTS"/>
    <m/>
    <n v="0"/>
    <n v="0"/>
    <n v="0"/>
    <n v="0"/>
    <n v="0"/>
    <s v="N/A"/>
    <n v="0"/>
    <n v="0"/>
    <n v="0"/>
    <n v="0"/>
    <n v="0"/>
    <n v="0"/>
    <n v="0"/>
    <n v="0"/>
    <n v="0"/>
    <n v="0"/>
    <n v="0"/>
    <n v="0"/>
    <n v="0"/>
    <s v="HOUSING OPPORTUNITY FUND"/>
    <s v="HOF OPER SGO BROADVW TRAN CH14"/>
    <s v="CONSLDTD ST HMLSS BLK GRN"/>
    <s v="Default"/>
  </r>
  <r>
    <x v="1"/>
    <s v="1122570"/>
    <s v="351120"/>
    <x v="111"/>
    <s v="5595000"/>
    <n v="2016"/>
    <x v="3"/>
    <x v="111"/>
    <s v="50000-PROGRAM EXPENDITURE BUDGET"/>
    <s v="53000-SERVICES-OTHER CHARGES"/>
    <m/>
    <n v="0"/>
    <n v="0"/>
    <n v="0"/>
    <n v="0"/>
    <n v="0"/>
    <s v="N/A"/>
    <n v="0"/>
    <n v="0"/>
    <n v="0"/>
    <n v="0"/>
    <n v="0"/>
    <n v="0"/>
    <n v="0"/>
    <n v="0"/>
    <n v="0"/>
    <n v="0"/>
    <n v="0"/>
    <n v="0"/>
    <n v="0"/>
    <s v="HOUSING OPPORTUNITY FUND"/>
    <s v="HOF OPER SGO BROADVW TRAN CH14"/>
    <s v="CONSLDTD ST HMLSS BLK GRN"/>
    <s v="FACILITIES MAINTENANCE AND OPERATIONS"/>
  </r>
  <r>
    <x v="1"/>
    <s v="1122571"/>
    <s v="000000"/>
    <x v="6"/>
    <s v="0000000"/>
    <n v="2016"/>
    <x v="0"/>
    <x v="6"/>
    <s v="BS000-CURRENT ASSETS"/>
    <s v="B1150-ACCOUNTS RECEIVABLE"/>
    <m/>
    <n v="0"/>
    <n v="0"/>
    <n v="0"/>
    <n v="0"/>
    <n v="0"/>
    <s v="N/A"/>
    <n v="0"/>
    <n v="0"/>
    <n v="0"/>
    <n v="0"/>
    <n v="0"/>
    <n v="0"/>
    <n v="0"/>
    <n v="0"/>
    <n v="0"/>
    <n v="0"/>
    <n v="0"/>
    <n v="0"/>
    <n v="0"/>
    <s v="HOUSING OPPORTUNITY FUND"/>
    <s v="HOF OPER SGO FAMILY SHTER CH14"/>
    <s v="DEFAULT"/>
    <s v="Default"/>
  </r>
  <r>
    <x v="1"/>
    <s v="1122571"/>
    <s v="000000"/>
    <x v="9"/>
    <s v="0000000"/>
    <n v="2016"/>
    <x v="0"/>
    <x v="9"/>
    <s v="BS000-CURRENT ASSETS"/>
    <s v="B1150-ACCOUNTS RECEIVABLE"/>
    <m/>
    <n v="0"/>
    <n v="0"/>
    <n v="0"/>
    <n v="0"/>
    <n v="0"/>
    <s v="N/A"/>
    <n v="0"/>
    <n v="0"/>
    <n v="0"/>
    <n v="0"/>
    <n v="0"/>
    <n v="0"/>
    <n v="0"/>
    <n v="0"/>
    <n v="0"/>
    <n v="0"/>
    <n v="0"/>
    <n v="0"/>
    <n v="0"/>
    <s v="HOUSING OPPORTUNITY FUND"/>
    <s v="HOF OPER SGO FAMILY SHTER CH14"/>
    <s v="DEFAULT"/>
    <s v="Default"/>
  </r>
  <r>
    <x v="1"/>
    <s v="1122571"/>
    <s v="000000"/>
    <x v="29"/>
    <s v="0000000"/>
    <n v="2016"/>
    <x v="1"/>
    <x v="29"/>
    <s v="BS200-CURRENT LIABILITIES"/>
    <s v="B2220-DEFERRED REVENUES"/>
    <m/>
    <n v="0"/>
    <n v="0"/>
    <n v="0"/>
    <n v="0"/>
    <n v="0"/>
    <s v="N/A"/>
    <n v="0"/>
    <n v="0"/>
    <n v="0"/>
    <n v="0"/>
    <n v="0"/>
    <n v="0"/>
    <n v="0"/>
    <n v="0"/>
    <n v="0"/>
    <n v="0"/>
    <n v="0"/>
    <n v="0"/>
    <n v="0"/>
    <s v="HOUSING OPPORTUNITY FUND"/>
    <s v="HOF OPER SGO FAMILY SHTER CH14"/>
    <s v="DEFAULT"/>
    <s v="Default"/>
  </r>
  <r>
    <x v="1"/>
    <s v="1122571"/>
    <s v="351120"/>
    <x v="202"/>
    <s v="0000000"/>
    <n v="2016"/>
    <x v="4"/>
    <x v="201"/>
    <s v="R3000-REVENUE"/>
    <s v="R3340-STATE GRANTS"/>
    <m/>
    <n v="0"/>
    <n v="0"/>
    <n v="0"/>
    <n v="0"/>
    <n v="0"/>
    <s v="N/A"/>
    <n v="0"/>
    <n v="0"/>
    <n v="0"/>
    <n v="0"/>
    <n v="0"/>
    <n v="0"/>
    <n v="0"/>
    <n v="0"/>
    <n v="0"/>
    <n v="0"/>
    <n v="0"/>
    <n v="0"/>
    <n v="0"/>
    <s v="HOUSING OPPORTUNITY FUND"/>
    <s v="HOF OPER SGO FAMILY SHTER CH14"/>
    <s v="CONSLDTD ST HMLSS BLK GRN"/>
    <s v="Default"/>
  </r>
  <r>
    <x v="1"/>
    <s v="1122571"/>
    <s v="351120"/>
    <x v="111"/>
    <s v="5595000"/>
    <n v="2016"/>
    <x v="3"/>
    <x v="111"/>
    <s v="50000-PROGRAM EXPENDITURE BUDGET"/>
    <s v="53000-SERVICES-OTHER CHARGES"/>
    <m/>
    <n v="0"/>
    <n v="0"/>
    <n v="0"/>
    <n v="0"/>
    <n v="0"/>
    <s v="N/A"/>
    <n v="0"/>
    <n v="0"/>
    <n v="0"/>
    <n v="0"/>
    <n v="0"/>
    <n v="0"/>
    <n v="0"/>
    <n v="0"/>
    <n v="0"/>
    <n v="0"/>
    <n v="0"/>
    <n v="0"/>
    <n v="0"/>
    <s v="HOUSING OPPORTUNITY FUND"/>
    <s v="HOF OPER SGO FAMILY SHTER CH14"/>
    <s v="CONSLDTD ST HMLSS BLK GRN"/>
    <s v="FACILITIES MAINTENANCE AND OPERATIONS"/>
  </r>
  <r>
    <x v="1"/>
    <s v="1122572"/>
    <s v="000000"/>
    <x v="6"/>
    <s v="0000000"/>
    <n v="2016"/>
    <x v="0"/>
    <x v="6"/>
    <s v="BS000-CURRENT ASSETS"/>
    <s v="B1150-ACCOUNTS RECEIVABLE"/>
    <m/>
    <n v="0"/>
    <n v="0"/>
    <n v="0"/>
    <n v="0"/>
    <n v="0"/>
    <s v="N/A"/>
    <n v="0"/>
    <n v="0"/>
    <n v="0"/>
    <n v="0"/>
    <n v="0"/>
    <n v="0"/>
    <n v="0"/>
    <n v="0"/>
    <n v="0"/>
    <n v="0"/>
    <n v="0"/>
    <n v="0"/>
    <n v="0"/>
    <s v="HOUSING OPPORTUNITY FUND"/>
    <s v="HOF OPER SGO JOURNEY HOME CH14"/>
    <s v="DEFAULT"/>
    <s v="Default"/>
  </r>
  <r>
    <x v="1"/>
    <s v="1122572"/>
    <s v="000000"/>
    <x v="9"/>
    <s v="0000000"/>
    <n v="2016"/>
    <x v="0"/>
    <x v="9"/>
    <s v="BS000-CURRENT ASSETS"/>
    <s v="B1150-ACCOUNTS RECEIVABLE"/>
    <m/>
    <n v="0"/>
    <n v="0"/>
    <n v="0"/>
    <n v="0"/>
    <n v="0"/>
    <s v="N/A"/>
    <n v="0"/>
    <n v="0"/>
    <n v="0"/>
    <n v="0"/>
    <n v="0"/>
    <n v="0"/>
    <n v="0"/>
    <n v="0"/>
    <n v="0"/>
    <n v="0"/>
    <n v="0"/>
    <n v="0"/>
    <n v="0"/>
    <s v="HOUSING OPPORTUNITY FUND"/>
    <s v="HOF OPER SGO JOURNEY HOME CH14"/>
    <s v="DEFAULT"/>
    <s v="Default"/>
  </r>
  <r>
    <x v="1"/>
    <s v="1122572"/>
    <s v="000000"/>
    <x v="29"/>
    <s v="0000000"/>
    <n v="2016"/>
    <x v="1"/>
    <x v="29"/>
    <s v="BS200-CURRENT LIABILITIES"/>
    <s v="B2220-DEFERRED REVENUES"/>
    <m/>
    <n v="0"/>
    <n v="0"/>
    <n v="0"/>
    <n v="0"/>
    <n v="0"/>
    <s v="N/A"/>
    <n v="0"/>
    <n v="0"/>
    <n v="0"/>
    <n v="0"/>
    <n v="0"/>
    <n v="0"/>
    <n v="0"/>
    <n v="0"/>
    <n v="0"/>
    <n v="0"/>
    <n v="0"/>
    <n v="0"/>
    <n v="0"/>
    <s v="HOUSING OPPORTUNITY FUND"/>
    <s v="HOF OPER SGO JOURNEY HOME CH14"/>
    <s v="DEFAULT"/>
    <s v="Default"/>
  </r>
  <r>
    <x v="1"/>
    <s v="1122572"/>
    <s v="351120"/>
    <x v="202"/>
    <s v="0000000"/>
    <n v="2016"/>
    <x v="4"/>
    <x v="201"/>
    <s v="R3000-REVENUE"/>
    <s v="R3340-STATE GRANTS"/>
    <m/>
    <n v="0"/>
    <n v="0"/>
    <n v="0"/>
    <n v="0"/>
    <n v="0"/>
    <s v="N/A"/>
    <n v="0"/>
    <n v="0"/>
    <n v="0"/>
    <n v="0"/>
    <n v="0"/>
    <n v="0"/>
    <n v="0"/>
    <n v="0"/>
    <n v="0"/>
    <n v="0"/>
    <n v="0"/>
    <n v="0"/>
    <n v="0"/>
    <s v="HOUSING OPPORTUNITY FUND"/>
    <s v="HOF OPER SGO JOURNEY HOME CH14"/>
    <s v="CONSLDTD ST HMLSS BLK GRN"/>
    <s v="Default"/>
  </r>
  <r>
    <x v="1"/>
    <s v="1122572"/>
    <s v="351120"/>
    <x v="111"/>
    <s v="5595000"/>
    <n v="2016"/>
    <x v="3"/>
    <x v="111"/>
    <s v="50000-PROGRAM EXPENDITURE BUDGET"/>
    <s v="53000-SERVICES-OTHER CHARGES"/>
    <m/>
    <n v="0"/>
    <n v="0"/>
    <n v="0"/>
    <n v="0"/>
    <n v="0"/>
    <s v="N/A"/>
    <n v="0"/>
    <n v="0"/>
    <n v="0"/>
    <n v="0"/>
    <n v="0"/>
    <n v="0"/>
    <n v="0"/>
    <n v="0"/>
    <n v="0"/>
    <n v="0"/>
    <n v="0"/>
    <n v="0"/>
    <n v="0"/>
    <s v="HOUSING OPPORTUNITY FUND"/>
    <s v="HOF OPER SGO JOURNEY HOME CH14"/>
    <s v="CONSLDTD ST HMLSS BLK GRN"/>
    <s v="FACILITIES MAINTENANCE AND OPERATIONS"/>
  </r>
  <r>
    <x v="1"/>
    <s v="1122573"/>
    <s v="000000"/>
    <x v="6"/>
    <s v="0000000"/>
    <n v="2016"/>
    <x v="0"/>
    <x v="6"/>
    <s v="BS000-CURRENT ASSETS"/>
    <s v="B1150-ACCOUNTS RECEIVABLE"/>
    <m/>
    <n v="0"/>
    <n v="0"/>
    <n v="0"/>
    <n v="0"/>
    <n v="0"/>
    <s v="N/A"/>
    <n v="0"/>
    <n v="0"/>
    <n v="0"/>
    <n v="0"/>
    <n v="0"/>
    <n v="0"/>
    <n v="0"/>
    <n v="0"/>
    <n v="0"/>
    <n v="0"/>
    <n v="0"/>
    <n v="0"/>
    <n v="0"/>
    <s v="HOUSING OPPORTUNITY FUND"/>
    <s v="HOF OPER SGO SANDPT FAML CH14"/>
    <s v="DEFAULT"/>
    <s v="Default"/>
  </r>
  <r>
    <x v="1"/>
    <s v="1122573"/>
    <s v="000000"/>
    <x v="9"/>
    <s v="0000000"/>
    <n v="2016"/>
    <x v="0"/>
    <x v="9"/>
    <s v="BS000-CURRENT ASSETS"/>
    <s v="B1150-ACCOUNTS RECEIVABLE"/>
    <m/>
    <n v="0"/>
    <n v="0"/>
    <n v="0"/>
    <n v="0"/>
    <n v="0"/>
    <s v="N/A"/>
    <n v="0"/>
    <n v="0"/>
    <n v="0"/>
    <n v="0"/>
    <n v="0"/>
    <n v="0"/>
    <n v="0"/>
    <n v="0"/>
    <n v="0"/>
    <n v="0"/>
    <n v="0"/>
    <n v="0"/>
    <n v="0"/>
    <s v="HOUSING OPPORTUNITY FUND"/>
    <s v="HOF OPER SGO SANDPT FAML CH14"/>
    <s v="DEFAULT"/>
    <s v="Default"/>
  </r>
  <r>
    <x v="1"/>
    <s v="1122573"/>
    <s v="000000"/>
    <x v="29"/>
    <s v="0000000"/>
    <n v="2016"/>
    <x v="1"/>
    <x v="29"/>
    <s v="BS200-CURRENT LIABILITIES"/>
    <s v="B2220-DEFERRED REVENUES"/>
    <m/>
    <n v="0"/>
    <n v="0"/>
    <n v="0"/>
    <n v="0"/>
    <n v="0"/>
    <s v="N/A"/>
    <n v="0"/>
    <n v="0"/>
    <n v="0"/>
    <n v="0"/>
    <n v="0"/>
    <n v="0"/>
    <n v="0"/>
    <n v="0"/>
    <n v="0"/>
    <n v="0"/>
    <n v="0"/>
    <n v="0"/>
    <n v="0"/>
    <s v="HOUSING OPPORTUNITY FUND"/>
    <s v="HOF OPER SGO SANDPT FAML CH14"/>
    <s v="DEFAULT"/>
    <s v="Default"/>
  </r>
  <r>
    <x v="1"/>
    <s v="1122573"/>
    <s v="351120"/>
    <x v="202"/>
    <s v="0000000"/>
    <n v="2016"/>
    <x v="4"/>
    <x v="201"/>
    <s v="R3000-REVENUE"/>
    <s v="R3340-STATE GRANTS"/>
    <m/>
    <n v="0"/>
    <n v="0"/>
    <n v="0"/>
    <n v="0"/>
    <n v="0"/>
    <s v="N/A"/>
    <n v="0"/>
    <n v="0"/>
    <n v="0"/>
    <n v="0"/>
    <n v="0"/>
    <n v="0"/>
    <n v="0"/>
    <n v="0"/>
    <n v="0"/>
    <n v="0"/>
    <n v="0"/>
    <n v="0"/>
    <n v="0"/>
    <s v="HOUSING OPPORTUNITY FUND"/>
    <s v="HOF OPER SGO SANDPT FAML CH14"/>
    <s v="CONSLDTD ST HMLSS BLK GRN"/>
    <s v="Default"/>
  </r>
  <r>
    <x v="1"/>
    <s v="1122573"/>
    <s v="351120"/>
    <x v="111"/>
    <s v="5595000"/>
    <n v="2016"/>
    <x v="3"/>
    <x v="111"/>
    <s v="50000-PROGRAM EXPENDITURE BUDGET"/>
    <s v="53000-SERVICES-OTHER CHARGES"/>
    <m/>
    <n v="0"/>
    <n v="0"/>
    <n v="0"/>
    <n v="0"/>
    <n v="0"/>
    <s v="N/A"/>
    <n v="0"/>
    <n v="0"/>
    <n v="0"/>
    <n v="0"/>
    <n v="0"/>
    <n v="0"/>
    <n v="0"/>
    <n v="0"/>
    <n v="0"/>
    <n v="0"/>
    <n v="0"/>
    <n v="0"/>
    <n v="0"/>
    <s v="HOUSING OPPORTUNITY FUND"/>
    <s v="HOF OPER SGO SANDPT FAML CH14"/>
    <s v="CONSLDTD ST HMLSS BLK GRN"/>
    <s v="FACILITIES MAINTENANCE AND OPERATIONS"/>
  </r>
  <r>
    <x v="1"/>
    <s v="1122574"/>
    <s v="000000"/>
    <x v="6"/>
    <s v="0000000"/>
    <n v="2016"/>
    <x v="0"/>
    <x v="6"/>
    <s v="BS000-CURRENT ASSETS"/>
    <s v="B1150-ACCOUNTS RECEIVABLE"/>
    <m/>
    <n v="0"/>
    <n v="0"/>
    <n v="0"/>
    <n v="0"/>
    <n v="0"/>
    <s v="N/A"/>
    <n v="0"/>
    <n v="0"/>
    <n v="0"/>
    <n v="0"/>
    <n v="0"/>
    <n v="0"/>
    <n v="0"/>
    <n v="0"/>
    <n v="0"/>
    <n v="0"/>
    <n v="0"/>
    <n v="0"/>
    <n v="0"/>
    <s v="HOUSING OPPORTUNITY FUND"/>
    <s v="HOF OPER SGO KC HSG STBLT CH14"/>
    <s v="DEFAULT"/>
    <s v="Default"/>
  </r>
  <r>
    <x v="1"/>
    <s v="1122574"/>
    <s v="000000"/>
    <x v="9"/>
    <s v="0000000"/>
    <n v="2016"/>
    <x v="0"/>
    <x v="9"/>
    <s v="BS000-CURRENT ASSETS"/>
    <s v="B1150-ACCOUNTS RECEIVABLE"/>
    <m/>
    <n v="0"/>
    <n v="0"/>
    <n v="0"/>
    <n v="0"/>
    <n v="0"/>
    <s v="N/A"/>
    <n v="0"/>
    <n v="0"/>
    <n v="0"/>
    <n v="0"/>
    <n v="0"/>
    <n v="0"/>
    <n v="0"/>
    <n v="0"/>
    <n v="0"/>
    <n v="0"/>
    <n v="0"/>
    <n v="0"/>
    <n v="0"/>
    <s v="HOUSING OPPORTUNITY FUND"/>
    <s v="HOF OPER SGO KC HSG STBLT CH14"/>
    <s v="DEFAULT"/>
    <s v="Default"/>
  </r>
  <r>
    <x v="1"/>
    <s v="1122574"/>
    <s v="000000"/>
    <x v="29"/>
    <s v="0000000"/>
    <n v="2016"/>
    <x v="1"/>
    <x v="29"/>
    <s v="BS200-CURRENT LIABILITIES"/>
    <s v="B2220-DEFERRED REVENUES"/>
    <m/>
    <n v="0"/>
    <n v="0"/>
    <n v="0"/>
    <n v="0"/>
    <n v="0"/>
    <s v="N/A"/>
    <n v="0"/>
    <n v="0"/>
    <n v="0"/>
    <n v="0"/>
    <n v="0"/>
    <n v="0"/>
    <n v="0"/>
    <n v="0"/>
    <n v="0"/>
    <n v="0"/>
    <n v="0"/>
    <n v="0"/>
    <n v="0"/>
    <s v="HOUSING OPPORTUNITY FUND"/>
    <s v="HOF OPER SGO KC HSG STBLT CH14"/>
    <s v="DEFAULT"/>
    <s v="Default"/>
  </r>
  <r>
    <x v="1"/>
    <s v="1122574"/>
    <s v="351120"/>
    <x v="202"/>
    <s v="0000000"/>
    <n v="2016"/>
    <x v="4"/>
    <x v="201"/>
    <s v="R3000-REVENUE"/>
    <s v="R3340-STATE GRANTS"/>
    <m/>
    <n v="0"/>
    <n v="0"/>
    <n v="0"/>
    <n v="0"/>
    <n v="0"/>
    <s v="N/A"/>
    <n v="0"/>
    <n v="0"/>
    <n v="0"/>
    <n v="0"/>
    <n v="0"/>
    <n v="0"/>
    <n v="0"/>
    <n v="0"/>
    <n v="0"/>
    <n v="0"/>
    <n v="0"/>
    <n v="0"/>
    <n v="0"/>
    <s v="HOUSING OPPORTUNITY FUND"/>
    <s v="HOF OPER SGO KC HSG STBLT CH14"/>
    <s v="CONSLDTD ST HMLSS BLK GRN"/>
    <s v="Default"/>
  </r>
  <r>
    <x v="1"/>
    <s v="1122574"/>
    <s v="351120"/>
    <x v="111"/>
    <s v="5595000"/>
    <n v="2016"/>
    <x v="3"/>
    <x v="111"/>
    <s v="50000-PROGRAM EXPENDITURE BUDGET"/>
    <s v="53000-SERVICES-OTHER CHARGES"/>
    <m/>
    <n v="0"/>
    <n v="0"/>
    <n v="0"/>
    <n v="0"/>
    <n v="0"/>
    <s v="N/A"/>
    <n v="0"/>
    <n v="0"/>
    <n v="0"/>
    <n v="0"/>
    <n v="0"/>
    <n v="0"/>
    <n v="0"/>
    <n v="0"/>
    <n v="0"/>
    <n v="0"/>
    <n v="0"/>
    <n v="0"/>
    <n v="0"/>
    <s v="HOUSING OPPORTUNITY FUND"/>
    <s v="HOF OPER SGO KC HSG STBLT CH14"/>
    <s v="CONSLDTD ST HMLSS BLK GRN"/>
    <s v="FACILITIES MAINTENANCE AND OPERATIONS"/>
  </r>
  <r>
    <x v="1"/>
    <s v="1122575"/>
    <s v="000000"/>
    <x v="6"/>
    <s v="0000000"/>
    <n v="2016"/>
    <x v="0"/>
    <x v="6"/>
    <s v="BS000-CURRENT ASSETS"/>
    <s v="B1150-ACCOUNTS RECEIVABLE"/>
    <m/>
    <n v="0"/>
    <n v="0"/>
    <n v="0"/>
    <n v="0"/>
    <n v="0"/>
    <s v="N/A"/>
    <n v="0"/>
    <n v="0"/>
    <n v="0"/>
    <n v="0"/>
    <n v="0"/>
    <n v="0"/>
    <n v="0"/>
    <n v="0"/>
    <n v="0"/>
    <n v="0"/>
    <n v="0"/>
    <n v="0"/>
    <n v="0"/>
    <s v="HOUSING OPPORTUNITY FUND"/>
    <s v="HOF OPER EIS SOPH PL ST L CH14"/>
    <s v="DEFAULT"/>
    <s v="Default"/>
  </r>
  <r>
    <x v="1"/>
    <s v="1122575"/>
    <s v="000000"/>
    <x v="9"/>
    <s v="0000000"/>
    <n v="2016"/>
    <x v="0"/>
    <x v="9"/>
    <s v="BS000-CURRENT ASSETS"/>
    <s v="B1150-ACCOUNTS RECEIVABLE"/>
    <m/>
    <n v="0"/>
    <n v="0"/>
    <n v="0"/>
    <n v="0"/>
    <n v="0"/>
    <s v="N/A"/>
    <n v="0"/>
    <n v="0"/>
    <n v="0"/>
    <n v="0"/>
    <n v="0"/>
    <n v="0"/>
    <n v="0"/>
    <n v="0"/>
    <n v="0"/>
    <n v="0"/>
    <n v="0"/>
    <n v="0"/>
    <n v="0"/>
    <s v="HOUSING OPPORTUNITY FUND"/>
    <s v="HOF OPER EIS SOPH PL ST L CH14"/>
    <s v="DEFAULT"/>
    <s v="Default"/>
  </r>
  <r>
    <x v="1"/>
    <s v="1122575"/>
    <s v="000000"/>
    <x v="29"/>
    <s v="0000000"/>
    <n v="2016"/>
    <x v="1"/>
    <x v="29"/>
    <s v="BS200-CURRENT LIABILITIES"/>
    <s v="B2220-DEFERRED REVENUES"/>
    <m/>
    <n v="0"/>
    <n v="0"/>
    <n v="0"/>
    <n v="0"/>
    <n v="0"/>
    <s v="N/A"/>
    <n v="0"/>
    <n v="0"/>
    <n v="0"/>
    <n v="0"/>
    <n v="0"/>
    <n v="0"/>
    <n v="0"/>
    <n v="0"/>
    <n v="0"/>
    <n v="0"/>
    <n v="0"/>
    <n v="0"/>
    <n v="0"/>
    <s v="HOUSING OPPORTUNITY FUND"/>
    <s v="HOF OPER EIS SOPH PL ST L CH14"/>
    <s v="DEFAULT"/>
    <s v="Default"/>
  </r>
  <r>
    <x v="1"/>
    <s v="1122575"/>
    <s v="351120"/>
    <x v="202"/>
    <s v="0000000"/>
    <n v="2016"/>
    <x v="4"/>
    <x v="201"/>
    <s v="R3000-REVENUE"/>
    <s v="R3340-STATE GRANTS"/>
    <m/>
    <n v="0"/>
    <n v="0"/>
    <n v="0"/>
    <n v="0"/>
    <n v="0"/>
    <s v="N/A"/>
    <n v="0"/>
    <n v="0"/>
    <n v="0"/>
    <n v="0"/>
    <n v="0"/>
    <n v="0"/>
    <n v="0"/>
    <n v="0"/>
    <n v="0"/>
    <n v="0"/>
    <n v="0"/>
    <n v="0"/>
    <n v="0"/>
    <s v="HOUSING OPPORTUNITY FUND"/>
    <s v="HOF OPER EIS SOPH PL ST L CH14"/>
    <s v="CONSLDTD ST HMLSS BLK GRN"/>
    <s v="Default"/>
  </r>
  <r>
    <x v="1"/>
    <s v="1122575"/>
    <s v="351120"/>
    <x v="111"/>
    <s v="5595000"/>
    <n v="2016"/>
    <x v="3"/>
    <x v="111"/>
    <s v="50000-PROGRAM EXPENDITURE BUDGET"/>
    <s v="53000-SERVICES-OTHER CHARGES"/>
    <m/>
    <n v="0"/>
    <n v="0"/>
    <n v="0"/>
    <n v="0"/>
    <n v="0"/>
    <s v="N/A"/>
    <n v="0"/>
    <n v="0"/>
    <n v="0"/>
    <n v="0"/>
    <n v="0"/>
    <n v="0"/>
    <n v="0"/>
    <n v="0"/>
    <n v="0"/>
    <n v="0"/>
    <n v="0"/>
    <n v="0"/>
    <n v="0"/>
    <s v="HOUSING OPPORTUNITY FUND"/>
    <s v="HOF OPER EIS SOPH PL ST L CH14"/>
    <s v="CONSLDTD ST HMLSS BLK GRN"/>
    <s v="FACILITIES MAINTENANCE AND OPERATIONS"/>
  </r>
  <r>
    <x v="1"/>
    <s v="1122576"/>
    <s v="000000"/>
    <x v="6"/>
    <s v="0000000"/>
    <n v="2016"/>
    <x v="0"/>
    <x v="6"/>
    <s v="BS000-CURRENT ASSETS"/>
    <s v="B1150-ACCOUNTS RECEIVABLE"/>
    <m/>
    <n v="0"/>
    <n v="0"/>
    <n v="0"/>
    <n v="0"/>
    <n v="0"/>
    <s v="N/A"/>
    <n v="0"/>
    <n v="0"/>
    <n v="0"/>
    <n v="0"/>
    <n v="0"/>
    <n v="0"/>
    <n v="0"/>
    <n v="0"/>
    <n v="0"/>
    <n v="0"/>
    <n v="0"/>
    <n v="0"/>
    <n v="0"/>
    <s v="HOUSING OPPORTUNITY FUND"/>
    <s v="HOF OPER SSH CITY PK NIKE CH14"/>
    <s v="DEFAULT"/>
    <s v="Default"/>
  </r>
  <r>
    <x v="1"/>
    <s v="1122576"/>
    <s v="000000"/>
    <x v="9"/>
    <s v="0000000"/>
    <n v="2016"/>
    <x v="0"/>
    <x v="9"/>
    <s v="BS000-CURRENT ASSETS"/>
    <s v="B1150-ACCOUNTS RECEIVABLE"/>
    <m/>
    <n v="0"/>
    <n v="0"/>
    <n v="0"/>
    <n v="0"/>
    <n v="0"/>
    <s v="N/A"/>
    <n v="0"/>
    <n v="0"/>
    <n v="0"/>
    <n v="0"/>
    <n v="0"/>
    <n v="0"/>
    <n v="0"/>
    <n v="0"/>
    <n v="0"/>
    <n v="0"/>
    <n v="0"/>
    <n v="0"/>
    <n v="0"/>
    <s v="HOUSING OPPORTUNITY FUND"/>
    <s v="HOF OPER SSH CITY PK NIKE CH14"/>
    <s v="DEFAULT"/>
    <s v="Default"/>
  </r>
  <r>
    <x v="1"/>
    <s v="1122576"/>
    <s v="000000"/>
    <x v="29"/>
    <s v="0000000"/>
    <n v="2016"/>
    <x v="1"/>
    <x v="29"/>
    <s v="BS200-CURRENT LIABILITIES"/>
    <s v="B2220-DEFERRED REVENUES"/>
    <m/>
    <n v="0"/>
    <n v="0"/>
    <n v="0"/>
    <n v="0"/>
    <n v="0"/>
    <s v="N/A"/>
    <n v="0"/>
    <n v="0"/>
    <n v="0"/>
    <n v="0"/>
    <n v="0"/>
    <n v="0"/>
    <n v="0"/>
    <n v="0"/>
    <n v="0"/>
    <n v="0"/>
    <n v="0"/>
    <n v="0"/>
    <n v="0"/>
    <s v="HOUSING OPPORTUNITY FUND"/>
    <s v="HOF OPER SSH CITY PK NIKE CH14"/>
    <s v="DEFAULT"/>
    <s v="Default"/>
  </r>
  <r>
    <x v="1"/>
    <s v="1122576"/>
    <s v="351120"/>
    <x v="202"/>
    <s v="0000000"/>
    <n v="2016"/>
    <x v="4"/>
    <x v="201"/>
    <s v="R3000-REVENUE"/>
    <s v="R3340-STATE GRANTS"/>
    <m/>
    <n v="0"/>
    <n v="0"/>
    <n v="0"/>
    <n v="0"/>
    <n v="0"/>
    <s v="N/A"/>
    <n v="0"/>
    <n v="0"/>
    <n v="0"/>
    <n v="0"/>
    <n v="0"/>
    <n v="0"/>
    <n v="0"/>
    <n v="0"/>
    <n v="0"/>
    <n v="0"/>
    <n v="0"/>
    <n v="0"/>
    <n v="0"/>
    <s v="HOUSING OPPORTUNITY FUND"/>
    <s v="HOF OPER SSH CITY PK NIKE CH14"/>
    <s v="CONSLDTD ST HMLSS BLK GRN"/>
    <s v="Default"/>
  </r>
  <r>
    <x v="1"/>
    <s v="1122576"/>
    <s v="351120"/>
    <x v="111"/>
    <s v="5595000"/>
    <n v="2016"/>
    <x v="3"/>
    <x v="111"/>
    <s v="50000-PROGRAM EXPENDITURE BUDGET"/>
    <s v="53000-SERVICES-OTHER CHARGES"/>
    <m/>
    <n v="0"/>
    <n v="0"/>
    <n v="0"/>
    <n v="0"/>
    <n v="0"/>
    <s v="N/A"/>
    <n v="0"/>
    <n v="0"/>
    <n v="0"/>
    <n v="0"/>
    <n v="0"/>
    <n v="0"/>
    <n v="0"/>
    <n v="0"/>
    <n v="0"/>
    <n v="0"/>
    <n v="0"/>
    <n v="0"/>
    <n v="0"/>
    <s v="HOUSING OPPORTUNITY FUND"/>
    <s v="HOF OPER SSH CITY PK NIKE CH14"/>
    <s v="CONSLDTD ST HMLSS BLK GRN"/>
    <s v="FACILITIES MAINTENANCE AND OPERATIONS"/>
  </r>
  <r>
    <x v="1"/>
    <s v="1122577"/>
    <s v="000000"/>
    <x v="6"/>
    <s v="0000000"/>
    <n v="2016"/>
    <x v="0"/>
    <x v="6"/>
    <s v="BS000-CURRENT ASSETS"/>
    <s v="B1150-ACCOUNTS RECEIVABLE"/>
    <m/>
    <n v="0"/>
    <n v="0"/>
    <n v="0"/>
    <n v="0"/>
    <n v="0"/>
    <s v="N/A"/>
    <n v="0"/>
    <n v="0"/>
    <n v="0"/>
    <n v="0"/>
    <n v="0"/>
    <n v="0"/>
    <n v="0"/>
    <n v="0"/>
    <n v="0"/>
    <n v="0"/>
    <n v="0"/>
    <n v="0"/>
    <n v="0"/>
    <s v="HOUSING OPPORTUNITY FUND"/>
    <s v="HOF OPER VAL SCTR SIT SKC CH14"/>
    <s v="DEFAULT"/>
    <s v="Default"/>
  </r>
  <r>
    <x v="1"/>
    <s v="1122577"/>
    <s v="000000"/>
    <x v="9"/>
    <s v="0000000"/>
    <n v="2016"/>
    <x v="0"/>
    <x v="9"/>
    <s v="BS000-CURRENT ASSETS"/>
    <s v="B1150-ACCOUNTS RECEIVABLE"/>
    <m/>
    <n v="0"/>
    <n v="0"/>
    <n v="-12000"/>
    <n v="0"/>
    <n v="12000"/>
    <s v="N/A"/>
    <n v="0"/>
    <n v="-12000"/>
    <n v="0"/>
    <n v="0"/>
    <n v="0"/>
    <n v="0"/>
    <n v="0"/>
    <n v="0"/>
    <n v="0"/>
    <n v="0"/>
    <n v="0"/>
    <n v="0"/>
    <n v="0"/>
    <s v="HOUSING OPPORTUNITY FUND"/>
    <s v="HOF OPER VAL SCTR SIT SKC CH14"/>
    <s v="DEFAULT"/>
    <s v="Default"/>
  </r>
  <r>
    <x v="1"/>
    <s v="1122577"/>
    <s v="000000"/>
    <x v="29"/>
    <s v="0000000"/>
    <n v="2016"/>
    <x v="1"/>
    <x v="29"/>
    <s v="BS200-CURRENT LIABILITIES"/>
    <s v="B2220-DEFERRED REVENUES"/>
    <m/>
    <n v="0"/>
    <n v="0"/>
    <n v="0"/>
    <n v="0"/>
    <n v="0"/>
    <s v="N/A"/>
    <n v="0"/>
    <n v="0"/>
    <n v="0"/>
    <n v="0"/>
    <n v="0"/>
    <n v="0"/>
    <n v="0"/>
    <n v="0"/>
    <n v="0"/>
    <n v="0"/>
    <n v="0"/>
    <n v="0"/>
    <n v="0"/>
    <s v="HOUSING OPPORTUNITY FUND"/>
    <s v="HOF OPER VAL SCTR SIT SKC CH14"/>
    <s v="DEFAULT"/>
    <s v="Default"/>
  </r>
  <r>
    <x v="1"/>
    <s v="1122577"/>
    <s v="351120"/>
    <x v="202"/>
    <s v="0000000"/>
    <n v="2016"/>
    <x v="4"/>
    <x v="201"/>
    <s v="R3000-REVENUE"/>
    <s v="R3340-STATE GRANTS"/>
    <m/>
    <n v="0"/>
    <n v="0"/>
    <n v="4491.32"/>
    <n v="0"/>
    <n v="-4491.32"/>
    <s v="N/A"/>
    <n v="0"/>
    <n v="4491.32"/>
    <n v="0"/>
    <n v="0"/>
    <n v="0"/>
    <n v="0"/>
    <n v="0"/>
    <n v="0"/>
    <n v="0"/>
    <n v="0"/>
    <n v="0"/>
    <n v="0"/>
    <n v="0"/>
    <s v="HOUSING OPPORTUNITY FUND"/>
    <s v="HOF OPER VAL SCTR SIT SKC CH14"/>
    <s v="CONSLDTD ST HMLSS BLK GRN"/>
    <s v="Default"/>
  </r>
  <r>
    <x v="1"/>
    <s v="1122577"/>
    <s v="351120"/>
    <x v="111"/>
    <s v="5595000"/>
    <n v="2016"/>
    <x v="3"/>
    <x v="111"/>
    <s v="50000-PROGRAM EXPENDITURE BUDGET"/>
    <s v="53000-SERVICES-OTHER CHARGES"/>
    <m/>
    <n v="0"/>
    <n v="0"/>
    <n v="-4491.32"/>
    <n v="0"/>
    <n v="4491.32"/>
    <s v="N/A"/>
    <n v="0"/>
    <n v="-4491.32"/>
    <n v="0"/>
    <n v="0"/>
    <n v="0"/>
    <n v="0"/>
    <n v="0"/>
    <n v="0"/>
    <n v="0"/>
    <n v="0"/>
    <n v="0"/>
    <n v="0"/>
    <n v="0"/>
    <s v="HOUSING OPPORTUNITY FUND"/>
    <s v="HOF OPER VAL SCTR SIT SKC CH14"/>
    <s v="CONSLDTD ST HMLSS BLK GRN"/>
    <s v="FACILITIES MAINTENANCE AND OPERATIONS"/>
  </r>
  <r>
    <x v="1"/>
    <s v="1122578"/>
    <s v="000000"/>
    <x v="6"/>
    <s v="0000000"/>
    <n v="2016"/>
    <x v="0"/>
    <x v="6"/>
    <s v="BS000-CURRENT ASSETS"/>
    <s v="B1150-ACCOUNTS RECEIVABLE"/>
    <m/>
    <n v="0"/>
    <n v="0"/>
    <n v="0"/>
    <n v="0"/>
    <n v="0"/>
    <s v="N/A"/>
    <n v="0"/>
    <n v="0"/>
    <n v="0"/>
    <n v="0"/>
    <n v="0"/>
    <n v="0"/>
    <n v="0"/>
    <n v="0"/>
    <n v="0"/>
    <n v="0"/>
    <n v="0"/>
    <n v="0"/>
    <n v="0"/>
    <s v="HOUSING OPPORTUNITY FUND"/>
    <s v="HOF OPER FSA ERL FAM MOTL CH14"/>
    <s v="DEFAULT"/>
    <s v="Default"/>
  </r>
  <r>
    <x v="1"/>
    <s v="1122578"/>
    <s v="000000"/>
    <x v="9"/>
    <s v="0000000"/>
    <n v="2016"/>
    <x v="0"/>
    <x v="9"/>
    <s v="BS000-CURRENT ASSETS"/>
    <s v="B1150-ACCOUNTS RECEIVABLE"/>
    <m/>
    <n v="0"/>
    <n v="0"/>
    <n v="0"/>
    <n v="0"/>
    <n v="0"/>
    <s v="N/A"/>
    <n v="0"/>
    <n v="0"/>
    <n v="0"/>
    <n v="0"/>
    <n v="0"/>
    <n v="0"/>
    <n v="0"/>
    <n v="0"/>
    <n v="0"/>
    <n v="0"/>
    <n v="0"/>
    <n v="0"/>
    <n v="0"/>
    <s v="HOUSING OPPORTUNITY FUND"/>
    <s v="HOF OPER FSA ERL FAM MOTL CH14"/>
    <s v="DEFAULT"/>
    <s v="Default"/>
  </r>
  <r>
    <x v="1"/>
    <s v="1122578"/>
    <s v="000000"/>
    <x v="29"/>
    <s v="0000000"/>
    <n v="2016"/>
    <x v="1"/>
    <x v="29"/>
    <s v="BS200-CURRENT LIABILITIES"/>
    <s v="B2220-DEFERRED REVENUES"/>
    <m/>
    <n v="0"/>
    <n v="0"/>
    <n v="0"/>
    <n v="0"/>
    <n v="0"/>
    <s v="N/A"/>
    <n v="0"/>
    <n v="0"/>
    <n v="0"/>
    <n v="0"/>
    <n v="0"/>
    <n v="0"/>
    <n v="0"/>
    <n v="0"/>
    <n v="0"/>
    <n v="0"/>
    <n v="0"/>
    <n v="0"/>
    <n v="0"/>
    <s v="HOUSING OPPORTUNITY FUND"/>
    <s v="HOF OPER FSA ERL FAM MOTL CH14"/>
    <s v="DEFAULT"/>
    <s v="Default"/>
  </r>
  <r>
    <x v="1"/>
    <s v="1122578"/>
    <s v="351120"/>
    <x v="202"/>
    <s v="0000000"/>
    <n v="2016"/>
    <x v="4"/>
    <x v="201"/>
    <s v="R3000-REVENUE"/>
    <s v="R3340-STATE GRANTS"/>
    <m/>
    <n v="0"/>
    <n v="0"/>
    <n v="0"/>
    <n v="0"/>
    <n v="0"/>
    <s v="N/A"/>
    <n v="0"/>
    <n v="0"/>
    <n v="0"/>
    <n v="0"/>
    <n v="0"/>
    <n v="0"/>
    <n v="0"/>
    <n v="0"/>
    <n v="0"/>
    <n v="0"/>
    <n v="0"/>
    <n v="0"/>
    <n v="0"/>
    <s v="HOUSING OPPORTUNITY FUND"/>
    <s v="HOF OPER FSA ERL FAM MOTL CH14"/>
    <s v="CONSLDTD ST HMLSS BLK GRN"/>
    <s v="Default"/>
  </r>
  <r>
    <x v="1"/>
    <s v="1122578"/>
    <s v="351120"/>
    <x v="111"/>
    <s v="5595000"/>
    <n v="2016"/>
    <x v="3"/>
    <x v="111"/>
    <s v="50000-PROGRAM EXPENDITURE BUDGET"/>
    <s v="53000-SERVICES-OTHER CHARGES"/>
    <m/>
    <n v="0"/>
    <n v="0"/>
    <n v="0"/>
    <n v="-2814.68"/>
    <n v="2814.68"/>
    <s v="N/A"/>
    <n v="0"/>
    <n v="0"/>
    <n v="0"/>
    <n v="0"/>
    <n v="0"/>
    <n v="0"/>
    <n v="0"/>
    <n v="0"/>
    <n v="0"/>
    <n v="0"/>
    <n v="0"/>
    <n v="0"/>
    <n v="0"/>
    <s v="HOUSING OPPORTUNITY FUND"/>
    <s v="HOF OPER FSA ERL FAM MOTL CH14"/>
    <s v="CONSLDTD ST HMLSS BLK GRN"/>
    <s v="FACILITIES MAINTENANCE AND OPERATIONS"/>
  </r>
  <r>
    <x v="1"/>
    <s v="1122579"/>
    <s v="000000"/>
    <x v="6"/>
    <s v="0000000"/>
    <n v="2016"/>
    <x v="0"/>
    <x v="6"/>
    <s v="BS000-CURRENT ASSETS"/>
    <s v="B1150-ACCOUNTS RECEIVABLE"/>
    <m/>
    <n v="0"/>
    <n v="0"/>
    <n v="0"/>
    <n v="0"/>
    <n v="0"/>
    <s v="N/A"/>
    <n v="0"/>
    <n v="0"/>
    <n v="0"/>
    <n v="0"/>
    <n v="0"/>
    <n v="0"/>
    <n v="0"/>
    <n v="0"/>
    <n v="0"/>
    <n v="0"/>
    <n v="0"/>
    <n v="0"/>
    <n v="0"/>
    <s v="HOUSING OPPORTUNITY FUND"/>
    <s v="HOF OPER YMC STEP UP TLH CH14"/>
    <s v="DEFAULT"/>
    <s v="Default"/>
  </r>
  <r>
    <x v="1"/>
    <s v="1122579"/>
    <s v="000000"/>
    <x v="9"/>
    <s v="0000000"/>
    <n v="2016"/>
    <x v="0"/>
    <x v="9"/>
    <s v="BS000-CURRENT ASSETS"/>
    <s v="B1150-ACCOUNTS RECEIVABLE"/>
    <m/>
    <n v="0"/>
    <n v="0"/>
    <n v="0"/>
    <n v="0"/>
    <n v="0"/>
    <s v="N/A"/>
    <n v="0"/>
    <n v="0"/>
    <n v="0"/>
    <n v="0"/>
    <n v="0"/>
    <n v="0"/>
    <n v="0"/>
    <n v="0"/>
    <n v="0"/>
    <n v="0"/>
    <n v="0"/>
    <n v="0"/>
    <n v="0"/>
    <s v="HOUSING OPPORTUNITY FUND"/>
    <s v="HOF OPER YMC STEP UP TLH CH14"/>
    <s v="DEFAULT"/>
    <s v="Default"/>
  </r>
  <r>
    <x v="1"/>
    <s v="1122579"/>
    <s v="000000"/>
    <x v="29"/>
    <s v="0000000"/>
    <n v="2016"/>
    <x v="1"/>
    <x v="29"/>
    <s v="BS200-CURRENT LIABILITIES"/>
    <s v="B2220-DEFERRED REVENUES"/>
    <m/>
    <n v="0"/>
    <n v="0"/>
    <n v="0"/>
    <n v="0"/>
    <n v="0"/>
    <s v="N/A"/>
    <n v="0"/>
    <n v="0"/>
    <n v="0"/>
    <n v="0"/>
    <n v="0"/>
    <n v="0"/>
    <n v="0"/>
    <n v="0"/>
    <n v="0"/>
    <n v="0"/>
    <n v="0"/>
    <n v="0"/>
    <n v="0"/>
    <s v="HOUSING OPPORTUNITY FUND"/>
    <s v="HOF OPER YMC STEP UP TLH CH14"/>
    <s v="DEFAULT"/>
    <s v="Default"/>
  </r>
  <r>
    <x v="1"/>
    <s v="1122579"/>
    <s v="351120"/>
    <x v="202"/>
    <s v="0000000"/>
    <n v="2016"/>
    <x v="4"/>
    <x v="201"/>
    <s v="R3000-REVENUE"/>
    <s v="R3340-STATE GRANTS"/>
    <m/>
    <n v="0"/>
    <n v="0"/>
    <n v="0"/>
    <n v="0"/>
    <n v="0"/>
    <s v="N/A"/>
    <n v="0"/>
    <n v="0"/>
    <n v="0"/>
    <n v="0"/>
    <n v="0"/>
    <n v="0"/>
    <n v="0"/>
    <n v="0"/>
    <n v="0"/>
    <n v="0"/>
    <n v="0"/>
    <n v="0"/>
    <n v="0"/>
    <s v="HOUSING OPPORTUNITY FUND"/>
    <s v="HOF OPER YMC STEP UP TLH CH14"/>
    <s v="CONSLDTD ST HMLSS BLK GRN"/>
    <s v="Default"/>
  </r>
  <r>
    <x v="1"/>
    <s v="1122579"/>
    <s v="351120"/>
    <x v="111"/>
    <s v="5595000"/>
    <n v="2016"/>
    <x v="3"/>
    <x v="111"/>
    <s v="50000-PROGRAM EXPENDITURE BUDGET"/>
    <s v="53000-SERVICES-OTHER CHARGES"/>
    <m/>
    <n v="0"/>
    <n v="0"/>
    <n v="0"/>
    <n v="0"/>
    <n v="0"/>
    <s v="N/A"/>
    <n v="0"/>
    <n v="0"/>
    <n v="0"/>
    <n v="0"/>
    <n v="0"/>
    <n v="0"/>
    <n v="0"/>
    <n v="0"/>
    <n v="0"/>
    <n v="0"/>
    <n v="0"/>
    <n v="0"/>
    <n v="0"/>
    <s v="HOUSING OPPORTUNITY FUND"/>
    <s v="HOF OPER YMC STEP UP TLH CH14"/>
    <s v="CONSLDTD ST HMLSS BLK GRN"/>
    <s v="FACILITIES MAINTENANCE AND OPERATIONS"/>
  </r>
  <r>
    <x v="1"/>
    <s v="1122580"/>
    <s v="000000"/>
    <x v="6"/>
    <s v="0000000"/>
    <n v="2016"/>
    <x v="0"/>
    <x v="6"/>
    <s v="BS000-CURRENT ASSETS"/>
    <s v="B1150-ACCOUNTS RECEIVABLE"/>
    <m/>
    <n v="0"/>
    <n v="0"/>
    <n v="0"/>
    <n v="0"/>
    <n v="0"/>
    <s v="N/A"/>
    <n v="0"/>
    <n v="0"/>
    <n v="0"/>
    <n v="0"/>
    <n v="0"/>
    <n v="0"/>
    <n v="0"/>
    <n v="0"/>
    <n v="0"/>
    <n v="0"/>
    <n v="0"/>
    <n v="0"/>
    <n v="0"/>
    <s v="HOUSING OPPORTUNITY FUND"/>
    <s v="HOF OPER YCO ADLSNT SHLTR CH14"/>
    <s v="DEFAULT"/>
    <s v="Default"/>
  </r>
  <r>
    <x v="1"/>
    <s v="1122580"/>
    <s v="000000"/>
    <x v="9"/>
    <s v="0000000"/>
    <n v="2016"/>
    <x v="0"/>
    <x v="9"/>
    <s v="BS000-CURRENT ASSETS"/>
    <s v="B1150-ACCOUNTS RECEIVABLE"/>
    <m/>
    <n v="0"/>
    <n v="0"/>
    <n v="0"/>
    <n v="0"/>
    <n v="0"/>
    <s v="N/A"/>
    <n v="0"/>
    <n v="0"/>
    <n v="0"/>
    <n v="0"/>
    <n v="0"/>
    <n v="0"/>
    <n v="0"/>
    <n v="0"/>
    <n v="0"/>
    <n v="0"/>
    <n v="0"/>
    <n v="0"/>
    <n v="0"/>
    <s v="HOUSING OPPORTUNITY FUND"/>
    <s v="HOF OPER YCO ADLSNT SHLTR CH14"/>
    <s v="DEFAULT"/>
    <s v="Default"/>
  </r>
  <r>
    <x v="1"/>
    <s v="1122580"/>
    <s v="000000"/>
    <x v="29"/>
    <s v="0000000"/>
    <n v="2016"/>
    <x v="1"/>
    <x v="29"/>
    <s v="BS200-CURRENT LIABILITIES"/>
    <s v="B2220-DEFERRED REVENUES"/>
    <m/>
    <n v="0"/>
    <n v="0"/>
    <n v="0"/>
    <n v="0"/>
    <n v="0"/>
    <s v="N/A"/>
    <n v="0"/>
    <n v="0"/>
    <n v="0"/>
    <n v="0"/>
    <n v="0"/>
    <n v="0"/>
    <n v="0"/>
    <n v="0"/>
    <n v="0"/>
    <n v="0"/>
    <n v="0"/>
    <n v="0"/>
    <n v="0"/>
    <s v="HOUSING OPPORTUNITY FUND"/>
    <s v="HOF OPER YCO ADLSNT SHLTR CH14"/>
    <s v="DEFAULT"/>
    <s v="Default"/>
  </r>
  <r>
    <x v="1"/>
    <s v="1122580"/>
    <s v="351120"/>
    <x v="202"/>
    <s v="0000000"/>
    <n v="2016"/>
    <x v="4"/>
    <x v="201"/>
    <s v="R3000-REVENUE"/>
    <s v="R3340-STATE GRANTS"/>
    <m/>
    <n v="0"/>
    <n v="0"/>
    <n v="0"/>
    <n v="0"/>
    <n v="0"/>
    <s v="N/A"/>
    <n v="0"/>
    <n v="0"/>
    <n v="0"/>
    <n v="0"/>
    <n v="0"/>
    <n v="0"/>
    <n v="0"/>
    <n v="0"/>
    <n v="0"/>
    <n v="0"/>
    <n v="0"/>
    <n v="0"/>
    <n v="0"/>
    <s v="HOUSING OPPORTUNITY FUND"/>
    <s v="HOF OPER YCO ADLSNT SHLTR CH14"/>
    <s v="CONSLDTD ST HMLSS BLK GRN"/>
    <s v="Default"/>
  </r>
  <r>
    <x v="1"/>
    <s v="1122580"/>
    <s v="351120"/>
    <x v="111"/>
    <s v="5595000"/>
    <n v="2016"/>
    <x v="3"/>
    <x v="111"/>
    <s v="50000-PROGRAM EXPENDITURE BUDGET"/>
    <s v="53000-SERVICES-OTHER CHARGES"/>
    <m/>
    <n v="0"/>
    <n v="0"/>
    <n v="0"/>
    <n v="0"/>
    <n v="0"/>
    <s v="N/A"/>
    <n v="0"/>
    <n v="0"/>
    <n v="0"/>
    <n v="0"/>
    <n v="0"/>
    <n v="0"/>
    <n v="0"/>
    <n v="0"/>
    <n v="0"/>
    <n v="0"/>
    <n v="0"/>
    <n v="0"/>
    <n v="0"/>
    <s v="HOUSING OPPORTUNITY FUND"/>
    <s v="HOF OPER YCO ADLSNT SHLTR CH14"/>
    <s v="CONSLDTD ST HMLSS BLK GRN"/>
    <s v="FACILITIES MAINTENANCE AND OPERATIONS"/>
  </r>
  <r>
    <x v="1"/>
    <s v="1122581"/>
    <s v="000000"/>
    <x v="6"/>
    <s v="0000000"/>
    <n v="2016"/>
    <x v="0"/>
    <x v="6"/>
    <s v="BS000-CURRENT ASSETS"/>
    <s v="B1150-ACCOUNTS RECEIVABLE"/>
    <m/>
    <n v="0"/>
    <n v="0"/>
    <n v="0"/>
    <n v="0"/>
    <n v="0"/>
    <s v="N/A"/>
    <n v="0"/>
    <n v="0"/>
    <n v="0"/>
    <n v="0"/>
    <n v="0"/>
    <n v="0"/>
    <n v="0"/>
    <n v="0"/>
    <n v="0"/>
    <n v="0"/>
    <n v="0"/>
    <n v="0"/>
    <n v="0"/>
    <s v="HOUSING OPPORTUNITY FUND"/>
    <s v="HOF OPER YCO YNG ADLT ORN CH14"/>
    <s v="DEFAULT"/>
    <s v="Default"/>
  </r>
  <r>
    <x v="1"/>
    <s v="1122581"/>
    <s v="000000"/>
    <x v="9"/>
    <s v="0000000"/>
    <n v="2016"/>
    <x v="0"/>
    <x v="9"/>
    <s v="BS000-CURRENT ASSETS"/>
    <s v="B1150-ACCOUNTS RECEIVABLE"/>
    <m/>
    <n v="0"/>
    <n v="0"/>
    <n v="0"/>
    <n v="0"/>
    <n v="0"/>
    <s v="N/A"/>
    <n v="0"/>
    <n v="0"/>
    <n v="0"/>
    <n v="0"/>
    <n v="0"/>
    <n v="0"/>
    <n v="0"/>
    <n v="0"/>
    <n v="0"/>
    <n v="0"/>
    <n v="0"/>
    <n v="0"/>
    <n v="0"/>
    <s v="HOUSING OPPORTUNITY FUND"/>
    <s v="HOF OPER YCO YNG ADLT ORN CH14"/>
    <s v="DEFAULT"/>
    <s v="Default"/>
  </r>
  <r>
    <x v="1"/>
    <s v="1122581"/>
    <s v="000000"/>
    <x v="29"/>
    <s v="0000000"/>
    <n v="2016"/>
    <x v="1"/>
    <x v="29"/>
    <s v="BS200-CURRENT LIABILITIES"/>
    <s v="B2220-DEFERRED REVENUES"/>
    <m/>
    <n v="0"/>
    <n v="0"/>
    <n v="0"/>
    <n v="0"/>
    <n v="0"/>
    <s v="N/A"/>
    <n v="0"/>
    <n v="0"/>
    <n v="0"/>
    <n v="0"/>
    <n v="0"/>
    <n v="0"/>
    <n v="0"/>
    <n v="0"/>
    <n v="0"/>
    <n v="0"/>
    <n v="0"/>
    <n v="0"/>
    <n v="0"/>
    <s v="HOUSING OPPORTUNITY FUND"/>
    <s v="HOF OPER YCO YNG ADLT ORN CH14"/>
    <s v="DEFAULT"/>
    <s v="Default"/>
  </r>
  <r>
    <x v="1"/>
    <s v="1122581"/>
    <s v="351120"/>
    <x v="202"/>
    <s v="0000000"/>
    <n v="2016"/>
    <x v="4"/>
    <x v="201"/>
    <s v="R3000-REVENUE"/>
    <s v="R3340-STATE GRANTS"/>
    <m/>
    <n v="0"/>
    <n v="0"/>
    <n v="0"/>
    <n v="0"/>
    <n v="0"/>
    <s v="N/A"/>
    <n v="0"/>
    <n v="0"/>
    <n v="0"/>
    <n v="0"/>
    <n v="0"/>
    <n v="0"/>
    <n v="0"/>
    <n v="0"/>
    <n v="0"/>
    <n v="0"/>
    <n v="0"/>
    <n v="0"/>
    <n v="0"/>
    <s v="HOUSING OPPORTUNITY FUND"/>
    <s v="HOF OPER YCO YNG ADLT ORN CH14"/>
    <s v="CONSLDTD ST HMLSS BLK GRN"/>
    <s v="Default"/>
  </r>
  <r>
    <x v="1"/>
    <s v="1122581"/>
    <s v="351120"/>
    <x v="111"/>
    <s v="5595000"/>
    <n v="2016"/>
    <x v="3"/>
    <x v="111"/>
    <s v="50000-PROGRAM EXPENDITURE BUDGET"/>
    <s v="53000-SERVICES-OTHER CHARGES"/>
    <m/>
    <n v="0"/>
    <n v="0"/>
    <n v="0"/>
    <n v="0"/>
    <n v="0"/>
    <s v="N/A"/>
    <n v="0"/>
    <n v="0"/>
    <n v="0"/>
    <n v="0"/>
    <n v="0"/>
    <n v="0"/>
    <n v="0"/>
    <n v="0"/>
    <n v="0"/>
    <n v="0"/>
    <n v="0"/>
    <n v="0"/>
    <n v="0"/>
    <s v="HOUSING OPPORTUNITY FUND"/>
    <s v="HOF OPER YCO YNG ADLT ORN CH14"/>
    <s v="CONSLDTD ST HMLSS BLK GRN"/>
    <s v="FACILITIES MAINTENANCE AND OPERATIONS"/>
  </r>
  <r>
    <x v="1"/>
    <s v="1122582"/>
    <s v="000000"/>
    <x v="6"/>
    <s v="0000000"/>
    <n v="2016"/>
    <x v="0"/>
    <x v="6"/>
    <s v="BS000-CURRENT ASSETS"/>
    <s v="B1150-ACCOUNTS RECEIVABLE"/>
    <m/>
    <n v="0"/>
    <n v="0"/>
    <n v="0"/>
    <n v="0"/>
    <n v="0"/>
    <s v="N/A"/>
    <n v="0"/>
    <n v="0"/>
    <n v="0"/>
    <n v="0"/>
    <n v="0"/>
    <n v="0"/>
    <n v="0"/>
    <n v="0"/>
    <n v="0"/>
    <n v="0"/>
    <n v="0"/>
    <n v="0"/>
    <n v="0"/>
    <s v="HOUSING OPPORTUNITY FUND"/>
    <s v="HOF OPER YWC DV MTEL VCHR CH14"/>
    <s v="DEFAULT"/>
    <s v="Default"/>
  </r>
  <r>
    <x v="1"/>
    <s v="1122582"/>
    <s v="000000"/>
    <x v="9"/>
    <s v="0000000"/>
    <n v="2016"/>
    <x v="0"/>
    <x v="9"/>
    <s v="BS000-CURRENT ASSETS"/>
    <s v="B1150-ACCOUNTS RECEIVABLE"/>
    <m/>
    <n v="0"/>
    <n v="0"/>
    <n v="0"/>
    <n v="0"/>
    <n v="0"/>
    <s v="N/A"/>
    <n v="0"/>
    <n v="0"/>
    <n v="0"/>
    <n v="0"/>
    <n v="0"/>
    <n v="0"/>
    <n v="0"/>
    <n v="0"/>
    <n v="0"/>
    <n v="0"/>
    <n v="0"/>
    <n v="0"/>
    <n v="0"/>
    <s v="HOUSING OPPORTUNITY FUND"/>
    <s v="HOF OPER YWC DV MTEL VCHR CH14"/>
    <s v="DEFAULT"/>
    <s v="Default"/>
  </r>
  <r>
    <x v="1"/>
    <s v="1122582"/>
    <s v="000000"/>
    <x v="29"/>
    <s v="0000000"/>
    <n v="2016"/>
    <x v="1"/>
    <x v="29"/>
    <s v="BS200-CURRENT LIABILITIES"/>
    <s v="B2220-DEFERRED REVENUES"/>
    <m/>
    <n v="0"/>
    <n v="0"/>
    <n v="0"/>
    <n v="0"/>
    <n v="0"/>
    <s v="N/A"/>
    <n v="0"/>
    <n v="0"/>
    <n v="0"/>
    <n v="0"/>
    <n v="0"/>
    <n v="0"/>
    <n v="0"/>
    <n v="0"/>
    <n v="0"/>
    <n v="0"/>
    <n v="0"/>
    <n v="0"/>
    <n v="0"/>
    <s v="HOUSING OPPORTUNITY FUND"/>
    <s v="HOF OPER YWC DV MTEL VCHR CH14"/>
    <s v="DEFAULT"/>
    <s v="Default"/>
  </r>
  <r>
    <x v="1"/>
    <s v="1122582"/>
    <s v="351120"/>
    <x v="202"/>
    <s v="0000000"/>
    <n v="2016"/>
    <x v="4"/>
    <x v="201"/>
    <s v="R3000-REVENUE"/>
    <s v="R3340-STATE GRANTS"/>
    <m/>
    <n v="0"/>
    <n v="0"/>
    <n v="0"/>
    <n v="0"/>
    <n v="0"/>
    <s v="N/A"/>
    <n v="0"/>
    <n v="0"/>
    <n v="0"/>
    <n v="0"/>
    <n v="0"/>
    <n v="0"/>
    <n v="0"/>
    <n v="0"/>
    <n v="0"/>
    <n v="0"/>
    <n v="0"/>
    <n v="0"/>
    <n v="0"/>
    <s v="HOUSING OPPORTUNITY FUND"/>
    <s v="HOF OPER YWC DV MTEL VCHR CH14"/>
    <s v="CONSLDTD ST HMLSS BLK GRN"/>
    <s v="Default"/>
  </r>
  <r>
    <x v="1"/>
    <s v="1122582"/>
    <s v="351120"/>
    <x v="111"/>
    <s v="5595000"/>
    <n v="2016"/>
    <x v="3"/>
    <x v="111"/>
    <s v="50000-PROGRAM EXPENDITURE BUDGET"/>
    <s v="53000-SERVICES-OTHER CHARGES"/>
    <m/>
    <n v="0"/>
    <n v="0"/>
    <n v="0"/>
    <n v="0"/>
    <n v="0"/>
    <s v="N/A"/>
    <n v="0"/>
    <n v="0"/>
    <n v="0"/>
    <n v="0"/>
    <n v="0"/>
    <n v="0"/>
    <n v="0"/>
    <n v="0"/>
    <n v="0"/>
    <n v="0"/>
    <n v="0"/>
    <n v="0"/>
    <n v="0"/>
    <s v="HOUSING OPPORTUNITY FUND"/>
    <s v="HOF OPER YWC DV MTEL VCHR CH14"/>
    <s v="CONSLDTD ST HMLSS BLK GRN"/>
    <s v="FACILITIES MAINTENANCE AND OPERATIONS"/>
  </r>
  <r>
    <x v="1"/>
    <s v="1122583"/>
    <s v="000000"/>
    <x v="6"/>
    <s v="0000000"/>
    <n v="2016"/>
    <x v="0"/>
    <x v="6"/>
    <s v="BS000-CURRENT ASSETS"/>
    <s v="B1150-ACCOUNTS RECEIVABLE"/>
    <m/>
    <n v="0"/>
    <n v="0"/>
    <n v="0"/>
    <n v="0"/>
    <n v="0"/>
    <s v="N/A"/>
    <n v="0"/>
    <n v="0"/>
    <n v="0"/>
    <n v="0"/>
    <n v="0"/>
    <n v="0"/>
    <n v="0"/>
    <n v="0"/>
    <n v="0"/>
    <n v="0"/>
    <n v="0"/>
    <n v="0"/>
    <n v="0"/>
    <s v="HOUSING OPPORTUNITY FUND"/>
    <s v="HOF OPER YWC SKC FAM CH14SH"/>
    <s v="DEFAULT"/>
    <s v="Default"/>
  </r>
  <r>
    <x v="1"/>
    <s v="1122583"/>
    <s v="000000"/>
    <x v="9"/>
    <s v="0000000"/>
    <n v="2016"/>
    <x v="0"/>
    <x v="9"/>
    <s v="BS000-CURRENT ASSETS"/>
    <s v="B1150-ACCOUNTS RECEIVABLE"/>
    <m/>
    <n v="0"/>
    <n v="0"/>
    <n v="0"/>
    <n v="0"/>
    <n v="0"/>
    <s v="N/A"/>
    <n v="0"/>
    <n v="0"/>
    <n v="0"/>
    <n v="0"/>
    <n v="0"/>
    <n v="0"/>
    <n v="0"/>
    <n v="0"/>
    <n v="0"/>
    <n v="0"/>
    <n v="0"/>
    <n v="0"/>
    <n v="0"/>
    <s v="HOUSING OPPORTUNITY FUND"/>
    <s v="HOF OPER YWC SKC FAM CH14SH"/>
    <s v="DEFAULT"/>
    <s v="Default"/>
  </r>
  <r>
    <x v="1"/>
    <s v="1122583"/>
    <s v="000000"/>
    <x v="29"/>
    <s v="0000000"/>
    <n v="2016"/>
    <x v="1"/>
    <x v="29"/>
    <s v="BS200-CURRENT LIABILITIES"/>
    <s v="B2220-DEFERRED REVENUES"/>
    <m/>
    <n v="0"/>
    <n v="0"/>
    <n v="0"/>
    <n v="0"/>
    <n v="0"/>
    <s v="N/A"/>
    <n v="0"/>
    <n v="0"/>
    <n v="0"/>
    <n v="0"/>
    <n v="0"/>
    <n v="0"/>
    <n v="0"/>
    <n v="0"/>
    <n v="0"/>
    <n v="0"/>
    <n v="0"/>
    <n v="0"/>
    <n v="0"/>
    <s v="HOUSING OPPORTUNITY FUND"/>
    <s v="HOF OPER YWC SKC FAM CH14SH"/>
    <s v="DEFAULT"/>
    <s v="Default"/>
  </r>
  <r>
    <x v="1"/>
    <s v="1122583"/>
    <s v="351120"/>
    <x v="202"/>
    <s v="0000000"/>
    <n v="2016"/>
    <x v="4"/>
    <x v="201"/>
    <s v="R3000-REVENUE"/>
    <s v="R3340-STATE GRANTS"/>
    <m/>
    <n v="0"/>
    <n v="0"/>
    <n v="0"/>
    <n v="0"/>
    <n v="0"/>
    <s v="N/A"/>
    <n v="0"/>
    <n v="0"/>
    <n v="0"/>
    <n v="0"/>
    <n v="0"/>
    <n v="0"/>
    <n v="0"/>
    <n v="0"/>
    <n v="0"/>
    <n v="0"/>
    <n v="0"/>
    <n v="0"/>
    <n v="0"/>
    <s v="HOUSING OPPORTUNITY FUND"/>
    <s v="HOF OPER YWC SKC FAM CH14SH"/>
    <s v="CONSLDTD ST HMLSS BLK GRN"/>
    <s v="Default"/>
  </r>
  <r>
    <x v="1"/>
    <s v="1122583"/>
    <s v="351120"/>
    <x v="111"/>
    <s v="5595000"/>
    <n v="2016"/>
    <x v="3"/>
    <x v="111"/>
    <s v="50000-PROGRAM EXPENDITURE BUDGET"/>
    <s v="53000-SERVICES-OTHER CHARGES"/>
    <m/>
    <n v="0"/>
    <n v="0"/>
    <n v="0"/>
    <n v="0"/>
    <n v="0"/>
    <s v="N/A"/>
    <n v="0"/>
    <n v="0"/>
    <n v="0"/>
    <n v="0"/>
    <n v="0"/>
    <n v="0"/>
    <n v="0"/>
    <n v="0"/>
    <n v="0"/>
    <n v="0"/>
    <n v="0"/>
    <n v="0"/>
    <n v="0"/>
    <s v="HOUSING OPPORTUNITY FUND"/>
    <s v="HOF OPER YWC SKC FAM CH14SH"/>
    <s v="CONSLDTD ST HMLSS BLK GRN"/>
    <s v="FACILITIES MAINTENANCE AND OPERATIONS"/>
  </r>
  <r>
    <x v="1"/>
    <s v="1122584"/>
    <s v="000000"/>
    <x v="6"/>
    <s v="0000000"/>
    <n v="2016"/>
    <x v="0"/>
    <x v="6"/>
    <s v="BS000-CURRENT ASSETS"/>
    <s v="B1150-ACCOUNTS RECEIVABLE"/>
    <m/>
    <n v="0"/>
    <n v="0"/>
    <n v="0"/>
    <n v="0"/>
    <n v="0"/>
    <s v="N/A"/>
    <n v="0"/>
    <n v="0"/>
    <n v="0"/>
    <n v="0"/>
    <n v="0"/>
    <n v="0"/>
    <n v="0"/>
    <n v="0"/>
    <n v="0"/>
    <n v="0"/>
    <n v="0"/>
    <n v="0"/>
    <n v="0"/>
    <s v="HOUSING OPPORTUNITY FUND"/>
    <s v="HOF OPER YWC CNT AREA SHL CH14"/>
    <s v="DEFAULT"/>
    <s v="Default"/>
  </r>
  <r>
    <x v="1"/>
    <s v="1122584"/>
    <s v="000000"/>
    <x v="9"/>
    <s v="0000000"/>
    <n v="2016"/>
    <x v="0"/>
    <x v="9"/>
    <s v="BS000-CURRENT ASSETS"/>
    <s v="B1150-ACCOUNTS RECEIVABLE"/>
    <m/>
    <n v="0"/>
    <n v="0"/>
    <n v="0"/>
    <n v="0"/>
    <n v="0"/>
    <s v="N/A"/>
    <n v="0"/>
    <n v="0"/>
    <n v="0"/>
    <n v="0"/>
    <n v="0"/>
    <n v="0"/>
    <n v="0"/>
    <n v="0"/>
    <n v="0"/>
    <n v="0"/>
    <n v="0"/>
    <n v="0"/>
    <n v="0"/>
    <s v="HOUSING OPPORTUNITY FUND"/>
    <s v="HOF OPER YWC CNT AREA SHL CH14"/>
    <s v="DEFAULT"/>
    <s v="Default"/>
  </r>
  <r>
    <x v="1"/>
    <s v="1122584"/>
    <s v="000000"/>
    <x v="29"/>
    <s v="0000000"/>
    <n v="2016"/>
    <x v="1"/>
    <x v="29"/>
    <s v="BS200-CURRENT LIABILITIES"/>
    <s v="B2220-DEFERRED REVENUES"/>
    <m/>
    <n v="0"/>
    <n v="0"/>
    <n v="0"/>
    <n v="0"/>
    <n v="0"/>
    <s v="N/A"/>
    <n v="0"/>
    <n v="0"/>
    <n v="0"/>
    <n v="0"/>
    <n v="0"/>
    <n v="0"/>
    <n v="0"/>
    <n v="0"/>
    <n v="0"/>
    <n v="0"/>
    <n v="0"/>
    <n v="0"/>
    <n v="0"/>
    <s v="HOUSING OPPORTUNITY FUND"/>
    <s v="HOF OPER YWC CNT AREA SHL CH14"/>
    <s v="DEFAULT"/>
    <s v="Default"/>
  </r>
  <r>
    <x v="1"/>
    <s v="1122584"/>
    <s v="351120"/>
    <x v="202"/>
    <s v="0000000"/>
    <n v="2016"/>
    <x v="4"/>
    <x v="201"/>
    <s v="R3000-REVENUE"/>
    <s v="R3340-STATE GRANTS"/>
    <m/>
    <n v="0"/>
    <n v="0"/>
    <n v="0"/>
    <n v="0"/>
    <n v="0"/>
    <s v="N/A"/>
    <n v="0"/>
    <n v="0"/>
    <n v="0"/>
    <n v="0"/>
    <n v="0"/>
    <n v="0"/>
    <n v="0"/>
    <n v="0"/>
    <n v="0"/>
    <n v="0"/>
    <n v="0"/>
    <n v="0"/>
    <n v="0"/>
    <s v="HOUSING OPPORTUNITY FUND"/>
    <s v="HOF OPER YWC CNT AREA SHL CH14"/>
    <s v="CONSLDTD ST HMLSS BLK GRN"/>
    <s v="Default"/>
  </r>
  <r>
    <x v="1"/>
    <s v="1122584"/>
    <s v="351120"/>
    <x v="111"/>
    <s v="5595000"/>
    <n v="2016"/>
    <x v="3"/>
    <x v="111"/>
    <s v="50000-PROGRAM EXPENDITURE BUDGET"/>
    <s v="53000-SERVICES-OTHER CHARGES"/>
    <m/>
    <n v="0"/>
    <n v="0"/>
    <n v="0"/>
    <n v="0"/>
    <n v="0"/>
    <s v="N/A"/>
    <n v="0"/>
    <n v="0"/>
    <n v="0"/>
    <n v="0"/>
    <n v="0"/>
    <n v="0"/>
    <n v="0"/>
    <n v="0"/>
    <n v="0"/>
    <n v="0"/>
    <n v="0"/>
    <n v="0"/>
    <n v="0"/>
    <s v="HOUSING OPPORTUNITY FUND"/>
    <s v="HOF OPER YWC CNT AREA SHL CH14"/>
    <s v="CONSLDTD ST HMLSS BLK GRN"/>
    <s v="FACILITIES MAINTENANCE AND OPERATIONS"/>
  </r>
  <r>
    <x v="1"/>
    <s v="1122585"/>
    <s v="000000"/>
    <x v="6"/>
    <s v="0000000"/>
    <n v="2016"/>
    <x v="0"/>
    <x v="6"/>
    <s v="BS000-CURRENT ASSETS"/>
    <s v="B1150-ACCOUNTS RECEIVABLE"/>
    <m/>
    <n v="0"/>
    <n v="0"/>
    <n v="0"/>
    <n v="0"/>
    <n v="0"/>
    <s v="N/A"/>
    <n v="0"/>
    <n v="0"/>
    <n v="0"/>
    <n v="0"/>
    <n v="0"/>
    <n v="0"/>
    <n v="0"/>
    <n v="0"/>
    <n v="0"/>
    <n v="0"/>
    <n v="0"/>
    <n v="0"/>
    <n v="0"/>
    <s v="HOUSING OPPORTUNITY FUND"/>
    <s v="HOF OPER YWC CTR AREA TRN CH14"/>
    <s v="DEFAULT"/>
    <s v="Default"/>
  </r>
  <r>
    <x v="1"/>
    <s v="1122585"/>
    <s v="000000"/>
    <x v="9"/>
    <s v="0000000"/>
    <n v="2016"/>
    <x v="0"/>
    <x v="9"/>
    <s v="BS000-CURRENT ASSETS"/>
    <s v="B1150-ACCOUNTS RECEIVABLE"/>
    <m/>
    <n v="0"/>
    <n v="0"/>
    <n v="0"/>
    <n v="0"/>
    <n v="0"/>
    <s v="N/A"/>
    <n v="0"/>
    <n v="0"/>
    <n v="0"/>
    <n v="0"/>
    <n v="0"/>
    <n v="0"/>
    <n v="0"/>
    <n v="0"/>
    <n v="0"/>
    <n v="0"/>
    <n v="0"/>
    <n v="0"/>
    <n v="0"/>
    <s v="HOUSING OPPORTUNITY FUND"/>
    <s v="HOF OPER YWC CTR AREA TRN CH14"/>
    <s v="DEFAULT"/>
    <s v="Default"/>
  </r>
  <r>
    <x v="1"/>
    <s v="1122585"/>
    <s v="000000"/>
    <x v="29"/>
    <s v="0000000"/>
    <n v="2016"/>
    <x v="1"/>
    <x v="29"/>
    <s v="BS200-CURRENT LIABILITIES"/>
    <s v="B2220-DEFERRED REVENUES"/>
    <m/>
    <n v="0"/>
    <n v="0"/>
    <n v="0"/>
    <n v="0"/>
    <n v="0"/>
    <s v="N/A"/>
    <n v="0"/>
    <n v="0"/>
    <n v="0"/>
    <n v="0"/>
    <n v="0"/>
    <n v="0"/>
    <n v="0"/>
    <n v="0"/>
    <n v="0"/>
    <n v="0"/>
    <n v="0"/>
    <n v="0"/>
    <n v="0"/>
    <s v="HOUSING OPPORTUNITY FUND"/>
    <s v="HOF OPER YWC CTR AREA TRN CH14"/>
    <s v="DEFAULT"/>
    <s v="Default"/>
  </r>
  <r>
    <x v="1"/>
    <s v="1122585"/>
    <s v="351120"/>
    <x v="202"/>
    <s v="0000000"/>
    <n v="2016"/>
    <x v="4"/>
    <x v="201"/>
    <s v="R3000-REVENUE"/>
    <s v="R3340-STATE GRANTS"/>
    <m/>
    <n v="0"/>
    <n v="0"/>
    <n v="0"/>
    <n v="0"/>
    <n v="0"/>
    <s v="N/A"/>
    <n v="0"/>
    <n v="0"/>
    <n v="0"/>
    <n v="0"/>
    <n v="0"/>
    <n v="0"/>
    <n v="0"/>
    <n v="0"/>
    <n v="0"/>
    <n v="0"/>
    <n v="0"/>
    <n v="0"/>
    <n v="0"/>
    <s v="HOUSING OPPORTUNITY FUND"/>
    <s v="HOF OPER YWC CTR AREA TRN CH14"/>
    <s v="CONSLDTD ST HMLSS BLK GRN"/>
    <s v="Default"/>
  </r>
  <r>
    <x v="1"/>
    <s v="1122585"/>
    <s v="351120"/>
    <x v="111"/>
    <s v="5595000"/>
    <n v="2016"/>
    <x v="3"/>
    <x v="111"/>
    <s v="50000-PROGRAM EXPENDITURE BUDGET"/>
    <s v="53000-SERVICES-OTHER CHARGES"/>
    <m/>
    <n v="0"/>
    <n v="0"/>
    <n v="0"/>
    <n v="0"/>
    <n v="0"/>
    <s v="N/A"/>
    <n v="0"/>
    <n v="0"/>
    <n v="0"/>
    <n v="0"/>
    <n v="0"/>
    <n v="0"/>
    <n v="0"/>
    <n v="0"/>
    <n v="0"/>
    <n v="0"/>
    <n v="0"/>
    <n v="0"/>
    <n v="0"/>
    <s v="HOUSING OPPORTUNITY FUND"/>
    <s v="HOF OPER YWC CTR AREA TRN CH14"/>
    <s v="CONSLDTD ST HMLSS BLK GRN"/>
    <s v="FACILITIES MAINTENANCE AND OPERATIONS"/>
  </r>
  <r>
    <x v="1"/>
    <s v="1122586"/>
    <s v="000000"/>
    <x v="6"/>
    <s v="0000000"/>
    <n v="2016"/>
    <x v="0"/>
    <x v="6"/>
    <s v="BS000-CURRENT ASSETS"/>
    <s v="B1150-ACCOUNTS RECEIVABLE"/>
    <m/>
    <n v="0"/>
    <n v="0"/>
    <n v="0"/>
    <n v="0"/>
    <n v="0"/>
    <s v="N/A"/>
    <n v="0"/>
    <n v="0"/>
    <n v="0"/>
    <n v="0"/>
    <n v="0"/>
    <n v="0"/>
    <n v="0"/>
    <n v="0"/>
    <n v="0"/>
    <n v="0"/>
    <n v="0"/>
    <n v="0"/>
    <n v="0"/>
    <s v="HOUSING OPPORTUNITY FUND"/>
    <s v="HOF OPER YWC DOWNTOWN EMG CH14"/>
    <s v="DEFAULT"/>
    <s v="Default"/>
  </r>
  <r>
    <x v="1"/>
    <s v="1122586"/>
    <s v="000000"/>
    <x v="9"/>
    <s v="0000000"/>
    <n v="2016"/>
    <x v="0"/>
    <x v="9"/>
    <s v="BS000-CURRENT ASSETS"/>
    <s v="B1150-ACCOUNTS RECEIVABLE"/>
    <m/>
    <n v="0"/>
    <n v="0"/>
    <n v="0"/>
    <n v="0"/>
    <n v="0"/>
    <s v="N/A"/>
    <n v="0"/>
    <n v="0"/>
    <n v="0"/>
    <n v="0"/>
    <n v="0"/>
    <n v="0"/>
    <n v="0"/>
    <n v="0"/>
    <n v="0"/>
    <n v="0"/>
    <n v="0"/>
    <n v="0"/>
    <n v="0"/>
    <s v="HOUSING OPPORTUNITY FUND"/>
    <s v="HOF OPER YWC DOWNTOWN EMG CH14"/>
    <s v="DEFAULT"/>
    <s v="Default"/>
  </r>
  <r>
    <x v="1"/>
    <s v="1122586"/>
    <s v="000000"/>
    <x v="29"/>
    <s v="0000000"/>
    <n v="2016"/>
    <x v="1"/>
    <x v="29"/>
    <s v="BS200-CURRENT LIABILITIES"/>
    <s v="B2220-DEFERRED REVENUES"/>
    <m/>
    <n v="0"/>
    <n v="0"/>
    <n v="0"/>
    <n v="0"/>
    <n v="0"/>
    <s v="N/A"/>
    <n v="0"/>
    <n v="0"/>
    <n v="0"/>
    <n v="0"/>
    <n v="0"/>
    <n v="0"/>
    <n v="0"/>
    <n v="0"/>
    <n v="0"/>
    <n v="0"/>
    <n v="0"/>
    <n v="0"/>
    <n v="0"/>
    <s v="HOUSING OPPORTUNITY FUND"/>
    <s v="HOF OPER YWC DOWNTOWN EMG CH14"/>
    <s v="DEFAULT"/>
    <s v="Default"/>
  </r>
  <r>
    <x v="1"/>
    <s v="1122586"/>
    <s v="351120"/>
    <x v="202"/>
    <s v="0000000"/>
    <n v="2016"/>
    <x v="4"/>
    <x v="201"/>
    <s v="R3000-REVENUE"/>
    <s v="R3340-STATE GRANTS"/>
    <m/>
    <n v="0"/>
    <n v="0"/>
    <n v="0"/>
    <n v="0"/>
    <n v="0"/>
    <s v="N/A"/>
    <n v="0"/>
    <n v="0"/>
    <n v="0"/>
    <n v="0"/>
    <n v="0"/>
    <n v="0"/>
    <n v="0"/>
    <n v="0"/>
    <n v="0"/>
    <n v="0"/>
    <n v="0"/>
    <n v="0"/>
    <n v="0"/>
    <s v="HOUSING OPPORTUNITY FUND"/>
    <s v="HOF OPER YWC DOWNTOWN EMG CH14"/>
    <s v="CONSLDTD ST HMLSS BLK GRN"/>
    <s v="Default"/>
  </r>
  <r>
    <x v="1"/>
    <s v="1122586"/>
    <s v="351120"/>
    <x v="111"/>
    <s v="5595000"/>
    <n v="2016"/>
    <x v="3"/>
    <x v="111"/>
    <s v="50000-PROGRAM EXPENDITURE BUDGET"/>
    <s v="53000-SERVICES-OTHER CHARGES"/>
    <m/>
    <n v="0"/>
    <n v="0"/>
    <n v="0"/>
    <n v="0"/>
    <n v="0"/>
    <s v="N/A"/>
    <n v="0"/>
    <n v="0"/>
    <n v="0"/>
    <n v="0"/>
    <n v="0"/>
    <n v="0"/>
    <n v="0"/>
    <n v="0"/>
    <n v="0"/>
    <n v="0"/>
    <n v="0"/>
    <n v="0"/>
    <n v="0"/>
    <s v="HOUSING OPPORTUNITY FUND"/>
    <s v="HOF OPER YWC DOWNTOWN EMG CH14"/>
    <s v="CONSLDTD ST HMLSS BLK GRN"/>
    <s v="FACILITIES MAINTENANCE AND OPERATIONS"/>
  </r>
  <r>
    <x v="1"/>
    <s v="1122587"/>
    <s v="000000"/>
    <x v="6"/>
    <s v="0000000"/>
    <n v="2016"/>
    <x v="0"/>
    <x v="6"/>
    <s v="BS000-CURRENT ASSETS"/>
    <s v="B1150-ACCOUNTS RECEIVABLE"/>
    <m/>
    <n v="0"/>
    <n v="0"/>
    <n v="0"/>
    <n v="0"/>
    <n v="0"/>
    <s v="N/A"/>
    <n v="0"/>
    <n v="0"/>
    <n v="0"/>
    <n v="0"/>
    <n v="0"/>
    <n v="0"/>
    <n v="0"/>
    <n v="0"/>
    <n v="0"/>
    <n v="0"/>
    <n v="0"/>
    <n v="0"/>
    <n v="0"/>
    <s v="HOUSING OPPORTUNITY FUND"/>
    <s v="HOF OPER FSA RRHF PILOT CH14SH"/>
    <s v="DEFAULT"/>
    <s v="Default"/>
  </r>
  <r>
    <x v="1"/>
    <s v="1122587"/>
    <s v="000000"/>
    <x v="9"/>
    <s v="0000000"/>
    <n v="2016"/>
    <x v="0"/>
    <x v="9"/>
    <s v="BS000-CURRENT ASSETS"/>
    <s v="B1150-ACCOUNTS RECEIVABLE"/>
    <m/>
    <n v="0"/>
    <n v="0"/>
    <n v="0"/>
    <n v="0"/>
    <n v="0"/>
    <s v="N/A"/>
    <n v="0"/>
    <n v="0"/>
    <n v="0"/>
    <n v="0"/>
    <n v="0"/>
    <n v="0"/>
    <n v="0"/>
    <n v="0"/>
    <n v="0"/>
    <n v="0"/>
    <n v="0"/>
    <n v="0"/>
    <n v="0"/>
    <s v="HOUSING OPPORTUNITY FUND"/>
    <s v="HOF OPER FSA RRHF PILOT CH14SH"/>
    <s v="DEFAULT"/>
    <s v="Default"/>
  </r>
  <r>
    <x v="1"/>
    <s v="1122587"/>
    <s v="000000"/>
    <x v="29"/>
    <s v="0000000"/>
    <n v="2016"/>
    <x v="1"/>
    <x v="29"/>
    <s v="BS200-CURRENT LIABILITIES"/>
    <s v="B2220-DEFERRED REVENUES"/>
    <m/>
    <n v="0"/>
    <n v="0"/>
    <n v="0"/>
    <n v="0"/>
    <n v="0"/>
    <s v="N/A"/>
    <n v="0"/>
    <n v="0"/>
    <n v="0"/>
    <n v="0"/>
    <n v="0"/>
    <n v="0"/>
    <n v="0"/>
    <n v="0"/>
    <n v="0"/>
    <n v="0"/>
    <n v="0"/>
    <n v="0"/>
    <n v="0"/>
    <s v="HOUSING OPPORTUNITY FUND"/>
    <s v="HOF OPER FSA RRHF PILOT CH14SH"/>
    <s v="DEFAULT"/>
    <s v="Default"/>
  </r>
  <r>
    <x v="1"/>
    <s v="1122587"/>
    <s v="351120"/>
    <x v="202"/>
    <s v="0000000"/>
    <n v="2016"/>
    <x v="4"/>
    <x v="201"/>
    <s v="R3000-REVENUE"/>
    <s v="R3340-STATE GRANTS"/>
    <m/>
    <n v="0"/>
    <n v="0"/>
    <n v="0"/>
    <n v="0"/>
    <n v="0"/>
    <s v="N/A"/>
    <n v="0"/>
    <n v="0"/>
    <n v="0"/>
    <n v="0"/>
    <n v="0"/>
    <n v="0"/>
    <n v="0"/>
    <n v="0"/>
    <n v="0"/>
    <n v="0"/>
    <n v="0"/>
    <n v="0"/>
    <n v="0"/>
    <s v="HOUSING OPPORTUNITY FUND"/>
    <s v="HOF OPER FSA RRHF PILOT CH14SH"/>
    <s v="CONSLDTD ST HMLSS BLK GRN"/>
    <s v="Default"/>
  </r>
  <r>
    <x v="1"/>
    <s v="1122587"/>
    <s v="351120"/>
    <x v="111"/>
    <s v="5595000"/>
    <n v="2016"/>
    <x v="3"/>
    <x v="111"/>
    <s v="50000-PROGRAM EXPENDITURE BUDGET"/>
    <s v="53000-SERVICES-OTHER CHARGES"/>
    <m/>
    <n v="0"/>
    <n v="0"/>
    <n v="0"/>
    <n v="0"/>
    <n v="0"/>
    <s v="N/A"/>
    <n v="0"/>
    <n v="0"/>
    <n v="0"/>
    <n v="0"/>
    <n v="0"/>
    <n v="0"/>
    <n v="0"/>
    <n v="0"/>
    <n v="0"/>
    <n v="0"/>
    <n v="0"/>
    <n v="0"/>
    <n v="0"/>
    <s v="HOUSING OPPORTUNITY FUND"/>
    <s v="HOF OPER FSA RRHF PILOT CH14SH"/>
    <s v="CONSLDTD ST HMLSS BLK GRN"/>
    <s v="FACILITIES MAINTENANCE AND OPERATIONS"/>
  </r>
  <r>
    <x v="1"/>
    <s v="1122588"/>
    <s v="000000"/>
    <x v="6"/>
    <s v="0000000"/>
    <n v="2016"/>
    <x v="0"/>
    <x v="6"/>
    <s v="BS000-CURRENT ASSETS"/>
    <s v="B1150-ACCOUNTS RECEIVABLE"/>
    <m/>
    <n v="0"/>
    <n v="0"/>
    <n v="0"/>
    <n v="0"/>
    <n v="0"/>
    <s v="N/A"/>
    <n v="0"/>
    <n v="0"/>
    <n v="0"/>
    <n v="0"/>
    <n v="0"/>
    <n v="0"/>
    <n v="0"/>
    <n v="0"/>
    <n v="0"/>
    <n v="0"/>
    <n v="0"/>
    <n v="0"/>
    <n v="0"/>
    <s v="HOUSING OPPORTUNITY FUND"/>
    <s v="HOF OPER SGO RRHF CH14RT"/>
    <s v="DEFAULT"/>
    <s v="Default"/>
  </r>
  <r>
    <x v="1"/>
    <s v="1122588"/>
    <s v="000000"/>
    <x v="9"/>
    <s v="0000000"/>
    <n v="2016"/>
    <x v="0"/>
    <x v="9"/>
    <s v="BS000-CURRENT ASSETS"/>
    <s v="B1150-ACCOUNTS RECEIVABLE"/>
    <m/>
    <n v="0"/>
    <n v="0"/>
    <n v="0"/>
    <n v="0"/>
    <n v="0"/>
    <s v="N/A"/>
    <n v="0"/>
    <n v="0"/>
    <n v="0"/>
    <n v="0"/>
    <n v="0"/>
    <n v="0"/>
    <n v="0"/>
    <n v="0"/>
    <n v="0"/>
    <n v="0"/>
    <n v="0"/>
    <n v="0"/>
    <n v="0"/>
    <s v="HOUSING OPPORTUNITY FUND"/>
    <s v="HOF OPER SGO RRHF CH14RT"/>
    <s v="DEFAULT"/>
    <s v="Default"/>
  </r>
  <r>
    <x v="1"/>
    <s v="1122588"/>
    <s v="000000"/>
    <x v="29"/>
    <s v="0000000"/>
    <n v="2016"/>
    <x v="1"/>
    <x v="29"/>
    <s v="BS200-CURRENT LIABILITIES"/>
    <s v="B2220-DEFERRED REVENUES"/>
    <m/>
    <n v="0"/>
    <n v="0"/>
    <n v="0"/>
    <n v="0"/>
    <n v="0"/>
    <s v="N/A"/>
    <n v="0"/>
    <n v="0"/>
    <n v="0"/>
    <n v="0"/>
    <n v="0"/>
    <n v="0"/>
    <n v="0"/>
    <n v="0"/>
    <n v="0"/>
    <n v="0"/>
    <n v="0"/>
    <n v="0"/>
    <n v="0"/>
    <s v="HOUSING OPPORTUNITY FUND"/>
    <s v="HOF OPER SGO RRHF CH14RT"/>
    <s v="DEFAULT"/>
    <s v="Default"/>
  </r>
  <r>
    <x v="1"/>
    <s v="1122588"/>
    <s v="351120"/>
    <x v="202"/>
    <s v="0000000"/>
    <n v="2016"/>
    <x v="4"/>
    <x v="201"/>
    <s v="R3000-REVENUE"/>
    <s v="R3340-STATE GRANTS"/>
    <m/>
    <n v="0"/>
    <n v="0"/>
    <n v="0"/>
    <n v="0"/>
    <n v="0"/>
    <s v="N/A"/>
    <n v="0"/>
    <n v="0"/>
    <n v="0"/>
    <n v="0"/>
    <n v="0"/>
    <n v="0"/>
    <n v="0"/>
    <n v="0"/>
    <n v="0"/>
    <n v="0"/>
    <n v="0"/>
    <n v="0"/>
    <n v="0"/>
    <s v="HOUSING OPPORTUNITY FUND"/>
    <s v="HOF OPER SGO RRHF CH14RT"/>
    <s v="CONSLDTD ST HMLSS BLK GRN"/>
    <s v="Default"/>
  </r>
  <r>
    <x v="1"/>
    <s v="1122588"/>
    <s v="351120"/>
    <x v="111"/>
    <s v="5595000"/>
    <n v="2016"/>
    <x v="3"/>
    <x v="111"/>
    <s v="50000-PROGRAM EXPENDITURE BUDGET"/>
    <s v="53000-SERVICES-OTHER CHARGES"/>
    <m/>
    <n v="0"/>
    <n v="0"/>
    <n v="0"/>
    <n v="-17479.150000000001"/>
    <n v="17479.150000000001"/>
    <s v="N/A"/>
    <n v="0"/>
    <n v="0"/>
    <n v="0"/>
    <n v="0"/>
    <n v="0"/>
    <n v="0"/>
    <n v="0"/>
    <n v="0"/>
    <n v="0"/>
    <n v="0"/>
    <n v="0"/>
    <n v="0"/>
    <n v="0"/>
    <s v="HOUSING OPPORTUNITY FUND"/>
    <s v="HOF OPER SGO RRHF CH14RT"/>
    <s v="CONSLDTD ST HMLSS BLK GRN"/>
    <s v="FACILITIES MAINTENANCE AND OPERATIONS"/>
  </r>
  <r>
    <x v="1"/>
    <s v="1122589"/>
    <s v="000000"/>
    <x v="6"/>
    <s v="0000000"/>
    <n v="2016"/>
    <x v="0"/>
    <x v="6"/>
    <s v="BS000-CURRENT ASSETS"/>
    <s v="B1150-ACCOUNTS RECEIVABLE"/>
    <m/>
    <n v="0"/>
    <n v="0"/>
    <n v="0"/>
    <n v="0"/>
    <n v="0"/>
    <s v="N/A"/>
    <n v="0"/>
    <n v="0"/>
    <n v="0"/>
    <n v="0"/>
    <n v="0"/>
    <n v="0"/>
    <n v="0"/>
    <n v="0"/>
    <n v="0"/>
    <n v="0"/>
    <n v="0"/>
    <n v="0"/>
    <n v="0"/>
    <s v="HOUSING OPPORTUNITY FUND"/>
    <s v="HOF OPER YWC RRHF Pilot CH14SH"/>
    <s v="DEFAULT"/>
    <s v="Default"/>
  </r>
  <r>
    <x v="1"/>
    <s v="1122589"/>
    <s v="000000"/>
    <x v="9"/>
    <s v="0000000"/>
    <n v="2016"/>
    <x v="0"/>
    <x v="9"/>
    <s v="BS000-CURRENT ASSETS"/>
    <s v="B1150-ACCOUNTS RECEIVABLE"/>
    <m/>
    <n v="0"/>
    <n v="0"/>
    <n v="0"/>
    <n v="0"/>
    <n v="0"/>
    <s v="N/A"/>
    <n v="0"/>
    <n v="0"/>
    <n v="0"/>
    <n v="0"/>
    <n v="0"/>
    <n v="0"/>
    <n v="0"/>
    <n v="0"/>
    <n v="0"/>
    <n v="0"/>
    <n v="0"/>
    <n v="0"/>
    <n v="0"/>
    <s v="HOUSING OPPORTUNITY FUND"/>
    <s v="HOF OPER YWC RRHF Pilot CH14SH"/>
    <s v="DEFAULT"/>
    <s v="Default"/>
  </r>
  <r>
    <x v="1"/>
    <s v="1122589"/>
    <s v="000000"/>
    <x v="29"/>
    <s v="0000000"/>
    <n v="2016"/>
    <x v="1"/>
    <x v="29"/>
    <s v="BS200-CURRENT LIABILITIES"/>
    <s v="B2220-DEFERRED REVENUES"/>
    <m/>
    <n v="0"/>
    <n v="0"/>
    <n v="0"/>
    <n v="0"/>
    <n v="0"/>
    <s v="N/A"/>
    <n v="0"/>
    <n v="0"/>
    <n v="0"/>
    <n v="0"/>
    <n v="0"/>
    <n v="0"/>
    <n v="0"/>
    <n v="0"/>
    <n v="0"/>
    <n v="0"/>
    <n v="0"/>
    <n v="0"/>
    <n v="0"/>
    <s v="HOUSING OPPORTUNITY FUND"/>
    <s v="HOF OPER YWC RRHF Pilot CH14SH"/>
    <s v="DEFAULT"/>
    <s v="Default"/>
  </r>
  <r>
    <x v="1"/>
    <s v="1122589"/>
    <s v="351120"/>
    <x v="202"/>
    <s v="0000000"/>
    <n v="2016"/>
    <x v="4"/>
    <x v="201"/>
    <s v="R3000-REVENUE"/>
    <s v="R3340-STATE GRANTS"/>
    <m/>
    <n v="0"/>
    <n v="0"/>
    <n v="0"/>
    <n v="0"/>
    <n v="0"/>
    <s v="N/A"/>
    <n v="0"/>
    <n v="0"/>
    <n v="0"/>
    <n v="0"/>
    <n v="0"/>
    <n v="0"/>
    <n v="0"/>
    <n v="0"/>
    <n v="0"/>
    <n v="0"/>
    <n v="0"/>
    <n v="0"/>
    <n v="0"/>
    <s v="HOUSING OPPORTUNITY FUND"/>
    <s v="HOF OPER YWC RRHF Pilot CH14SH"/>
    <s v="CONSLDTD ST HMLSS BLK GRN"/>
    <s v="Default"/>
  </r>
  <r>
    <x v="1"/>
    <s v="1122589"/>
    <s v="351120"/>
    <x v="111"/>
    <s v="5595000"/>
    <n v="2016"/>
    <x v="3"/>
    <x v="111"/>
    <s v="50000-PROGRAM EXPENDITURE BUDGET"/>
    <s v="53000-SERVICES-OTHER CHARGES"/>
    <m/>
    <n v="0"/>
    <n v="0"/>
    <n v="0"/>
    <n v="0"/>
    <n v="0"/>
    <s v="N/A"/>
    <n v="0"/>
    <n v="0"/>
    <n v="0"/>
    <n v="0"/>
    <n v="0"/>
    <n v="0"/>
    <n v="0"/>
    <n v="0"/>
    <n v="0"/>
    <n v="0"/>
    <n v="0"/>
    <n v="0"/>
    <n v="0"/>
    <s v="HOUSING OPPORTUNITY FUND"/>
    <s v="HOF OPER YWC RRHF Pilot CH14SH"/>
    <s v="CONSLDTD ST HMLSS BLK GRN"/>
    <s v="FACILITIES MAINTENANCE AND OPERATIONS"/>
  </r>
  <r>
    <x v="1"/>
    <s v="1122590"/>
    <s v="000000"/>
    <x v="6"/>
    <s v="0000000"/>
    <n v="2016"/>
    <x v="0"/>
    <x v="6"/>
    <s v="BS000-CURRENT ASSETS"/>
    <s v="B1150-ACCOUNTS RECEIVABLE"/>
    <m/>
    <n v="0"/>
    <n v="0"/>
    <n v="0"/>
    <n v="0"/>
    <n v="0"/>
    <s v="N/A"/>
    <n v="0"/>
    <n v="0"/>
    <n v="0"/>
    <n v="0"/>
    <n v="0"/>
    <n v="0"/>
    <n v="0"/>
    <n v="0"/>
    <n v="0"/>
    <n v="0"/>
    <n v="0"/>
    <n v="0"/>
    <n v="0"/>
    <s v="HOUSING OPPORTUNITY FUND"/>
    <s v="HOF OPER CPC WILLOWS CH14TF"/>
    <s v="DEFAULT"/>
    <s v="Default"/>
  </r>
  <r>
    <x v="1"/>
    <s v="1122590"/>
    <s v="000000"/>
    <x v="9"/>
    <s v="0000000"/>
    <n v="2016"/>
    <x v="0"/>
    <x v="9"/>
    <s v="BS000-CURRENT ASSETS"/>
    <s v="B1150-ACCOUNTS RECEIVABLE"/>
    <m/>
    <n v="0"/>
    <n v="0"/>
    <n v="0"/>
    <n v="0"/>
    <n v="0"/>
    <s v="N/A"/>
    <n v="0"/>
    <n v="0"/>
    <n v="0"/>
    <n v="0"/>
    <n v="0"/>
    <n v="0"/>
    <n v="0"/>
    <n v="0"/>
    <n v="0"/>
    <n v="0"/>
    <n v="0"/>
    <n v="0"/>
    <n v="0"/>
    <s v="HOUSING OPPORTUNITY FUND"/>
    <s v="HOF OPER CPC WILLOWS CH14TF"/>
    <s v="DEFAULT"/>
    <s v="Default"/>
  </r>
  <r>
    <x v="1"/>
    <s v="1122590"/>
    <s v="000000"/>
    <x v="29"/>
    <s v="0000000"/>
    <n v="2016"/>
    <x v="1"/>
    <x v="29"/>
    <s v="BS200-CURRENT LIABILITIES"/>
    <s v="B2220-DEFERRED REVENUES"/>
    <m/>
    <n v="0"/>
    <n v="0"/>
    <n v="0"/>
    <n v="0"/>
    <n v="0"/>
    <s v="N/A"/>
    <n v="0"/>
    <n v="0"/>
    <n v="0"/>
    <n v="0"/>
    <n v="0"/>
    <n v="0"/>
    <n v="0"/>
    <n v="0"/>
    <n v="0"/>
    <n v="0"/>
    <n v="0"/>
    <n v="0"/>
    <n v="0"/>
    <s v="HOUSING OPPORTUNITY FUND"/>
    <s v="HOF OPER CPC WILLOWS CH14TF"/>
    <s v="DEFAULT"/>
    <s v="Default"/>
  </r>
  <r>
    <x v="1"/>
    <s v="1122590"/>
    <s v="351120"/>
    <x v="202"/>
    <s v="0000000"/>
    <n v="2016"/>
    <x v="4"/>
    <x v="201"/>
    <s v="R3000-REVENUE"/>
    <s v="R3340-STATE GRANTS"/>
    <m/>
    <n v="0"/>
    <n v="0"/>
    <n v="0"/>
    <n v="0"/>
    <n v="0"/>
    <s v="N/A"/>
    <n v="0"/>
    <n v="0"/>
    <n v="0"/>
    <n v="0"/>
    <n v="0"/>
    <n v="0"/>
    <n v="0"/>
    <n v="0"/>
    <n v="0"/>
    <n v="0"/>
    <n v="0"/>
    <n v="0"/>
    <n v="0"/>
    <s v="HOUSING OPPORTUNITY FUND"/>
    <s v="HOF OPER CPC WILLOWS CH14TF"/>
    <s v="CONSLDTD ST HMLSS BLK GRN"/>
    <s v="Default"/>
  </r>
  <r>
    <x v="1"/>
    <s v="1122590"/>
    <s v="351120"/>
    <x v="111"/>
    <s v="5595000"/>
    <n v="2016"/>
    <x v="3"/>
    <x v="111"/>
    <s v="50000-PROGRAM EXPENDITURE BUDGET"/>
    <s v="53000-SERVICES-OTHER CHARGES"/>
    <m/>
    <n v="0"/>
    <n v="0"/>
    <n v="0"/>
    <n v="0"/>
    <n v="0"/>
    <s v="N/A"/>
    <n v="0"/>
    <n v="0"/>
    <n v="0"/>
    <n v="0"/>
    <n v="0"/>
    <n v="0"/>
    <n v="0"/>
    <n v="0"/>
    <n v="0"/>
    <n v="0"/>
    <n v="0"/>
    <n v="0"/>
    <n v="0"/>
    <s v="HOUSING OPPORTUNITY FUND"/>
    <s v="HOF OPER CPC WILLOWS CH14TF"/>
    <s v="CONSLDTD ST HMLSS BLK GRN"/>
    <s v="FACILITIES MAINTENANCE AND OPERATIONS"/>
  </r>
  <r>
    <x v="1"/>
    <s v="1122591"/>
    <s v="351021"/>
    <x v="111"/>
    <s v="5595000"/>
    <n v="2016"/>
    <x v="3"/>
    <x v="111"/>
    <s v="50000-PROGRAM EXPENDITURE BUDGET"/>
    <s v="53000-SERVICES-OTHER CHARGES"/>
    <m/>
    <n v="0"/>
    <n v="0"/>
    <n v="0"/>
    <n v="0"/>
    <n v="0"/>
    <s v="N/A"/>
    <n v="0"/>
    <n v="0"/>
    <n v="0"/>
    <n v="0"/>
    <n v="0"/>
    <n v="0"/>
    <n v="0"/>
    <n v="0"/>
    <n v="0"/>
    <n v="0"/>
    <n v="0"/>
    <n v="0"/>
    <n v="0"/>
    <s v="HOUSING OPPORTUNITY FUND"/>
    <s v="DCHS HOF CCS Aloha Inn RH14TF"/>
    <s v="RA HP HSG OPRATNS AND MAINT"/>
    <s v="FACILITIES MAINTENANCE AND OPERATIONS"/>
  </r>
  <r>
    <x v="1"/>
    <s v="1122592"/>
    <s v="351021"/>
    <x v="111"/>
    <s v="5595000"/>
    <n v="2016"/>
    <x v="3"/>
    <x v="111"/>
    <s v="50000-PROGRAM EXPENDITURE BUDGET"/>
    <s v="53000-SERVICES-OTHER CHARGES"/>
    <m/>
    <n v="0"/>
    <n v="0"/>
    <n v="0"/>
    <n v="0"/>
    <n v="0"/>
    <s v="N/A"/>
    <n v="0"/>
    <n v="0"/>
    <n v="0"/>
    <n v="0"/>
    <n v="0"/>
    <n v="0"/>
    <n v="0"/>
    <n v="0"/>
    <n v="0"/>
    <n v="0"/>
    <n v="0"/>
    <n v="0"/>
    <n v="0"/>
    <s v="HOUSING OPPORTUNITY FUND"/>
    <s v="DCHS HOF CCS HOME ARISE RH14SH"/>
    <s v="RA HP HSG OPRATNS AND MAINT"/>
    <s v="FACILITIES MAINTENANCE AND OPERATIONS"/>
  </r>
  <r>
    <x v="1"/>
    <s v="1122593"/>
    <s v="351021"/>
    <x v="111"/>
    <s v="5595000"/>
    <n v="2016"/>
    <x v="3"/>
    <x v="111"/>
    <s v="50000-PROGRAM EXPENDITURE BUDGET"/>
    <s v="53000-SERVICES-OTHER CHARGES"/>
    <m/>
    <n v="0"/>
    <n v="0"/>
    <n v="0"/>
    <n v="0"/>
    <n v="0"/>
    <s v="N/A"/>
    <n v="0"/>
    <n v="0"/>
    <n v="0"/>
    <n v="0"/>
    <n v="0"/>
    <n v="0"/>
    <n v="0"/>
    <n v="0"/>
    <n v="0"/>
    <n v="0"/>
    <n v="0"/>
    <n v="0"/>
    <n v="0"/>
    <s v="HOUSING OPPORTUNITY FUND"/>
    <s v="DCHS HOF CCS Kathrn Rita RH14"/>
    <s v="RA HP HSG OPRATNS AND MAINT"/>
    <s v="FACILITIES MAINTENANCE AND OPERATIONS"/>
  </r>
  <r>
    <x v="1"/>
    <s v="1122594"/>
    <s v="351021"/>
    <x v="111"/>
    <s v="5595000"/>
    <n v="2016"/>
    <x v="3"/>
    <x v="111"/>
    <s v="50000-PROGRAM EXPENDITURE BUDGET"/>
    <s v="53000-SERVICES-OTHER CHARGES"/>
    <m/>
    <n v="0"/>
    <n v="0"/>
    <n v="0"/>
    <n v="0"/>
    <n v="0"/>
    <s v="N/A"/>
    <n v="0"/>
    <n v="0"/>
    <n v="0"/>
    <n v="0"/>
    <n v="0"/>
    <n v="0"/>
    <n v="0"/>
    <n v="0"/>
    <n v="0"/>
    <n v="0"/>
    <n v="0"/>
    <n v="0"/>
    <n v="0"/>
    <s v="HOUSING OPPORTUNITY FUND"/>
    <s v="DCHS HOF CCS St Mrtn Prs RH14"/>
    <s v="RA HP HSG OPRATNS AND MAINT"/>
    <s v="FACILITIES MAINTENANCE AND OPERATIONS"/>
  </r>
  <r>
    <x v="1"/>
    <s v="1122595"/>
    <s v="351021"/>
    <x v="111"/>
    <s v="5595000"/>
    <n v="2016"/>
    <x v="3"/>
    <x v="111"/>
    <s v="50000-PROGRAM EXPENDITURE BUDGET"/>
    <s v="53000-SERVICES-OTHER CHARGES"/>
    <m/>
    <n v="0"/>
    <n v="0"/>
    <n v="0"/>
    <n v="0"/>
    <n v="0"/>
    <s v="N/A"/>
    <n v="0"/>
    <n v="0"/>
    <n v="0"/>
    <n v="0"/>
    <n v="0"/>
    <n v="0"/>
    <n v="0"/>
    <n v="0"/>
    <n v="0"/>
    <n v="0"/>
    <n v="0"/>
    <n v="0"/>
    <n v="0"/>
    <s v="HOUSING OPPORTUNITY FUND"/>
    <s v="DCHS HOF CCO Pionr Sq Men RH14"/>
    <s v="RA HP HSG OPRATNS AND MAINT"/>
    <s v="FACILITIES MAINTENANCE AND OPERATIONS"/>
  </r>
  <r>
    <x v="1"/>
    <s v="1122596"/>
    <s v="351021"/>
    <x v="111"/>
    <s v="5595000"/>
    <n v="2016"/>
    <x v="3"/>
    <x v="111"/>
    <s v="50000-PROGRAM EXPENDITURE BUDGET"/>
    <s v="53000-SERVICES-OTHER CHARGES"/>
    <m/>
    <n v="0"/>
    <n v="0"/>
    <n v="0"/>
    <n v="0"/>
    <n v="0"/>
    <s v="N/A"/>
    <n v="0"/>
    <n v="0"/>
    <n v="0"/>
    <n v="0"/>
    <n v="0"/>
    <n v="0"/>
    <n v="0"/>
    <n v="0"/>
    <n v="0"/>
    <n v="0"/>
    <n v="0"/>
    <n v="0"/>
    <n v="0"/>
    <s v="HOUSING OPPORTUNITY FUND"/>
    <s v="DCHS HOF CCO Self-Managed RH14"/>
    <s v="RA HP HSG OPRATNS AND MAINT"/>
    <s v="FACILITIES MAINTENANCE AND OPERATIONS"/>
  </r>
  <r>
    <x v="1"/>
    <s v="1122597"/>
    <s v="351021"/>
    <x v="111"/>
    <s v="5595000"/>
    <n v="2016"/>
    <x v="3"/>
    <x v="111"/>
    <s v="50000-PROGRAM EXPENDITURE BUDGET"/>
    <s v="53000-SERVICES-OTHER CHARGES"/>
    <m/>
    <n v="0"/>
    <n v="0"/>
    <n v="0"/>
    <n v="0"/>
    <n v="0"/>
    <s v="N/A"/>
    <n v="0"/>
    <n v="0"/>
    <n v="0"/>
    <n v="0"/>
    <n v="0"/>
    <n v="0"/>
    <n v="0"/>
    <n v="0"/>
    <n v="0"/>
    <n v="0"/>
    <n v="0"/>
    <n v="0"/>
    <n v="0"/>
    <s v="HOUSING OPPORTUNITY FUND"/>
    <s v="DCHS HOF DES Krnr-Sctt Wm RH14"/>
    <s v="RA HP HSG OPRATNS AND MAINT"/>
    <s v="FACILITIES MAINTENANCE AND OPERATIONS"/>
  </r>
  <r>
    <x v="1"/>
    <s v="1122598"/>
    <s v="351021"/>
    <x v="111"/>
    <s v="5595000"/>
    <n v="2016"/>
    <x v="3"/>
    <x v="111"/>
    <s v="50000-PROGRAM EXPENDITURE BUDGET"/>
    <s v="53000-SERVICES-OTHER CHARGES"/>
    <m/>
    <n v="0"/>
    <n v="0"/>
    <n v="0"/>
    <n v="0"/>
    <n v="0"/>
    <s v="N/A"/>
    <n v="0"/>
    <n v="0"/>
    <n v="0"/>
    <n v="0"/>
    <n v="0"/>
    <n v="0"/>
    <n v="0"/>
    <n v="0"/>
    <n v="0"/>
    <n v="0"/>
    <n v="0"/>
    <n v="0"/>
    <n v="0"/>
    <s v="HOUSING OPPORTUNITY FUND"/>
    <s v="DCHS HOF DES Main Emg Shl RH14"/>
    <s v="RA HP HSG OPRATNS AND MAINT"/>
    <s v="FACILITIES MAINTENANCE AND OPERATIONS"/>
  </r>
  <r>
    <x v="1"/>
    <s v="1122599"/>
    <s v="351021"/>
    <x v="111"/>
    <s v="5595000"/>
    <n v="2016"/>
    <x v="3"/>
    <x v="111"/>
    <s v="50000-PROGRAM EXPENDITURE BUDGET"/>
    <s v="53000-SERVICES-OTHER CHARGES"/>
    <m/>
    <n v="0"/>
    <n v="0"/>
    <n v="0"/>
    <n v="0"/>
    <n v="0"/>
    <s v="N/A"/>
    <n v="0"/>
    <n v="0"/>
    <n v="0"/>
    <n v="0"/>
    <n v="0"/>
    <n v="0"/>
    <n v="0"/>
    <n v="0"/>
    <n v="0"/>
    <n v="0"/>
    <n v="0"/>
    <n v="0"/>
    <n v="0"/>
    <s v="HOUSING OPPORTUNITY FUND"/>
    <s v="DCHS HOF EGHm Ezb Grgr Hm RH14"/>
    <s v="RA HP HSG OPRATNS AND MAINT"/>
    <s v="FACILITIES MAINTENANCE AND OPERATIONS"/>
  </r>
  <r>
    <x v="1"/>
    <s v="1122600"/>
    <s v="351021"/>
    <x v="111"/>
    <s v="5595000"/>
    <n v="2016"/>
    <x v="3"/>
    <x v="111"/>
    <s v="50000-PROGRAM EXPENDITURE BUDGET"/>
    <s v="53000-SERVICES-OTHER CHARGES"/>
    <m/>
    <n v="0"/>
    <n v="0"/>
    <n v="0"/>
    <n v="0"/>
    <n v="0"/>
    <s v="N/A"/>
    <n v="0"/>
    <n v="0"/>
    <n v="0"/>
    <n v="0"/>
    <n v="0"/>
    <n v="0"/>
    <n v="0"/>
    <n v="0"/>
    <n v="0"/>
    <n v="0"/>
    <n v="0"/>
    <n v="0"/>
    <n v="0"/>
    <s v="HOUSING OPPORTUNITY FUND"/>
    <s v="DCHS HOF FUS Trans Hsg Pg RH14"/>
    <s v="RA HP HSG OPRATNS AND MAINT"/>
    <s v="FACILITIES MAINTENANCE AND OPERATIONS"/>
  </r>
  <r>
    <x v="1"/>
    <s v="1122601"/>
    <s v="351021"/>
    <x v="111"/>
    <s v="5595000"/>
    <n v="2016"/>
    <x v="3"/>
    <x v="111"/>
    <s v="50000-PROGRAM EXPENDITURE BUDGET"/>
    <s v="53000-SERVICES-OTHER CHARGES"/>
    <m/>
    <n v="0"/>
    <n v="0"/>
    <n v="0"/>
    <n v="0"/>
    <n v="0"/>
    <s v="N/A"/>
    <n v="0"/>
    <n v="0"/>
    <n v="0"/>
    <n v="0"/>
    <n v="0"/>
    <n v="0"/>
    <n v="0"/>
    <n v="0"/>
    <n v="0"/>
    <n v="0"/>
    <n v="0"/>
    <n v="0"/>
    <n v="0"/>
    <s v="HOUSING OPPORTUNITY FUND"/>
    <s v="DCHS HOF HPL Avondale Prk RH14"/>
    <s v="RA HP HSG OPRATNS AND MAINT"/>
    <s v="FACILITIES MAINTENANCE AND OPERATIONS"/>
  </r>
  <r>
    <x v="1"/>
    <s v="1122602"/>
    <s v="351021"/>
    <x v="111"/>
    <s v="5595000"/>
    <n v="2016"/>
    <x v="3"/>
    <x v="111"/>
    <s v="50000-PROGRAM EXPENDITURE BUDGET"/>
    <s v="53000-SERVICES-OTHER CHARGES"/>
    <m/>
    <n v="0"/>
    <n v="0"/>
    <n v="0"/>
    <n v="0"/>
    <n v="0"/>
    <s v="N/A"/>
    <n v="0"/>
    <n v="0"/>
    <n v="0"/>
    <n v="0"/>
    <n v="0"/>
    <n v="0"/>
    <n v="0"/>
    <n v="0"/>
    <n v="0"/>
    <n v="0"/>
    <n v="0"/>
    <n v="0"/>
    <n v="0"/>
    <s v="HOUSING OPPORTUNITY FUND"/>
    <s v="DCHS HOF HPL Hplnk Place RH14"/>
    <s v="RA HP HSG OPRATNS AND MAINT"/>
    <s v="FACILITIES MAINTENANCE AND OPERATIONS"/>
  </r>
  <r>
    <x v="1"/>
    <s v="1122603"/>
    <s v="351021"/>
    <x v="111"/>
    <s v="5595000"/>
    <n v="2016"/>
    <x v="3"/>
    <x v="111"/>
    <s v="50000-PROGRAM EXPENDITURE BUDGET"/>
    <s v="53000-SERVICES-OTHER CHARGES"/>
    <m/>
    <n v="0"/>
    <n v="0"/>
    <n v="0"/>
    <n v="0"/>
    <n v="0"/>
    <s v="N/A"/>
    <n v="0"/>
    <n v="0"/>
    <n v="0"/>
    <n v="0"/>
    <n v="0"/>
    <n v="0"/>
    <n v="0"/>
    <n v="0"/>
    <n v="0"/>
    <n v="0"/>
    <n v="0"/>
    <n v="0"/>
    <n v="0"/>
    <s v="HOUSING OPPORTUNITY FUND"/>
    <s v="DCHS HOF KYF Watson Manor RH14"/>
    <s v="RA HP HSG OPRATNS AND MAINT"/>
    <s v="FACILITIES MAINTENANCE AND OPERATIONS"/>
  </r>
  <r>
    <x v="1"/>
    <s v="1122604"/>
    <s v="351021"/>
    <x v="111"/>
    <s v="5595000"/>
    <n v="2016"/>
    <x v="3"/>
    <x v="111"/>
    <s v="50000-PROGRAM EXPENDITURE BUDGET"/>
    <s v="53000-SERVICES-OTHER CHARGES"/>
    <m/>
    <n v="0"/>
    <n v="0"/>
    <n v="0"/>
    <n v="-15203.75"/>
    <n v="15203.75"/>
    <s v="N/A"/>
    <n v="0"/>
    <n v="0"/>
    <n v="0"/>
    <n v="0"/>
    <n v="0"/>
    <n v="0"/>
    <n v="0"/>
    <n v="0"/>
    <n v="0"/>
    <n v="0"/>
    <n v="0"/>
    <n v="0"/>
    <n v="0"/>
    <s v="HOUSING OPPORTUNITY FUND"/>
    <s v="DCHS HOF EDV My Friend's RH14"/>
    <s v="RA HP HSG OPRATNS AND MAINT"/>
    <s v="FACILITIES MAINTENANCE AND OPERATIONS"/>
  </r>
  <r>
    <x v="1"/>
    <s v="1122605"/>
    <s v="351021"/>
    <x v="111"/>
    <s v="5595000"/>
    <n v="2016"/>
    <x v="3"/>
    <x v="111"/>
    <s v="50000-PROGRAM EXPENDITURE BUDGET"/>
    <s v="53000-SERVICES-OTHER CHARGES"/>
    <m/>
    <n v="0"/>
    <n v="0"/>
    <n v="0"/>
    <n v="0"/>
    <n v="0"/>
    <s v="N/A"/>
    <n v="0"/>
    <n v="0"/>
    <n v="0"/>
    <n v="0"/>
    <n v="0"/>
    <n v="0"/>
    <n v="0"/>
    <n v="0"/>
    <n v="0"/>
    <n v="0"/>
    <n v="0"/>
    <n v="0"/>
    <n v="0"/>
    <s v="HOUSING OPPORTUNITY FUND"/>
    <s v="DCHS HOF EDV My Sisters RH14"/>
    <s v="RA HP HSG OPRATNS AND MAINT"/>
    <s v="FACILITIES MAINTENANCE AND OPERATIONS"/>
  </r>
  <r>
    <x v="1"/>
    <s v="1122606"/>
    <s v="351021"/>
    <x v="111"/>
    <s v="5595000"/>
    <n v="2016"/>
    <x v="3"/>
    <x v="111"/>
    <s v="50000-PROGRAM EXPENDITURE BUDGET"/>
    <s v="53000-SERVICES-OTHER CHARGES"/>
    <m/>
    <n v="0"/>
    <n v="0"/>
    <n v="0"/>
    <n v="0"/>
    <n v="0"/>
    <s v="N/A"/>
    <n v="0"/>
    <n v="0"/>
    <n v="0"/>
    <n v="0"/>
    <n v="0"/>
    <n v="0"/>
    <n v="0"/>
    <n v="0"/>
    <n v="0"/>
    <n v="0"/>
    <n v="0"/>
    <n v="0"/>
    <n v="0"/>
    <s v="HOUSING OPPORTUNITY FUND"/>
    <s v="DCHS HOF MSC Family Shltr ES14"/>
    <s v="RA HP HSG OPRATNS AND MAINT"/>
    <s v="FACILITIES MAINTENANCE AND OPERATIONS"/>
  </r>
  <r>
    <x v="1"/>
    <s v="1122607"/>
    <s v="351021"/>
    <x v="111"/>
    <s v="5595000"/>
    <n v="2016"/>
    <x v="3"/>
    <x v="111"/>
    <s v="50000-PROGRAM EXPENDITURE BUDGET"/>
    <s v="53000-SERVICES-OTHER CHARGES"/>
    <m/>
    <n v="0"/>
    <n v="0"/>
    <n v="0"/>
    <n v="0"/>
    <n v="0"/>
    <s v="N/A"/>
    <n v="0"/>
    <n v="0"/>
    <n v="0"/>
    <n v="0"/>
    <n v="0"/>
    <n v="0"/>
    <n v="0"/>
    <n v="0"/>
    <n v="0"/>
    <n v="0"/>
    <n v="0"/>
    <n v="0"/>
    <n v="0"/>
    <s v="HOUSING OPPORTUNITY FUND"/>
    <s v="DCHS HOF MSC Trans Hsg Pg RH14"/>
    <s v="RA HP HSG OPRATNS AND MAINT"/>
    <s v="FACILITIES MAINTENANCE AND OPERATIONS"/>
  </r>
  <r>
    <x v="1"/>
    <s v="1122608"/>
    <s v="351021"/>
    <x v="111"/>
    <s v="5595000"/>
    <n v="2016"/>
    <x v="3"/>
    <x v="111"/>
    <s v="50000-PROGRAM EXPENDITURE BUDGET"/>
    <s v="53000-SERVICES-OTHER CHARGES"/>
    <m/>
    <n v="0"/>
    <n v="0"/>
    <n v="0"/>
    <n v="0"/>
    <n v="0"/>
    <s v="N/A"/>
    <n v="0"/>
    <n v="0"/>
    <n v="0"/>
    <n v="0"/>
    <n v="0"/>
    <n v="0"/>
    <n v="0"/>
    <n v="0"/>
    <n v="0"/>
    <n v="0"/>
    <n v="0"/>
    <n v="0"/>
    <n v="0"/>
    <s v="HOUSING OPPORTUNITY FUND"/>
    <s v="DCHS HOF SGO Brdvw Shltr RH14S"/>
    <s v="RA HP HSG OPRATNS AND MAINT"/>
    <s v="FACILITIES MAINTENANCE AND OPERATIONS"/>
  </r>
  <r>
    <x v="1"/>
    <s v="1122609"/>
    <s v="351021"/>
    <x v="111"/>
    <s v="5595000"/>
    <n v="2016"/>
    <x v="3"/>
    <x v="111"/>
    <s v="50000-PROGRAM EXPENDITURE BUDGET"/>
    <s v="53000-SERVICES-OTHER CHARGES"/>
    <m/>
    <n v="0"/>
    <n v="0"/>
    <n v="0"/>
    <n v="0"/>
    <n v="0"/>
    <s v="N/A"/>
    <n v="0"/>
    <n v="0"/>
    <n v="0"/>
    <n v="0"/>
    <n v="0"/>
    <n v="0"/>
    <n v="0"/>
    <n v="0"/>
    <n v="0"/>
    <n v="0"/>
    <n v="0"/>
    <n v="0"/>
    <n v="0"/>
    <s v="HOUSING OPPORTUNITY FUND"/>
    <s v="DCHS HOF YCO Catlyst Strl RH14"/>
    <s v="RA HP HSG OPRATNS AND MAINT"/>
    <s v="FACILITIES MAINTENANCE AND OPERATIONS"/>
  </r>
  <r>
    <x v="1"/>
    <s v="1122610"/>
    <s v="351021"/>
    <x v="111"/>
    <s v="5595000"/>
    <n v="2016"/>
    <x v="3"/>
    <x v="111"/>
    <s v="50000-PROGRAM EXPENDITURE BUDGET"/>
    <s v="53000-SERVICES-OTHER CHARGES"/>
    <m/>
    <n v="0"/>
    <n v="0"/>
    <n v="0"/>
    <n v="0"/>
    <n v="0"/>
    <s v="N/A"/>
    <n v="0"/>
    <n v="0"/>
    <n v="0"/>
    <n v="0"/>
    <n v="0"/>
    <n v="0"/>
    <n v="0"/>
    <n v="0"/>
    <n v="0"/>
    <n v="0"/>
    <n v="0"/>
    <n v="0"/>
    <n v="0"/>
    <s v="HOUSING OPPORTUNITY FUND"/>
    <s v="DCHS HOF YCO ISIS Rvna Hs RH14"/>
    <s v="RA HP HSG OPRATNS AND MAINT"/>
    <s v="FACILITIES MAINTENANCE AND OPERATIONS"/>
  </r>
  <r>
    <x v="1"/>
    <s v="1122611"/>
    <s v="351021"/>
    <x v="111"/>
    <s v="5595000"/>
    <n v="2016"/>
    <x v="3"/>
    <x v="111"/>
    <s v="50000-PROGRAM EXPENDITURE BUDGET"/>
    <s v="53000-SERVICES-OTHER CHARGES"/>
    <m/>
    <n v="0"/>
    <n v="0"/>
    <n v="0"/>
    <n v="0"/>
    <n v="0"/>
    <s v="N/A"/>
    <n v="0"/>
    <n v="0"/>
    <n v="0"/>
    <n v="0"/>
    <n v="0"/>
    <n v="0"/>
    <n v="0"/>
    <n v="0"/>
    <n v="0"/>
    <n v="0"/>
    <n v="0"/>
    <n v="0"/>
    <n v="0"/>
    <s v="HOUSING OPPORTUNITY FUND"/>
    <s v="DCHS HOF YCO Passages RH14TF"/>
    <s v="RA HP HSG OPRATNS AND MAINT"/>
    <s v="FACILITIES MAINTENANCE AND OPERATIONS"/>
  </r>
  <r>
    <x v="1"/>
    <s v="1122612"/>
    <s v="351021"/>
    <x v="111"/>
    <s v="5595000"/>
    <n v="2016"/>
    <x v="3"/>
    <x v="111"/>
    <s v="50000-PROGRAM EXPENDITURE BUDGET"/>
    <s v="53000-SERVICES-OTHER CHARGES"/>
    <m/>
    <n v="0"/>
    <n v="0"/>
    <n v="0"/>
    <n v="0"/>
    <n v="0"/>
    <s v="N/A"/>
    <n v="0"/>
    <n v="0"/>
    <n v="0"/>
    <n v="0"/>
    <n v="0"/>
    <n v="0"/>
    <n v="0"/>
    <n v="0"/>
    <n v="0"/>
    <n v="0"/>
    <n v="0"/>
    <n v="0"/>
    <n v="0"/>
    <s v="HOUSING OPPORTUNITY FUND"/>
    <s v="DCHS HOF YWC Family Villg RH14"/>
    <s v="RA HP HSG OPRATNS AND MAINT"/>
    <s v="FACILITIES MAINTENANCE AND OPERATIONS"/>
  </r>
  <r>
    <x v="1"/>
    <s v="1122638"/>
    <s v="000000"/>
    <x v="6"/>
    <s v="0000000"/>
    <n v="2016"/>
    <x v="0"/>
    <x v="6"/>
    <s v="BS000-CURRENT ASSETS"/>
    <s v="B1150-ACCOUNTS RECEIVABLE"/>
    <m/>
    <n v="0"/>
    <n v="0"/>
    <n v="0"/>
    <n v="0"/>
    <n v="0"/>
    <s v="N/A"/>
    <n v="0"/>
    <n v="0"/>
    <n v="0"/>
    <n v="0"/>
    <n v="0"/>
    <n v="0"/>
    <n v="0"/>
    <n v="0"/>
    <n v="0"/>
    <n v="0"/>
    <n v="0"/>
    <n v="0"/>
    <n v="0"/>
    <s v="HOUSING OPPORTUNITY FUND"/>
    <s v="HOF OPER SOPH Winter CH14SH"/>
    <s v="DEFAULT"/>
    <s v="Default"/>
  </r>
  <r>
    <x v="1"/>
    <s v="1122638"/>
    <s v="000000"/>
    <x v="9"/>
    <s v="0000000"/>
    <n v="2016"/>
    <x v="0"/>
    <x v="9"/>
    <s v="BS000-CURRENT ASSETS"/>
    <s v="B1150-ACCOUNTS RECEIVABLE"/>
    <m/>
    <n v="0"/>
    <n v="0"/>
    <n v="0"/>
    <n v="0"/>
    <n v="0"/>
    <s v="N/A"/>
    <n v="0"/>
    <n v="0"/>
    <n v="0"/>
    <n v="0"/>
    <n v="0"/>
    <n v="0"/>
    <n v="0"/>
    <n v="0"/>
    <n v="0"/>
    <n v="0"/>
    <n v="0"/>
    <n v="0"/>
    <n v="0"/>
    <s v="HOUSING OPPORTUNITY FUND"/>
    <s v="HOF OPER SOPH Winter CH14SH"/>
    <s v="DEFAULT"/>
    <s v="Default"/>
  </r>
  <r>
    <x v="1"/>
    <s v="1122638"/>
    <s v="000000"/>
    <x v="29"/>
    <s v="0000000"/>
    <n v="2016"/>
    <x v="1"/>
    <x v="29"/>
    <s v="BS200-CURRENT LIABILITIES"/>
    <s v="B2220-DEFERRED REVENUES"/>
    <m/>
    <n v="0"/>
    <n v="0"/>
    <n v="0"/>
    <n v="0"/>
    <n v="0"/>
    <s v="N/A"/>
    <n v="0"/>
    <n v="0"/>
    <n v="0"/>
    <n v="0"/>
    <n v="0"/>
    <n v="0"/>
    <n v="0"/>
    <n v="0"/>
    <n v="0"/>
    <n v="0"/>
    <n v="0"/>
    <n v="0"/>
    <n v="0"/>
    <s v="HOUSING OPPORTUNITY FUND"/>
    <s v="HOF OPER SOPH Winter CH14SH"/>
    <s v="DEFAULT"/>
    <s v="Default"/>
  </r>
  <r>
    <x v="1"/>
    <s v="1122638"/>
    <s v="351120"/>
    <x v="202"/>
    <s v="0000000"/>
    <n v="2016"/>
    <x v="4"/>
    <x v="201"/>
    <s v="R3000-REVENUE"/>
    <s v="R3340-STATE GRANTS"/>
    <m/>
    <n v="0"/>
    <n v="0"/>
    <n v="0"/>
    <n v="0"/>
    <n v="0"/>
    <s v="N/A"/>
    <n v="0"/>
    <n v="0"/>
    <n v="0"/>
    <n v="0"/>
    <n v="0"/>
    <n v="0"/>
    <n v="0"/>
    <n v="0"/>
    <n v="0"/>
    <n v="0"/>
    <n v="0"/>
    <n v="0"/>
    <n v="0"/>
    <s v="HOUSING OPPORTUNITY FUND"/>
    <s v="HOF OPER SOPH Winter CH14SH"/>
    <s v="CONSLDTD ST HMLSS BLK GRN"/>
    <s v="Default"/>
  </r>
  <r>
    <x v="1"/>
    <s v="1122638"/>
    <s v="351120"/>
    <x v="111"/>
    <s v="5595000"/>
    <n v="2016"/>
    <x v="3"/>
    <x v="111"/>
    <s v="50000-PROGRAM EXPENDITURE BUDGET"/>
    <s v="53000-SERVICES-OTHER CHARGES"/>
    <m/>
    <n v="0"/>
    <n v="0"/>
    <n v="0"/>
    <n v="0"/>
    <n v="0"/>
    <s v="N/A"/>
    <n v="0"/>
    <n v="0"/>
    <n v="0"/>
    <n v="0"/>
    <n v="0"/>
    <n v="0"/>
    <n v="0"/>
    <n v="0"/>
    <n v="0"/>
    <n v="0"/>
    <n v="0"/>
    <n v="0"/>
    <n v="0"/>
    <s v="HOUSING OPPORTUNITY FUND"/>
    <s v="HOF OPER SOPH Winter CH14SH"/>
    <s v="CONSLDTD ST HMLSS BLK GRN"/>
    <s v="FACILITIES MAINTENANCE AND OPERATIONS"/>
  </r>
  <r>
    <x v="1"/>
    <s v="1122683"/>
    <s v="000000"/>
    <x v="6"/>
    <s v="0000000"/>
    <n v="2016"/>
    <x v="0"/>
    <x v="6"/>
    <s v="BS000-CURRENT ASSETS"/>
    <s v="B1150-ACCOUNTS RECEIVABLE"/>
    <m/>
    <n v="0"/>
    <n v="0"/>
    <n v="0"/>
    <n v="0"/>
    <n v="0"/>
    <s v="N/A"/>
    <n v="0"/>
    <n v="0"/>
    <n v="0"/>
    <n v="0"/>
    <n v="0"/>
    <n v="0"/>
    <n v="0"/>
    <n v="0"/>
    <n v="0"/>
    <n v="0"/>
    <n v="0"/>
    <n v="0"/>
    <n v="0"/>
    <s v="HOUSING OPPORTUNITY FUND"/>
    <s v="HOF OPER ES HOSPITALITY HSG 13"/>
    <s v="DEFAULT"/>
    <s v="Default"/>
  </r>
  <r>
    <x v="1"/>
    <s v="1122683"/>
    <s v="000000"/>
    <x v="9"/>
    <s v="0000000"/>
    <n v="2016"/>
    <x v="0"/>
    <x v="9"/>
    <s v="BS000-CURRENT ASSETS"/>
    <s v="B1150-ACCOUNTS RECEIVABLE"/>
    <m/>
    <n v="0"/>
    <n v="0"/>
    <n v="0"/>
    <n v="0"/>
    <n v="0"/>
    <s v="N/A"/>
    <n v="0"/>
    <n v="0"/>
    <n v="0"/>
    <n v="0"/>
    <n v="0"/>
    <n v="0"/>
    <n v="0"/>
    <n v="0"/>
    <n v="0"/>
    <n v="0"/>
    <n v="0"/>
    <n v="0"/>
    <n v="0"/>
    <s v="HOUSING OPPORTUNITY FUND"/>
    <s v="HOF OPER ES HOSPITALITY HSG 13"/>
    <s v="DEFAULT"/>
    <s v="Default"/>
  </r>
  <r>
    <x v="1"/>
    <s v="1122683"/>
    <s v="000000"/>
    <x v="29"/>
    <s v="0000000"/>
    <n v="2016"/>
    <x v="1"/>
    <x v="29"/>
    <s v="BS200-CURRENT LIABILITIES"/>
    <s v="B2220-DEFERRED REVENUES"/>
    <m/>
    <n v="0"/>
    <n v="0"/>
    <n v="0"/>
    <n v="0"/>
    <n v="0"/>
    <s v="N/A"/>
    <n v="0"/>
    <n v="0"/>
    <n v="0"/>
    <n v="0"/>
    <n v="0"/>
    <n v="0"/>
    <n v="0"/>
    <n v="0"/>
    <n v="0"/>
    <n v="0"/>
    <n v="0"/>
    <n v="0"/>
    <n v="0"/>
    <s v="HOUSING OPPORTUNITY FUND"/>
    <s v="HOF OPER ES HOSPITALITY HSG 13"/>
    <s v="DEFAULT"/>
    <s v="Default"/>
  </r>
  <r>
    <x v="1"/>
    <s v="1122683"/>
    <s v="351120"/>
    <x v="202"/>
    <s v="0000000"/>
    <n v="2016"/>
    <x v="4"/>
    <x v="201"/>
    <s v="R3000-REVENUE"/>
    <s v="R3340-STATE GRANTS"/>
    <m/>
    <n v="0"/>
    <n v="0"/>
    <n v="0"/>
    <n v="0"/>
    <n v="0"/>
    <s v="N/A"/>
    <n v="0"/>
    <n v="0"/>
    <n v="0"/>
    <n v="0"/>
    <n v="0"/>
    <n v="0"/>
    <n v="0"/>
    <n v="0"/>
    <n v="0"/>
    <n v="0"/>
    <n v="0"/>
    <n v="0"/>
    <n v="0"/>
    <s v="HOUSING OPPORTUNITY FUND"/>
    <s v="HOF OPER ES HOSPITALITY HSG 13"/>
    <s v="CONSLDTD ST HMLSS BLK GRN"/>
    <s v="Default"/>
  </r>
  <r>
    <x v="1"/>
    <s v="1122683"/>
    <s v="351120"/>
    <x v="111"/>
    <s v="5595000"/>
    <n v="2016"/>
    <x v="3"/>
    <x v="111"/>
    <s v="50000-PROGRAM EXPENDITURE BUDGET"/>
    <s v="53000-SERVICES-OTHER CHARGES"/>
    <m/>
    <n v="0"/>
    <n v="0"/>
    <n v="0"/>
    <n v="0"/>
    <n v="0"/>
    <s v="N/A"/>
    <n v="0"/>
    <n v="0"/>
    <n v="0"/>
    <n v="0"/>
    <n v="0"/>
    <n v="0"/>
    <n v="0"/>
    <n v="0"/>
    <n v="0"/>
    <n v="0"/>
    <n v="0"/>
    <n v="0"/>
    <n v="0"/>
    <s v="HOUSING OPPORTUNITY FUND"/>
    <s v="HOF OPER ES HOSPITALITY HSG 13"/>
    <s v="CONSLDTD ST HMLSS BLK GRN"/>
    <s v="FACILITIES MAINTENANCE AND OPERATIONS"/>
  </r>
  <r>
    <x v="1"/>
    <s v="1122684"/>
    <s v="000000"/>
    <x v="6"/>
    <s v="0000000"/>
    <n v="2016"/>
    <x v="0"/>
    <x v="6"/>
    <s v="BS000-CURRENT ASSETS"/>
    <s v="B1150-ACCOUNTS RECEIVABLE"/>
    <m/>
    <n v="0"/>
    <n v="0"/>
    <n v="0"/>
    <n v="0"/>
    <n v="0"/>
    <s v="N/A"/>
    <n v="0"/>
    <n v="0"/>
    <n v="0"/>
    <n v="0"/>
    <n v="0"/>
    <n v="0"/>
    <n v="0"/>
    <n v="0"/>
    <n v="0"/>
    <n v="0"/>
    <n v="0"/>
    <n v="0"/>
    <n v="0"/>
    <s v="HOUSING OPPORTUNITY FUND"/>
    <s v="HOF OPER ES CCS HOME ARISE 13"/>
    <s v="DEFAULT"/>
    <s v="Default"/>
  </r>
  <r>
    <x v="1"/>
    <s v="1122684"/>
    <s v="000000"/>
    <x v="9"/>
    <s v="0000000"/>
    <n v="2016"/>
    <x v="0"/>
    <x v="9"/>
    <s v="BS000-CURRENT ASSETS"/>
    <s v="B1150-ACCOUNTS RECEIVABLE"/>
    <m/>
    <n v="0"/>
    <n v="0"/>
    <n v="0"/>
    <n v="0"/>
    <n v="0"/>
    <s v="N/A"/>
    <n v="0"/>
    <n v="0"/>
    <n v="0"/>
    <n v="0"/>
    <n v="0"/>
    <n v="0"/>
    <n v="0"/>
    <n v="0"/>
    <n v="0"/>
    <n v="0"/>
    <n v="0"/>
    <n v="0"/>
    <n v="0"/>
    <s v="HOUSING OPPORTUNITY FUND"/>
    <s v="HOF OPER ES CCS HOME ARISE 13"/>
    <s v="DEFAULT"/>
    <s v="Default"/>
  </r>
  <r>
    <x v="1"/>
    <s v="1122684"/>
    <s v="000000"/>
    <x v="29"/>
    <s v="0000000"/>
    <n v="2016"/>
    <x v="1"/>
    <x v="29"/>
    <s v="BS200-CURRENT LIABILITIES"/>
    <s v="B2220-DEFERRED REVENUES"/>
    <m/>
    <n v="0"/>
    <n v="0"/>
    <n v="0"/>
    <n v="0"/>
    <n v="0"/>
    <s v="N/A"/>
    <n v="0"/>
    <n v="0"/>
    <n v="0"/>
    <n v="0"/>
    <n v="0"/>
    <n v="0"/>
    <n v="0"/>
    <n v="0"/>
    <n v="0"/>
    <n v="0"/>
    <n v="0"/>
    <n v="0"/>
    <n v="0"/>
    <s v="HOUSING OPPORTUNITY FUND"/>
    <s v="HOF OPER ES CCS HOME ARISE 13"/>
    <s v="DEFAULT"/>
    <s v="Default"/>
  </r>
  <r>
    <x v="1"/>
    <s v="1122684"/>
    <s v="351120"/>
    <x v="202"/>
    <s v="0000000"/>
    <n v="2016"/>
    <x v="4"/>
    <x v="201"/>
    <s v="R3000-REVENUE"/>
    <s v="R3340-STATE GRANTS"/>
    <m/>
    <n v="0"/>
    <n v="0"/>
    <n v="0"/>
    <n v="0"/>
    <n v="0"/>
    <s v="N/A"/>
    <n v="0"/>
    <n v="0"/>
    <n v="0"/>
    <n v="0"/>
    <n v="0"/>
    <n v="0"/>
    <n v="0"/>
    <n v="0"/>
    <n v="0"/>
    <n v="0"/>
    <n v="0"/>
    <n v="0"/>
    <n v="0"/>
    <s v="HOUSING OPPORTUNITY FUND"/>
    <s v="HOF OPER ES CCS HOME ARISE 13"/>
    <s v="CONSLDTD ST HMLSS BLK GRN"/>
    <s v="Default"/>
  </r>
  <r>
    <x v="1"/>
    <s v="1122684"/>
    <s v="351120"/>
    <x v="111"/>
    <s v="5595000"/>
    <n v="2016"/>
    <x v="3"/>
    <x v="111"/>
    <s v="50000-PROGRAM EXPENDITURE BUDGET"/>
    <s v="53000-SERVICES-OTHER CHARGES"/>
    <m/>
    <n v="0"/>
    <n v="0"/>
    <n v="0"/>
    <n v="0"/>
    <n v="0"/>
    <s v="N/A"/>
    <n v="0"/>
    <n v="0"/>
    <n v="0"/>
    <n v="0"/>
    <n v="0"/>
    <n v="0"/>
    <n v="0"/>
    <n v="0"/>
    <n v="0"/>
    <n v="0"/>
    <n v="0"/>
    <n v="0"/>
    <n v="0"/>
    <s v="HOUSING OPPORTUNITY FUND"/>
    <s v="HOF OPER ES CCS HOME ARISE 13"/>
    <s v="CONSLDTD ST HMLSS BLK GRN"/>
    <s v="FACILITIES MAINTENANCE AND OPERATIONS"/>
  </r>
  <r>
    <x v="1"/>
    <s v="1122685"/>
    <s v="000000"/>
    <x v="6"/>
    <s v="0000000"/>
    <n v="2016"/>
    <x v="0"/>
    <x v="6"/>
    <s v="BS000-CURRENT ASSETS"/>
    <s v="B1150-ACCOUNTS RECEIVABLE"/>
    <m/>
    <n v="0"/>
    <n v="0"/>
    <n v="0"/>
    <n v="0"/>
    <n v="0"/>
    <s v="N/A"/>
    <n v="0"/>
    <n v="0"/>
    <n v="0"/>
    <n v="0"/>
    <n v="0"/>
    <n v="0"/>
    <n v="0"/>
    <n v="0"/>
    <n v="0"/>
    <n v="0"/>
    <n v="0"/>
    <n v="0"/>
    <n v="0"/>
    <s v="HOUSING OPPORTUNITY FUND"/>
    <s v="HOF OPER ES FOY YOUTH HAVEN13"/>
    <s v="DEFAULT"/>
    <s v="Default"/>
  </r>
  <r>
    <x v="1"/>
    <s v="1122685"/>
    <s v="000000"/>
    <x v="9"/>
    <s v="0000000"/>
    <n v="2016"/>
    <x v="0"/>
    <x v="9"/>
    <s v="BS000-CURRENT ASSETS"/>
    <s v="B1150-ACCOUNTS RECEIVABLE"/>
    <m/>
    <n v="0"/>
    <n v="0"/>
    <n v="0"/>
    <n v="0"/>
    <n v="0"/>
    <s v="N/A"/>
    <n v="0"/>
    <n v="0"/>
    <n v="0"/>
    <n v="0"/>
    <n v="0"/>
    <n v="0"/>
    <n v="0"/>
    <n v="0"/>
    <n v="0"/>
    <n v="0"/>
    <n v="0"/>
    <n v="0"/>
    <n v="0"/>
    <s v="HOUSING OPPORTUNITY FUND"/>
    <s v="HOF OPER ES FOY YOUTH HAVEN13"/>
    <s v="DEFAULT"/>
    <s v="Default"/>
  </r>
  <r>
    <x v="1"/>
    <s v="1122685"/>
    <s v="000000"/>
    <x v="29"/>
    <s v="0000000"/>
    <n v="2016"/>
    <x v="1"/>
    <x v="29"/>
    <s v="BS200-CURRENT LIABILITIES"/>
    <s v="B2220-DEFERRED REVENUES"/>
    <m/>
    <n v="0"/>
    <n v="0"/>
    <n v="0"/>
    <n v="0"/>
    <n v="0"/>
    <s v="N/A"/>
    <n v="0"/>
    <n v="0"/>
    <n v="0"/>
    <n v="0"/>
    <n v="0"/>
    <n v="0"/>
    <n v="0"/>
    <n v="0"/>
    <n v="0"/>
    <n v="0"/>
    <n v="0"/>
    <n v="0"/>
    <n v="0"/>
    <s v="HOUSING OPPORTUNITY FUND"/>
    <s v="HOF OPER ES FOY YOUTH HAVEN13"/>
    <s v="DEFAULT"/>
    <s v="Default"/>
  </r>
  <r>
    <x v="1"/>
    <s v="1122685"/>
    <s v="351120"/>
    <x v="202"/>
    <s v="0000000"/>
    <n v="2016"/>
    <x v="4"/>
    <x v="201"/>
    <s v="R3000-REVENUE"/>
    <s v="R3340-STATE GRANTS"/>
    <m/>
    <n v="0"/>
    <n v="0"/>
    <n v="0"/>
    <n v="0"/>
    <n v="0"/>
    <s v="N/A"/>
    <n v="0"/>
    <n v="0"/>
    <n v="0"/>
    <n v="0"/>
    <n v="0"/>
    <n v="0"/>
    <n v="0"/>
    <n v="0"/>
    <n v="0"/>
    <n v="0"/>
    <n v="0"/>
    <n v="0"/>
    <n v="0"/>
    <s v="HOUSING OPPORTUNITY FUND"/>
    <s v="HOF OPER ES FOY YOUTH HAVEN13"/>
    <s v="CONSLDTD ST HMLSS BLK GRN"/>
    <s v="Default"/>
  </r>
  <r>
    <x v="1"/>
    <s v="1122685"/>
    <s v="351120"/>
    <x v="111"/>
    <s v="5595000"/>
    <n v="2016"/>
    <x v="3"/>
    <x v="111"/>
    <s v="50000-PROGRAM EXPENDITURE BUDGET"/>
    <s v="53000-SERVICES-OTHER CHARGES"/>
    <m/>
    <n v="0"/>
    <n v="0"/>
    <n v="0"/>
    <n v="0"/>
    <n v="0"/>
    <s v="N/A"/>
    <n v="0"/>
    <n v="0"/>
    <n v="0"/>
    <n v="0"/>
    <n v="0"/>
    <n v="0"/>
    <n v="0"/>
    <n v="0"/>
    <n v="0"/>
    <n v="0"/>
    <n v="0"/>
    <n v="0"/>
    <n v="0"/>
    <s v="HOUSING OPPORTUNITY FUND"/>
    <s v="HOF OPER ES FOY YOUTH HAVEN13"/>
    <s v="CONSLDTD ST HMLSS BLK GRN"/>
    <s v="FACILITIES MAINTENANCE AND OPERATIONS"/>
  </r>
  <r>
    <x v="1"/>
    <s v="1122686"/>
    <s v="000000"/>
    <x v="6"/>
    <s v="0000000"/>
    <n v="2016"/>
    <x v="0"/>
    <x v="6"/>
    <s v="BS000-CURRENT ASSETS"/>
    <s v="B1150-ACCOUNTS RECEIVABLE"/>
    <m/>
    <n v="0"/>
    <n v="0"/>
    <n v="0"/>
    <n v="0"/>
    <n v="0"/>
    <s v="N/A"/>
    <n v="0"/>
    <n v="0"/>
    <n v="0"/>
    <n v="0"/>
    <n v="0"/>
    <n v="0"/>
    <n v="0"/>
    <n v="0"/>
    <n v="0"/>
    <n v="0"/>
    <n v="0"/>
    <n v="0"/>
    <n v="0"/>
    <s v="HOUSING OPPORTUNITY FUND"/>
    <s v="HOF OPER ES MSC SKC SHELTER 13"/>
    <s v="DEFAULT"/>
    <s v="Default"/>
  </r>
  <r>
    <x v="1"/>
    <s v="1122686"/>
    <s v="000000"/>
    <x v="9"/>
    <s v="0000000"/>
    <n v="2016"/>
    <x v="0"/>
    <x v="9"/>
    <s v="BS000-CURRENT ASSETS"/>
    <s v="B1150-ACCOUNTS RECEIVABLE"/>
    <m/>
    <n v="0"/>
    <n v="0"/>
    <n v="0"/>
    <n v="0"/>
    <n v="0"/>
    <s v="N/A"/>
    <n v="0"/>
    <n v="0"/>
    <n v="0"/>
    <n v="0"/>
    <n v="0"/>
    <n v="0"/>
    <n v="0"/>
    <n v="0"/>
    <n v="0"/>
    <n v="0"/>
    <n v="0"/>
    <n v="0"/>
    <n v="0"/>
    <s v="HOUSING OPPORTUNITY FUND"/>
    <s v="HOF OPER ES MSC SKC SHELTER 13"/>
    <s v="DEFAULT"/>
    <s v="Default"/>
  </r>
  <r>
    <x v="1"/>
    <s v="1122686"/>
    <s v="000000"/>
    <x v="29"/>
    <s v="0000000"/>
    <n v="2016"/>
    <x v="1"/>
    <x v="29"/>
    <s v="BS200-CURRENT LIABILITIES"/>
    <s v="B2220-DEFERRED REVENUES"/>
    <m/>
    <n v="0"/>
    <n v="0"/>
    <n v="0"/>
    <n v="0"/>
    <n v="0"/>
    <s v="N/A"/>
    <n v="0"/>
    <n v="0"/>
    <n v="0"/>
    <n v="0"/>
    <n v="0"/>
    <n v="0"/>
    <n v="0"/>
    <n v="0"/>
    <n v="0"/>
    <n v="0"/>
    <n v="0"/>
    <n v="0"/>
    <n v="0"/>
    <s v="HOUSING OPPORTUNITY FUND"/>
    <s v="HOF OPER ES MSC SKC SHELTER 13"/>
    <s v="DEFAULT"/>
    <s v="Default"/>
  </r>
  <r>
    <x v="1"/>
    <s v="1122686"/>
    <s v="351120"/>
    <x v="202"/>
    <s v="0000000"/>
    <n v="2016"/>
    <x v="4"/>
    <x v="201"/>
    <s v="R3000-REVENUE"/>
    <s v="R3340-STATE GRANTS"/>
    <m/>
    <n v="0"/>
    <n v="0"/>
    <n v="0"/>
    <n v="0"/>
    <n v="0"/>
    <s v="N/A"/>
    <n v="0"/>
    <n v="0"/>
    <n v="0"/>
    <n v="0"/>
    <n v="0"/>
    <n v="0"/>
    <n v="0"/>
    <n v="0"/>
    <n v="0"/>
    <n v="0"/>
    <n v="0"/>
    <n v="0"/>
    <n v="0"/>
    <s v="HOUSING OPPORTUNITY FUND"/>
    <s v="HOF OPER ES MSC SKC SHELTER 13"/>
    <s v="CONSLDTD ST HMLSS BLK GRN"/>
    <s v="Default"/>
  </r>
  <r>
    <x v="1"/>
    <s v="1122686"/>
    <s v="351120"/>
    <x v="111"/>
    <s v="5595000"/>
    <n v="2016"/>
    <x v="3"/>
    <x v="111"/>
    <s v="50000-PROGRAM EXPENDITURE BUDGET"/>
    <s v="53000-SERVICES-OTHER CHARGES"/>
    <m/>
    <n v="0"/>
    <n v="0"/>
    <n v="0"/>
    <n v="0"/>
    <n v="0"/>
    <s v="N/A"/>
    <n v="0"/>
    <n v="0"/>
    <n v="0"/>
    <n v="0"/>
    <n v="0"/>
    <n v="0"/>
    <n v="0"/>
    <n v="0"/>
    <n v="0"/>
    <n v="0"/>
    <n v="0"/>
    <n v="0"/>
    <n v="0"/>
    <s v="HOUSING OPPORTUNITY FUND"/>
    <s v="HOF OPER ES MSC SKC SHELTER 13"/>
    <s v="CONSLDTD ST HMLSS BLK GRN"/>
    <s v="FACILITIES MAINTENANCE AND OPERATIONS"/>
  </r>
  <r>
    <x v="1"/>
    <s v="1122687"/>
    <s v="000000"/>
    <x v="6"/>
    <s v="0000000"/>
    <n v="2016"/>
    <x v="0"/>
    <x v="6"/>
    <s v="BS000-CURRENT ASSETS"/>
    <s v="B1150-ACCOUNTS RECEIVABLE"/>
    <m/>
    <n v="0"/>
    <n v="0"/>
    <n v="0"/>
    <n v="0"/>
    <n v="0"/>
    <s v="N/A"/>
    <n v="0"/>
    <n v="0"/>
    <n v="0"/>
    <n v="0"/>
    <n v="0"/>
    <n v="0"/>
    <n v="0"/>
    <n v="0"/>
    <n v="0"/>
    <n v="0"/>
    <n v="0"/>
    <n v="0"/>
    <n v="0"/>
    <s v="HOUSING OPPORTUNITY FUND"/>
    <s v="HOF OPER SOC KC ADMIN 13"/>
    <s v="DEFAULT"/>
    <s v="Default"/>
  </r>
  <r>
    <x v="1"/>
    <s v="1122687"/>
    <s v="000000"/>
    <x v="9"/>
    <s v="0000000"/>
    <n v="2016"/>
    <x v="0"/>
    <x v="9"/>
    <s v="BS000-CURRENT ASSETS"/>
    <s v="B1150-ACCOUNTS RECEIVABLE"/>
    <m/>
    <n v="0"/>
    <n v="0"/>
    <n v="0"/>
    <n v="0"/>
    <n v="0"/>
    <s v="N/A"/>
    <n v="0"/>
    <n v="0"/>
    <n v="0"/>
    <n v="0"/>
    <n v="0"/>
    <n v="0"/>
    <n v="0"/>
    <n v="0"/>
    <n v="0"/>
    <n v="0"/>
    <n v="0"/>
    <n v="0"/>
    <n v="0"/>
    <s v="HOUSING OPPORTUNITY FUND"/>
    <s v="HOF OPER SOC KC ADMIN 13"/>
    <s v="DEFAULT"/>
    <s v="Default"/>
  </r>
  <r>
    <x v="1"/>
    <s v="1122687"/>
    <s v="000000"/>
    <x v="29"/>
    <s v="0000000"/>
    <n v="2016"/>
    <x v="1"/>
    <x v="29"/>
    <s v="BS200-CURRENT LIABILITIES"/>
    <s v="B2220-DEFERRED REVENUES"/>
    <m/>
    <n v="0"/>
    <n v="0"/>
    <n v="0"/>
    <n v="0"/>
    <n v="0"/>
    <s v="N/A"/>
    <n v="0"/>
    <n v="0"/>
    <n v="0"/>
    <n v="0"/>
    <n v="0"/>
    <n v="0"/>
    <n v="0"/>
    <n v="0"/>
    <n v="0"/>
    <n v="0"/>
    <n v="0"/>
    <n v="0"/>
    <n v="0"/>
    <s v="HOUSING OPPORTUNITY FUND"/>
    <s v="HOF OPER SOC KC ADMIN 13"/>
    <s v="DEFAULT"/>
    <s v="Default"/>
  </r>
  <r>
    <x v="1"/>
    <s v="1122687"/>
    <s v="351120"/>
    <x v="202"/>
    <s v="0000000"/>
    <n v="2016"/>
    <x v="4"/>
    <x v="201"/>
    <s v="R3000-REVENUE"/>
    <s v="R3340-STATE GRANTS"/>
    <m/>
    <n v="0"/>
    <n v="0"/>
    <n v="0"/>
    <n v="0"/>
    <n v="0"/>
    <s v="N/A"/>
    <n v="0"/>
    <n v="0"/>
    <n v="0"/>
    <n v="0"/>
    <n v="0"/>
    <n v="0"/>
    <n v="0"/>
    <n v="0"/>
    <n v="0"/>
    <n v="0"/>
    <n v="0"/>
    <n v="0"/>
    <n v="0"/>
    <s v="HOUSING OPPORTUNITY FUND"/>
    <s v="HOF OPER SOC KC ADMIN 13"/>
    <s v="CONSLDTD ST HMLSS BLK GRN"/>
    <s v="Default"/>
  </r>
  <r>
    <x v="1"/>
    <s v="1122687"/>
    <s v="351120"/>
    <x v="40"/>
    <s v="5595000"/>
    <n v="2016"/>
    <x v="3"/>
    <x v="40"/>
    <s v="50000-PROGRAM EXPENDITURE BUDGET"/>
    <s v="51000-WAGES AND BENEFITS"/>
    <s v="51100-SALARIES/WAGES"/>
    <n v="0"/>
    <n v="0"/>
    <n v="0"/>
    <n v="0"/>
    <n v="0"/>
    <s v="N/A"/>
    <n v="0"/>
    <n v="0"/>
    <n v="0"/>
    <n v="0"/>
    <n v="0"/>
    <n v="0"/>
    <n v="0"/>
    <n v="0"/>
    <n v="0"/>
    <n v="0"/>
    <n v="0"/>
    <n v="0"/>
    <n v="0"/>
    <s v="HOUSING OPPORTUNITY FUND"/>
    <s v="HOF OPER SOC KC ADMIN 13"/>
    <s v="CONSLDTD ST HMLSS BLK GRN"/>
    <s v="FACILITIES MAINTENANCE AND OPERATIONS"/>
  </r>
  <r>
    <x v="1"/>
    <s v="1122687"/>
    <s v="351120"/>
    <x v="70"/>
    <s v="5595000"/>
    <n v="2016"/>
    <x v="3"/>
    <x v="70"/>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71"/>
    <s v="5595000"/>
    <n v="2016"/>
    <x v="3"/>
    <x v="71"/>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72"/>
    <s v="5595000"/>
    <n v="2016"/>
    <x v="3"/>
    <x v="72"/>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38"/>
    <s v="5595000"/>
    <n v="2016"/>
    <x v="3"/>
    <x v="38"/>
    <s v="50000-PROGRAM EXPENDITURE BUDGET"/>
    <s v="53000-SERVICES-OTHER CHARGES"/>
    <m/>
    <n v="0"/>
    <n v="0"/>
    <n v="0"/>
    <n v="0"/>
    <n v="0"/>
    <s v="N/A"/>
    <n v="0"/>
    <n v="0"/>
    <n v="0"/>
    <n v="0"/>
    <n v="0"/>
    <n v="0"/>
    <n v="0"/>
    <n v="0"/>
    <n v="0"/>
    <n v="0"/>
    <n v="0"/>
    <n v="0"/>
    <n v="0"/>
    <s v="HOUSING OPPORTUNITY FUND"/>
    <s v="HOF OPER SOC KC ADMIN 13"/>
    <s v="CONSLDTD ST HMLSS BLK GRN"/>
    <s v="FACILITIES MAINTENANCE AND OPERATIONS"/>
  </r>
  <r>
    <x v="1"/>
    <s v="1122687"/>
    <s v="351120"/>
    <x v="117"/>
    <s v="5595000"/>
    <n v="2016"/>
    <x v="3"/>
    <x v="117"/>
    <s v="50000-PROGRAM EXPENDITURE BUDGET"/>
    <s v="59900-CONTRA EXPENDITURES"/>
    <m/>
    <n v="0"/>
    <n v="0"/>
    <n v="0"/>
    <n v="0"/>
    <n v="0"/>
    <s v="N/A"/>
    <n v="0"/>
    <n v="0"/>
    <n v="0"/>
    <n v="0"/>
    <n v="0"/>
    <n v="0"/>
    <n v="0"/>
    <n v="0"/>
    <n v="0"/>
    <n v="0"/>
    <n v="0"/>
    <n v="0"/>
    <n v="0"/>
    <s v="HOUSING OPPORTUNITY FUND"/>
    <s v="HOF OPER SOC KC ADMIN 13"/>
    <s v="CONSLDTD ST HMLSS BLK GRN"/>
    <s v="FACILITIES MAINTENANCE AND OPERATIONS"/>
  </r>
  <r>
    <x v="1"/>
    <s v="1122687"/>
    <s v="351120"/>
    <x v="53"/>
    <s v="5595000"/>
    <n v="2016"/>
    <x v="3"/>
    <x v="53"/>
    <s v="50000-PROGRAM EXPENDITURE BUDGET"/>
    <s v="82000-APPLIED OVERHEAD"/>
    <m/>
    <n v="0"/>
    <n v="0"/>
    <n v="0"/>
    <n v="0"/>
    <n v="0"/>
    <s v="N/A"/>
    <n v="0"/>
    <n v="0"/>
    <n v="0"/>
    <n v="0"/>
    <n v="0"/>
    <n v="0"/>
    <n v="0"/>
    <n v="0"/>
    <n v="0"/>
    <n v="0"/>
    <n v="0"/>
    <n v="0"/>
    <n v="0"/>
    <s v="HOUSING OPPORTUNITY FUND"/>
    <s v="HOF OPER SOC KC ADMIN 13"/>
    <s v="CONSLDTD ST HMLSS BLK GRN"/>
    <s v="FACILITIES MAINTENANCE AND OPERATIONS"/>
  </r>
  <r>
    <x v="1"/>
    <s v="1122687"/>
    <s v="351120"/>
    <x v="54"/>
    <s v="5595000"/>
    <n v="2016"/>
    <x v="3"/>
    <x v="54"/>
    <s v="50000-PROGRAM EXPENDITURE BUDGET"/>
    <s v="82000-APPLIED OVERHEAD"/>
    <m/>
    <n v="0"/>
    <n v="0"/>
    <n v="0"/>
    <n v="0"/>
    <n v="0"/>
    <s v="N/A"/>
    <n v="0"/>
    <n v="0"/>
    <n v="0"/>
    <n v="0"/>
    <n v="0"/>
    <n v="0"/>
    <n v="0"/>
    <n v="0"/>
    <n v="0"/>
    <n v="0"/>
    <n v="0"/>
    <n v="0"/>
    <n v="0"/>
    <s v="HOUSING OPPORTUNITY FUND"/>
    <s v="HOF OPER SOC KC ADMIN 13"/>
    <s v="CONSLDTD ST HMLSS BLK GRN"/>
    <s v="FACILITIES MAINTENANCE AND OPERATIONS"/>
  </r>
  <r>
    <x v="1"/>
    <s v="1123056"/>
    <s v="351022"/>
    <x v="111"/>
    <s v="5595000"/>
    <n v="2016"/>
    <x v="3"/>
    <x v="111"/>
    <s v="50000-PROGRAM EXPENDITURE BUDGET"/>
    <s v="53000-SERVICES-OTHER CHARGES"/>
    <m/>
    <n v="0"/>
    <n v="0"/>
    <n v="0"/>
    <n v="0"/>
    <n v="0"/>
    <s v="N/A"/>
    <n v="0"/>
    <n v="0"/>
    <n v="0"/>
    <n v="0"/>
    <n v="0"/>
    <n v="0"/>
    <n v="0"/>
    <n v="0"/>
    <n v="0"/>
    <n v="0"/>
    <n v="0"/>
    <n v="0"/>
    <n v="0"/>
    <s v="HOUSING OPPORTUNITY FUND"/>
    <s v="HOF OPER YY FAMILY &amp; YOUTH 14"/>
    <s v="HOMELESS HOUSING"/>
    <s v="FACILITIES MAINTENANCE AND OPERATIONS"/>
  </r>
  <r>
    <x v="1"/>
    <s v="1123058"/>
    <s v="351022"/>
    <x v="111"/>
    <s v="5595000"/>
    <n v="2016"/>
    <x v="3"/>
    <x v="111"/>
    <s v="50000-PROGRAM EXPENDITURE BUDGET"/>
    <s v="53000-SERVICES-OTHER CHARGES"/>
    <m/>
    <n v="0"/>
    <n v="0"/>
    <n v="0"/>
    <n v="0"/>
    <n v="0"/>
    <s v="N/A"/>
    <n v="0"/>
    <n v="0"/>
    <n v="0"/>
    <n v="0"/>
    <n v="0"/>
    <n v="0"/>
    <n v="0"/>
    <n v="0"/>
    <n v="0"/>
    <n v="0"/>
    <n v="0"/>
    <n v="0"/>
    <n v="0"/>
    <s v="HOUSING OPPORTUNITY FUND"/>
    <s v="HOF OPER YY HSG STABITY TEAM"/>
    <s v="HOMELESS HOUSING"/>
    <s v="FACILITIES MAINTENANCE AND OPERATIONS"/>
  </r>
  <r>
    <x v="1"/>
    <s v="1123068"/>
    <s v="000000"/>
    <x v="6"/>
    <s v="0000000"/>
    <n v="2016"/>
    <x v="0"/>
    <x v="6"/>
    <s v="BS000-CURRENT ASSETS"/>
    <s v="B1150-ACCOUNTS RECEIVABLE"/>
    <m/>
    <n v="0"/>
    <n v="0"/>
    <n v="0"/>
    <n v="0"/>
    <n v="0"/>
    <s v="N/A"/>
    <n v="0"/>
    <n v="0"/>
    <n v="0"/>
    <n v="0"/>
    <n v="0"/>
    <n v="0"/>
    <n v="0"/>
    <n v="0"/>
    <n v="0"/>
    <n v="0"/>
    <n v="0"/>
    <n v="0"/>
    <n v="0"/>
    <s v="HOUSING OPPORTUNITY FUND"/>
    <s v=" HOF OPER VCCC PHOENIX RISING"/>
    <s v="DEFAULT"/>
    <s v="Default"/>
  </r>
  <r>
    <x v="1"/>
    <s v="1123068"/>
    <s v="000000"/>
    <x v="9"/>
    <s v="0000000"/>
    <n v="2016"/>
    <x v="0"/>
    <x v="9"/>
    <s v="BS000-CURRENT ASSETS"/>
    <s v="B1150-ACCOUNTS RECEIVABLE"/>
    <m/>
    <n v="0"/>
    <n v="0"/>
    <n v="0"/>
    <n v="0"/>
    <n v="0"/>
    <s v="N/A"/>
    <n v="0"/>
    <n v="0"/>
    <n v="0"/>
    <n v="0"/>
    <n v="0"/>
    <n v="0"/>
    <n v="0"/>
    <n v="0"/>
    <n v="0"/>
    <n v="0"/>
    <n v="0"/>
    <n v="0"/>
    <n v="0"/>
    <s v="HOUSING OPPORTUNITY FUND"/>
    <s v=" HOF OPER VCCC PHOENIX RISING"/>
    <s v="DEFAULT"/>
    <s v="Default"/>
  </r>
  <r>
    <x v="1"/>
    <s v="1123068"/>
    <s v="000000"/>
    <x v="29"/>
    <s v="0000000"/>
    <n v="2016"/>
    <x v="1"/>
    <x v="29"/>
    <s v="BS200-CURRENT LIABILITIES"/>
    <s v="B2220-DEFERRED REVENUES"/>
    <m/>
    <n v="0"/>
    <n v="0"/>
    <n v="0"/>
    <n v="0"/>
    <n v="0"/>
    <s v="N/A"/>
    <n v="0"/>
    <n v="0"/>
    <n v="0"/>
    <n v="0"/>
    <n v="0"/>
    <n v="0"/>
    <n v="0"/>
    <n v="0"/>
    <n v="0"/>
    <n v="0"/>
    <n v="0"/>
    <n v="0"/>
    <n v="0"/>
    <s v="HOUSING OPPORTUNITY FUND"/>
    <s v=" HOF OPER VCCC PHOENIX RISING"/>
    <s v="DEFAULT"/>
    <s v="Default"/>
  </r>
  <r>
    <x v="1"/>
    <s v="1123068"/>
    <s v="351020"/>
    <x v="43"/>
    <s v="0000000"/>
    <n v="2016"/>
    <x v="4"/>
    <x v="43"/>
    <s v="R3000-REVENUE"/>
    <s v="R3310-FEDERAL GRANTS DIRECT"/>
    <m/>
    <n v="0"/>
    <n v="0"/>
    <n v="0"/>
    <n v="0"/>
    <n v="0"/>
    <s v="N/A"/>
    <n v="0"/>
    <n v="0"/>
    <n v="0"/>
    <n v="0"/>
    <n v="0"/>
    <n v="0"/>
    <n v="0"/>
    <n v="0"/>
    <n v="0"/>
    <n v="0"/>
    <n v="0"/>
    <n v="0"/>
    <n v="0"/>
    <s v="HOUSING OPPORTUNITY FUND"/>
    <s v=" HOF OPER VCCC PHOENIX RISING"/>
    <s v="RAHP HSG CAPITAL"/>
    <s v="Default"/>
  </r>
  <r>
    <x v="1"/>
    <s v="1123068"/>
    <s v="351020"/>
    <x v="112"/>
    <s v="5595000"/>
    <n v="2016"/>
    <x v="3"/>
    <x v="112"/>
    <s v="50000-PROGRAM EXPENDITURE BUDGET"/>
    <s v="53000-SERVICES-OTHER CHARGES"/>
    <m/>
    <n v="0"/>
    <n v="0"/>
    <n v="0"/>
    <n v="0"/>
    <n v="0"/>
    <s v="N/A"/>
    <n v="0"/>
    <n v="0"/>
    <n v="0"/>
    <n v="0"/>
    <n v="0"/>
    <n v="0"/>
    <n v="0"/>
    <n v="0"/>
    <n v="0"/>
    <n v="0"/>
    <n v="0"/>
    <n v="0"/>
    <n v="0"/>
    <s v="HOUSING OPPORTUNITY FUND"/>
    <s v=" HOF OPER VCCC PHOENIX RISING"/>
    <s v="RAHP HSG CAPITAL"/>
    <s v="FACILITIES MAINTENANCE AND OPERATIONS"/>
  </r>
  <r>
    <x v="1"/>
    <s v="1123069"/>
    <s v="351020"/>
    <x v="111"/>
    <s v="5595000"/>
    <n v="2016"/>
    <x v="3"/>
    <x v="111"/>
    <s v="50000-PROGRAM EXPENDITURE BUDGET"/>
    <s v="53000-SERVICES-OTHER CHARGES"/>
    <m/>
    <n v="0"/>
    <n v="0"/>
    <n v="0"/>
    <n v="0"/>
    <n v="0"/>
    <s v="N/A"/>
    <n v="0"/>
    <n v="0"/>
    <n v="0"/>
    <n v="0"/>
    <n v="0"/>
    <n v="0"/>
    <n v="0"/>
    <n v="0"/>
    <n v="0"/>
    <n v="0"/>
    <n v="0"/>
    <n v="0"/>
    <n v="0"/>
    <s v="HOUSING OPPORTUNITY FUND"/>
    <s v="HOF OPER AFFORDABLE EFFORTS"/>
    <s v="RAHP HSG CAPITAL"/>
    <s v="FACILITIES MAINTENANCE AND OPERATIONS"/>
  </r>
  <r>
    <x v="1"/>
    <s v="1123070"/>
    <s v="351020"/>
    <x v="111"/>
    <s v="5595000"/>
    <n v="2016"/>
    <x v="3"/>
    <x v="111"/>
    <s v="50000-PROGRAM EXPENDITURE BUDGET"/>
    <s v="53000-SERVICES-OTHER CHARGES"/>
    <m/>
    <n v="0"/>
    <n v="0"/>
    <n v="0"/>
    <n v="0"/>
    <n v="0"/>
    <s v="N/A"/>
    <n v="0"/>
    <n v="0"/>
    <n v="10362.800000000001"/>
    <n v="0"/>
    <n v="0"/>
    <n v="0"/>
    <n v="-10362.800000000001"/>
    <n v="0"/>
    <n v="0"/>
    <n v="0"/>
    <n v="0"/>
    <n v="0"/>
    <n v="0"/>
    <s v="HOUSING OPPORTUNITY FUND"/>
    <s v="HOF OPER TBI RESIDNTIAL FAILTY"/>
    <s v="RAHP HSG CAPITAL"/>
    <s v="FACILITIES MAINTENANCE AND OPERATIONS"/>
  </r>
  <r>
    <x v="1"/>
    <s v="1123072"/>
    <s v="351020"/>
    <x v="111"/>
    <s v="5595000"/>
    <n v="2016"/>
    <x v="3"/>
    <x v="111"/>
    <s v="50000-PROGRAM EXPENDITURE BUDGET"/>
    <s v="53000-SERVICES-OTHER CHARGES"/>
    <m/>
    <n v="0"/>
    <n v="0"/>
    <n v="-400"/>
    <n v="0"/>
    <n v="400"/>
    <s v="N/A"/>
    <n v="0"/>
    <n v="0"/>
    <n v="0"/>
    <n v="0"/>
    <n v="0"/>
    <n v="0"/>
    <n v="0"/>
    <n v="0"/>
    <n v="0"/>
    <n v="0"/>
    <n v="0"/>
    <n v="-400"/>
    <n v="0"/>
    <s v="HOUSING OPPORTUNITY FUND"/>
    <s v="HOF OPER SUMMERWOOD REHAB"/>
    <s v="RAHP HSG CAPITAL"/>
    <s v="FACILITIES MAINTENANCE AND OPERATIONS"/>
  </r>
  <r>
    <x v="1"/>
    <s v="1123073"/>
    <s v="351226"/>
    <x v="111"/>
    <s v="5595000"/>
    <n v="2016"/>
    <x v="3"/>
    <x v="111"/>
    <s v="50000-PROGRAM EXPENDITURE BUDGET"/>
    <s v="53000-SERVICES-OTHER CHARGES"/>
    <m/>
    <n v="0"/>
    <n v="0"/>
    <n v="0"/>
    <n v="0"/>
    <n v="0"/>
    <s v="N/A"/>
    <n v="0"/>
    <n v="0"/>
    <n v="0"/>
    <n v="0"/>
    <n v="0"/>
    <n v="0"/>
    <n v="0"/>
    <n v="0"/>
    <n v="0"/>
    <n v="0"/>
    <n v="0"/>
    <n v="0"/>
    <n v="0"/>
    <s v="HOUSING OPPORTUNITY FUND"/>
    <s v=" HOF OPER MSC FED WAY VETS"/>
    <s v="VETS LEVY CAP"/>
    <s v="FACILITIES MAINTENANCE AND OPERATIONS"/>
  </r>
  <r>
    <x v="1"/>
    <s v="1123074"/>
    <s v="351225"/>
    <x v="111"/>
    <s v="5595000"/>
    <n v="2016"/>
    <x v="3"/>
    <x v="111"/>
    <s v="50000-PROGRAM EXPENDITURE BUDGET"/>
    <s v="53000-SERVICES-OTHER CHARGES"/>
    <m/>
    <n v="0"/>
    <n v="0"/>
    <n v="-50000"/>
    <n v="0"/>
    <n v="50000"/>
    <s v="N/A"/>
    <n v="0"/>
    <n v="0"/>
    <n v="0"/>
    <n v="-50000"/>
    <n v="0"/>
    <n v="0"/>
    <n v="0"/>
    <n v="0"/>
    <n v="0"/>
    <n v="0"/>
    <n v="0"/>
    <n v="0"/>
    <n v="0"/>
    <s v="HOUSING OPPORTUNITY FUND"/>
    <s v=" HOF OPER VCCC PHOENIX RSNG14"/>
    <s v="HUMAN SVCS LEVY CAP"/>
    <s v="FACILITIES MAINTENANCE AND OPERATIONS"/>
  </r>
  <r>
    <x v="1"/>
    <s v="1123075"/>
    <s v="351225"/>
    <x v="111"/>
    <s v="5595000"/>
    <n v="2016"/>
    <x v="3"/>
    <x v="111"/>
    <s v="50000-PROGRAM EXPENDITURE BUDGET"/>
    <s v="53000-SERVICES-OTHER CHARGES"/>
    <m/>
    <n v="0"/>
    <n v="0"/>
    <n v="0"/>
    <n v="0"/>
    <n v="0"/>
    <s v="N/A"/>
    <n v="0"/>
    <n v="0"/>
    <n v="500000"/>
    <n v="0"/>
    <n v="0"/>
    <n v="0"/>
    <n v="-500000"/>
    <n v="0"/>
    <n v="0"/>
    <n v="0"/>
    <n v="0"/>
    <n v="0"/>
    <n v="0"/>
    <s v="HOUSING OPPORTUNITY FUND"/>
    <s v="HOF OPER TBI RESIDENTIAL FALTY"/>
    <s v="HUMAN SVCS LEVY CAP"/>
    <s v="FACILITIES MAINTENANCE AND OPERATIONS"/>
  </r>
  <r>
    <x v="1"/>
    <s v="1123076"/>
    <s v="351022"/>
    <x v="111"/>
    <s v="5595000"/>
    <n v="2016"/>
    <x v="3"/>
    <x v="111"/>
    <s v="50000-PROGRAM EXPENDITURE BUDGET"/>
    <s v="53000-SERVICES-OTHER CHARGES"/>
    <m/>
    <n v="0"/>
    <n v="0"/>
    <n v="0"/>
    <n v="0"/>
    <n v="0"/>
    <s v="N/A"/>
    <n v="0"/>
    <n v="0"/>
    <n v="0"/>
    <n v="0"/>
    <n v="0"/>
    <n v="0"/>
    <n v="0"/>
    <n v="0"/>
    <n v="0"/>
    <n v="0"/>
    <n v="0"/>
    <n v="0"/>
    <n v="0"/>
    <s v="HOUSING OPPORTUNITY FUND"/>
    <s v="HOF OPER FOY KIRKLAND CAMPUS"/>
    <s v="HOMELESS HOUSING"/>
    <s v="FACILITIES MAINTENANCE AND OPERATIONS"/>
  </r>
  <r>
    <x v="1"/>
    <s v="1123077"/>
    <s v="351022"/>
    <x v="111"/>
    <s v="5595000"/>
    <n v="2016"/>
    <x v="3"/>
    <x v="111"/>
    <s v="50000-PROGRAM EXPENDITURE BUDGET"/>
    <s v="53000-SERVICES-OTHER CHARGES"/>
    <m/>
    <n v="0"/>
    <n v="0"/>
    <n v="0"/>
    <n v="0"/>
    <n v="0"/>
    <s v="N/A"/>
    <n v="0"/>
    <n v="0"/>
    <n v="0"/>
    <n v="0"/>
    <n v="0"/>
    <n v="0"/>
    <n v="0"/>
    <n v="0"/>
    <n v="0"/>
    <n v="0"/>
    <n v="0"/>
    <n v="0"/>
    <n v="0"/>
    <s v="HOUSING OPPORTUNITY FUND"/>
    <s v="HOF OPER FOY EXT FOSTER CARE"/>
    <s v="HOMELESS HOUSING"/>
    <s v="FACILITIES MAINTENANCE AND OPERATIONS"/>
  </r>
  <r>
    <x v="1"/>
    <s v="1123078"/>
    <s v="351022"/>
    <x v="111"/>
    <s v="5595000"/>
    <n v="2016"/>
    <x v="3"/>
    <x v="111"/>
    <s v="50000-PROGRAM EXPENDITURE BUDGET"/>
    <s v="53000-SERVICES-OTHER CHARGES"/>
    <m/>
    <n v="0"/>
    <n v="0"/>
    <n v="0"/>
    <n v="0"/>
    <n v="0"/>
    <s v="N/A"/>
    <n v="0"/>
    <n v="0"/>
    <n v="0"/>
    <n v="0"/>
    <n v="0"/>
    <n v="0"/>
    <n v="0"/>
    <n v="0"/>
    <n v="0"/>
    <n v="0"/>
    <n v="0"/>
    <n v="0"/>
    <n v="0"/>
    <s v="HOUSING OPPORTUNITY FUND"/>
    <s v=" HOF OPER VCCC PHOENIX RIS14"/>
    <s v="HOMELESS HOUSING"/>
    <s v="FACILITIES MAINTENANCE AND OPERATIONS"/>
  </r>
  <r>
    <x v="1"/>
    <s v="1123079"/>
    <s v="351022"/>
    <x v="111"/>
    <s v="5595000"/>
    <n v="2016"/>
    <x v="3"/>
    <x v="111"/>
    <s v="50000-PROGRAM EXPENDITURE BUDGET"/>
    <s v="53000-SERVICES-OTHER CHARGES"/>
    <m/>
    <n v="0"/>
    <n v="0"/>
    <n v="0"/>
    <n v="0"/>
    <n v="0"/>
    <s v="N/A"/>
    <n v="0"/>
    <n v="0"/>
    <n v="0"/>
    <n v="0"/>
    <n v="0"/>
    <n v="0"/>
    <n v="0"/>
    <n v="0"/>
    <n v="0"/>
    <n v="0"/>
    <n v="0"/>
    <n v="0"/>
    <n v="0"/>
    <s v="HOUSING OPPORTUNITY FUND"/>
    <s v=" HOF OPER KENMORE FAM SHELT14"/>
    <s v="HOMELESS HOUSING"/>
    <s v="FACILITIES MAINTENANCE AND OPERATIONS"/>
  </r>
  <r>
    <x v="1"/>
    <s v="1123096"/>
    <s v="351022"/>
    <x v="111"/>
    <s v="5595000"/>
    <n v="2016"/>
    <x v="3"/>
    <x v="111"/>
    <s v="50000-PROGRAM EXPENDITURE BUDGET"/>
    <s v="53000-SERVICES-OTHER CHARGES"/>
    <m/>
    <n v="0"/>
    <n v="0"/>
    <n v="0"/>
    <n v="0"/>
    <n v="0"/>
    <s v="N/A"/>
    <n v="0"/>
    <n v="0"/>
    <n v="0"/>
    <n v="0"/>
    <n v="0"/>
    <n v="0"/>
    <n v="0"/>
    <n v="0"/>
    <n v="0"/>
    <n v="0"/>
    <n v="0"/>
    <n v="0"/>
    <n v="0"/>
    <s v="HOUSING OPPORTUNITY FUND"/>
    <s v="HOF OPER Cordtd Enry for Fam14"/>
    <s v="HOMELESS HOUSING"/>
    <s v="FACILITIES MAINTENANCE AND OPERATIONS"/>
  </r>
  <r>
    <x v="1"/>
    <s v="1123097"/>
    <s v="351022"/>
    <x v="111"/>
    <s v="5595000"/>
    <n v="2016"/>
    <x v="3"/>
    <x v="111"/>
    <s v="50000-PROGRAM EXPENDITURE BUDGET"/>
    <s v="53000-SERVICES-OTHER CHARGES"/>
    <m/>
    <n v="0"/>
    <n v="0"/>
    <n v="0"/>
    <n v="0"/>
    <n v="0"/>
    <s v="N/A"/>
    <n v="0"/>
    <n v="0"/>
    <n v="0"/>
    <n v="0"/>
    <n v="0"/>
    <n v="0"/>
    <n v="0"/>
    <n v="0"/>
    <n v="0"/>
    <n v="0"/>
    <n v="0"/>
    <n v="0"/>
    <n v="0"/>
    <s v="HOUSING OPPORTUNITY FUND"/>
    <s v="HOF OPER Project SAFE14"/>
    <s v="HOMELESS HOUSING"/>
    <s v="FACILITIES MAINTENANCE AND OPERATIONS"/>
  </r>
  <r>
    <x v="1"/>
    <s v="1123097"/>
    <s v="351022"/>
    <x v="78"/>
    <s v="5595000"/>
    <n v="2016"/>
    <x v="3"/>
    <x v="78"/>
    <s v="50000-PROGRAM EXPENDITURE BUDGET"/>
    <s v="53000-SERVICES-OTHER CHARGES"/>
    <m/>
    <n v="0"/>
    <n v="0"/>
    <n v="0"/>
    <n v="0"/>
    <n v="0"/>
    <s v="N/A"/>
    <n v="0"/>
    <n v="0"/>
    <n v="0"/>
    <n v="0"/>
    <n v="0"/>
    <n v="0"/>
    <n v="0"/>
    <n v="0"/>
    <n v="0"/>
    <n v="0"/>
    <n v="0"/>
    <n v="0"/>
    <n v="0"/>
    <s v="HOUSING OPPORTUNITY FUND"/>
    <s v="HOF OPER Project SAFE14"/>
    <s v="HOMELESS HOUSING"/>
    <s v="FACILITIES MAINTENANCE AND OPERATIONS"/>
  </r>
  <r>
    <x v="1"/>
    <s v="1123098"/>
    <s v="351022"/>
    <x v="111"/>
    <s v="5595000"/>
    <n v="2016"/>
    <x v="3"/>
    <x v="111"/>
    <s v="50000-PROGRAM EXPENDITURE BUDGET"/>
    <s v="53000-SERVICES-OTHER CHARGES"/>
    <m/>
    <n v="0"/>
    <n v="0"/>
    <n v="0"/>
    <n v="0"/>
    <n v="0"/>
    <s v="N/A"/>
    <n v="0"/>
    <n v="0"/>
    <n v="0"/>
    <n v="0"/>
    <n v="0"/>
    <n v="0"/>
    <n v="0"/>
    <n v="0"/>
    <n v="0"/>
    <n v="0"/>
    <n v="0"/>
    <n v="0"/>
    <n v="0"/>
    <s v="HOUSING OPPORTUNITY FUND"/>
    <s v="HOF OPER Abn Yth Res for Emg"/>
    <s v="HOMELESS HOUSING"/>
    <s v="FACILITIES MAINTENANCE AND OPERATIONS"/>
  </r>
  <r>
    <x v="1"/>
    <s v="1123099"/>
    <s v="351022"/>
    <x v="111"/>
    <s v="5595000"/>
    <n v="2016"/>
    <x v="3"/>
    <x v="111"/>
    <s v="50000-PROGRAM EXPENDITURE BUDGET"/>
    <s v="53000-SERVICES-OTHER CHARGES"/>
    <m/>
    <n v="0"/>
    <n v="0"/>
    <n v="0"/>
    <n v="0"/>
    <n v="0"/>
    <s v="N/A"/>
    <n v="0"/>
    <n v="0"/>
    <n v="0"/>
    <n v="0"/>
    <n v="0"/>
    <n v="0"/>
    <n v="0"/>
    <n v="0"/>
    <n v="0"/>
    <n v="0"/>
    <n v="0"/>
    <n v="0"/>
    <n v="0"/>
    <s v="HOUSING OPPORTUNITY FUND"/>
    <s v="HOF OPER YTHCARE ORION CTR SHT"/>
    <s v="HOMELESS HOUSING"/>
    <s v="FACILITIES MAINTENANCE AND OPERATIONS"/>
  </r>
  <r>
    <x v="1"/>
    <s v="1123100"/>
    <s v="351022"/>
    <x v="111"/>
    <s v="5595000"/>
    <n v="2016"/>
    <x v="3"/>
    <x v="111"/>
    <s v="50000-PROGRAM EXPENDITURE BUDGET"/>
    <s v="53000-SERVICES-OTHER CHARGES"/>
    <m/>
    <n v="0"/>
    <n v="0"/>
    <n v="0"/>
    <n v="0"/>
    <n v="0"/>
    <s v="N/A"/>
    <n v="0"/>
    <n v="0"/>
    <n v="0"/>
    <n v="0"/>
    <n v="0"/>
    <n v="0"/>
    <n v="0"/>
    <n v="0"/>
    <n v="0"/>
    <n v="0"/>
    <n v="0"/>
    <n v="0"/>
    <n v="0"/>
    <s v="HOUSING OPPORTUNITY FUND"/>
    <s v="HOF OPER FRDS of YTH LDING SHT"/>
    <s v="HOMELESS HOUSING"/>
    <s v="FACILITIES MAINTENANCE AND OPERATIONS"/>
  </r>
  <r>
    <x v="1"/>
    <s v="1123101"/>
    <s v="351022"/>
    <x v="111"/>
    <s v="5595000"/>
    <n v="2016"/>
    <x v="3"/>
    <x v="111"/>
    <s v="50000-PROGRAM EXPENDITURE BUDGET"/>
    <s v="53000-SERVICES-OTHER CHARGES"/>
    <m/>
    <n v="0"/>
    <n v="0"/>
    <n v="0"/>
    <n v="0"/>
    <n v="0"/>
    <s v="N/A"/>
    <n v="0"/>
    <n v="0"/>
    <n v="0"/>
    <n v="0"/>
    <n v="0"/>
    <n v="0"/>
    <n v="0"/>
    <n v="0"/>
    <n v="0"/>
    <n v="0"/>
    <n v="0"/>
    <n v="0"/>
    <n v="0"/>
    <s v="HOUSING OPPORTUNITY FUND"/>
    <s v="HOF OPER ROOTS shelter14"/>
    <s v="HOMELESS HOUSING"/>
    <s v="FACILITIES MAINTENANCE AND OPERATIONS"/>
  </r>
  <r>
    <x v="1"/>
    <s v="1123102"/>
    <s v="351022"/>
    <x v="111"/>
    <s v="5595000"/>
    <n v="2016"/>
    <x v="3"/>
    <x v="111"/>
    <s v="50000-PROGRAM EXPENDITURE BUDGET"/>
    <s v="53000-SERVICES-OTHER CHARGES"/>
    <m/>
    <n v="0"/>
    <n v="0"/>
    <n v="0"/>
    <n v="0"/>
    <n v="0"/>
    <s v="N/A"/>
    <n v="0"/>
    <n v="0"/>
    <n v="0"/>
    <n v="0"/>
    <n v="0"/>
    <n v="0"/>
    <n v="0"/>
    <n v="0"/>
    <n v="0"/>
    <n v="0"/>
    <n v="0"/>
    <n v="0"/>
    <n v="0"/>
    <s v="HOUSING OPPORTUNITY FUND"/>
    <s v="HOF OPER Safe Harbors14"/>
    <s v="HOMELESS HOUSING"/>
    <s v="FACILITIES MAINTENANCE AND OPERATIONS"/>
  </r>
  <r>
    <x v="1"/>
    <s v="1123104"/>
    <s v="351022"/>
    <x v="111"/>
    <s v="5595000"/>
    <n v="2016"/>
    <x v="3"/>
    <x v="111"/>
    <s v="50000-PROGRAM EXPENDITURE BUDGET"/>
    <s v="53000-SERVICES-OTHER CHARGES"/>
    <m/>
    <n v="0"/>
    <n v="0"/>
    <n v="0"/>
    <n v="0"/>
    <n v="0"/>
    <s v="N/A"/>
    <n v="0"/>
    <n v="0"/>
    <n v="0"/>
    <n v="0"/>
    <n v="0"/>
    <n v="0"/>
    <n v="0"/>
    <n v="0"/>
    <n v="0"/>
    <n v="0"/>
    <n v="0"/>
    <n v="0"/>
    <n v="0"/>
    <s v="HOUSING OPPORTUNITY FUND"/>
    <s v="HOF OPER Duvall Family Hsg14"/>
    <s v="HOMELESS HOUSING"/>
    <s v="FACILITIES MAINTENANCE AND OPERATIONS"/>
  </r>
  <r>
    <x v="1"/>
    <s v="1123105"/>
    <s v="351022"/>
    <x v="111"/>
    <s v="5595000"/>
    <n v="2016"/>
    <x v="3"/>
    <x v="111"/>
    <s v="50000-PROGRAM EXPENDITURE BUDGET"/>
    <s v="53000-SERVICES-OTHER CHARGES"/>
    <m/>
    <n v="0"/>
    <n v="0"/>
    <n v="0"/>
    <n v="0"/>
    <n v="0"/>
    <s v="N/A"/>
    <n v="0"/>
    <n v="0"/>
    <n v="0"/>
    <n v="0"/>
    <n v="0"/>
    <n v="0"/>
    <n v="0"/>
    <n v="0"/>
    <n v="0"/>
    <n v="0"/>
    <n v="0"/>
    <n v="0"/>
    <n v="0"/>
    <s v="HOUSING OPPORTUNITY FUND"/>
    <s v="HOF OPER Rainier House14"/>
    <s v="HOMELESS HOUSING"/>
    <s v="FACILITIES MAINTENANCE AND OPERATIONS"/>
  </r>
  <r>
    <x v="1"/>
    <s v="1123106"/>
    <s v="351022"/>
    <x v="40"/>
    <s v="5595000"/>
    <n v="2016"/>
    <x v="3"/>
    <x v="40"/>
    <s v="50000-PROGRAM EXPENDITURE BUDGET"/>
    <s v="51000-WAGES AND BENEFITS"/>
    <s v="51100-SALARIES/WAGES"/>
    <n v="0"/>
    <n v="0"/>
    <n v="0"/>
    <n v="0"/>
    <n v="0"/>
    <s v="N/A"/>
    <n v="0"/>
    <n v="0"/>
    <n v="0"/>
    <n v="0"/>
    <n v="0"/>
    <n v="0"/>
    <n v="0"/>
    <n v="0"/>
    <n v="0"/>
    <n v="0"/>
    <n v="0"/>
    <n v="0"/>
    <n v="0"/>
    <s v="HOUSING OPPORTUNITY FUND"/>
    <s v="HOF OPER Sn Ter Fm Hsg Hden St"/>
    <s v="HOMELESS HOUSING"/>
    <s v="FACILITIES MAINTENANCE AND OPERATIONS"/>
  </r>
  <r>
    <x v="1"/>
    <s v="1123106"/>
    <s v="351022"/>
    <x v="111"/>
    <s v="5595000"/>
    <n v="2016"/>
    <x v="3"/>
    <x v="111"/>
    <s v="50000-PROGRAM EXPENDITURE BUDGET"/>
    <s v="53000-SERVICES-OTHER CHARGES"/>
    <m/>
    <n v="0"/>
    <n v="0"/>
    <n v="0"/>
    <n v="0"/>
    <n v="0"/>
    <s v="N/A"/>
    <n v="0"/>
    <n v="0"/>
    <n v="0"/>
    <n v="0"/>
    <n v="0"/>
    <n v="0"/>
    <n v="0"/>
    <n v="0"/>
    <n v="0"/>
    <n v="0"/>
    <n v="0"/>
    <n v="0"/>
    <n v="0"/>
    <s v="HOUSING OPPORTUNITY FUND"/>
    <s v="HOF OPER Sn Ter Fm Hsg Hden St"/>
    <s v="HOMELESS HOUSING"/>
    <s v="FACILITIES MAINTENANCE AND OPERATIONS"/>
  </r>
  <r>
    <x v="1"/>
    <s v="1123107"/>
    <s v="351022"/>
    <x v="111"/>
    <s v="5595000"/>
    <n v="2016"/>
    <x v="3"/>
    <x v="111"/>
    <s v="50000-PROGRAM EXPENDITURE BUDGET"/>
    <s v="53000-SERVICES-OTHER CHARGES"/>
    <m/>
    <n v="0"/>
    <n v="0"/>
    <n v="0"/>
    <n v="0"/>
    <n v="0"/>
    <s v="N/A"/>
    <n v="0"/>
    <n v="0"/>
    <n v="0"/>
    <n v="0"/>
    <n v="0"/>
    <n v="0"/>
    <n v="0"/>
    <n v="0"/>
    <n v="0"/>
    <n v="0"/>
    <n v="0"/>
    <n v="0"/>
    <n v="0"/>
    <s v="HOUSING OPPORTUNITY FUND"/>
    <s v="HOF OPER Bellevue Apartments14"/>
    <s v="HOMELESS HOUSING"/>
    <s v="FACILITIES MAINTENANCE AND OPERATIONS"/>
  </r>
  <r>
    <x v="1"/>
    <s v="1123108"/>
    <s v="351022"/>
    <x v="111"/>
    <s v="0000000"/>
    <n v="2016"/>
    <x v="3"/>
    <x v="111"/>
    <s v="50000-PROGRAM EXPENDITURE BUDGET"/>
    <s v="53000-SERVICES-OTHER CHARGES"/>
    <m/>
    <n v="0"/>
    <n v="0"/>
    <n v="0"/>
    <n v="0"/>
    <n v="0"/>
    <s v="N/A"/>
    <n v="0"/>
    <n v="0"/>
    <n v="0"/>
    <n v="0"/>
    <n v="0"/>
    <n v="0"/>
    <n v="0"/>
    <n v="0"/>
    <n v="0"/>
    <n v="0"/>
    <n v="0"/>
    <n v="0"/>
    <n v="0"/>
    <s v="HOUSING OPPORTUNITY FUND"/>
    <s v="HOF OPER Velocity Hsg Sbty Pg"/>
    <s v="HOMELESS HOUSING"/>
    <s v="Default"/>
  </r>
  <r>
    <x v="1"/>
    <s v="1123108"/>
    <s v="351022"/>
    <x v="111"/>
    <s v="5595000"/>
    <n v="2016"/>
    <x v="3"/>
    <x v="111"/>
    <s v="50000-PROGRAM EXPENDITURE BUDGET"/>
    <s v="53000-SERVICES-OTHER CHARGES"/>
    <m/>
    <n v="0"/>
    <n v="0"/>
    <n v="-343"/>
    <n v="0"/>
    <n v="343"/>
    <s v="N/A"/>
    <n v="-343"/>
    <n v="0"/>
    <n v="0"/>
    <n v="0"/>
    <n v="0"/>
    <n v="0"/>
    <n v="0"/>
    <n v="0"/>
    <n v="0"/>
    <n v="0"/>
    <n v="0"/>
    <n v="0"/>
    <n v="0"/>
    <s v="HOUSING OPPORTUNITY FUND"/>
    <s v="HOF OPER Velocity Hsg Sbty Pg"/>
    <s v="HOMELESS HOUSING"/>
    <s v="FACILITIES MAINTENANCE AND OPERATIONS"/>
  </r>
  <r>
    <x v="1"/>
    <s v="1123109"/>
    <s v="351022"/>
    <x v="111"/>
    <s v="5595000"/>
    <n v="2016"/>
    <x v="3"/>
    <x v="111"/>
    <s v="50000-PROGRAM EXPENDITURE BUDGET"/>
    <s v="53000-SERVICES-OTHER CHARGES"/>
    <m/>
    <n v="0"/>
    <n v="0"/>
    <n v="0"/>
    <n v="0"/>
    <n v="0"/>
    <s v="N/A"/>
    <n v="0"/>
    <n v="0"/>
    <n v="0"/>
    <n v="0"/>
    <n v="0"/>
    <n v="0"/>
    <n v="0"/>
    <n v="0"/>
    <n v="0"/>
    <n v="0"/>
    <n v="0"/>
    <n v="0"/>
    <n v="0"/>
    <s v="HOUSING OPPORTUNITY FUND"/>
    <s v="HOF OPER Suptive Hsg Pg14"/>
    <s v="HOMELESS HOUSING"/>
    <s v="FACILITIES MAINTENANCE AND OPERATIONS"/>
  </r>
  <r>
    <x v="1"/>
    <s v="1123110"/>
    <s v="351022"/>
    <x v="111"/>
    <s v="5595000"/>
    <n v="2016"/>
    <x v="3"/>
    <x v="111"/>
    <s v="50000-PROGRAM EXPENDITURE BUDGET"/>
    <s v="53000-SERVICES-OTHER CHARGES"/>
    <m/>
    <n v="0"/>
    <n v="0"/>
    <n v="0"/>
    <n v="0"/>
    <n v="0"/>
    <s v="N/A"/>
    <n v="0"/>
    <n v="0"/>
    <n v="0"/>
    <n v="0"/>
    <n v="0"/>
    <n v="0"/>
    <n v="0"/>
    <n v="0"/>
    <n v="0"/>
    <n v="0"/>
    <n v="0"/>
    <n v="0"/>
    <n v="0"/>
    <s v="HOUSING OPPORTUNITY FUND"/>
    <s v="HOF OPER McDermott Place14"/>
    <s v="HOMELESS HOUSING"/>
    <s v="FACILITIES MAINTENANCE AND OPERATIONS"/>
  </r>
  <r>
    <x v="1"/>
    <s v="1123112"/>
    <s v="351022"/>
    <x v="111"/>
    <s v="5595000"/>
    <n v="2016"/>
    <x v="3"/>
    <x v="111"/>
    <s v="50000-PROGRAM EXPENDITURE BUDGET"/>
    <s v="53000-SERVICES-OTHER CHARGES"/>
    <m/>
    <n v="0"/>
    <n v="0"/>
    <n v="16113.9"/>
    <n v="0"/>
    <n v="-16113.9"/>
    <s v="N/A"/>
    <n v="16113.9"/>
    <n v="0"/>
    <n v="0"/>
    <n v="0"/>
    <n v="0"/>
    <n v="0"/>
    <n v="0"/>
    <n v="0"/>
    <n v="0"/>
    <n v="0"/>
    <n v="0"/>
    <n v="0"/>
    <n v="0"/>
    <s v="HOUSING OPPORTUNITY FUND"/>
    <s v="HOF OPER Kenyon 14"/>
    <s v="HOMELESS HOUSING"/>
    <s v="FACILITIES MAINTENANCE AND OPERATIONS"/>
  </r>
  <r>
    <x v="1"/>
    <s v="1123113"/>
    <s v="351022"/>
    <x v="111"/>
    <s v="5595000"/>
    <n v="2016"/>
    <x v="3"/>
    <x v="111"/>
    <s v="50000-PROGRAM EXPENDITURE BUDGET"/>
    <s v="53000-SERVICES-OTHER CHARGES"/>
    <m/>
    <n v="0"/>
    <n v="0"/>
    <n v="532.75"/>
    <n v="0"/>
    <n v="-532.75"/>
    <s v="N/A"/>
    <n v="0"/>
    <n v="532.75"/>
    <n v="0"/>
    <n v="0"/>
    <n v="0"/>
    <n v="0"/>
    <n v="0"/>
    <n v="0"/>
    <n v="0"/>
    <n v="0"/>
    <n v="0"/>
    <n v="0"/>
    <n v="0"/>
    <s v="HOUSING OPPORTUNITY FUND"/>
    <s v="HOF OPER Coming Up 14"/>
    <s v="HOMELESS HOUSING"/>
    <s v="FACILITIES MAINTENANCE AND OPERATIONS"/>
  </r>
  <r>
    <x v="1"/>
    <s v="1123114"/>
    <s v="351022"/>
    <x v="111"/>
    <s v="5595000"/>
    <n v="2016"/>
    <x v="3"/>
    <x v="111"/>
    <s v="50000-PROGRAM EXPENDITURE BUDGET"/>
    <s v="53000-SERVICES-OTHER CHARGES"/>
    <m/>
    <n v="0"/>
    <n v="0"/>
    <n v="-1255"/>
    <n v="0"/>
    <n v="1255"/>
    <s v="N/A"/>
    <n v="-1255"/>
    <n v="0"/>
    <n v="0"/>
    <n v="0"/>
    <n v="0"/>
    <n v="0"/>
    <n v="0"/>
    <n v="0"/>
    <n v="0"/>
    <n v="0"/>
    <n v="0"/>
    <n v="0"/>
    <n v="0"/>
    <s v="HOUSING OPPORTUNITY FUND"/>
    <s v="HOF OPER Permanent Suppt Hsg14"/>
    <s v="HOMELESS HOUSING"/>
    <s v="FACILITIES MAINTENANCE AND OPERATIONS"/>
  </r>
  <r>
    <x v="1"/>
    <s v="1123115"/>
    <s v="351022"/>
    <x v="111"/>
    <s v="5595000"/>
    <n v="2016"/>
    <x v="3"/>
    <x v="111"/>
    <s v="50000-PROGRAM EXPENDITURE BUDGET"/>
    <s v="53000-SERVICES-OTHER CHARGES"/>
    <m/>
    <n v="0"/>
    <n v="0"/>
    <n v="9675.4600000000009"/>
    <n v="0"/>
    <n v="-9675.4600000000009"/>
    <s v="N/A"/>
    <n v="9675.4600000000009"/>
    <n v="0"/>
    <n v="0"/>
    <n v="0"/>
    <n v="0"/>
    <n v="0"/>
    <n v="0"/>
    <n v="0"/>
    <n v="0"/>
    <n v="0"/>
    <n v="0"/>
    <n v="0"/>
    <n v="0"/>
    <s v="HOUSING OPPORTUNITY FUND"/>
    <s v="HOF OPER Parke Studios14"/>
    <s v="HOMELESS HOUSING"/>
    <s v="FACILITIES MAINTENANCE AND OPERATIONS"/>
  </r>
  <r>
    <x v="1"/>
    <s v="1123116"/>
    <s v="351022"/>
    <x v="111"/>
    <s v="5595000"/>
    <n v="2016"/>
    <x v="3"/>
    <x v="111"/>
    <s v="50000-PROGRAM EXPENDITURE BUDGET"/>
    <s v="53000-SERVICES-OTHER CHARGES"/>
    <m/>
    <n v="0"/>
    <n v="0"/>
    <n v="0"/>
    <n v="0"/>
    <n v="0"/>
    <s v="N/A"/>
    <n v="0"/>
    <n v="0"/>
    <n v="0"/>
    <n v="0"/>
    <n v="0"/>
    <n v="0"/>
    <n v="0"/>
    <n v="0"/>
    <n v="0"/>
    <n v="0"/>
    <n v="0"/>
    <n v="0"/>
    <n v="0"/>
    <s v="HOUSING OPPORTUNITY FUND"/>
    <s v="HOF OPER Pmt HSg Pg for DV Sur"/>
    <s v="HOMELESS HOUSING"/>
    <s v="FACILITIES MAINTENANCE AND OPERATIONS"/>
  </r>
  <r>
    <x v="1"/>
    <s v="1123117"/>
    <s v="351022"/>
    <x v="111"/>
    <s v="5595000"/>
    <n v="2016"/>
    <x v="3"/>
    <x v="111"/>
    <s v="50000-PROGRAM EXPENDITURE BUDGET"/>
    <s v="53000-SERVICES-OTHER CHARGES"/>
    <m/>
    <n v="0"/>
    <n v="0"/>
    <n v="0"/>
    <n v="0"/>
    <n v="0"/>
    <s v="N/A"/>
    <n v="0"/>
    <n v="0"/>
    <n v="0"/>
    <n v="0"/>
    <n v="0"/>
    <n v="0"/>
    <n v="0"/>
    <n v="0"/>
    <n v="0"/>
    <n v="0"/>
    <n v="0"/>
    <n v="0"/>
    <n v="0"/>
    <s v="HOUSING OPPORTUNITY FUND"/>
    <s v="HOF OPER Hmless Hsg &amp; Serv 14"/>
    <s v="HOMELESS HOUSING"/>
    <s v="FACILITIES MAINTENANCE AND OPERATIONS"/>
  </r>
  <r>
    <x v="1"/>
    <s v="1123118"/>
    <s v="351229"/>
    <x v="111"/>
    <s v="5595000"/>
    <n v="2016"/>
    <x v="3"/>
    <x v="111"/>
    <s v="50000-PROGRAM EXPENDITURE BUDGET"/>
    <s v="53000-SERVICES-OTHER CHARGES"/>
    <m/>
    <n v="0"/>
    <n v="0"/>
    <n v="0"/>
    <n v="0"/>
    <n v="0"/>
    <s v="N/A"/>
    <n v="0"/>
    <n v="0"/>
    <n v="0"/>
    <n v="0"/>
    <n v="0"/>
    <n v="0"/>
    <n v="0"/>
    <n v="0"/>
    <n v="0"/>
    <n v="0"/>
    <n v="0"/>
    <n v="0"/>
    <n v="0"/>
    <s v="HOUSING OPPORTUNITY FUND"/>
    <s v="HOF OPER Rainier Hsg14"/>
    <s v="LEVY HOUSING SERVICES"/>
    <s v="FACILITIES MAINTENANCE AND OPERATIONS"/>
  </r>
  <r>
    <x v="1"/>
    <s v="1123119"/>
    <s v="351229"/>
    <x v="111"/>
    <s v="5595000"/>
    <n v="2016"/>
    <x v="3"/>
    <x v="111"/>
    <s v="50000-PROGRAM EXPENDITURE BUDGET"/>
    <s v="53000-SERVICES-OTHER CHARGES"/>
    <m/>
    <n v="0"/>
    <n v="0"/>
    <n v="-0.01"/>
    <n v="0"/>
    <n v="0.01"/>
    <s v="N/A"/>
    <n v="42.160000000000004"/>
    <n v="-42.17"/>
    <n v="0"/>
    <n v="0"/>
    <n v="0"/>
    <n v="0"/>
    <n v="0"/>
    <n v="0"/>
    <n v="0"/>
    <n v="0"/>
    <n v="0"/>
    <n v="0"/>
    <n v="0"/>
    <s v="HOUSING OPPORTUNITY FUND"/>
    <s v="HOF OPER McDermott Pl14"/>
    <s v="LEVY HOUSING SERVICES"/>
    <s v="FACILITIES MAINTENANCE AND OPERATIONS"/>
  </r>
  <r>
    <x v="1"/>
    <s v="1123120"/>
    <s v="351229"/>
    <x v="111"/>
    <s v="5595000"/>
    <n v="2016"/>
    <x v="3"/>
    <x v="111"/>
    <s v="50000-PROGRAM EXPENDITURE BUDGET"/>
    <s v="53000-SERVICES-OTHER CHARGES"/>
    <m/>
    <n v="0"/>
    <n v="0"/>
    <n v="0"/>
    <n v="0"/>
    <n v="0"/>
    <s v="N/A"/>
    <n v="0"/>
    <n v="0"/>
    <n v="0"/>
    <n v="0"/>
    <n v="0"/>
    <n v="0"/>
    <n v="0"/>
    <n v="0"/>
    <n v="0"/>
    <n v="0"/>
    <n v="0"/>
    <n v="0"/>
    <n v="0"/>
    <s v="HOUSING OPPORTUNITY FUND"/>
    <s v="HOF OPER Rainier Hse14"/>
    <s v="LEVY HOUSING SERVICES"/>
    <s v="FACILITIES MAINTENANCE AND OPERATIONS"/>
  </r>
  <r>
    <x v="1"/>
    <s v="1123121"/>
    <s v="351232"/>
    <x v="111"/>
    <s v="5595000"/>
    <n v="2016"/>
    <x v="3"/>
    <x v="111"/>
    <s v="50000-PROGRAM EXPENDITURE BUDGET"/>
    <s v="53000-SERVICES-OTHER CHARGES"/>
    <m/>
    <n v="0"/>
    <n v="0"/>
    <n v="0"/>
    <n v="0"/>
    <n v="0"/>
    <s v="N/A"/>
    <n v="0"/>
    <n v="0"/>
    <n v="0"/>
    <n v="0"/>
    <n v="0"/>
    <n v="0"/>
    <n v="0"/>
    <n v="0"/>
    <n v="0"/>
    <n v="0"/>
    <n v="0"/>
    <n v="0"/>
    <n v="0"/>
    <s v="HOUSING OPPORTUNITY FUND"/>
    <s v="HOF OPER Wintonia Apts14"/>
    <s v="MDS HOUSING SERVICES"/>
    <s v="FACILITIES MAINTENANCE AND OPERATIONS"/>
  </r>
  <r>
    <x v="1"/>
    <s v="1123308"/>
    <s v="351020"/>
    <x v="111"/>
    <s v="5595000"/>
    <n v="2016"/>
    <x v="3"/>
    <x v="111"/>
    <s v="50000-PROGRAM EXPENDITURE BUDGET"/>
    <s v="53000-SERVICES-OTHER CHARGES"/>
    <m/>
    <n v="0"/>
    <n v="0"/>
    <n v="0"/>
    <n v="0"/>
    <n v="0"/>
    <s v="N/A"/>
    <n v="0"/>
    <n v="0"/>
    <n v="0"/>
    <n v="0"/>
    <n v="0"/>
    <n v="0"/>
    <n v="0"/>
    <n v="0"/>
    <n v="0"/>
    <n v="0"/>
    <n v="0"/>
    <n v="0"/>
    <n v="0"/>
    <s v="HOUSING OPPORTUNITY FUND"/>
    <s v="FHCD FFC V RENTAL REHAB"/>
    <s v="RAHP HSG CAPITAL"/>
    <s v="FACILITIES MAINTENANCE AND OPERATIONS"/>
  </r>
  <r>
    <x v="1"/>
    <s v="1123476"/>
    <s v="351022"/>
    <x v="111"/>
    <s v="5595000"/>
    <n v="2016"/>
    <x v="3"/>
    <x v="111"/>
    <s v="50000-PROGRAM EXPENDITURE BUDGET"/>
    <s v="53000-SERVICES-OTHER CHARGES"/>
    <m/>
    <n v="0"/>
    <n v="0"/>
    <n v="0"/>
    <n v="0"/>
    <n v="0"/>
    <s v="N/A"/>
    <n v="0"/>
    <n v="0"/>
    <n v="0"/>
    <n v="0"/>
    <n v="0"/>
    <n v="0"/>
    <n v="0"/>
    <n v="0"/>
    <n v="0"/>
    <n v="0"/>
    <n v="0"/>
    <n v="0"/>
    <n v="0"/>
    <s v="HOUSING OPPORTUNITY FUND"/>
    <s v="HOF OPER CPC LFP CLUSTER"/>
    <s v="HOMELESS HOUSING"/>
    <s v="FACILITIES MAINTENANCE AND OPERATIONS"/>
  </r>
  <r>
    <x v="1"/>
    <s v="1123497"/>
    <s v="351229"/>
    <x v="111"/>
    <s v="5595000"/>
    <n v="2016"/>
    <x v="3"/>
    <x v="111"/>
    <s v="50000-PROGRAM EXPENDITURE BUDGET"/>
    <s v="53000-SERVICES-OTHER CHARGES"/>
    <m/>
    <n v="0"/>
    <n v="0"/>
    <n v="0"/>
    <n v="0"/>
    <n v="0"/>
    <s v="N/A"/>
    <n v="0"/>
    <n v="0"/>
    <n v="0"/>
    <n v="0"/>
    <n v="0"/>
    <n v="0"/>
    <n v="0"/>
    <n v="0"/>
    <n v="0"/>
    <n v="0"/>
    <n v="0"/>
    <n v="0"/>
    <n v="0"/>
    <s v="HOUSING OPPORTUNITY FUND"/>
    <s v="HOF OPER HS YWCA STRTGY4.4"/>
    <s v="LEVY HOUSING SERVICES"/>
    <s v="FACILITIES MAINTENANCE AND OPERATIONS"/>
  </r>
  <r>
    <x v="1"/>
    <s v="1123943"/>
    <s v="351227"/>
    <x v="156"/>
    <s v="5595000"/>
    <n v="2016"/>
    <x v="3"/>
    <x v="155"/>
    <s v="50000-PROGRAM EXPENDITURE BUDGET"/>
    <s v="53000-SERVICES-OTHER CHARGES"/>
    <m/>
    <n v="0"/>
    <n v="0"/>
    <n v="0"/>
    <n v="0"/>
    <n v="0"/>
    <s v="N/A"/>
    <n v="0"/>
    <n v="0"/>
    <n v="0"/>
    <n v="0"/>
    <n v="0"/>
    <n v="0"/>
    <n v="0"/>
    <n v="0"/>
    <n v="0"/>
    <n v="0"/>
    <n v="0"/>
    <n v="0"/>
    <n v="0"/>
    <s v="HOUSING OPPORTUNITY FUND"/>
    <s v="HOF GATES COORD ENTRY REVIEW"/>
    <s v="GATES GRANT FMLY HMLS"/>
    <s v="FACILITIES MAINTENANCE AND OPERATIONS"/>
  </r>
  <r>
    <x v="1"/>
    <s v="1123943"/>
    <s v="351227"/>
    <x v="111"/>
    <s v="5595000"/>
    <n v="2016"/>
    <x v="3"/>
    <x v="111"/>
    <s v="50000-PROGRAM EXPENDITURE BUDGET"/>
    <s v="53000-SERVICES-OTHER CHARGES"/>
    <m/>
    <n v="0"/>
    <n v="0"/>
    <n v="0"/>
    <n v="0"/>
    <n v="0"/>
    <s v="N/A"/>
    <n v="0"/>
    <n v="0"/>
    <n v="0"/>
    <n v="0"/>
    <n v="0"/>
    <n v="0"/>
    <n v="0"/>
    <n v="0"/>
    <n v="0"/>
    <n v="0"/>
    <n v="0"/>
    <n v="0"/>
    <n v="0"/>
    <s v="HOUSING OPPORTUNITY FUND"/>
    <s v="HOF GATES COORD ENTRY REVIEW"/>
    <s v="GATES GRANT FMLY HMLS"/>
    <s v="FACILITIES MAINTENANCE AND OPERATIONS"/>
  </r>
  <r>
    <x v="1"/>
    <s v="1123978"/>
    <s v="351022"/>
    <x v="111"/>
    <s v="5595000"/>
    <n v="2016"/>
    <x v="3"/>
    <x v="111"/>
    <s v="50000-PROGRAM EXPENDITURE BUDGET"/>
    <s v="53000-SERVICES-OTHER CHARGES"/>
    <m/>
    <n v="0"/>
    <n v="0"/>
    <n v="0"/>
    <n v="0"/>
    <n v="0"/>
    <s v="N/A"/>
    <n v="0"/>
    <n v="0"/>
    <n v="0"/>
    <n v="0"/>
    <n v="0"/>
    <n v="0"/>
    <n v="0"/>
    <n v="0"/>
    <n v="0"/>
    <n v="0"/>
    <n v="0"/>
    <n v="0"/>
    <n v="0"/>
    <s v="HOUSING OPPORTUNITY FUND"/>
    <s v="HOF OPER RAPID HOUSING"/>
    <s v="HOMELESS HOUSING"/>
    <s v="FACILITIES MAINTENANCE AND OPERATIONS"/>
  </r>
  <r>
    <x v="1"/>
    <s v="1124099"/>
    <s v="000000"/>
    <x v="6"/>
    <s v="0000000"/>
    <n v="2016"/>
    <x v="0"/>
    <x v="6"/>
    <s v="BS000-CURRENT ASSETS"/>
    <s v="B1150-ACCOUNTS RECEIVABLE"/>
    <m/>
    <n v="0"/>
    <n v="0"/>
    <n v="0"/>
    <n v="0"/>
    <n v="0"/>
    <s v="N/A"/>
    <n v="0"/>
    <n v="0"/>
    <n v="0"/>
    <n v="0"/>
    <n v="0"/>
    <n v="0"/>
    <n v="0"/>
    <n v="0"/>
    <n v="0"/>
    <n v="0"/>
    <n v="0"/>
    <n v="0"/>
    <n v="0"/>
    <s v="HOUSING OPPORTUNITY FUND"/>
    <s v="HOF OPER HEN AGCY ADM14"/>
    <s v="DEFAULT"/>
    <s v="Default"/>
  </r>
  <r>
    <x v="1"/>
    <s v="1124099"/>
    <s v="000000"/>
    <x v="9"/>
    <s v="0000000"/>
    <n v="2016"/>
    <x v="0"/>
    <x v="9"/>
    <s v="BS000-CURRENT ASSETS"/>
    <s v="B1150-ACCOUNTS RECEIVABLE"/>
    <m/>
    <n v="0"/>
    <n v="0"/>
    <n v="0"/>
    <n v="0"/>
    <n v="0"/>
    <s v="N/A"/>
    <n v="0"/>
    <n v="0"/>
    <n v="0"/>
    <n v="0"/>
    <n v="0"/>
    <n v="0"/>
    <n v="0"/>
    <n v="0"/>
    <n v="0"/>
    <n v="0"/>
    <n v="0"/>
    <n v="0"/>
    <n v="0"/>
    <s v="HOUSING OPPORTUNITY FUND"/>
    <s v="HOF OPER HEN AGCY ADM14"/>
    <s v="DEFAULT"/>
    <s v="Default"/>
  </r>
  <r>
    <x v="1"/>
    <s v="1124099"/>
    <s v="000000"/>
    <x v="29"/>
    <s v="0000000"/>
    <n v="2016"/>
    <x v="1"/>
    <x v="29"/>
    <s v="BS200-CURRENT LIABILITIES"/>
    <s v="B2220-DEFERRED REVENUES"/>
    <m/>
    <n v="0"/>
    <n v="0"/>
    <n v="0"/>
    <n v="0"/>
    <n v="0"/>
    <s v="N/A"/>
    <n v="0"/>
    <n v="0"/>
    <n v="0"/>
    <n v="0"/>
    <n v="0"/>
    <n v="0"/>
    <n v="0"/>
    <n v="0"/>
    <n v="0"/>
    <n v="0"/>
    <n v="0"/>
    <n v="0"/>
    <n v="0"/>
    <s v="HOUSING OPPORTUNITY FUND"/>
    <s v="HOF OPER HEN AGCY ADM14"/>
    <s v="DEFAULT"/>
    <s v="Default"/>
  </r>
  <r>
    <x v="1"/>
    <s v="1124099"/>
    <s v="351121"/>
    <x v="203"/>
    <s v="0000000"/>
    <n v="2016"/>
    <x v="4"/>
    <x v="202"/>
    <s v="R3000-REVENUE"/>
    <s v="R3340-STATE GRANTS"/>
    <m/>
    <n v="0"/>
    <n v="0"/>
    <n v="0"/>
    <n v="0"/>
    <n v="0"/>
    <s v="N/A"/>
    <n v="0"/>
    <n v="0"/>
    <n v="0"/>
    <n v="0"/>
    <n v="0"/>
    <n v="0"/>
    <n v="0"/>
    <n v="0"/>
    <n v="0"/>
    <n v="0"/>
    <n v="0"/>
    <n v="0"/>
    <n v="0"/>
    <s v="HOUSING OPPORTUNITY FUND"/>
    <s v="HOF OPER HEN AGCY ADM14"/>
    <s v="HSNG AND ESSNTL NEEDS"/>
    <s v="Default"/>
  </r>
  <r>
    <x v="1"/>
    <s v="1124099"/>
    <s v="351121"/>
    <x v="111"/>
    <s v="5595000"/>
    <n v="2016"/>
    <x v="3"/>
    <x v="111"/>
    <s v="50000-PROGRAM EXPENDITURE BUDGET"/>
    <s v="53000-SERVICES-OTHER CHARGES"/>
    <m/>
    <n v="0"/>
    <n v="0"/>
    <n v="0"/>
    <n v="0"/>
    <n v="0"/>
    <s v="N/A"/>
    <n v="0"/>
    <n v="0"/>
    <n v="0"/>
    <n v="0"/>
    <n v="0"/>
    <n v="0"/>
    <n v="0"/>
    <n v="0"/>
    <n v="0"/>
    <n v="0"/>
    <n v="0"/>
    <n v="0"/>
    <n v="0"/>
    <s v="HOUSING OPPORTUNITY FUND"/>
    <s v="HOF OPER HEN AGCY ADM14"/>
    <s v="HSNG AND ESSNTL NEEDS"/>
    <s v="FACILITIES MAINTENANCE AND OPERATIONS"/>
  </r>
  <r>
    <x v="1"/>
    <s v="1124100"/>
    <s v="000000"/>
    <x v="6"/>
    <s v="0000000"/>
    <n v="2016"/>
    <x v="0"/>
    <x v="6"/>
    <s v="BS000-CURRENT ASSETS"/>
    <s v="B1150-ACCOUNTS RECEIVABLE"/>
    <m/>
    <n v="0"/>
    <n v="0"/>
    <n v="0"/>
    <n v="0"/>
    <n v="0"/>
    <s v="N/A"/>
    <n v="0"/>
    <n v="0"/>
    <n v="0"/>
    <n v="0"/>
    <n v="0"/>
    <n v="0"/>
    <n v="0"/>
    <n v="0"/>
    <n v="0"/>
    <n v="0"/>
    <n v="0"/>
    <n v="0"/>
    <n v="0"/>
    <s v="HOUSING OPPORTUNITY FUND"/>
    <s v="HOF OPER HEN OPERATIONS 14"/>
    <s v="DEFAULT"/>
    <s v="Default"/>
  </r>
  <r>
    <x v="1"/>
    <s v="1124100"/>
    <s v="000000"/>
    <x v="9"/>
    <s v="0000000"/>
    <n v="2016"/>
    <x v="0"/>
    <x v="9"/>
    <s v="BS000-CURRENT ASSETS"/>
    <s v="B1150-ACCOUNTS RECEIVABLE"/>
    <m/>
    <n v="0"/>
    <n v="0"/>
    <n v="0"/>
    <n v="0"/>
    <n v="0"/>
    <s v="N/A"/>
    <n v="0"/>
    <n v="0"/>
    <n v="0"/>
    <n v="0"/>
    <n v="0"/>
    <n v="0"/>
    <n v="0"/>
    <n v="0"/>
    <n v="0"/>
    <n v="0"/>
    <n v="0"/>
    <n v="0"/>
    <n v="0"/>
    <s v="HOUSING OPPORTUNITY FUND"/>
    <s v="HOF OPER HEN OPERATIONS 14"/>
    <s v="DEFAULT"/>
    <s v="Default"/>
  </r>
  <r>
    <x v="1"/>
    <s v="1124100"/>
    <s v="000000"/>
    <x v="29"/>
    <s v="0000000"/>
    <n v="2016"/>
    <x v="1"/>
    <x v="29"/>
    <s v="BS200-CURRENT LIABILITIES"/>
    <s v="B2220-DEFERRED REVENUES"/>
    <m/>
    <n v="0"/>
    <n v="0"/>
    <n v="0"/>
    <n v="0"/>
    <n v="0"/>
    <s v="N/A"/>
    <n v="0"/>
    <n v="0"/>
    <n v="0"/>
    <n v="0"/>
    <n v="0"/>
    <n v="0"/>
    <n v="0"/>
    <n v="0"/>
    <n v="0"/>
    <n v="0"/>
    <n v="0"/>
    <n v="0"/>
    <n v="0"/>
    <s v="HOUSING OPPORTUNITY FUND"/>
    <s v="HOF OPER HEN OPERATIONS 14"/>
    <s v="DEFAULT"/>
    <s v="Default"/>
  </r>
  <r>
    <x v="1"/>
    <s v="1124100"/>
    <s v="351121"/>
    <x v="203"/>
    <s v="0000000"/>
    <n v="2016"/>
    <x v="4"/>
    <x v="202"/>
    <s v="R3000-REVENUE"/>
    <s v="R3340-STATE GRANTS"/>
    <m/>
    <n v="0"/>
    <n v="0"/>
    <n v="0"/>
    <n v="0"/>
    <n v="0"/>
    <s v="N/A"/>
    <n v="0"/>
    <n v="0"/>
    <n v="0"/>
    <n v="0"/>
    <n v="0"/>
    <n v="0"/>
    <n v="0"/>
    <n v="0"/>
    <n v="0"/>
    <n v="0"/>
    <n v="0"/>
    <n v="0"/>
    <n v="0"/>
    <s v="HOUSING OPPORTUNITY FUND"/>
    <s v="HOF OPER HEN OPERATIONS 14"/>
    <s v="HSNG AND ESSNTL NEEDS"/>
    <s v="Default"/>
  </r>
  <r>
    <x v="1"/>
    <s v="1124100"/>
    <s v="351121"/>
    <x v="111"/>
    <s v="5595000"/>
    <n v="2016"/>
    <x v="3"/>
    <x v="111"/>
    <s v="50000-PROGRAM EXPENDITURE BUDGET"/>
    <s v="53000-SERVICES-OTHER CHARGES"/>
    <m/>
    <n v="0"/>
    <n v="0"/>
    <n v="0"/>
    <n v="0"/>
    <n v="0"/>
    <s v="N/A"/>
    <n v="0"/>
    <n v="0"/>
    <n v="0"/>
    <n v="0"/>
    <n v="0"/>
    <n v="0"/>
    <n v="0"/>
    <n v="0"/>
    <n v="0"/>
    <n v="0"/>
    <n v="0"/>
    <n v="0"/>
    <n v="0"/>
    <s v="HOUSING OPPORTUNITY FUND"/>
    <s v="HOF OPER HEN OPERATIONS 14"/>
    <s v="HSNG AND ESSNTL NEEDS"/>
    <s v="FACILITIES MAINTENANCE AND OPERATIONS"/>
  </r>
  <r>
    <x v="1"/>
    <s v="1124101"/>
    <s v="000000"/>
    <x v="6"/>
    <s v="0000000"/>
    <n v="2016"/>
    <x v="0"/>
    <x v="6"/>
    <s v="BS000-CURRENT ASSETS"/>
    <s v="B1150-ACCOUNTS RECEIVABLE"/>
    <m/>
    <n v="0"/>
    <n v="0"/>
    <n v="0"/>
    <n v="0"/>
    <n v="0"/>
    <s v="N/A"/>
    <n v="0"/>
    <n v="0"/>
    <n v="0"/>
    <n v="0"/>
    <n v="0"/>
    <n v="0"/>
    <n v="0"/>
    <n v="0"/>
    <n v="0"/>
    <n v="0"/>
    <n v="0"/>
    <n v="0"/>
    <n v="0"/>
    <s v="HOUSING OPPORTUNITY FUND"/>
    <s v="HOF OPER HEN ESSENTIAL NEED 14"/>
    <s v="DEFAULT"/>
    <s v="Default"/>
  </r>
  <r>
    <x v="1"/>
    <s v="1124101"/>
    <s v="000000"/>
    <x v="9"/>
    <s v="0000000"/>
    <n v="2016"/>
    <x v="0"/>
    <x v="9"/>
    <s v="BS000-CURRENT ASSETS"/>
    <s v="B1150-ACCOUNTS RECEIVABLE"/>
    <m/>
    <n v="0"/>
    <n v="0"/>
    <n v="0"/>
    <n v="0"/>
    <n v="0"/>
    <s v="N/A"/>
    <n v="0"/>
    <n v="0"/>
    <n v="0"/>
    <n v="0"/>
    <n v="0"/>
    <n v="0"/>
    <n v="0"/>
    <n v="0"/>
    <n v="0"/>
    <n v="0"/>
    <n v="0"/>
    <n v="0"/>
    <n v="0"/>
    <s v="HOUSING OPPORTUNITY FUND"/>
    <s v="HOF OPER HEN ESSENTIAL NEED 14"/>
    <s v="DEFAULT"/>
    <s v="Default"/>
  </r>
  <r>
    <x v="1"/>
    <s v="1124101"/>
    <s v="000000"/>
    <x v="29"/>
    <s v="0000000"/>
    <n v="2016"/>
    <x v="1"/>
    <x v="29"/>
    <s v="BS200-CURRENT LIABILITIES"/>
    <s v="B2220-DEFERRED REVENUES"/>
    <m/>
    <n v="0"/>
    <n v="0"/>
    <n v="0"/>
    <n v="0"/>
    <n v="0"/>
    <s v="N/A"/>
    <n v="0"/>
    <n v="0"/>
    <n v="0"/>
    <n v="0"/>
    <n v="0"/>
    <n v="0"/>
    <n v="0"/>
    <n v="0"/>
    <n v="0"/>
    <n v="0"/>
    <n v="0"/>
    <n v="0"/>
    <n v="0"/>
    <s v="HOUSING OPPORTUNITY FUND"/>
    <s v="HOF OPER HEN ESSENTIAL NEED 14"/>
    <s v="DEFAULT"/>
    <s v="Default"/>
  </r>
  <r>
    <x v="1"/>
    <s v="1124101"/>
    <s v="351121"/>
    <x v="203"/>
    <s v="0000000"/>
    <n v="2016"/>
    <x v="4"/>
    <x v="202"/>
    <s v="R3000-REVENUE"/>
    <s v="R3340-STATE GRANTS"/>
    <m/>
    <n v="0"/>
    <n v="0"/>
    <n v="0"/>
    <n v="0"/>
    <n v="0"/>
    <s v="N/A"/>
    <n v="0"/>
    <n v="0"/>
    <n v="0"/>
    <n v="0"/>
    <n v="0"/>
    <n v="0"/>
    <n v="0"/>
    <n v="0"/>
    <n v="0"/>
    <n v="0"/>
    <n v="0"/>
    <n v="0"/>
    <n v="0"/>
    <s v="HOUSING OPPORTUNITY FUND"/>
    <s v="HOF OPER HEN ESSENTIAL NEED 14"/>
    <s v="HSNG AND ESSNTL NEEDS"/>
    <s v="Default"/>
  </r>
  <r>
    <x v="1"/>
    <s v="1124101"/>
    <s v="351121"/>
    <x v="111"/>
    <s v="5595000"/>
    <n v="2016"/>
    <x v="3"/>
    <x v="111"/>
    <s v="50000-PROGRAM EXPENDITURE BUDGET"/>
    <s v="53000-SERVICES-OTHER CHARGES"/>
    <m/>
    <n v="0"/>
    <n v="0"/>
    <n v="0"/>
    <n v="0"/>
    <n v="0"/>
    <s v="N/A"/>
    <n v="0"/>
    <n v="0"/>
    <n v="0"/>
    <n v="0"/>
    <n v="0"/>
    <n v="0"/>
    <n v="0"/>
    <n v="0"/>
    <n v="0"/>
    <n v="0"/>
    <n v="0"/>
    <n v="0"/>
    <n v="0"/>
    <s v="HOUSING OPPORTUNITY FUND"/>
    <s v="HOF OPER HEN ESSENTIAL NEED 14"/>
    <s v="HSNG AND ESSNTL NEEDS"/>
    <s v="FACILITIES MAINTENANCE AND OPERATIONS"/>
  </r>
  <r>
    <x v="1"/>
    <s v="1124102"/>
    <s v="000000"/>
    <x v="6"/>
    <s v="0000000"/>
    <n v="2016"/>
    <x v="0"/>
    <x v="6"/>
    <s v="BS000-CURRENT ASSETS"/>
    <s v="B1150-ACCOUNTS RECEIVABLE"/>
    <m/>
    <n v="0"/>
    <n v="0"/>
    <n v="0"/>
    <n v="0"/>
    <n v="0"/>
    <s v="N/A"/>
    <n v="0"/>
    <n v="0"/>
    <n v="0"/>
    <n v="0"/>
    <n v="0"/>
    <n v="0"/>
    <n v="0"/>
    <n v="0"/>
    <n v="0"/>
    <n v="0"/>
    <n v="0"/>
    <n v="0"/>
    <n v="0"/>
    <s v="HOUSING OPPORTUNITY FUND"/>
    <s v="HOF OPER HEN RENT/UTILITY14"/>
    <s v="DEFAULT"/>
    <s v="Default"/>
  </r>
  <r>
    <x v="1"/>
    <s v="1124102"/>
    <s v="000000"/>
    <x v="9"/>
    <s v="0000000"/>
    <n v="2016"/>
    <x v="0"/>
    <x v="9"/>
    <s v="BS000-CURRENT ASSETS"/>
    <s v="B1150-ACCOUNTS RECEIVABLE"/>
    <m/>
    <n v="0"/>
    <n v="0"/>
    <n v="0"/>
    <n v="0"/>
    <n v="0"/>
    <s v="N/A"/>
    <n v="0"/>
    <n v="0"/>
    <n v="0"/>
    <n v="0"/>
    <n v="0"/>
    <n v="0"/>
    <n v="0"/>
    <n v="0"/>
    <n v="0"/>
    <n v="0"/>
    <n v="0"/>
    <n v="0"/>
    <n v="0"/>
    <s v="HOUSING OPPORTUNITY FUND"/>
    <s v="HOF OPER HEN RENT/UTILITY14"/>
    <s v="DEFAULT"/>
    <s v="Default"/>
  </r>
  <r>
    <x v="1"/>
    <s v="1124102"/>
    <s v="000000"/>
    <x v="29"/>
    <s v="0000000"/>
    <n v="2016"/>
    <x v="1"/>
    <x v="29"/>
    <s v="BS200-CURRENT LIABILITIES"/>
    <s v="B2220-DEFERRED REVENUES"/>
    <m/>
    <n v="0"/>
    <n v="0"/>
    <n v="0"/>
    <n v="0"/>
    <n v="0"/>
    <s v="N/A"/>
    <n v="0"/>
    <n v="0"/>
    <n v="0"/>
    <n v="0"/>
    <n v="0"/>
    <n v="0"/>
    <n v="0"/>
    <n v="0"/>
    <n v="0"/>
    <n v="0"/>
    <n v="0"/>
    <n v="0"/>
    <n v="0"/>
    <s v="HOUSING OPPORTUNITY FUND"/>
    <s v="HOF OPER HEN RENT/UTILITY14"/>
    <s v="DEFAULT"/>
    <s v="Default"/>
  </r>
  <r>
    <x v="1"/>
    <s v="1124102"/>
    <s v="351121"/>
    <x v="203"/>
    <s v="0000000"/>
    <n v="2016"/>
    <x v="4"/>
    <x v="202"/>
    <s v="R3000-REVENUE"/>
    <s v="R3340-STATE GRANTS"/>
    <m/>
    <n v="0"/>
    <n v="0"/>
    <n v="0"/>
    <n v="0"/>
    <n v="0"/>
    <s v="N/A"/>
    <n v="0"/>
    <n v="0"/>
    <n v="0"/>
    <n v="0"/>
    <n v="0"/>
    <n v="0"/>
    <n v="0"/>
    <n v="0"/>
    <n v="0"/>
    <n v="0"/>
    <n v="0"/>
    <n v="0"/>
    <n v="0"/>
    <s v="HOUSING OPPORTUNITY FUND"/>
    <s v="HOF OPER HEN RENT/UTILITY14"/>
    <s v="HSNG AND ESSNTL NEEDS"/>
    <s v="Default"/>
  </r>
  <r>
    <x v="1"/>
    <s v="1124102"/>
    <s v="351121"/>
    <x v="111"/>
    <s v="5595000"/>
    <n v="2016"/>
    <x v="3"/>
    <x v="111"/>
    <s v="50000-PROGRAM EXPENDITURE BUDGET"/>
    <s v="53000-SERVICES-OTHER CHARGES"/>
    <m/>
    <n v="0"/>
    <n v="0"/>
    <n v="0"/>
    <n v="0"/>
    <n v="0"/>
    <s v="N/A"/>
    <n v="0"/>
    <n v="0"/>
    <n v="0"/>
    <n v="0"/>
    <n v="0"/>
    <n v="0"/>
    <n v="0"/>
    <n v="0"/>
    <n v="0"/>
    <n v="0"/>
    <n v="0"/>
    <n v="0"/>
    <n v="0"/>
    <s v="HOUSING OPPORTUNITY FUND"/>
    <s v="HOF OPER HEN RENT/UTILITY14"/>
    <s v="HSNG AND ESSNTL NEEDS"/>
    <s v="FACILITIES MAINTENANCE AND OPERATIONS"/>
  </r>
  <r>
    <x v="1"/>
    <s v="1124309"/>
    <s v="351201"/>
    <x v="111"/>
    <s v="5595000"/>
    <n v="2016"/>
    <x v="3"/>
    <x v="111"/>
    <s v="50000-PROGRAM EXPENDITURE BUDGET"/>
    <s v="53000-SERVICES-OTHER CHARGES"/>
    <m/>
    <n v="0"/>
    <n v="0"/>
    <n v="0"/>
    <n v="0"/>
    <n v="0"/>
    <s v="N/A"/>
    <n v="0"/>
    <n v="0"/>
    <n v="0"/>
    <n v="0"/>
    <n v="0"/>
    <n v="0"/>
    <n v="0"/>
    <n v="0"/>
    <n v="0"/>
    <n v="0"/>
    <n v="0"/>
    <n v="0"/>
    <n v="0"/>
    <s v="HOUSING OPPORTUNITY FUND"/>
    <s v="HOF OPER YTH YNG DATABASE"/>
    <s v="OTHER HOF-PROJECTS AND INITIATIVES"/>
    <s v="FACILITIES MAINTENANCE AND OPERATIONS"/>
  </r>
  <r>
    <x v="1"/>
    <s v="1124310"/>
    <s v="351201"/>
    <x v="111"/>
    <s v="5595000"/>
    <n v="2016"/>
    <x v="3"/>
    <x v="111"/>
    <s v="50000-PROGRAM EXPENDITURE BUDGET"/>
    <s v="53000-SERVICES-OTHER CHARGES"/>
    <m/>
    <n v="0"/>
    <n v="0"/>
    <n v="0"/>
    <n v="0"/>
    <n v="0"/>
    <s v="N/A"/>
    <n v="0"/>
    <n v="0"/>
    <n v="0"/>
    <n v="0"/>
    <n v="0"/>
    <n v="0"/>
    <n v="0"/>
    <n v="0"/>
    <n v="0"/>
    <n v="0"/>
    <n v="0"/>
    <n v="0"/>
    <n v="0"/>
    <s v="HOUSING OPPORTUNITY FUND"/>
    <s v="HOF OPER YTH YNG FHC-YEAR 2"/>
    <s v="OTHER HOF-PROJECTS AND INITIATIVES"/>
    <s v="FACILITIES MAINTENANCE AND OPERATIONS"/>
  </r>
  <r>
    <x v="1"/>
    <s v="1124392"/>
    <s v="000000"/>
    <x v="6"/>
    <s v="0000000"/>
    <n v="2016"/>
    <x v="0"/>
    <x v="6"/>
    <s v="BS000-CURRENT ASSETS"/>
    <s v="B1150-ACCOUNTS RECEIVABLE"/>
    <m/>
    <n v="0"/>
    <n v="0"/>
    <n v="0"/>
    <n v="0"/>
    <n v="0"/>
    <s v="N/A"/>
    <n v="0"/>
    <n v="0"/>
    <n v="0"/>
    <n v="0"/>
    <n v="0"/>
    <n v="0"/>
    <n v="0"/>
    <n v="0"/>
    <n v="0"/>
    <n v="0"/>
    <n v="0"/>
    <n v="0"/>
    <n v="0"/>
    <s v="HOUSING OPPORTUNITY FUND"/>
    <s v="HOF OPER HEN ADMIN 14-15"/>
    <s v="DEFAULT"/>
    <s v="Default"/>
  </r>
  <r>
    <x v="1"/>
    <s v="1124392"/>
    <s v="000000"/>
    <x v="9"/>
    <s v="0000000"/>
    <n v="2016"/>
    <x v="0"/>
    <x v="9"/>
    <s v="BS000-CURRENT ASSETS"/>
    <s v="B1150-ACCOUNTS RECEIVABLE"/>
    <m/>
    <n v="0"/>
    <n v="0"/>
    <n v="0"/>
    <n v="0"/>
    <n v="0"/>
    <s v="N/A"/>
    <n v="0"/>
    <n v="0"/>
    <n v="0"/>
    <n v="0"/>
    <n v="0"/>
    <n v="0"/>
    <n v="0"/>
    <n v="0"/>
    <n v="0"/>
    <n v="0"/>
    <n v="0"/>
    <n v="0"/>
    <n v="0"/>
    <s v="HOUSING OPPORTUNITY FUND"/>
    <s v="HOF OPER HEN ADMIN 14-15"/>
    <s v="DEFAULT"/>
    <s v="Default"/>
  </r>
  <r>
    <x v="1"/>
    <s v="1124392"/>
    <s v="000000"/>
    <x v="29"/>
    <s v="0000000"/>
    <n v="2016"/>
    <x v="1"/>
    <x v="29"/>
    <s v="BS200-CURRENT LIABILITIES"/>
    <s v="B2220-DEFERRED REVENUES"/>
    <m/>
    <n v="0"/>
    <n v="0"/>
    <n v="0"/>
    <n v="0"/>
    <n v="0"/>
    <s v="N/A"/>
    <n v="0"/>
    <n v="0"/>
    <n v="0"/>
    <n v="0"/>
    <n v="0"/>
    <n v="0"/>
    <n v="0"/>
    <n v="0"/>
    <n v="0"/>
    <n v="0"/>
    <n v="0"/>
    <n v="0"/>
    <n v="0"/>
    <s v="HOUSING OPPORTUNITY FUND"/>
    <s v="HOF OPER HEN ADMIN 14-15"/>
    <s v="DEFAULT"/>
    <s v="Default"/>
  </r>
  <r>
    <x v="1"/>
    <s v="1124392"/>
    <s v="351121"/>
    <x v="203"/>
    <s v="0000000"/>
    <n v="2016"/>
    <x v="4"/>
    <x v="202"/>
    <s v="R3000-REVENUE"/>
    <s v="R3340-STATE GRANTS"/>
    <m/>
    <n v="0"/>
    <n v="0"/>
    <n v="0"/>
    <n v="0"/>
    <n v="0"/>
    <s v="N/A"/>
    <n v="0"/>
    <n v="0"/>
    <n v="0"/>
    <n v="0"/>
    <n v="0"/>
    <n v="0"/>
    <n v="0"/>
    <n v="0"/>
    <n v="0"/>
    <n v="0"/>
    <n v="0"/>
    <n v="0"/>
    <n v="0"/>
    <s v="HOUSING OPPORTUNITY FUND"/>
    <s v="HOF OPER HEN ADMIN 14-15"/>
    <s v="HSNG AND ESSNTL NEEDS"/>
    <s v="Default"/>
  </r>
  <r>
    <x v="1"/>
    <s v="1124392"/>
    <s v="351121"/>
    <x v="40"/>
    <s v="5595000"/>
    <n v="2016"/>
    <x v="3"/>
    <x v="40"/>
    <s v="50000-PROGRAM EXPENDITURE BUDGET"/>
    <s v="51000-WAGES AND BENEFITS"/>
    <s v="51100-SALARIES/WAGES"/>
    <n v="0"/>
    <n v="0"/>
    <n v="0"/>
    <n v="0"/>
    <n v="0"/>
    <s v="N/A"/>
    <n v="0"/>
    <n v="0"/>
    <n v="0"/>
    <n v="0"/>
    <n v="0"/>
    <n v="0"/>
    <n v="0"/>
    <n v="0"/>
    <n v="0"/>
    <n v="0"/>
    <n v="0"/>
    <n v="0"/>
    <n v="0"/>
    <s v="HOUSING OPPORTUNITY FUND"/>
    <s v="HOF OPER HEN ADMIN 14-15"/>
    <s v="HSNG AND ESSNTL NEEDS"/>
    <s v="FACILITIES MAINTENANCE AND OPERATIONS"/>
  </r>
  <r>
    <x v="1"/>
    <s v="1124392"/>
    <s v="351121"/>
    <x v="70"/>
    <s v="5595000"/>
    <n v="2016"/>
    <x v="3"/>
    <x v="70"/>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71"/>
    <s v="5595000"/>
    <n v="2016"/>
    <x v="3"/>
    <x v="71"/>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72"/>
    <s v="5595000"/>
    <n v="2016"/>
    <x v="3"/>
    <x v="72"/>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139"/>
    <s v="5595000"/>
    <n v="2016"/>
    <x v="3"/>
    <x v="139"/>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112"/>
    <s v="5595000"/>
    <n v="2016"/>
    <x v="3"/>
    <x v="112"/>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114"/>
    <s v="5595000"/>
    <n v="2016"/>
    <x v="3"/>
    <x v="114"/>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83"/>
    <s v="5595000"/>
    <n v="2016"/>
    <x v="3"/>
    <x v="83"/>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5"/>
    <s v="5595000"/>
    <n v="2016"/>
    <x v="3"/>
    <x v="85"/>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6"/>
    <s v="5595000"/>
    <n v="2016"/>
    <x v="3"/>
    <x v="86"/>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7"/>
    <s v="5595000"/>
    <n v="2016"/>
    <x v="3"/>
    <x v="87"/>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8"/>
    <s v="5595000"/>
    <n v="2016"/>
    <x v="3"/>
    <x v="88"/>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9"/>
    <s v="5595000"/>
    <n v="2016"/>
    <x v="3"/>
    <x v="89"/>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0"/>
    <s v="5595000"/>
    <n v="2016"/>
    <x v="3"/>
    <x v="90"/>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1"/>
    <s v="5595000"/>
    <n v="2016"/>
    <x v="3"/>
    <x v="91"/>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3"/>
    <s v="5595000"/>
    <n v="2016"/>
    <x v="3"/>
    <x v="93"/>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7"/>
    <s v="5595000"/>
    <n v="2016"/>
    <x v="3"/>
    <x v="47"/>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8"/>
    <s v="5595000"/>
    <n v="2016"/>
    <x v="3"/>
    <x v="48"/>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9"/>
    <s v="5595000"/>
    <n v="2016"/>
    <x v="3"/>
    <x v="49"/>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50"/>
    <s v="5595000"/>
    <n v="2016"/>
    <x v="3"/>
    <x v="50"/>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4"/>
    <s v="5595000"/>
    <n v="2016"/>
    <x v="3"/>
    <x v="94"/>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115"/>
    <s v="5595000"/>
    <n v="2016"/>
    <x v="3"/>
    <x v="115"/>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101"/>
    <s v="5595000"/>
    <n v="2016"/>
    <x v="3"/>
    <x v="101"/>
    <s v="50000-PROGRAM EXPENDITURE BUDGET"/>
    <s v="58000-INTRAGOVERNMENTAL CONTRIBUTIONS"/>
    <m/>
    <n v="0"/>
    <n v="0"/>
    <n v="0"/>
    <n v="0"/>
    <n v="0"/>
    <s v="N/A"/>
    <n v="0"/>
    <n v="0"/>
    <n v="0"/>
    <n v="0"/>
    <n v="0"/>
    <n v="0"/>
    <n v="0"/>
    <n v="0"/>
    <n v="0"/>
    <n v="0"/>
    <n v="0"/>
    <n v="0"/>
    <n v="0"/>
    <s v="HOUSING OPPORTUNITY FUND"/>
    <s v="HOF OPER HEN ADMIN 14-15"/>
    <s v="HSNG AND ESSNTL NEEDS"/>
    <s v="FACILITIES MAINTENANCE AND OPERATIONS"/>
  </r>
  <r>
    <x v="1"/>
    <s v="1124392"/>
    <s v="351121"/>
    <x v="117"/>
    <s v="5595000"/>
    <n v="2016"/>
    <x v="3"/>
    <x v="117"/>
    <s v="50000-PROGRAM EXPENDITURE BUDGET"/>
    <s v="59900-CONTRA EXPENDITURES"/>
    <m/>
    <n v="0"/>
    <n v="0"/>
    <n v="0"/>
    <n v="0"/>
    <n v="0"/>
    <s v="N/A"/>
    <n v="0"/>
    <n v="0"/>
    <n v="0"/>
    <n v="0"/>
    <n v="0"/>
    <n v="0"/>
    <n v="0"/>
    <n v="0"/>
    <n v="0"/>
    <n v="0"/>
    <n v="0"/>
    <n v="0"/>
    <n v="0"/>
    <s v="HOUSING OPPORTUNITY FUND"/>
    <s v="HOF OPER HEN ADMIN 14-15"/>
    <s v="HSNG AND ESSNTL NEEDS"/>
    <s v="FACILITIES MAINTENANCE AND OPERATIONS"/>
  </r>
  <r>
    <x v="1"/>
    <s v="1124401"/>
    <s v="351227"/>
    <x v="111"/>
    <s v="5595000"/>
    <n v="2016"/>
    <x v="3"/>
    <x v="111"/>
    <s v="50000-PROGRAM EXPENDITURE BUDGET"/>
    <s v="53000-SERVICES-OTHER CHARGES"/>
    <m/>
    <n v="0"/>
    <n v="0"/>
    <n v="0"/>
    <n v="0"/>
    <n v="0"/>
    <s v="N/A"/>
    <n v="0"/>
    <n v="0"/>
    <n v="0"/>
    <n v="0"/>
    <n v="0"/>
    <n v="0"/>
    <n v="0"/>
    <n v="0"/>
    <n v="0"/>
    <n v="0"/>
    <n v="0"/>
    <n v="0"/>
    <n v="0"/>
    <s v="HOUSING OPPORTUNITY FUND"/>
    <s v="HOF GATES CO ENT REVIEW14-15"/>
    <s v="GATES GRANT FMLY HMLS"/>
    <s v="FACILITIES MAINTENANCE AND OPERATIONS"/>
  </r>
  <r>
    <x v="1"/>
    <s v="1124507"/>
    <s v="351022"/>
    <x v="111"/>
    <s v="5595000"/>
    <n v="2016"/>
    <x v="3"/>
    <x v="111"/>
    <s v="50000-PROGRAM EXPENDITURE BUDGET"/>
    <s v="53000-SERVICES-OTHER CHARGES"/>
    <m/>
    <n v="0"/>
    <n v="0"/>
    <n v="0"/>
    <n v="0"/>
    <n v="0"/>
    <s v="N/A"/>
    <n v="0"/>
    <n v="0"/>
    <n v="0"/>
    <n v="0"/>
    <n v="0"/>
    <n v="0"/>
    <n v="0"/>
    <n v="0"/>
    <n v="0"/>
    <n v="0"/>
    <n v="0"/>
    <n v="0"/>
    <n v="0"/>
    <s v="HOUSING OPPORTUNITY FUND"/>
    <s v="HOF OPER IMAGINE HOUSING"/>
    <s v="HOMELESS HOUSING"/>
    <s v="FACILITIES MAINTENANCE AND OPERATIONS"/>
  </r>
  <r>
    <x v="1"/>
    <s v="1124618"/>
    <s v="000000"/>
    <x v="6"/>
    <s v="0000000"/>
    <n v="2016"/>
    <x v="0"/>
    <x v="6"/>
    <s v="BS000-CURRENT ASSETS"/>
    <s v="B1150-ACCOUNTS RECEIVABLE"/>
    <m/>
    <n v="0"/>
    <n v="0"/>
    <n v="0"/>
    <n v="0"/>
    <n v="0"/>
    <s v="N/A"/>
    <n v="0"/>
    <n v="0"/>
    <n v="0"/>
    <n v="0"/>
    <n v="0"/>
    <n v="0"/>
    <n v="0"/>
    <n v="0"/>
    <n v="0"/>
    <n v="0"/>
    <n v="0"/>
    <n v="0"/>
    <n v="0"/>
    <s v="HOUSING OPPORTUNITY FUND"/>
    <s v="HOF OPER REACH FIRST"/>
    <s v="DEFAULT"/>
    <s v="Default"/>
  </r>
  <r>
    <x v="1"/>
    <s v="1124618"/>
    <s v="000000"/>
    <x v="9"/>
    <s v="0000000"/>
    <n v="2016"/>
    <x v="0"/>
    <x v="9"/>
    <s v="BS000-CURRENT ASSETS"/>
    <s v="B1150-ACCOUNTS RECEIVABLE"/>
    <m/>
    <n v="0"/>
    <n v="0"/>
    <n v="0"/>
    <n v="0"/>
    <n v="0"/>
    <s v="N/A"/>
    <n v="0"/>
    <n v="0"/>
    <n v="0"/>
    <n v="0"/>
    <n v="0"/>
    <n v="0"/>
    <n v="0"/>
    <n v="0"/>
    <n v="0"/>
    <n v="0"/>
    <n v="0"/>
    <n v="0"/>
    <n v="0"/>
    <s v="HOUSING OPPORTUNITY FUND"/>
    <s v="HOF OPER REACH FIRST"/>
    <s v="DEFAULT"/>
    <s v="Default"/>
  </r>
  <r>
    <x v="1"/>
    <s v="1124618"/>
    <s v="000000"/>
    <x v="29"/>
    <s v="0000000"/>
    <n v="2016"/>
    <x v="1"/>
    <x v="29"/>
    <s v="BS200-CURRENT LIABILITIES"/>
    <s v="B2220-DEFERRED REVENUES"/>
    <m/>
    <n v="0"/>
    <n v="0"/>
    <n v="0"/>
    <n v="0"/>
    <n v="0"/>
    <s v="N/A"/>
    <n v="0"/>
    <n v="0"/>
    <n v="0"/>
    <n v="0"/>
    <n v="0"/>
    <n v="0"/>
    <n v="0"/>
    <n v="0"/>
    <n v="0"/>
    <n v="0"/>
    <n v="0"/>
    <n v="0"/>
    <n v="0"/>
    <s v="HOUSING OPPORTUNITY FUND"/>
    <s v="HOF OPER REACH FIRST"/>
    <s v="DEFAULT"/>
    <s v="Default"/>
  </r>
  <r>
    <x v="1"/>
    <s v="1124618"/>
    <s v="351120"/>
    <x v="202"/>
    <s v="0000000"/>
    <n v="2016"/>
    <x v="4"/>
    <x v="201"/>
    <s v="R3000-REVENUE"/>
    <s v="R3340-STATE GRANTS"/>
    <m/>
    <n v="0"/>
    <n v="0"/>
    <n v="68134.430000000008"/>
    <n v="0"/>
    <n v="-68134.430000000008"/>
    <s v="N/A"/>
    <n v="87837.14"/>
    <n v="-19702.71"/>
    <n v="0"/>
    <n v="0"/>
    <n v="0"/>
    <n v="0"/>
    <n v="0"/>
    <n v="0"/>
    <n v="0"/>
    <n v="0"/>
    <n v="0"/>
    <n v="0"/>
    <n v="0"/>
    <s v="HOUSING OPPORTUNITY FUND"/>
    <s v="HOF OPER REACH FIRST"/>
    <s v="CONSLDTD ST HMLSS BLK GRN"/>
    <s v="Default"/>
  </r>
  <r>
    <x v="1"/>
    <s v="1124618"/>
    <s v="351120"/>
    <x v="111"/>
    <s v="5595000"/>
    <n v="2016"/>
    <x v="3"/>
    <x v="111"/>
    <s v="50000-PROGRAM EXPENDITURE BUDGET"/>
    <s v="53000-SERVICES-OTHER CHARGES"/>
    <m/>
    <n v="0"/>
    <n v="0"/>
    <n v="-87837.14"/>
    <n v="-25488"/>
    <n v="113325.14"/>
    <s v="N/A"/>
    <n v="-87837.14"/>
    <n v="0"/>
    <n v="0"/>
    <n v="0"/>
    <n v="0"/>
    <n v="0"/>
    <n v="0"/>
    <n v="0"/>
    <n v="0"/>
    <n v="0"/>
    <n v="0"/>
    <n v="0"/>
    <n v="0"/>
    <s v="HOUSING OPPORTUNITY FUND"/>
    <s v="HOF OPER REACH FIRST"/>
    <s v="CONSLDTD ST HMLSS BLK GRN"/>
    <s v="FACILITIES MAINTENANCE AND OPERATIONS"/>
  </r>
  <r>
    <x v="1"/>
    <s v="1124646"/>
    <s v="000000"/>
    <x v="6"/>
    <s v="0000000"/>
    <n v="2016"/>
    <x v="0"/>
    <x v="6"/>
    <s v="BS000-CURRENT ASSETS"/>
    <s v="B1150-ACCOUNTS RECEIVABLE"/>
    <m/>
    <n v="0"/>
    <n v="0"/>
    <n v="0"/>
    <n v="0"/>
    <n v="0"/>
    <s v="N/A"/>
    <n v="0"/>
    <n v="0"/>
    <n v="0"/>
    <n v="0"/>
    <n v="0"/>
    <n v="0"/>
    <n v="0"/>
    <n v="0"/>
    <n v="0"/>
    <n v="0"/>
    <n v="0"/>
    <n v="0"/>
    <n v="0"/>
    <s v="HOUSING OPPORTUNITY FUND"/>
    <s v="HOF OPER NH-WORKING STABILITY"/>
    <s v="DEFAULT"/>
    <s v="Default"/>
  </r>
  <r>
    <x v="1"/>
    <s v="1124646"/>
    <s v="000000"/>
    <x v="9"/>
    <s v="0000000"/>
    <n v="2016"/>
    <x v="0"/>
    <x v="9"/>
    <s v="BS000-CURRENT ASSETS"/>
    <s v="B1150-ACCOUNTS RECEIVABLE"/>
    <m/>
    <n v="0"/>
    <n v="0"/>
    <n v="0"/>
    <n v="0"/>
    <n v="0"/>
    <s v="N/A"/>
    <n v="0"/>
    <n v="0"/>
    <n v="0"/>
    <n v="0"/>
    <n v="0"/>
    <n v="0"/>
    <n v="0"/>
    <n v="0"/>
    <n v="0"/>
    <n v="0"/>
    <n v="0"/>
    <n v="0"/>
    <n v="0"/>
    <s v="HOUSING OPPORTUNITY FUND"/>
    <s v="HOF OPER NH-WORKING STABILITY"/>
    <s v="DEFAULT"/>
    <s v="Default"/>
  </r>
  <r>
    <x v="1"/>
    <s v="1124646"/>
    <s v="000000"/>
    <x v="29"/>
    <s v="0000000"/>
    <n v="2016"/>
    <x v="1"/>
    <x v="29"/>
    <s v="BS200-CURRENT LIABILITIES"/>
    <s v="B2220-DEFERRED REVENUES"/>
    <m/>
    <n v="0"/>
    <n v="0"/>
    <n v="0"/>
    <n v="0"/>
    <n v="0"/>
    <s v="N/A"/>
    <n v="0"/>
    <n v="0"/>
    <n v="0"/>
    <n v="0"/>
    <n v="0"/>
    <n v="0"/>
    <n v="0"/>
    <n v="0"/>
    <n v="0"/>
    <n v="0"/>
    <n v="0"/>
    <n v="0"/>
    <n v="0"/>
    <s v="HOUSING OPPORTUNITY FUND"/>
    <s v="HOF OPER NH-WORKING STABILITY"/>
    <s v="DEFAULT"/>
    <s v="Default"/>
  </r>
  <r>
    <x v="1"/>
    <s v="1124646"/>
    <s v="351120"/>
    <x v="202"/>
    <s v="0000000"/>
    <n v="2016"/>
    <x v="4"/>
    <x v="201"/>
    <s v="R3000-REVENUE"/>
    <s v="R3340-STATE GRANTS"/>
    <m/>
    <n v="0"/>
    <n v="0"/>
    <n v="0"/>
    <n v="0"/>
    <n v="0"/>
    <s v="N/A"/>
    <n v="0"/>
    <n v="0"/>
    <n v="0"/>
    <n v="0"/>
    <n v="0"/>
    <n v="0"/>
    <n v="0"/>
    <n v="0"/>
    <n v="0"/>
    <n v="0"/>
    <n v="0"/>
    <n v="0"/>
    <n v="0"/>
    <s v="HOUSING OPPORTUNITY FUND"/>
    <s v="HOF OPER NH-WORKING STABILITY"/>
    <s v="CONSLDTD ST HMLSS BLK GRN"/>
    <s v="Default"/>
  </r>
  <r>
    <x v="1"/>
    <s v="1124646"/>
    <s v="351120"/>
    <x v="111"/>
    <s v="5595000"/>
    <n v="2016"/>
    <x v="3"/>
    <x v="111"/>
    <s v="50000-PROGRAM EXPENDITURE BUDGET"/>
    <s v="53000-SERVICES-OTHER CHARGES"/>
    <m/>
    <n v="0"/>
    <n v="0"/>
    <n v="0"/>
    <n v="0"/>
    <n v="0"/>
    <s v="N/A"/>
    <n v="0"/>
    <n v="0"/>
    <n v="0"/>
    <n v="0"/>
    <n v="0"/>
    <n v="0"/>
    <n v="0"/>
    <n v="0"/>
    <n v="0"/>
    <n v="0"/>
    <n v="0"/>
    <n v="0"/>
    <n v="0"/>
    <s v="HOUSING OPPORTUNITY FUND"/>
    <s v="HOF OPER NH-WORKING STABILITY"/>
    <s v="CONSLDTD ST HMLSS BLK GRN"/>
    <s v="FACILITIES MAINTENANCE AND OPERATIONS"/>
  </r>
  <r>
    <x v="1"/>
    <s v="1124647"/>
    <s v="000000"/>
    <x v="6"/>
    <s v="0000000"/>
    <n v="2016"/>
    <x v="0"/>
    <x v="6"/>
    <s v="BS000-CURRENT ASSETS"/>
    <s v="B1150-ACCOUNTS RECEIVABLE"/>
    <m/>
    <n v="0"/>
    <n v="0"/>
    <n v="0"/>
    <n v="0"/>
    <n v="0"/>
    <s v="N/A"/>
    <n v="0"/>
    <n v="0"/>
    <n v="0"/>
    <n v="0"/>
    <n v="0"/>
    <n v="0"/>
    <n v="0"/>
    <n v="0"/>
    <n v="0"/>
    <n v="0"/>
    <n v="0"/>
    <n v="0"/>
    <n v="0"/>
    <s v="HOUSING OPPORTUNITY FUND"/>
    <s v="HOF OPER VCCC-PATHWAYS FIRST"/>
    <s v="DEFAULT"/>
    <s v="Default"/>
  </r>
  <r>
    <x v="1"/>
    <s v="1124647"/>
    <s v="000000"/>
    <x v="9"/>
    <s v="0000000"/>
    <n v="2016"/>
    <x v="0"/>
    <x v="9"/>
    <s v="BS000-CURRENT ASSETS"/>
    <s v="B1150-ACCOUNTS RECEIVABLE"/>
    <m/>
    <n v="0"/>
    <n v="0"/>
    <n v="-31794"/>
    <n v="0"/>
    <n v="31794"/>
    <s v="N/A"/>
    <n v="0"/>
    <n v="-31794"/>
    <n v="0"/>
    <n v="0"/>
    <n v="0"/>
    <n v="0"/>
    <n v="0"/>
    <n v="0"/>
    <n v="0"/>
    <n v="0"/>
    <n v="0"/>
    <n v="0"/>
    <n v="0"/>
    <s v="HOUSING OPPORTUNITY FUND"/>
    <s v="HOF OPER VCCC-PATHWAYS FIRST"/>
    <s v="DEFAULT"/>
    <s v="Default"/>
  </r>
  <r>
    <x v="1"/>
    <s v="1124647"/>
    <s v="000000"/>
    <x v="29"/>
    <s v="0000000"/>
    <n v="2016"/>
    <x v="1"/>
    <x v="29"/>
    <s v="BS200-CURRENT LIABILITIES"/>
    <s v="B2220-DEFERRED REVENUES"/>
    <m/>
    <n v="0"/>
    <n v="0"/>
    <n v="0"/>
    <n v="0"/>
    <n v="0"/>
    <s v="N/A"/>
    <n v="0"/>
    <n v="0"/>
    <n v="0"/>
    <n v="0"/>
    <n v="0"/>
    <n v="0"/>
    <n v="0"/>
    <n v="0"/>
    <n v="0"/>
    <n v="0"/>
    <n v="0"/>
    <n v="0"/>
    <n v="0"/>
    <s v="HOUSING OPPORTUNITY FUND"/>
    <s v="HOF OPER VCCC-PATHWAYS FIRST"/>
    <s v="DEFAULT"/>
    <s v="Default"/>
  </r>
  <r>
    <x v="1"/>
    <s v="1124647"/>
    <s v="351120"/>
    <x v="202"/>
    <s v="0000000"/>
    <n v="2016"/>
    <x v="4"/>
    <x v="201"/>
    <s v="R3000-REVENUE"/>
    <s v="R3340-STATE GRANTS"/>
    <m/>
    <n v="0"/>
    <n v="0"/>
    <n v="-33515"/>
    <n v="0"/>
    <n v="33515"/>
    <s v="N/A"/>
    <n v="0"/>
    <n v="-33515"/>
    <n v="0"/>
    <n v="0"/>
    <n v="0"/>
    <n v="0"/>
    <n v="0"/>
    <n v="0"/>
    <n v="0"/>
    <n v="0"/>
    <n v="0"/>
    <n v="0"/>
    <n v="0"/>
    <s v="HOUSING OPPORTUNITY FUND"/>
    <s v="HOF OPER VCCC-PATHWAYS FIRST"/>
    <s v="CONSLDTD ST HMLSS BLK GRN"/>
    <s v="Default"/>
  </r>
  <r>
    <x v="1"/>
    <s v="1124647"/>
    <s v="351120"/>
    <x v="111"/>
    <s v="5595000"/>
    <n v="2016"/>
    <x v="3"/>
    <x v="111"/>
    <s v="50000-PROGRAM EXPENDITURE BUDGET"/>
    <s v="53000-SERVICES-OTHER CHARGES"/>
    <m/>
    <n v="0"/>
    <n v="0"/>
    <n v="0"/>
    <n v="0"/>
    <n v="0"/>
    <s v="N/A"/>
    <n v="0"/>
    <n v="0"/>
    <n v="0"/>
    <n v="0"/>
    <n v="0"/>
    <n v="0"/>
    <n v="0"/>
    <n v="0"/>
    <n v="0"/>
    <n v="0"/>
    <n v="0"/>
    <n v="0"/>
    <n v="0"/>
    <s v="HOUSING OPPORTUNITY FUND"/>
    <s v="HOF OPER VCCC-PATHWAYS FIRST"/>
    <s v="CONSLDTD ST HMLSS BLK GRN"/>
    <s v="FACILITIES MAINTENANCE AND OPERATIONS"/>
  </r>
  <r>
    <x v="1"/>
    <s v="1124648"/>
    <s v="000000"/>
    <x v="6"/>
    <s v="0000000"/>
    <n v="2016"/>
    <x v="0"/>
    <x v="6"/>
    <s v="BS000-CURRENT ASSETS"/>
    <s v="B1150-ACCOUNTS RECEIVABLE"/>
    <m/>
    <n v="0"/>
    <n v="0"/>
    <n v="0"/>
    <n v="0"/>
    <n v="0"/>
    <s v="N/A"/>
    <n v="0"/>
    <n v="0"/>
    <n v="0"/>
    <n v="0"/>
    <n v="0"/>
    <n v="0"/>
    <n v="0"/>
    <n v="0"/>
    <n v="0"/>
    <n v="0"/>
    <n v="0"/>
    <n v="0"/>
    <n v="0"/>
    <s v="HOUSING OPPORTUNITY FUND"/>
    <s v="HOF OPER VCCC-HSEP"/>
    <s v="DEFAULT"/>
    <s v="Default"/>
  </r>
  <r>
    <x v="1"/>
    <s v="1124648"/>
    <s v="000000"/>
    <x v="9"/>
    <s v="0000000"/>
    <n v="2016"/>
    <x v="0"/>
    <x v="9"/>
    <s v="BS000-CURRENT ASSETS"/>
    <s v="B1150-ACCOUNTS RECEIVABLE"/>
    <m/>
    <n v="0"/>
    <n v="0"/>
    <n v="-1308.02"/>
    <n v="0"/>
    <n v="1308.02"/>
    <s v="N/A"/>
    <n v="0"/>
    <n v="-1308.02"/>
    <n v="0"/>
    <n v="0"/>
    <n v="0"/>
    <n v="0"/>
    <n v="0"/>
    <n v="0"/>
    <n v="0"/>
    <n v="0"/>
    <n v="0"/>
    <n v="0"/>
    <n v="0"/>
    <s v="HOUSING OPPORTUNITY FUND"/>
    <s v="HOF OPER VCCC-HSEP"/>
    <s v="DEFAULT"/>
    <s v="Default"/>
  </r>
  <r>
    <x v="1"/>
    <s v="1124648"/>
    <s v="000000"/>
    <x v="29"/>
    <s v="0000000"/>
    <n v="2016"/>
    <x v="1"/>
    <x v="29"/>
    <s v="BS200-CURRENT LIABILITIES"/>
    <s v="B2220-DEFERRED REVENUES"/>
    <m/>
    <n v="0"/>
    <n v="0"/>
    <n v="0"/>
    <n v="0"/>
    <n v="0"/>
    <s v="N/A"/>
    <n v="0"/>
    <n v="0"/>
    <n v="0"/>
    <n v="0"/>
    <n v="0"/>
    <n v="0"/>
    <n v="0"/>
    <n v="0"/>
    <n v="0"/>
    <n v="0"/>
    <n v="0"/>
    <n v="0"/>
    <n v="0"/>
    <s v="HOUSING OPPORTUNITY FUND"/>
    <s v="HOF OPER VCCC-HSEP"/>
    <s v="DEFAULT"/>
    <s v="Default"/>
  </r>
  <r>
    <x v="1"/>
    <s v="1124648"/>
    <s v="351120"/>
    <x v="202"/>
    <s v="0000000"/>
    <n v="2016"/>
    <x v="4"/>
    <x v="201"/>
    <s v="R3000-REVENUE"/>
    <s v="R3340-STATE GRANTS"/>
    <m/>
    <n v="0"/>
    <n v="0"/>
    <n v="65374.86"/>
    <n v="0"/>
    <n v="-65374.86"/>
    <s v="N/A"/>
    <n v="65374.86"/>
    <n v="0"/>
    <n v="0"/>
    <n v="0"/>
    <n v="0"/>
    <n v="0"/>
    <n v="0"/>
    <n v="0"/>
    <n v="0"/>
    <n v="0"/>
    <n v="0"/>
    <n v="0"/>
    <n v="0"/>
    <s v="HOUSING OPPORTUNITY FUND"/>
    <s v="HOF OPER VCCC-HSEP"/>
    <s v="CONSLDTD ST HMLSS BLK GRN"/>
    <s v="Default"/>
  </r>
  <r>
    <x v="1"/>
    <s v="1124648"/>
    <s v="351120"/>
    <x v="111"/>
    <s v="5595000"/>
    <n v="2016"/>
    <x v="3"/>
    <x v="111"/>
    <s v="50000-PROGRAM EXPENDITURE BUDGET"/>
    <s v="53000-SERVICES-OTHER CHARGES"/>
    <m/>
    <n v="0"/>
    <n v="0"/>
    <n v="-65374.86"/>
    <n v="0"/>
    <n v="65374.86"/>
    <s v="N/A"/>
    <n v="-65374.86"/>
    <n v="0"/>
    <n v="0"/>
    <n v="0"/>
    <n v="0"/>
    <n v="0"/>
    <n v="0"/>
    <n v="0"/>
    <n v="0"/>
    <n v="0"/>
    <n v="0"/>
    <n v="0"/>
    <n v="0"/>
    <s v="HOUSING OPPORTUNITY FUND"/>
    <s v="HOF OPER VCCC-HSEP"/>
    <s v="CONSLDTD ST HMLSS BLK GRN"/>
    <s v="FACILITIES MAINTENANCE AND OPERATIONS"/>
  </r>
  <r>
    <x v="1"/>
    <s v="1124649"/>
    <s v="000000"/>
    <x v="6"/>
    <s v="0000000"/>
    <n v="2016"/>
    <x v="0"/>
    <x v="6"/>
    <s v="BS000-CURRENT ASSETS"/>
    <s v="B1150-ACCOUNTS RECEIVABLE"/>
    <m/>
    <n v="0"/>
    <n v="0"/>
    <n v="0"/>
    <n v="0"/>
    <n v="0"/>
    <s v="N/A"/>
    <n v="0"/>
    <n v="0"/>
    <n v="0"/>
    <n v="0"/>
    <n v="0"/>
    <n v="0"/>
    <n v="0"/>
    <n v="0"/>
    <n v="0"/>
    <n v="0"/>
    <n v="0"/>
    <n v="0"/>
    <n v="0"/>
    <s v="HOUSING OPPORTUNITY FUND"/>
    <s v="HOF LIHI"/>
    <s v="DEFAULT"/>
    <s v="Default"/>
  </r>
  <r>
    <x v="1"/>
    <s v="1124649"/>
    <s v="000000"/>
    <x v="9"/>
    <s v="0000000"/>
    <n v="2016"/>
    <x v="0"/>
    <x v="9"/>
    <s v="BS000-CURRENT ASSETS"/>
    <s v="B1150-ACCOUNTS RECEIVABLE"/>
    <m/>
    <n v="0"/>
    <n v="0"/>
    <n v="0"/>
    <n v="0"/>
    <n v="0"/>
    <s v="N/A"/>
    <n v="0"/>
    <n v="0"/>
    <n v="0"/>
    <n v="0"/>
    <n v="0"/>
    <n v="0"/>
    <n v="0"/>
    <n v="0"/>
    <n v="0"/>
    <n v="0"/>
    <n v="0"/>
    <n v="0"/>
    <n v="0"/>
    <s v="HOUSING OPPORTUNITY FUND"/>
    <s v="HOF LIHI"/>
    <s v="DEFAULT"/>
    <s v="Default"/>
  </r>
  <r>
    <x v="1"/>
    <s v="1124649"/>
    <s v="000000"/>
    <x v="29"/>
    <s v="0000000"/>
    <n v="2016"/>
    <x v="1"/>
    <x v="29"/>
    <s v="BS200-CURRENT LIABILITIES"/>
    <s v="B2220-DEFERRED REVENUES"/>
    <m/>
    <n v="0"/>
    <n v="0"/>
    <n v="0"/>
    <n v="0"/>
    <n v="0"/>
    <s v="N/A"/>
    <n v="0"/>
    <n v="0"/>
    <n v="0"/>
    <n v="0"/>
    <n v="0"/>
    <n v="0"/>
    <n v="0"/>
    <n v="0"/>
    <n v="0"/>
    <n v="0"/>
    <n v="0"/>
    <n v="0"/>
    <n v="0"/>
    <s v="HOUSING OPPORTUNITY FUND"/>
    <s v="HOF LIHI"/>
    <s v="DEFAULT"/>
    <s v="Default"/>
  </r>
  <r>
    <x v="1"/>
    <s v="1124649"/>
    <s v="351120"/>
    <x v="202"/>
    <s v="0000000"/>
    <n v="2016"/>
    <x v="4"/>
    <x v="201"/>
    <s v="R3000-REVENUE"/>
    <s v="R3340-STATE GRANTS"/>
    <m/>
    <n v="0"/>
    <n v="0"/>
    <n v="-14106"/>
    <n v="0"/>
    <n v="14106"/>
    <s v="N/A"/>
    <n v="0"/>
    <n v="-14106"/>
    <n v="0"/>
    <n v="0"/>
    <n v="0"/>
    <n v="0"/>
    <n v="0"/>
    <n v="0"/>
    <n v="0"/>
    <n v="0"/>
    <n v="0"/>
    <n v="0"/>
    <n v="0"/>
    <s v="HOUSING OPPORTUNITY FUND"/>
    <s v="HOF LIHI"/>
    <s v="CONSLDTD ST HMLSS BLK GRN"/>
    <s v="Default"/>
  </r>
  <r>
    <x v="1"/>
    <s v="1124649"/>
    <s v="351120"/>
    <x v="111"/>
    <s v="5595000"/>
    <n v="2016"/>
    <x v="3"/>
    <x v="111"/>
    <s v="50000-PROGRAM EXPENDITURE BUDGET"/>
    <s v="53000-SERVICES-OTHER CHARGES"/>
    <m/>
    <n v="0"/>
    <n v="0"/>
    <n v="0"/>
    <n v="0"/>
    <n v="0"/>
    <s v="N/A"/>
    <n v="0"/>
    <n v="0"/>
    <n v="0"/>
    <n v="0"/>
    <n v="0"/>
    <n v="0"/>
    <n v="0"/>
    <n v="0"/>
    <n v="0"/>
    <n v="0"/>
    <n v="0"/>
    <n v="0"/>
    <n v="0"/>
    <s v="HOUSING OPPORTUNITY FUND"/>
    <s v="HOF LIHI"/>
    <s v="CONSLDTD ST HMLSS BLK GRN"/>
    <s v="FACILITIES MAINTENANCE AND OPERATIONS"/>
  </r>
  <r>
    <x v="1"/>
    <s v="1124806"/>
    <s v="351020"/>
    <x v="40"/>
    <s v="5595000"/>
    <n v="2016"/>
    <x v="3"/>
    <x v="40"/>
    <s v="50000-PROGRAM EXPENDITURE BUDGET"/>
    <s v="51000-WAGES AND BENEFITS"/>
    <s v="51100-SALARIES/WAGES"/>
    <n v="0"/>
    <n v="0"/>
    <n v="0"/>
    <n v="0"/>
    <n v="0"/>
    <s v="N/A"/>
    <n v="0"/>
    <n v="0"/>
    <n v="0"/>
    <n v="0"/>
    <n v="0"/>
    <n v="0"/>
    <n v="0"/>
    <n v="0"/>
    <n v="0"/>
    <n v="0"/>
    <n v="0"/>
    <n v="0"/>
    <n v="0"/>
    <s v="HOUSING OPPORTUNITY FUND"/>
    <s v="HOF OPER KENMORE FAM SHELTER"/>
    <s v="RAHP HSG CAPITAL"/>
    <s v="FACILITIES MAINTENANCE AND OPERATIONS"/>
  </r>
  <r>
    <x v="1"/>
    <s v="1124806"/>
    <s v="351020"/>
    <x v="45"/>
    <s v="5595000"/>
    <n v="2016"/>
    <x v="3"/>
    <x v="45"/>
    <s v="50000-PROGRAM EXPENDITURE BUDGET"/>
    <s v="51000-WAGES AND BENEFITS"/>
    <s v="51100-SALARIES/WAGES"/>
    <n v="0"/>
    <n v="0"/>
    <n v="0"/>
    <n v="0"/>
    <n v="0"/>
    <s v="N/A"/>
    <n v="0"/>
    <n v="0"/>
    <n v="0"/>
    <n v="0"/>
    <n v="0"/>
    <n v="0"/>
    <n v="0"/>
    <n v="0"/>
    <n v="0"/>
    <n v="0"/>
    <n v="0"/>
    <n v="0"/>
    <n v="0"/>
    <s v="HOUSING OPPORTUNITY FUND"/>
    <s v="HOF OPER KENMORE FAM SHELTER"/>
    <s v="RAHP HSG CAPITAL"/>
    <s v="FACILITIES MAINTENANCE AND OPERATIONS"/>
  </r>
  <r>
    <x v="1"/>
    <s v="1124806"/>
    <s v="351020"/>
    <x v="227"/>
    <s v="5595000"/>
    <n v="2016"/>
    <x v="3"/>
    <x v="226"/>
    <s v="50000-PROGRAM EXPENDITURE BUDGET"/>
    <s v="51000-WAGES AND BENEFITS"/>
    <s v="51300-PERSONNEL BENEFITS"/>
    <n v="0"/>
    <n v="0"/>
    <n v="0"/>
    <n v="0"/>
    <n v="0"/>
    <s v="N/A"/>
    <n v="0"/>
    <n v="0"/>
    <n v="0"/>
    <n v="0"/>
    <n v="0"/>
    <n v="0"/>
    <n v="0"/>
    <n v="0"/>
    <n v="0"/>
    <n v="0"/>
    <n v="0"/>
    <n v="0"/>
    <n v="0"/>
    <s v="HOUSING OPPORTUNITY FUND"/>
    <s v="HOF OPER KENMORE FAM SHELTER"/>
    <s v="RAHP HSG CAPITAL"/>
    <s v="FACILITIES MAINTENANCE AND OPERATIONS"/>
  </r>
  <r>
    <x v="1"/>
    <s v="1124806"/>
    <s v="351020"/>
    <x v="111"/>
    <s v="5595000"/>
    <n v="2016"/>
    <x v="3"/>
    <x v="111"/>
    <s v="50000-PROGRAM EXPENDITURE BUDGET"/>
    <s v="53000-SERVICES-OTHER CHARGES"/>
    <m/>
    <n v="0"/>
    <n v="0"/>
    <n v="0"/>
    <n v="0"/>
    <n v="0"/>
    <s v="N/A"/>
    <n v="0"/>
    <n v="0"/>
    <n v="0"/>
    <n v="0"/>
    <n v="0"/>
    <n v="0"/>
    <n v="0"/>
    <n v="0"/>
    <n v="0"/>
    <n v="0"/>
    <n v="0"/>
    <n v="0"/>
    <n v="0"/>
    <s v="HOUSING OPPORTUNITY FUND"/>
    <s v="HOF OPER KENMORE FAM SHELTER"/>
    <s v="RAHP HSG CAPITAL"/>
    <s v="FACILITIES MAINTENANCE AND OPERATIONS"/>
  </r>
  <r>
    <x v="1"/>
    <s v="1125004"/>
    <s v="000000"/>
    <x v="6"/>
    <s v="0000000"/>
    <n v="2016"/>
    <x v="0"/>
    <x v="6"/>
    <s v="BS000-CURRENT ASSETS"/>
    <s v="B1150-ACCOUNTS RECEIVABLE"/>
    <m/>
    <n v="0"/>
    <n v="0"/>
    <n v="0"/>
    <n v="0"/>
    <n v="0"/>
    <s v="N/A"/>
    <n v="0"/>
    <n v="0"/>
    <n v="0"/>
    <n v="0"/>
    <n v="0"/>
    <n v="0"/>
    <n v="0"/>
    <n v="0"/>
    <n v="0"/>
    <n v="0"/>
    <n v="0"/>
    <n v="0"/>
    <n v="0"/>
    <s v="HOUSING OPPORTUNITY FUND"/>
    <s v="HOF CHG EMERGENCY SHELTER15"/>
    <s v="DEFAULT"/>
    <s v="Default"/>
  </r>
  <r>
    <x v="1"/>
    <s v="1125004"/>
    <s v="000000"/>
    <x v="9"/>
    <s v="0000000"/>
    <n v="2016"/>
    <x v="0"/>
    <x v="9"/>
    <s v="BS000-CURRENT ASSETS"/>
    <s v="B1150-ACCOUNTS RECEIVABLE"/>
    <m/>
    <n v="0"/>
    <n v="0"/>
    <n v="0"/>
    <n v="0"/>
    <n v="0"/>
    <s v="N/A"/>
    <n v="0"/>
    <n v="0"/>
    <n v="0"/>
    <n v="0"/>
    <n v="0"/>
    <n v="0"/>
    <n v="0"/>
    <n v="0"/>
    <n v="0"/>
    <n v="0"/>
    <n v="0"/>
    <n v="0"/>
    <n v="0"/>
    <s v="HOUSING OPPORTUNITY FUND"/>
    <s v="HOF CHG EMERGENCY SHELTER15"/>
    <s v="DEFAULT"/>
    <s v="Default"/>
  </r>
  <r>
    <x v="1"/>
    <s v="1125004"/>
    <s v="000000"/>
    <x v="29"/>
    <s v="0000000"/>
    <n v="2016"/>
    <x v="1"/>
    <x v="29"/>
    <s v="BS200-CURRENT LIABILITIES"/>
    <s v="B2220-DEFERRED REVENUES"/>
    <m/>
    <n v="0"/>
    <n v="0"/>
    <n v="0"/>
    <n v="0"/>
    <n v="0"/>
    <s v="N/A"/>
    <n v="0"/>
    <n v="0"/>
    <n v="0"/>
    <n v="0"/>
    <n v="0"/>
    <n v="0"/>
    <n v="0"/>
    <n v="0"/>
    <n v="0"/>
    <n v="0"/>
    <n v="0"/>
    <n v="0"/>
    <n v="0"/>
    <s v="HOUSING OPPORTUNITY FUND"/>
    <s v="HOF CHG EMERGENCY SHELTER15"/>
    <s v="DEFAULT"/>
    <s v="Default"/>
  </r>
  <r>
    <x v="1"/>
    <s v="1125004"/>
    <s v="351021"/>
    <x v="111"/>
    <s v="5595000"/>
    <n v="2016"/>
    <x v="3"/>
    <x v="111"/>
    <s v="50000-PROGRAM EXPENDITURE BUDGET"/>
    <s v="53000-SERVICES-OTHER CHARGES"/>
    <m/>
    <n v="0"/>
    <n v="0"/>
    <n v="-18.55"/>
    <n v="0"/>
    <n v="18.55"/>
    <s v="N/A"/>
    <n v="12500"/>
    <n v="-12518.550000000001"/>
    <n v="0"/>
    <n v="0"/>
    <n v="0"/>
    <n v="0"/>
    <n v="0"/>
    <n v="0"/>
    <n v="0"/>
    <n v="0"/>
    <n v="0"/>
    <n v="0"/>
    <n v="0"/>
    <s v="HOUSING OPPORTUNITY FUND"/>
    <s v="HOF CHG EMERGENCY SHELTER15"/>
    <s v="RA HP HSG OPRATNS AND MAINT"/>
    <s v="FACILITIES MAINTENANCE AND OPERATIONS"/>
  </r>
  <r>
    <x v="1"/>
    <s v="1125004"/>
    <s v="351022"/>
    <x v="111"/>
    <s v="5595000"/>
    <n v="2016"/>
    <x v="3"/>
    <x v="111"/>
    <s v="50000-PROGRAM EXPENDITURE BUDGET"/>
    <s v="53000-SERVICES-OTHER CHARGES"/>
    <m/>
    <n v="0"/>
    <n v="0"/>
    <n v="-4920.92"/>
    <n v="0"/>
    <n v="4920.92"/>
    <s v="N/A"/>
    <n v="0"/>
    <n v="25000"/>
    <n v="0"/>
    <n v="0"/>
    <n v="0"/>
    <n v="0"/>
    <n v="0"/>
    <n v="-29920.920000000002"/>
    <n v="0"/>
    <n v="0"/>
    <n v="0"/>
    <n v="0"/>
    <n v="0"/>
    <s v="HOUSING OPPORTUNITY FUND"/>
    <s v="HOF CHG EMERGENCY SHELTER15"/>
    <s v="HOMELESS HOUSING"/>
    <s v="FACILITIES MAINTENANCE AND OPERATIONS"/>
  </r>
  <r>
    <x v="1"/>
    <s v="1125004"/>
    <s v="351120"/>
    <x v="202"/>
    <s v="0000000"/>
    <n v="2016"/>
    <x v="4"/>
    <x v="201"/>
    <s v="R3000-REVENUE"/>
    <s v="R3340-STATE GRANTS"/>
    <m/>
    <n v="0"/>
    <n v="0"/>
    <n v="-439048.45"/>
    <n v="0"/>
    <n v="439048.45"/>
    <s v="N/A"/>
    <n v="0"/>
    <n v="-439048.45"/>
    <n v="0"/>
    <n v="0"/>
    <n v="0"/>
    <n v="0"/>
    <n v="0"/>
    <n v="0"/>
    <n v="0"/>
    <n v="0"/>
    <n v="0"/>
    <n v="0"/>
    <n v="0"/>
    <s v="HOUSING OPPORTUNITY FUND"/>
    <s v="HOF CHG EMERGENCY SHELTER15"/>
    <s v="CONSLDTD ST HMLSS BLK GRN"/>
    <s v="Default"/>
  </r>
  <r>
    <x v="1"/>
    <s v="1125005"/>
    <s v="000000"/>
    <x v="6"/>
    <s v="0000000"/>
    <n v="2016"/>
    <x v="0"/>
    <x v="6"/>
    <s v="BS000-CURRENT ASSETS"/>
    <s v="B1150-ACCOUNTS RECEIVABLE"/>
    <m/>
    <n v="0"/>
    <n v="0"/>
    <n v="0"/>
    <n v="0"/>
    <n v="0"/>
    <s v="N/A"/>
    <n v="0"/>
    <n v="0"/>
    <n v="0"/>
    <n v="0"/>
    <n v="0"/>
    <n v="0"/>
    <n v="0"/>
    <n v="0"/>
    <n v="0"/>
    <n v="0"/>
    <n v="0"/>
    <n v="0"/>
    <n v="0"/>
    <s v="HOUSING OPPORTUNITY FUND"/>
    <s v="HOF CHG TRANSIT RENT ASSIS 15"/>
    <s v="DEFAULT"/>
    <s v="Default"/>
  </r>
  <r>
    <x v="1"/>
    <s v="1125005"/>
    <s v="000000"/>
    <x v="9"/>
    <s v="0000000"/>
    <n v="2016"/>
    <x v="0"/>
    <x v="9"/>
    <s v="BS000-CURRENT ASSETS"/>
    <s v="B1150-ACCOUNTS RECEIVABLE"/>
    <m/>
    <n v="0"/>
    <n v="0"/>
    <n v="-48551.11"/>
    <n v="0"/>
    <n v="48551.11"/>
    <s v="N/A"/>
    <n v="0"/>
    <n v="-48551.11"/>
    <n v="0"/>
    <n v="0"/>
    <n v="0"/>
    <n v="0"/>
    <n v="0"/>
    <n v="0"/>
    <n v="0"/>
    <n v="0"/>
    <n v="0"/>
    <n v="0"/>
    <n v="0"/>
    <s v="HOUSING OPPORTUNITY FUND"/>
    <s v="HOF CHG TRANSIT RENT ASSIS 15"/>
    <s v="DEFAULT"/>
    <s v="Default"/>
  </r>
  <r>
    <x v="1"/>
    <s v="1125005"/>
    <s v="000000"/>
    <x v="29"/>
    <s v="0000000"/>
    <n v="2016"/>
    <x v="1"/>
    <x v="29"/>
    <s v="BS200-CURRENT LIABILITIES"/>
    <s v="B2220-DEFERRED REVENUES"/>
    <m/>
    <n v="0"/>
    <n v="0"/>
    <n v="0"/>
    <n v="0"/>
    <n v="0"/>
    <s v="N/A"/>
    <n v="0"/>
    <n v="0"/>
    <n v="0"/>
    <n v="0"/>
    <n v="0"/>
    <n v="0"/>
    <n v="0"/>
    <n v="0"/>
    <n v="0"/>
    <n v="0"/>
    <n v="0"/>
    <n v="0"/>
    <n v="0"/>
    <s v="HOUSING OPPORTUNITY FUND"/>
    <s v="HOF CHG TRANSIT RENT ASSIS 15"/>
    <s v="DEFAULT"/>
    <s v="Default"/>
  </r>
  <r>
    <x v="1"/>
    <s v="1125005"/>
    <s v="351120"/>
    <x v="202"/>
    <s v="0000000"/>
    <n v="2016"/>
    <x v="4"/>
    <x v="201"/>
    <s v="R3000-REVENUE"/>
    <s v="R3340-STATE GRANTS"/>
    <m/>
    <n v="0"/>
    <n v="0"/>
    <n v="895.74"/>
    <n v="0"/>
    <n v="-895.74"/>
    <s v="N/A"/>
    <n v="0"/>
    <n v="895.74"/>
    <n v="0"/>
    <n v="0"/>
    <n v="0"/>
    <n v="0"/>
    <n v="0"/>
    <n v="0"/>
    <n v="0"/>
    <n v="0"/>
    <n v="0"/>
    <n v="0"/>
    <n v="0"/>
    <s v="HOUSING OPPORTUNITY FUND"/>
    <s v="HOF CHG TRANSIT RENT ASSIS 15"/>
    <s v="CONSLDTD ST HMLSS BLK GRN"/>
    <s v="Default"/>
  </r>
  <r>
    <x v="1"/>
    <s v="1125005"/>
    <s v="351120"/>
    <x v="111"/>
    <s v="5595000"/>
    <n v="2016"/>
    <x v="3"/>
    <x v="111"/>
    <s v="50000-PROGRAM EXPENDITURE BUDGET"/>
    <s v="53000-SERVICES-OTHER CHARGES"/>
    <m/>
    <n v="0"/>
    <n v="0"/>
    <n v="-895.74"/>
    <n v="0"/>
    <n v="895.74"/>
    <s v="N/A"/>
    <n v="0"/>
    <n v="-895.74"/>
    <n v="0"/>
    <n v="0"/>
    <n v="0"/>
    <n v="0"/>
    <n v="0"/>
    <n v="0"/>
    <n v="0"/>
    <n v="0"/>
    <n v="0"/>
    <n v="0"/>
    <n v="0"/>
    <s v="HOUSING OPPORTUNITY FUND"/>
    <s v="HOF CHG TRANSIT RENT ASSIS 15"/>
    <s v="CONSLDTD ST HMLSS BLK GRN"/>
    <s v="FACILITIES MAINTENANCE AND OPERATIONS"/>
  </r>
  <r>
    <x v="1"/>
    <s v="1125024"/>
    <s v="000000"/>
    <x v="6"/>
    <s v="0000000"/>
    <n v="2016"/>
    <x v="0"/>
    <x v="6"/>
    <s v="BS000-CURRENT ASSETS"/>
    <s v="B1150-ACCOUNTS RECEIVABLE"/>
    <m/>
    <n v="0"/>
    <n v="0"/>
    <n v="0"/>
    <n v="0"/>
    <n v="0"/>
    <s v="N/A"/>
    <n v="0"/>
    <n v="0"/>
    <n v="0"/>
    <n v="0"/>
    <n v="0"/>
    <n v="0"/>
    <n v="0"/>
    <n v="0"/>
    <n v="0"/>
    <n v="0"/>
    <n v="0"/>
    <n v="0"/>
    <n v="0"/>
    <s v="HOUSING OPPORTUNITY FUND"/>
    <s v="HOF CHG RAPID REHOUSING RENT"/>
    <s v="DEFAULT"/>
    <s v="Default"/>
  </r>
  <r>
    <x v="1"/>
    <s v="1125024"/>
    <s v="000000"/>
    <x v="9"/>
    <s v="0000000"/>
    <n v="2016"/>
    <x v="0"/>
    <x v="9"/>
    <s v="BS000-CURRENT ASSETS"/>
    <s v="B1150-ACCOUNTS RECEIVABLE"/>
    <m/>
    <n v="0"/>
    <n v="0"/>
    <n v="-845434.55"/>
    <n v="0"/>
    <n v="845434.55"/>
    <s v="N/A"/>
    <n v="0"/>
    <n v="-845434.55"/>
    <n v="0"/>
    <n v="0"/>
    <n v="0"/>
    <n v="0"/>
    <n v="0"/>
    <n v="0"/>
    <n v="0"/>
    <n v="0"/>
    <n v="0"/>
    <n v="0"/>
    <n v="0"/>
    <s v="HOUSING OPPORTUNITY FUND"/>
    <s v="HOF CHG RAPID REHOUSING RENT"/>
    <s v="DEFAULT"/>
    <s v="Default"/>
  </r>
  <r>
    <x v="1"/>
    <s v="1125024"/>
    <s v="000000"/>
    <x v="29"/>
    <s v="0000000"/>
    <n v="2016"/>
    <x v="1"/>
    <x v="29"/>
    <s v="BS200-CURRENT LIABILITIES"/>
    <s v="B2220-DEFERRED REVENUES"/>
    <m/>
    <n v="0"/>
    <n v="0"/>
    <n v="0"/>
    <n v="0"/>
    <n v="0"/>
    <s v="N/A"/>
    <n v="0"/>
    <n v="0"/>
    <n v="0"/>
    <n v="0"/>
    <n v="0"/>
    <n v="0"/>
    <n v="0"/>
    <n v="0"/>
    <n v="0"/>
    <n v="0"/>
    <n v="0"/>
    <n v="0"/>
    <n v="0"/>
    <s v="HOUSING OPPORTUNITY FUND"/>
    <s v="HOF CHG RAPID REHOUSING RENT"/>
    <s v="DEFAULT"/>
    <s v="Default"/>
  </r>
  <r>
    <x v="1"/>
    <s v="1125024"/>
    <s v="351020"/>
    <x v="202"/>
    <s v="0000000"/>
    <n v="2016"/>
    <x v="4"/>
    <x v="201"/>
    <s v="R3000-REVENUE"/>
    <s v="R3340-STATE GRANTS"/>
    <m/>
    <n v="0"/>
    <n v="0"/>
    <n v="107302.54000000001"/>
    <n v="0"/>
    <n v="-107302.54000000001"/>
    <s v="N/A"/>
    <n v="107302.54000000001"/>
    <n v="0"/>
    <n v="0"/>
    <n v="0"/>
    <n v="0"/>
    <n v="0"/>
    <n v="0"/>
    <n v="0"/>
    <n v="0"/>
    <n v="0"/>
    <n v="0"/>
    <n v="0"/>
    <n v="0"/>
    <s v="HOUSING OPPORTUNITY FUND"/>
    <s v="HOF CHG RAPID REHOUSING RENT"/>
    <s v="RAHP HSG CAPITAL"/>
    <s v="Default"/>
  </r>
  <r>
    <x v="1"/>
    <s v="1125024"/>
    <s v="351020"/>
    <x v="111"/>
    <s v="5595000"/>
    <n v="2016"/>
    <x v="3"/>
    <x v="111"/>
    <s v="50000-PROGRAM EXPENDITURE BUDGET"/>
    <s v="53000-SERVICES-OTHER CHARGES"/>
    <m/>
    <n v="0"/>
    <n v="0"/>
    <n v="-107302.54000000001"/>
    <n v="0"/>
    <n v="107302.54000000001"/>
    <s v="N/A"/>
    <n v="-107302.54000000001"/>
    <n v="0"/>
    <n v="0"/>
    <n v="0"/>
    <n v="0"/>
    <n v="0"/>
    <n v="0"/>
    <n v="0"/>
    <n v="0"/>
    <n v="0"/>
    <n v="0"/>
    <n v="0"/>
    <n v="0"/>
    <s v="HOUSING OPPORTUNITY FUND"/>
    <s v="HOF CHG RAPID REHOUSING RENT"/>
    <s v="RAHP HSG CAPITAL"/>
    <s v="FACILITIES MAINTENANCE AND OPERATIONS"/>
  </r>
  <r>
    <x v="1"/>
    <s v="1125024"/>
    <s v="351120"/>
    <x v="202"/>
    <s v="0000000"/>
    <n v="2016"/>
    <x v="4"/>
    <x v="201"/>
    <s v="R3000-REVENUE"/>
    <s v="R3340-STATE GRANTS"/>
    <m/>
    <n v="0"/>
    <n v="0"/>
    <n v="-6618.4800000000005"/>
    <n v="0"/>
    <n v="6618.4800000000005"/>
    <s v="N/A"/>
    <n v="0"/>
    <n v="-6618.4800000000005"/>
    <n v="0"/>
    <n v="0"/>
    <n v="0"/>
    <n v="0"/>
    <n v="0"/>
    <n v="0"/>
    <n v="0"/>
    <n v="0"/>
    <n v="0"/>
    <n v="0"/>
    <n v="0"/>
    <s v="HOUSING OPPORTUNITY FUND"/>
    <s v="HOF CHG RAPID REHOUSING RENT"/>
    <s v="CONSLDTD ST HMLSS BLK GRN"/>
    <s v="Default"/>
  </r>
  <r>
    <x v="1"/>
    <s v="1125024"/>
    <s v="351120"/>
    <x v="111"/>
    <s v="5595000"/>
    <n v="2016"/>
    <x v="3"/>
    <x v="111"/>
    <s v="50000-PROGRAM EXPENDITURE BUDGET"/>
    <s v="53000-SERVICES-OTHER CHARGES"/>
    <m/>
    <n v="0"/>
    <n v="0"/>
    <n v="22833.55"/>
    <n v="0"/>
    <n v="-22833.55"/>
    <s v="N/A"/>
    <n v="-412.58"/>
    <n v="24421.74"/>
    <n v="-175.61"/>
    <n v="-1000"/>
    <n v="0"/>
    <n v="0"/>
    <n v="0"/>
    <n v="0"/>
    <n v="0"/>
    <n v="0"/>
    <n v="0"/>
    <n v="0"/>
    <n v="0"/>
    <s v="HOUSING OPPORTUNITY FUND"/>
    <s v="HOF CHG RAPID REHOUSING RENT"/>
    <s v="CONSLDTD ST HMLSS BLK GRN"/>
    <s v="FACILITIES MAINTENANCE AND OPERATIONS"/>
  </r>
  <r>
    <x v="1"/>
    <s v="1125024"/>
    <s v="351120"/>
    <x v="112"/>
    <s v="5595000"/>
    <n v="2016"/>
    <x v="3"/>
    <x v="112"/>
    <s v="50000-PROGRAM EXPENDITURE BUDGET"/>
    <s v="53000-SERVICES-OTHER CHARGES"/>
    <m/>
    <n v="0"/>
    <n v="0"/>
    <n v="0"/>
    <n v="0"/>
    <n v="0"/>
    <s v="N/A"/>
    <n v="0"/>
    <n v="0"/>
    <n v="0"/>
    <n v="0"/>
    <n v="0"/>
    <n v="0"/>
    <n v="0"/>
    <n v="0"/>
    <n v="0"/>
    <n v="0"/>
    <n v="0"/>
    <n v="0"/>
    <n v="0"/>
    <s v="HOUSING OPPORTUNITY FUND"/>
    <s v="HOF CHG RAPID REHOUSING RENT"/>
    <s v="CONSLDTD ST HMLSS BLK GRN"/>
    <s v="FACILITIES MAINTENANCE AND OPERATIONS"/>
  </r>
  <r>
    <x v="1"/>
    <s v="1125026"/>
    <s v="000000"/>
    <x v="6"/>
    <s v="0000000"/>
    <n v="2016"/>
    <x v="0"/>
    <x v="6"/>
    <s v="BS000-CURRENT ASSETS"/>
    <s v="B1150-ACCOUNTS RECEIVABLE"/>
    <m/>
    <n v="0"/>
    <n v="0"/>
    <n v="0"/>
    <n v="0"/>
    <n v="0"/>
    <s v="N/A"/>
    <n v="0"/>
    <n v="0"/>
    <n v="0"/>
    <n v="0"/>
    <n v="0"/>
    <n v="0"/>
    <n v="0"/>
    <n v="0"/>
    <n v="0"/>
    <n v="0"/>
    <n v="0"/>
    <n v="0"/>
    <n v="0"/>
    <s v="HOUSING OPPORTUNITY FUND"/>
    <s v="HOF CHG TRANSITION FACILITY 15"/>
    <s v="DEFAULT"/>
    <s v="Default"/>
  </r>
  <r>
    <x v="1"/>
    <s v="1125026"/>
    <s v="000000"/>
    <x v="9"/>
    <s v="0000000"/>
    <n v="2016"/>
    <x v="0"/>
    <x v="9"/>
    <s v="BS000-CURRENT ASSETS"/>
    <s v="B1150-ACCOUNTS RECEIVABLE"/>
    <m/>
    <n v="0"/>
    <n v="0"/>
    <n v="-66969.73"/>
    <n v="0"/>
    <n v="66969.73"/>
    <s v="N/A"/>
    <n v="0"/>
    <n v="-66969.73"/>
    <n v="0"/>
    <n v="0"/>
    <n v="0"/>
    <n v="0"/>
    <n v="0"/>
    <n v="0"/>
    <n v="0"/>
    <n v="0"/>
    <n v="0"/>
    <n v="0"/>
    <n v="0"/>
    <s v="HOUSING OPPORTUNITY FUND"/>
    <s v="HOF CHG TRANSITION FACILITY 15"/>
    <s v="DEFAULT"/>
    <s v="Default"/>
  </r>
  <r>
    <x v="1"/>
    <s v="1125026"/>
    <s v="000000"/>
    <x v="29"/>
    <s v="0000000"/>
    <n v="2016"/>
    <x v="1"/>
    <x v="29"/>
    <s v="BS200-CURRENT LIABILITIES"/>
    <s v="B2220-DEFERRED REVENUES"/>
    <m/>
    <n v="0"/>
    <n v="0"/>
    <n v="0"/>
    <n v="0"/>
    <n v="0"/>
    <s v="N/A"/>
    <n v="0"/>
    <n v="0"/>
    <n v="0"/>
    <n v="0"/>
    <n v="0"/>
    <n v="0"/>
    <n v="0"/>
    <n v="0"/>
    <n v="0"/>
    <n v="0"/>
    <n v="0"/>
    <n v="0"/>
    <n v="0"/>
    <s v="HOUSING OPPORTUNITY FUND"/>
    <s v="HOF CHG TRANSITION FACILITY 15"/>
    <s v="DEFAULT"/>
    <s v="Default"/>
  </r>
  <r>
    <x v="1"/>
    <s v="1125026"/>
    <s v="351120"/>
    <x v="202"/>
    <s v="0000000"/>
    <n v="2016"/>
    <x v="4"/>
    <x v="201"/>
    <s v="R3000-REVENUE"/>
    <s v="R3340-STATE GRANTS"/>
    <m/>
    <n v="0"/>
    <n v="0"/>
    <n v="-81438.540000000008"/>
    <n v="0"/>
    <n v="81438.540000000008"/>
    <s v="N/A"/>
    <n v="9150.4"/>
    <n v="-90588.94"/>
    <n v="0"/>
    <n v="0"/>
    <n v="0"/>
    <n v="0"/>
    <n v="0"/>
    <n v="0"/>
    <n v="0"/>
    <n v="0"/>
    <n v="0"/>
    <n v="0"/>
    <n v="0"/>
    <s v="HOUSING OPPORTUNITY FUND"/>
    <s v="HOF CHG TRANSITION FACILITY 15"/>
    <s v="CONSLDTD ST HMLSS BLK GRN"/>
    <s v="Default"/>
  </r>
  <r>
    <x v="1"/>
    <s v="1125026"/>
    <s v="351120"/>
    <x v="111"/>
    <s v="5595000"/>
    <n v="2016"/>
    <x v="3"/>
    <x v="111"/>
    <s v="50000-PROGRAM EXPENDITURE BUDGET"/>
    <s v="53000-SERVICES-OTHER CHARGES"/>
    <m/>
    <n v="0"/>
    <n v="0"/>
    <n v="-20787"/>
    <n v="0"/>
    <n v="20787"/>
    <s v="N/A"/>
    <n v="-29937.4"/>
    <n v="9150.4"/>
    <n v="0"/>
    <n v="0"/>
    <n v="0"/>
    <n v="0"/>
    <n v="0"/>
    <n v="0"/>
    <n v="0"/>
    <n v="0"/>
    <n v="0"/>
    <n v="0"/>
    <n v="0"/>
    <s v="HOUSING OPPORTUNITY FUND"/>
    <s v="HOF CHG TRANSITION FACILITY 15"/>
    <s v="CONSLDTD ST HMLSS BLK GRN"/>
    <s v="FACILITIES MAINTENANCE AND OPERATIONS"/>
  </r>
  <r>
    <x v="1"/>
    <s v="1125249"/>
    <s v="351022"/>
    <x v="111"/>
    <s v="5595000"/>
    <n v="2016"/>
    <x v="3"/>
    <x v="111"/>
    <s v="50000-PROGRAM EXPENDITURE BUDGET"/>
    <s v="53000-SERVICES-OTHER CHARGES"/>
    <m/>
    <n v="0"/>
    <n v="0"/>
    <n v="-5501.02"/>
    <n v="0"/>
    <n v="5501.02"/>
    <s v="N/A"/>
    <n v="0"/>
    <n v="-5501.02"/>
    <n v="0"/>
    <n v="0"/>
    <n v="0"/>
    <n v="0"/>
    <n v="0"/>
    <n v="0"/>
    <n v="0"/>
    <n v="0"/>
    <n v="0"/>
    <n v="0"/>
    <n v="0"/>
    <s v="HOUSING OPPORTUNITY FUND"/>
    <s v="HOF OPER VAL_HSEP 13-DOC RECAP"/>
    <s v="HOMELESS HOUSING"/>
    <s v="FACILITIES MAINTENANCE AND OPERATIONS"/>
  </r>
  <r>
    <x v="1"/>
    <s v="1125253"/>
    <s v="351022"/>
    <x v="40"/>
    <s v="5595000"/>
    <n v="2016"/>
    <x v="3"/>
    <x v="40"/>
    <s v="50000-PROGRAM EXPENDITURE BUDGET"/>
    <s v="51000-WAGES AND BENEFITS"/>
    <s v="51100-SALARIES/WAGES"/>
    <n v="0"/>
    <n v="0"/>
    <n v="0"/>
    <n v="0"/>
    <n v="0"/>
    <s v="N/A"/>
    <n v="4835.95"/>
    <n v="1585.55"/>
    <n v="0"/>
    <n v="0"/>
    <n v="0"/>
    <n v="0"/>
    <n v="-6421.5"/>
    <n v="0"/>
    <n v="0"/>
    <n v="0"/>
    <n v="0"/>
    <n v="0"/>
    <n v="0"/>
    <s v="HOUSING OPPORTUNITY FUND"/>
    <s v="HOF OPER Safe Harbours15"/>
    <s v="HOMELESS HOUSING"/>
    <s v="FACILITIES MAINTENANCE AND OPERATIONS"/>
  </r>
  <r>
    <x v="1"/>
    <s v="1125253"/>
    <s v="351022"/>
    <x v="70"/>
    <s v="5595000"/>
    <n v="2016"/>
    <x v="3"/>
    <x v="70"/>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71"/>
    <s v="5595000"/>
    <n v="2016"/>
    <x v="3"/>
    <x v="71"/>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72"/>
    <s v="5595000"/>
    <n v="2016"/>
    <x v="3"/>
    <x v="72"/>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111"/>
    <s v="5595000"/>
    <n v="2016"/>
    <x v="3"/>
    <x v="111"/>
    <s v="50000-PROGRAM EXPENDITURE BUDGET"/>
    <s v="53000-SERVICES-OTHER CHARGES"/>
    <m/>
    <n v="0"/>
    <n v="0"/>
    <n v="-70446.73"/>
    <n v="0"/>
    <n v="70446.73"/>
    <s v="N/A"/>
    <n v="-175000"/>
    <n v="104553.27"/>
    <n v="0"/>
    <n v="0"/>
    <n v="0"/>
    <n v="0"/>
    <n v="0"/>
    <n v="0"/>
    <n v="0"/>
    <n v="0"/>
    <n v="0"/>
    <n v="0"/>
    <n v="0"/>
    <s v="HOUSING OPPORTUNITY FUND"/>
    <s v="HOF OPER Safe Harbours15"/>
    <s v="HOMELESS HOUSING"/>
    <s v="FACILITIES MAINTENANCE AND OPERATIONS"/>
  </r>
  <r>
    <x v="1"/>
    <s v="1125255"/>
    <s v="351022"/>
    <x v="111"/>
    <s v="5595000"/>
    <n v="2016"/>
    <x v="3"/>
    <x v="111"/>
    <s v="50000-PROGRAM EXPENDITURE BUDGET"/>
    <s v="53000-SERVICES-OTHER CHARGES"/>
    <m/>
    <n v="0"/>
    <n v="0"/>
    <n v="0"/>
    <n v="0"/>
    <n v="0"/>
    <s v="N/A"/>
    <n v="0"/>
    <n v="0"/>
    <n v="0"/>
    <n v="0"/>
    <n v="0"/>
    <n v="0"/>
    <n v="0"/>
    <n v="0"/>
    <n v="0"/>
    <n v="0"/>
    <n v="0"/>
    <n v="0"/>
    <n v="0"/>
    <s v="HOUSING OPPORTUNITY FUND"/>
    <s v="HOF OPER NOEL HS BAKHITA"/>
    <s v="HOMELESS HOUSING"/>
    <s v="FACILITIES MAINTENANCE AND OPERATIONS"/>
  </r>
  <r>
    <x v="1"/>
    <s v="1125259"/>
    <s v="351229"/>
    <x v="111"/>
    <s v="5595000"/>
    <n v="2016"/>
    <x v="3"/>
    <x v="111"/>
    <s v="50000-PROGRAM EXPENDITURE BUDGET"/>
    <s v="53000-SERVICES-OTHER CHARGES"/>
    <m/>
    <n v="0"/>
    <n v="0"/>
    <n v="0"/>
    <n v="0"/>
    <n v="0"/>
    <s v="N/A"/>
    <n v="0"/>
    <n v="0"/>
    <n v="0"/>
    <n v="0"/>
    <n v="0"/>
    <n v="0"/>
    <n v="0"/>
    <n v="0"/>
    <n v="0"/>
    <n v="0"/>
    <n v="0"/>
    <n v="0"/>
    <n v="0"/>
    <s v="HOUSING OPPORTUNITY FUND"/>
    <s v="HOF OPER HSL NOEL HS BAKHITA"/>
    <s v="LEVY HOUSING SERVICES"/>
    <s v="FACILITIES MAINTENANCE AND OPERATIONS"/>
  </r>
  <r>
    <x v="1"/>
    <s v="1125262"/>
    <s v="351022"/>
    <x v="111"/>
    <s v="5595000"/>
    <n v="2016"/>
    <x v="3"/>
    <x v="111"/>
    <s v="50000-PROGRAM EXPENDITURE BUDGET"/>
    <s v="53000-SERVICES-OTHER CHARGES"/>
    <m/>
    <n v="0"/>
    <n v="0"/>
    <n v="0"/>
    <n v="0"/>
    <n v="0"/>
    <s v="N/A"/>
    <n v="0"/>
    <n v="0"/>
    <n v="0"/>
    <n v="0"/>
    <n v="0"/>
    <n v="0"/>
    <n v="0"/>
    <n v="0"/>
    <n v="0"/>
    <n v="0"/>
    <n v="0"/>
    <n v="0"/>
    <n v="0"/>
    <s v="HOUSING OPPORTUNITY FUND"/>
    <s v="HOF OPER RENTON LRV 15"/>
    <s v="HOMELESS HOUSING"/>
    <s v="FACILITIES MAINTENANCE AND OPERATIONS"/>
  </r>
  <r>
    <x v="1"/>
    <s v="1125263"/>
    <s v="351229"/>
    <x v="111"/>
    <s v="5595000"/>
    <n v="2016"/>
    <x v="3"/>
    <x v="111"/>
    <s v="50000-PROGRAM EXPENDITURE BUDGET"/>
    <s v="53000-SERVICES-OTHER CHARGES"/>
    <m/>
    <n v="0"/>
    <n v="0"/>
    <n v="600"/>
    <n v="0"/>
    <n v="-600"/>
    <s v="N/A"/>
    <n v="600"/>
    <n v="0"/>
    <n v="0"/>
    <n v="0"/>
    <n v="0"/>
    <n v="0"/>
    <n v="0"/>
    <n v="0"/>
    <n v="0"/>
    <n v="0"/>
    <n v="0"/>
    <n v="0"/>
    <n v="0"/>
    <s v="HOUSING OPPORTUNITY FUND"/>
    <s v="HOF OPER VSL_RENTON LRV15"/>
    <s v="LEVY HOUSING SERVICES"/>
    <s v="FACILITIES MAINTENANCE AND OPERATIONS"/>
  </r>
  <r>
    <x v="1"/>
    <s v="1125266"/>
    <s v="351022"/>
    <x v="111"/>
    <s v="5595000"/>
    <n v="2016"/>
    <x v="3"/>
    <x v="111"/>
    <s v="50000-PROGRAM EXPENDITURE BUDGET"/>
    <s v="53000-SERVICES-OTHER CHARGES"/>
    <m/>
    <n v="0"/>
    <n v="0"/>
    <n v="0"/>
    <n v="0"/>
    <n v="0"/>
    <s v="N/A"/>
    <n v="0"/>
    <n v="0"/>
    <n v="0"/>
    <n v="0"/>
    <n v="0"/>
    <n v="0"/>
    <n v="0"/>
    <n v="0"/>
    <n v="0"/>
    <n v="0"/>
    <n v="0"/>
    <n v="0"/>
    <n v="0"/>
    <s v="HOUSING OPPORTUNITY FUND"/>
    <s v="HOF OPER OPEN DOORS"/>
    <s v="HOMELESS HOUSING"/>
    <s v="FACILITIES MAINTENANCE AND OPERATIONS"/>
  </r>
  <r>
    <x v="1"/>
    <s v="1125272"/>
    <s v="000000"/>
    <x v="6"/>
    <s v="0000000"/>
    <n v="2016"/>
    <x v="0"/>
    <x v="6"/>
    <s v="BS000-CURRENT ASSETS"/>
    <s v="B1150-ACCOUNTS RECEIVABLE"/>
    <m/>
    <n v="0"/>
    <n v="0"/>
    <n v="0"/>
    <n v="0"/>
    <n v="0"/>
    <s v="N/A"/>
    <n v="0"/>
    <n v="0"/>
    <n v="0"/>
    <n v="0"/>
    <n v="0"/>
    <n v="0"/>
    <n v="61522.55"/>
    <n v="-49955.81"/>
    <n v="-8682.65"/>
    <n v="14537.550000000001"/>
    <n v="-17421.64"/>
    <n v="0"/>
    <n v="0"/>
    <s v="HOUSING OPPORTUNITY FUND"/>
    <s v="DCHS ALL HOME AMINISTRATION"/>
    <s v="DEFAULT"/>
    <s v="Default"/>
  </r>
  <r>
    <x v="1"/>
    <s v="1125272"/>
    <s v="000000"/>
    <x v="9"/>
    <s v="0000000"/>
    <n v="2016"/>
    <x v="0"/>
    <x v="9"/>
    <s v="BS000-CURRENT ASSETS"/>
    <s v="B1150-ACCOUNTS RECEIVABLE"/>
    <m/>
    <n v="0"/>
    <n v="0"/>
    <n v="0"/>
    <n v="0"/>
    <n v="0"/>
    <s v="N/A"/>
    <n v="0"/>
    <n v="0"/>
    <n v="0"/>
    <n v="0"/>
    <n v="0"/>
    <n v="0"/>
    <n v="0"/>
    <n v="0"/>
    <n v="0"/>
    <n v="0"/>
    <n v="0"/>
    <n v="0"/>
    <n v="0"/>
    <s v="HOUSING OPPORTUNITY FUND"/>
    <s v="DCHS ALL HOME AMINISTRATION"/>
    <s v="DEFAULT"/>
    <s v="Default"/>
  </r>
  <r>
    <x v="1"/>
    <s v="1125272"/>
    <s v="000000"/>
    <x v="29"/>
    <s v="0000000"/>
    <n v="2016"/>
    <x v="1"/>
    <x v="29"/>
    <s v="BS200-CURRENT LIABILITIES"/>
    <s v="B2220-DEFERRED REVENUES"/>
    <m/>
    <n v="0"/>
    <n v="0"/>
    <n v="0"/>
    <n v="0"/>
    <n v="0"/>
    <s v="N/A"/>
    <n v="0"/>
    <n v="0"/>
    <n v="0"/>
    <n v="0"/>
    <n v="0"/>
    <n v="0"/>
    <n v="0"/>
    <n v="0"/>
    <n v="0"/>
    <n v="0"/>
    <n v="0"/>
    <n v="0"/>
    <n v="0"/>
    <s v="HOUSING OPPORTUNITY FUND"/>
    <s v="DCHS ALL HOME AMINISTRATION"/>
    <s v="DEFAULT"/>
    <s v="Default"/>
  </r>
  <r>
    <x v="1"/>
    <s v="1125272"/>
    <s v="351300"/>
    <x v="64"/>
    <s v="0000000"/>
    <n v="2016"/>
    <x v="4"/>
    <x v="64"/>
    <s v="R3000-REVENUE"/>
    <s v="R3310-FEDERAL GRANTS DIRECT"/>
    <m/>
    <n v="0"/>
    <n v="0"/>
    <n v="-100000"/>
    <n v="0"/>
    <n v="100000"/>
    <s v="N/A"/>
    <n v="0"/>
    <n v="0"/>
    <n v="0"/>
    <n v="0"/>
    <n v="0"/>
    <n v="0"/>
    <n v="-61522.55"/>
    <n v="-11566.74"/>
    <n v="-5768.18"/>
    <n v="-17421.64"/>
    <n v="0"/>
    <n v="-3720.89"/>
    <n v="0"/>
    <s v="HOUSING OPPORTUNITY FUND"/>
    <s v="DCHS ALL HOME AMINISTRATION"/>
    <s v="HOMELESS HOUSING PROGRAM"/>
    <s v="Default"/>
  </r>
  <r>
    <x v="1"/>
    <s v="1125272"/>
    <s v="351300"/>
    <x v="40"/>
    <s v="5590000"/>
    <n v="2016"/>
    <x v="3"/>
    <x v="40"/>
    <s v="50000-PROGRAM EXPENDITURE BUDGET"/>
    <s v="51000-WAGES AND BENEFITS"/>
    <s v="51100-SALARIES/WAGES"/>
    <n v="0"/>
    <n v="0"/>
    <n v="38606.58"/>
    <n v="0"/>
    <n v="-38606.58"/>
    <s v="N/A"/>
    <n v="0"/>
    <n v="0"/>
    <n v="2379.38"/>
    <n v="3316.71"/>
    <n v="4109.84"/>
    <n v="5155.32"/>
    <n v="5966.45"/>
    <n v="5389.64"/>
    <n v="5768.17"/>
    <n v="5768.17"/>
    <n v="752.9"/>
    <n v="0"/>
    <n v="0"/>
    <s v="HOUSING OPPORTUNITY FUND"/>
    <s v="DCHS ALL HOME AMINISTRATION"/>
    <s v="HOMELESS HOUSING PROGRAM"/>
    <s v="HOUSING AND COMMUNITY DEVELOPMENT"/>
  </r>
  <r>
    <x v="1"/>
    <s v="1125272"/>
    <s v="351300"/>
    <x v="106"/>
    <s v="5590000"/>
    <n v="2016"/>
    <x v="3"/>
    <x v="106"/>
    <s v="50000-PROGRAM EXPENDITURE BUDGET"/>
    <s v="51000-WAGES AND BENEFITS"/>
    <s v="51100-SALARIES/WAGES"/>
    <n v="0"/>
    <n v="0"/>
    <n v="757.08"/>
    <n v="0"/>
    <n v="-757.08"/>
    <s v="N/A"/>
    <n v="0"/>
    <n v="0"/>
    <n v="0"/>
    <n v="0"/>
    <n v="216.31"/>
    <n v="0"/>
    <n v="378.54"/>
    <n v="0"/>
    <n v="0"/>
    <n v="0"/>
    <n v="162.22999999999999"/>
    <n v="0"/>
    <n v="0"/>
    <s v="HOUSING OPPORTUNITY FUND"/>
    <s v="DCHS ALL HOME AMINISTRATION"/>
    <s v="HOMELESS HOUSING PROGRAM"/>
    <s v="HOUSING AND COMMUNITY DEVELOPMENT"/>
  </r>
  <r>
    <x v="1"/>
    <s v="1125272"/>
    <s v="351300"/>
    <x v="70"/>
    <s v="5590000"/>
    <n v="2016"/>
    <x v="3"/>
    <x v="70"/>
    <s v="50000-PROGRAM EXPENDITURE BUDGET"/>
    <s v="51000-WAGES AND BENEFITS"/>
    <s v="51300-PERSONNEL BENEFITS"/>
    <n v="0"/>
    <n v="0"/>
    <n v="5459.12"/>
    <n v="0"/>
    <n v="-5459.12"/>
    <s v="N/A"/>
    <n v="0"/>
    <n v="0"/>
    <n v="0"/>
    <n v="0"/>
    <n v="0"/>
    <n v="0"/>
    <n v="3687.26"/>
    <n v="0"/>
    <n v="2607.4"/>
    <n v="79.59"/>
    <n v="-915.13"/>
    <n v="0"/>
    <n v="0"/>
    <s v="HOUSING OPPORTUNITY FUND"/>
    <s v="DCHS ALL HOME AMINISTRATION"/>
    <s v="HOMELESS HOUSING PROGRAM"/>
    <s v="HOUSING AND COMMUNITY DEVELOPMENT"/>
  </r>
  <r>
    <x v="1"/>
    <s v="1125272"/>
    <s v="351300"/>
    <x v="71"/>
    <s v="5590000"/>
    <n v="2016"/>
    <x v="3"/>
    <x v="71"/>
    <s v="50000-PROGRAM EXPENDITURE BUDGET"/>
    <s v="51000-WAGES AND BENEFITS"/>
    <s v="51300-PERSONNEL BENEFITS"/>
    <n v="0"/>
    <n v="0"/>
    <n v="3982.34"/>
    <n v="0"/>
    <n v="-3982.34"/>
    <s v="N/A"/>
    <n v="0"/>
    <n v="0"/>
    <n v="0"/>
    <n v="0"/>
    <n v="0"/>
    <n v="0"/>
    <n v="3320.21"/>
    <n v="0"/>
    <n v="662.13"/>
    <n v="0"/>
    <n v="0"/>
    <n v="0"/>
    <n v="0"/>
    <s v="HOUSING OPPORTUNITY FUND"/>
    <s v="DCHS ALL HOME AMINISTRATION"/>
    <s v="HOMELESS HOUSING PROGRAM"/>
    <s v="HOUSING AND COMMUNITY DEVELOPMENT"/>
  </r>
  <r>
    <x v="1"/>
    <s v="1125272"/>
    <s v="351300"/>
    <x v="72"/>
    <s v="5590000"/>
    <n v="2016"/>
    <x v="3"/>
    <x v="72"/>
    <s v="50000-PROGRAM EXPENDITURE BUDGET"/>
    <s v="51000-WAGES AND BENEFITS"/>
    <s v="51300-PERSONNEL BENEFITS"/>
    <n v="0"/>
    <n v="0"/>
    <n v="3640.88"/>
    <n v="0"/>
    <n v="-3640.88"/>
    <s v="N/A"/>
    <n v="0"/>
    <n v="0"/>
    <n v="0"/>
    <n v="0"/>
    <n v="0"/>
    <n v="0"/>
    <n v="2053.7200000000003"/>
    <n v="0"/>
    <n v="829.94"/>
    <n v="757.22"/>
    <n v="0"/>
    <n v="0"/>
    <n v="0"/>
    <s v="HOUSING OPPORTUNITY FUND"/>
    <s v="DCHS ALL HOME AMINISTRATION"/>
    <s v="HOMELESS HOUSING PROGRAM"/>
    <s v="HOUSING AND COMMUNITY DEVELOPMENT"/>
  </r>
  <r>
    <x v="1"/>
    <s v="1125272"/>
    <s v="351300"/>
    <x v="112"/>
    <s v="5590000"/>
    <n v="2016"/>
    <x v="3"/>
    <x v="112"/>
    <s v="50000-PROGRAM EXPENDITURE BUDGET"/>
    <s v="53000-SERVICES-OTHER CHARGES"/>
    <m/>
    <n v="0"/>
    <n v="0"/>
    <n v="47554"/>
    <n v="20000"/>
    <n v="-67554"/>
    <s v="N/A"/>
    <n v="0"/>
    <n v="0"/>
    <n v="0"/>
    <n v="0"/>
    <n v="40000"/>
    <n v="0"/>
    <n v="0"/>
    <n v="0"/>
    <n v="7554"/>
    <n v="0"/>
    <n v="0"/>
    <n v="0"/>
    <n v="0"/>
    <s v="HOUSING OPPORTUNITY FUND"/>
    <s v="DCHS ALL HOME AMINISTRATION"/>
    <s v="HOMELESS HOUSING PROGRAM"/>
    <s v="HOUSING AND COMMUNITY DEVELOPMENT"/>
  </r>
  <r>
    <x v="1"/>
    <s v="1125276"/>
    <s v="351229"/>
    <x v="205"/>
    <s v="0000000"/>
    <n v="2016"/>
    <x v="4"/>
    <x v="204"/>
    <s v="R3000-REVENUE"/>
    <s v="R3900-OTHER FINANCING SOURCES"/>
    <m/>
    <n v="0"/>
    <n v="0"/>
    <n v="0"/>
    <n v="0"/>
    <n v="0"/>
    <s v="N/A"/>
    <n v="0"/>
    <n v="0"/>
    <n v="0"/>
    <n v="0"/>
    <n v="0"/>
    <n v="0"/>
    <n v="0"/>
    <n v="0"/>
    <n v="0"/>
    <n v="0"/>
    <n v="0"/>
    <n v="0"/>
    <n v="0"/>
    <s v="HOUSING OPPORTUNITY FUND"/>
    <s v="HOF OPER HS YWCA STRTGY4.4 15"/>
    <s v="LEVY HOUSING SERVICES"/>
    <s v="Default"/>
  </r>
  <r>
    <x v="1"/>
    <s v="1125276"/>
    <s v="351229"/>
    <x v="111"/>
    <s v="5595000"/>
    <n v="2016"/>
    <x v="3"/>
    <x v="111"/>
    <s v="50000-PROGRAM EXPENDITURE BUDGET"/>
    <s v="53000-SERVICES-OTHER CHARGES"/>
    <m/>
    <n v="0"/>
    <n v="0"/>
    <n v="0"/>
    <n v="0"/>
    <n v="0"/>
    <s v="N/A"/>
    <n v="0"/>
    <n v="0"/>
    <n v="0"/>
    <n v="0"/>
    <n v="0"/>
    <n v="0"/>
    <n v="0"/>
    <n v="0"/>
    <n v="0"/>
    <n v="0"/>
    <n v="0"/>
    <n v="0"/>
    <n v="0"/>
    <s v="HOUSING OPPORTUNITY FUND"/>
    <s v="HOF OPER HS YWCA STRTGY4.4 15"/>
    <s v="LEVY HOUSING SERVICES"/>
    <s v="FACILITIES MAINTENANCE AND OPERATIONS"/>
  </r>
  <r>
    <x v="1"/>
    <s v="1125291"/>
    <s v="351229"/>
    <x v="111"/>
    <s v="5595000"/>
    <n v="2016"/>
    <x v="3"/>
    <x v="111"/>
    <s v="50000-PROGRAM EXPENDITURE BUDGET"/>
    <s v="53000-SERVICES-OTHER CHARGES"/>
    <m/>
    <n v="0"/>
    <n v="0"/>
    <n v="-1924.72"/>
    <n v="0"/>
    <n v="1924.72"/>
    <s v="N/A"/>
    <n v="0"/>
    <n v="-1924.72"/>
    <n v="0"/>
    <n v="0"/>
    <n v="0"/>
    <n v="0"/>
    <n v="0"/>
    <n v="0"/>
    <n v="0"/>
    <n v="0"/>
    <n v="0"/>
    <n v="0"/>
    <n v="0"/>
    <s v="HOUSING OPPORTUNITY FUND"/>
    <s v="HOF OPER HS YWCA STG4.4 CYR"/>
    <s v="LEVY HOUSING SERVICES"/>
    <s v="FACILITIES MAINTENANCE AND OPERATIONS"/>
  </r>
  <r>
    <x v="1"/>
    <s v="1125344"/>
    <s v="351022"/>
    <x v="111"/>
    <s v="5595000"/>
    <n v="2016"/>
    <x v="3"/>
    <x v="111"/>
    <s v="50000-PROGRAM EXPENDITURE BUDGET"/>
    <s v="53000-SERVICES-OTHER CHARGES"/>
    <m/>
    <n v="0"/>
    <n v="0"/>
    <n v="0"/>
    <n v="0"/>
    <n v="0"/>
    <s v="N/A"/>
    <n v="0"/>
    <n v="0"/>
    <n v="0"/>
    <n v="0"/>
    <n v="0"/>
    <n v="0"/>
    <n v="0"/>
    <n v="0"/>
    <n v="0"/>
    <n v="0"/>
    <n v="0"/>
    <n v="0"/>
    <n v="0"/>
    <s v="HOUSING OPPORTUNITY FUND"/>
    <s v="HOF OPER Cordtd Enry for Fam15"/>
    <s v="HOMELESS HOUSING"/>
    <s v="FACILITIES MAINTENANCE AND OPERATIONS"/>
  </r>
  <r>
    <x v="1"/>
    <s v="1125345"/>
    <s v="351022"/>
    <x v="111"/>
    <s v="5595000"/>
    <n v="2016"/>
    <x v="3"/>
    <x v="111"/>
    <s v="50000-PROGRAM EXPENDITURE BUDGET"/>
    <s v="53000-SERVICES-OTHER CHARGES"/>
    <m/>
    <n v="0"/>
    <n v="0"/>
    <n v="0"/>
    <n v="0"/>
    <n v="0"/>
    <s v="N/A"/>
    <n v="0"/>
    <n v="0"/>
    <n v="0"/>
    <n v="0"/>
    <n v="0"/>
    <n v="0"/>
    <n v="0"/>
    <n v="0"/>
    <n v="0"/>
    <n v="0"/>
    <n v="0"/>
    <n v="0"/>
    <n v="0"/>
    <s v="HOUSING OPPORTUNITY FUND"/>
    <s v="HOF OPER Ldlord Liasion15"/>
    <s v="HOMELESS HOUSING"/>
    <s v="FACILITIES MAINTENANCE AND OPERATIONS"/>
  </r>
  <r>
    <x v="1"/>
    <s v="1125346"/>
    <s v="351022"/>
    <x v="111"/>
    <s v="5595000"/>
    <n v="2016"/>
    <x v="3"/>
    <x v="111"/>
    <s v="50000-PROGRAM EXPENDITURE BUDGET"/>
    <s v="53000-SERVICES-OTHER CHARGES"/>
    <m/>
    <n v="0"/>
    <n v="0"/>
    <n v="0"/>
    <n v="0"/>
    <n v="0"/>
    <s v="N/A"/>
    <n v="0"/>
    <n v="0"/>
    <n v="0"/>
    <n v="0"/>
    <n v="0"/>
    <n v="0"/>
    <n v="0"/>
    <n v="0"/>
    <n v="0"/>
    <n v="0"/>
    <n v="0"/>
    <n v="0"/>
    <n v="0"/>
    <s v="HOUSING OPPORTUNITY FUND"/>
    <s v="HOF OPER Scargo Lewiston15"/>
    <s v="HOMELESS HOUSING"/>
    <s v="FACILITIES MAINTENANCE AND OPERATIONS"/>
  </r>
  <r>
    <x v="1"/>
    <s v="1125347"/>
    <s v="351229"/>
    <x v="111"/>
    <s v="5595000"/>
    <n v="2016"/>
    <x v="3"/>
    <x v="111"/>
    <s v="50000-PROGRAM EXPENDITURE BUDGET"/>
    <s v="53000-SERVICES-OTHER CHARGES"/>
    <m/>
    <n v="0"/>
    <n v="0"/>
    <n v="0"/>
    <n v="0"/>
    <n v="0"/>
    <s v="N/A"/>
    <n v="0"/>
    <n v="0"/>
    <n v="0"/>
    <n v="0"/>
    <n v="0"/>
    <n v="0"/>
    <n v="0"/>
    <n v="0"/>
    <n v="0"/>
    <n v="0"/>
    <n v="0"/>
    <n v="0"/>
    <n v="0"/>
    <s v="HOUSING OPPORTUNITY FUND"/>
    <s v="HOF OPER HSL SCARGO LEW15"/>
    <s v="LEVY HOUSING SERVICES"/>
    <s v="FACILITIES MAINTENANCE AND OPERATIONS"/>
  </r>
  <r>
    <x v="1"/>
    <s v="1125348"/>
    <s v="351231"/>
    <x v="111"/>
    <s v="5595000"/>
    <n v="2016"/>
    <x v="3"/>
    <x v="111"/>
    <s v="50000-PROGRAM EXPENDITURE BUDGET"/>
    <s v="53000-SERVICES-OTHER CHARGES"/>
    <m/>
    <n v="0"/>
    <n v="0"/>
    <n v="0"/>
    <n v="0"/>
    <n v="0"/>
    <s v="N/A"/>
    <n v="0"/>
    <n v="0"/>
    <n v="0"/>
    <n v="0"/>
    <n v="0"/>
    <n v="0"/>
    <n v="0"/>
    <n v="0"/>
    <n v="0"/>
    <n v="0"/>
    <n v="0"/>
    <n v="0"/>
    <n v="0"/>
    <s v="HOUSING OPPORTUNITY FUND"/>
    <s v="HOF OPER MD SCARGO LEW15"/>
    <s v="MIDD HOUSING CAPITAL"/>
    <s v="FACILITIES MAINTENANCE AND OPERATIONS"/>
  </r>
  <r>
    <x v="1"/>
    <s v="1125349"/>
    <s v="351231"/>
    <x v="111"/>
    <s v="5595000"/>
    <n v="2016"/>
    <x v="3"/>
    <x v="111"/>
    <s v="50000-PROGRAM EXPENDITURE BUDGET"/>
    <s v="53000-SERVICES-OTHER CHARGES"/>
    <m/>
    <n v="0"/>
    <n v="0"/>
    <n v="0"/>
    <n v="0"/>
    <n v="0"/>
    <s v="N/A"/>
    <n v="0"/>
    <n v="0"/>
    <n v="0"/>
    <n v="0"/>
    <n v="0"/>
    <n v="0"/>
    <n v="0"/>
    <n v="0"/>
    <n v="0"/>
    <n v="0"/>
    <n v="0"/>
    <n v="0"/>
    <n v="0"/>
    <s v="HOUSING OPPORTUNITY FUND"/>
    <s v="HOF OPER MD CANADAY15"/>
    <s v="MIDD HOUSING CAPITAL"/>
    <s v="FACILITIES MAINTENANCE AND OPERATIONS"/>
  </r>
  <r>
    <x v="1"/>
    <s v="1125350"/>
    <s v="351231"/>
    <x v="111"/>
    <s v="5595000"/>
    <n v="2016"/>
    <x v="3"/>
    <x v="111"/>
    <s v="50000-PROGRAM EXPENDITURE BUDGET"/>
    <s v="53000-SERVICES-OTHER CHARGES"/>
    <m/>
    <n v="0"/>
    <n v="0"/>
    <n v="33.06"/>
    <n v="0"/>
    <n v="-33.06"/>
    <s v="N/A"/>
    <n v="33.06"/>
    <n v="0"/>
    <n v="0"/>
    <n v="0"/>
    <n v="0"/>
    <n v="0"/>
    <n v="0"/>
    <n v="0"/>
    <n v="0"/>
    <n v="0"/>
    <n v="0"/>
    <n v="0"/>
    <n v="0"/>
    <s v="HOUSING OPPORTUNITY FUND"/>
    <s v="HOF OPER MD LANDING15"/>
    <s v="MIDD HOUSING CAPITAL"/>
    <s v="FACILITIES MAINTENANCE AND OPERATIONS"/>
  </r>
  <r>
    <x v="1"/>
    <s v="1125351"/>
    <s v="351022"/>
    <x v="111"/>
    <s v="5595000"/>
    <n v="2016"/>
    <x v="3"/>
    <x v="111"/>
    <s v="50000-PROGRAM EXPENDITURE BUDGET"/>
    <s v="53000-SERVICES-OTHER CHARGES"/>
    <m/>
    <n v="0"/>
    <n v="0"/>
    <n v="0"/>
    <n v="0"/>
    <n v="0"/>
    <s v="N/A"/>
    <n v="0"/>
    <n v="0"/>
    <n v="0"/>
    <n v="0"/>
    <n v="0"/>
    <n v="0"/>
    <n v="0"/>
    <n v="0"/>
    <n v="0"/>
    <n v="0"/>
    <n v="0"/>
    <n v="0"/>
    <n v="0"/>
    <s v="HOUSING OPPORTUNITY FUND"/>
    <s v="HOF OPER RCF LANDING15"/>
    <s v="HOMELESS HOUSING"/>
    <s v="FACILITIES MAINTENANCE AND OPERATIONS"/>
  </r>
  <r>
    <x v="1"/>
    <s v="1125352"/>
    <s v="351229"/>
    <x v="111"/>
    <s v="5595000"/>
    <n v="2016"/>
    <x v="3"/>
    <x v="111"/>
    <s v="50000-PROGRAM EXPENDITURE BUDGET"/>
    <s v="53000-SERVICES-OTHER CHARGES"/>
    <m/>
    <n v="0"/>
    <n v="0"/>
    <n v="0"/>
    <n v="0"/>
    <n v="0"/>
    <s v="N/A"/>
    <n v="0"/>
    <n v="0"/>
    <n v="0"/>
    <n v="0"/>
    <n v="0"/>
    <n v="0"/>
    <n v="0"/>
    <n v="0"/>
    <n v="0"/>
    <n v="0"/>
    <n v="0"/>
    <n v="0"/>
    <n v="0"/>
    <s v="HOUSING OPPORTUNITY FUND"/>
    <s v="HOF OPER VSL CANADAY15"/>
    <s v="LEVY HOUSING SERVICES"/>
    <s v="FACILITIES MAINTENANCE AND OPERATIONS"/>
  </r>
  <r>
    <x v="1"/>
    <s v="1125353"/>
    <s v="351022"/>
    <x v="111"/>
    <s v="5595000"/>
    <n v="2016"/>
    <x v="3"/>
    <x v="111"/>
    <s v="50000-PROGRAM EXPENDITURE BUDGET"/>
    <s v="53000-SERVICES-OTHER CHARGES"/>
    <m/>
    <n v="0"/>
    <n v="0"/>
    <n v="0"/>
    <n v="0"/>
    <n v="0"/>
    <s v="N/A"/>
    <n v="0"/>
    <n v="0"/>
    <n v="0"/>
    <n v="0"/>
    <n v="0"/>
    <n v="0"/>
    <n v="0"/>
    <n v="0"/>
    <n v="0"/>
    <n v="0"/>
    <n v="0"/>
    <n v="0"/>
    <n v="0"/>
    <s v="HOUSING OPPORTUNITY FUND"/>
    <s v="HOF OPER CAPITOL APOD15"/>
    <s v="HOMELESS HOUSING"/>
    <s v="FACILITIES MAINTENANCE AND OPERATIONS"/>
  </r>
  <r>
    <x v="1"/>
    <s v="1125354"/>
    <s v="351022"/>
    <x v="111"/>
    <s v="5595000"/>
    <n v="2016"/>
    <x v="3"/>
    <x v="111"/>
    <s v="50000-PROGRAM EXPENDITURE BUDGET"/>
    <s v="53000-SERVICES-OTHER CHARGES"/>
    <m/>
    <n v="0"/>
    <n v="0"/>
    <n v="0"/>
    <n v="0"/>
    <n v="0"/>
    <s v="N/A"/>
    <n v="0"/>
    <n v="0"/>
    <n v="0"/>
    <n v="0"/>
    <n v="0"/>
    <n v="0"/>
    <n v="0"/>
    <n v="0"/>
    <n v="0"/>
    <n v="0"/>
    <n v="0"/>
    <n v="0"/>
    <n v="0"/>
    <s v="HOUSING OPPORTUNITY FUND"/>
    <s v="HOD OPER ROSE OF LIMA BAK15"/>
    <s v="HOMELESS HOUSING"/>
    <s v="FACILITIES MAINTENANCE AND OPERATIONS"/>
  </r>
  <r>
    <x v="1"/>
    <s v="1125355"/>
    <s v="351022"/>
    <x v="111"/>
    <s v="5595000"/>
    <n v="2016"/>
    <x v="3"/>
    <x v="111"/>
    <s v="50000-PROGRAM EXPENDITURE BUDGET"/>
    <s v="53000-SERVICES-OTHER CHARGES"/>
    <m/>
    <n v="0"/>
    <n v="0"/>
    <n v="0"/>
    <n v="0"/>
    <n v="0"/>
    <s v="N/A"/>
    <n v="0"/>
    <n v="0"/>
    <n v="0"/>
    <n v="0"/>
    <n v="0"/>
    <n v="0"/>
    <n v="0"/>
    <n v="0"/>
    <n v="0"/>
    <n v="0"/>
    <n v="0"/>
    <n v="0"/>
    <n v="0"/>
    <s v="HOUSING OPPORTUNITY FUND"/>
    <s v="HOF OPER HUMPHREY15"/>
    <s v="HOMELESS HOUSING"/>
    <s v="FACILITIES MAINTENANCE AND OPERATIONS"/>
  </r>
  <r>
    <x v="1"/>
    <s v="1125356"/>
    <s v="351022"/>
    <x v="111"/>
    <s v="5595000"/>
    <n v="2016"/>
    <x v="3"/>
    <x v="111"/>
    <s v="50000-PROGRAM EXPENDITURE BUDGET"/>
    <s v="53000-SERVICES-OTHER CHARGES"/>
    <m/>
    <n v="0"/>
    <n v="0"/>
    <n v="0"/>
    <n v="0"/>
    <n v="0"/>
    <s v="N/A"/>
    <n v="0"/>
    <n v="0"/>
    <n v="0"/>
    <n v="0"/>
    <n v="0"/>
    <n v="0"/>
    <n v="0"/>
    <n v="0"/>
    <n v="0"/>
    <n v="0"/>
    <n v="0"/>
    <n v="0"/>
    <n v="0"/>
    <s v="HOUSING OPPORTUNITY FUND"/>
    <s v="HOF OPER PACIFIC COURT15"/>
    <s v="HOMELESS HOUSING"/>
    <s v="FACILITIES MAINTENANCE AND OPERATIONS"/>
  </r>
  <r>
    <x v="1"/>
    <s v="1125358"/>
    <s v="351022"/>
    <x v="111"/>
    <s v="5595000"/>
    <n v="2016"/>
    <x v="3"/>
    <x v="111"/>
    <s v="50000-PROGRAM EXPENDITURE BUDGET"/>
    <s v="53000-SERVICES-OTHER CHARGES"/>
    <m/>
    <n v="0"/>
    <n v="0"/>
    <n v="0"/>
    <n v="0"/>
    <n v="0"/>
    <s v="N/A"/>
    <n v="0"/>
    <n v="0"/>
    <n v="0"/>
    <n v="0"/>
    <n v="0"/>
    <n v="0"/>
    <n v="0"/>
    <n v="0"/>
    <n v="0"/>
    <n v="0"/>
    <n v="0"/>
    <n v="0"/>
    <n v="0"/>
    <s v="HOUSING OPPORTUNITY FUND"/>
    <s v="HOF OPER FAMILIES FIRST15"/>
    <s v="HOMELESS HOUSING"/>
    <s v="FACILITIES MAINTENANCE AND OPERATIONS"/>
  </r>
  <r>
    <x v="1"/>
    <s v="1125359"/>
    <s v="351022"/>
    <x v="111"/>
    <s v="5595000"/>
    <n v="2016"/>
    <x v="3"/>
    <x v="111"/>
    <s v="50000-PROGRAM EXPENDITURE BUDGET"/>
    <s v="53000-SERVICES-OTHER CHARGES"/>
    <m/>
    <n v="0"/>
    <n v="0"/>
    <n v="0"/>
    <n v="0"/>
    <n v="0"/>
    <s v="N/A"/>
    <n v="0"/>
    <n v="0"/>
    <n v="0"/>
    <n v="0"/>
    <n v="0"/>
    <n v="0"/>
    <n v="0"/>
    <n v="0"/>
    <n v="0"/>
    <n v="0"/>
    <n v="0"/>
    <n v="0"/>
    <n v="0"/>
    <s v="HOUSING OPPORTUNITY FUND"/>
    <s v="HOF OPER SOPHIAS HOME15"/>
    <s v="HOMELESS HOUSING"/>
    <s v="FACILITIES MAINTENANCE AND OPERATIONS"/>
  </r>
  <r>
    <x v="1"/>
    <s v="1125360"/>
    <s v="351022"/>
    <x v="111"/>
    <s v="5595000"/>
    <n v="2016"/>
    <x v="3"/>
    <x v="111"/>
    <s v="50000-PROGRAM EXPENDITURE BUDGET"/>
    <s v="53000-SERVICES-OTHER CHARGES"/>
    <m/>
    <n v="0"/>
    <n v="0"/>
    <n v="12587"/>
    <n v="0"/>
    <n v="-12587"/>
    <s v="N/A"/>
    <n v="12587"/>
    <n v="0"/>
    <n v="0"/>
    <n v="0"/>
    <n v="0"/>
    <n v="0"/>
    <n v="0"/>
    <n v="0"/>
    <n v="0"/>
    <n v="0"/>
    <n v="0"/>
    <n v="0"/>
    <n v="0"/>
    <s v="HOUSING OPPORTUNITY FUND"/>
    <s v="HOF OPER HOUSING &amp; SERVICES15"/>
    <s v="HOMELESS HOUSING"/>
    <s v="FACILITIES MAINTENANCE AND OPERATIONS"/>
  </r>
  <r>
    <x v="1"/>
    <s v="1125361"/>
    <s v="351231"/>
    <x v="111"/>
    <s v="5595000"/>
    <n v="2016"/>
    <x v="3"/>
    <x v="111"/>
    <s v="50000-PROGRAM EXPENDITURE BUDGET"/>
    <s v="53000-SERVICES-OTHER CHARGES"/>
    <m/>
    <n v="0"/>
    <n v="0"/>
    <n v="0"/>
    <n v="0"/>
    <n v="0"/>
    <s v="N/A"/>
    <n v="0"/>
    <n v="0"/>
    <n v="0"/>
    <n v="0"/>
    <n v="0"/>
    <n v="0"/>
    <n v="0"/>
    <n v="0"/>
    <n v="0"/>
    <n v="0"/>
    <n v="0"/>
    <n v="0"/>
    <n v="0"/>
    <s v="HOUSING OPPORTUNITY FUND"/>
    <s v="HOF OPER MD CAP HOUSE APOD15"/>
    <s v="MIDD HOUSING CAPITAL"/>
    <s v="FACILITIES MAINTENANCE AND OPERATIONS"/>
  </r>
  <r>
    <x v="1"/>
    <s v="1125362"/>
    <s v="351231"/>
    <x v="111"/>
    <s v="5595000"/>
    <n v="2016"/>
    <x v="3"/>
    <x v="111"/>
    <s v="50000-PROGRAM EXPENDITURE BUDGET"/>
    <s v="53000-SERVICES-OTHER CHARGES"/>
    <m/>
    <n v="0"/>
    <n v="0"/>
    <n v="0"/>
    <n v="0"/>
    <n v="0"/>
    <s v="N/A"/>
    <n v="0"/>
    <n v="0"/>
    <n v="0"/>
    <n v="0"/>
    <n v="0"/>
    <n v="0"/>
    <n v="0"/>
    <n v="0"/>
    <n v="0"/>
    <n v="0"/>
    <n v="0"/>
    <n v="0"/>
    <n v="0"/>
    <s v="HOUSING OPPORTUNITY FUND"/>
    <s v="HOF OPER MD ROSE OF BAK15"/>
    <s v="MIDD HOUSING CAPITAL"/>
    <s v="FACILITIES MAINTENANCE AND OPERATIONS"/>
  </r>
  <r>
    <x v="1"/>
    <s v="1125363"/>
    <s v="351231"/>
    <x v="111"/>
    <s v="5595000"/>
    <n v="2016"/>
    <x v="3"/>
    <x v="111"/>
    <s v="50000-PROGRAM EXPENDITURE BUDGET"/>
    <s v="53000-SERVICES-OTHER CHARGES"/>
    <m/>
    <n v="0"/>
    <n v="0"/>
    <n v="0"/>
    <n v="0"/>
    <n v="0"/>
    <s v="N/A"/>
    <n v="0"/>
    <n v="0"/>
    <n v="0"/>
    <n v="0"/>
    <n v="0"/>
    <n v="0"/>
    <n v="0"/>
    <n v="0"/>
    <n v="0"/>
    <n v="0"/>
    <n v="0"/>
    <n v="0"/>
    <n v="0"/>
    <s v="HOUSING OPPORTUNITY FUND"/>
    <s v="HOF OPER MD HUMPHREY15"/>
    <s v="MIDD HOUSING CAPITAL"/>
    <s v="FACILITIES MAINTENANCE AND OPERATIONS"/>
  </r>
  <r>
    <x v="1"/>
    <s v="1125364"/>
    <s v="351231"/>
    <x v="111"/>
    <s v="5595000"/>
    <n v="2016"/>
    <x v="3"/>
    <x v="111"/>
    <s v="50000-PROGRAM EXPENDITURE BUDGET"/>
    <s v="53000-SERVICES-OTHER CHARGES"/>
    <m/>
    <n v="0"/>
    <n v="0"/>
    <n v="0"/>
    <n v="0"/>
    <n v="0"/>
    <s v="N/A"/>
    <n v="0"/>
    <n v="0"/>
    <n v="0"/>
    <n v="0"/>
    <n v="0"/>
    <n v="0"/>
    <n v="0"/>
    <n v="0"/>
    <n v="0"/>
    <n v="0"/>
    <n v="0"/>
    <n v="0"/>
    <n v="0"/>
    <s v="HOUSING OPPORTUNITY FUND"/>
    <s v="HOF OPER MD PACIFIC COURT15"/>
    <s v="MIDD HOUSING CAPITAL"/>
    <s v="FACILITIES MAINTENANCE AND OPERATIONS"/>
  </r>
  <r>
    <x v="1"/>
    <s v="1125415"/>
    <s v="351229"/>
    <x v="205"/>
    <s v="0000000"/>
    <n v="2016"/>
    <x v="4"/>
    <x v="204"/>
    <s v="R3000-REVENUE"/>
    <s v="R3900-OTHER FINANCING SOURCES"/>
    <m/>
    <n v="0"/>
    <n v="0"/>
    <n v="0"/>
    <n v="0"/>
    <n v="0"/>
    <s v="N/A"/>
    <n v="0"/>
    <n v="0"/>
    <n v="0"/>
    <n v="0"/>
    <n v="0"/>
    <n v="0"/>
    <n v="0"/>
    <n v="0"/>
    <n v="0"/>
    <n v="0"/>
    <n v="0"/>
    <n v="0"/>
    <n v="0"/>
    <s v="HOUSING OPPORTUNITY FUND"/>
    <s v="HOF OPER VSL HS STABILITY 2.3"/>
    <s v="LEVY HOUSING SERVICES"/>
    <s v="Default"/>
  </r>
  <r>
    <x v="1"/>
    <s v="1125415"/>
    <s v="351229"/>
    <x v="111"/>
    <s v="5595000"/>
    <n v="2016"/>
    <x v="3"/>
    <x v="111"/>
    <s v="50000-PROGRAM EXPENDITURE BUDGET"/>
    <s v="53000-SERVICES-OTHER CHARGES"/>
    <m/>
    <n v="0"/>
    <n v="0"/>
    <n v="0"/>
    <n v="25000"/>
    <n v="-25000"/>
    <s v="N/A"/>
    <n v="0"/>
    <n v="0"/>
    <n v="0"/>
    <n v="0"/>
    <n v="0"/>
    <n v="7500"/>
    <n v="-7500"/>
    <n v="0"/>
    <n v="0"/>
    <n v="0"/>
    <n v="0"/>
    <n v="0"/>
    <n v="0"/>
    <s v="HOUSING OPPORTUNITY FUND"/>
    <s v="HOF OPER VSL HS STABILITY 2.3"/>
    <s v="LEVY HOUSING SERVICES"/>
    <s v="FACILITIES MAINTENANCE AND OPERATIONS"/>
  </r>
  <r>
    <x v="1"/>
    <s v="1125416"/>
    <s v="351229"/>
    <x v="205"/>
    <s v="0000000"/>
    <n v="2016"/>
    <x v="4"/>
    <x v="204"/>
    <s v="R3000-REVENUE"/>
    <s v="R3900-OTHER FINANCING SOURCES"/>
    <m/>
    <n v="0"/>
    <n v="0"/>
    <n v="0"/>
    <n v="0"/>
    <n v="0"/>
    <s v="N/A"/>
    <n v="0"/>
    <n v="0"/>
    <n v="0"/>
    <n v="0"/>
    <n v="0"/>
    <n v="0"/>
    <n v="0"/>
    <n v="0"/>
    <n v="0"/>
    <n v="0"/>
    <n v="0"/>
    <n v="0"/>
    <n v="0"/>
    <s v="HOUSING OPPORTUNITY FUND"/>
    <s v="HOF OPER HS STABILITY 2.3"/>
    <s v="LEVY HOUSING SERVICES"/>
    <s v="Default"/>
  </r>
  <r>
    <x v="1"/>
    <s v="1125416"/>
    <s v="351229"/>
    <x v="111"/>
    <s v="5595000"/>
    <n v="2016"/>
    <x v="3"/>
    <x v="111"/>
    <s v="50000-PROGRAM EXPENDITURE BUDGET"/>
    <s v="53000-SERVICES-OTHER CHARGES"/>
    <m/>
    <n v="0"/>
    <n v="0"/>
    <n v="0"/>
    <n v="0"/>
    <n v="0"/>
    <s v="N/A"/>
    <n v="0"/>
    <n v="0"/>
    <n v="0"/>
    <n v="0"/>
    <n v="0"/>
    <n v="0"/>
    <n v="0"/>
    <n v="0"/>
    <n v="0"/>
    <n v="0"/>
    <n v="0"/>
    <n v="0"/>
    <n v="0"/>
    <s v="HOUSING OPPORTUNITY FUND"/>
    <s v="HOF OPER HS STABILITY 2.3"/>
    <s v="LEVY HOUSING SERVICES"/>
    <s v="FACILITIES MAINTENANCE AND OPERATIONS"/>
  </r>
  <r>
    <x v="1"/>
    <s v="1125537"/>
    <s v="000000"/>
    <x v="6"/>
    <s v="0000000"/>
    <n v="2016"/>
    <x v="0"/>
    <x v="6"/>
    <s v="BS000-CURRENT ASSETS"/>
    <s v="B1150-ACCOUNTS RECEIVABLE"/>
    <m/>
    <n v="0"/>
    <n v="0"/>
    <n v="0"/>
    <n v="0"/>
    <n v="0"/>
    <s v="N/A"/>
    <n v="0"/>
    <n v="0"/>
    <n v="0"/>
    <n v="0"/>
    <n v="0"/>
    <n v="0"/>
    <n v="0"/>
    <n v="0"/>
    <n v="0"/>
    <n v="0"/>
    <n v="0"/>
    <n v="0"/>
    <n v="0"/>
    <s v="HOUSING OPPORTUNITY FUND"/>
    <s v="HOF CHG HOUSING STABILITY15"/>
    <s v="DEFAULT"/>
    <s v="Default"/>
  </r>
  <r>
    <x v="1"/>
    <s v="1125537"/>
    <s v="000000"/>
    <x v="9"/>
    <s v="0000000"/>
    <n v="2016"/>
    <x v="0"/>
    <x v="9"/>
    <s v="BS000-CURRENT ASSETS"/>
    <s v="B1150-ACCOUNTS RECEIVABLE"/>
    <m/>
    <n v="0"/>
    <n v="0"/>
    <n v="-89431.3"/>
    <n v="0"/>
    <n v="89431.3"/>
    <s v="N/A"/>
    <n v="0"/>
    <n v="-89431.3"/>
    <n v="0"/>
    <n v="0"/>
    <n v="0"/>
    <n v="0"/>
    <n v="0"/>
    <n v="0"/>
    <n v="0"/>
    <n v="0"/>
    <n v="0"/>
    <n v="0"/>
    <n v="0"/>
    <s v="HOUSING OPPORTUNITY FUND"/>
    <s v="HOF CHG HOUSING STABILITY15"/>
    <s v="DEFAULT"/>
    <s v="Default"/>
  </r>
  <r>
    <x v="1"/>
    <s v="1125537"/>
    <s v="000000"/>
    <x v="29"/>
    <s v="0000000"/>
    <n v="2016"/>
    <x v="1"/>
    <x v="29"/>
    <s v="BS200-CURRENT LIABILITIES"/>
    <s v="B2220-DEFERRED REVENUES"/>
    <m/>
    <n v="0"/>
    <n v="0"/>
    <n v="0"/>
    <n v="0"/>
    <n v="0"/>
    <s v="N/A"/>
    <n v="0"/>
    <n v="0"/>
    <n v="0"/>
    <n v="0"/>
    <n v="0"/>
    <n v="0"/>
    <n v="0"/>
    <n v="0"/>
    <n v="0"/>
    <n v="0"/>
    <n v="0"/>
    <n v="0"/>
    <n v="0"/>
    <s v="HOUSING OPPORTUNITY FUND"/>
    <s v="HOF CHG HOUSING STABILITY15"/>
    <s v="DEFAULT"/>
    <s v="Default"/>
  </r>
  <r>
    <x v="1"/>
    <s v="1125537"/>
    <s v="351120"/>
    <x v="202"/>
    <s v="0000000"/>
    <n v="2016"/>
    <x v="4"/>
    <x v="201"/>
    <s v="R3000-REVENUE"/>
    <s v="R3340-STATE GRANTS"/>
    <m/>
    <n v="0"/>
    <n v="0"/>
    <n v="-40943.17"/>
    <n v="0"/>
    <n v="40943.17"/>
    <s v="N/A"/>
    <n v="0"/>
    <n v="-40943.17"/>
    <n v="0"/>
    <n v="0"/>
    <n v="0"/>
    <n v="0"/>
    <n v="0"/>
    <n v="0"/>
    <n v="0"/>
    <n v="0"/>
    <n v="0"/>
    <n v="0"/>
    <n v="0"/>
    <s v="HOUSING OPPORTUNITY FUND"/>
    <s v="HOF CHG HOUSING STABILITY15"/>
    <s v="CONSLDTD ST HMLSS BLK GRN"/>
    <s v="Default"/>
  </r>
  <r>
    <x v="1"/>
    <s v="1125537"/>
    <s v="351120"/>
    <x v="111"/>
    <s v="5595000"/>
    <n v="2016"/>
    <x v="3"/>
    <x v="111"/>
    <s v="50000-PROGRAM EXPENDITURE BUDGET"/>
    <s v="53000-SERVICES-OTHER CHARGES"/>
    <m/>
    <n v="0"/>
    <n v="0"/>
    <n v="0"/>
    <n v="0"/>
    <n v="0"/>
    <s v="N/A"/>
    <n v="0"/>
    <n v="0"/>
    <n v="0"/>
    <n v="0"/>
    <n v="0"/>
    <n v="0"/>
    <n v="0"/>
    <n v="0"/>
    <n v="0"/>
    <n v="0"/>
    <n v="0"/>
    <n v="0"/>
    <n v="0"/>
    <s v="HOUSING OPPORTUNITY FUND"/>
    <s v="HOF CHG HOUSING STABILITY15"/>
    <s v="CONSLDTD ST HMLSS BLK GRN"/>
    <s v="FACILITIES MAINTENANCE AND OPERATIONS"/>
  </r>
  <r>
    <x v="1"/>
    <s v="1125539"/>
    <s v="000000"/>
    <x v="6"/>
    <s v="0000000"/>
    <n v="2016"/>
    <x v="0"/>
    <x v="6"/>
    <s v="BS000-CURRENT ASSETS"/>
    <s v="B1150-ACCOUNTS RECEIVABLE"/>
    <m/>
    <n v="0"/>
    <n v="0"/>
    <n v="0"/>
    <n v="0"/>
    <n v="0"/>
    <s v="N/A"/>
    <n v="0"/>
    <n v="0"/>
    <n v="0"/>
    <n v="0"/>
    <n v="0"/>
    <n v="0"/>
    <n v="0"/>
    <n v="0"/>
    <n v="0"/>
    <n v="0"/>
    <n v="0"/>
    <n v="0"/>
    <n v="0"/>
    <s v="HOUSING OPPORTUNITY FUND"/>
    <s v="HOF CHG SHELTER DIVERSION"/>
    <s v="DEFAULT"/>
    <s v="Default"/>
  </r>
  <r>
    <x v="1"/>
    <s v="1125539"/>
    <s v="000000"/>
    <x v="9"/>
    <s v="0000000"/>
    <n v="2016"/>
    <x v="0"/>
    <x v="9"/>
    <s v="BS000-CURRENT ASSETS"/>
    <s v="B1150-ACCOUNTS RECEIVABLE"/>
    <m/>
    <n v="0"/>
    <n v="0"/>
    <n v="-66674.67"/>
    <n v="0"/>
    <n v="66674.67"/>
    <s v="N/A"/>
    <n v="0"/>
    <n v="-66674.67"/>
    <n v="0"/>
    <n v="0"/>
    <n v="0"/>
    <n v="0"/>
    <n v="0"/>
    <n v="0"/>
    <n v="0"/>
    <n v="0"/>
    <n v="0"/>
    <n v="0"/>
    <n v="0"/>
    <s v="HOUSING OPPORTUNITY FUND"/>
    <s v="HOF CHG SHELTER DIVERSION"/>
    <s v="DEFAULT"/>
    <s v="Default"/>
  </r>
  <r>
    <x v="1"/>
    <s v="1125539"/>
    <s v="000000"/>
    <x v="29"/>
    <s v="0000000"/>
    <n v="2016"/>
    <x v="1"/>
    <x v="29"/>
    <s v="BS200-CURRENT LIABILITIES"/>
    <s v="B2220-DEFERRED REVENUES"/>
    <m/>
    <n v="0"/>
    <n v="0"/>
    <n v="0"/>
    <n v="0"/>
    <n v="0"/>
    <s v="N/A"/>
    <n v="0"/>
    <n v="0"/>
    <n v="0"/>
    <n v="0"/>
    <n v="0"/>
    <n v="0"/>
    <n v="0"/>
    <n v="0"/>
    <n v="0"/>
    <n v="0"/>
    <n v="0"/>
    <n v="0"/>
    <n v="0"/>
    <s v="HOUSING OPPORTUNITY FUND"/>
    <s v="HOF CHG SHELTER DIVERSION"/>
    <s v="DEFAULT"/>
    <s v="Default"/>
  </r>
  <r>
    <x v="1"/>
    <s v="1125539"/>
    <s v="351120"/>
    <x v="202"/>
    <s v="0000000"/>
    <n v="2016"/>
    <x v="4"/>
    <x v="201"/>
    <s v="R3000-REVENUE"/>
    <s v="R3340-STATE GRANTS"/>
    <m/>
    <n v="0"/>
    <n v="0"/>
    <n v="21339.040000000001"/>
    <n v="0"/>
    <n v="-21339.040000000001"/>
    <s v="N/A"/>
    <n v="-2243.5500000000002"/>
    <n v="23582.59"/>
    <n v="0"/>
    <n v="0"/>
    <n v="0"/>
    <n v="0"/>
    <n v="0"/>
    <n v="0"/>
    <n v="0"/>
    <n v="0"/>
    <n v="0"/>
    <n v="0"/>
    <n v="0"/>
    <s v="HOUSING OPPORTUNITY FUND"/>
    <s v="HOF CHG SHELTER DIVERSION"/>
    <s v="CONSLDTD ST HMLSS BLK GRN"/>
    <s v="Default"/>
  </r>
  <r>
    <x v="1"/>
    <s v="1125539"/>
    <s v="351120"/>
    <x v="111"/>
    <s v="0000000"/>
    <n v="2016"/>
    <x v="3"/>
    <x v="111"/>
    <s v="50000-PROGRAM EXPENDITURE BUDGET"/>
    <s v="53000-SERVICES-OTHER CHARGES"/>
    <m/>
    <n v="0"/>
    <n v="0"/>
    <n v="2243.5500000000002"/>
    <n v="0"/>
    <n v="-2243.5500000000002"/>
    <s v="N/A"/>
    <n v="2243.5500000000002"/>
    <n v="0"/>
    <n v="0"/>
    <n v="0"/>
    <n v="0"/>
    <n v="0"/>
    <n v="0"/>
    <n v="0"/>
    <n v="0"/>
    <n v="0"/>
    <n v="0"/>
    <n v="0"/>
    <n v="0"/>
    <s v="HOUSING OPPORTUNITY FUND"/>
    <s v="HOF CHG SHELTER DIVERSION"/>
    <s v="CONSLDTD ST HMLSS BLK GRN"/>
    <s v="Default"/>
  </r>
  <r>
    <x v="1"/>
    <s v="1125539"/>
    <s v="351120"/>
    <x v="111"/>
    <s v="5595000"/>
    <n v="2016"/>
    <x v="3"/>
    <x v="111"/>
    <s v="50000-PROGRAM EXPENDITURE BUDGET"/>
    <s v="53000-SERVICES-OTHER CHARGES"/>
    <m/>
    <n v="0"/>
    <n v="0"/>
    <n v="-26041.57"/>
    <n v="0"/>
    <n v="26041.57"/>
    <s v="N/A"/>
    <n v="0"/>
    <n v="-26041.57"/>
    <n v="0"/>
    <n v="0"/>
    <n v="0"/>
    <n v="0"/>
    <n v="0"/>
    <n v="0"/>
    <n v="0"/>
    <n v="0"/>
    <n v="0"/>
    <n v="0"/>
    <n v="0"/>
    <s v="HOUSING OPPORTUNITY FUND"/>
    <s v="HOF CHG SHELTER DIVERSION"/>
    <s v="CONSLDTD ST HMLSS BLK GRN"/>
    <s v="FACILITIES MAINTENANCE AND OPERATIONS"/>
  </r>
  <r>
    <x v="1"/>
    <s v="1125701"/>
    <s v="351020"/>
    <x v="111"/>
    <s v="5595000"/>
    <n v="2016"/>
    <x v="3"/>
    <x v="111"/>
    <s v="50000-PROGRAM EXPENDITURE BUDGET"/>
    <s v="53000-SERVICES-OTHER CHARGES"/>
    <m/>
    <n v="0"/>
    <n v="0"/>
    <n v="2006.57"/>
    <n v="0"/>
    <n v="-2006.57"/>
    <s v="N/A"/>
    <n v="-335250"/>
    <n v="0"/>
    <n v="0"/>
    <n v="337256.57"/>
    <n v="0"/>
    <n v="0"/>
    <n v="0"/>
    <n v="0"/>
    <n v="0"/>
    <n v="0"/>
    <n v="0"/>
    <n v="0"/>
    <n v="0"/>
    <s v="HOUSING OPPORTUNITY FUND"/>
    <s v="HOF OPER KCHA CHAUSSEE PRES15"/>
    <s v="RAHP HSG CAPITAL"/>
    <s v="FACILITIES MAINTENANCE AND OPERATIONS"/>
  </r>
  <r>
    <x v="1"/>
    <s v="1125703"/>
    <s v="351226"/>
    <x v="111"/>
    <s v="5595000"/>
    <n v="2016"/>
    <x v="3"/>
    <x v="111"/>
    <s v="50000-PROGRAM EXPENDITURE BUDGET"/>
    <s v="53000-SERVICES-OTHER CHARGES"/>
    <m/>
    <n v="0"/>
    <n v="0"/>
    <n v="0"/>
    <n v="0"/>
    <n v="0"/>
    <s v="N/A"/>
    <n v="0"/>
    <n v="0"/>
    <n v="0"/>
    <n v="0"/>
    <n v="0"/>
    <n v="0"/>
    <n v="0"/>
    <n v="0"/>
    <n v="0"/>
    <n v="0"/>
    <n v="0"/>
    <n v="0"/>
    <n v="0"/>
    <s v="HOUSING OPPORTUNITY FUND"/>
    <s v="HOF OPER CHA COMPASS-VL15"/>
    <s v="VETS LEVY CAP"/>
    <s v="FACILITIES MAINTENANCE AND OPERATIONS"/>
  </r>
  <r>
    <x v="1"/>
    <s v="1125704"/>
    <s v="351225"/>
    <x v="111"/>
    <s v="5595000"/>
    <n v="2016"/>
    <x v="3"/>
    <x v="111"/>
    <s v="50000-PROGRAM EXPENDITURE BUDGET"/>
    <s v="53000-SERVICES-OTHER CHARGES"/>
    <m/>
    <n v="0"/>
    <n v="0"/>
    <n v="0"/>
    <n v="0"/>
    <n v="0"/>
    <s v="N/A"/>
    <n v="0"/>
    <n v="0"/>
    <n v="0"/>
    <n v="0"/>
    <n v="0"/>
    <n v="0"/>
    <n v="0"/>
    <n v="0"/>
    <n v="0"/>
    <n v="0"/>
    <n v="0"/>
    <n v="0"/>
    <n v="0"/>
    <s v="HOUSING OPPORTUNITY FUND"/>
    <s v="HOF OPER LIHI UNIV COMMONS15"/>
    <s v="HUMAN SVCS LEVY CAP"/>
    <s v="FACILITIES MAINTENANCE AND OPERATIONS"/>
  </r>
  <r>
    <x v="1"/>
    <s v="1125706"/>
    <s v="351022"/>
    <x v="40"/>
    <s v="5595000"/>
    <n v="2016"/>
    <x v="3"/>
    <x v="40"/>
    <s v="50000-PROGRAM EXPENDITURE BUDGET"/>
    <s v="51000-WAGES AND BENEFITS"/>
    <s v="51100-SALARIES/WAGES"/>
    <n v="0"/>
    <n v="0"/>
    <n v="0"/>
    <n v="0"/>
    <n v="0"/>
    <s v="N/A"/>
    <n v="0"/>
    <n v="0"/>
    <n v="0"/>
    <n v="0"/>
    <n v="0"/>
    <n v="28.44"/>
    <n v="-28.44"/>
    <n v="0"/>
    <n v="0"/>
    <n v="0"/>
    <n v="0"/>
    <n v="0"/>
    <n v="0"/>
    <s v="HOUSING OPPORTUNITY FUND"/>
    <s v="HOF OPER CHA COMPASS-HE15"/>
    <s v="HOMELESS HOUSING"/>
    <s v="FACILITIES MAINTENANCE AND OPERATIONS"/>
  </r>
  <r>
    <x v="1"/>
    <s v="1125706"/>
    <s v="351022"/>
    <x v="111"/>
    <s v="5595000"/>
    <n v="2016"/>
    <x v="3"/>
    <x v="111"/>
    <s v="50000-PROGRAM EXPENDITURE BUDGET"/>
    <s v="53000-SERVICES-OTHER CHARGES"/>
    <m/>
    <n v="0"/>
    <n v="0"/>
    <n v="0"/>
    <n v="0"/>
    <n v="0"/>
    <s v="N/A"/>
    <n v="0"/>
    <n v="0"/>
    <n v="0"/>
    <n v="0"/>
    <n v="0"/>
    <n v="0"/>
    <n v="0"/>
    <n v="0"/>
    <n v="0"/>
    <n v="0"/>
    <n v="0"/>
    <n v="0"/>
    <n v="0"/>
    <s v="HOUSING OPPORTUNITY FUND"/>
    <s v="HOF OPER CHA COMPASS-HE15"/>
    <s v="HOMELESS HOUSING"/>
    <s v="FACILITIES MAINTENANCE AND OPERATIONS"/>
  </r>
  <r>
    <x v="1"/>
    <s v="1125713"/>
    <s v="351222"/>
    <x v="111"/>
    <s v="5595000"/>
    <n v="2016"/>
    <x v="3"/>
    <x v="111"/>
    <s v="50000-PROGRAM EXPENDITURE BUDGET"/>
    <s v="53000-SERVICES-OTHER CHARGES"/>
    <m/>
    <n v="0"/>
    <n v="0"/>
    <n v="0"/>
    <n v="0"/>
    <n v="0"/>
    <s v="N/A"/>
    <n v="0"/>
    <n v="0"/>
    <n v="0"/>
    <n v="0"/>
    <n v="0"/>
    <n v="0"/>
    <n v="0"/>
    <n v="0"/>
    <n v="0"/>
    <n v="0"/>
    <n v="0"/>
    <n v="0"/>
    <n v="0"/>
    <s v="HOUSING OPPORTUNITY FUND"/>
    <s v="HOF OPER CHA COMPASS -HD15"/>
    <s v="DEVELOPMENTAL DISABILITY"/>
    <s v="FACILITIES MAINTENANCE AND OPERATIONS"/>
  </r>
  <r>
    <x v="1"/>
    <s v="1126179"/>
    <s v="351229"/>
    <x v="205"/>
    <s v="0000000"/>
    <n v="2016"/>
    <x v="4"/>
    <x v="204"/>
    <s v="R3000-REVENUE"/>
    <s v="R3900-OTHER FINANCING SOURCES"/>
    <m/>
    <n v="0"/>
    <n v="0"/>
    <n v="-69545"/>
    <n v="0"/>
    <n v="69545"/>
    <s v="N/A"/>
    <n v="-69545"/>
    <n v="0"/>
    <n v="0"/>
    <n v="0"/>
    <n v="0"/>
    <n v="0"/>
    <n v="0"/>
    <n v="0"/>
    <n v="0"/>
    <n v="0"/>
    <n v="0"/>
    <n v="0"/>
    <n v="0"/>
    <s v="HOUSING OPPORTUNITY FUND"/>
    <s v="HOF 2.1.DVLS.KC HOME OUTREACH"/>
    <s v="LEVY HOUSING SERVICES"/>
    <s v="Default"/>
  </r>
  <r>
    <x v="1"/>
    <s v="1126179"/>
    <s v="351229"/>
    <x v="111"/>
    <s v="5595000"/>
    <n v="2016"/>
    <x v="3"/>
    <x v="111"/>
    <s v="50000-PROGRAM EXPENDITURE BUDGET"/>
    <s v="53000-SERVICES-OTHER CHARGES"/>
    <m/>
    <n v="0"/>
    <n v="0"/>
    <n v="0"/>
    <n v="0"/>
    <n v="0"/>
    <s v="N/A"/>
    <n v="0"/>
    <n v="0"/>
    <n v="0"/>
    <n v="0"/>
    <n v="0"/>
    <n v="0"/>
    <n v="0"/>
    <n v="0"/>
    <n v="0"/>
    <n v="0"/>
    <n v="0"/>
    <n v="0"/>
    <n v="0"/>
    <s v="HOUSING OPPORTUNITY FUND"/>
    <s v="HOF 2.1.DVLS.KC HOME OUTREACH"/>
    <s v="LEVY HOUSING SERVICES"/>
    <s v="FACILITIES MAINTENANCE AND OPERATIONS"/>
  </r>
  <r>
    <x v="1"/>
    <s v="1126180"/>
    <s v="351229"/>
    <x v="205"/>
    <s v="0000000"/>
    <n v="2016"/>
    <x v="4"/>
    <x v="204"/>
    <s v="R3000-REVENUE"/>
    <s v="R3900-OTHER FINANCING SOURCES"/>
    <m/>
    <n v="0"/>
    <n v="0"/>
    <n v="0"/>
    <n v="0"/>
    <n v="0"/>
    <s v="N/A"/>
    <n v="0"/>
    <n v="0"/>
    <n v="0"/>
    <n v="0"/>
    <n v="0"/>
    <n v="0"/>
    <n v="0"/>
    <n v="0"/>
    <n v="0"/>
    <n v="0"/>
    <n v="0"/>
    <n v="0"/>
    <n v="0"/>
    <s v="HOUSING OPPORTUNITY FUND"/>
    <s v="HOF 2.1D HSL S.KC HOME OUTREAH"/>
    <s v="LEVY HOUSING SERVICES"/>
    <s v="Default"/>
  </r>
  <r>
    <x v="1"/>
    <s v="1126180"/>
    <s v="351229"/>
    <x v="111"/>
    <s v="5595000"/>
    <n v="2016"/>
    <x v="3"/>
    <x v="111"/>
    <s v="50000-PROGRAM EXPENDITURE BUDGET"/>
    <s v="53000-SERVICES-OTHER CHARGES"/>
    <m/>
    <n v="0"/>
    <n v="0"/>
    <n v="0"/>
    <n v="0"/>
    <n v="0"/>
    <s v="N/A"/>
    <n v="0"/>
    <n v="0"/>
    <n v="0"/>
    <n v="0"/>
    <n v="0"/>
    <n v="0"/>
    <n v="0"/>
    <n v="0"/>
    <n v="0"/>
    <n v="0"/>
    <n v="0"/>
    <n v="0"/>
    <n v="0"/>
    <s v="HOUSING OPPORTUNITY FUND"/>
    <s v="HOF 2.1D HSL S.KC HOME OUTREAH"/>
    <s v="LEVY HOUSING SERVICES"/>
    <s v="FACILITIES MAINTENANCE AND OPERATIONS"/>
  </r>
  <r>
    <x v="1"/>
    <s v="1126187"/>
    <s v="351229"/>
    <x v="205"/>
    <s v="0000000"/>
    <n v="2016"/>
    <x v="4"/>
    <x v="204"/>
    <s v="R3000-REVENUE"/>
    <s v="R3900-OTHER FINANCING SOURCES"/>
    <m/>
    <n v="0"/>
    <n v="0"/>
    <n v="0"/>
    <n v="0"/>
    <n v="0"/>
    <s v="N/A"/>
    <n v="0"/>
    <n v="0"/>
    <n v="0"/>
    <n v="0"/>
    <n v="0"/>
    <n v="0"/>
    <n v="0"/>
    <n v="0"/>
    <n v="0"/>
    <n v="0"/>
    <n v="0"/>
    <n v="0"/>
    <n v="0"/>
    <s v="HOUSING OPPORTUNITY FUND"/>
    <s v="HOF 2.4.B VL ON-SITE SUPP SERV"/>
    <s v="LEVY HOUSING SERVICES"/>
    <s v="Default"/>
  </r>
  <r>
    <x v="1"/>
    <s v="1126189"/>
    <s v="351229"/>
    <x v="205"/>
    <s v="0000000"/>
    <n v="2016"/>
    <x v="4"/>
    <x v="204"/>
    <s v="R3000-REVENUE"/>
    <s v="R3900-OTHER FINANCING SOURCES"/>
    <m/>
    <n v="0"/>
    <n v="0"/>
    <n v="0"/>
    <n v="0"/>
    <n v="0"/>
    <s v="N/A"/>
    <n v="0"/>
    <n v="0"/>
    <n v="0"/>
    <n v="0"/>
    <n v="0"/>
    <n v="0"/>
    <n v="0"/>
    <n v="0"/>
    <n v="0"/>
    <n v="0"/>
    <n v="0"/>
    <n v="0"/>
    <n v="0"/>
    <s v="HOUSING OPPORTUNITY FUND"/>
    <s v="HOF 2.4.B HSL ON-SITE SUPP SER"/>
    <s v="LEVY HOUSING SERVICES"/>
    <s v="Default"/>
  </r>
  <r>
    <x v="1"/>
    <s v="1126237"/>
    <s v="000000"/>
    <x v="6"/>
    <s v="0000000"/>
    <n v="2016"/>
    <x v="0"/>
    <x v="6"/>
    <s v="BS000-CURRENT ASSETS"/>
    <s v="B1150-ACCOUNTS RECEIVABLE"/>
    <m/>
    <n v="0"/>
    <n v="0"/>
    <n v="0"/>
    <n v="0"/>
    <n v="0"/>
    <s v="N/A"/>
    <n v="0"/>
    <n v="0"/>
    <n v="0"/>
    <n v="0"/>
    <n v="0"/>
    <n v="0"/>
    <n v="0"/>
    <n v="0"/>
    <n v="0"/>
    <n v="0"/>
    <n v="0"/>
    <n v="0"/>
    <n v="0"/>
    <s v="HOUSING OPPORTUNITY FUND"/>
    <s v="HOF CHG STABILITY (HEN)"/>
    <s v="DEFAULT"/>
    <s v="Default"/>
  </r>
  <r>
    <x v="1"/>
    <s v="1126237"/>
    <s v="000000"/>
    <x v="9"/>
    <s v="0000000"/>
    <n v="2016"/>
    <x v="0"/>
    <x v="9"/>
    <s v="BS000-CURRENT ASSETS"/>
    <s v="B1150-ACCOUNTS RECEIVABLE"/>
    <m/>
    <n v="0"/>
    <n v="0"/>
    <n v="-244944.68"/>
    <n v="0"/>
    <n v="244944.68"/>
    <s v="N/A"/>
    <n v="0"/>
    <n v="0"/>
    <n v="0"/>
    <n v="0"/>
    <n v="0"/>
    <n v="0"/>
    <n v="0"/>
    <n v="0"/>
    <n v="0"/>
    <n v="-244944.68"/>
    <n v="0"/>
    <n v="0"/>
    <n v="0"/>
    <s v="HOUSING OPPORTUNITY FUND"/>
    <s v="HOF CHG STABILITY (HEN)"/>
    <s v="DEFAULT"/>
    <s v="Default"/>
  </r>
  <r>
    <x v="1"/>
    <s v="1126237"/>
    <s v="000000"/>
    <x v="29"/>
    <s v="0000000"/>
    <n v="2016"/>
    <x v="1"/>
    <x v="29"/>
    <s v="BS200-CURRENT LIABILITIES"/>
    <s v="B2220-DEFERRED REVENUES"/>
    <m/>
    <n v="0"/>
    <n v="0"/>
    <n v="-149642.32"/>
    <n v="0"/>
    <n v="149642.32"/>
    <s v="N/A"/>
    <n v="0"/>
    <n v="0"/>
    <n v="0"/>
    <n v="0"/>
    <n v="0"/>
    <n v="0"/>
    <n v="0"/>
    <n v="0"/>
    <n v="0"/>
    <n v="-149642.32"/>
    <n v="0"/>
    <n v="0"/>
    <n v="0"/>
    <s v="HOUSING OPPORTUNITY FUND"/>
    <s v="HOF CHG STABILITY (HEN)"/>
    <s v="DEFAULT"/>
    <s v="Default"/>
  </r>
  <r>
    <x v="1"/>
    <s v="1126237"/>
    <s v="351120"/>
    <x v="202"/>
    <s v="0000000"/>
    <n v="2016"/>
    <x v="4"/>
    <x v="201"/>
    <s v="R3000-REVENUE"/>
    <s v="R3340-STATE GRANTS"/>
    <m/>
    <n v="0"/>
    <n v="0"/>
    <n v="394587"/>
    <n v="0"/>
    <n v="-394587"/>
    <s v="N/A"/>
    <n v="0"/>
    <n v="0"/>
    <n v="0"/>
    <n v="0"/>
    <n v="0"/>
    <n v="0"/>
    <n v="0"/>
    <n v="0"/>
    <n v="0"/>
    <n v="394587"/>
    <n v="0"/>
    <n v="0"/>
    <n v="0"/>
    <s v="HOUSING OPPORTUNITY FUND"/>
    <s v="HOF CHG STABILITY (HEN)"/>
    <s v="CONSLDTD ST HMLSS BLK GRN"/>
    <s v="Default"/>
  </r>
  <r>
    <x v="1"/>
    <s v="1126237"/>
    <s v="351120"/>
    <x v="111"/>
    <s v="5595000"/>
    <n v="2016"/>
    <x v="3"/>
    <x v="111"/>
    <s v="50000-PROGRAM EXPENDITURE BUDGET"/>
    <s v="53000-SERVICES-OTHER CHARGES"/>
    <m/>
    <n v="0"/>
    <n v="0"/>
    <n v="0"/>
    <n v="0"/>
    <n v="0"/>
    <s v="N/A"/>
    <n v="0"/>
    <n v="0"/>
    <n v="0"/>
    <n v="0"/>
    <n v="0"/>
    <n v="0"/>
    <n v="0"/>
    <n v="0"/>
    <n v="0"/>
    <n v="0"/>
    <n v="0"/>
    <n v="0"/>
    <n v="0"/>
    <s v="HOUSING OPPORTUNITY FUND"/>
    <s v="HOF CHG STABILITY (HEN)"/>
    <s v="CONSLDTD ST HMLSS BLK GRN"/>
    <s v="FACILITIES MAINTENANCE AND OPERATIONS"/>
  </r>
  <r>
    <x v="1"/>
    <s v="1126523"/>
    <s v="351022"/>
    <x v="111"/>
    <s v="5592000"/>
    <n v="2016"/>
    <x v="3"/>
    <x v="111"/>
    <s v="50000-PROGRAM EXPENDITURE BUDGET"/>
    <s v="53000-SERVICES-OTHER CHARGES"/>
    <m/>
    <n v="0"/>
    <n v="0"/>
    <n v="0"/>
    <n v="0"/>
    <n v="0"/>
    <s v="N/A"/>
    <n v="0"/>
    <n v="0"/>
    <n v="0"/>
    <n v="0"/>
    <n v="0"/>
    <n v="0"/>
    <n v="0"/>
    <n v="0"/>
    <n v="0"/>
    <n v="0"/>
    <n v="0"/>
    <n v="0"/>
    <n v="0"/>
    <s v="HOUSING OPPORTUNITY FUND"/>
    <s v="HOF CHG AWARD ERROR ONLY"/>
    <s v="HOMELESS HOUSING"/>
    <s v="HOUSING AND COMMUNITY SERVICES"/>
  </r>
  <r>
    <x v="1"/>
    <s v="1126607"/>
    <s v="351022"/>
    <x v="111"/>
    <s v="5592000"/>
    <n v="2016"/>
    <x v="3"/>
    <x v="111"/>
    <s v="50000-PROGRAM EXPENDITURE BUDGET"/>
    <s v="53000-SERVICES-OTHER CHARGES"/>
    <m/>
    <n v="0"/>
    <n v="0"/>
    <n v="-18374.64"/>
    <n v="0"/>
    <n v="18374.64"/>
    <s v="N/A"/>
    <n v="-166"/>
    <n v="0"/>
    <n v="0"/>
    <n v="-18208.64"/>
    <n v="0"/>
    <n v="0"/>
    <n v="0"/>
    <n v="0"/>
    <n v="0"/>
    <n v="0"/>
    <n v="0"/>
    <n v="0"/>
    <n v="0"/>
    <s v="HOUSING OPPORTUNITY FUND"/>
    <s v="HOF YYA INITIATIVES 2015-2016"/>
    <s v="HOMELESS HOUSING"/>
    <s v="HOUSING AND COMMUNITY SERVICES"/>
  </r>
  <r>
    <x v="1"/>
    <s v="1126635"/>
    <s v="000000"/>
    <x v="6"/>
    <s v="0000000"/>
    <n v="2016"/>
    <x v="0"/>
    <x v="6"/>
    <s v="BS000-CURRENT ASSETS"/>
    <s v="B1150-ACCOUNTS RECEIVABLE"/>
    <m/>
    <n v="0"/>
    <n v="0"/>
    <n v="0"/>
    <n v="0"/>
    <n v="0"/>
    <s v="N/A"/>
    <n v="0"/>
    <n v="0"/>
    <n v="0"/>
    <n v="0"/>
    <n v="0"/>
    <n v="0"/>
    <n v="0"/>
    <n v="0"/>
    <n v="0"/>
    <n v="0"/>
    <n v="0"/>
    <n v="0"/>
    <n v="0"/>
    <s v="HOUSING OPPORTUNITY FUND"/>
    <s v="HOF HEN KC ADMIN 15-17"/>
    <s v="DEFAULT"/>
    <s v="Default"/>
  </r>
  <r>
    <x v="1"/>
    <s v="1126635"/>
    <s v="000000"/>
    <x v="9"/>
    <s v="0000000"/>
    <n v="2016"/>
    <x v="0"/>
    <x v="9"/>
    <s v="BS000-CURRENT ASSETS"/>
    <s v="B1150-ACCOUNTS RECEIVABLE"/>
    <m/>
    <n v="0"/>
    <n v="0"/>
    <n v="0"/>
    <n v="0"/>
    <n v="0"/>
    <s v="N/A"/>
    <n v="0"/>
    <n v="-0.09"/>
    <n v="0"/>
    <n v="0"/>
    <n v="0"/>
    <n v="0"/>
    <n v="0.09"/>
    <n v="0"/>
    <n v="0"/>
    <n v="0"/>
    <n v="0"/>
    <n v="0"/>
    <n v="0"/>
    <s v="HOUSING OPPORTUNITY FUND"/>
    <s v="HOF HEN KC ADMIN 15-17"/>
    <s v="DEFAULT"/>
    <s v="Default"/>
  </r>
  <r>
    <x v="1"/>
    <s v="1126635"/>
    <s v="000000"/>
    <x v="29"/>
    <s v="0000000"/>
    <n v="2016"/>
    <x v="1"/>
    <x v="29"/>
    <s v="BS200-CURRENT LIABILITIES"/>
    <s v="B2220-DEFERRED REVENUES"/>
    <m/>
    <n v="0"/>
    <n v="0"/>
    <n v="0"/>
    <n v="0"/>
    <n v="0"/>
    <s v="N/A"/>
    <n v="0"/>
    <n v="0.09"/>
    <n v="0"/>
    <n v="0"/>
    <n v="0"/>
    <n v="0"/>
    <n v="-0.09"/>
    <n v="0"/>
    <n v="0"/>
    <n v="0"/>
    <n v="0"/>
    <n v="0"/>
    <n v="0"/>
    <s v="HOUSING OPPORTUNITY FUND"/>
    <s v="HOF HEN KC ADMIN 15-17"/>
    <s v="DEFAULT"/>
    <s v="Default"/>
  </r>
  <r>
    <x v="1"/>
    <s v="1126635"/>
    <s v="351121"/>
    <x v="203"/>
    <s v="0000000"/>
    <n v="2016"/>
    <x v="4"/>
    <x v="202"/>
    <s v="R3000-REVENUE"/>
    <s v="R3340-STATE GRANTS"/>
    <m/>
    <n v="0"/>
    <n v="0"/>
    <n v="-75900.800000000003"/>
    <n v="0"/>
    <n v="75900.800000000003"/>
    <s v="N/A"/>
    <n v="0"/>
    <n v="-75900.800000000003"/>
    <n v="0"/>
    <n v="0"/>
    <n v="0"/>
    <n v="0"/>
    <n v="0"/>
    <n v="0"/>
    <n v="0"/>
    <n v="0"/>
    <n v="0"/>
    <n v="0"/>
    <n v="0"/>
    <s v="HOUSING OPPORTUNITY FUND"/>
    <s v="HOF HEN KC ADMIN 15-17"/>
    <s v="HSNG AND ESSNTL NEEDS"/>
    <s v="Default"/>
  </r>
  <r>
    <x v="1"/>
    <s v="1126635"/>
    <s v="351121"/>
    <x v="40"/>
    <s v="5595000"/>
    <n v="2016"/>
    <x v="3"/>
    <x v="40"/>
    <s v="50000-PROGRAM EXPENDITURE BUDGET"/>
    <s v="51000-WAGES AND BENEFITS"/>
    <s v="51100-SALARIES/WAGES"/>
    <n v="0"/>
    <n v="0"/>
    <n v="0"/>
    <n v="0"/>
    <n v="0"/>
    <s v="N/A"/>
    <n v="7038.87"/>
    <n v="7084.06"/>
    <n v="0"/>
    <n v="0"/>
    <n v="0"/>
    <n v="-12984.34"/>
    <n v="-1138.5899999999999"/>
    <n v="0"/>
    <n v="0"/>
    <n v="0"/>
    <n v="0"/>
    <n v="0"/>
    <n v="0"/>
    <s v="HOUSING OPPORTUNITY FUND"/>
    <s v="HOF HEN KC ADMIN 15-17"/>
    <s v="HSNG AND ESSNTL NEEDS"/>
    <s v="FACILITIES MAINTENANCE AND OPERATIONS"/>
  </r>
  <r>
    <x v="1"/>
    <s v="1126635"/>
    <s v="351121"/>
    <x v="70"/>
    <s v="5595000"/>
    <n v="2016"/>
    <x v="3"/>
    <x v="70"/>
    <s v="50000-PROGRAM EXPENDITURE BUDGET"/>
    <s v="51000-WAGES AND BENEFITS"/>
    <s v="51300-PERSONNEL BENEFITS"/>
    <n v="0"/>
    <n v="0"/>
    <n v="112.72"/>
    <n v="0"/>
    <n v="-112.72"/>
    <s v="N/A"/>
    <n v="112.72"/>
    <n v="0"/>
    <n v="0"/>
    <n v="0"/>
    <n v="0"/>
    <n v="0"/>
    <n v="0"/>
    <n v="0"/>
    <n v="0"/>
    <n v="0"/>
    <n v="0"/>
    <n v="0"/>
    <n v="0"/>
    <s v="HOUSING OPPORTUNITY FUND"/>
    <s v="HOF HEN KC ADMIN 15-17"/>
    <s v="HSNG AND ESSNTL NEEDS"/>
    <s v="FACILITIES MAINTENANCE AND OPERATIONS"/>
  </r>
  <r>
    <x v="1"/>
    <s v="1126635"/>
    <s v="351121"/>
    <x v="71"/>
    <s v="5595000"/>
    <n v="2016"/>
    <x v="3"/>
    <x v="71"/>
    <s v="50000-PROGRAM EXPENDITURE BUDGET"/>
    <s v="51000-WAGES AND BENEFITS"/>
    <s v="51300-PERSONNEL BENEFITS"/>
    <n v="0"/>
    <n v="0"/>
    <n v="22.47"/>
    <n v="0"/>
    <n v="-22.47"/>
    <s v="N/A"/>
    <n v="22.47"/>
    <n v="0"/>
    <n v="0"/>
    <n v="0"/>
    <n v="0"/>
    <n v="0"/>
    <n v="0"/>
    <n v="0"/>
    <n v="0"/>
    <n v="0"/>
    <n v="0"/>
    <n v="0"/>
    <n v="0"/>
    <s v="HOUSING OPPORTUNITY FUND"/>
    <s v="HOF HEN KC ADMIN 15-17"/>
    <s v="HSNG AND ESSNTL NEEDS"/>
    <s v="FACILITIES MAINTENANCE AND OPERATIONS"/>
  </r>
  <r>
    <x v="1"/>
    <s v="1126635"/>
    <s v="351121"/>
    <x v="72"/>
    <s v="5595000"/>
    <n v="2016"/>
    <x v="3"/>
    <x v="72"/>
    <s v="50000-PROGRAM EXPENDITURE BUDGET"/>
    <s v="51000-WAGES AND BENEFITS"/>
    <s v="51300-PERSONNEL BENEFITS"/>
    <n v="0"/>
    <n v="0"/>
    <n v="33.700000000000003"/>
    <n v="0"/>
    <n v="-33.700000000000003"/>
    <s v="N/A"/>
    <n v="33.700000000000003"/>
    <n v="0"/>
    <n v="0"/>
    <n v="0"/>
    <n v="0"/>
    <n v="0"/>
    <n v="0"/>
    <n v="0"/>
    <n v="0"/>
    <n v="0"/>
    <n v="0"/>
    <n v="0"/>
    <n v="0"/>
    <s v="HOUSING OPPORTUNITY FUND"/>
    <s v="HOF HEN KC ADMIN 15-17"/>
    <s v="HSNG AND ESSNTL NEEDS"/>
    <s v="FACILITIES MAINTENANCE AND OPERATIONS"/>
  </r>
  <r>
    <x v="1"/>
    <s v="1126635"/>
    <s v="351121"/>
    <x v="83"/>
    <s v="5595000"/>
    <n v="2016"/>
    <x v="3"/>
    <x v="83"/>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5"/>
    <s v="5595000"/>
    <n v="2016"/>
    <x v="3"/>
    <x v="85"/>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6"/>
    <s v="5595000"/>
    <n v="2016"/>
    <x v="3"/>
    <x v="86"/>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7"/>
    <s v="5595000"/>
    <n v="2016"/>
    <x v="3"/>
    <x v="87"/>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8"/>
    <s v="5595000"/>
    <n v="2016"/>
    <x v="3"/>
    <x v="88"/>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9"/>
    <s v="5595000"/>
    <n v="2016"/>
    <x v="3"/>
    <x v="89"/>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0"/>
    <s v="5595000"/>
    <n v="2016"/>
    <x v="3"/>
    <x v="90"/>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1"/>
    <s v="5595000"/>
    <n v="2016"/>
    <x v="3"/>
    <x v="91"/>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3"/>
    <s v="5595000"/>
    <n v="2016"/>
    <x v="3"/>
    <x v="93"/>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7"/>
    <s v="5595000"/>
    <n v="2016"/>
    <x v="3"/>
    <x v="47"/>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8"/>
    <s v="5595000"/>
    <n v="2016"/>
    <x v="3"/>
    <x v="48"/>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9"/>
    <s v="5595000"/>
    <n v="2016"/>
    <x v="3"/>
    <x v="49"/>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50"/>
    <s v="5595000"/>
    <n v="2016"/>
    <x v="3"/>
    <x v="50"/>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4"/>
    <s v="5595000"/>
    <n v="2016"/>
    <x v="3"/>
    <x v="94"/>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115"/>
    <s v="5595000"/>
    <n v="2016"/>
    <x v="3"/>
    <x v="115"/>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101"/>
    <s v="5595000"/>
    <n v="2016"/>
    <x v="3"/>
    <x v="101"/>
    <s v="50000-PROGRAM EXPENDITURE BUDGET"/>
    <s v="58000-INTRAGOVERNMENTAL CONTRIBUTIONS"/>
    <m/>
    <n v="0"/>
    <n v="0"/>
    <n v="0"/>
    <n v="0"/>
    <n v="0"/>
    <s v="N/A"/>
    <n v="0"/>
    <n v="0"/>
    <n v="0"/>
    <n v="0"/>
    <n v="0"/>
    <n v="0"/>
    <n v="0"/>
    <n v="0"/>
    <n v="0"/>
    <n v="0"/>
    <n v="0"/>
    <n v="0"/>
    <n v="0"/>
    <s v="HOUSING OPPORTUNITY FUND"/>
    <s v="HOF HEN KC ADMIN 15-17"/>
    <s v="HSNG AND ESSNTL NEEDS"/>
    <s v="FACILITIES MAINTENANCE AND OPERATIONS"/>
  </r>
  <r>
    <x v="1"/>
    <s v="1126636"/>
    <s v="000000"/>
    <x v="6"/>
    <s v="0000000"/>
    <n v="2016"/>
    <x v="0"/>
    <x v="6"/>
    <s v="BS000-CURRENT ASSETS"/>
    <s v="B1150-ACCOUNTS RECEIVABLE"/>
    <m/>
    <n v="0"/>
    <n v="0"/>
    <n v="0"/>
    <n v="0"/>
    <n v="0"/>
    <s v="N/A"/>
    <n v="0"/>
    <n v="0"/>
    <n v="0"/>
    <n v="0"/>
    <n v="0"/>
    <n v="0"/>
    <n v="0"/>
    <n v="0"/>
    <n v="0"/>
    <n v="0"/>
    <n v="0"/>
    <n v="0"/>
    <n v="0"/>
    <s v="HOUSING OPPORTUNITY FUND"/>
    <s v="HOF OPEN HEN AGCY ADM 15"/>
    <s v="DEFAULT"/>
    <s v="Default"/>
  </r>
  <r>
    <x v="1"/>
    <s v="1126636"/>
    <s v="000000"/>
    <x v="9"/>
    <s v="0000000"/>
    <n v="2016"/>
    <x v="0"/>
    <x v="9"/>
    <s v="BS000-CURRENT ASSETS"/>
    <s v="B1150-ACCOUNTS RECEIVABLE"/>
    <m/>
    <n v="0"/>
    <n v="0"/>
    <n v="-26044.15"/>
    <n v="0"/>
    <n v="26044.15"/>
    <s v="N/A"/>
    <n v="0"/>
    <n v="-26044.15"/>
    <n v="0"/>
    <n v="0"/>
    <n v="0"/>
    <n v="0"/>
    <n v="0"/>
    <n v="0"/>
    <n v="0"/>
    <n v="0"/>
    <n v="0"/>
    <n v="0"/>
    <n v="0"/>
    <s v="HOUSING OPPORTUNITY FUND"/>
    <s v="HOF OPEN HEN AGCY ADM 15"/>
    <s v="DEFAULT"/>
    <s v="Default"/>
  </r>
  <r>
    <x v="1"/>
    <s v="1126636"/>
    <s v="000000"/>
    <x v="29"/>
    <s v="0000000"/>
    <n v="2016"/>
    <x v="1"/>
    <x v="29"/>
    <s v="BS200-CURRENT LIABILITIES"/>
    <s v="B2220-DEFERRED REVENUES"/>
    <m/>
    <n v="0"/>
    <n v="0"/>
    <n v="0"/>
    <n v="0"/>
    <n v="0"/>
    <s v="N/A"/>
    <n v="0"/>
    <n v="0"/>
    <n v="0"/>
    <n v="0"/>
    <n v="0"/>
    <n v="0"/>
    <n v="0"/>
    <n v="0"/>
    <n v="0"/>
    <n v="0"/>
    <n v="0"/>
    <n v="0"/>
    <n v="0"/>
    <s v="HOUSING OPPORTUNITY FUND"/>
    <s v="HOF OPEN HEN AGCY ADM 15"/>
    <s v="DEFAULT"/>
    <s v="Default"/>
  </r>
  <r>
    <x v="1"/>
    <s v="1126636"/>
    <s v="351121"/>
    <x v="203"/>
    <s v="0000000"/>
    <n v="2016"/>
    <x v="4"/>
    <x v="202"/>
    <s v="R3000-REVENUE"/>
    <s v="R3340-STATE GRANTS"/>
    <m/>
    <n v="0"/>
    <n v="0"/>
    <n v="-34781.14"/>
    <n v="0"/>
    <n v="34781.14"/>
    <s v="N/A"/>
    <n v="0"/>
    <n v="-34781.14"/>
    <n v="0"/>
    <n v="0"/>
    <n v="0"/>
    <n v="0"/>
    <n v="0"/>
    <n v="0"/>
    <n v="0"/>
    <n v="0"/>
    <n v="0"/>
    <n v="0"/>
    <n v="0"/>
    <s v="HOUSING OPPORTUNITY FUND"/>
    <s v="HOF OPEN HEN AGCY ADM 15"/>
    <s v="HSNG AND ESSNTL NEEDS"/>
    <s v="Default"/>
  </r>
  <r>
    <x v="1"/>
    <s v="1126636"/>
    <s v="351121"/>
    <x v="111"/>
    <s v="5595000"/>
    <n v="2016"/>
    <x v="3"/>
    <x v="111"/>
    <s v="50000-PROGRAM EXPENDITURE BUDGET"/>
    <s v="53000-SERVICES-OTHER CHARGES"/>
    <m/>
    <n v="0"/>
    <n v="0"/>
    <n v="0"/>
    <n v="0"/>
    <n v="0"/>
    <s v="N/A"/>
    <n v="26044.15"/>
    <n v="-26044.15"/>
    <n v="0"/>
    <n v="0"/>
    <n v="0"/>
    <n v="0"/>
    <n v="0"/>
    <n v="0"/>
    <n v="0"/>
    <n v="0"/>
    <n v="0"/>
    <n v="0"/>
    <n v="0"/>
    <s v="HOUSING OPPORTUNITY FUND"/>
    <s v="HOF OPEN HEN AGCY ADM 15"/>
    <s v="HSNG AND ESSNTL NEEDS"/>
    <s v="FACILITIES MAINTENANCE AND OPERATIONS"/>
  </r>
  <r>
    <x v="1"/>
    <s v="1126637"/>
    <s v="000000"/>
    <x v="6"/>
    <s v="0000000"/>
    <n v="2016"/>
    <x v="0"/>
    <x v="6"/>
    <s v="BS000-CURRENT ASSETS"/>
    <s v="B1150-ACCOUNTS RECEIVABLE"/>
    <m/>
    <n v="0"/>
    <n v="0"/>
    <n v="0"/>
    <n v="0"/>
    <n v="0"/>
    <s v="N/A"/>
    <n v="0"/>
    <n v="0"/>
    <n v="0"/>
    <n v="0"/>
    <n v="0"/>
    <n v="0"/>
    <n v="0"/>
    <n v="0"/>
    <n v="0"/>
    <n v="0"/>
    <n v="0"/>
    <n v="0"/>
    <n v="0"/>
    <s v="HOUSING OPPORTUNITY FUND"/>
    <s v="HOF OPER HEN OPERATIONS 15"/>
    <s v="DEFAULT"/>
    <s v="Default"/>
  </r>
  <r>
    <x v="1"/>
    <s v="1126637"/>
    <s v="000000"/>
    <x v="9"/>
    <s v="0000000"/>
    <n v="2016"/>
    <x v="0"/>
    <x v="9"/>
    <s v="BS000-CURRENT ASSETS"/>
    <s v="B1150-ACCOUNTS RECEIVABLE"/>
    <m/>
    <n v="0"/>
    <n v="0"/>
    <n v="-61292.26"/>
    <n v="0"/>
    <n v="61292.26"/>
    <s v="N/A"/>
    <n v="0"/>
    <n v="-61292.17"/>
    <n v="0"/>
    <n v="0"/>
    <n v="0"/>
    <n v="0"/>
    <n v="-0.09"/>
    <n v="0"/>
    <n v="0"/>
    <n v="0"/>
    <n v="0"/>
    <n v="0"/>
    <n v="0"/>
    <s v="HOUSING OPPORTUNITY FUND"/>
    <s v="HOF OPER HEN OPERATIONS 15"/>
    <s v="DEFAULT"/>
    <s v="Default"/>
  </r>
  <r>
    <x v="1"/>
    <s v="1126637"/>
    <s v="000000"/>
    <x v="29"/>
    <s v="0000000"/>
    <n v="2016"/>
    <x v="1"/>
    <x v="29"/>
    <s v="BS200-CURRENT LIABILITIES"/>
    <s v="B2220-DEFERRED REVENUES"/>
    <m/>
    <n v="0"/>
    <n v="0"/>
    <n v="0"/>
    <n v="0"/>
    <n v="0"/>
    <s v="N/A"/>
    <n v="0"/>
    <n v="-0.09"/>
    <n v="0"/>
    <n v="0"/>
    <n v="0"/>
    <n v="0"/>
    <n v="0.09"/>
    <n v="0"/>
    <n v="0"/>
    <n v="0"/>
    <n v="0"/>
    <n v="0"/>
    <n v="0"/>
    <s v="HOUSING OPPORTUNITY FUND"/>
    <s v="HOF OPER HEN OPERATIONS 15"/>
    <s v="DEFAULT"/>
    <s v="Default"/>
  </r>
  <r>
    <x v="1"/>
    <s v="1126637"/>
    <s v="351121"/>
    <x v="203"/>
    <s v="0000000"/>
    <n v="2016"/>
    <x v="4"/>
    <x v="202"/>
    <s v="R3000-REVENUE"/>
    <s v="R3340-STATE GRANTS"/>
    <m/>
    <n v="0"/>
    <n v="0"/>
    <n v="-32025.22"/>
    <n v="0"/>
    <n v="32025.22"/>
    <s v="N/A"/>
    <n v="0"/>
    <n v="-32025.22"/>
    <n v="0"/>
    <n v="0"/>
    <n v="0"/>
    <n v="0"/>
    <n v="0"/>
    <n v="0"/>
    <n v="0"/>
    <n v="0"/>
    <n v="0"/>
    <n v="0"/>
    <n v="0"/>
    <s v="HOUSING OPPORTUNITY FUND"/>
    <s v="HOF OPER HEN OPERATIONS 15"/>
    <s v="HSNG AND ESSNTL NEEDS"/>
    <s v="Default"/>
  </r>
  <r>
    <x v="1"/>
    <s v="1126637"/>
    <s v="351121"/>
    <x v="111"/>
    <s v="5595000"/>
    <n v="2016"/>
    <x v="3"/>
    <x v="111"/>
    <s v="50000-PROGRAM EXPENDITURE BUDGET"/>
    <s v="53000-SERVICES-OTHER CHARGES"/>
    <m/>
    <n v="0"/>
    <n v="0"/>
    <n v="0"/>
    <n v="0"/>
    <n v="0"/>
    <s v="N/A"/>
    <n v="61292.26"/>
    <n v="-61292.26"/>
    <n v="0"/>
    <n v="0"/>
    <n v="0"/>
    <n v="0"/>
    <n v="0"/>
    <n v="0"/>
    <n v="0"/>
    <n v="0"/>
    <n v="0"/>
    <n v="0"/>
    <n v="0"/>
    <s v="HOUSING OPPORTUNITY FUND"/>
    <s v="HOF OPER HEN OPERATIONS 15"/>
    <s v="HSNG AND ESSNTL NEEDS"/>
    <s v="FACILITIES MAINTENANCE AND OPERATIONS"/>
  </r>
  <r>
    <x v="1"/>
    <s v="1126638"/>
    <s v="000000"/>
    <x v="6"/>
    <s v="0000000"/>
    <n v="2016"/>
    <x v="0"/>
    <x v="6"/>
    <s v="BS000-CURRENT ASSETS"/>
    <s v="B1150-ACCOUNTS RECEIVABLE"/>
    <m/>
    <n v="0"/>
    <n v="0"/>
    <n v="0"/>
    <n v="0"/>
    <n v="0"/>
    <s v="N/A"/>
    <n v="700410.56"/>
    <n v="-700410.56"/>
    <n v="0"/>
    <n v="0"/>
    <n v="0"/>
    <n v="0"/>
    <n v="0"/>
    <n v="0"/>
    <n v="0"/>
    <n v="0"/>
    <n v="0"/>
    <n v="0"/>
    <n v="0"/>
    <s v="HOUSING OPPORTUNITY FUND"/>
    <s v="HOF OPER HEN RENT/UNTILITY15"/>
    <s v="DEFAULT"/>
    <s v="Default"/>
  </r>
  <r>
    <x v="1"/>
    <s v="1126638"/>
    <s v="000000"/>
    <x v="9"/>
    <s v="0000000"/>
    <n v="2016"/>
    <x v="0"/>
    <x v="9"/>
    <s v="BS000-CURRENT ASSETS"/>
    <s v="B1150-ACCOUNTS RECEIVABLE"/>
    <m/>
    <n v="0"/>
    <n v="0"/>
    <n v="-767216.92"/>
    <n v="0"/>
    <n v="767216.92"/>
    <s v="N/A"/>
    <n v="-700410.56"/>
    <n v="-66806.36"/>
    <n v="0"/>
    <n v="0"/>
    <n v="0"/>
    <n v="0"/>
    <n v="0"/>
    <n v="0"/>
    <n v="0"/>
    <n v="0"/>
    <n v="0"/>
    <n v="0"/>
    <n v="0"/>
    <s v="HOUSING OPPORTUNITY FUND"/>
    <s v="HOF OPER HEN RENT/UNTILITY15"/>
    <s v="DEFAULT"/>
    <s v="Default"/>
  </r>
  <r>
    <x v="1"/>
    <s v="1126638"/>
    <s v="000000"/>
    <x v="29"/>
    <s v="0000000"/>
    <n v="2016"/>
    <x v="1"/>
    <x v="29"/>
    <s v="BS200-CURRENT LIABILITIES"/>
    <s v="B2220-DEFERRED REVENUES"/>
    <m/>
    <n v="0"/>
    <n v="0"/>
    <n v="0"/>
    <n v="0"/>
    <n v="0"/>
    <s v="N/A"/>
    <n v="0"/>
    <n v="0"/>
    <n v="0"/>
    <n v="0"/>
    <n v="0"/>
    <n v="0"/>
    <n v="0"/>
    <n v="0"/>
    <n v="0"/>
    <n v="0"/>
    <n v="0"/>
    <n v="0"/>
    <n v="0"/>
    <s v="HOUSING OPPORTUNITY FUND"/>
    <s v="HOF OPER HEN RENT/UNTILITY15"/>
    <s v="DEFAULT"/>
    <s v="Default"/>
  </r>
  <r>
    <x v="1"/>
    <s v="1126638"/>
    <s v="351121"/>
    <x v="203"/>
    <s v="0000000"/>
    <n v="2016"/>
    <x v="4"/>
    <x v="202"/>
    <s v="R3000-REVENUE"/>
    <s v="R3340-STATE GRANTS"/>
    <m/>
    <n v="0"/>
    <n v="0"/>
    <n v="66806.36"/>
    <n v="0"/>
    <n v="-66806.36"/>
    <s v="N/A"/>
    <n v="0"/>
    <n v="66806.36"/>
    <n v="0"/>
    <n v="0"/>
    <n v="0"/>
    <n v="0"/>
    <n v="0"/>
    <n v="0"/>
    <n v="0"/>
    <n v="0"/>
    <n v="0"/>
    <n v="0"/>
    <n v="0"/>
    <s v="HOUSING OPPORTUNITY FUND"/>
    <s v="HOF OPER HEN RENT/UNTILITY15"/>
    <s v="HSNG AND ESSNTL NEEDS"/>
    <s v="Default"/>
  </r>
  <r>
    <x v="1"/>
    <s v="1126638"/>
    <s v="351121"/>
    <x v="111"/>
    <s v="5595000"/>
    <n v="2016"/>
    <x v="3"/>
    <x v="111"/>
    <s v="50000-PROGRAM EXPENDITURE BUDGET"/>
    <s v="53000-SERVICES-OTHER CHARGES"/>
    <m/>
    <n v="0"/>
    <n v="0"/>
    <n v="0"/>
    <n v="0"/>
    <n v="0"/>
    <s v="N/A"/>
    <n v="811000"/>
    <n v="-811000"/>
    <n v="0"/>
    <n v="0"/>
    <n v="0"/>
    <n v="0"/>
    <n v="0"/>
    <n v="0"/>
    <n v="0"/>
    <n v="0"/>
    <n v="0"/>
    <n v="0"/>
    <n v="0"/>
    <s v="HOUSING OPPORTUNITY FUND"/>
    <s v="HOF OPER HEN RENT/UNTILITY15"/>
    <s v="HSNG AND ESSNTL NEEDS"/>
    <s v="FACILITIES MAINTENANCE AND OPERATIONS"/>
  </r>
  <r>
    <x v="1"/>
    <s v="1126639"/>
    <s v="000000"/>
    <x v="6"/>
    <s v="0000000"/>
    <n v="2016"/>
    <x v="0"/>
    <x v="6"/>
    <s v="BS000-CURRENT ASSETS"/>
    <s v="B1150-ACCOUNTS RECEIVABLE"/>
    <m/>
    <n v="0"/>
    <n v="0"/>
    <n v="0"/>
    <n v="0"/>
    <n v="0"/>
    <s v="N/A"/>
    <n v="117173.5"/>
    <n v="-117173.5"/>
    <n v="0"/>
    <n v="0"/>
    <n v="0"/>
    <n v="0"/>
    <n v="0"/>
    <n v="0"/>
    <n v="0"/>
    <n v="0"/>
    <n v="0"/>
    <n v="0"/>
    <n v="0"/>
    <s v="HOUSING OPPORTUNITY FUND"/>
    <s v="FOH OPER HEN ESSENTIAL15"/>
    <s v="DEFAULT"/>
    <s v="Default"/>
  </r>
  <r>
    <x v="1"/>
    <s v="1126639"/>
    <s v="000000"/>
    <x v="9"/>
    <s v="0000000"/>
    <n v="2016"/>
    <x v="0"/>
    <x v="9"/>
    <s v="BS000-CURRENT ASSETS"/>
    <s v="B1150-ACCOUNTS RECEIVABLE"/>
    <m/>
    <n v="0"/>
    <n v="0"/>
    <n v="-120545.49"/>
    <n v="0"/>
    <n v="120545.49"/>
    <s v="N/A"/>
    <n v="-117173.5"/>
    <n v="-3371.9900000000002"/>
    <n v="0"/>
    <n v="0"/>
    <n v="0"/>
    <n v="0"/>
    <n v="0"/>
    <n v="0"/>
    <n v="0"/>
    <n v="0"/>
    <n v="0"/>
    <n v="0"/>
    <n v="0"/>
    <s v="HOUSING OPPORTUNITY FUND"/>
    <s v="FOH OPER HEN ESSENTIAL15"/>
    <s v="DEFAULT"/>
    <s v="Default"/>
  </r>
  <r>
    <x v="1"/>
    <s v="1126639"/>
    <s v="000000"/>
    <x v="29"/>
    <s v="0000000"/>
    <n v="2016"/>
    <x v="1"/>
    <x v="29"/>
    <s v="BS200-CURRENT LIABILITIES"/>
    <s v="B2220-DEFERRED REVENUES"/>
    <m/>
    <n v="0"/>
    <n v="0"/>
    <n v="0"/>
    <n v="0"/>
    <n v="0"/>
    <s v="N/A"/>
    <n v="0"/>
    <n v="0"/>
    <n v="0"/>
    <n v="0"/>
    <n v="0"/>
    <n v="0"/>
    <n v="0"/>
    <n v="0"/>
    <n v="0"/>
    <n v="0"/>
    <n v="0"/>
    <n v="0"/>
    <n v="0"/>
    <s v="HOUSING OPPORTUNITY FUND"/>
    <s v="FOH OPER HEN ESSENTIAL15"/>
    <s v="DEFAULT"/>
    <s v="Default"/>
  </r>
  <r>
    <x v="1"/>
    <s v="1126639"/>
    <s v="351121"/>
    <x v="203"/>
    <s v="0000000"/>
    <n v="2016"/>
    <x v="4"/>
    <x v="202"/>
    <s v="R3000-REVENUE"/>
    <s v="R3340-STATE GRANTS"/>
    <m/>
    <n v="0"/>
    <n v="0"/>
    <n v="0"/>
    <n v="0"/>
    <n v="0"/>
    <s v="N/A"/>
    <n v="0"/>
    <n v="0"/>
    <n v="0"/>
    <n v="0"/>
    <n v="0"/>
    <n v="0"/>
    <n v="0"/>
    <n v="0"/>
    <n v="0"/>
    <n v="0"/>
    <n v="0"/>
    <n v="0"/>
    <n v="0"/>
    <s v="HOUSING OPPORTUNITY FUND"/>
    <s v="FOH OPER HEN ESSENTIAL15"/>
    <s v="HSNG AND ESSNTL NEEDS"/>
    <s v="Default"/>
  </r>
  <r>
    <x v="1"/>
    <s v="1126639"/>
    <s v="351121"/>
    <x v="111"/>
    <s v="5595000"/>
    <n v="2016"/>
    <x v="3"/>
    <x v="111"/>
    <s v="50000-PROGRAM EXPENDITURE BUDGET"/>
    <s v="53000-SERVICES-OTHER CHARGES"/>
    <m/>
    <n v="0"/>
    <n v="0"/>
    <n v="0"/>
    <n v="0"/>
    <n v="0"/>
    <s v="N/A"/>
    <n v="126095.75"/>
    <n v="-126095.75"/>
    <n v="0"/>
    <n v="0"/>
    <n v="0"/>
    <n v="0"/>
    <n v="0"/>
    <n v="0"/>
    <n v="0"/>
    <n v="0"/>
    <n v="0"/>
    <n v="0"/>
    <n v="0"/>
    <s v="HOUSING OPPORTUNITY FUND"/>
    <s v="FOH OPER HEN ESSENTIAL15"/>
    <s v="HSNG AND ESSNTL NEEDS"/>
    <s v="FACILITIES MAINTENANCE AND OPERATIONS"/>
  </r>
  <r>
    <x v="1"/>
    <s v="1126669"/>
    <s v="351020"/>
    <x v="38"/>
    <s v="5595000"/>
    <n v="2016"/>
    <x v="3"/>
    <x v="38"/>
    <s v="50000-PROGRAM EXPENDITURE BUDGET"/>
    <s v="53000-SERVICES-OTHER CHARGES"/>
    <m/>
    <n v="0"/>
    <n v="0"/>
    <n v="0"/>
    <n v="0"/>
    <n v="0"/>
    <s v="N/A"/>
    <n v="0"/>
    <n v="0"/>
    <n v="0"/>
    <n v="0"/>
    <n v="0"/>
    <n v="0"/>
    <n v="0"/>
    <n v="0"/>
    <n v="0"/>
    <n v="0"/>
    <n v="0"/>
    <n v="0"/>
    <n v="0"/>
    <s v="HOUSING OPPORTUNITY FUND"/>
    <s v="HOF FALKIN APP REVIEW"/>
    <s v="RAHP HSG CAPITAL"/>
    <s v="FACILITIES MAINTENANCE AND OPERATIONS"/>
  </r>
  <r>
    <x v="1"/>
    <s v="1126974"/>
    <s v="351022"/>
    <x v="111"/>
    <s v="5590000"/>
    <n v="2016"/>
    <x v="3"/>
    <x v="111"/>
    <s v="50000-PROGRAM EXPENDITURE BUDGET"/>
    <s v="53000-SERVICES-OTHER CHARGES"/>
    <m/>
    <n v="0"/>
    <n v="0"/>
    <n v="7927.67"/>
    <n v="0"/>
    <n v="-7927.67"/>
    <s v="N/A"/>
    <n v="26330.45"/>
    <n v="-18402.78"/>
    <n v="0"/>
    <n v="0"/>
    <n v="0"/>
    <n v="0"/>
    <n v="0"/>
    <n v="0"/>
    <n v="0"/>
    <n v="0"/>
    <n v="0"/>
    <n v="0"/>
    <n v="0"/>
    <s v="HOUSING OPPORTUNITY FUND"/>
    <s v="HOF ES-DRF EMERGENCY SHELTER"/>
    <s v="HOMELESS HOUSING"/>
    <s v="HOUSING AND COMMUNITY DEVELOPMENT"/>
  </r>
  <r>
    <x v="1"/>
    <s v="1126974"/>
    <s v="351022"/>
    <x v="111"/>
    <s v="5595000"/>
    <n v="2016"/>
    <x v="3"/>
    <x v="111"/>
    <s v="50000-PROGRAM EXPENDITURE BUDGET"/>
    <s v="53000-SERVICES-OTHER CHARGES"/>
    <m/>
    <n v="0"/>
    <n v="0"/>
    <n v="18372.78"/>
    <n v="0"/>
    <n v="-18372.78"/>
    <s v="N/A"/>
    <n v="18372.78"/>
    <n v="0"/>
    <n v="0"/>
    <n v="0"/>
    <n v="0"/>
    <n v="0"/>
    <n v="0"/>
    <n v="0"/>
    <n v="0"/>
    <n v="0"/>
    <n v="0"/>
    <n v="0"/>
    <n v="0"/>
    <s v="HOUSING OPPORTUNITY FUND"/>
    <s v="HOF ES-DRF EMERGENCY SHELTER"/>
    <s v="HOMELESS HOUSING"/>
    <s v="FACILITIES MAINTENANCE AND OPERATIONS"/>
  </r>
  <r>
    <x v="1"/>
    <s v="1126975"/>
    <s v="351022"/>
    <x v="111"/>
    <s v="5590000"/>
    <n v="2016"/>
    <x v="3"/>
    <x v="111"/>
    <s v="50000-PROGRAM EXPENDITURE BUDGET"/>
    <s v="53000-SERVICES-OTHER CHARGES"/>
    <m/>
    <n v="0"/>
    <n v="0"/>
    <n v="36353.599999999999"/>
    <n v="0"/>
    <n v="-36353.599999999999"/>
    <s v="N/A"/>
    <n v="45504"/>
    <n v="-9150.4"/>
    <n v="0"/>
    <n v="0"/>
    <n v="0"/>
    <n v="0"/>
    <n v="0"/>
    <n v="0"/>
    <n v="0"/>
    <n v="0"/>
    <n v="0"/>
    <n v="0"/>
    <n v="0"/>
    <s v="HOUSING OPPORTUNITY FUND"/>
    <s v="HOF THF-DRF EMERGENCY SHELTER"/>
    <s v="HOMELESS HOUSING"/>
    <s v="HOUSING AND COMMUNITY DEVELOPMENT"/>
  </r>
  <r>
    <x v="1"/>
    <s v="1126975"/>
    <s v="351022"/>
    <x v="111"/>
    <s v="5595000"/>
    <n v="2016"/>
    <x v="3"/>
    <x v="111"/>
    <s v="50000-PROGRAM EXPENDITURE BUDGET"/>
    <s v="53000-SERVICES-OTHER CHARGES"/>
    <m/>
    <n v="0"/>
    <n v="0"/>
    <n v="9150.4"/>
    <n v="0"/>
    <n v="-9150.4"/>
    <s v="N/A"/>
    <n v="9150.4"/>
    <n v="0"/>
    <n v="0"/>
    <n v="0"/>
    <n v="0"/>
    <n v="0"/>
    <n v="0"/>
    <n v="0"/>
    <n v="0"/>
    <n v="0"/>
    <n v="0"/>
    <n v="0"/>
    <n v="0"/>
    <s v="HOUSING OPPORTUNITY FUND"/>
    <s v="HOF THF-DRF EMERGENCY SHELTER"/>
    <s v="HOMELESS HOUSING"/>
    <s v="FACILITIES MAINTENANCE AND OPERATIONS"/>
  </r>
  <r>
    <x v="1"/>
    <s v="1127010"/>
    <s v="351021"/>
    <x v="111"/>
    <s v="5590000"/>
    <n v="2016"/>
    <x v="3"/>
    <x v="111"/>
    <s v="50000-PROGRAM EXPENDITURE BUDGET"/>
    <s v="53000-SERVICES-OTHER CHARGES"/>
    <m/>
    <n v="0"/>
    <n v="0"/>
    <n v="-8837.35"/>
    <n v="0"/>
    <n v="8837.35"/>
    <s v="N/A"/>
    <n v="0"/>
    <n v="-8837.35"/>
    <n v="0"/>
    <n v="0"/>
    <n v="0"/>
    <n v="0"/>
    <n v="0"/>
    <n v="0"/>
    <n v="0"/>
    <n v="0"/>
    <n v="0"/>
    <n v="0"/>
    <n v="0"/>
    <s v="HOUSING OPPORTUNITY FUND"/>
    <s v="HOF ES/THF-RAHP EMERGENCY SHEL"/>
    <s v="RA HP HSG OPRATNS AND MAINT"/>
    <s v="HOUSING AND COMMUNITY DEVELOPMENT"/>
  </r>
  <r>
    <x v="1"/>
    <s v="1127055"/>
    <s v="351022"/>
    <x v="111"/>
    <s v="5595000"/>
    <n v="2016"/>
    <x v="3"/>
    <x v="111"/>
    <s v="50000-PROGRAM EXPENDITURE BUDGET"/>
    <s v="53000-SERVICES-OTHER CHARGES"/>
    <m/>
    <n v="0"/>
    <n v="0"/>
    <n v="0"/>
    <n v="0"/>
    <n v="0"/>
    <s v="N/A"/>
    <n v="0"/>
    <n v="0"/>
    <n v="0"/>
    <n v="0"/>
    <n v="0"/>
    <n v="0"/>
    <n v="0"/>
    <n v="0"/>
    <n v="0"/>
    <n v="0"/>
    <n v="0"/>
    <n v="0"/>
    <n v="0"/>
    <s v="HOUSING OPPORTUNITY FUND"/>
    <s v="HOF YTH YNG FHC-5501922-VII"/>
    <s v="HOMELESS HOUSING"/>
    <s v="FACILITIES MAINTENANCE AND OPERATIONS"/>
  </r>
  <r>
    <x v="1"/>
    <s v="1127119"/>
    <s v="000000"/>
    <x v="6"/>
    <s v="0000000"/>
    <n v="2016"/>
    <x v="0"/>
    <x v="6"/>
    <s v="BS000-CURRENT ASSETS"/>
    <s v="B1150-ACCOUNTS RECEIVABLE"/>
    <m/>
    <n v="0"/>
    <n v="0"/>
    <n v="0"/>
    <n v="0"/>
    <n v="0"/>
    <s v="N/A"/>
    <n v="0"/>
    <n v="0"/>
    <n v="0"/>
    <n v="0"/>
    <n v="0"/>
    <n v="0"/>
    <n v="0"/>
    <n v="0"/>
    <n v="0"/>
    <n v="0"/>
    <n v="0"/>
    <n v="0"/>
    <n v="0"/>
    <s v="HOUSING OPPORTUNITY FUND"/>
    <s v="HOF CHG ES Project Correction"/>
    <s v="DEFAULT"/>
    <s v="Default"/>
  </r>
  <r>
    <x v="1"/>
    <s v="1127119"/>
    <s v="000000"/>
    <x v="9"/>
    <s v="0000000"/>
    <n v="2016"/>
    <x v="0"/>
    <x v="9"/>
    <s v="BS000-CURRENT ASSETS"/>
    <s v="B1150-ACCOUNTS RECEIVABLE"/>
    <m/>
    <n v="0"/>
    <n v="0"/>
    <n v="-75227.89"/>
    <n v="0"/>
    <n v="75227.89"/>
    <s v="N/A"/>
    <n v="0"/>
    <n v="182216.76"/>
    <n v="0"/>
    <n v="0"/>
    <n v="0"/>
    <n v="0"/>
    <n v="-257444.65"/>
    <n v="0"/>
    <n v="0"/>
    <n v="0"/>
    <n v="0"/>
    <n v="0"/>
    <n v="0"/>
    <s v="HOUSING OPPORTUNITY FUND"/>
    <s v="HOF CHG ES Project Correction"/>
    <s v="DEFAULT"/>
    <s v="Default"/>
  </r>
  <r>
    <x v="1"/>
    <s v="1127119"/>
    <s v="000000"/>
    <x v="29"/>
    <s v="0000000"/>
    <n v="2016"/>
    <x v="1"/>
    <x v="29"/>
    <s v="BS200-CURRENT LIABILITIES"/>
    <s v="B2220-DEFERRED REVENUES"/>
    <m/>
    <n v="0"/>
    <n v="0"/>
    <n v="-0.03"/>
    <n v="0"/>
    <n v="0.03"/>
    <s v="N/A"/>
    <n v="0"/>
    <n v="-257444.68"/>
    <n v="0"/>
    <n v="0"/>
    <n v="0"/>
    <n v="0"/>
    <n v="257444.65"/>
    <n v="0"/>
    <n v="0"/>
    <n v="0"/>
    <n v="0"/>
    <n v="0"/>
    <n v="0"/>
    <s v="HOUSING OPPORTUNITY FUND"/>
    <s v="HOF CHG ES Project Correction"/>
    <s v="DEFAULT"/>
    <s v="Default"/>
  </r>
  <r>
    <x v="1"/>
    <s v="1127119"/>
    <s v="351120"/>
    <x v="202"/>
    <s v="0000000"/>
    <n v="2016"/>
    <x v="4"/>
    <x v="201"/>
    <s v="R3000-REVENUE"/>
    <s v="R3340-STATE GRANTS"/>
    <m/>
    <n v="0"/>
    <n v="0"/>
    <n v="-182787.48"/>
    <n v="0"/>
    <n v="182787.48"/>
    <s v="N/A"/>
    <n v="43372.58"/>
    <n v="-271239.14"/>
    <n v="0"/>
    <n v="0"/>
    <n v="0"/>
    <n v="0"/>
    <n v="0"/>
    <n v="45079.08"/>
    <n v="0"/>
    <n v="0"/>
    <n v="0"/>
    <n v="0"/>
    <n v="0"/>
    <s v="HOUSING OPPORTUNITY FUND"/>
    <s v="HOF CHG ES Project Correction"/>
    <s v="CONSLDTD ST HMLSS BLK GRN"/>
    <s v="Default"/>
  </r>
  <r>
    <x v="1"/>
    <s v="1127119"/>
    <s v="351120"/>
    <x v="111"/>
    <s v="5595000"/>
    <n v="2016"/>
    <x v="3"/>
    <x v="111"/>
    <s v="50000-PROGRAM EXPENDITURE BUDGET"/>
    <s v="53000-SERVICES-OTHER CHARGES"/>
    <m/>
    <n v="0"/>
    <n v="0"/>
    <n v="-25582.37"/>
    <n v="0"/>
    <n v="25582.37"/>
    <s v="N/A"/>
    <n v="-61985.62"/>
    <n v="81482.33"/>
    <n v="0"/>
    <n v="0"/>
    <n v="0"/>
    <n v="0"/>
    <n v="0"/>
    <n v="-45079.08"/>
    <n v="0"/>
    <n v="0"/>
    <n v="0"/>
    <n v="0"/>
    <n v="0"/>
    <s v="HOUSING OPPORTUNITY FUND"/>
    <s v="HOF CHG ES Project Correction"/>
    <s v="CONSLDTD ST HMLSS BLK GRN"/>
    <s v="FACILITIES MAINTENANCE AND OPERATIONS"/>
  </r>
  <r>
    <x v="1"/>
    <s v="1127120"/>
    <s v="351022"/>
    <x v="228"/>
    <s v="5590000"/>
    <n v="2016"/>
    <x v="3"/>
    <x v="227"/>
    <s v="50000-PROGRAM EXPENDITURE BUDGET"/>
    <s v="58000-INTRAGOVERNMENTAL CONTRIBUTIONS"/>
    <m/>
    <n v="0"/>
    <n v="0"/>
    <n v="0"/>
    <n v="0"/>
    <n v="0"/>
    <s v="N/A"/>
    <n v="0"/>
    <n v="0"/>
    <n v="0"/>
    <n v="0"/>
    <n v="0"/>
    <n v="0"/>
    <n v="0"/>
    <n v="0"/>
    <n v="0"/>
    <n v="0"/>
    <n v="0"/>
    <n v="0"/>
    <n v="0"/>
    <s v="HOUSING OPPORTUNITY FUND"/>
    <s v="HOF OPER CLEAR PATH-EER"/>
    <s v="HOMELESS HOUSING"/>
    <s v="HOUSING AND COMMUNITY DEVELOPMENT"/>
  </r>
  <r>
    <x v="1"/>
    <s v="1127334"/>
    <s v="351022"/>
    <x v="111"/>
    <s v="5592000"/>
    <n v="2016"/>
    <x v="3"/>
    <x v="111"/>
    <s v="50000-PROGRAM EXPENDITURE BUDGET"/>
    <s v="53000-SERVICES-OTHER CHARGES"/>
    <m/>
    <n v="0"/>
    <n v="0"/>
    <n v="0"/>
    <n v="0"/>
    <n v="0"/>
    <s v="N/A"/>
    <n v="0"/>
    <n v="0"/>
    <n v="0"/>
    <n v="0"/>
    <n v="0"/>
    <n v="0"/>
    <n v="0"/>
    <n v="0"/>
    <n v="0"/>
    <n v="0"/>
    <n v="0"/>
    <n v="0"/>
    <n v="0"/>
    <s v="HOUSING OPPORTUNITY FUND"/>
    <s v="Youth &amp; Family Network (YYAs)"/>
    <s v="HOMELESS HOUSING"/>
    <s v="HOUSING AND COMMUNITY SERVICES"/>
  </r>
  <r>
    <x v="1"/>
    <s v="1127752"/>
    <s v="000000"/>
    <x v="6"/>
    <s v="0000000"/>
    <n v="2016"/>
    <x v="0"/>
    <x v="6"/>
    <s v="BS000-CURRENT ASSETS"/>
    <s v="B1150-ACCOUNTS RECEIVABLE"/>
    <m/>
    <n v="0"/>
    <n v="0"/>
    <n v="592506.25"/>
    <n v="0"/>
    <n v="-592506.25"/>
    <s v="N/A"/>
    <n v="542338.75"/>
    <n v="7490.25"/>
    <n v="32615"/>
    <n v="-302677.02"/>
    <n v="898334.43"/>
    <n v="-254331.46"/>
    <n v="-54024.89"/>
    <n v="218553.59"/>
    <n v="-354275.15"/>
    <n v="-640008.75"/>
    <n v="178107.25"/>
    <n v="320384.25"/>
    <n v="0"/>
    <s v="HOUSING OPPORTUNITY FUND"/>
    <s v="DCHS HCD PERM SUPPORTIVE HSG"/>
    <s v="DEFAULT"/>
    <s v="Default"/>
  </r>
  <r>
    <x v="1"/>
    <s v="1127752"/>
    <s v="000000"/>
    <x v="9"/>
    <s v="0000000"/>
    <n v="2016"/>
    <x v="0"/>
    <x v="9"/>
    <s v="BS000-CURRENT ASSETS"/>
    <s v="B1150-ACCOUNTS RECEIVABLE"/>
    <m/>
    <n v="0"/>
    <n v="0"/>
    <n v="0"/>
    <n v="0"/>
    <n v="0"/>
    <s v="N/A"/>
    <n v="0"/>
    <n v="0"/>
    <n v="0"/>
    <n v="0"/>
    <n v="0"/>
    <n v="0"/>
    <n v="452841.09"/>
    <n v="-470962.62"/>
    <n v="-535.54999999999995"/>
    <n v="-4700"/>
    <n v="-5064.21"/>
    <n v="28421.29"/>
    <n v="0"/>
    <s v="HOUSING OPPORTUNITY FUND"/>
    <s v="DCHS HCD PERM SUPPORTIVE HSG"/>
    <s v="DEFAULT"/>
    <s v="Default"/>
  </r>
  <r>
    <x v="1"/>
    <s v="1127752"/>
    <s v="000000"/>
    <x v="184"/>
    <s v="0000000"/>
    <n v="2016"/>
    <x v="0"/>
    <x v="183"/>
    <s v="BS000-CURRENT ASSETS"/>
    <s v="B1155-OTHER RECEIVABLE"/>
    <m/>
    <n v="0"/>
    <n v="0"/>
    <n v="0"/>
    <n v="0"/>
    <n v="0"/>
    <s v="N/A"/>
    <n v="0"/>
    <n v="0"/>
    <n v="0"/>
    <n v="0"/>
    <n v="0"/>
    <n v="0"/>
    <n v="0"/>
    <n v="0"/>
    <n v="0"/>
    <n v="70000"/>
    <n v="-70000"/>
    <n v="0"/>
    <n v="0"/>
    <s v="HOUSING OPPORTUNITY FUND"/>
    <s v="DCHS HCD PERM SUPPORTIVE HSG"/>
    <s v="DEFAULT"/>
    <s v="Default"/>
  </r>
  <r>
    <x v="1"/>
    <s v="1127752"/>
    <s v="000000"/>
    <x v="29"/>
    <s v="0000000"/>
    <n v="2016"/>
    <x v="1"/>
    <x v="29"/>
    <s v="BS200-CURRENT LIABILITIES"/>
    <s v="B2220-DEFERRED REVENUES"/>
    <m/>
    <n v="0"/>
    <n v="0"/>
    <n v="0"/>
    <n v="0"/>
    <n v="0"/>
    <s v="N/A"/>
    <n v="-527914.86"/>
    <n v="527914.86"/>
    <n v="0"/>
    <n v="0"/>
    <n v="0"/>
    <n v="0"/>
    <n v="-452841.09"/>
    <n v="470962.62"/>
    <n v="535.54999999999995"/>
    <n v="4700"/>
    <n v="5064.21"/>
    <n v="-28421.29"/>
    <n v="0"/>
    <s v="HOUSING OPPORTUNITY FUND"/>
    <s v="DCHS HCD PERM SUPPORTIVE HSG"/>
    <s v="DEFAULT"/>
    <s v="Default"/>
  </r>
  <r>
    <x v="1"/>
    <s v="1127752"/>
    <s v="351300"/>
    <x v="35"/>
    <s v="0000000"/>
    <n v="2016"/>
    <x v="1"/>
    <x v="35"/>
    <s v="BS270-OTHER EQUITY"/>
    <s v="B2999-MISCELLANEOUS OE"/>
    <m/>
    <n v="0"/>
    <n v="0"/>
    <n v="0"/>
    <n v="0"/>
    <n v="0"/>
    <s v="N/A"/>
    <n v="0"/>
    <n v="0"/>
    <n v="0"/>
    <n v="0"/>
    <n v="0"/>
    <n v="0"/>
    <n v="0"/>
    <n v="0"/>
    <n v="215.51"/>
    <n v="-215.51"/>
    <n v="0"/>
    <n v="0"/>
    <n v="0"/>
    <s v="HOUSING OPPORTUNITY FUND"/>
    <s v="DCHS HCD PERM SUPPORTIVE HSG"/>
    <s v="HOMELESS HOUSING PROGRAM"/>
    <s v="Default"/>
  </r>
  <r>
    <x v="1"/>
    <s v="1127752"/>
    <s v="351300"/>
    <x v="196"/>
    <s v="0000000"/>
    <n v="2016"/>
    <x v="4"/>
    <x v="195"/>
    <s v="R3000-REVENUE"/>
    <s v="R3080-BUDGETED FUND BALANCE"/>
    <m/>
    <n v="0"/>
    <n v="0"/>
    <n v="0"/>
    <n v="0"/>
    <n v="0"/>
    <s v="N/A"/>
    <n v="0"/>
    <n v="0"/>
    <n v="0"/>
    <n v="0"/>
    <n v="0"/>
    <n v="-40000"/>
    <n v="0"/>
    <n v="0"/>
    <n v="0"/>
    <n v="40000"/>
    <n v="0"/>
    <n v="0"/>
    <n v="0"/>
    <s v="HOUSING OPPORTUNITY FUND"/>
    <s v="DCHS HCD PERM SUPPORTIVE HSG"/>
    <s v="HOMELESS HOUSING PROGRAM"/>
    <s v="Default"/>
  </r>
  <r>
    <x v="1"/>
    <s v="1127752"/>
    <s v="351300"/>
    <x v="63"/>
    <s v="0000000"/>
    <n v="2016"/>
    <x v="4"/>
    <x v="63"/>
    <s v="R3000-REVENUE"/>
    <s v="R3310-FEDERAL GRANTS DIRECT"/>
    <m/>
    <n v="0"/>
    <n v="0"/>
    <n v="-2390447.23"/>
    <n v="0"/>
    <n v="2390447.23"/>
    <s v="N/A"/>
    <n v="-516508.75"/>
    <n v="-1023633.86"/>
    <n v="-472229"/>
    <n v="-167394.81"/>
    <n v="-129130.5"/>
    <n v="-107177.43000000001"/>
    <n v="0"/>
    <n v="45627.12"/>
    <n v="-20000"/>
    <n v="0"/>
    <n v="0"/>
    <n v="0"/>
    <n v="0"/>
    <s v="HOUSING OPPORTUNITY FUND"/>
    <s v="DCHS HCD PERM SUPPORTIVE HSG"/>
    <s v="HOMELESS HOUSING PROGRAM"/>
    <s v="Default"/>
  </r>
  <r>
    <x v="1"/>
    <s v="1127752"/>
    <s v="351300"/>
    <x v="64"/>
    <s v="0000000"/>
    <n v="2016"/>
    <x v="4"/>
    <x v="64"/>
    <s v="R3000-REVENUE"/>
    <s v="R3310-FEDERAL GRANTS DIRECT"/>
    <m/>
    <n v="0"/>
    <n v="0"/>
    <n v="-6628126.71"/>
    <n v="0"/>
    <n v="6628126.71"/>
    <s v="N/A"/>
    <n v="-25830"/>
    <n v="-54110"/>
    <n v="-90215"/>
    <n v="-98272.17"/>
    <n v="-941098.49"/>
    <n v="-745362.52"/>
    <n v="-702526.06"/>
    <n v="-766583.92"/>
    <n v="-701460.71"/>
    <n v="-909381.09"/>
    <n v="-731573.56"/>
    <n v="-861713.19000000006"/>
    <n v="0"/>
    <s v="HOUSING OPPORTUNITY FUND"/>
    <s v="DCHS HCD PERM SUPPORTIVE HSG"/>
    <s v="HOMELESS HOUSING PROGRAM"/>
    <s v="Default"/>
  </r>
  <r>
    <x v="1"/>
    <s v="1127752"/>
    <s v="351300"/>
    <x v="202"/>
    <s v="0000000"/>
    <n v="2016"/>
    <x v="4"/>
    <x v="201"/>
    <s v="R3000-REVENUE"/>
    <s v="R3340-STATE GRANTS"/>
    <m/>
    <n v="0"/>
    <n v="0"/>
    <n v="-273436.42"/>
    <n v="0"/>
    <n v="273436.42"/>
    <s v="N/A"/>
    <n v="0"/>
    <n v="0"/>
    <n v="0"/>
    <n v="-14100"/>
    <n v="-73772.42"/>
    <n v="-4700"/>
    <n v="-27561"/>
    <n v="-58334"/>
    <n v="0"/>
    <n v="-9406"/>
    <n v="-76163"/>
    <n v="-9400"/>
    <n v="0"/>
    <s v="HOUSING OPPORTUNITY FUND"/>
    <s v="DCHS HCD PERM SUPPORTIVE HSG"/>
    <s v="HOMELESS HOUSING PROGRAM"/>
    <s v="Default"/>
  </r>
  <r>
    <x v="1"/>
    <s v="1127752"/>
    <s v="351300"/>
    <x v="212"/>
    <s v="0000000"/>
    <n v="2016"/>
    <x v="4"/>
    <x v="211"/>
    <s v="R3000-REVENUE"/>
    <s v="R3400-CHARGE FOR SERVICES"/>
    <m/>
    <n v="0"/>
    <n v="0"/>
    <n v="-40000"/>
    <n v="0"/>
    <n v="40000"/>
    <s v="N/A"/>
    <n v="0"/>
    <n v="0"/>
    <n v="0"/>
    <n v="0"/>
    <n v="0"/>
    <n v="0"/>
    <n v="0"/>
    <n v="0"/>
    <n v="0"/>
    <n v="-40000"/>
    <n v="0"/>
    <n v="0"/>
    <n v="0"/>
    <s v="HOUSING OPPORTUNITY FUND"/>
    <s v="DCHS HCD PERM SUPPORTIVE HSG"/>
    <s v="HOMELESS HOUSING PROGRAM"/>
    <s v="Default"/>
  </r>
  <r>
    <x v="1"/>
    <s v="1127752"/>
    <s v="351300"/>
    <x v="205"/>
    <s v="0000000"/>
    <n v="2016"/>
    <x v="4"/>
    <x v="204"/>
    <s v="R3000-REVENUE"/>
    <s v="R3900-OTHER FINANCING SOURCES"/>
    <m/>
    <n v="0"/>
    <n v="0"/>
    <n v="-2770000"/>
    <n v="0"/>
    <n v="2770000"/>
    <s v="N/A"/>
    <n v="0"/>
    <n v="0"/>
    <n v="0"/>
    <n v="0"/>
    <n v="-1385000"/>
    <n v="0"/>
    <n v="0"/>
    <n v="0"/>
    <n v="0"/>
    <n v="-1385000"/>
    <n v="0"/>
    <n v="0"/>
    <n v="0"/>
    <s v="HOUSING OPPORTUNITY FUND"/>
    <s v="DCHS HCD PERM SUPPORTIVE HSG"/>
    <s v="HOMELESS HOUSING PROGRAM"/>
    <s v="Default"/>
  </r>
  <r>
    <x v="1"/>
    <s v="1127752"/>
    <s v="351300"/>
    <x v="198"/>
    <s v="0000000"/>
    <n v="2016"/>
    <x v="4"/>
    <x v="197"/>
    <s v="R3000-REVENUE"/>
    <s v="R3400-CHARGE FOR SERVICES"/>
    <m/>
    <n v="0"/>
    <n v="0"/>
    <n v="0"/>
    <n v="0"/>
    <n v="0"/>
    <s v="N/A"/>
    <n v="0"/>
    <n v="0"/>
    <n v="-20000"/>
    <n v="0"/>
    <n v="0"/>
    <n v="0"/>
    <n v="0"/>
    <n v="20000"/>
    <n v="0"/>
    <n v="0"/>
    <n v="0"/>
    <n v="0"/>
    <n v="0"/>
    <s v="HOUSING OPPORTUNITY FUND"/>
    <s v="DCHS HCD PERM SUPPORTIVE HSG"/>
    <s v="HOMELESS HOUSING PROGRAM"/>
    <s v="Default"/>
  </r>
  <r>
    <x v="1"/>
    <s v="1127752"/>
    <s v="351300"/>
    <x v="216"/>
    <s v="5590000"/>
    <n v="2016"/>
    <x v="3"/>
    <x v="215"/>
    <s v="50000-PROGRAM EXPENDITURE BUDGET"/>
    <s v="53000-SERVICES-OTHER CHARGES"/>
    <m/>
    <n v="0"/>
    <n v="0"/>
    <n v="100000"/>
    <n v="0"/>
    <n v="-100000"/>
    <s v="N/A"/>
    <n v="0"/>
    <n v="0"/>
    <n v="0"/>
    <n v="0"/>
    <n v="40000"/>
    <n v="0"/>
    <n v="0"/>
    <n v="30000"/>
    <n v="0"/>
    <n v="0"/>
    <n v="30000"/>
    <n v="0"/>
    <n v="0"/>
    <s v="HOUSING OPPORTUNITY FUND"/>
    <s v="DCHS HCD PERM SUPPORTIVE HSG"/>
    <s v="HOMELESS HOUSING PROGRAM"/>
    <s v="HOUSING AND COMMUNITY DEVELOPMENT"/>
  </r>
  <r>
    <x v="1"/>
    <s v="1127752"/>
    <s v="351300"/>
    <x v="111"/>
    <s v="5590000"/>
    <n v="2016"/>
    <x v="3"/>
    <x v="111"/>
    <s v="50000-PROGRAM EXPENDITURE BUDGET"/>
    <s v="53000-SERVICES-OTHER CHARGES"/>
    <m/>
    <n v="0"/>
    <n v="0"/>
    <n v="4976184.3499999996"/>
    <n v="1258988.55"/>
    <n v="-6235172.9000000004"/>
    <s v="N/A"/>
    <n v="0"/>
    <n v="14700"/>
    <n v="207881.81"/>
    <n v="805720.34"/>
    <n v="447842.15"/>
    <n v="492998.54000000004"/>
    <n v="266819.72000000003"/>
    <n v="838609.18"/>
    <n v="174585.57"/>
    <n v="472878.5"/>
    <n v="895582.79"/>
    <n v="358565.75"/>
    <n v="0"/>
    <s v="HOUSING OPPORTUNITY FUND"/>
    <s v="DCHS HCD PERM SUPPORTIVE HSG"/>
    <s v="HOMELESS HOUSING PROGRAM"/>
    <s v="HOUSING AND COMMUNITY DEVELOPMENT"/>
  </r>
  <r>
    <x v="1"/>
    <s v="1127752"/>
    <s v="351300"/>
    <x v="112"/>
    <s v="5590000"/>
    <n v="2016"/>
    <x v="3"/>
    <x v="112"/>
    <s v="50000-PROGRAM EXPENDITURE BUDGET"/>
    <s v="53000-SERVICES-OTHER CHARGES"/>
    <m/>
    <n v="0"/>
    <n v="0"/>
    <n v="9018573.9399999995"/>
    <n v="789470.77"/>
    <n v="-9808044.7100000009"/>
    <s v="N/A"/>
    <n v="1070253.6100000001"/>
    <n v="549829"/>
    <n v="702552.77"/>
    <n v="146839.89000000001"/>
    <n v="1084546.82"/>
    <n v="836940.44000000006"/>
    <n v="702526.06"/>
    <n v="720956.8"/>
    <n v="711046.55"/>
    <n v="899795.25"/>
    <n v="780806.03"/>
    <n v="812480.72"/>
    <n v="0"/>
    <s v="HOUSING OPPORTUNITY FUND"/>
    <s v="DCHS HCD PERM SUPPORTIVE HSG"/>
    <s v="HOMELESS HOUSING PROGRAM"/>
    <s v="HOUSING AND COMMUNITY DEVELOPMENT"/>
  </r>
  <r>
    <x v="1"/>
    <s v="1127752"/>
    <s v="351300"/>
    <x v="105"/>
    <s v="5590000"/>
    <n v="2016"/>
    <x v="3"/>
    <x v="105"/>
    <s v="50000-PROGRAM EXPENDITURE BUDGET"/>
    <s v="59900-CONTRA EXPENDITURES"/>
    <m/>
    <n v="0"/>
    <n v="0"/>
    <n v="0"/>
    <n v="0"/>
    <n v="0"/>
    <s v="N/A"/>
    <n v="0"/>
    <n v="0"/>
    <n v="0"/>
    <n v="0"/>
    <n v="0"/>
    <n v="0"/>
    <n v="0"/>
    <n v="0"/>
    <n v="0"/>
    <n v="0"/>
    <n v="0"/>
    <n v="0"/>
    <n v="0"/>
    <s v="HOUSING OPPORTUNITY FUND"/>
    <s v="DCHS HCD PERM SUPPORTIVE HSG"/>
    <s v="HOMELESS HOUSING PROGRAM"/>
    <s v="HOUSING AND COMMUNITY DEVELOPMENT"/>
  </r>
  <r>
    <x v="1"/>
    <s v="1127752"/>
    <s v="GAAP01"/>
    <x v="216"/>
    <s v="0000000"/>
    <n v="2016"/>
    <x v="3"/>
    <x v="215"/>
    <s v="50000-PROGRAM EXPENDITURE BUDGET"/>
    <s v="53000-SERVICES-OTHER CHARGES"/>
    <m/>
    <n v="0"/>
    <n v="0"/>
    <n v="0"/>
    <n v="0"/>
    <n v="0"/>
    <s v="N/A"/>
    <n v="0"/>
    <n v="0"/>
    <n v="0"/>
    <n v="0"/>
    <n v="0"/>
    <n v="0"/>
    <n v="0"/>
    <n v="0"/>
    <n v="0"/>
    <n v="-70000"/>
    <n v="70000"/>
    <n v="0"/>
    <n v="0"/>
    <s v="HOUSING OPPORTUNITY FUND"/>
    <s v="DCHS HCD PERM SUPPORTIVE HSG"/>
    <s v="GAAP ADJUSTMENTS"/>
    <s v="Default"/>
  </r>
  <r>
    <x v="1"/>
    <s v="1127757"/>
    <s v="000000"/>
    <x v="6"/>
    <s v="0000000"/>
    <n v="2016"/>
    <x v="0"/>
    <x v="6"/>
    <s v="BS000-CURRENT ASSETS"/>
    <s v="B1150-ACCOUNTS RECEIVABLE"/>
    <m/>
    <n v="0"/>
    <n v="0"/>
    <n v="0"/>
    <n v="0"/>
    <n v="0"/>
    <s v="N/A"/>
    <n v="0"/>
    <n v="0"/>
    <n v="0"/>
    <n v="0"/>
    <n v="7191.91"/>
    <n v="-7191.91"/>
    <n v="7081.18"/>
    <n v="9023.09"/>
    <n v="-12697.01"/>
    <n v="0"/>
    <n v="37592.74"/>
    <n v="-41000"/>
    <n v="0"/>
    <s v="HOUSING OPPORTUNITY FUND"/>
    <s v="DCHS HCD DIVERSION"/>
    <s v="DEFAULT"/>
    <s v="Default"/>
  </r>
  <r>
    <x v="1"/>
    <s v="1127757"/>
    <s v="000000"/>
    <x v="9"/>
    <s v="0000000"/>
    <n v="2016"/>
    <x v="0"/>
    <x v="9"/>
    <s v="BS000-CURRENT ASSETS"/>
    <s v="B1150-ACCOUNTS RECEIVABLE"/>
    <m/>
    <n v="0"/>
    <n v="0"/>
    <n v="0"/>
    <n v="0"/>
    <n v="0"/>
    <s v="N/A"/>
    <n v="0"/>
    <n v="0"/>
    <n v="0"/>
    <n v="0"/>
    <n v="0"/>
    <n v="0"/>
    <n v="0"/>
    <n v="-5215.3500000000004"/>
    <n v="0"/>
    <n v="5215.3500000000004"/>
    <n v="-5965.28"/>
    <n v="5965.28"/>
    <n v="0"/>
    <s v="HOUSING OPPORTUNITY FUND"/>
    <s v="DCHS HCD DIVERSION"/>
    <s v="DEFAULT"/>
    <s v="Default"/>
  </r>
  <r>
    <x v="1"/>
    <s v="1127757"/>
    <s v="000000"/>
    <x v="29"/>
    <s v="0000000"/>
    <n v="2016"/>
    <x v="1"/>
    <x v="29"/>
    <s v="BS200-CURRENT LIABILITIES"/>
    <s v="B2220-DEFERRED REVENUES"/>
    <m/>
    <n v="0"/>
    <n v="0"/>
    <n v="0"/>
    <n v="0"/>
    <n v="0"/>
    <s v="N/A"/>
    <n v="0"/>
    <n v="0"/>
    <n v="0"/>
    <n v="0"/>
    <n v="0"/>
    <n v="0"/>
    <n v="0"/>
    <n v="5215.3500000000004"/>
    <n v="0"/>
    <n v="-5215.3500000000004"/>
    <n v="5965.28"/>
    <n v="-5965.28"/>
    <n v="0"/>
    <s v="HOUSING OPPORTUNITY FUND"/>
    <s v="DCHS HCD DIVERSION"/>
    <s v="DEFAULT"/>
    <s v="Default"/>
  </r>
  <r>
    <x v="1"/>
    <s v="1127757"/>
    <s v="351300"/>
    <x v="55"/>
    <s v="0000000"/>
    <n v="2016"/>
    <x v="4"/>
    <x v="55"/>
    <s v="R3000-REVENUE"/>
    <s v="R3310-FEDERAL GRANTS DIRECT"/>
    <m/>
    <n v="0"/>
    <n v="0"/>
    <n v="-41000"/>
    <n v="0"/>
    <n v="41000"/>
    <s v="N/A"/>
    <n v="0"/>
    <n v="0"/>
    <n v="0"/>
    <n v="0"/>
    <n v="0"/>
    <n v="0"/>
    <n v="0"/>
    <n v="-3407.26"/>
    <n v="0"/>
    <n v="0"/>
    <n v="-37592.74"/>
    <n v="0"/>
    <n v="0"/>
    <s v="HOUSING OPPORTUNITY FUND"/>
    <s v="DCHS HCD DIVERSION"/>
    <s v="HOMELESS HOUSING PROGRAM"/>
    <s v="Default"/>
  </r>
  <r>
    <x v="1"/>
    <s v="1127757"/>
    <s v="351300"/>
    <x v="202"/>
    <s v="0000000"/>
    <n v="2016"/>
    <x v="4"/>
    <x v="201"/>
    <s v="R3000-REVENUE"/>
    <s v="R3340-STATE GRANTS"/>
    <m/>
    <n v="0"/>
    <n v="0"/>
    <n v="-21697.010000000002"/>
    <n v="0"/>
    <n v="21697.010000000002"/>
    <s v="N/A"/>
    <n v="0"/>
    <n v="0"/>
    <n v="0"/>
    <n v="0"/>
    <n v="-7191.91"/>
    <n v="0"/>
    <n v="-7081.18"/>
    <n v="-7423.92"/>
    <n v="0"/>
    <n v="0"/>
    <n v="0"/>
    <n v="0"/>
    <n v="0"/>
    <s v="HOUSING OPPORTUNITY FUND"/>
    <s v="DCHS HCD DIVERSION"/>
    <s v="HOMELESS HOUSING PROGRAM"/>
    <s v="Default"/>
  </r>
  <r>
    <x v="1"/>
    <s v="1127757"/>
    <s v="351300"/>
    <x v="111"/>
    <s v="5590000"/>
    <n v="2016"/>
    <x v="3"/>
    <x v="111"/>
    <s v="50000-PROGRAM EXPENDITURE BUDGET"/>
    <s v="53000-SERVICES-OTHER CHARGES"/>
    <m/>
    <n v="0"/>
    <n v="0"/>
    <n v="49296.340000000004"/>
    <n v="23572.31"/>
    <n v="-72868.650000000009"/>
    <s v="N/A"/>
    <n v="0"/>
    <n v="0"/>
    <n v="0"/>
    <n v="0"/>
    <n v="27810.440000000002"/>
    <n v="0"/>
    <n v="41820.25"/>
    <n v="0"/>
    <n v="0"/>
    <n v="0"/>
    <n v="-20334.350000000002"/>
    <n v="0"/>
    <n v="0"/>
    <s v="HOUSING OPPORTUNITY FUND"/>
    <s v="DCHS HCD DIVERSION"/>
    <s v="HOMELESS HOUSING PROGRAM"/>
    <s v="HOUSING AND COMMUNITY DEVELOPMENT"/>
  </r>
  <r>
    <x v="1"/>
    <s v="1127757"/>
    <s v="351300"/>
    <x v="112"/>
    <s v="5590000"/>
    <n v="2016"/>
    <x v="3"/>
    <x v="112"/>
    <s v="50000-PROGRAM EXPENDITURE BUDGET"/>
    <s v="53000-SERVICES-OTHER CHARGES"/>
    <m/>
    <n v="0"/>
    <n v="0"/>
    <n v="41000"/>
    <n v="20334.350000000002"/>
    <n v="-61334.35"/>
    <s v="N/A"/>
    <n v="0"/>
    <n v="0"/>
    <n v="0"/>
    <n v="0"/>
    <n v="0"/>
    <n v="0"/>
    <n v="3407.26"/>
    <n v="0"/>
    <n v="0"/>
    <n v="0"/>
    <n v="37592.74"/>
    <n v="0"/>
    <n v="0"/>
    <s v="HOUSING OPPORTUNITY FUND"/>
    <s v="DCHS HCD DIVERSION"/>
    <s v="HOMELESS HOUSING PROGRAM"/>
    <s v="HOUSING AND COMMUNITY DEVELOPMENT"/>
  </r>
  <r>
    <x v="1"/>
    <s v="1127769"/>
    <s v="000000"/>
    <x v="6"/>
    <s v="0000000"/>
    <n v="2016"/>
    <x v="0"/>
    <x v="6"/>
    <s v="BS000-CURRENT ASSETS"/>
    <s v="B1150-ACCOUNTS RECEIVABLE"/>
    <m/>
    <n v="0"/>
    <n v="0"/>
    <n v="0"/>
    <n v="0"/>
    <n v="0"/>
    <s v="N/A"/>
    <n v="0"/>
    <n v="0"/>
    <n v="0"/>
    <n v="0"/>
    <n v="0"/>
    <n v="0"/>
    <n v="41434.370000000003"/>
    <n v="-41434.370000000003"/>
    <n v="0"/>
    <n v="0"/>
    <n v="0"/>
    <n v="0"/>
    <n v="0"/>
    <s v="HOUSING OPPORTUNITY FUND"/>
    <s v="DCHS HCD PLANNING"/>
    <s v="DEFAULT"/>
    <s v="Default"/>
  </r>
  <r>
    <x v="1"/>
    <s v="1127769"/>
    <s v="000000"/>
    <x v="9"/>
    <s v="0000000"/>
    <n v="2016"/>
    <x v="0"/>
    <x v="9"/>
    <s v="BS000-CURRENT ASSETS"/>
    <s v="B1150-ACCOUNTS RECEIVABLE"/>
    <m/>
    <n v="0"/>
    <n v="0"/>
    <n v="0"/>
    <n v="0"/>
    <n v="0"/>
    <s v="N/A"/>
    <n v="0"/>
    <n v="0"/>
    <n v="0"/>
    <n v="0"/>
    <n v="0"/>
    <n v="0"/>
    <n v="0"/>
    <n v="0"/>
    <n v="0"/>
    <n v="0"/>
    <n v="0"/>
    <n v="0"/>
    <n v="0"/>
    <s v="HOUSING OPPORTUNITY FUND"/>
    <s v="DCHS HCD PLANNING"/>
    <s v="DEFAULT"/>
    <s v="Default"/>
  </r>
  <r>
    <x v="1"/>
    <s v="1127769"/>
    <s v="000000"/>
    <x v="29"/>
    <s v="0000000"/>
    <n v="2016"/>
    <x v="1"/>
    <x v="29"/>
    <s v="BS200-CURRENT LIABILITIES"/>
    <s v="B2220-DEFERRED REVENUES"/>
    <m/>
    <n v="0"/>
    <n v="0"/>
    <n v="0"/>
    <n v="0"/>
    <n v="0"/>
    <s v="N/A"/>
    <n v="0"/>
    <n v="0"/>
    <n v="0"/>
    <n v="0"/>
    <n v="0"/>
    <n v="0"/>
    <n v="0"/>
    <n v="0"/>
    <n v="0"/>
    <n v="0"/>
    <n v="0"/>
    <n v="0"/>
    <n v="0"/>
    <s v="HOUSING OPPORTUNITY FUND"/>
    <s v="DCHS HCD PLANNING"/>
    <s v="DEFAULT"/>
    <s v="Default"/>
  </r>
  <r>
    <x v="1"/>
    <s v="1127769"/>
    <s v="351300"/>
    <x v="64"/>
    <s v="0000000"/>
    <n v="2016"/>
    <x v="4"/>
    <x v="64"/>
    <s v="R3000-REVENUE"/>
    <s v="R3310-FEDERAL GRANTS DIRECT"/>
    <m/>
    <n v="0"/>
    <n v="0"/>
    <n v="-33565.629999999997"/>
    <n v="0"/>
    <n v="33565.629999999997"/>
    <s v="N/A"/>
    <n v="0"/>
    <n v="0"/>
    <n v="0"/>
    <n v="0"/>
    <n v="0"/>
    <n v="0"/>
    <n v="0"/>
    <n v="0"/>
    <n v="0"/>
    <n v="0"/>
    <n v="-33565.629999999997"/>
    <n v="0"/>
    <n v="0"/>
    <s v="HOUSING OPPORTUNITY FUND"/>
    <s v="DCHS HCD PLANNING"/>
    <s v="HOMELESS HOUSING PROGRAM"/>
    <s v="Default"/>
  </r>
  <r>
    <x v="1"/>
    <s v="1127769"/>
    <s v="351300"/>
    <x v="40"/>
    <s v="5590000"/>
    <n v="2016"/>
    <x v="3"/>
    <x v="40"/>
    <s v="50000-PROGRAM EXPENDITURE BUDGET"/>
    <s v="51000-WAGES AND BENEFITS"/>
    <s v="51100-SALARIES/WAGES"/>
    <n v="0"/>
    <n v="0"/>
    <n v="51461.11"/>
    <n v="0"/>
    <n v="-51461.11"/>
    <s v="N/A"/>
    <n v="0"/>
    <n v="0"/>
    <n v="0"/>
    <n v="0"/>
    <n v="0"/>
    <n v="0"/>
    <n v="0"/>
    <n v="0"/>
    <n v="0"/>
    <n v="0"/>
    <n v="51461.11"/>
    <n v="0"/>
    <n v="0"/>
    <s v="HOUSING OPPORTUNITY FUND"/>
    <s v="DCHS HCD PLANNING"/>
    <s v="HOMELESS HOUSING PROGRAM"/>
    <s v="HOUSING AND COMMUNITY DEVELOPMENT"/>
  </r>
  <r>
    <x v="1"/>
    <s v="1127769"/>
    <s v="351300"/>
    <x v="71"/>
    <s v="5590000"/>
    <n v="2016"/>
    <x v="3"/>
    <x v="71"/>
    <s v="50000-PROGRAM EXPENDITURE BUDGET"/>
    <s v="51000-WAGES AND BENEFITS"/>
    <s v="51300-PERSONNEL BENEFITS"/>
    <n v="0"/>
    <n v="0"/>
    <n v="940.16"/>
    <n v="0"/>
    <n v="-940.16"/>
    <s v="N/A"/>
    <n v="0"/>
    <n v="0"/>
    <n v="0"/>
    <n v="0"/>
    <n v="0"/>
    <n v="0"/>
    <n v="0"/>
    <n v="0"/>
    <n v="0"/>
    <n v="0"/>
    <n v="0"/>
    <n v="940.16"/>
    <n v="0"/>
    <s v="HOUSING OPPORTUNITY FUND"/>
    <s v="DCHS HCD PLANNING"/>
    <s v="HOMELESS HOUSING PROGRAM"/>
    <s v="HOUSING AND COMMUNITY DEVELOPMENT"/>
  </r>
  <r>
    <x v="1"/>
    <s v="1127769"/>
    <s v="351300"/>
    <x v="72"/>
    <s v="5590000"/>
    <n v="2016"/>
    <x v="3"/>
    <x v="72"/>
    <s v="50000-PROGRAM EXPENDITURE BUDGET"/>
    <s v="51000-WAGES AND BENEFITS"/>
    <s v="51300-PERSONNEL BENEFITS"/>
    <n v="0"/>
    <n v="0"/>
    <n v="174.87"/>
    <n v="0"/>
    <n v="-174.87"/>
    <s v="N/A"/>
    <n v="0"/>
    <n v="0"/>
    <n v="0"/>
    <n v="0"/>
    <n v="0"/>
    <n v="0"/>
    <n v="0"/>
    <n v="0"/>
    <n v="0"/>
    <n v="0"/>
    <n v="0"/>
    <n v="174.87"/>
    <n v="0"/>
    <s v="HOUSING OPPORTUNITY FUND"/>
    <s v="DCHS HCD PLANNING"/>
    <s v="HOMELESS HOUSING PROGRAM"/>
    <s v="HOUSING AND COMMUNITY DEVELOPMENT"/>
  </r>
  <r>
    <x v="1"/>
    <s v="1127769"/>
    <s v="351300"/>
    <x v="112"/>
    <s v="5590000"/>
    <n v="2016"/>
    <x v="3"/>
    <x v="112"/>
    <s v="50000-PROGRAM EXPENDITURE BUDGET"/>
    <s v="53000-SERVICES-OTHER CHARGES"/>
    <m/>
    <n v="0"/>
    <n v="0"/>
    <n v="33565.629999999997"/>
    <n v="0"/>
    <n v="-33565.629999999997"/>
    <s v="N/A"/>
    <n v="0"/>
    <n v="0"/>
    <n v="0"/>
    <n v="0"/>
    <n v="0"/>
    <n v="0"/>
    <n v="0"/>
    <n v="0"/>
    <n v="0"/>
    <n v="0"/>
    <n v="33565.629999999997"/>
    <n v="0"/>
    <n v="0"/>
    <s v="HOUSING OPPORTUNITY FUND"/>
    <s v="DCHS HCD PLANNING"/>
    <s v="HOMELESS HOUSING PROGRAM"/>
    <s v="HOUSING AND COMMUNITY DEVELOPMENT"/>
  </r>
  <r>
    <x v="1"/>
    <s v="1127769"/>
    <s v="351310"/>
    <x v="64"/>
    <s v="0000000"/>
    <n v="2016"/>
    <x v="4"/>
    <x v="64"/>
    <s v="R3000-REVENUE"/>
    <s v="R3310-FEDERAL GRANTS DIRECT"/>
    <m/>
    <n v="0"/>
    <n v="0"/>
    <n v="-41434.370000000003"/>
    <n v="0"/>
    <n v="41434.370000000003"/>
    <s v="N/A"/>
    <n v="0"/>
    <n v="0"/>
    <n v="0"/>
    <n v="0"/>
    <n v="0"/>
    <n v="0"/>
    <n v="-41434.370000000003"/>
    <n v="0"/>
    <n v="0"/>
    <n v="0"/>
    <n v="0"/>
    <n v="0"/>
    <n v="0"/>
    <s v="HOUSING OPPORTUNITY FUND"/>
    <s v="DCHS HCD PLANNING"/>
    <s v="COMMUNITY DEVELOPMENT PLANNING"/>
    <s v="Default"/>
  </r>
  <r>
    <x v="1"/>
    <s v="1127769"/>
    <s v="351310"/>
    <x v="229"/>
    <s v="5590000"/>
    <n v="2016"/>
    <x v="4"/>
    <x v="228"/>
    <s v="R3000-REVENUE"/>
    <s v="R3600-MISCELLANEOUS REVENUE"/>
    <m/>
    <n v="0"/>
    <n v="0"/>
    <n v="-4300"/>
    <n v="0"/>
    <n v="4300"/>
    <s v="N/A"/>
    <n v="0"/>
    <n v="0"/>
    <n v="0"/>
    <n v="0"/>
    <n v="0"/>
    <n v="0"/>
    <n v="0"/>
    <n v="0"/>
    <n v="-1200"/>
    <n v="-700"/>
    <n v="-1200"/>
    <n v="-1200"/>
    <n v="0"/>
    <s v="HOUSING OPPORTUNITY FUND"/>
    <s v="DCHS HCD PLANNING"/>
    <s v="COMMUNITY DEVELOPMENT PLANNING"/>
    <s v="HOUSING AND COMMUNITY DEVELOPMENT"/>
  </r>
  <r>
    <x v="1"/>
    <s v="1127769"/>
    <s v="351310"/>
    <x v="206"/>
    <s v="0000000"/>
    <n v="2016"/>
    <x v="4"/>
    <x v="205"/>
    <s v="R3000-REVENUE"/>
    <s v="R3900-OTHER FINANCING SOURCES"/>
    <m/>
    <n v="0"/>
    <n v="0"/>
    <n v="-400000"/>
    <n v="0"/>
    <n v="400000"/>
    <s v="N/A"/>
    <n v="0"/>
    <n v="0"/>
    <n v="0"/>
    <n v="0"/>
    <n v="0"/>
    <n v="0"/>
    <n v="0"/>
    <n v="0"/>
    <n v="0"/>
    <n v="0"/>
    <n v="-400000"/>
    <n v="0"/>
    <n v="0"/>
    <s v="HOUSING OPPORTUNITY FUND"/>
    <s v="DCHS HCD PLANNING"/>
    <s v="COMMUNITY DEVELOPMENT PLANNING"/>
    <s v="Default"/>
  </r>
  <r>
    <x v="1"/>
    <s v="1127769"/>
    <s v="351310"/>
    <x v="112"/>
    <s v="5590000"/>
    <n v="2016"/>
    <x v="3"/>
    <x v="112"/>
    <s v="50000-PROGRAM EXPENDITURE BUDGET"/>
    <s v="53000-SERVICES-OTHER CHARGES"/>
    <m/>
    <n v="0"/>
    <n v="0"/>
    <n v="41434.370000000003"/>
    <n v="0"/>
    <n v="-41434.370000000003"/>
    <s v="N/A"/>
    <n v="0"/>
    <n v="0"/>
    <n v="0"/>
    <n v="0"/>
    <n v="0"/>
    <n v="0"/>
    <n v="41434.370000000003"/>
    <n v="0"/>
    <n v="0"/>
    <n v="0"/>
    <n v="0"/>
    <n v="0"/>
    <n v="0"/>
    <s v="HOUSING OPPORTUNITY FUND"/>
    <s v="DCHS HCD PLANNING"/>
    <s v="COMMUNITY DEVELOPMENT PLANNING"/>
    <s v="HOUSING AND COMMUNITY DEVELOPMENT"/>
  </r>
  <r>
    <x v="1"/>
    <s v="1127769"/>
    <s v="351310"/>
    <x v="161"/>
    <s v="5590000"/>
    <n v="2016"/>
    <x v="3"/>
    <x v="160"/>
    <s v="50000-PROGRAM EXPENDITURE BUDGET"/>
    <s v="53000-SERVICES-OTHER CHARGES"/>
    <m/>
    <n v="0"/>
    <n v="0"/>
    <n v="44778"/>
    <n v="0"/>
    <n v="-44778"/>
    <s v="N/A"/>
    <n v="0"/>
    <n v="0"/>
    <n v="0"/>
    <n v="22389"/>
    <n v="0"/>
    <n v="0"/>
    <n v="11194.5"/>
    <n v="0"/>
    <n v="11194.5"/>
    <n v="0"/>
    <n v="0"/>
    <n v="0"/>
    <n v="0"/>
    <s v="HOUSING OPPORTUNITY FUND"/>
    <s v="DCHS HCD PLANNING"/>
    <s v="COMMUNITY DEVELOPMENT PLANNING"/>
    <s v="HOUSING AND COMMUNITY DEVELOPMENT"/>
  </r>
  <r>
    <x v="1"/>
    <s v="1127774"/>
    <s v="000000"/>
    <x v="6"/>
    <s v="0000000"/>
    <n v="2016"/>
    <x v="0"/>
    <x v="6"/>
    <s v="BS000-CURRENT ASSETS"/>
    <s v="B1150-ACCOUNTS RECEIVABLE"/>
    <m/>
    <n v="0"/>
    <n v="0"/>
    <n v="306675.10000000003"/>
    <n v="0"/>
    <n v="-306675.10000000003"/>
    <s v="N/A"/>
    <n v="0"/>
    <n v="0"/>
    <n v="0"/>
    <n v="42386.48"/>
    <n v="0"/>
    <n v="71527.540000000008"/>
    <n v="41120.07"/>
    <n v="28244.420000000002"/>
    <n v="30016.32"/>
    <n v="43626.79"/>
    <n v="38404.32"/>
    <n v="11349.16"/>
    <n v="0"/>
    <s v="HOUSING OPPORTUNITY FUND"/>
    <s v="DCHS HCD HOMELESS PRVNTN"/>
    <s v="DEFAULT"/>
    <s v="Default"/>
  </r>
  <r>
    <x v="1"/>
    <s v="1127774"/>
    <s v="000000"/>
    <x v="9"/>
    <s v="0000000"/>
    <n v="2016"/>
    <x v="0"/>
    <x v="9"/>
    <s v="BS000-CURRENT ASSETS"/>
    <s v="B1150-ACCOUNTS RECEIVABLE"/>
    <m/>
    <n v="0"/>
    <n v="0"/>
    <n v="-42308.11"/>
    <n v="0"/>
    <n v="42308.11"/>
    <s v="N/A"/>
    <n v="0"/>
    <n v="0"/>
    <n v="0"/>
    <n v="0"/>
    <n v="0"/>
    <n v="0"/>
    <n v="0"/>
    <n v="-84969.59"/>
    <n v="1113.76"/>
    <n v="-7185.26"/>
    <n v="-2124.4499999999998"/>
    <n v="50857.43"/>
    <n v="0"/>
    <s v="HOUSING OPPORTUNITY FUND"/>
    <s v="DCHS HCD HOMELESS PRVNTN"/>
    <s v="DEFAULT"/>
    <s v="Default"/>
  </r>
  <r>
    <x v="1"/>
    <s v="1127774"/>
    <s v="000000"/>
    <x v="29"/>
    <s v="0000000"/>
    <n v="2016"/>
    <x v="1"/>
    <x v="29"/>
    <s v="BS200-CURRENT LIABILITIES"/>
    <s v="B2220-DEFERRED REVENUES"/>
    <m/>
    <n v="0"/>
    <n v="0"/>
    <n v="42308.11"/>
    <n v="0"/>
    <n v="-42308.11"/>
    <s v="N/A"/>
    <n v="0"/>
    <n v="0"/>
    <n v="0"/>
    <n v="0"/>
    <n v="0"/>
    <n v="0"/>
    <n v="0"/>
    <n v="84969.59"/>
    <n v="-1113.76"/>
    <n v="7185.26"/>
    <n v="2124.4499999999998"/>
    <n v="-50857.43"/>
    <n v="0"/>
    <s v="HOUSING OPPORTUNITY FUND"/>
    <s v="DCHS HCD HOMELESS PRVNTN"/>
    <s v="DEFAULT"/>
    <s v="Default"/>
  </r>
  <r>
    <x v="1"/>
    <s v="1127774"/>
    <s v="351300"/>
    <x v="55"/>
    <s v="0000000"/>
    <n v="2016"/>
    <x v="4"/>
    <x v="55"/>
    <s v="R3000-REVENUE"/>
    <s v="R3310-FEDERAL GRANTS DIRECT"/>
    <m/>
    <n v="0"/>
    <n v="0"/>
    <n v="-154527.20000000001"/>
    <n v="0"/>
    <n v="154527.20000000001"/>
    <s v="N/A"/>
    <n v="0"/>
    <n v="0"/>
    <n v="0"/>
    <n v="0"/>
    <n v="0"/>
    <n v="0"/>
    <n v="0"/>
    <n v="-144046.51"/>
    <n v="114030.19"/>
    <n v="-50596.58"/>
    <n v="-18269.59"/>
    <n v="-55644.71"/>
    <n v="0"/>
    <s v="HOUSING OPPORTUNITY FUND"/>
    <s v="DCHS HCD HOMELESS PRVNTN"/>
    <s v="HOMELESS HOUSING PROGRAM"/>
    <s v="Default"/>
  </r>
  <r>
    <x v="1"/>
    <s v="1127774"/>
    <s v="351300"/>
    <x v="62"/>
    <s v="0000000"/>
    <n v="2016"/>
    <x v="4"/>
    <x v="62"/>
    <s v="R3000-REVENUE"/>
    <s v="R3310-FEDERAL GRANTS DIRECT"/>
    <m/>
    <n v="0"/>
    <n v="0"/>
    <n v="-55045"/>
    <n v="0"/>
    <n v="55045"/>
    <s v="N/A"/>
    <n v="0"/>
    <n v="0"/>
    <n v="0"/>
    <n v="0"/>
    <n v="0"/>
    <n v="0"/>
    <n v="0"/>
    <n v="-54809"/>
    <n v="0"/>
    <n v="-28"/>
    <n v="-37"/>
    <n v="-171"/>
    <n v="0"/>
    <s v="HOUSING OPPORTUNITY FUND"/>
    <s v="DCHS HCD HOMELESS PRVNTN"/>
    <s v="HOMELESS HOUSING PROGRAM"/>
    <s v="Default"/>
  </r>
  <r>
    <x v="1"/>
    <s v="1127774"/>
    <s v="351300"/>
    <x v="202"/>
    <s v="0000000"/>
    <n v="2016"/>
    <x v="4"/>
    <x v="201"/>
    <s v="R3000-REVENUE"/>
    <s v="R3340-STATE GRANTS"/>
    <m/>
    <n v="0"/>
    <n v="0"/>
    <n v="-271374.41000000003"/>
    <n v="0"/>
    <n v="271374.41000000003"/>
    <s v="N/A"/>
    <n v="0"/>
    <n v="0"/>
    <n v="0"/>
    <n v="-42386.48"/>
    <n v="0"/>
    <n v="-113914.02"/>
    <n v="-41120.07"/>
    <n v="0"/>
    <n v="0"/>
    <n v="18854.48"/>
    <n v="-20097.73"/>
    <n v="-72710.59"/>
    <n v="0"/>
    <s v="HOUSING OPPORTUNITY FUND"/>
    <s v="DCHS HCD HOMELESS PRVNTN"/>
    <s v="HOMELESS HOUSING PROGRAM"/>
    <s v="Default"/>
  </r>
  <r>
    <x v="1"/>
    <s v="1127774"/>
    <s v="351300"/>
    <x v="39"/>
    <s v="0000000"/>
    <n v="2016"/>
    <x v="4"/>
    <x v="39"/>
    <s v="R3000-REVENUE"/>
    <s v="R3600-MISCELLANEOUS REVENUE"/>
    <m/>
    <n v="0"/>
    <n v="0"/>
    <n v="-178176.80000000002"/>
    <n v="0"/>
    <n v="178176.80000000002"/>
    <s v="N/A"/>
    <n v="0"/>
    <n v="0"/>
    <n v="0"/>
    <n v="0"/>
    <n v="0"/>
    <n v="0"/>
    <n v="0"/>
    <n v="0"/>
    <n v="-144046.51"/>
    <n v="0"/>
    <n v="0"/>
    <n v="-34130.29"/>
    <n v="0"/>
    <s v="HOUSING OPPORTUNITY FUND"/>
    <s v="DCHS HCD HOMELESS PRVNTN"/>
    <s v="HOMELESS HOUSING PROGRAM"/>
    <s v="Default"/>
  </r>
  <r>
    <x v="1"/>
    <s v="1127774"/>
    <s v="351300"/>
    <x v="214"/>
    <s v="0000000"/>
    <n v="2016"/>
    <x v="4"/>
    <x v="213"/>
    <s v="R3000-REVENUE"/>
    <s v="R3900-OTHER FINANCING SOURCES"/>
    <m/>
    <n v="0"/>
    <n v="0"/>
    <n v="-3167000"/>
    <n v="0"/>
    <n v="3167000"/>
    <s v="N/A"/>
    <n v="0"/>
    <n v="0"/>
    <n v="0"/>
    <n v="0"/>
    <n v="0"/>
    <n v="-3167000"/>
    <n v="0"/>
    <n v="0"/>
    <n v="0"/>
    <n v="0"/>
    <n v="0"/>
    <n v="0"/>
    <n v="0"/>
    <s v="HOUSING OPPORTUNITY FUND"/>
    <s v="DCHS HCD HOMELESS PRVNTN"/>
    <s v="HOMELESS HOUSING PROGRAM"/>
    <s v="Default"/>
  </r>
  <r>
    <x v="1"/>
    <s v="1127774"/>
    <s v="351300"/>
    <x v="111"/>
    <s v="5590000"/>
    <n v="2016"/>
    <x v="3"/>
    <x v="111"/>
    <s v="50000-PROGRAM EXPENDITURE BUDGET"/>
    <s v="53000-SERVICES-OTHER CHARGES"/>
    <m/>
    <n v="0"/>
    <n v="0"/>
    <n v="1463123.88"/>
    <n v="27837.53"/>
    <n v="-1490961.4100000001"/>
    <s v="N/A"/>
    <n v="0"/>
    <n v="0"/>
    <n v="10000"/>
    <n v="109336.13"/>
    <n v="40247.379999999997"/>
    <n v="222695.67999999999"/>
    <n v="139099.94"/>
    <n v="40000"/>
    <n v="161345.30000000002"/>
    <n v="10930"/>
    <n v="338660.41000000003"/>
    <n v="390809.04"/>
    <n v="0"/>
    <s v="HOUSING OPPORTUNITY FUND"/>
    <s v="DCHS HCD HOMELESS PRVNTN"/>
    <s v="HOMELESS HOUSING PROGRAM"/>
    <s v="HOUSING AND COMMUNITY DEVELOPMENT"/>
  </r>
  <r>
    <x v="1"/>
    <s v="1127774"/>
    <s v="351300"/>
    <x v="111"/>
    <s v="5670000"/>
    <n v="2016"/>
    <x v="3"/>
    <x v="111"/>
    <s v="50000-PROGRAM EXPENDITURE BUDGET"/>
    <s v="53000-SERVICES-OTHER CHARGES"/>
    <m/>
    <n v="0"/>
    <n v="0"/>
    <n v="4990"/>
    <n v="0"/>
    <n v="-4990"/>
    <s v="N/A"/>
    <n v="0"/>
    <n v="0"/>
    <n v="0"/>
    <n v="0"/>
    <n v="0"/>
    <n v="0"/>
    <n v="0"/>
    <n v="0"/>
    <n v="0"/>
    <n v="0"/>
    <n v="0"/>
    <n v="4990"/>
    <n v="0"/>
    <s v="HOUSING OPPORTUNITY FUND"/>
    <s v="DCHS HCD HOMELESS PRVNTN"/>
    <s v="HOMELESS HOUSING PROGRAM"/>
    <s v="CHILDREN SOCIAL SERVICES"/>
  </r>
  <r>
    <x v="1"/>
    <s v="1127774"/>
    <s v="351300"/>
    <x v="111"/>
    <s v="5689000"/>
    <n v="2016"/>
    <x v="3"/>
    <x v="111"/>
    <s v="50000-PROGRAM EXPENDITURE BUDGET"/>
    <s v="53000-SERVICES-OTHER CHARGES"/>
    <m/>
    <n v="0"/>
    <n v="0"/>
    <n v="90475"/>
    <n v="0"/>
    <n v="-90475"/>
    <s v="N/A"/>
    <n v="0"/>
    <n v="0"/>
    <n v="0"/>
    <n v="0"/>
    <n v="0"/>
    <n v="0"/>
    <n v="0"/>
    <n v="0"/>
    <n v="0"/>
    <n v="90475"/>
    <n v="0"/>
    <n v="0"/>
    <n v="0"/>
    <s v="HOUSING OPPORTUNITY FUND"/>
    <s v="DCHS HCD HOMELESS PRVNTN"/>
    <s v="HOMELESS HOUSING PROGRAM"/>
    <s v="OTHER ACTIVITIES"/>
  </r>
  <r>
    <x v="1"/>
    <s v="1127774"/>
    <s v="351300"/>
    <x v="112"/>
    <s v="5590000"/>
    <n v="2016"/>
    <x v="3"/>
    <x v="112"/>
    <s v="50000-PROGRAM EXPENDITURE BUDGET"/>
    <s v="53000-SERVICES-OTHER CHARGES"/>
    <m/>
    <n v="0"/>
    <n v="0"/>
    <n v="387513"/>
    <n v="115663.7"/>
    <n v="-503176.7"/>
    <s v="N/A"/>
    <n v="0"/>
    <n v="0"/>
    <n v="0"/>
    <n v="39911.79"/>
    <n v="0"/>
    <n v="0"/>
    <n v="73974.13"/>
    <n v="0"/>
    <n v="131961.11000000002"/>
    <n v="7500"/>
    <n v="40415.75"/>
    <n v="93750.22"/>
    <n v="0"/>
    <s v="HOUSING OPPORTUNITY FUND"/>
    <s v="DCHS HCD HOMELESS PRVNTN"/>
    <s v="HOMELESS HOUSING PROGRAM"/>
    <s v="HOUSING AND COMMUNITY DEVELOPMENT"/>
  </r>
  <r>
    <x v="1"/>
    <s v="1127774"/>
    <s v="351300"/>
    <x v="42"/>
    <s v="5590000"/>
    <n v="2016"/>
    <x v="3"/>
    <x v="42"/>
    <s v="50000-PROGRAM EXPENDITURE BUDGET"/>
    <s v="55000-INTRAGOVERNMENTAL SERVICES"/>
    <m/>
    <n v="0"/>
    <n v="0"/>
    <n v="236"/>
    <n v="0"/>
    <n v="-236"/>
    <s v="N/A"/>
    <n v="0"/>
    <n v="0"/>
    <n v="0"/>
    <n v="0"/>
    <n v="0"/>
    <n v="0"/>
    <n v="0"/>
    <n v="0"/>
    <n v="0"/>
    <n v="28"/>
    <n v="65"/>
    <n v="143"/>
    <n v="0"/>
    <s v="HOUSING OPPORTUNITY FUND"/>
    <s v="DCHS HCD HOMELESS PRVNTN"/>
    <s v="HOMELESS HOUSING PROGRAM"/>
    <s v="HOUSING AND COMMUNITY DEVELOPMENT"/>
  </r>
  <r>
    <x v="1"/>
    <s v="1127777"/>
    <s v="000000"/>
    <x v="6"/>
    <s v="0000000"/>
    <n v="2016"/>
    <x v="0"/>
    <x v="6"/>
    <s v="BS000-CURRENT ASSETS"/>
    <s v="B1150-ACCOUNTS RECEIVABLE"/>
    <m/>
    <n v="0"/>
    <n v="0"/>
    <n v="0"/>
    <n v="0"/>
    <n v="0"/>
    <s v="N/A"/>
    <n v="0"/>
    <n v="0"/>
    <n v="0"/>
    <n v="932396.07000000007"/>
    <n v="815183.23"/>
    <n v="-947517.78"/>
    <n v="297328.18"/>
    <n v="-240140.6"/>
    <n v="-13099.43"/>
    <n v="708330.47"/>
    <n v="874152.95000000007"/>
    <n v="-2426633.09"/>
    <n v="0"/>
    <s v="HOUSING OPPORTUNITY FUND"/>
    <s v="DCHS HCD HSG &amp; ESSENTIAL NEEDS"/>
    <s v="DEFAULT"/>
    <s v="Default"/>
  </r>
  <r>
    <x v="1"/>
    <s v="1127777"/>
    <s v="000000"/>
    <x v="9"/>
    <s v="0000000"/>
    <n v="2016"/>
    <x v="0"/>
    <x v="9"/>
    <s v="BS000-CURRENT ASSETS"/>
    <s v="B1150-ACCOUNTS RECEIVABLE"/>
    <m/>
    <n v="0"/>
    <n v="0"/>
    <n v="0"/>
    <n v="0"/>
    <n v="0"/>
    <s v="N/A"/>
    <n v="0"/>
    <n v="0"/>
    <n v="0"/>
    <n v="0"/>
    <n v="0"/>
    <n v="-600"/>
    <n v="300"/>
    <n v="300"/>
    <n v="0"/>
    <n v="-723614.36"/>
    <n v="0"/>
    <n v="723614.36"/>
    <n v="0"/>
    <s v="HOUSING OPPORTUNITY FUND"/>
    <s v="DCHS HCD HSG &amp; ESSENTIAL NEEDS"/>
    <s v="DEFAULT"/>
    <s v="Default"/>
  </r>
  <r>
    <x v="1"/>
    <s v="1127777"/>
    <s v="000000"/>
    <x v="29"/>
    <s v="0000000"/>
    <n v="2016"/>
    <x v="1"/>
    <x v="29"/>
    <s v="BS200-CURRENT LIABILITIES"/>
    <s v="B2220-DEFERRED REVENUES"/>
    <m/>
    <n v="0"/>
    <n v="0"/>
    <n v="0"/>
    <n v="0"/>
    <n v="0"/>
    <s v="N/A"/>
    <n v="0"/>
    <n v="0"/>
    <n v="0"/>
    <n v="0"/>
    <n v="0"/>
    <n v="600"/>
    <n v="-300"/>
    <n v="-300"/>
    <n v="0"/>
    <n v="0"/>
    <n v="0"/>
    <n v="0"/>
    <n v="0"/>
    <s v="HOUSING OPPORTUNITY FUND"/>
    <s v="DCHS HCD HSG &amp; ESSENTIAL NEEDS"/>
    <s v="DEFAULT"/>
    <s v="Default"/>
  </r>
  <r>
    <x v="1"/>
    <s v="1127777"/>
    <s v="351300"/>
    <x v="203"/>
    <s v="0000000"/>
    <n v="2016"/>
    <x v="4"/>
    <x v="202"/>
    <s v="R3000-REVENUE"/>
    <s v="R3340-STATE GRANTS"/>
    <m/>
    <n v="0"/>
    <n v="0"/>
    <n v="-9818433.4499999993"/>
    <n v="0"/>
    <n v="9818433.4499999993"/>
    <s v="N/A"/>
    <n v="0"/>
    <n v="0"/>
    <n v="0"/>
    <n v="-2729632.09"/>
    <n v="-815183.23"/>
    <n v="-896742.89"/>
    <n v="-1097389.7"/>
    <n v="-857249.1"/>
    <n v="-844149.67"/>
    <n v="-828865.78"/>
    <n v="-874152.95000000007"/>
    <n v="-875068.04"/>
    <n v="0"/>
    <s v="HOUSING OPPORTUNITY FUND"/>
    <s v="DCHS HCD HSG &amp; ESSENTIAL NEEDS"/>
    <s v="HOMELESS HOUSING PROGRAM"/>
    <s v="Default"/>
  </r>
  <r>
    <x v="1"/>
    <s v="1127777"/>
    <s v="351300"/>
    <x v="111"/>
    <s v="5590000"/>
    <n v="2016"/>
    <x v="3"/>
    <x v="111"/>
    <s v="50000-PROGRAM EXPENDITURE BUDGET"/>
    <s v="53000-SERVICES-OTHER CHARGES"/>
    <m/>
    <n v="0"/>
    <n v="0"/>
    <n v="9818433.4499999993"/>
    <n v="1174918.55"/>
    <n v="-10993352"/>
    <s v="N/A"/>
    <n v="0"/>
    <n v="900118.33000000007"/>
    <n v="897117.69000000006"/>
    <n v="932396.07000000007"/>
    <n v="911864.6"/>
    <n v="906644.37"/>
    <n v="990806.85"/>
    <n v="857249.1"/>
    <n v="844149.67"/>
    <n v="828865.78"/>
    <n v="874152.95000000007"/>
    <n v="875068.04"/>
    <n v="0"/>
    <s v="HOUSING OPPORTUNITY FUND"/>
    <s v="DCHS HCD HSG &amp; ESSENTIAL NEEDS"/>
    <s v="HOMELESS HOUSING PROGRAM"/>
    <s v="HOUSING AND COMMUNITY DEVELOPMENT"/>
  </r>
  <r>
    <x v="1"/>
    <s v="1127779"/>
    <s v="000000"/>
    <x v="6"/>
    <s v="0000000"/>
    <n v="2016"/>
    <x v="0"/>
    <x v="6"/>
    <s v="BS000-CURRENT ASSETS"/>
    <s v="B1150-ACCOUNTS RECEIVABLE"/>
    <m/>
    <n v="0"/>
    <n v="0"/>
    <n v="188493.77"/>
    <n v="0"/>
    <n v="-188493.77"/>
    <s v="N/A"/>
    <n v="0"/>
    <n v="0"/>
    <n v="67317.8"/>
    <n v="164033.86000000002"/>
    <n v="374517.24"/>
    <n v="-372880"/>
    <n v="125129.34"/>
    <n v="73638.990000000005"/>
    <n v="-124435.05"/>
    <n v="-245033.25"/>
    <n v="388585.27"/>
    <n v="-262380.43"/>
    <n v="0"/>
    <s v="HOUSING OPPORTUNITY FUND"/>
    <s v="DCHS HCD RAPID RE-HOUSING"/>
    <s v="DEFAULT"/>
    <s v="Default"/>
  </r>
  <r>
    <x v="1"/>
    <s v="1127779"/>
    <s v="000000"/>
    <x v="9"/>
    <s v="0000000"/>
    <n v="2016"/>
    <x v="0"/>
    <x v="9"/>
    <s v="BS000-CURRENT ASSETS"/>
    <s v="B1150-ACCOUNTS RECEIVABLE"/>
    <m/>
    <n v="0"/>
    <n v="0"/>
    <n v="0"/>
    <n v="0"/>
    <n v="0"/>
    <s v="N/A"/>
    <n v="0"/>
    <n v="0"/>
    <n v="0"/>
    <n v="0"/>
    <n v="0"/>
    <n v="0.39"/>
    <n v="-0.39"/>
    <n v="-6067.75"/>
    <n v="0.5"/>
    <n v="0"/>
    <n v="0"/>
    <n v="6067.25"/>
    <n v="0"/>
    <s v="HOUSING OPPORTUNITY FUND"/>
    <s v="DCHS HCD RAPID RE-HOUSING"/>
    <s v="DEFAULT"/>
    <s v="Default"/>
  </r>
  <r>
    <x v="1"/>
    <s v="1127779"/>
    <s v="000000"/>
    <x v="29"/>
    <s v="0000000"/>
    <n v="2016"/>
    <x v="1"/>
    <x v="29"/>
    <s v="BS200-CURRENT LIABILITIES"/>
    <s v="B2220-DEFERRED REVENUES"/>
    <m/>
    <n v="0"/>
    <n v="0"/>
    <n v="0"/>
    <n v="0"/>
    <n v="0"/>
    <s v="N/A"/>
    <n v="0"/>
    <n v="0"/>
    <n v="0"/>
    <n v="0"/>
    <n v="0"/>
    <n v="0"/>
    <n v="0"/>
    <n v="6067.75"/>
    <n v="-0.5"/>
    <n v="0"/>
    <n v="0"/>
    <n v="-6067.25"/>
    <n v="0"/>
    <s v="HOUSING OPPORTUNITY FUND"/>
    <s v="DCHS HCD RAPID RE-HOUSING"/>
    <s v="DEFAULT"/>
    <s v="Default"/>
  </r>
  <r>
    <x v="1"/>
    <s v="1127779"/>
    <s v="351300"/>
    <x v="62"/>
    <s v="0000000"/>
    <n v="2016"/>
    <x v="4"/>
    <x v="62"/>
    <s v="R3000-REVENUE"/>
    <s v="R3310-FEDERAL GRANTS DIRECT"/>
    <m/>
    <n v="0"/>
    <n v="0"/>
    <n v="-146495.61000000002"/>
    <n v="0"/>
    <n v="146495.61000000002"/>
    <s v="N/A"/>
    <n v="0"/>
    <n v="0"/>
    <n v="-36472.270000000004"/>
    <n v="-44842.01"/>
    <n v="-7183"/>
    <n v="-30072.850000000002"/>
    <n v="-6834.31"/>
    <n v="-7276.76"/>
    <n v="-4090.9"/>
    <n v="-7923.13"/>
    <n v="0"/>
    <n v="-1800.38"/>
    <n v="0"/>
    <s v="HOUSING OPPORTUNITY FUND"/>
    <s v="DCHS HCD RAPID RE-HOUSING"/>
    <s v="HOMELESS HOUSING PROGRAM"/>
    <s v="Default"/>
  </r>
  <r>
    <x v="1"/>
    <s v="1127779"/>
    <s v="351300"/>
    <x v="62"/>
    <s v="5590000"/>
    <n v="2016"/>
    <x v="4"/>
    <x v="62"/>
    <s v="R3000-REVENUE"/>
    <s v="R3310-FEDERAL GRANTS DIRECT"/>
    <m/>
    <n v="0"/>
    <n v="0"/>
    <n v="0"/>
    <n v="0"/>
    <n v="0"/>
    <s v="N/A"/>
    <n v="0"/>
    <n v="485.64"/>
    <n v="0"/>
    <n v="0"/>
    <n v="0"/>
    <n v="0"/>
    <n v="0"/>
    <n v="0"/>
    <n v="0"/>
    <n v="0"/>
    <n v="-485.64"/>
    <n v="0"/>
    <n v="0"/>
    <s v="HOUSING OPPORTUNITY FUND"/>
    <s v="DCHS HCD RAPID RE-HOUSING"/>
    <s v="HOMELESS HOUSING PROGRAM"/>
    <s v="HOUSING AND COMMUNITY DEVELOPMENT"/>
  </r>
  <r>
    <x v="1"/>
    <s v="1127779"/>
    <s v="351300"/>
    <x v="63"/>
    <s v="0000000"/>
    <n v="2016"/>
    <x v="4"/>
    <x v="63"/>
    <s v="R3000-REVENUE"/>
    <s v="R3310-FEDERAL GRANTS DIRECT"/>
    <m/>
    <n v="0"/>
    <n v="0"/>
    <n v="-401425"/>
    <n v="0"/>
    <n v="401425"/>
    <s v="N/A"/>
    <n v="0"/>
    <n v="0"/>
    <n v="-30845.53"/>
    <n v="-93826.34"/>
    <n v="0"/>
    <n v="-72277.900000000009"/>
    <n v="-25576.79"/>
    <n v="-33486.620000000003"/>
    <n v="-33005.43"/>
    <n v="-12948.16"/>
    <n v="0"/>
    <n v="-99458.23"/>
    <n v="0"/>
    <s v="HOUSING OPPORTUNITY FUND"/>
    <s v="DCHS HCD RAPID RE-HOUSING"/>
    <s v="HOMELESS HOUSING PROGRAM"/>
    <s v="Default"/>
  </r>
  <r>
    <x v="1"/>
    <s v="1127779"/>
    <s v="351300"/>
    <x v="65"/>
    <s v="0000000"/>
    <n v="2016"/>
    <x v="4"/>
    <x v="65"/>
    <s v="R3000-REVENUE"/>
    <s v="R3330-FEDERAL GRANTS INDIRECT"/>
    <m/>
    <n v="0"/>
    <n v="0"/>
    <n v="-412865.37"/>
    <n v="0"/>
    <n v="412865.37"/>
    <s v="N/A"/>
    <n v="0"/>
    <n v="0"/>
    <n v="0"/>
    <n v="0"/>
    <n v="-38922.51"/>
    <n v="0"/>
    <n v="0"/>
    <n v="-80725.100000000006"/>
    <n v="0"/>
    <n v="-39742.79"/>
    <n v="-127744.62000000001"/>
    <n v="-125730.35"/>
    <n v="0"/>
    <s v="HOUSING OPPORTUNITY FUND"/>
    <s v="DCHS HCD RAPID RE-HOUSING"/>
    <s v="HOMELESS HOUSING PROGRAM"/>
    <s v="Default"/>
  </r>
  <r>
    <x v="1"/>
    <s v="1127779"/>
    <s v="351300"/>
    <x v="202"/>
    <s v="0000000"/>
    <n v="2016"/>
    <x v="4"/>
    <x v="201"/>
    <s v="R3000-REVENUE"/>
    <s v="R3340-STATE GRANTS"/>
    <m/>
    <n v="0"/>
    <n v="0"/>
    <n v="-1260057.54"/>
    <n v="0"/>
    <n v="1260057.54"/>
    <s v="N/A"/>
    <n v="0"/>
    <n v="0"/>
    <n v="0"/>
    <n v="-56211.040000000001"/>
    <n v="-422238.07"/>
    <n v="-7358.24"/>
    <n v="-283565.88"/>
    <n v="-173205.26"/>
    <n v="0"/>
    <n v="-41473.75"/>
    <n v="-268763.78000000003"/>
    <n v="-7241.52"/>
    <n v="0"/>
    <s v="HOUSING OPPORTUNITY FUND"/>
    <s v="DCHS HCD RAPID RE-HOUSING"/>
    <s v="HOMELESS HOUSING PROGRAM"/>
    <s v="Default"/>
  </r>
  <r>
    <x v="1"/>
    <s v="1127779"/>
    <s v="351300"/>
    <x v="111"/>
    <s v="0000000"/>
    <n v="2016"/>
    <x v="3"/>
    <x v="111"/>
    <s v="50000-PROGRAM EXPENDITURE BUDGET"/>
    <s v="53000-SERVICES-OTHER CHARGES"/>
    <m/>
    <n v="0"/>
    <n v="0"/>
    <n v="-4739.6099999999997"/>
    <n v="0"/>
    <n v="4739.6099999999997"/>
    <s v="N/A"/>
    <n v="0"/>
    <n v="0"/>
    <n v="0"/>
    <n v="0"/>
    <n v="0"/>
    <n v="0"/>
    <n v="-4739.6099999999997"/>
    <n v="0"/>
    <n v="0"/>
    <n v="0"/>
    <n v="0"/>
    <n v="0"/>
    <n v="0"/>
    <s v="HOUSING OPPORTUNITY FUND"/>
    <s v="DCHS HCD RAPID RE-HOUSING"/>
    <s v="HOMELESS HOUSING PROGRAM"/>
    <s v="Default"/>
  </r>
  <r>
    <x v="1"/>
    <s v="1127779"/>
    <s v="351300"/>
    <x v="111"/>
    <s v="5590000"/>
    <n v="2016"/>
    <x v="3"/>
    <x v="111"/>
    <s v="50000-PROGRAM EXPENDITURE BUDGET"/>
    <s v="53000-SERVICES-OTHER CHARGES"/>
    <m/>
    <n v="0"/>
    <n v="0"/>
    <n v="1477014.21"/>
    <n v="1354999.99"/>
    <n v="-2832014.2"/>
    <s v="N/A"/>
    <n v="0"/>
    <n v="0"/>
    <n v="52446.49"/>
    <n v="15219.34"/>
    <n v="476436.38"/>
    <n v="7754.8600000000006"/>
    <n v="359738.91000000003"/>
    <n v="310812.66000000003"/>
    <n v="8950.93"/>
    <n v="381932.28"/>
    <n v="-197619.69"/>
    <n v="61342.05"/>
    <n v="0"/>
    <s v="HOUSING OPPORTUNITY FUND"/>
    <s v="DCHS HCD RAPID RE-HOUSING"/>
    <s v="HOMELESS HOUSING PROGRAM"/>
    <s v="HOUSING AND COMMUNITY DEVELOPMENT"/>
  </r>
  <r>
    <x v="1"/>
    <s v="1127779"/>
    <s v="351300"/>
    <x v="112"/>
    <s v="5590000"/>
    <n v="2016"/>
    <x v="3"/>
    <x v="112"/>
    <s v="50000-PROGRAM EXPENDITURE BUDGET"/>
    <s v="53000-SERVICES-OTHER CHARGES"/>
    <m/>
    <n v="0"/>
    <n v="0"/>
    <n v="894644.70000000007"/>
    <n v="64238.11"/>
    <n v="-958882.81"/>
    <s v="N/A"/>
    <n v="0"/>
    <n v="-485.64"/>
    <n v="135832.95999999999"/>
    <n v="70153.19"/>
    <n v="67000.320000000007"/>
    <n v="35350.82"/>
    <n v="32411.100000000002"/>
    <n v="40763.379999999997"/>
    <n v="37096.33"/>
    <n v="20871.29"/>
    <n v="318177.07"/>
    <n v="137473.88"/>
    <n v="0"/>
    <s v="HOUSING OPPORTUNITY FUND"/>
    <s v="DCHS HCD RAPID RE-HOUSING"/>
    <s v="HOMELESS HOUSING PROGRAM"/>
    <s v="HOUSING AND COMMUNITY DEVELOPMENT"/>
  </r>
  <r>
    <x v="1"/>
    <s v="1127779"/>
    <s v="351300"/>
    <x v="105"/>
    <s v="5590000"/>
    <n v="2016"/>
    <x v="3"/>
    <x v="105"/>
    <s v="50000-PROGRAM EXPENDITURE BUDGET"/>
    <s v="59900-CONTRA EXPENDITURES"/>
    <m/>
    <n v="0"/>
    <n v="0"/>
    <n v="0"/>
    <n v="0"/>
    <n v="0"/>
    <s v="N/A"/>
    <n v="0"/>
    <n v="0"/>
    <n v="0"/>
    <n v="0"/>
    <n v="0"/>
    <n v="0"/>
    <n v="0"/>
    <n v="0"/>
    <n v="0"/>
    <n v="0"/>
    <n v="0"/>
    <n v="0"/>
    <n v="0"/>
    <s v="HOUSING OPPORTUNITY FUND"/>
    <s v="DCHS HCD RAPID RE-HOUSING"/>
    <s v="HOMELESS HOUSING PROGRAM"/>
    <s v="HOUSING AND COMMUNITY DEVELOPMENT"/>
  </r>
  <r>
    <x v="1"/>
    <s v="1127784"/>
    <s v="351300"/>
    <x v="111"/>
    <s v="5590000"/>
    <n v="2016"/>
    <x v="3"/>
    <x v="111"/>
    <s v="50000-PROGRAM EXPENDITURE BUDGET"/>
    <s v="53000-SERVICES-OTHER CHARGES"/>
    <m/>
    <n v="0"/>
    <n v="0"/>
    <n v="2878112"/>
    <n v="689079.38"/>
    <n v="-3567191.38"/>
    <s v="N/A"/>
    <n v="0"/>
    <n v="0"/>
    <n v="151989.26999999999"/>
    <n v="118374.74"/>
    <n v="336612.32"/>
    <n v="539363.34"/>
    <n v="247803.39"/>
    <n v="665794.20000000007"/>
    <n v="183596.48"/>
    <n v="349503.71"/>
    <n v="416871.66000000003"/>
    <n v="-131797.11000000002"/>
    <n v="0"/>
    <s v="HOUSING OPPORTUNITY FUND"/>
    <s v="DCHS HCD PERMANENT HOUSING"/>
    <s v="HOMELESS HOUSING PROGRAM"/>
    <s v="HOUSING AND COMMUNITY DEVELOPMENT"/>
  </r>
  <r>
    <x v="1"/>
    <s v="1127788"/>
    <s v="000000"/>
    <x v="6"/>
    <s v="0000000"/>
    <n v="2016"/>
    <x v="0"/>
    <x v="6"/>
    <s v="BS000-CURRENT ASSETS"/>
    <s v="B1150-ACCOUNTS RECEIVABLE"/>
    <m/>
    <n v="0"/>
    <n v="0"/>
    <n v="54607.19"/>
    <n v="0"/>
    <n v="-54607.19"/>
    <s v="N/A"/>
    <n v="0"/>
    <n v="0"/>
    <n v="9418.39"/>
    <n v="104831.39"/>
    <n v="35278.07"/>
    <n v="-121627.04000000001"/>
    <n v="97499.97"/>
    <n v="-99092.86"/>
    <n v="4054.07"/>
    <n v="36263.879999999997"/>
    <n v="6961.28"/>
    <n v="-18979.96"/>
    <n v="0"/>
    <s v="HOUSING OPPORTUNITY FUND"/>
    <s v="DCHS HCD TRANSITIONAL HOUSING"/>
    <s v="DEFAULT"/>
    <s v="Default"/>
  </r>
  <r>
    <x v="1"/>
    <s v="1127788"/>
    <s v="000000"/>
    <x v="9"/>
    <s v="0000000"/>
    <n v="2016"/>
    <x v="0"/>
    <x v="9"/>
    <s v="BS000-CURRENT ASSETS"/>
    <s v="B1150-ACCOUNTS RECEIVABLE"/>
    <m/>
    <n v="0"/>
    <n v="0"/>
    <n v="964.42000000000007"/>
    <n v="0"/>
    <n v="-964.42000000000007"/>
    <s v="N/A"/>
    <n v="0"/>
    <n v="0"/>
    <n v="0"/>
    <n v="0"/>
    <n v="0"/>
    <n v="0"/>
    <n v="-1137.7"/>
    <n v="2102.12"/>
    <n v="0"/>
    <n v="0"/>
    <n v="0"/>
    <n v="0"/>
    <n v="0"/>
    <s v="HOUSING OPPORTUNITY FUND"/>
    <s v="DCHS HCD TRANSITIONAL HOUSING"/>
    <s v="DEFAULT"/>
    <s v="Default"/>
  </r>
  <r>
    <x v="1"/>
    <s v="1127788"/>
    <s v="000000"/>
    <x v="29"/>
    <s v="0000000"/>
    <n v="2016"/>
    <x v="1"/>
    <x v="29"/>
    <s v="BS200-CURRENT LIABILITIES"/>
    <s v="B2220-DEFERRED REVENUES"/>
    <m/>
    <n v="0"/>
    <n v="0"/>
    <n v="-4274.6099999999997"/>
    <n v="0"/>
    <n v="4274.6099999999997"/>
    <s v="N/A"/>
    <n v="0"/>
    <n v="0"/>
    <n v="0"/>
    <n v="0"/>
    <n v="0"/>
    <n v="0"/>
    <n v="-2142.4900000000002"/>
    <n v="-2102.12"/>
    <n v="-30"/>
    <n v="0"/>
    <n v="0"/>
    <n v="0"/>
    <n v="0"/>
    <s v="HOUSING OPPORTUNITY FUND"/>
    <s v="DCHS HCD TRANSITIONAL HOUSING"/>
    <s v="DEFAULT"/>
    <s v="Default"/>
  </r>
  <r>
    <x v="1"/>
    <s v="1127788"/>
    <s v="351300"/>
    <x v="64"/>
    <s v="0000000"/>
    <n v="2016"/>
    <x v="4"/>
    <x v="64"/>
    <s v="R3000-REVENUE"/>
    <s v="R3310-FEDERAL GRANTS DIRECT"/>
    <m/>
    <n v="0"/>
    <n v="0"/>
    <n v="-445567.16000000003"/>
    <n v="0"/>
    <n v="445567.16000000003"/>
    <s v="N/A"/>
    <n v="0"/>
    <n v="0"/>
    <n v="-9418.39"/>
    <n v="-81575.91"/>
    <n v="-26830.63"/>
    <n v="-30919.14"/>
    <n v="-33502.770000000004"/>
    <n v="-23027.73"/>
    <n v="-42166.28"/>
    <n v="-34705.18"/>
    <n v="0"/>
    <n v="-163421.13"/>
    <n v="0"/>
    <s v="HOUSING OPPORTUNITY FUND"/>
    <s v="DCHS HCD TRANSITIONAL HOUSING"/>
    <s v="HOMELESS HOUSING PROGRAM"/>
    <s v="Default"/>
  </r>
  <r>
    <x v="1"/>
    <s v="1127788"/>
    <s v="351300"/>
    <x v="202"/>
    <s v="0000000"/>
    <n v="2016"/>
    <x v="4"/>
    <x v="201"/>
    <s v="R3000-REVENUE"/>
    <s v="R3340-STATE GRANTS"/>
    <m/>
    <n v="0"/>
    <n v="0"/>
    <n v="-286558.58"/>
    <n v="0"/>
    <n v="286558.58"/>
    <s v="N/A"/>
    <n v="0"/>
    <n v="0"/>
    <n v="0"/>
    <n v="-32673.87"/>
    <n v="-69740.5"/>
    <n v="0"/>
    <n v="-88617.82"/>
    <n v="-25249.43"/>
    <n v="0"/>
    <n v="-28610.5"/>
    <n v="-41666.46"/>
    <n v="0"/>
    <n v="0"/>
    <s v="HOUSING OPPORTUNITY FUND"/>
    <s v="DCHS HCD TRANSITIONAL HOUSING"/>
    <s v="HOMELESS HOUSING PROGRAM"/>
    <s v="Default"/>
  </r>
  <r>
    <x v="1"/>
    <s v="1127788"/>
    <s v="351300"/>
    <x v="187"/>
    <s v="5590000"/>
    <n v="2016"/>
    <x v="4"/>
    <x v="186"/>
    <s v="R3000-REVENUE"/>
    <s v="R3370-GRANTS FROM LOCAL UNITS"/>
    <m/>
    <n v="0"/>
    <n v="0"/>
    <n v="-144039.79"/>
    <n v="0"/>
    <n v="144039.79"/>
    <s v="N/A"/>
    <n v="0"/>
    <n v="0"/>
    <n v="0"/>
    <n v="0"/>
    <n v="0"/>
    <n v="0"/>
    <n v="0"/>
    <n v="-19426.32"/>
    <n v="-37394.6"/>
    <n v="0"/>
    <n v="-58017.74"/>
    <n v="-29201.13"/>
    <n v="0"/>
    <s v="HOUSING OPPORTUNITY FUND"/>
    <s v="DCHS HCD TRANSITIONAL HOUSING"/>
    <s v="HOMELESS HOUSING PROGRAM"/>
    <s v="HOUSING AND COMMUNITY DEVELOPMENT"/>
  </r>
  <r>
    <x v="1"/>
    <s v="1127788"/>
    <s v="351300"/>
    <x v="125"/>
    <s v="5590000"/>
    <n v="2016"/>
    <x v="3"/>
    <x v="125"/>
    <s v="50000-PROGRAM EXPENDITURE BUDGET"/>
    <s v="52000-SUPPLIES"/>
    <m/>
    <n v="0"/>
    <n v="0"/>
    <n v="2635.46"/>
    <n v="0"/>
    <n v="-2635.46"/>
    <s v="N/A"/>
    <n v="0"/>
    <n v="0"/>
    <n v="0"/>
    <n v="0"/>
    <n v="0"/>
    <n v="2635.46"/>
    <n v="0"/>
    <n v="0"/>
    <n v="0"/>
    <n v="0"/>
    <n v="0"/>
    <n v="0"/>
    <n v="0"/>
    <s v="HOUSING OPPORTUNITY FUND"/>
    <s v="DCHS HCD TRANSITIONAL HOUSING"/>
    <s v="HOMELESS HOUSING PROGRAM"/>
    <s v="HOUSING AND COMMUNITY DEVELOPMENT"/>
  </r>
  <r>
    <x v="1"/>
    <s v="1127788"/>
    <s v="351300"/>
    <x v="111"/>
    <s v="5590000"/>
    <n v="2016"/>
    <x v="3"/>
    <x v="111"/>
    <s v="50000-PROGRAM EXPENDITURE BUDGET"/>
    <s v="53000-SERVICES-OTHER CHARGES"/>
    <m/>
    <n v="0"/>
    <n v="0"/>
    <n v="1019481.1"/>
    <n v="694376.09"/>
    <n v="-1713857.19"/>
    <s v="N/A"/>
    <n v="0"/>
    <n v="0"/>
    <n v="0"/>
    <n v="114296.89"/>
    <n v="125837.33"/>
    <n v="0"/>
    <n v="254493.71"/>
    <n v="82942.36"/>
    <n v="37394.6"/>
    <n v="329547.11"/>
    <n v="74969.100000000006"/>
    <n v="0"/>
    <n v="0"/>
    <s v="HOUSING OPPORTUNITY FUND"/>
    <s v="DCHS HCD TRANSITIONAL HOUSING"/>
    <s v="HOMELESS HOUSING PROGRAM"/>
    <s v="HOUSING AND COMMUNITY DEVELOPMENT"/>
  </r>
  <r>
    <x v="1"/>
    <s v="1127788"/>
    <s v="351300"/>
    <x v="112"/>
    <s v="5590000"/>
    <n v="2016"/>
    <x v="3"/>
    <x v="112"/>
    <s v="50000-PROGRAM EXPENDITURE BUDGET"/>
    <s v="53000-SERVICES-OTHER CHARGES"/>
    <m/>
    <n v="0"/>
    <n v="0"/>
    <n v="445567.16000000003"/>
    <n v="16862.689999999999"/>
    <n v="-462429.85000000003"/>
    <s v="N/A"/>
    <n v="0"/>
    <n v="0"/>
    <n v="9418.39"/>
    <n v="81575.91"/>
    <n v="29848.959999999999"/>
    <n v="27900.81"/>
    <n v="33502.770000000004"/>
    <n v="31084.84"/>
    <n v="33967.1"/>
    <n v="34705.18"/>
    <n v="32633.5"/>
    <n v="130929.7"/>
    <n v="0"/>
    <s v="HOUSING OPPORTUNITY FUND"/>
    <s v="DCHS HCD TRANSITIONAL HOUSING"/>
    <s v="HOMELESS HOUSING PROGRAM"/>
    <s v="HOUSING AND COMMUNITY DEVELOPMENT"/>
  </r>
  <r>
    <x v="1"/>
    <s v="1127788"/>
    <s v="351300"/>
    <x v="98"/>
    <s v="5590000"/>
    <n v="2016"/>
    <x v="3"/>
    <x v="98"/>
    <s v="50000-PROGRAM EXPENDITURE BUDGET"/>
    <s v="56000-CAPITAL OUTLAY"/>
    <m/>
    <n v="0"/>
    <n v="0"/>
    <n v="2308.0500000000002"/>
    <n v="0"/>
    <n v="-2308.0500000000002"/>
    <s v="N/A"/>
    <n v="0"/>
    <n v="0"/>
    <n v="0"/>
    <n v="0"/>
    <n v="0"/>
    <n v="2308.0500000000002"/>
    <n v="0"/>
    <n v="0"/>
    <n v="0"/>
    <n v="0"/>
    <n v="0"/>
    <n v="0"/>
    <n v="0"/>
    <s v="HOUSING OPPORTUNITY FUND"/>
    <s v="DCHS HCD TRANSITIONAL HOUSING"/>
    <s v="HOMELESS HOUSING PROGRAM"/>
    <s v="HOUSING AND COMMUNITY DEVELOPMENT"/>
  </r>
  <r>
    <x v="1"/>
    <s v="1127790"/>
    <s v="000000"/>
    <x v="6"/>
    <s v="0000000"/>
    <n v="2016"/>
    <x v="0"/>
    <x v="6"/>
    <s v="BS000-CURRENT ASSETS"/>
    <s v="B1150-ACCOUNTS RECEIVABLE"/>
    <m/>
    <n v="0"/>
    <n v="0"/>
    <n v="231315.33000000002"/>
    <n v="0"/>
    <n v="-231315.33000000002"/>
    <s v="N/A"/>
    <n v="0"/>
    <n v="0"/>
    <n v="0"/>
    <n v="57346.270000000004"/>
    <n v="64920.89"/>
    <n v="-25508.06"/>
    <n v="125505.83"/>
    <n v="163488.45000000001"/>
    <n v="12500"/>
    <n v="-197972.08000000002"/>
    <n v="1531.82"/>
    <n v="29502.21"/>
    <n v="0"/>
    <s v="HOUSING OPPORTUNITY FUND"/>
    <s v="DCHS HCD EMERGENCY SHELTER"/>
    <s v="DEFAULT"/>
    <s v="Default"/>
  </r>
  <r>
    <x v="1"/>
    <s v="1127790"/>
    <s v="000000"/>
    <x v="9"/>
    <s v="0000000"/>
    <n v="2016"/>
    <x v="0"/>
    <x v="9"/>
    <s v="BS000-CURRENT ASSETS"/>
    <s v="B1150-ACCOUNTS RECEIVABLE"/>
    <m/>
    <n v="0"/>
    <n v="0"/>
    <n v="35785.550000000003"/>
    <n v="0"/>
    <n v="-35785.550000000003"/>
    <s v="N/A"/>
    <n v="0"/>
    <n v="0"/>
    <n v="0"/>
    <n v="0"/>
    <n v="0"/>
    <n v="0"/>
    <n v="0"/>
    <n v="-20497.54"/>
    <n v="22287.87"/>
    <n v="-27506.190000000002"/>
    <n v="7081.18"/>
    <n v="54420.23"/>
    <n v="0"/>
    <s v="HOUSING OPPORTUNITY FUND"/>
    <s v="DCHS HCD EMERGENCY SHELTER"/>
    <s v="DEFAULT"/>
    <s v="Default"/>
  </r>
  <r>
    <x v="1"/>
    <s v="1127790"/>
    <s v="000000"/>
    <x v="29"/>
    <s v="0000000"/>
    <n v="2016"/>
    <x v="1"/>
    <x v="29"/>
    <s v="BS200-CURRENT LIABILITIES"/>
    <s v="B2220-DEFERRED REVENUES"/>
    <m/>
    <n v="0"/>
    <n v="0"/>
    <n v="-48285.55"/>
    <n v="0"/>
    <n v="48285.55"/>
    <s v="N/A"/>
    <n v="0"/>
    <n v="0"/>
    <n v="0"/>
    <n v="0"/>
    <n v="0"/>
    <n v="0"/>
    <n v="0"/>
    <n v="20497.54"/>
    <n v="-22287.87"/>
    <n v="15006.19"/>
    <n v="-7081.18"/>
    <n v="-54420.23"/>
    <n v="0"/>
    <s v="HOUSING OPPORTUNITY FUND"/>
    <s v="DCHS HCD EMERGENCY SHELTER"/>
    <s v="DEFAULT"/>
    <s v="Default"/>
  </r>
  <r>
    <x v="1"/>
    <s v="1127790"/>
    <s v="351300"/>
    <x v="55"/>
    <s v="0000000"/>
    <n v="2016"/>
    <x v="4"/>
    <x v="55"/>
    <s v="R3000-REVENUE"/>
    <s v="R3310-FEDERAL GRANTS DIRECT"/>
    <m/>
    <n v="0"/>
    <n v="0"/>
    <n v="-153308.88"/>
    <n v="0"/>
    <n v="153308.88"/>
    <s v="N/A"/>
    <n v="0"/>
    <n v="0"/>
    <n v="0"/>
    <n v="0"/>
    <n v="0"/>
    <n v="0"/>
    <n v="0"/>
    <n v="-50711.12"/>
    <n v="50711.12"/>
    <n v="-61546.25"/>
    <n v="0"/>
    <n v="-91762.63"/>
    <n v="0"/>
    <s v="HOUSING OPPORTUNITY FUND"/>
    <s v="DCHS HCD EMERGENCY SHELTER"/>
    <s v="HOMELESS HOUSING PROGRAM"/>
    <s v="Default"/>
  </r>
  <r>
    <x v="1"/>
    <s v="1127790"/>
    <s v="351300"/>
    <x v="62"/>
    <s v="0000000"/>
    <n v="2016"/>
    <x v="4"/>
    <x v="62"/>
    <s v="R3000-REVENUE"/>
    <s v="R3310-FEDERAL GRANTS DIRECT"/>
    <m/>
    <n v="0"/>
    <n v="0"/>
    <n v="-187844"/>
    <n v="0"/>
    <n v="187844"/>
    <s v="N/A"/>
    <n v="0"/>
    <n v="0"/>
    <n v="0"/>
    <n v="0"/>
    <n v="0"/>
    <n v="0"/>
    <n v="0"/>
    <n v="-94130.76"/>
    <n v="0"/>
    <n v="-35128.200000000004"/>
    <n v="0"/>
    <n v="-58585.04"/>
    <n v="0"/>
    <s v="HOUSING OPPORTUNITY FUND"/>
    <s v="DCHS HCD EMERGENCY SHELTER"/>
    <s v="HOMELESS HOUSING PROGRAM"/>
    <s v="Default"/>
  </r>
  <r>
    <x v="1"/>
    <s v="1127790"/>
    <s v="351300"/>
    <x v="65"/>
    <s v="0000000"/>
    <n v="2016"/>
    <x v="4"/>
    <x v="65"/>
    <s v="R3000-REVENUE"/>
    <s v="R3330-FEDERAL GRANTS INDIRECT"/>
    <m/>
    <n v="0"/>
    <n v="0"/>
    <n v="-357485"/>
    <n v="0"/>
    <n v="357485"/>
    <s v="N/A"/>
    <n v="0"/>
    <n v="0"/>
    <n v="0"/>
    <n v="-57346.270000000004"/>
    <n v="-39412.83"/>
    <n v="0"/>
    <n v="-119359.26000000001"/>
    <n v="-24793.14"/>
    <n v="-12500"/>
    <n v="-53719.98"/>
    <n v="-6375"/>
    <n v="-43978.520000000004"/>
    <n v="0"/>
    <s v="HOUSING OPPORTUNITY FUND"/>
    <s v="DCHS HCD EMERGENCY SHELTER"/>
    <s v="HOMELESS HOUSING PROGRAM"/>
    <s v="Default"/>
  </r>
  <r>
    <x v="1"/>
    <s v="1127790"/>
    <s v="351300"/>
    <x v="202"/>
    <s v="0000000"/>
    <n v="2016"/>
    <x v="4"/>
    <x v="201"/>
    <s v="R3000-REVENUE"/>
    <s v="R3340-STATE GRANTS"/>
    <m/>
    <n v="0"/>
    <n v="0"/>
    <n v="-31133.190000000002"/>
    <n v="0"/>
    <n v="31133.190000000002"/>
    <s v="N/A"/>
    <n v="0"/>
    <n v="0"/>
    <n v="0"/>
    <n v="0"/>
    <n v="-25508.06"/>
    <n v="0"/>
    <n v="-6146.57"/>
    <n v="-7310.93"/>
    <n v="0"/>
    <n v="24793.14"/>
    <n v="-16960.77"/>
    <n v="0"/>
    <n v="0"/>
    <s v="HOUSING OPPORTUNITY FUND"/>
    <s v="DCHS HCD EMERGENCY SHELTER"/>
    <s v="HOMELESS HOUSING PROGRAM"/>
    <s v="Default"/>
  </r>
  <r>
    <x v="1"/>
    <s v="1127790"/>
    <s v="351300"/>
    <x v="39"/>
    <s v="0000000"/>
    <n v="2016"/>
    <x v="4"/>
    <x v="39"/>
    <s v="R3000-REVENUE"/>
    <s v="R3600-MISCELLANEOUS REVENUE"/>
    <m/>
    <n v="0"/>
    <n v="0"/>
    <n v="-50711.12"/>
    <n v="0"/>
    <n v="50711.12"/>
    <s v="N/A"/>
    <n v="0"/>
    <n v="0"/>
    <n v="0"/>
    <n v="0"/>
    <n v="0"/>
    <n v="0"/>
    <n v="0"/>
    <n v="0"/>
    <n v="-50711.12"/>
    <n v="0"/>
    <n v="0"/>
    <n v="0"/>
    <n v="0"/>
    <s v="HOUSING OPPORTUNITY FUND"/>
    <s v="DCHS HCD EMERGENCY SHELTER"/>
    <s v="HOMELESS HOUSING PROGRAM"/>
    <s v="Default"/>
  </r>
  <r>
    <x v="1"/>
    <s v="1127790"/>
    <s v="351300"/>
    <x v="40"/>
    <s v="5590000"/>
    <n v="2016"/>
    <x v="3"/>
    <x v="40"/>
    <s v="50000-PROGRAM EXPENDITURE BUDGET"/>
    <s v="51000-WAGES AND BENEFITS"/>
    <s v="51100-SALARIES/WAGES"/>
    <n v="0"/>
    <n v="0"/>
    <n v="0"/>
    <n v="0"/>
    <n v="0"/>
    <s v="N/A"/>
    <n v="5840.16"/>
    <n v="4096.83"/>
    <n v="5840.16"/>
    <n v="-12857.07"/>
    <n v="0"/>
    <n v="697.34"/>
    <n v="-3617.42"/>
    <n v="0"/>
    <n v="0"/>
    <n v="0"/>
    <n v="0"/>
    <n v="0"/>
    <n v="0"/>
    <s v="HOUSING OPPORTUNITY FUND"/>
    <s v="DCHS HCD EMERGENCY SHELTER"/>
    <s v="HOMELESS HOUSING PROGRAM"/>
    <s v="HOUSING AND COMMUNITY DEVELOPMENT"/>
  </r>
  <r>
    <x v="1"/>
    <s v="1127790"/>
    <s v="351300"/>
    <x v="70"/>
    <s v="5590000"/>
    <n v="2016"/>
    <x v="3"/>
    <x v="70"/>
    <s v="50000-PROGRAM EXPENDITURE BUDGET"/>
    <s v="51000-WAGES AND BENEFITS"/>
    <s v="51300-PERSONNEL BENEFITS"/>
    <n v="0"/>
    <n v="0"/>
    <n v="0"/>
    <n v="0"/>
    <n v="0"/>
    <s v="N/A"/>
    <n v="0"/>
    <n v="0"/>
    <n v="2374.52"/>
    <n v="-2374.52"/>
    <n v="0"/>
    <n v="0"/>
    <n v="0"/>
    <n v="0"/>
    <n v="0"/>
    <n v="0"/>
    <n v="0"/>
    <n v="0"/>
    <n v="0"/>
    <s v="HOUSING OPPORTUNITY FUND"/>
    <s v="DCHS HCD EMERGENCY SHELTER"/>
    <s v="HOMELESS HOUSING PROGRAM"/>
    <s v="HOUSING AND COMMUNITY DEVELOPMENT"/>
  </r>
  <r>
    <x v="1"/>
    <s v="1127790"/>
    <s v="351300"/>
    <x v="71"/>
    <s v="5590000"/>
    <n v="2016"/>
    <x v="3"/>
    <x v="71"/>
    <s v="50000-PROGRAM EXPENDITURE BUDGET"/>
    <s v="51000-WAGES AND BENEFITS"/>
    <s v="51300-PERSONNEL BENEFITS"/>
    <n v="0"/>
    <n v="0"/>
    <n v="0"/>
    <n v="0"/>
    <n v="0"/>
    <s v="N/A"/>
    <n v="0"/>
    <n v="0"/>
    <n v="875.75"/>
    <n v="-875.75"/>
    <n v="0"/>
    <n v="0"/>
    <n v="0"/>
    <n v="0"/>
    <n v="0"/>
    <n v="0"/>
    <n v="0"/>
    <n v="0"/>
    <n v="0"/>
    <s v="HOUSING OPPORTUNITY FUND"/>
    <s v="DCHS HCD EMERGENCY SHELTER"/>
    <s v="HOMELESS HOUSING PROGRAM"/>
    <s v="HOUSING AND COMMUNITY DEVELOPMENT"/>
  </r>
  <r>
    <x v="1"/>
    <s v="1127790"/>
    <s v="351300"/>
    <x v="72"/>
    <s v="5590000"/>
    <n v="2016"/>
    <x v="3"/>
    <x v="72"/>
    <s v="50000-PROGRAM EXPENDITURE BUDGET"/>
    <s v="51000-WAGES AND BENEFITS"/>
    <s v="51300-PERSONNEL BENEFITS"/>
    <n v="0"/>
    <n v="0"/>
    <n v="0"/>
    <n v="0"/>
    <n v="0"/>
    <s v="N/A"/>
    <n v="0"/>
    <n v="0"/>
    <n v="1296.28"/>
    <n v="-1296.28"/>
    <n v="0"/>
    <n v="0"/>
    <n v="0"/>
    <n v="0"/>
    <n v="0"/>
    <n v="0"/>
    <n v="0"/>
    <n v="0"/>
    <n v="0"/>
    <s v="HOUSING OPPORTUNITY FUND"/>
    <s v="DCHS HCD EMERGENCY SHELTER"/>
    <s v="HOMELESS HOUSING PROGRAM"/>
    <s v="HOUSING AND COMMUNITY DEVELOPMENT"/>
  </r>
  <r>
    <x v="1"/>
    <s v="1127790"/>
    <s v="351300"/>
    <x v="111"/>
    <s v="5590000"/>
    <n v="2016"/>
    <x v="3"/>
    <x v="111"/>
    <s v="50000-PROGRAM EXPENDITURE BUDGET"/>
    <s v="53000-SERVICES-OTHER CHARGES"/>
    <m/>
    <n v="0"/>
    <n v="0"/>
    <n v="1226026.68"/>
    <n v="462733.18"/>
    <n v="-1688759.8599999999"/>
    <s v="N/A"/>
    <n v="0"/>
    <n v="0"/>
    <n v="0"/>
    <n v="217262.44"/>
    <n v="219478.54"/>
    <n v="13344.02"/>
    <n v="415723.97000000003"/>
    <n v="12423.33"/>
    <n v="-12500"/>
    <n v="277020.65000000002"/>
    <n v="38728.730000000003"/>
    <n v="44545"/>
    <n v="0"/>
    <s v="HOUSING OPPORTUNITY FUND"/>
    <s v="DCHS HCD EMERGENCY SHELTER"/>
    <s v="HOMELESS HOUSING PROGRAM"/>
    <s v="HOUSING AND COMMUNITY DEVELOPMENT"/>
  </r>
  <r>
    <x v="1"/>
    <s v="1127790"/>
    <s v="351300"/>
    <x v="112"/>
    <s v="5590000"/>
    <n v="2016"/>
    <x v="3"/>
    <x v="112"/>
    <s v="50000-PROGRAM EXPENDITURE BUDGET"/>
    <s v="53000-SERVICES-OTHER CHARGES"/>
    <m/>
    <n v="0"/>
    <n v="0"/>
    <n v="725329"/>
    <n v="145644.71"/>
    <n v="-870973.71"/>
    <s v="N/A"/>
    <n v="0"/>
    <n v="0"/>
    <n v="0"/>
    <n v="139772.48000000001"/>
    <n v="12215.53"/>
    <n v="0"/>
    <n v="158157.23000000001"/>
    <n v="0"/>
    <n v="12500"/>
    <n v="138124.1"/>
    <n v="120475.45"/>
    <n v="144084.21"/>
    <n v="0"/>
    <s v="HOUSING OPPORTUNITY FUND"/>
    <s v="DCHS HCD EMERGENCY SHELTER"/>
    <s v="HOMELESS HOUSING PROGRAM"/>
    <s v="HOUSING AND COMMUNITY DEVELOPMENT"/>
  </r>
  <r>
    <x v="1"/>
    <s v="1128100"/>
    <s v="000000"/>
    <x v="6"/>
    <s v="0000000"/>
    <n v="2016"/>
    <x v="0"/>
    <x v="6"/>
    <s v="BS000-CURRENT ASSETS"/>
    <s v="B1150-ACCOUNTS RECEIVABLE"/>
    <m/>
    <n v="0"/>
    <n v="0"/>
    <n v="206238.33000000002"/>
    <n v="0"/>
    <n v="-206238.33000000002"/>
    <s v="N/A"/>
    <n v="0"/>
    <n v="1720.46"/>
    <n v="55461.440000000002"/>
    <n v="120340.65000000001"/>
    <n v="27145.52"/>
    <n v="104801.05"/>
    <n v="17243.72"/>
    <n v="-109260.41"/>
    <n v="-70354.75"/>
    <n v="26178.73"/>
    <n v="56995.39"/>
    <n v="-24033.47"/>
    <n v="0"/>
    <s v="HOUSING OPPORTUNITY FUND"/>
    <s v="DCHS HCD ADMIN"/>
    <s v="DEFAULT"/>
    <s v="Default"/>
  </r>
  <r>
    <x v="1"/>
    <s v="1128100"/>
    <s v="000000"/>
    <x v="9"/>
    <s v="0000000"/>
    <n v="2016"/>
    <x v="0"/>
    <x v="9"/>
    <s v="BS000-CURRENT ASSETS"/>
    <s v="B1150-ACCOUNTS RECEIVABLE"/>
    <m/>
    <n v="0"/>
    <n v="0"/>
    <n v="78103.37"/>
    <n v="0"/>
    <n v="-78103.37"/>
    <s v="N/A"/>
    <n v="0"/>
    <n v="0"/>
    <n v="0"/>
    <n v="0"/>
    <n v="2575.73"/>
    <n v="-1675.73"/>
    <n v="19364.61"/>
    <n v="26918.83"/>
    <n v="255.3"/>
    <n v="76281.67"/>
    <n v="-58400.18"/>
    <n v="12783.14"/>
    <n v="0"/>
    <s v="HOUSING OPPORTUNITY FUND"/>
    <s v="DCHS HCD ADMIN"/>
    <s v="DEFAULT"/>
    <s v="Default"/>
  </r>
  <r>
    <x v="1"/>
    <s v="1128100"/>
    <s v="000000"/>
    <x v="29"/>
    <s v="0000000"/>
    <n v="2016"/>
    <x v="1"/>
    <x v="29"/>
    <s v="BS200-CURRENT LIABILITIES"/>
    <s v="B2220-DEFERRED REVENUES"/>
    <m/>
    <n v="0"/>
    <n v="0"/>
    <n v="-78162.87"/>
    <n v="0"/>
    <n v="78162.87"/>
    <s v="N/A"/>
    <n v="0"/>
    <n v="0"/>
    <n v="0"/>
    <n v="0"/>
    <n v="0"/>
    <n v="-600"/>
    <n v="-19364.61"/>
    <n v="-26839.83"/>
    <n v="-535.04999999999995"/>
    <n v="-14162.36"/>
    <n v="-5214.21"/>
    <n v="-11446.81"/>
    <n v="0"/>
    <s v="HOUSING OPPORTUNITY FUND"/>
    <s v="DCHS HCD ADMIN"/>
    <s v="DEFAULT"/>
    <s v="Default"/>
  </r>
  <r>
    <x v="1"/>
    <s v="1128100"/>
    <s v="351300"/>
    <x v="55"/>
    <s v="0000000"/>
    <n v="2016"/>
    <x v="4"/>
    <x v="55"/>
    <s v="R3000-REVENUE"/>
    <s v="R3310-FEDERAL GRANTS DIRECT"/>
    <m/>
    <n v="0"/>
    <n v="0"/>
    <n v="0"/>
    <n v="0"/>
    <n v="0"/>
    <s v="N/A"/>
    <n v="0"/>
    <n v="0"/>
    <n v="0"/>
    <n v="0"/>
    <n v="0"/>
    <n v="0"/>
    <n v="0"/>
    <n v="-2012.25"/>
    <n v="2012.25"/>
    <n v="0"/>
    <n v="-3.2600000000000002"/>
    <n v="3.2600000000000002"/>
    <n v="0"/>
    <s v="HOUSING OPPORTUNITY FUND"/>
    <s v="DCHS HCD ADMIN"/>
    <s v="HOMELESS HOUSING PROGRAM"/>
    <s v="Default"/>
  </r>
  <r>
    <x v="1"/>
    <s v="1128100"/>
    <s v="351300"/>
    <x v="62"/>
    <s v="0000000"/>
    <n v="2016"/>
    <x v="4"/>
    <x v="62"/>
    <s v="R3000-REVENUE"/>
    <s v="R3310-FEDERAL GRANTS DIRECT"/>
    <m/>
    <n v="0"/>
    <n v="0"/>
    <n v="-23586"/>
    <n v="0"/>
    <n v="23586"/>
    <s v="N/A"/>
    <n v="0"/>
    <n v="0"/>
    <n v="0"/>
    <n v="0"/>
    <n v="0"/>
    <n v="0"/>
    <n v="0"/>
    <n v="-14886.710000000001"/>
    <n v="-1217.3600000000001"/>
    <n v="-4324.47"/>
    <n v="-319.20999999999998"/>
    <n v="-2838.25"/>
    <n v="0"/>
    <s v="HOUSING OPPORTUNITY FUND"/>
    <s v="DCHS HCD ADMIN"/>
    <s v="HOMELESS HOUSING PROGRAM"/>
    <s v="Default"/>
  </r>
  <r>
    <x v="1"/>
    <s v="1128100"/>
    <s v="351300"/>
    <x v="63"/>
    <s v="0000000"/>
    <n v="2016"/>
    <x v="4"/>
    <x v="63"/>
    <s v="R3000-REVENUE"/>
    <s v="R3310-FEDERAL GRANTS DIRECT"/>
    <m/>
    <n v="0"/>
    <n v="0"/>
    <n v="-86474.930000000008"/>
    <n v="0"/>
    <n v="86474.930000000008"/>
    <s v="N/A"/>
    <n v="0"/>
    <n v="-996.92000000000007"/>
    <n v="-11586.35"/>
    <n v="-23861.55"/>
    <n v="-16596.59"/>
    <n v="-37684.050000000003"/>
    <n v="560.94000000000005"/>
    <n v="1712.47"/>
    <n v="1977.72"/>
    <n v="0"/>
    <n v="-0.6"/>
    <n v="0"/>
    <n v="0"/>
    <s v="HOUSING OPPORTUNITY FUND"/>
    <s v="DCHS HCD ADMIN"/>
    <s v="HOMELESS HOUSING PROGRAM"/>
    <s v="Default"/>
  </r>
  <r>
    <x v="1"/>
    <s v="1128100"/>
    <s v="351300"/>
    <x v="64"/>
    <s v="0000000"/>
    <n v="2016"/>
    <x v="4"/>
    <x v="64"/>
    <s v="R3000-REVENUE"/>
    <s v="R3310-FEDERAL GRANTS DIRECT"/>
    <m/>
    <n v="0"/>
    <n v="0"/>
    <n v="-258216.17"/>
    <n v="0"/>
    <n v="258216.17"/>
    <s v="N/A"/>
    <n v="0"/>
    <n v="-723.54"/>
    <n v="-18861.560000000001"/>
    <n v="-16935.84"/>
    <n v="-18245.95"/>
    <n v="-40797.629999999997"/>
    <n v="-27439.27"/>
    <n v="-18882.420000000002"/>
    <n v="-8083.3"/>
    <n v="-51957.3"/>
    <n v="-15166.89"/>
    <n v="-41122.47"/>
    <n v="0"/>
    <s v="HOUSING OPPORTUNITY FUND"/>
    <s v="DCHS HCD ADMIN"/>
    <s v="HOMELESS HOUSING PROGRAM"/>
    <s v="Default"/>
  </r>
  <r>
    <x v="1"/>
    <s v="1128100"/>
    <s v="351300"/>
    <x v="65"/>
    <s v="0000000"/>
    <n v="2016"/>
    <x v="4"/>
    <x v="65"/>
    <s v="R3000-REVENUE"/>
    <s v="R3330-FEDERAL GRANTS INDIRECT"/>
    <m/>
    <n v="0"/>
    <n v="0"/>
    <n v="-85057.180000000008"/>
    <n v="0"/>
    <n v="85057.180000000008"/>
    <s v="N/A"/>
    <n v="0"/>
    <n v="0"/>
    <n v="-26733.99"/>
    <n v="-9749.2900000000009"/>
    <n v="-7437.01"/>
    <n v="-25455.09"/>
    <n v="-4072.64"/>
    <n v="-680.99"/>
    <n v="-723.55000000000007"/>
    <n v="-2843.57"/>
    <n v="-1822.01"/>
    <n v="-5539.04"/>
    <n v="0"/>
    <s v="HOUSING OPPORTUNITY FUND"/>
    <s v="DCHS HCD ADMIN"/>
    <s v="HOMELESS HOUSING PROGRAM"/>
    <s v="Default"/>
  </r>
  <r>
    <x v="1"/>
    <s v="1128100"/>
    <s v="351300"/>
    <x v="202"/>
    <s v="0000000"/>
    <n v="2016"/>
    <x v="4"/>
    <x v="201"/>
    <s v="R3000-REVENUE"/>
    <s v="R3340-STATE GRANTS"/>
    <m/>
    <n v="0"/>
    <n v="0"/>
    <n v="-226892"/>
    <n v="0"/>
    <n v="226892"/>
    <s v="N/A"/>
    <n v="0"/>
    <n v="0"/>
    <n v="0"/>
    <n v="-48767.05"/>
    <n v="-10997.65"/>
    <n v="-48839.08"/>
    <n v="-16955.32"/>
    <n v="-15502.050000000001"/>
    <n v="0"/>
    <n v="-41560.5"/>
    <n v="-8868.73"/>
    <n v="-35401.620000000003"/>
    <n v="0"/>
    <s v="HOUSING OPPORTUNITY FUND"/>
    <s v="DCHS HCD ADMIN"/>
    <s v="HOMELESS HOUSING PROGRAM"/>
    <s v="Default"/>
  </r>
  <r>
    <x v="1"/>
    <s v="1128100"/>
    <s v="351300"/>
    <x v="203"/>
    <s v="0000000"/>
    <n v="2016"/>
    <x v="4"/>
    <x v="202"/>
    <s v="R3000-REVENUE"/>
    <s v="R3340-STATE GRANTS"/>
    <m/>
    <n v="0"/>
    <n v="0"/>
    <n v="-268613.13"/>
    <n v="0"/>
    <n v="268613.13"/>
    <s v="N/A"/>
    <n v="0"/>
    <n v="0"/>
    <n v="0"/>
    <n v="-55594.04"/>
    <n v="-13171.85"/>
    <n v="-81934.84"/>
    <n v="-24769.34"/>
    <n v="-8959.48"/>
    <n v="-5307.38"/>
    <n v="-39905.360000000001"/>
    <n v="-11950.460000000001"/>
    <n v="-27020.38"/>
    <n v="0"/>
    <s v="HOUSING OPPORTUNITY FUND"/>
    <s v="DCHS HCD ADMIN"/>
    <s v="HOMELESS HOUSING PROGRAM"/>
    <s v="Default"/>
  </r>
  <r>
    <x v="1"/>
    <s v="1128100"/>
    <s v="351300"/>
    <x v="208"/>
    <s v="0000000"/>
    <n v="2016"/>
    <x v="4"/>
    <x v="207"/>
    <s v="R3000-REVENUE"/>
    <s v="R3900-OTHER FINANCING SOURCES"/>
    <m/>
    <n v="0"/>
    <n v="0"/>
    <n v="-80712"/>
    <n v="0"/>
    <n v="80712"/>
    <s v="N/A"/>
    <n v="0"/>
    <n v="0"/>
    <n v="0"/>
    <n v="0"/>
    <n v="0"/>
    <n v="-80712"/>
    <n v="0"/>
    <n v="0"/>
    <n v="0"/>
    <n v="0"/>
    <n v="0"/>
    <n v="0"/>
    <n v="0"/>
    <s v="HOUSING OPPORTUNITY FUND"/>
    <s v="DCHS HCD ADMIN"/>
    <s v="HOMELESS HOUSING PROGRAM"/>
    <s v="Default"/>
  </r>
  <r>
    <x v="1"/>
    <s v="1128100"/>
    <s v="351300"/>
    <x v="193"/>
    <s v="0000000"/>
    <n v="2016"/>
    <x v="4"/>
    <x v="192"/>
    <s v="R3000-REVENUE"/>
    <s v="R3600-MISCELLANEOUS REVENUE"/>
    <m/>
    <n v="0"/>
    <n v="0"/>
    <n v="0"/>
    <n v="0"/>
    <n v="0"/>
    <s v="N/A"/>
    <n v="0"/>
    <n v="0"/>
    <n v="0"/>
    <n v="0"/>
    <n v="0"/>
    <n v="0"/>
    <n v="0"/>
    <n v="0"/>
    <n v="0"/>
    <n v="-2345.3200000000002"/>
    <n v="2345.3200000000002"/>
    <n v="0"/>
    <n v="0"/>
    <s v="HOUSING OPPORTUNITY FUND"/>
    <s v="DCHS HCD ADMIN"/>
    <s v="HOMELESS HOUSING PROGRAM"/>
    <s v="Default"/>
  </r>
  <r>
    <x v="1"/>
    <s v="1128100"/>
    <s v="351300"/>
    <x v="40"/>
    <s v="5590000"/>
    <n v="2016"/>
    <x v="3"/>
    <x v="40"/>
    <s v="50000-PROGRAM EXPENDITURE BUDGET"/>
    <s v="51000-WAGES AND BENEFITS"/>
    <s v="51100-SALARIES/WAGES"/>
    <n v="0"/>
    <n v="0"/>
    <n v="1041537.2"/>
    <n v="0"/>
    <n v="-1041537.2"/>
    <s v="N/A"/>
    <n v="39038.400000000001"/>
    <n v="49358.400000000001"/>
    <n v="63314.85"/>
    <n v="71918.240000000005"/>
    <n v="73935.19"/>
    <n v="224227.4"/>
    <n v="105747.92"/>
    <n v="108114.98"/>
    <n v="18173.240000000002"/>
    <n v="92899.34"/>
    <n v="69206.48"/>
    <n v="125602.76000000001"/>
    <n v="0"/>
    <s v="HOUSING OPPORTUNITY FUND"/>
    <s v="DCHS HCD ADMIN"/>
    <s v="HOMELESS HOUSING PROGRAM"/>
    <s v="HOUSING AND COMMUNITY DEVELOPMENT"/>
  </r>
  <r>
    <x v="1"/>
    <s v="1128100"/>
    <s v="351300"/>
    <x v="56"/>
    <s v="5590000"/>
    <n v="2016"/>
    <x v="3"/>
    <x v="56"/>
    <s v="50000-PROGRAM EXPENDITURE BUDGET"/>
    <s v="51000-WAGES AND BENEFITS"/>
    <s v="51100-SALARIES/WAGES"/>
    <n v="0"/>
    <n v="0"/>
    <n v="2690.25"/>
    <n v="0"/>
    <n v="-2690.25"/>
    <s v="N/A"/>
    <n v="0"/>
    <n v="0"/>
    <n v="0"/>
    <n v="0"/>
    <n v="0"/>
    <n v="0"/>
    <n v="0"/>
    <n v="2690.25"/>
    <n v="0"/>
    <n v="0"/>
    <n v="0"/>
    <n v="0"/>
    <n v="0"/>
    <s v="HOUSING OPPORTUNITY FUND"/>
    <s v="DCHS HCD ADMIN"/>
    <s v="HOMELESS HOUSING PROGRAM"/>
    <s v="HOUSING AND COMMUNITY DEVELOPMENT"/>
  </r>
  <r>
    <x v="1"/>
    <s v="1128100"/>
    <s v="351300"/>
    <x v="106"/>
    <s v="5590000"/>
    <n v="2016"/>
    <x v="3"/>
    <x v="106"/>
    <s v="50000-PROGRAM EXPENDITURE BUDGET"/>
    <s v="51000-WAGES AND BENEFITS"/>
    <s v="51100-SALARIES/WAGES"/>
    <n v="0"/>
    <n v="0"/>
    <n v="18277.670000000002"/>
    <n v="0"/>
    <n v="-18277.670000000002"/>
    <s v="N/A"/>
    <n v="1702.47"/>
    <n v="3639"/>
    <n v="638.41999999999996"/>
    <n v="2042.95"/>
    <n v="4830.7300000000005"/>
    <n v="789.13"/>
    <n v="723.55000000000007"/>
    <n v="1105.43"/>
    <n v="309.13"/>
    <n v="926.42000000000007"/>
    <n v="35.04"/>
    <n v="1535.4"/>
    <n v="0"/>
    <s v="HOUSING OPPORTUNITY FUND"/>
    <s v="DCHS HCD ADMIN"/>
    <s v="HOMELESS HOUSING PROGRAM"/>
    <s v="HOUSING AND COMMUNITY DEVELOPMENT"/>
  </r>
  <r>
    <x v="1"/>
    <s v="1128100"/>
    <s v="351300"/>
    <x v="70"/>
    <s v="5590000"/>
    <n v="2016"/>
    <x v="3"/>
    <x v="70"/>
    <s v="50000-PROGRAM EXPENDITURE BUDGET"/>
    <s v="51000-WAGES AND BENEFITS"/>
    <s v="51300-PERSONNEL BENEFITS"/>
    <n v="0"/>
    <n v="0"/>
    <n v="195639.58000000002"/>
    <n v="0"/>
    <n v="-195639.58000000002"/>
    <s v="N/A"/>
    <n v="0"/>
    <n v="0"/>
    <n v="18247.260000000002"/>
    <n v="20870.47"/>
    <n v="1465"/>
    <n v="52096"/>
    <n v="1515.63"/>
    <n v="17031.260000000002"/>
    <n v="17008.240000000002"/>
    <n v="15065.48"/>
    <n v="4962.6900000000005"/>
    <n v="47377.55"/>
    <n v="0"/>
    <s v="HOUSING OPPORTUNITY FUND"/>
    <s v="DCHS HCD ADMIN"/>
    <s v="HOMELESS HOUSING PROGRAM"/>
    <s v="HOUSING AND COMMUNITY DEVELOPMENT"/>
  </r>
  <r>
    <x v="1"/>
    <s v="1128100"/>
    <s v="351300"/>
    <x v="71"/>
    <s v="5590000"/>
    <n v="2016"/>
    <x v="3"/>
    <x v="71"/>
    <s v="50000-PROGRAM EXPENDITURE BUDGET"/>
    <s v="51000-WAGES AND BENEFITS"/>
    <s v="51300-PERSONNEL BENEFITS"/>
    <n v="0"/>
    <n v="0"/>
    <n v="71985.83"/>
    <n v="0"/>
    <n v="-71985.83"/>
    <s v="N/A"/>
    <n v="0"/>
    <n v="164.4"/>
    <n v="5965.07"/>
    <n v="6563.09"/>
    <n v="205.68"/>
    <n v="20968.52"/>
    <n v="1804.3"/>
    <n v="5895.2"/>
    <n v="5518.36"/>
    <n v="4939.4400000000005"/>
    <n v="2250.2800000000002"/>
    <n v="17711.490000000002"/>
    <n v="0"/>
    <s v="HOUSING OPPORTUNITY FUND"/>
    <s v="DCHS HCD ADMIN"/>
    <s v="HOMELESS HOUSING PROGRAM"/>
    <s v="HOUSING AND COMMUNITY DEVELOPMENT"/>
  </r>
  <r>
    <x v="1"/>
    <s v="1128100"/>
    <s v="351300"/>
    <x v="72"/>
    <s v="5590000"/>
    <n v="2016"/>
    <x v="3"/>
    <x v="72"/>
    <s v="50000-PROGRAM EXPENDITURE BUDGET"/>
    <s v="51000-WAGES AND BENEFITS"/>
    <s v="51300-PERSONNEL BENEFITS"/>
    <n v="0"/>
    <n v="0"/>
    <n v="106015.74"/>
    <n v="0"/>
    <n v="-106015.74"/>
    <s v="N/A"/>
    <n v="0"/>
    <n v="240.25"/>
    <n v="8890.99"/>
    <n v="9768.82"/>
    <n v="300.32"/>
    <n v="30800.59"/>
    <n v="2656.91"/>
    <n v="8761.93"/>
    <n v="8204.51"/>
    <n v="7357.58"/>
    <n v="2534.31"/>
    <n v="26499.53"/>
    <n v="0"/>
    <s v="HOUSING OPPORTUNITY FUND"/>
    <s v="DCHS HCD ADMIN"/>
    <s v="HOMELESS HOUSING PROGRAM"/>
    <s v="HOUSING AND COMMUNITY DEVELOPMENT"/>
  </r>
  <r>
    <x v="1"/>
    <s v="1128100"/>
    <s v="351300"/>
    <x v="73"/>
    <s v="5590000"/>
    <n v="2016"/>
    <x v="3"/>
    <x v="73"/>
    <s v="50000-PROGRAM EXPENDITURE BUDGET"/>
    <s v="51000-WAGES AND BENEFITS"/>
    <s v="51300-PERSONNEL BENEFITS"/>
    <n v="0"/>
    <n v="0"/>
    <n v="-1381.05"/>
    <n v="0"/>
    <n v="1381.05"/>
    <s v="N/A"/>
    <n v="0"/>
    <n v="0"/>
    <n v="0"/>
    <n v="0"/>
    <n v="0"/>
    <n v="0"/>
    <n v="0"/>
    <n v="0"/>
    <n v="0"/>
    <n v="-1381.05"/>
    <n v="-770.26"/>
    <n v="770.26"/>
    <n v="0"/>
    <s v="HOUSING OPPORTUNITY FUND"/>
    <s v="DCHS HCD ADMIN"/>
    <s v="HOMELESS HOUSING PROGRAM"/>
    <s v="HOUSING AND COMMUNITY DEVELOPMENT"/>
  </r>
  <r>
    <x v="1"/>
    <s v="1128100"/>
    <s v="351300"/>
    <x v="177"/>
    <s v="5590000"/>
    <n v="2016"/>
    <x v="3"/>
    <x v="176"/>
    <s v="50000-PROGRAM EXPENDITURE BUDGET"/>
    <s v="51000-WAGES AND BENEFITS"/>
    <s v="51300-PERSONNEL BENEFITS"/>
    <n v="0"/>
    <n v="0"/>
    <n v="65"/>
    <n v="0"/>
    <n v="-65"/>
    <s v="N/A"/>
    <n v="0"/>
    <n v="0"/>
    <n v="0"/>
    <n v="0"/>
    <n v="0"/>
    <n v="0"/>
    <n v="0"/>
    <n v="0"/>
    <n v="0"/>
    <n v="0"/>
    <n v="0"/>
    <n v="65"/>
    <n v="0"/>
    <s v="HOUSING OPPORTUNITY FUND"/>
    <s v="DCHS HCD ADMIN"/>
    <s v="HOMELESS HOUSING PROGRAM"/>
    <s v="HOUSING AND COMMUNITY DEVELOPMENT"/>
  </r>
  <r>
    <x v="1"/>
    <s v="1128100"/>
    <s v="351300"/>
    <x v="75"/>
    <s v="5590000"/>
    <n v="2016"/>
    <x v="3"/>
    <x v="75"/>
    <s v="50000-PROGRAM EXPENDITURE BUDGET"/>
    <s v="52000-SUPPLIES"/>
    <m/>
    <n v="0"/>
    <n v="0"/>
    <n v="3456.39"/>
    <n v="0"/>
    <n v="-3456.39"/>
    <s v="N/A"/>
    <n v="0"/>
    <n v="93.8"/>
    <n v="576.49"/>
    <n v="671.89"/>
    <n v="489.33"/>
    <n v="455.90000000000003"/>
    <n v="561.08000000000004"/>
    <n v="758.85"/>
    <n v="410.48"/>
    <n v="-750.80000000000007"/>
    <n v="59.21"/>
    <n v="130.16"/>
    <n v="0"/>
    <s v="HOUSING OPPORTUNITY FUND"/>
    <s v="DCHS HCD ADMIN"/>
    <s v="HOMELESS HOUSING PROGRAM"/>
    <s v="HOUSING AND COMMUNITY DEVELOPMENT"/>
  </r>
  <r>
    <x v="1"/>
    <s v="1128100"/>
    <s v="351300"/>
    <x v="157"/>
    <s v="5590000"/>
    <n v="2016"/>
    <x v="3"/>
    <x v="156"/>
    <s v="50000-PROGRAM EXPENDITURE BUDGET"/>
    <s v="52000-SUPPLIES"/>
    <m/>
    <n v="0"/>
    <n v="0"/>
    <n v="65.760000000000005"/>
    <n v="0"/>
    <n v="-65.760000000000005"/>
    <s v="N/A"/>
    <n v="0"/>
    <n v="0"/>
    <n v="0"/>
    <n v="0"/>
    <n v="0"/>
    <n v="0"/>
    <n v="0"/>
    <n v="65.540000000000006"/>
    <n v="65.760000000000005"/>
    <n v="-65.540000000000006"/>
    <n v="0"/>
    <n v="0"/>
    <n v="0"/>
    <s v="HOUSING OPPORTUNITY FUND"/>
    <s v="DCHS HCD ADMIN"/>
    <s v="HOMELESS HOUSING PROGRAM"/>
    <s v="HOUSING AND COMMUNITY DEVELOPMENT"/>
  </r>
  <r>
    <x v="1"/>
    <s v="1128100"/>
    <s v="351300"/>
    <x v="110"/>
    <s v="5590000"/>
    <n v="2016"/>
    <x v="3"/>
    <x v="110"/>
    <s v="50000-PROGRAM EXPENDITURE BUDGET"/>
    <s v="52000-SUPPLIES"/>
    <m/>
    <n v="0"/>
    <n v="0"/>
    <n v="720.66"/>
    <n v="0"/>
    <n v="-720.66"/>
    <s v="N/A"/>
    <n v="0"/>
    <n v="0"/>
    <n v="0"/>
    <n v="0.42"/>
    <n v="0"/>
    <n v="0"/>
    <n v="106.3"/>
    <n v="0"/>
    <n v="0"/>
    <n v="613.94000000000005"/>
    <n v="0"/>
    <n v="0"/>
    <n v="0"/>
    <s v="HOUSING OPPORTUNITY FUND"/>
    <s v="DCHS HCD ADMIN"/>
    <s v="HOMELESS HOUSING PROGRAM"/>
    <s v="HOUSING AND COMMUNITY DEVELOPMENT"/>
  </r>
  <r>
    <x v="1"/>
    <s v="1128100"/>
    <s v="351300"/>
    <x v="174"/>
    <s v="5590000"/>
    <n v="2016"/>
    <x v="3"/>
    <x v="173"/>
    <s v="50000-PROGRAM EXPENDITURE BUDGET"/>
    <s v="52000-SUPPLIES"/>
    <m/>
    <n v="0"/>
    <n v="0"/>
    <n v="84.4"/>
    <n v="0"/>
    <n v="-84.4"/>
    <s v="N/A"/>
    <n v="0"/>
    <n v="0"/>
    <n v="0"/>
    <n v="0"/>
    <n v="0"/>
    <n v="0"/>
    <n v="0"/>
    <n v="0"/>
    <n v="0"/>
    <n v="84.4"/>
    <n v="0"/>
    <n v="0"/>
    <n v="0"/>
    <s v="HOUSING OPPORTUNITY FUND"/>
    <s v="DCHS HCD ADMIN"/>
    <s v="HOMELESS HOUSING PROGRAM"/>
    <s v="HOUSING AND COMMUNITY DEVELOPMENT"/>
  </r>
  <r>
    <x v="1"/>
    <s v="1128100"/>
    <s v="351300"/>
    <x v="156"/>
    <s v="5590000"/>
    <n v="2016"/>
    <x v="3"/>
    <x v="155"/>
    <s v="50000-PROGRAM EXPENDITURE BUDGET"/>
    <s v="53000-SERVICES-OTHER CHARGES"/>
    <m/>
    <n v="0"/>
    <n v="0"/>
    <n v="1326.45"/>
    <n v="0"/>
    <n v="-1326.45"/>
    <s v="N/A"/>
    <n v="0"/>
    <n v="127.83"/>
    <n v="23.79"/>
    <n v="0"/>
    <n v="75.75"/>
    <n v="0"/>
    <n v="85.19"/>
    <n v="211.33"/>
    <n v="49.06"/>
    <n v="170"/>
    <n v="538.5"/>
    <n v="45"/>
    <n v="0"/>
    <s v="HOUSING OPPORTUNITY FUND"/>
    <s v="DCHS HCD ADMIN"/>
    <s v="HOMELESS HOUSING PROGRAM"/>
    <s v="HOUSING AND COMMUNITY DEVELOPMENT"/>
  </r>
  <r>
    <x v="1"/>
    <s v="1128100"/>
    <s v="351300"/>
    <x v="153"/>
    <s v="5590000"/>
    <n v="2016"/>
    <x v="3"/>
    <x v="152"/>
    <s v="50000-PROGRAM EXPENDITURE BUDGET"/>
    <s v="53000-SERVICES-OTHER CHARGES"/>
    <m/>
    <n v="0"/>
    <n v="0"/>
    <n v="629.41"/>
    <n v="0"/>
    <n v="-629.41"/>
    <s v="N/A"/>
    <n v="0"/>
    <n v="0"/>
    <n v="0"/>
    <n v="629.41"/>
    <n v="0"/>
    <n v="0"/>
    <n v="0"/>
    <n v="0"/>
    <n v="0"/>
    <n v="0"/>
    <n v="0"/>
    <n v="0"/>
    <n v="0"/>
    <s v="HOUSING OPPORTUNITY FUND"/>
    <s v="DCHS HCD ADMIN"/>
    <s v="HOMELESS HOUSING PROGRAM"/>
    <s v="HOUSING AND COMMUNITY DEVELOPMENT"/>
  </r>
  <r>
    <x v="1"/>
    <s v="1128100"/>
    <s v="351300"/>
    <x v="154"/>
    <s v="5590000"/>
    <n v="2016"/>
    <x v="3"/>
    <x v="153"/>
    <s v="50000-PROGRAM EXPENDITURE BUDGET"/>
    <s v="53000-SERVICES-OTHER CHARGES"/>
    <m/>
    <n v="0"/>
    <n v="0"/>
    <n v="0"/>
    <n v="0"/>
    <n v="0"/>
    <s v="N/A"/>
    <n v="0"/>
    <n v="0"/>
    <n v="0"/>
    <n v="0"/>
    <n v="0"/>
    <n v="0"/>
    <n v="0"/>
    <n v="0"/>
    <n v="0"/>
    <n v="1153.44"/>
    <n v="-1153.44"/>
    <n v="0"/>
    <n v="0"/>
    <s v="HOUSING OPPORTUNITY FUND"/>
    <s v="DCHS HCD ADMIN"/>
    <s v="HOMELESS HOUSING PROGRAM"/>
    <s v="HOUSING AND COMMUNITY DEVELOPMENT"/>
  </r>
  <r>
    <x v="1"/>
    <s v="1128100"/>
    <s v="351300"/>
    <x v="225"/>
    <s v="5590000"/>
    <n v="2016"/>
    <x v="3"/>
    <x v="224"/>
    <s v="50000-PROGRAM EXPENDITURE BUDGET"/>
    <s v="53000-SERVICES-OTHER CHARGES"/>
    <m/>
    <n v="0"/>
    <n v="0"/>
    <n v="4384"/>
    <n v="0"/>
    <n v="-4384"/>
    <s v="N/A"/>
    <n v="0"/>
    <n v="0"/>
    <n v="0"/>
    <n v="0"/>
    <n v="0"/>
    <n v="0"/>
    <n v="0"/>
    <n v="4384"/>
    <n v="0"/>
    <n v="0"/>
    <n v="0"/>
    <n v="0"/>
    <n v="0"/>
    <s v="HOUSING OPPORTUNITY FUND"/>
    <s v="DCHS HCD ADMIN"/>
    <s v="HOMELESS HOUSING PROGRAM"/>
    <s v="HOUSING AND COMMUNITY DEVELOPMENT"/>
  </r>
  <r>
    <x v="1"/>
    <s v="1128100"/>
    <s v="351300"/>
    <x v="41"/>
    <s v="5590000"/>
    <n v="2016"/>
    <x v="3"/>
    <x v="41"/>
    <s v="50000-PROGRAM EXPENDITURE BUDGET"/>
    <s v="53000-SERVICES-OTHER CHARGES"/>
    <m/>
    <n v="0"/>
    <n v="0"/>
    <n v="1247.48"/>
    <n v="0"/>
    <n v="-1247.48"/>
    <s v="N/A"/>
    <n v="0"/>
    <n v="0"/>
    <n v="157.12"/>
    <n v="0"/>
    <n v="296.12"/>
    <n v="120"/>
    <n v="157.12"/>
    <n v="0"/>
    <n v="157.12"/>
    <n v="360"/>
    <n v="0"/>
    <n v="0"/>
    <n v="0"/>
    <s v="HOUSING OPPORTUNITY FUND"/>
    <s v="DCHS HCD ADMIN"/>
    <s v="HOMELESS HOUSING PROGRAM"/>
    <s v="HOUSING AND COMMUNITY DEVELOPMENT"/>
  </r>
  <r>
    <x v="1"/>
    <s v="1128100"/>
    <s v="351300"/>
    <x v="111"/>
    <s v="5590000"/>
    <n v="2016"/>
    <x v="3"/>
    <x v="111"/>
    <s v="50000-PROGRAM EXPENDITURE BUDGET"/>
    <s v="53000-SERVICES-OTHER CHARGES"/>
    <m/>
    <n v="0"/>
    <n v="0"/>
    <n v="223.95000000000002"/>
    <n v="0"/>
    <n v="-223.95000000000002"/>
    <s v="N/A"/>
    <n v="0"/>
    <n v="0"/>
    <n v="0"/>
    <n v="0"/>
    <n v="0"/>
    <n v="0"/>
    <n v="0"/>
    <n v="223.56"/>
    <n v="0"/>
    <n v="0"/>
    <n v="0"/>
    <n v="0.39"/>
    <n v="0"/>
    <s v="HOUSING OPPORTUNITY FUND"/>
    <s v="DCHS HCD ADMIN"/>
    <s v="HOMELESS HOUSING PROGRAM"/>
    <s v="HOUSING AND COMMUNITY DEVELOPMENT"/>
  </r>
  <r>
    <x v="1"/>
    <s v="1128100"/>
    <s v="351300"/>
    <x v="112"/>
    <s v="5590000"/>
    <n v="2016"/>
    <x v="3"/>
    <x v="112"/>
    <s v="50000-PROGRAM EXPENDITURE BUDGET"/>
    <s v="53000-SERVICES-OTHER CHARGES"/>
    <m/>
    <n v="0"/>
    <n v="0"/>
    <n v="0"/>
    <n v="0"/>
    <n v="0"/>
    <s v="N/A"/>
    <n v="0"/>
    <n v="0"/>
    <n v="0"/>
    <n v="0"/>
    <n v="0"/>
    <n v="0"/>
    <n v="0"/>
    <n v="0"/>
    <n v="0"/>
    <n v="0"/>
    <n v="0"/>
    <n v="0"/>
    <n v="0"/>
    <s v="HOUSING OPPORTUNITY FUND"/>
    <s v="DCHS HCD ADMIN"/>
    <s v="HOMELESS HOUSING PROGRAM"/>
    <s v="HOUSING AND COMMUNITY DEVELOPMENT"/>
  </r>
  <r>
    <x v="1"/>
    <s v="1128100"/>
    <s v="351300"/>
    <x v="135"/>
    <s v="5590000"/>
    <n v="2016"/>
    <x v="3"/>
    <x v="135"/>
    <s v="50000-PROGRAM EXPENDITURE BUDGET"/>
    <s v="53000-SERVICES-OTHER CHARGES"/>
    <m/>
    <n v="0"/>
    <n v="0"/>
    <n v="0"/>
    <n v="0"/>
    <n v="0"/>
    <s v="N/A"/>
    <n v="0"/>
    <n v="0"/>
    <n v="0"/>
    <n v="0"/>
    <n v="0"/>
    <n v="0"/>
    <n v="0"/>
    <n v="242.22"/>
    <n v="0"/>
    <n v="-242.22"/>
    <n v="0"/>
    <n v="0"/>
    <n v="0"/>
    <s v="HOUSING OPPORTUNITY FUND"/>
    <s v="DCHS HCD ADMIN"/>
    <s v="HOMELESS HOUSING PROGRAM"/>
    <s v="HOUSING AND COMMUNITY DEVELOPMENT"/>
  </r>
  <r>
    <x v="1"/>
    <s v="1128100"/>
    <s v="351300"/>
    <x v="51"/>
    <s v="5590000"/>
    <n v="2016"/>
    <x v="3"/>
    <x v="51"/>
    <s v="50000-PROGRAM EXPENDITURE BUDGET"/>
    <s v="53000-SERVICES-OTHER CHARGES"/>
    <m/>
    <n v="0"/>
    <n v="0"/>
    <n v="2.69"/>
    <n v="0"/>
    <n v="-2.69"/>
    <s v="N/A"/>
    <n v="0"/>
    <n v="0"/>
    <n v="0"/>
    <n v="0.48"/>
    <n v="0"/>
    <n v="0"/>
    <n v="0"/>
    <n v="0"/>
    <n v="0"/>
    <n v="2.21"/>
    <n v="0"/>
    <n v="0"/>
    <n v="0"/>
    <s v="HOUSING OPPORTUNITY FUND"/>
    <s v="DCHS HCD ADMIN"/>
    <s v="HOMELESS HOUSING PROGRAM"/>
    <s v="HOUSING AND COMMUNITY DEVELOPMENT"/>
  </r>
  <r>
    <x v="1"/>
    <s v="1128100"/>
    <s v="351300"/>
    <x v="113"/>
    <s v="5590000"/>
    <n v="2016"/>
    <x v="3"/>
    <x v="113"/>
    <s v="50000-PROGRAM EXPENDITURE BUDGET"/>
    <s v="53000-SERVICES-OTHER CHARGES"/>
    <m/>
    <n v="0"/>
    <n v="0"/>
    <n v="1158.93"/>
    <n v="0"/>
    <n v="-1158.93"/>
    <s v="N/A"/>
    <n v="0"/>
    <n v="0"/>
    <n v="0"/>
    <n v="755.76"/>
    <n v="0"/>
    <n v="403.17"/>
    <n v="0"/>
    <n v="0"/>
    <n v="0"/>
    <n v="0"/>
    <n v="0"/>
    <n v="0"/>
    <n v="0"/>
    <s v="HOUSING OPPORTUNITY FUND"/>
    <s v="DCHS HCD ADMIN"/>
    <s v="HOMELESS HOUSING PROGRAM"/>
    <s v="HOUSING AND COMMUNITY DEVELOPMENT"/>
  </r>
  <r>
    <x v="1"/>
    <s v="1128100"/>
    <s v="351300"/>
    <x v="144"/>
    <s v="5590000"/>
    <n v="2016"/>
    <x v="3"/>
    <x v="144"/>
    <s v="50000-PROGRAM EXPENDITURE BUDGET"/>
    <s v="53000-SERVICES-OTHER CHARGES"/>
    <m/>
    <n v="0"/>
    <n v="0"/>
    <n v="538.33000000000004"/>
    <n v="0"/>
    <n v="-538.33000000000004"/>
    <s v="N/A"/>
    <n v="0"/>
    <n v="0"/>
    <n v="0"/>
    <n v="42.61"/>
    <n v="0"/>
    <n v="88.18"/>
    <n v="80.150000000000006"/>
    <n v="204.37"/>
    <n v="-347.82"/>
    <n v="-177.1"/>
    <n v="0"/>
    <n v="647.94000000000005"/>
    <n v="0"/>
    <s v="HOUSING OPPORTUNITY FUND"/>
    <s v="DCHS HCD ADMIN"/>
    <s v="HOMELESS HOUSING PROGRAM"/>
    <s v="HOUSING AND COMMUNITY DEVELOPMENT"/>
  </r>
  <r>
    <x v="1"/>
    <s v="1128100"/>
    <s v="351300"/>
    <x v="164"/>
    <s v="5590000"/>
    <n v="2016"/>
    <x v="3"/>
    <x v="163"/>
    <s v="50000-PROGRAM EXPENDITURE BUDGET"/>
    <s v="53000-SERVICES-OTHER CHARGES"/>
    <m/>
    <n v="0"/>
    <n v="0"/>
    <n v="1416.92"/>
    <n v="0"/>
    <n v="-1416.92"/>
    <s v="N/A"/>
    <n v="0"/>
    <n v="0"/>
    <n v="0"/>
    <n v="0"/>
    <n v="0"/>
    <n v="411.42"/>
    <n v="285.10000000000002"/>
    <n v="0"/>
    <n v="0"/>
    <n v="563.91"/>
    <n v="0"/>
    <n v="156.49"/>
    <n v="0"/>
    <s v="HOUSING OPPORTUNITY FUND"/>
    <s v="DCHS HCD ADMIN"/>
    <s v="HOMELESS HOUSING PROGRAM"/>
    <s v="HOUSING AND COMMUNITY DEVELOPMENT"/>
  </r>
  <r>
    <x v="1"/>
    <s v="1128100"/>
    <s v="351300"/>
    <x v="128"/>
    <s v="5590000"/>
    <n v="2016"/>
    <x v="3"/>
    <x v="128"/>
    <s v="50000-PROGRAM EXPENDITURE BUDGET"/>
    <s v="53000-SERVICES-OTHER CHARGES"/>
    <m/>
    <n v="0"/>
    <n v="0"/>
    <n v="1072.8"/>
    <n v="0"/>
    <n v="-1072.8"/>
    <s v="N/A"/>
    <n v="0"/>
    <n v="0"/>
    <n v="0"/>
    <n v="298.2"/>
    <n v="774.6"/>
    <n v="0"/>
    <n v="0"/>
    <n v="0"/>
    <n v="0"/>
    <n v="0"/>
    <n v="0"/>
    <n v="0"/>
    <n v="0"/>
    <s v="HOUSING OPPORTUNITY FUND"/>
    <s v="DCHS HCD ADMIN"/>
    <s v="HOMELESS HOUSING PROGRAM"/>
    <s v="HOUSING AND COMMUNITY DEVELOPMENT"/>
  </r>
  <r>
    <x v="1"/>
    <s v="1128100"/>
    <s v="351300"/>
    <x v="122"/>
    <s v="5590000"/>
    <n v="2016"/>
    <x v="3"/>
    <x v="122"/>
    <s v="50000-PROGRAM EXPENDITURE BUDGET"/>
    <s v="53000-SERVICES-OTHER CHARGES"/>
    <m/>
    <n v="0"/>
    <n v="0"/>
    <n v="28.61"/>
    <n v="0"/>
    <n v="-28.61"/>
    <s v="N/A"/>
    <n v="0"/>
    <n v="0"/>
    <n v="5.55"/>
    <n v="0"/>
    <n v="0"/>
    <n v="0"/>
    <n v="0"/>
    <n v="0"/>
    <n v="0"/>
    <n v="0"/>
    <n v="0.53"/>
    <n v="22.53"/>
    <n v="0"/>
    <s v="HOUSING OPPORTUNITY FUND"/>
    <s v="DCHS HCD ADMIN"/>
    <s v="HOMELESS HOUSING PROGRAM"/>
    <s v="HOUSING AND COMMUNITY DEVELOPMENT"/>
  </r>
  <r>
    <x v="1"/>
    <s v="1128100"/>
    <s v="351300"/>
    <x v="140"/>
    <s v="5590000"/>
    <n v="2016"/>
    <x v="3"/>
    <x v="140"/>
    <s v="50000-PROGRAM EXPENDITURE BUDGET"/>
    <s v="53000-SERVICES-OTHER CHARGES"/>
    <m/>
    <n v="0"/>
    <n v="0"/>
    <n v="449.94"/>
    <n v="0"/>
    <n v="-449.94"/>
    <s v="N/A"/>
    <n v="0"/>
    <n v="0"/>
    <n v="0"/>
    <n v="32"/>
    <n v="96"/>
    <n v="37.800000000000004"/>
    <n v="17.900000000000002"/>
    <n v="0"/>
    <n v="0"/>
    <n v="0"/>
    <n v="0"/>
    <n v="266.24"/>
    <n v="0"/>
    <s v="HOUSING OPPORTUNITY FUND"/>
    <s v="DCHS HCD ADMIN"/>
    <s v="HOMELESS HOUSING PROGRAM"/>
    <s v="HOUSING AND COMMUNITY DEVELOPMENT"/>
  </r>
  <r>
    <x v="1"/>
    <s v="1128100"/>
    <s v="351300"/>
    <x v="219"/>
    <s v="5590000"/>
    <n v="2016"/>
    <x v="3"/>
    <x v="218"/>
    <s v="50000-PROGRAM EXPENDITURE BUDGET"/>
    <s v="53000-SERVICES-OTHER CHARGES"/>
    <m/>
    <n v="0"/>
    <n v="0"/>
    <n v="157.12"/>
    <n v="0"/>
    <n v="-157.12"/>
    <s v="N/A"/>
    <n v="0"/>
    <n v="0"/>
    <n v="0"/>
    <n v="0"/>
    <n v="0"/>
    <n v="0"/>
    <n v="0"/>
    <n v="0"/>
    <n v="0"/>
    <n v="0"/>
    <n v="157.12"/>
    <n v="0"/>
    <n v="0"/>
    <s v="HOUSING OPPORTUNITY FUND"/>
    <s v="DCHS HCD ADMIN"/>
    <s v="HOMELESS HOUSING PROGRAM"/>
    <s v="HOUSING AND COMMUNITY DEVELOPMENT"/>
  </r>
  <r>
    <x v="1"/>
    <s v="1128100"/>
    <s v="351300"/>
    <x v="230"/>
    <s v="5590000"/>
    <n v="2016"/>
    <x v="3"/>
    <x v="229"/>
    <s v="50000-PROGRAM EXPENDITURE BUDGET"/>
    <s v="53000-SERVICES-OTHER CHARGES"/>
    <m/>
    <n v="0"/>
    <n v="0"/>
    <n v="533.24"/>
    <n v="0"/>
    <n v="-533.24"/>
    <s v="N/A"/>
    <n v="0"/>
    <n v="0"/>
    <n v="0"/>
    <n v="0"/>
    <n v="0"/>
    <n v="0"/>
    <n v="0"/>
    <n v="0"/>
    <n v="0"/>
    <n v="0"/>
    <n v="533.24"/>
    <n v="0"/>
    <n v="0"/>
    <s v="HOUSING OPPORTUNITY FUND"/>
    <s v="DCHS HCD ADMIN"/>
    <s v="HOMELESS HOUSING PROGRAM"/>
    <s v="HOUSING AND COMMUNITY DEVELOPMENT"/>
  </r>
  <r>
    <x v="1"/>
    <s v="1128100"/>
    <s v="351300"/>
    <x v="159"/>
    <s v="5590000"/>
    <n v="2016"/>
    <x v="3"/>
    <x v="158"/>
    <s v="50000-PROGRAM EXPENDITURE BUDGET"/>
    <s v="53000-SERVICES-OTHER CHARGES"/>
    <m/>
    <n v="0"/>
    <n v="0"/>
    <n v="450"/>
    <n v="0"/>
    <n v="-450"/>
    <s v="N/A"/>
    <n v="0"/>
    <n v="0"/>
    <n v="0"/>
    <n v="0"/>
    <n v="0"/>
    <n v="0"/>
    <n v="452"/>
    <n v="198"/>
    <n v="-200"/>
    <n v="0"/>
    <n v="0"/>
    <n v="0"/>
    <n v="0"/>
    <s v="HOUSING OPPORTUNITY FUND"/>
    <s v="DCHS HCD ADMIN"/>
    <s v="HOMELESS HOUSING PROGRAM"/>
    <s v="HOUSING AND COMMUNITY DEVELOPMENT"/>
  </r>
  <r>
    <x v="1"/>
    <s v="1128100"/>
    <s v="351300"/>
    <x v="114"/>
    <s v="5590000"/>
    <n v="2016"/>
    <x v="3"/>
    <x v="114"/>
    <s v="50000-PROGRAM EXPENDITURE BUDGET"/>
    <s v="53000-SERVICES-OTHER CHARGES"/>
    <m/>
    <n v="0"/>
    <n v="0"/>
    <n v="2675.06"/>
    <n v="0"/>
    <n v="-2675.06"/>
    <s v="N/A"/>
    <n v="0"/>
    <n v="0"/>
    <n v="0"/>
    <n v="0"/>
    <n v="0"/>
    <n v="0"/>
    <n v="0"/>
    <n v="0"/>
    <n v="0"/>
    <n v="2675.06"/>
    <n v="0"/>
    <n v="0"/>
    <n v="0"/>
    <s v="HOUSING OPPORTUNITY FUND"/>
    <s v="DCHS HCD ADMIN"/>
    <s v="HOMELESS HOUSING PROGRAM"/>
    <s v="HOUSING AND COMMUNITY DEVELOPMENT"/>
  </r>
  <r>
    <x v="1"/>
    <s v="1128100"/>
    <s v="351300"/>
    <x v="161"/>
    <s v="5590000"/>
    <n v="2016"/>
    <x v="3"/>
    <x v="160"/>
    <s v="50000-PROGRAM EXPENDITURE BUDGET"/>
    <s v="53000-SERVICES-OTHER CHARGES"/>
    <m/>
    <n v="0"/>
    <n v="0"/>
    <n v="12638.76"/>
    <n v="0"/>
    <n v="-12638.76"/>
    <s v="N/A"/>
    <n v="5906.26"/>
    <n v="0"/>
    <n v="3465"/>
    <n v="0"/>
    <n v="5000"/>
    <n v="0"/>
    <n v="0"/>
    <n v="0"/>
    <n v="-1732.5"/>
    <n v="0"/>
    <n v="0"/>
    <n v="0"/>
    <n v="0"/>
    <s v="HOUSING OPPORTUNITY FUND"/>
    <s v="DCHS HCD ADMIN"/>
    <s v="HOMELESS HOUSING PROGRAM"/>
    <s v="HOUSING AND COMMUNITY DEVELOPMENT"/>
  </r>
  <r>
    <x v="1"/>
    <s v="1128100"/>
    <s v="351300"/>
    <x v="77"/>
    <s v="5590000"/>
    <n v="2016"/>
    <x v="3"/>
    <x v="77"/>
    <s v="50000-PROGRAM EXPENDITURE BUDGET"/>
    <s v="53000-SERVICES-OTHER CHARGES"/>
    <m/>
    <n v="0"/>
    <n v="0"/>
    <n v="2534.5100000000002"/>
    <n v="0"/>
    <n v="-2534.5100000000002"/>
    <s v="N/A"/>
    <n v="0"/>
    <n v="169.79"/>
    <n v="0"/>
    <n v="975"/>
    <n v="0"/>
    <n v="829.72"/>
    <n v="100"/>
    <n v="390.02"/>
    <n v="-390.02"/>
    <n v="280"/>
    <n v="0"/>
    <n v="180"/>
    <n v="0"/>
    <s v="HOUSING OPPORTUNITY FUND"/>
    <s v="DCHS HCD ADMIN"/>
    <s v="HOMELESS HOUSING PROGRAM"/>
    <s v="HOUSING AND COMMUNITY DEVELOPMENT"/>
  </r>
  <r>
    <x v="1"/>
    <s v="1128100"/>
    <s v="351300"/>
    <x v="147"/>
    <s v="5590000"/>
    <n v="2016"/>
    <x v="3"/>
    <x v="147"/>
    <s v="50000-PROGRAM EXPENDITURE BUDGET"/>
    <s v="53000-SERVICES-OTHER CHARGES"/>
    <m/>
    <n v="0"/>
    <n v="0"/>
    <n v="650"/>
    <n v="0"/>
    <n v="-650"/>
    <s v="N/A"/>
    <n v="0"/>
    <n v="325"/>
    <n v="0"/>
    <n v="0"/>
    <n v="0"/>
    <n v="0"/>
    <n v="0"/>
    <n v="0"/>
    <n v="0"/>
    <n v="0"/>
    <n v="325"/>
    <n v="0"/>
    <n v="0"/>
    <s v="HOUSING OPPORTUNITY FUND"/>
    <s v="DCHS HCD ADMIN"/>
    <s v="HOMELESS HOUSING PROGRAM"/>
    <s v="HOUSING AND COMMUNITY DEVELOPMENT"/>
  </r>
  <r>
    <x v="1"/>
    <s v="1128100"/>
    <s v="351300"/>
    <x v="78"/>
    <s v="5590000"/>
    <n v="2016"/>
    <x v="3"/>
    <x v="78"/>
    <s v="50000-PROGRAM EXPENDITURE BUDGET"/>
    <s v="53000-SERVICES-OTHER CHARGES"/>
    <m/>
    <n v="0"/>
    <n v="0"/>
    <n v="2192"/>
    <n v="0"/>
    <n v="-2192"/>
    <s v="N/A"/>
    <n v="0"/>
    <n v="0"/>
    <n v="0"/>
    <n v="0"/>
    <n v="0"/>
    <n v="0"/>
    <n v="0"/>
    <n v="0"/>
    <n v="0"/>
    <n v="0"/>
    <n v="0"/>
    <n v="2192"/>
    <n v="0"/>
    <s v="HOUSING OPPORTUNITY FUND"/>
    <s v="DCHS HCD ADMIN"/>
    <s v="HOMELESS HOUSING PROGRAM"/>
    <s v="HOUSING AND COMMUNITY DEVELOPMENT"/>
  </r>
  <r>
    <x v="1"/>
    <s v="1128100"/>
    <s v="351300"/>
    <x v="42"/>
    <s v="5590000"/>
    <n v="2016"/>
    <x v="3"/>
    <x v="42"/>
    <s v="50000-PROGRAM EXPENDITURE BUDGET"/>
    <s v="55000-INTRAGOVERNMENTAL SERVICES"/>
    <m/>
    <n v="0"/>
    <n v="0"/>
    <n v="4410"/>
    <n v="0"/>
    <n v="-4410"/>
    <s v="N/A"/>
    <n v="0"/>
    <n v="89"/>
    <n v="0"/>
    <n v="28"/>
    <n v="429"/>
    <n v="2350"/>
    <n v="728"/>
    <n v="735"/>
    <n v="145"/>
    <n v="-196"/>
    <n v="0"/>
    <n v="102"/>
    <n v="0"/>
    <s v="HOUSING OPPORTUNITY FUND"/>
    <s v="DCHS HCD ADMIN"/>
    <s v="HOMELESS HOUSING PROGRAM"/>
    <s v="HOUSING AND COMMUNITY DEVELOPMENT"/>
  </r>
  <r>
    <x v="1"/>
    <s v="1128100"/>
    <s v="351300"/>
    <x v="170"/>
    <s v="5590000"/>
    <n v="2016"/>
    <x v="3"/>
    <x v="169"/>
    <s v="50000-PROGRAM EXPENDITURE BUDGET"/>
    <s v="55000-INTRAGOVERNMENTAL SERVICES"/>
    <m/>
    <n v="0"/>
    <n v="0"/>
    <n v="15.610000000000001"/>
    <n v="0"/>
    <n v="-15.610000000000001"/>
    <s v="N/A"/>
    <n v="0"/>
    <n v="0"/>
    <n v="0"/>
    <n v="0"/>
    <n v="0"/>
    <n v="15.610000000000001"/>
    <n v="0"/>
    <n v="0"/>
    <n v="0"/>
    <n v="0"/>
    <n v="0"/>
    <n v="0"/>
    <n v="0"/>
    <s v="HOUSING OPPORTUNITY FUND"/>
    <s v="DCHS HCD ADMIN"/>
    <s v="HOMELESS HOUSING PROGRAM"/>
    <s v="HOUSING AND COMMUNITY DEVELOPMENT"/>
  </r>
  <r>
    <x v="1"/>
    <s v="1128100"/>
    <s v="351300"/>
    <x v="83"/>
    <s v="5590000"/>
    <n v="2016"/>
    <x v="3"/>
    <x v="83"/>
    <s v="50000-PROGRAM EXPENDITURE BUDGET"/>
    <s v="55000-INTRAGOVERNMENTAL SERVICES"/>
    <m/>
    <n v="0"/>
    <n v="0"/>
    <n v="1730.66"/>
    <n v="0"/>
    <n v="-1730.66"/>
    <s v="N/A"/>
    <n v="0"/>
    <n v="0"/>
    <n v="0"/>
    <n v="165.06"/>
    <n v="0"/>
    <n v="1245.94"/>
    <n v="0"/>
    <n v="0"/>
    <n v="0"/>
    <n v="156.76"/>
    <n v="0"/>
    <n v="162.9"/>
    <n v="0"/>
    <s v="HOUSING OPPORTUNITY FUND"/>
    <s v="DCHS HCD ADMIN"/>
    <s v="HOMELESS HOUSING PROGRAM"/>
    <s v="HOUSING AND COMMUNITY DEVELOPMENT"/>
  </r>
  <r>
    <x v="1"/>
    <s v="1128100"/>
    <s v="351300"/>
    <x v="166"/>
    <s v="5590000"/>
    <n v="2016"/>
    <x v="3"/>
    <x v="165"/>
    <s v="50000-PROGRAM EXPENDITURE BUDGET"/>
    <s v="55000-INTRAGOVERNMENTAL SERVICES"/>
    <m/>
    <n v="0"/>
    <n v="0"/>
    <n v="7108.06"/>
    <n v="0"/>
    <n v="-7108.06"/>
    <s v="N/A"/>
    <n v="0"/>
    <n v="0"/>
    <n v="0"/>
    <n v="0"/>
    <n v="0"/>
    <n v="7108.06"/>
    <n v="0"/>
    <n v="0"/>
    <n v="0"/>
    <n v="10"/>
    <n v="-10"/>
    <n v="0"/>
    <n v="0"/>
    <s v="HOUSING OPPORTUNITY FUND"/>
    <s v="DCHS HCD ADMIN"/>
    <s v="HOMELESS HOUSING PROGRAM"/>
    <s v="HOUSING AND COMMUNITY DEVELOPMENT"/>
  </r>
  <r>
    <x v="1"/>
    <s v="1128100"/>
    <s v="351300"/>
    <x v="162"/>
    <s v="5590000"/>
    <n v="2016"/>
    <x v="3"/>
    <x v="161"/>
    <s v="50000-PROGRAM EXPENDITURE BUDGET"/>
    <s v="55000-INTRAGOVERNMENTAL SERVICES"/>
    <m/>
    <n v="0"/>
    <n v="0"/>
    <n v="396"/>
    <n v="0"/>
    <n v="-396"/>
    <s v="N/A"/>
    <n v="0"/>
    <n v="0"/>
    <n v="87"/>
    <n v="0"/>
    <n v="0"/>
    <n v="155"/>
    <n v="0"/>
    <n v="0"/>
    <n v="0"/>
    <n v="154"/>
    <n v="0"/>
    <n v="0"/>
    <n v="0"/>
    <s v="HOUSING OPPORTUNITY FUND"/>
    <s v="DCHS HCD ADMIN"/>
    <s v="HOMELESS HOUSING PROGRAM"/>
    <s v="HOUSING AND COMMUNITY DEVELOPMENT"/>
  </r>
  <r>
    <x v="1"/>
    <s v="1128100"/>
    <s v="351300"/>
    <x v="84"/>
    <s v="5590000"/>
    <n v="2016"/>
    <x v="3"/>
    <x v="84"/>
    <s v="50000-PROGRAM EXPENDITURE BUDGET"/>
    <s v="55000-INTRAGOVERNMENTAL SERVICES"/>
    <m/>
    <n v="0"/>
    <n v="0"/>
    <n v="6871.12"/>
    <n v="0"/>
    <n v="-6871.12"/>
    <s v="N/A"/>
    <n v="0"/>
    <n v="0"/>
    <n v="0"/>
    <n v="5165.55"/>
    <n v="0"/>
    <n v="0"/>
    <n v="0"/>
    <n v="0"/>
    <n v="0"/>
    <n v="836.37"/>
    <n v="0"/>
    <n v="869.2"/>
    <n v="0"/>
    <s v="HOUSING OPPORTUNITY FUND"/>
    <s v="DCHS HCD ADMIN"/>
    <s v="HOMELESS HOUSING PROGRAM"/>
    <s v="HOUSING AND COMMUNITY DEVELOPMENT"/>
  </r>
  <r>
    <x v="1"/>
    <s v="1128100"/>
    <s v="351300"/>
    <x v="148"/>
    <s v="5590000"/>
    <n v="2016"/>
    <x v="3"/>
    <x v="148"/>
    <s v="50000-PROGRAM EXPENDITURE BUDGET"/>
    <s v="55000-INTRAGOVERNMENTAL SERVICES"/>
    <m/>
    <n v="0"/>
    <n v="0"/>
    <n v="165"/>
    <n v="0"/>
    <n v="-165"/>
    <s v="N/A"/>
    <n v="0"/>
    <n v="0"/>
    <n v="66"/>
    <n v="0"/>
    <n v="0"/>
    <n v="33"/>
    <n v="198"/>
    <n v="0"/>
    <n v="66"/>
    <n v="-198"/>
    <n v="0"/>
    <n v="0"/>
    <n v="0"/>
    <s v="HOUSING OPPORTUNITY FUND"/>
    <s v="DCHS HCD ADMIN"/>
    <s v="HOMELESS HOUSING PROGRAM"/>
    <s v="HOUSING AND COMMUNITY DEVELOPMENT"/>
  </r>
  <r>
    <x v="1"/>
    <s v="1128100"/>
    <s v="351300"/>
    <x v="85"/>
    <s v="5590000"/>
    <n v="2016"/>
    <x v="3"/>
    <x v="85"/>
    <s v="50000-PROGRAM EXPENDITURE BUDGET"/>
    <s v="55000-INTRAGOVERNMENTAL SERVICES"/>
    <m/>
    <n v="0"/>
    <n v="0"/>
    <n v="20250.740000000002"/>
    <n v="0"/>
    <n v="-20250.740000000002"/>
    <s v="N/A"/>
    <n v="0"/>
    <n v="0"/>
    <n v="0"/>
    <n v="5237.7300000000005"/>
    <n v="0"/>
    <n v="4834.83"/>
    <n v="0"/>
    <n v="0"/>
    <n v="0"/>
    <n v="10178.18"/>
    <n v="0"/>
    <n v="0"/>
    <n v="0"/>
    <s v="HOUSING OPPORTUNITY FUND"/>
    <s v="DCHS HCD ADMIN"/>
    <s v="HOMELESS HOUSING PROGRAM"/>
    <s v="HOUSING AND COMMUNITY DEVELOPMENT"/>
  </r>
  <r>
    <x v="1"/>
    <s v="1128100"/>
    <s v="351300"/>
    <x v="86"/>
    <s v="5590000"/>
    <n v="2016"/>
    <x v="3"/>
    <x v="86"/>
    <s v="50000-PROGRAM EXPENDITURE BUDGET"/>
    <s v="55000-INTRAGOVERNMENTAL SERVICES"/>
    <m/>
    <n v="0"/>
    <n v="0"/>
    <n v="192544.17"/>
    <n v="0"/>
    <n v="-192544.17"/>
    <s v="N/A"/>
    <n v="0"/>
    <n v="0"/>
    <n v="0"/>
    <n v="56244.98"/>
    <n v="0"/>
    <n v="519.9"/>
    <n v="45293.770000000004"/>
    <n v="0"/>
    <n v="0"/>
    <n v="44215.63"/>
    <n v="0"/>
    <n v="46269.89"/>
    <n v="0"/>
    <s v="HOUSING OPPORTUNITY FUND"/>
    <s v="DCHS HCD ADMIN"/>
    <s v="HOMELESS HOUSING PROGRAM"/>
    <s v="HOUSING AND COMMUNITY DEVELOPMENT"/>
  </r>
  <r>
    <x v="1"/>
    <s v="1128100"/>
    <s v="351300"/>
    <x v="87"/>
    <s v="5590000"/>
    <n v="2016"/>
    <x v="3"/>
    <x v="87"/>
    <s v="50000-PROGRAM EXPENDITURE BUDGET"/>
    <s v="55000-INTRAGOVERNMENTAL SERVICES"/>
    <m/>
    <n v="0"/>
    <n v="0"/>
    <n v="60773.200000000004"/>
    <n v="0"/>
    <n v="-60773.200000000004"/>
    <s v="N/A"/>
    <n v="0"/>
    <n v="0"/>
    <n v="0"/>
    <n v="30528.639999999999"/>
    <n v="0"/>
    <n v="0"/>
    <n v="0"/>
    <n v="0"/>
    <n v="0"/>
    <n v="14831.15"/>
    <n v="0"/>
    <n v="15413.41"/>
    <n v="0"/>
    <s v="HOUSING OPPORTUNITY FUND"/>
    <s v="DCHS HCD ADMIN"/>
    <s v="HOMELESS HOUSING PROGRAM"/>
    <s v="HOUSING AND COMMUNITY DEVELOPMENT"/>
  </r>
  <r>
    <x v="1"/>
    <s v="1128100"/>
    <s v="351300"/>
    <x v="88"/>
    <s v="5590000"/>
    <n v="2016"/>
    <x v="3"/>
    <x v="88"/>
    <s v="50000-PROGRAM EXPENDITURE BUDGET"/>
    <s v="55000-INTRAGOVERNMENTAL SERVICES"/>
    <m/>
    <n v="0"/>
    <n v="0"/>
    <n v="122284.64"/>
    <n v="0"/>
    <n v="-122284.64"/>
    <s v="N/A"/>
    <n v="0"/>
    <n v="0"/>
    <n v="0"/>
    <n v="0"/>
    <n v="0"/>
    <n v="62022.31"/>
    <n v="0"/>
    <n v="0"/>
    <n v="0"/>
    <n v="60262.33"/>
    <n v="0"/>
    <n v="0"/>
    <n v="0"/>
    <s v="HOUSING OPPORTUNITY FUND"/>
    <s v="DCHS HCD ADMIN"/>
    <s v="HOMELESS HOUSING PROGRAM"/>
    <s v="HOUSING AND COMMUNITY DEVELOPMENT"/>
  </r>
  <r>
    <x v="1"/>
    <s v="1128100"/>
    <s v="351300"/>
    <x v="89"/>
    <s v="5590000"/>
    <n v="2016"/>
    <x v="3"/>
    <x v="89"/>
    <s v="50000-PROGRAM EXPENDITURE BUDGET"/>
    <s v="55000-INTRAGOVERNMENTAL SERVICES"/>
    <m/>
    <n v="0"/>
    <n v="0"/>
    <n v="17009.84"/>
    <n v="0"/>
    <n v="-17009.84"/>
    <s v="N/A"/>
    <n v="0"/>
    <n v="0"/>
    <n v="0"/>
    <n v="2407.87"/>
    <n v="0"/>
    <n v="16.670000000000002"/>
    <n v="14238.67"/>
    <n v="0"/>
    <n v="0"/>
    <n v="0"/>
    <n v="0"/>
    <n v="346.63"/>
    <n v="0"/>
    <s v="HOUSING OPPORTUNITY FUND"/>
    <s v="DCHS HCD ADMIN"/>
    <s v="HOMELESS HOUSING PROGRAM"/>
    <s v="HOUSING AND COMMUNITY DEVELOPMENT"/>
  </r>
  <r>
    <x v="1"/>
    <s v="1128100"/>
    <s v="351300"/>
    <x v="90"/>
    <s v="5590000"/>
    <n v="2016"/>
    <x v="3"/>
    <x v="90"/>
    <s v="50000-PROGRAM EXPENDITURE BUDGET"/>
    <s v="55000-INTRAGOVERNMENTAL SERVICES"/>
    <m/>
    <n v="0"/>
    <n v="0"/>
    <n v="14597.720000000001"/>
    <n v="0"/>
    <n v="-14597.720000000001"/>
    <s v="N/A"/>
    <n v="0"/>
    <n v="0"/>
    <n v="0"/>
    <n v="3701.9500000000003"/>
    <n v="0"/>
    <n v="3701.9500000000003"/>
    <n v="0"/>
    <n v="0"/>
    <n v="0"/>
    <n v="7193.82"/>
    <n v="0"/>
    <n v="0"/>
    <n v="0"/>
    <s v="HOUSING OPPORTUNITY FUND"/>
    <s v="DCHS HCD ADMIN"/>
    <s v="HOMELESS HOUSING PROGRAM"/>
    <s v="HOUSING AND COMMUNITY DEVELOPMENT"/>
  </r>
  <r>
    <x v="1"/>
    <s v="1128100"/>
    <s v="351300"/>
    <x v="91"/>
    <s v="5590000"/>
    <n v="2016"/>
    <x v="3"/>
    <x v="91"/>
    <s v="50000-PROGRAM EXPENDITURE BUDGET"/>
    <s v="55000-INTRAGOVERNMENTAL SERVICES"/>
    <m/>
    <n v="0"/>
    <n v="0"/>
    <n v="380.5"/>
    <n v="0"/>
    <n v="-380.5"/>
    <s v="N/A"/>
    <n v="0"/>
    <n v="0"/>
    <n v="0"/>
    <n v="98.41"/>
    <n v="0"/>
    <n v="90.850000000000009"/>
    <n v="0"/>
    <n v="0"/>
    <n v="0"/>
    <n v="191.24"/>
    <n v="0"/>
    <n v="0"/>
    <n v="0"/>
    <s v="HOUSING OPPORTUNITY FUND"/>
    <s v="DCHS HCD ADMIN"/>
    <s v="HOMELESS HOUSING PROGRAM"/>
    <s v="HOUSING AND COMMUNITY DEVELOPMENT"/>
  </r>
  <r>
    <x v="1"/>
    <s v="1128100"/>
    <s v="351300"/>
    <x v="93"/>
    <s v="5590000"/>
    <n v="2016"/>
    <x v="3"/>
    <x v="93"/>
    <s v="50000-PROGRAM EXPENDITURE BUDGET"/>
    <s v="55000-INTRAGOVERNMENTAL SERVICES"/>
    <m/>
    <n v="0"/>
    <n v="0"/>
    <n v="128.34"/>
    <n v="0"/>
    <n v="-128.34"/>
    <s v="N/A"/>
    <n v="0"/>
    <n v="0"/>
    <n v="0"/>
    <n v="0"/>
    <n v="0"/>
    <n v="128.34"/>
    <n v="0"/>
    <n v="0"/>
    <n v="0"/>
    <n v="0"/>
    <n v="678"/>
    <n v="-678"/>
    <n v="0"/>
    <s v="HOUSING OPPORTUNITY FUND"/>
    <s v="DCHS HCD ADMIN"/>
    <s v="HOMELESS HOUSING PROGRAM"/>
    <s v="HOUSING AND COMMUNITY DEVELOPMENT"/>
  </r>
  <r>
    <x v="1"/>
    <s v="1128100"/>
    <s v="351300"/>
    <x v="47"/>
    <s v="5590000"/>
    <n v="2016"/>
    <x v="3"/>
    <x v="47"/>
    <s v="50000-PROGRAM EXPENDITURE BUDGET"/>
    <s v="55000-INTRAGOVERNMENTAL SERVICES"/>
    <m/>
    <n v="0"/>
    <n v="0"/>
    <n v="30406.720000000001"/>
    <n v="0"/>
    <n v="-30406.720000000001"/>
    <s v="N/A"/>
    <n v="0"/>
    <n v="0"/>
    <n v="0"/>
    <n v="7864.52"/>
    <n v="0"/>
    <n v="7259.56"/>
    <n v="0"/>
    <n v="0"/>
    <n v="0"/>
    <n v="15282.64"/>
    <n v="0"/>
    <n v="0"/>
    <n v="0"/>
    <s v="HOUSING OPPORTUNITY FUND"/>
    <s v="DCHS HCD ADMIN"/>
    <s v="HOMELESS HOUSING PROGRAM"/>
    <s v="HOUSING AND COMMUNITY DEVELOPMENT"/>
  </r>
  <r>
    <x v="1"/>
    <s v="1128100"/>
    <s v="351300"/>
    <x v="48"/>
    <s v="5590000"/>
    <n v="2016"/>
    <x v="3"/>
    <x v="48"/>
    <s v="50000-PROGRAM EXPENDITURE BUDGET"/>
    <s v="55000-INTRAGOVERNMENTAL SERVICES"/>
    <m/>
    <n v="0"/>
    <n v="0"/>
    <n v="40702.43"/>
    <n v="0"/>
    <n v="-40702.43"/>
    <s v="N/A"/>
    <n v="0"/>
    <n v="0"/>
    <n v="0"/>
    <n v="10184.51"/>
    <n v="0"/>
    <n v="10338.450000000001"/>
    <n v="0"/>
    <n v="0"/>
    <n v="0"/>
    <n v="9895.49"/>
    <n v="0"/>
    <n v="10283.98"/>
    <n v="0"/>
    <s v="HOUSING OPPORTUNITY FUND"/>
    <s v="DCHS HCD ADMIN"/>
    <s v="HOMELESS HOUSING PROGRAM"/>
    <s v="HOUSING AND COMMUNITY DEVELOPMENT"/>
  </r>
  <r>
    <x v="1"/>
    <s v="1128100"/>
    <s v="351300"/>
    <x v="49"/>
    <s v="5590000"/>
    <n v="2016"/>
    <x v="3"/>
    <x v="49"/>
    <s v="50000-PROGRAM EXPENDITURE BUDGET"/>
    <s v="55000-INTRAGOVERNMENTAL SERVICES"/>
    <m/>
    <n v="0"/>
    <n v="0"/>
    <n v="6521.26"/>
    <n v="0"/>
    <n v="-6521.26"/>
    <s v="N/A"/>
    <n v="0"/>
    <n v="0"/>
    <n v="0"/>
    <n v="1686.67"/>
    <n v="0"/>
    <n v="1556.93"/>
    <n v="0"/>
    <n v="0"/>
    <n v="0"/>
    <n v="3277.66"/>
    <n v="0"/>
    <n v="0"/>
    <n v="0"/>
    <s v="HOUSING OPPORTUNITY FUND"/>
    <s v="DCHS HCD ADMIN"/>
    <s v="HOMELESS HOUSING PROGRAM"/>
    <s v="HOUSING AND COMMUNITY DEVELOPMENT"/>
  </r>
  <r>
    <x v="1"/>
    <s v="1128100"/>
    <s v="351300"/>
    <x v="50"/>
    <s v="5590000"/>
    <n v="2016"/>
    <x v="3"/>
    <x v="50"/>
    <s v="50000-PROGRAM EXPENDITURE BUDGET"/>
    <s v="55000-INTRAGOVERNMENTAL SERVICES"/>
    <m/>
    <n v="0"/>
    <n v="0"/>
    <n v="1314.02"/>
    <n v="0"/>
    <n v="-1314.02"/>
    <s v="N/A"/>
    <n v="0"/>
    <n v="0"/>
    <n v="0"/>
    <n v="339.86"/>
    <n v="0"/>
    <n v="313.72000000000003"/>
    <n v="0"/>
    <n v="0"/>
    <n v="0"/>
    <n v="660.44"/>
    <n v="0"/>
    <n v="0"/>
    <n v="0"/>
    <s v="HOUSING OPPORTUNITY FUND"/>
    <s v="DCHS HCD ADMIN"/>
    <s v="HOMELESS HOUSING PROGRAM"/>
    <s v="HOUSING AND COMMUNITY DEVELOPMENT"/>
  </r>
  <r>
    <x v="1"/>
    <s v="1128100"/>
    <s v="351300"/>
    <x v="94"/>
    <s v="5590000"/>
    <n v="2016"/>
    <x v="3"/>
    <x v="94"/>
    <s v="50000-PROGRAM EXPENDITURE BUDGET"/>
    <s v="55000-INTRAGOVERNMENTAL SERVICES"/>
    <m/>
    <n v="0"/>
    <n v="0"/>
    <n v="36819.26"/>
    <n v="0"/>
    <n v="-36819.26"/>
    <s v="N/A"/>
    <n v="0"/>
    <n v="0"/>
    <n v="0"/>
    <n v="10083.75"/>
    <n v="0"/>
    <n v="9266.09"/>
    <n v="0"/>
    <n v="0"/>
    <n v="0"/>
    <n v="8566.56"/>
    <n v="0"/>
    <n v="8902.86"/>
    <n v="0"/>
    <s v="HOUSING OPPORTUNITY FUND"/>
    <s v="DCHS HCD ADMIN"/>
    <s v="HOMELESS HOUSING PROGRAM"/>
    <s v="HOUSING AND COMMUNITY DEVELOPMENT"/>
  </r>
  <r>
    <x v="1"/>
    <s v="1128100"/>
    <s v="351300"/>
    <x v="115"/>
    <s v="5590000"/>
    <n v="2016"/>
    <x v="3"/>
    <x v="115"/>
    <s v="50000-PROGRAM EXPENDITURE BUDGET"/>
    <s v="55000-INTRAGOVERNMENTAL SERVICES"/>
    <m/>
    <n v="0"/>
    <n v="0"/>
    <n v="26667.98"/>
    <n v="0"/>
    <n v="-26667.98"/>
    <s v="N/A"/>
    <n v="0"/>
    <n v="0"/>
    <n v="0"/>
    <n v="6698.16"/>
    <n v="0"/>
    <n v="6698.16"/>
    <n v="0"/>
    <n v="0"/>
    <n v="0"/>
    <n v="6508.09"/>
    <n v="0"/>
    <n v="6763.57"/>
    <n v="0"/>
    <s v="HOUSING OPPORTUNITY FUND"/>
    <s v="DCHS HCD ADMIN"/>
    <s v="HOMELESS HOUSING PROGRAM"/>
    <s v="HOUSING AND COMMUNITY DEVELOPMENT"/>
  </r>
  <r>
    <x v="1"/>
    <s v="1128100"/>
    <s v="351300"/>
    <x v="231"/>
    <s v="5590000"/>
    <n v="2016"/>
    <x v="3"/>
    <x v="230"/>
    <s v="50000-PROGRAM EXPENDITURE BUDGET"/>
    <s v="56000-CAPITAL OUTLAY"/>
    <m/>
    <n v="0"/>
    <n v="0"/>
    <n v="0"/>
    <n v="0"/>
    <n v="0"/>
    <s v="N/A"/>
    <n v="0"/>
    <n v="0"/>
    <n v="0"/>
    <n v="0"/>
    <n v="0"/>
    <n v="0"/>
    <n v="336.8"/>
    <n v="0"/>
    <n v="0"/>
    <n v="-336.8"/>
    <n v="0"/>
    <n v="0"/>
    <n v="0"/>
    <s v="HOUSING OPPORTUNITY FUND"/>
    <s v="DCHS HCD ADMIN"/>
    <s v="HOMELESS HOUSING PROGRAM"/>
    <s v="HOUSING AND COMMUNITY DEVELOPMENT"/>
  </r>
  <r>
    <x v="1"/>
    <s v="1128100"/>
    <s v="351300"/>
    <x v="101"/>
    <s v="5590000"/>
    <n v="2016"/>
    <x v="3"/>
    <x v="101"/>
    <s v="50000-PROGRAM EXPENDITURE BUDGET"/>
    <s v="58000-INTRAGOVERNMENTAL CONTRIBUTIONS"/>
    <m/>
    <n v="0"/>
    <n v="0"/>
    <n v="2717.26"/>
    <n v="0"/>
    <n v="-2717.26"/>
    <s v="N/A"/>
    <n v="0"/>
    <n v="0"/>
    <n v="0"/>
    <n v="702.79"/>
    <n v="0"/>
    <n v="648.73"/>
    <n v="0"/>
    <n v="0"/>
    <n v="0"/>
    <n v="1365.74"/>
    <n v="0"/>
    <n v="0"/>
    <n v="0"/>
    <s v="HOUSING OPPORTUNITY FUND"/>
    <s v="DCHS HCD ADMIN"/>
    <s v="HOMELESS HOUSING PROGRAM"/>
    <s v="HOUSING AND COMMUNITY DEVELOPMENT"/>
  </r>
  <r>
    <x v="1"/>
    <s v="1128100"/>
    <s v="351310"/>
    <x v="196"/>
    <s v="0000000"/>
    <n v="2016"/>
    <x v="4"/>
    <x v="195"/>
    <s v="R3000-REVENUE"/>
    <s v="R3080-BUDGETED FUND BALANCE"/>
    <m/>
    <n v="0"/>
    <n v="0"/>
    <n v="0"/>
    <n v="0"/>
    <n v="0"/>
    <s v="N/A"/>
    <n v="0"/>
    <n v="0"/>
    <n v="0"/>
    <n v="0"/>
    <n v="0"/>
    <n v="-57201"/>
    <n v="0"/>
    <n v="0"/>
    <n v="0"/>
    <n v="57201"/>
    <n v="0"/>
    <n v="0"/>
    <n v="0"/>
    <s v="HOUSING OPPORTUNITY FUND"/>
    <s v="DCHS HCD ADMIN"/>
    <s v="COMMUNITY DEVELOPMENT PLANNING"/>
    <s v="Default"/>
  </r>
  <r>
    <x v="1"/>
    <s v="1128100"/>
    <s v="351310"/>
    <x v="46"/>
    <s v="0000000"/>
    <n v="2016"/>
    <x v="4"/>
    <x v="46"/>
    <s v="R3000-REVENUE"/>
    <s v="R3600-MISCELLANEOUS REVENUE"/>
    <m/>
    <n v="0"/>
    <n v="0"/>
    <n v="-57201"/>
    <n v="0"/>
    <n v="57201"/>
    <s v="N/A"/>
    <n v="0"/>
    <n v="0"/>
    <n v="0"/>
    <n v="0"/>
    <n v="0"/>
    <n v="0"/>
    <n v="0"/>
    <n v="0"/>
    <n v="0"/>
    <n v="-57201"/>
    <n v="0"/>
    <n v="0"/>
    <n v="0"/>
    <s v="HOUSING OPPORTUNITY FUND"/>
    <s v="DCHS HCD ADMIN"/>
    <s v="COMMUNITY DEVELOPMENT PLANNING"/>
    <s v="Default"/>
  </r>
  <r>
    <x v="1"/>
    <s v="1128100"/>
    <s v="351310"/>
    <x v="221"/>
    <s v="0000000"/>
    <n v="2016"/>
    <x v="4"/>
    <x v="220"/>
    <s v="R3000-REVENUE"/>
    <s v="R3900-OTHER FINANCING SOURCES"/>
    <m/>
    <n v="0"/>
    <n v="0"/>
    <n v="-229980"/>
    <n v="0"/>
    <n v="229980"/>
    <s v="N/A"/>
    <n v="0"/>
    <n v="0"/>
    <n v="0"/>
    <n v="0"/>
    <n v="0"/>
    <n v="-229980"/>
    <n v="0"/>
    <n v="0"/>
    <n v="0"/>
    <n v="0"/>
    <n v="0"/>
    <n v="0"/>
    <n v="0"/>
    <s v="HOUSING OPPORTUNITY FUND"/>
    <s v="DCHS HCD ADMIN"/>
    <s v="COMMUNITY DEVELOPMENT PLANNING"/>
    <s v="Default"/>
  </r>
  <r>
    <x v="1"/>
    <s v="1128100"/>
    <s v="351310"/>
    <x v="40"/>
    <s v="5590000"/>
    <n v="2016"/>
    <x v="3"/>
    <x v="40"/>
    <s v="50000-PROGRAM EXPENDITURE BUDGET"/>
    <s v="51000-WAGES AND BENEFITS"/>
    <s v="51100-SALARIES/WAGES"/>
    <n v="0"/>
    <n v="0"/>
    <n v="119047.87"/>
    <n v="0"/>
    <n v="-119047.87"/>
    <s v="N/A"/>
    <n v="4522.7700000000004"/>
    <n v="3303.56"/>
    <n v="4547.6400000000003"/>
    <n v="27509.22"/>
    <n v="10396.52"/>
    <n v="13005.16"/>
    <n v="13148.65"/>
    <n v="9461.49"/>
    <n v="9274.880000000001"/>
    <n v="11303.050000000001"/>
    <n v="9088.27"/>
    <n v="3486.66"/>
    <n v="0"/>
    <s v="HOUSING OPPORTUNITY FUND"/>
    <s v="DCHS HCD ADMIN"/>
    <s v="COMMUNITY DEVELOPMENT PLANNING"/>
    <s v="HOUSING AND COMMUNITY DEVELOPMENT"/>
  </r>
  <r>
    <x v="1"/>
    <s v="1128100"/>
    <s v="351310"/>
    <x v="70"/>
    <s v="5590000"/>
    <n v="2016"/>
    <x v="3"/>
    <x v="70"/>
    <s v="50000-PROGRAM EXPENDITURE BUDGET"/>
    <s v="51000-WAGES AND BENEFITS"/>
    <s v="51300-PERSONNEL BENEFITS"/>
    <n v="0"/>
    <n v="0"/>
    <n v="20745.600000000002"/>
    <n v="0"/>
    <n v="-20745.600000000002"/>
    <s v="N/A"/>
    <n v="0"/>
    <n v="0"/>
    <n v="1479.89"/>
    <n v="6336.56"/>
    <n v="0"/>
    <n v="3568.87"/>
    <n v="0"/>
    <n v="1758"/>
    <n v="1831.25"/>
    <n v="1863.57"/>
    <n v="0"/>
    <n v="3907.46"/>
    <n v="0"/>
    <s v="HOUSING OPPORTUNITY FUND"/>
    <s v="DCHS HCD ADMIN"/>
    <s v="COMMUNITY DEVELOPMENT PLANNING"/>
    <s v="HOUSING AND COMMUNITY DEVELOPMENT"/>
  </r>
  <r>
    <x v="1"/>
    <s v="1128100"/>
    <s v="351310"/>
    <x v="71"/>
    <s v="5590000"/>
    <n v="2016"/>
    <x v="3"/>
    <x v="71"/>
    <s v="50000-PROGRAM EXPENDITURE BUDGET"/>
    <s v="51000-WAGES AND BENEFITS"/>
    <s v="51300-PERSONNEL BENEFITS"/>
    <n v="0"/>
    <n v="0"/>
    <n v="8778.9600000000009"/>
    <n v="0"/>
    <n v="-8778.9600000000009"/>
    <s v="N/A"/>
    <n v="0"/>
    <n v="0"/>
    <n v="739.93000000000006"/>
    <n v="2486.08"/>
    <n v="0"/>
    <n v="1829.99"/>
    <n v="0"/>
    <n v="687.36"/>
    <n v="716.46"/>
    <n v="733.21"/>
    <n v="0"/>
    <n v="1585.93"/>
    <n v="0"/>
    <s v="HOUSING OPPORTUNITY FUND"/>
    <s v="DCHS HCD ADMIN"/>
    <s v="COMMUNITY DEVELOPMENT PLANNING"/>
    <s v="HOUSING AND COMMUNITY DEVELOPMENT"/>
  </r>
  <r>
    <x v="1"/>
    <s v="1128100"/>
    <s v="351310"/>
    <x v="72"/>
    <s v="5590000"/>
    <n v="2016"/>
    <x v="3"/>
    <x v="72"/>
    <s v="50000-PROGRAM EXPENDITURE BUDGET"/>
    <s v="51000-WAGES AND BENEFITS"/>
    <s v="51300-PERSONNEL BENEFITS"/>
    <n v="0"/>
    <n v="0"/>
    <n v="12956.220000000001"/>
    <n v="0"/>
    <n v="-12956.220000000001"/>
    <s v="N/A"/>
    <n v="0"/>
    <n v="0"/>
    <n v="1086.1500000000001"/>
    <n v="3671.2000000000003"/>
    <n v="0"/>
    <n v="2698.1"/>
    <n v="0"/>
    <n v="1014.85"/>
    <n v="1057.8"/>
    <n v="1082.3399999999999"/>
    <n v="0"/>
    <n v="2345.7800000000002"/>
    <n v="0"/>
    <s v="HOUSING OPPORTUNITY FUND"/>
    <s v="DCHS HCD ADMIN"/>
    <s v="COMMUNITY DEVELOPMENT PLANNING"/>
    <s v="HOUSING AND COMMUNITY DEVELOPMENT"/>
  </r>
  <r>
    <x v="1"/>
    <s v="1128100"/>
    <s v="351310"/>
    <x v="73"/>
    <s v="5590000"/>
    <n v="2016"/>
    <x v="3"/>
    <x v="73"/>
    <s v="50000-PROGRAM EXPENDITURE BUDGET"/>
    <s v="51000-WAGES AND BENEFITS"/>
    <s v="51300-PERSONNEL BENEFITS"/>
    <n v="0"/>
    <n v="0"/>
    <n v="-106.92"/>
    <n v="0"/>
    <n v="106.92"/>
    <s v="N/A"/>
    <n v="0"/>
    <n v="0"/>
    <n v="0"/>
    <n v="0"/>
    <n v="0"/>
    <n v="0"/>
    <n v="0"/>
    <n v="0"/>
    <n v="0"/>
    <n v="-106.92"/>
    <n v="0"/>
    <n v="0"/>
    <n v="0"/>
    <s v="HOUSING OPPORTUNITY FUND"/>
    <s v="DCHS HCD ADMIN"/>
    <s v="COMMUNITY DEVELOPMENT PLANNING"/>
    <s v="HOUSING AND COMMUNITY DEVELOPMENT"/>
  </r>
  <r>
    <x v="1"/>
    <s v="1128100"/>
    <s v="351310"/>
    <x v="75"/>
    <s v="5590000"/>
    <n v="2016"/>
    <x v="3"/>
    <x v="75"/>
    <s v="50000-PROGRAM EXPENDITURE BUDGET"/>
    <s v="52000-SUPPLIES"/>
    <m/>
    <n v="0"/>
    <n v="0"/>
    <n v="663.71"/>
    <n v="0"/>
    <n v="-663.71"/>
    <s v="N/A"/>
    <n v="0"/>
    <n v="351.86"/>
    <n v="-16.82"/>
    <n v="0"/>
    <n v="0"/>
    <n v="0"/>
    <n v="0"/>
    <n v="0"/>
    <n v="88.350000000000009"/>
    <n v="18.93"/>
    <n v="0"/>
    <n v="221.39000000000001"/>
    <n v="0"/>
    <s v="HOUSING OPPORTUNITY FUND"/>
    <s v="DCHS HCD ADMIN"/>
    <s v="COMMUNITY DEVELOPMENT PLANNING"/>
    <s v="HOUSING AND COMMUNITY DEVELOPMENT"/>
  </r>
  <r>
    <x v="1"/>
    <s v="1128100"/>
    <s v="351310"/>
    <x v="157"/>
    <s v="5590000"/>
    <n v="2016"/>
    <x v="3"/>
    <x v="156"/>
    <s v="50000-PROGRAM EXPENDITURE BUDGET"/>
    <s v="52000-SUPPLIES"/>
    <m/>
    <n v="0"/>
    <n v="0"/>
    <n v="197.06"/>
    <n v="0"/>
    <n v="-197.06"/>
    <s v="N/A"/>
    <n v="0"/>
    <n v="0"/>
    <n v="0"/>
    <n v="0"/>
    <n v="0"/>
    <n v="0"/>
    <n v="0"/>
    <n v="0"/>
    <n v="0"/>
    <n v="0"/>
    <n v="0"/>
    <n v="197.06"/>
    <n v="0"/>
    <s v="HOUSING OPPORTUNITY FUND"/>
    <s v="DCHS HCD ADMIN"/>
    <s v="COMMUNITY DEVELOPMENT PLANNING"/>
    <s v="HOUSING AND COMMUNITY DEVELOPMENT"/>
  </r>
  <r>
    <x v="1"/>
    <s v="1128100"/>
    <s v="351310"/>
    <x v="171"/>
    <s v="5590000"/>
    <n v="2016"/>
    <x v="3"/>
    <x v="170"/>
    <s v="50000-PROGRAM EXPENDITURE BUDGET"/>
    <s v="52000-SUPPLIES"/>
    <m/>
    <n v="0"/>
    <n v="0"/>
    <n v="180.84"/>
    <n v="0"/>
    <n v="-180.84"/>
    <s v="N/A"/>
    <n v="0"/>
    <n v="0"/>
    <n v="0"/>
    <n v="0"/>
    <n v="0"/>
    <n v="180.84"/>
    <n v="0"/>
    <n v="0"/>
    <n v="0"/>
    <n v="0"/>
    <n v="0"/>
    <n v="0"/>
    <n v="0"/>
    <s v="HOUSING OPPORTUNITY FUND"/>
    <s v="DCHS HCD ADMIN"/>
    <s v="COMMUNITY DEVELOPMENT PLANNING"/>
    <s v="HOUSING AND COMMUNITY DEVELOPMENT"/>
  </r>
  <r>
    <x v="1"/>
    <s v="1128100"/>
    <s v="351310"/>
    <x v="110"/>
    <s v="5590000"/>
    <n v="2016"/>
    <x v="3"/>
    <x v="110"/>
    <s v="50000-PROGRAM EXPENDITURE BUDGET"/>
    <s v="52000-SUPPLIES"/>
    <m/>
    <n v="0"/>
    <n v="0"/>
    <n v="0.04"/>
    <n v="0"/>
    <n v="-0.04"/>
    <s v="N/A"/>
    <n v="0"/>
    <n v="0"/>
    <n v="0"/>
    <n v="0.04"/>
    <n v="0"/>
    <n v="0"/>
    <n v="0"/>
    <n v="0"/>
    <n v="0"/>
    <n v="0"/>
    <n v="0"/>
    <n v="0"/>
    <n v="0"/>
    <s v="HOUSING OPPORTUNITY FUND"/>
    <s v="DCHS HCD ADMIN"/>
    <s v="COMMUNITY DEVELOPMENT PLANNING"/>
    <s v="HOUSING AND COMMUNITY DEVELOPMENT"/>
  </r>
  <r>
    <x v="1"/>
    <s v="1128100"/>
    <s v="351310"/>
    <x v="38"/>
    <s v="5590000"/>
    <n v="2016"/>
    <x v="3"/>
    <x v="38"/>
    <s v="50000-PROGRAM EXPENDITURE BUDGET"/>
    <s v="53000-SERVICES-OTHER CHARGES"/>
    <m/>
    <n v="0"/>
    <n v="0"/>
    <n v="6145.17"/>
    <n v="0"/>
    <n v="-6145.17"/>
    <s v="N/A"/>
    <n v="0"/>
    <n v="0"/>
    <n v="0"/>
    <n v="0"/>
    <n v="0"/>
    <n v="0"/>
    <n v="0"/>
    <n v="0"/>
    <n v="150"/>
    <n v="0"/>
    <n v="0"/>
    <n v="5995.17"/>
    <n v="0"/>
    <s v="HOUSING OPPORTUNITY FUND"/>
    <s v="DCHS HCD ADMIN"/>
    <s v="COMMUNITY DEVELOPMENT PLANNING"/>
    <s v="HOUSING AND COMMUNITY DEVELOPMENT"/>
  </r>
  <r>
    <x v="1"/>
    <s v="1128100"/>
    <s v="351310"/>
    <x v="41"/>
    <s v="5590000"/>
    <n v="2016"/>
    <x v="3"/>
    <x v="41"/>
    <s v="50000-PROGRAM EXPENDITURE BUDGET"/>
    <s v="53000-SERVICES-OTHER CHARGES"/>
    <m/>
    <n v="0"/>
    <n v="0"/>
    <n v="899.88"/>
    <n v="0"/>
    <n v="-899.88"/>
    <s v="N/A"/>
    <n v="0"/>
    <n v="0"/>
    <n v="0"/>
    <n v="0"/>
    <n v="0"/>
    <n v="0"/>
    <n v="0"/>
    <n v="0"/>
    <n v="0"/>
    <n v="524.88"/>
    <n v="0"/>
    <n v="375"/>
    <n v="0"/>
    <s v="HOUSING OPPORTUNITY FUND"/>
    <s v="DCHS HCD ADMIN"/>
    <s v="COMMUNITY DEVELOPMENT PLANNING"/>
    <s v="HOUSING AND COMMUNITY DEVELOPMENT"/>
  </r>
  <r>
    <x v="1"/>
    <s v="1128100"/>
    <s v="351310"/>
    <x v="51"/>
    <s v="5590000"/>
    <n v="2016"/>
    <x v="3"/>
    <x v="51"/>
    <s v="50000-PROGRAM EXPENDITURE BUDGET"/>
    <s v="53000-SERVICES-OTHER CHARGES"/>
    <m/>
    <n v="0"/>
    <n v="0"/>
    <n v="0.04"/>
    <n v="0"/>
    <n v="-0.04"/>
    <s v="N/A"/>
    <n v="0"/>
    <n v="0"/>
    <n v="0"/>
    <n v="0.04"/>
    <n v="0"/>
    <n v="0"/>
    <n v="0"/>
    <n v="0"/>
    <n v="0"/>
    <n v="0"/>
    <n v="0"/>
    <n v="0"/>
    <n v="0"/>
    <s v="HOUSING OPPORTUNITY FUND"/>
    <s v="DCHS HCD ADMIN"/>
    <s v="COMMUNITY DEVELOPMENT PLANNING"/>
    <s v="HOUSING AND COMMUNITY DEVELOPMENT"/>
  </r>
  <r>
    <x v="1"/>
    <s v="1128100"/>
    <s v="351310"/>
    <x v="113"/>
    <s v="5590000"/>
    <n v="2016"/>
    <x v="3"/>
    <x v="113"/>
    <s v="50000-PROGRAM EXPENDITURE BUDGET"/>
    <s v="53000-SERVICES-OTHER CHARGES"/>
    <m/>
    <n v="0"/>
    <n v="0"/>
    <n v="75.58"/>
    <n v="0"/>
    <n v="-75.58"/>
    <s v="N/A"/>
    <n v="0"/>
    <n v="0"/>
    <n v="0"/>
    <n v="75.58"/>
    <n v="0"/>
    <n v="0"/>
    <n v="0"/>
    <n v="0"/>
    <n v="0"/>
    <n v="0"/>
    <n v="0"/>
    <n v="0"/>
    <n v="0"/>
    <s v="HOUSING OPPORTUNITY FUND"/>
    <s v="DCHS HCD ADMIN"/>
    <s v="COMMUNITY DEVELOPMENT PLANNING"/>
    <s v="HOUSING AND COMMUNITY DEVELOPMENT"/>
  </r>
  <r>
    <x v="1"/>
    <s v="1128100"/>
    <s v="351310"/>
    <x v="164"/>
    <s v="5590000"/>
    <n v="2016"/>
    <x v="3"/>
    <x v="163"/>
    <s v="50000-PROGRAM EXPENDITURE BUDGET"/>
    <s v="53000-SERVICES-OTHER CHARGES"/>
    <m/>
    <n v="0"/>
    <n v="0"/>
    <n v="307.54000000000002"/>
    <n v="0"/>
    <n v="-307.54000000000002"/>
    <s v="N/A"/>
    <n v="0"/>
    <n v="0"/>
    <n v="0"/>
    <n v="0"/>
    <n v="0"/>
    <n v="307.54000000000002"/>
    <n v="0"/>
    <n v="0"/>
    <n v="0"/>
    <n v="0"/>
    <n v="0"/>
    <n v="0"/>
    <n v="0"/>
    <s v="HOUSING OPPORTUNITY FUND"/>
    <s v="DCHS HCD ADMIN"/>
    <s v="COMMUNITY DEVELOPMENT PLANNING"/>
    <s v="HOUSING AND COMMUNITY DEVELOPMENT"/>
  </r>
  <r>
    <x v="1"/>
    <s v="1128100"/>
    <s v="351310"/>
    <x v="122"/>
    <s v="5590000"/>
    <n v="2016"/>
    <x v="3"/>
    <x v="122"/>
    <s v="50000-PROGRAM EXPENDITURE BUDGET"/>
    <s v="53000-SERVICES-OTHER CHARGES"/>
    <m/>
    <n v="0"/>
    <n v="0"/>
    <n v="40.660000000000004"/>
    <n v="0"/>
    <n v="-40.660000000000004"/>
    <s v="N/A"/>
    <n v="0"/>
    <n v="36.270000000000003"/>
    <n v="0"/>
    <n v="0"/>
    <n v="0"/>
    <n v="0"/>
    <n v="0"/>
    <n v="0"/>
    <n v="0"/>
    <n v="0"/>
    <n v="4.3899999999999997"/>
    <n v="0"/>
    <n v="0"/>
    <s v="HOUSING OPPORTUNITY FUND"/>
    <s v="DCHS HCD ADMIN"/>
    <s v="COMMUNITY DEVELOPMENT PLANNING"/>
    <s v="HOUSING AND COMMUNITY DEVELOPMENT"/>
  </r>
  <r>
    <x v="1"/>
    <s v="1128100"/>
    <s v="351310"/>
    <x v="140"/>
    <s v="5590000"/>
    <n v="2016"/>
    <x v="3"/>
    <x v="140"/>
    <s v="50000-PROGRAM EXPENDITURE BUDGET"/>
    <s v="53000-SERVICES-OTHER CHARGES"/>
    <m/>
    <n v="0"/>
    <n v="0"/>
    <n v="615.08000000000004"/>
    <n v="0"/>
    <n v="-615.08000000000004"/>
    <s v="N/A"/>
    <n v="0"/>
    <n v="0"/>
    <n v="0"/>
    <n v="0"/>
    <n v="28.8"/>
    <n v="364.76"/>
    <n v="18.2"/>
    <n v="18.2"/>
    <n v="36.4"/>
    <n v="18.600000000000001"/>
    <n v="130.12"/>
    <n v="0"/>
    <n v="0"/>
    <s v="HOUSING OPPORTUNITY FUND"/>
    <s v="DCHS HCD ADMIN"/>
    <s v="COMMUNITY DEVELOPMENT PLANNING"/>
    <s v="HOUSING AND COMMUNITY DEVELOPMENT"/>
  </r>
  <r>
    <x v="1"/>
    <s v="1128100"/>
    <s v="351310"/>
    <x v="159"/>
    <s v="5590000"/>
    <n v="2016"/>
    <x v="3"/>
    <x v="158"/>
    <s v="50000-PROGRAM EXPENDITURE BUDGET"/>
    <s v="53000-SERVICES-OTHER CHARGES"/>
    <m/>
    <n v="0"/>
    <n v="0"/>
    <n v="-37.5"/>
    <n v="0"/>
    <n v="37.5"/>
    <s v="N/A"/>
    <n v="0"/>
    <n v="0"/>
    <n v="0"/>
    <n v="0"/>
    <n v="0"/>
    <n v="0"/>
    <n v="0"/>
    <n v="0"/>
    <n v="162.5"/>
    <n v="-200"/>
    <n v="0"/>
    <n v="0"/>
    <n v="0"/>
    <s v="HOUSING OPPORTUNITY FUND"/>
    <s v="DCHS HCD ADMIN"/>
    <s v="COMMUNITY DEVELOPMENT PLANNING"/>
    <s v="HOUSING AND COMMUNITY DEVELOPMENT"/>
  </r>
  <r>
    <x v="1"/>
    <s v="1128100"/>
    <s v="351310"/>
    <x v="114"/>
    <s v="5590000"/>
    <n v="2016"/>
    <x v="3"/>
    <x v="114"/>
    <s v="50000-PROGRAM EXPENDITURE BUDGET"/>
    <s v="53000-SERVICES-OTHER CHARGES"/>
    <m/>
    <n v="0"/>
    <n v="0"/>
    <n v="207.1"/>
    <n v="0"/>
    <n v="-207.1"/>
    <s v="N/A"/>
    <n v="0"/>
    <n v="0"/>
    <n v="0"/>
    <n v="0"/>
    <n v="0"/>
    <n v="0"/>
    <n v="0"/>
    <n v="0"/>
    <n v="0"/>
    <n v="207.1"/>
    <n v="0"/>
    <n v="0"/>
    <n v="0"/>
    <s v="HOUSING OPPORTUNITY FUND"/>
    <s v="DCHS HCD ADMIN"/>
    <s v="COMMUNITY DEVELOPMENT PLANNING"/>
    <s v="HOUSING AND COMMUNITY DEVELOPMENT"/>
  </r>
  <r>
    <x v="1"/>
    <s v="1128100"/>
    <s v="351310"/>
    <x v="77"/>
    <s v="5590000"/>
    <n v="2016"/>
    <x v="3"/>
    <x v="77"/>
    <s v="50000-PROGRAM EXPENDITURE BUDGET"/>
    <s v="53000-SERVICES-OTHER CHARGES"/>
    <m/>
    <n v="0"/>
    <n v="0"/>
    <n v="725"/>
    <n v="0"/>
    <n v="-725"/>
    <s v="N/A"/>
    <n v="0"/>
    <n v="0"/>
    <n v="120"/>
    <n v="325"/>
    <n v="0"/>
    <n v="0"/>
    <n v="0"/>
    <n v="0"/>
    <n v="0"/>
    <n v="280"/>
    <n v="0"/>
    <n v="0"/>
    <n v="0"/>
    <s v="HOUSING OPPORTUNITY FUND"/>
    <s v="DCHS HCD ADMIN"/>
    <s v="COMMUNITY DEVELOPMENT PLANNING"/>
    <s v="HOUSING AND COMMUNITY DEVELOPMENT"/>
  </r>
  <r>
    <x v="1"/>
    <s v="1128100"/>
    <s v="351310"/>
    <x v="42"/>
    <s v="5590000"/>
    <n v="2016"/>
    <x v="3"/>
    <x v="42"/>
    <s v="50000-PROGRAM EXPENDITURE BUDGET"/>
    <s v="55000-INTRAGOVERNMENTAL SERVICES"/>
    <m/>
    <n v="0"/>
    <n v="0"/>
    <n v="483"/>
    <n v="0"/>
    <n v="-483"/>
    <s v="N/A"/>
    <n v="0"/>
    <n v="0"/>
    <n v="0"/>
    <n v="0"/>
    <n v="0"/>
    <n v="70"/>
    <n v="24"/>
    <n v="53"/>
    <n v="38"/>
    <n v="280"/>
    <n v="0"/>
    <n v="18"/>
    <n v="0"/>
    <s v="HOUSING OPPORTUNITY FUND"/>
    <s v="DCHS HCD ADMIN"/>
    <s v="COMMUNITY DEVELOPMENT PLANNING"/>
    <s v="HOUSING AND COMMUNITY DEVELOPMENT"/>
  </r>
  <r>
    <x v="1"/>
    <s v="1128100"/>
    <s v="351310"/>
    <x v="83"/>
    <s v="5590000"/>
    <n v="2016"/>
    <x v="3"/>
    <x v="83"/>
    <s v="50000-PROGRAM EXPENDITURE BUDGET"/>
    <s v="55000-INTRAGOVERNMENTAL SERVICES"/>
    <m/>
    <n v="0"/>
    <n v="0"/>
    <n v="45.64"/>
    <n v="0"/>
    <n v="-45.64"/>
    <s v="N/A"/>
    <n v="0"/>
    <n v="0"/>
    <n v="0"/>
    <n v="16.5"/>
    <n v="0"/>
    <n v="17"/>
    <n v="0"/>
    <n v="0"/>
    <n v="0"/>
    <n v="12.14"/>
    <n v="0"/>
    <n v="0"/>
    <n v="0"/>
    <s v="HOUSING OPPORTUNITY FUND"/>
    <s v="DCHS HCD ADMIN"/>
    <s v="COMMUNITY DEVELOPMENT PLANNING"/>
    <s v="HOUSING AND COMMUNITY DEVELOPMENT"/>
  </r>
  <r>
    <x v="1"/>
    <s v="1128100"/>
    <s v="351310"/>
    <x v="166"/>
    <s v="5590000"/>
    <n v="2016"/>
    <x v="3"/>
    <x v="165"/>
    <s v="50000-PROGRAM EXPENDITURE BUDGET"/>
    <s v="55000-INTRAGOVERNMENTAL SERVICES"/>
    <m/>
    <n v="0"/>
    <n v="0"/>
    <n v="43174.450000000004"/>
    <n v="0"/>
    <n v="-43174.450000000004"/>
    <s v="N/A"/>
    <n v="0"/>
    <n v="0"/>
    <n v="0"/>
    <n v="0"/>
    <n v="0"/>
    <n v="0"/>
    <n v="0"/>
    <n v="0"/>
    <n v="4516.84"/>
    <n v="-2321.52"/>
    <n v="8462.83"/>
    <n v="32516.3"/>
    <n v="0"/>
    <s v="HOUSING OPPORTUNITY FUND"/>
    <s v="DCHS HCD ADMIN"/>
    <s v="COMMUNITY DEVELOPMENT PLANNING"/>
    <s v="HOUSING AND COMMUNITY DEVELOPMENT"/>
  </r>
  <r>
    <x v="1"/>
    <s v="1128100"/>
    <s v="351310"/>
    <x v="84"/>
    <s v="5590000"/>
    <n v="2016"/>
    <x v="3"/>
    <x v="84"/>
    <s v="50000-PROGRAM EXPENDITURE BUDGET"/>
    <s v="55000-INTRAGOVERNMENTAL SERVICES"/>
    <m/>
    <n v="0"/>
    <n v="0"/>
    <n v="581.31000000000006"/>
    <n v="0"/>
    <n v="-581.31000000000006"/>
    <s v="N/A"/>
    <n v="0"/>
    <n v="0"/>
    <n v="0"/>
    <n v="516.56000000000006"/>
    <n v="0"/>
    <n v="0"/>
    <n v="0"/>
    <n v="0"/>
    <n v="0"/>
    <n v="64.75"/>
    <n v="0"/>
    <n v="0"/>
    <n v="0"/>
    <s v="HOUSING OPPORTUNITY FUND"/>
    <s v="DCHS HCD ADMIN"/>
    <s v="COMMUNITY DEVELOPMENT PLANNING"/>
    <s v="HOUSING AND COMMUNITY DEVELOPMENT"/>
  </r>
  <r>
    <x v="1"/>
    <s v="1128100"/>
    <s v="351310"/>
    <x v="85"/>
    <s v="5590000"/>
    <n v="2016"/>
    <x v="3"/>
    <x v="85"/>
    <s v="50000-PROGRAM EXPENDITURE BUDGET"/>
    <s v="55000-INTRAGOVERNMENTAL SERVICES"/>
    <m/>
    <n v="0"/>
    <n v="0"/>
    <n v="1835.52"/>
    <n v="0"/>
    <n v="-1835.52"/>
    <s v="N/A"/>
    <n v="0"/>
    <n v="0"/>
    <n v="0"/>
    <n v="523.77"/>
    <n v="0"/>
    <n v="523.77"/>
    <n v="0"/>
    <n v="0"/>
    <n v="0"/>
    <n v="787.98"/>
    <n v="0"/>
    <n v="0"/>
    <n v="0"/>
    <s v="HOUSING OPPORTUNITY FUND"/>
    <s v="DCHS HCD ADMIN"/>
    <s v="COMMUNITY DEVELOPMENT PLANNING"/>
    <s v="HOUSING AND COMMUNITY DEVELOPMENT"/>
  </r>
  <r>
    <x v="1"/>
    <s v="1128100"/>
    <s v="351310"/>
    <x v="86"/>
    <s v="5590000"/>
    <n v="2016"/>
    <x v="3"/>
    <x v="86"/>
    <s v="50000-PROGRAM EXPENDITURE BUDGET"/>
    <s v="55000-INTRAGOVERNMENTAL SERVICES"/>
    <m/>
    <n v="0"/>
    <n v="0"/>
    <n v="13577.03"/>
    <n v="0"/>
    <n v="-13577.03"/>
    <s v="N/A"/>
    <n v="0"/>
    <n v="0"/>
    <n v="0"/>
    <n v="5624.5"/>
    <n v="0"/>
    <n v="0"/>
    <n v="4529.38"/>
    <n v="0"/>
    <n v="0"/>
    <n v="3423.15"/>
    <n v="0"/>
    <n v="0"/>
    <n v="0"/>
    <s v="HOUSING OPPORTUNITY FUND"/>
    <s v="DCHS HCD ADMIN"/>
    <s v="COMMUNITY DEVELOPMENT PLANNING"/>
    <s v="HOUSING AND COMMUNITY DEVELOPMENT"/>
  </r>
  <r>
    <x v="1"/>
    <s v="1128100"/>
    <s v="351310"/>
    <x v="87"/>
    <s v="5590000"/>
    <n v="2016"/>
    <x v="3"/>
    <x v="87"/>
    <s v="50000-PROGRAM EXPENDITURE BUDGET"/>
    <s v="55000-INTRAGOVERNMENTAL SERVICES"/>
    <m/>
    <n v="0"/>
    <n v="0"/>
    <n v="4201.08"/>
    <n v="0"/>
    <n v="-4201.08"/>
    <s v="N/A"/>
    <n v="0"/>
    <n v="0"/>
    <n v="0"/>
    <n v="3052.86"/>
    <n v="0"/>
    <n v="0"/>
    <n v="0"/>
    <n v="0"/>
    <n v="0"/>
    <n v="1148.22"/>
    <n v="0"/>
    <n v="0"/>
    <n v="0"/>
    <s v="HOUSING OPPORTUNITY FUND"/>
    <s v="DCHS HCD ADMIN"/>
    <s v="COMMUNITY DEVELOPMENT PLANNING"/>
    <s v="HOUSING AND COMMUNITY DEVELOPMENT"/>
  </r>
  <r>
    <x v="1"/>
    <s v="1128100"/>
    <s v="351310"/>
    <x v="88"/>
    <s v="5590000"/>
    <n v="2016"/>
    <x v="3"/>
    <x v="88"/>
    <s v="50000-PROGRAM EXPENDITURE BUDGET"/>
    <s v="55000-INTRAGOVERNMENTAL SERVICES"/>
    <m/>
    <n v="0"/>
    <n v="0"/>
    <n v="10867.7"/>
    <n v="0"/>
    <n v="-10867.7"/>
    <s v="N/A"/>
    <n v="0"/>
    <n v="0"/>
    <n v="0"/>
    <n v="0"/>
    <n v="0"/>
    <n v="6202.2300000000005"/>
    <n v="0"/>
    <n v="0"/>
    <n v="0"/>
    <n v="4665.47"/>
    <n v="0"/>
    <n v="0"/>
    <n v="0"/>
    <s v="HOUSING OPPORTUNITY FUND"/>
    <s v="DCHS HCD ADMIN"/>
    <s v="COMMUNITY DEVELOPMENT PLANNING"/>
    <s v="HOUSING AND COMMUNITY DEVELOPMENT"/>
  </r>
  <r>
    <x v="1"/>
    <s v="1128100"/>
    <s v="351310"/>
    <x v="89"/>
    <s v="5590000"/>
    <n v="2016"/>
    <x v="3"/>
    <x v="89"/>
    <s v="50000-PROGRAM EXPENDITURE BUDGET"/>
    <s v="55000-INTRAGOVERNMENTAL SERVICES"/>
    <m/>
    <n v="0"/>
    <n v="0"/>
    <n v="1666.33"/>
    <n v="0"/>
    <n v="-1666.33"/>
    <s v="N/A"/>
    <n v="0"/>
    <n v="0"/>
    <n v="0"/>
    <n v="240.79"/>
    <n v="0"/>
    <n v="1.67"/>
    <n v="1423.8700000000001"/>
    <n v="0"/>
    <n v="0"/>
    <n v="0"/>
    <n v="0"/>
    <n v="0"/>
    <n v="0"/>
    <s v="HOUSING OPPORTUNITY FUND"/>
    <s v="DCHS HCD ADMIN"/>
    <s v="COMMUNITY DEVELOPMENT PLANNING"/>
    <s v="HOUSING AND COMMUNITY DEVELOPMENT"/>
  </r>
  <r>
    <x v="1"/>
    <s v="1128100"/>
    <s v="351310"/>
    <x v="90"/>
    <s v="5590000"/>
    <n v="2016"/>
    <x v="3"/>
    <x v="90"/>
    <s v="50000-PROGRAM EXPENDITURE BUDGET"/>
    <s v="55000-INTRAGOVERNMENTAL SERVICES"/>
    <m/>
    <n v="0"/>
    <n v="0"/>
    <n v="1297.32"/>
    <n v="0"/>
    <n v="-1297.32"/>
    <s v="N/A"/>
    <n v="0"/>
    <n v="0"/>
    <n v="0"/>
    <n v="370.19"/>
    <n v="0"/>
    <n v="370.19"/>
    <n v="0"/>
    <n v="0"/>
    <n v="0"/>
    <n v="556.94000000000005"/>
    <n v="0"/>
    <n v="0"/>
    <n v="0"/>
    <s v="HOUSING OPPORTUNITY FUND"/>
    <s v="DCHS HCD ADMIN"/>
    <s v="COMMUNITY DEVELOPMENT PLANNING"/>
    <s v="HOUSING AND COMMUNITY DEVELOPMENT"/>
  </r>
  <r>
    <x v="1"/>
    <s v="1128100"/>
    <s v="351310"/>
    <x v="91"/>
    <s v="5590000"/>
    <n v="2016"/>
    <x v="3"/>
    <x v="91"/>
    <s v="50000-PROGRAM EXPENDITURE BUDGET"/>
    <s v="55000-INTRAGOVERNMENTAL SERVICES"/>
    <m/>
    <n v="0"/>
    <n v="0"/>
    <n v="34.480000000000004"/>
    <n v="0"/>
    <n v="-34.480000000000004"/>
    <s v="N/A"/>
    <n v="0"/>
    <n v="0"/>
    <n v="0"/>
    <n v="9.84"/>
    <n v="0"/>
    <n v="9.84"/>
    <n v="0"/>
    <n v="0"/>
    <n v="0"/>
    <n v="14.8"/>
    <n v="0"/>
    <n v="0"/>
    <n v="0"/>
    <s v="HOUSING OPPORTUNITY FUND"/>
    <s v="DCHS HCD ADMIN"/>
    <s v="COMMUNITY DEVELOPMENT PLANNING"/>
    <s v="HOUSING AND COMMUNITY DEVELOPMENT"/>
  </r>
  <r>
    <x v="1"/>
    <s v="1128100"/>
    <s v="351310"/>
    <x v="93"/>
    <s v="5590000"/>
    <n v="2016"/>
    <x v="3"/>
    <x v="93"/>
    <s v="50000-PROGRAM EXPENDITURE BUDGET"/>
    <s v="55000-INTRAGOVERNMENTAL SERVICES"/>
    <m/>
    <n v="0"/>
    <n v="0"/>
    <n v="13.9"/>
    <n v="0"/>
    <n v="-13.9"/>
    <s v="N/A"/>
    <n v="0"/>
    <n v="0"/>
    <n v="0"/>
    <n v="0"/>
    <n v="0"/>
    <n v="13.9"/>
    <n v="0"/>
    <n v="0"/>
    <n v="0"/>
    <n v="0"/>
    <n v="0"/>
    <n v="0"/>
    <n v="0"/>
    <s v="HOUSING OPPORTUNITY FUND"/>
    <s v="DCHS HCD ADMIN"/>
    <s v="COMMUNITY DEVELOPMENT PLANNING"/>
    <s v="HOUSING AND COMMUNITY DEVELOPMENT"/>
  </r>
  <r>
    <x v="1"/>
    <s v="1128100"/>
    <s v="351310"/>
    <x v="47"/>
    <s v="5590000"/>
    <n v="2016"/>
    <x v="3"/>
    <x v="47"/>
    <s v="50000-PROGRAM EXPENDITURE BUDGET"/>
    <s v="55000-INTRAGOVERNMENTAL SERVICES"/>
    <m/>
    <n v="0"/>
    <n v="0"/>
    <n v="2756.06"/>
    <n v="0"/>
    <n v="-2756.06"/>
    <s v="N/A"/>
    <n v="0"/>
    <n v="0"/>
    <n v="0"/>
    <n v="786.45"/>
    <n v="0"/>
    <n v="786.45"/>
    <n v="0"/>
    <n v="0"/>
    <n v="0"/>
    <n v="1183.1600000000001"/>
    <n v="0"/>
    <n v="0"/>
    <n v="0"/>
    <s v="HOUSING OPPORTUNITY FUND"/>
    <s v="DCHS HCD ADMIN"/>
    <s v="COMMUNITY DEVELOPMENT PLANNING"/>
    <s v="HOUSING AND COMMUNITY DEVELOPMENT"/>
  </r>
  <r>
    <x v="1"/>
    <s v="1128100"/>
    <s v="351310"/>
    <x v="48"/>
    <s v="5590000"/>
    <n v="2016"/>
    <x v="3"/>
    <x v="48"/>
    <s v="50000-PROGRAM EXPENDITURE BUDGET"/>
    <s v="55000-INTRAGOVERNMENTAL SERVICES"/>
    <m/>
    <n v="0"/>
    <n v="0"/>
    <n v="2803"/>
    <n v="0"/>
    <n v="-2803"/>
    <s v="N/A"/>
    <n v="0"/>
    <n v="0"/>
    <n v="0"/>
    <n v="1018.45"/>
    <n v="0"/>
    <n v="1018.45"/>
    <n v="0"/>
    <n v="0"/>
    <n v="0"/>
    <n v="766.1"/>
    <n v="0"/>
    <n v="0"/>
    <n v="0"/>
    <s v="HOUSING OPPORTUNITY FUND"/>
    <s v="DCHS HCD ADMIN"/>
    <s v="COMMUNITY DEVELOPMENT PLANNING"/>
    <s v="HOUSING AND COMMUNITY DEVELOPMENT"/>
  </r>
  <r>
    <x v="1"/>
    <s v="1128100"/>
    <s v="351310"/>
    <x v="49"/>
    <s v="5590000"/>
    <n v="2016"/>
    <x v="3"/>
    <x v="49"/>
    <s v="50000-PROGRAM EXPENDITURE BUDGET"/>
    <s v="55000-INTRAGOVERNMENTAL SERVICES"/>
    <m/>
    <n v="0"/>
    <n v="0"/>
    <n v="591.1"/>
    <n v="0"/>
    <n v="-591.1"/>
    <s v="N/A"/>
    <n v="0"/>
    <n v="0"/>
    <n v="0"/>
    <n v="168.67000000000002"/>
    <n v="0"/>
    <n v="168.67000000000002"/>
    <n v="0"/>
    <n v="0"/>
    <n v="0"/>
    <n v="253.76000000000002"/>
    <n v="0"/>
    <n v="0"/>
    <n v="0"/>
    <s v="HOUSING OPPORTUNITY FUND"/>
    <s v="DCHS HCD ADMIN"/>
    <s v="COMMUNITY DEVELOPMENT PLANNING"/>
    <s v="HOUSING AND COMMUNITY DEVELOPMENT"/>
  </r>
  <r>
    <x v="1"/>
    <s v="1128100"/>
    <s v="351310"/>
    <x v="50"/>
    <s v="5590000"/>
    <n v="2016"/>
    <x v="3"/>
    <x v="50"/>
    <s v="50000-PROGRAM EXPENDITURE BUDGET"/>
    <s v="55000-INTRAGOVERNMENTAL SERVICES"/>
    <m/>
    <n v="0"/>
    <n v="0"/>
    <n v="119.12"/>
    <n v="0"/>
    <n v="-119.12"/>
    <s v="N/A"/>
    <n v="0"/>
    <n v="0"/>
    <n v="0"/>
    <n v="33.99"/>
    <n v="0"/>
    <n v="33.99"/>
    <n v="0"/>
    <n v="0"/>
    <n v="0"/>
    <n v="51.14"/>
    <n v="0"/>
    <n v="0"/>
    <n v="0"/>
    <s v="HOUSING OPPORTUNITY FUND"/>
    <s v="DCHS HCD ADMIN"/>
    <s v="COMMUNITY DEVELOPMENT PLANNING"/>
    <s v="HOUSING AND COMMUNITY DEVELOPMENT"/>
  </r>
  <r>
    <x v="1"/>
    <s v="1128100"/>
    <s v="351310"/>
    <x v="94"/>
    <s v="5590000"/>
    <n v="2016"/>
    <x v="3"/>
    <x v="94"/>
    <s v="50000-PROGRAM EXPENDITURE BUDGET"/>
    <s v="55000-INTRAGOVERNMENTAL SERVICES"/>
    <m/>
    <n v="0"/>
    <n v="0"/>
    <n v="2598.21"/>
    <n v="0"/>
    <n v="-2598.21"/>
    <s v="N/A"/>
    <n v="0"/>
    <n v="0"/>
    <n v="0"/>
    <n v="1008.38"/>
    <n v="0"/>
    <n v="926.61"/>
    <n v="0"/>
    <n v="0"/>
    <n v="0"/>
    <n v="663.22"/>
    <n v="0"/>
    <n v="0"/>
    <n v="0"/>
    <s v="HOUSING OPPORTUNITY FUND"/>
    <s v="DCHS HCD ADMIN"/>
    <s v="COMMUNITY DEVELOPMENT PLANNING"/>
    <s v="HOUSING AND COMMUNITY DEVELOPMENT"/>
  </r>
  <r>
    <x v="1"/>
    <s v="1128100"/>
    <s v="351310"/>
    <x v="115"/>
    <s v="5590000"/>
    <n v="2016"/>
    <x v="3"/>
    <x v="115"/>
    <s v="50000-PROGRAM EXPENDITURE BUDGET"/>
    <s v="55000-INTRAGOVERNMENTAL SERVICES"/>
    <m/>
    <n v="0"/>
    <n v="0"/>
    <n v="1843.49"/>
    <n v="0"/>
    <n v="-1843.49"/>
    <s v="N/A"/>
    <n v="0"/>
    <n v="0"/>
    <n v="0"/>
    <n v="669.82"/>
    <n v="0"/>
    <n v="669.82"/>
    <n v="0"/>
    <n v="0"/>
    <n v="0"/>
    <n v="503.85"/>
    <n v="0"/>
    <n v="0"/>
    <n v="0"/>
    <s v="HOUSING OPPORTUNITY FUND"/>
    <s v="DCHS HCD ADMIN"/>
    <s v="COMMUNITY DEVELOPMENT PLANNING"/>
    <s v="HOUSING AND COMMUNITY DEVELOPMENT"/>
  </r>
  <r>
    <x v="1"/>
    <s v="1128100"/>
    <s v="351310"/>
    <x v="232"/>
    <s v="5590000"/>
    <n v="2016"/>
    <x v="3"/>
    <x v="231"/>
    <s v="50000-PROGRAM EXPENDITURE BUDGET"/>
    <s v="58000-INTRAGOVERNMENTAL CONTRIBUTIONS"/>
    <m/>
    <n v="0"/>
    <n v="0"/>
    <n v="0"/>
    <n v="0"/>
    <n v="0"/>
    <s v="N/A"/>
    <n v="0"/>
    <n v="0"/>
    <n v="0"/>
    <n v="0"/>
    <n v="0"/>
    <n v="0"/>
    <n v="0"/>
    <n v="0"/>
    <n v="0"/>
    <n v="4516.84"/>
    <n v="-4516.84"/>
    <n v="0"/>
    <n v="0"/>
    <s v="HOUSING OPPORTUNITY FUND"/>
    <s v="DCHS HCD ADMIN"/>
    <s v="COMMUNITY DEVELOPMENT PLANNING"/>
    <s v="HOUSING AND COMMUNITY DEVELOPMENT"/>
  </r>
  <r>
    <x v="1"/>
    <s v="1128100"/>
    <s v="351310"/>
    <x v="101"/>
    <s v="5590000"/>
    <n v="2016"/>
    <x v="3"/>
    <x v="101"/>
    <s v="50000-PROGRAM EXPENDITURE BUDGET"/>
    <s v="58000-INTRAGOVERNMENTAL CONTRIBUTIONS"/>
    <m/>
    <n v="0"/>
    <n v="0"/>
    <n v="246.3"/>
    <n v="0"/>
    <n v="-246.3"/>
    <s v="N/A"/>
    <n v="0"/>
    <n v="0"/>
    <n v="0"/>
    <n v="70.28"/>
    <n v="0"/>
    <n v="70.28"/>
    <n v="0"/>
    <n v="0"/>
    <n v="0"/>
    <n v="105.74000000000001"/>
    <n v="0"/>
    <n v="0"/>
    <n v="0"/>
    <s v="HOUSING OPPORTUNITY FUND"/>
    <s v="DCHS HCD ADMIN"/>
    <s v="COMMUNITY DEVELOPMENT PLANNING"/>
    <s v="HOUSING AND COMMUNITY DEVELOPMENT"/>
  </r>
  <r>
    <x v="1"/>
    <s v="1128208"/>
    <s v="000000"/>
    <x v="6"/>
    <s v="0000000"/>
    <n v="2016"/>
    <x v="0"/>
    <x v="6"/>
    <s v="BS000-CURRENT ASSETS"/>
    <s v="B1150-ACCOUNTS RECEIVABLE"/>
    <m/>
    <n v="0"/>
    <n v="0"/>
    <n v="78340.52"/>
    <n v="0"/>
    <n v="-78340.52"/>
    <s v="N/A"/>
    <n v="0"/>
    <n v="0"/>
    <n v="0"/>
    <n v="64621.65"/>
    <n v="60378.35"/>
    <n v="-125000"/>
    <n v="0"/>
    <n v="0"/>
    <n v="0"/>
    <n v="250028.27000000002"/>
    <n v="-250028.27000000002"/>
    <n v="78340.52"/>
    <n v="0"/>
    <s v="HOUSING OPPORTUNITY FUND"/>
    <s v="DCHS HCD REGIONAL COORDINATION"/>
    <s v="DEFAULT"/>
    <s v="Default"/>
  </r>
  <r>
    <x v="1"/>
    <s v="1128208"/>
    <s v="000000"/>
    <x v="9"/>
    <s v="0000000"/>
    <n v="2016"/>
    <x v="0"/>
    <x v="9"/>
    <s v="BS000-CURRENT ASSETS"/>
    <s v="B1150-ACCOUNTS RECEIVABLE"/>
    <m/>
    <n v="0"/>
    <n v="0"/>
    <n v="0"/>
    <n v="0"/>
    <n v="0"/>
    <s v="N/A"/>
    <n v="0"/>
    <n v="0"/>
    <n v="0"/>
    <n v="0"/>
    <n v="0"/>
    <n v="0"/>
    <n v="0"/>
    <n v="0"/>
    <n v="0"/>
    <n v="0"/>
    <n v="0"/>
    <n v="0"/>
    <n v="0"/>
    <s v="HOUSING OPPORTUNITY FUND"/>
    <s v="DCHS HCD REGIONAL COORDINATION"/>
    <s v="DEFAULT"/>
    <s v="Default"/>
  </r>
  <r>
    <x v="1"/>
    <s v="1128208"/>
    <s v="000000"/>
    <x v="29"/>
    <s v="0000000"/>
    <n v="2016"/>
    <x v="1"/>
    <x v="29"/>
    <s v="BS200-CURRENT LIABILITIES"/>
    <s v="B2220-DEFERRED REVENUES"/>
    <m/>
    <n v="0"/>
    <n v="0"/>
    <n v="0"/>
    <n v="0"/>
    <n v="0"/>
    <s v="N/A"/>
    <n v="0"/>
    <n v="0"/>
    <n v="0"/>
    <n v="0"/>
    <n v="0"/>
    <n v="0"/>
    <n v="0"/>
    <n v="0"/>
    <n v="0"/>
    <n v="0"/>
    <n v="0"/>
    <n v="0"/>
    <n v="0"/>
    <s v="HOUSING OPPORTUNITY FUND"/>
    <s v="DCHS HCD REGIONAL COORDINATION"/>
    <s v="DEFAULT"/>
    <s v="Default"/>
  </r>
  <r>
    <x v="1"/>
    <s v="1128208"/>
    <s v="351300"/>
    <x v="64"/>
    <s v="0000000"/>
    <n v="2016"/>
    <x v="4"/>
    <x v="64"/>
    <s v="R3000-REVENUE"/>
    <s v="R3310-FEDERAL GRANTS DIRECT"/>
    <m/>
    <n v="0"/>
    <n v="0"/>
    <n v="-384500"/>
    <n v="0"/>
    <n v="384500"/>
    <s v="N/A"/>
    <n v="0"/>
    <n v="0"/>
    <n v="0"/>
    <n v="0"/>
    <n v="0"/>
    <n v="0"/>
    <n v="0"/>
    <n v="0"/>
    <n v="0"/>
    <n v="-250028.27000000002"/>
    <n v="0"/>
    <n v="-134471.73000000001"/>
    <n v="0"/>
    <s v="HOUSING OPPORTUNITY FUND"/>
    <s v="DCHS HCD REGIONAL COORDINATION"/>
    <s v="HOMELESS HOUSING PROGRAM"/>
    <s v="Default"/>
  </r>
  <r>
    <x v="1"/>
    <s v="1128208"/>
    <s v="351300"/>
    <x v="178"/>
    <s v="0000000"/>
    <n v="2016"/>
    <x v="4"/>
    <x v="177"/>
    <s v="R3000-REVENUE"/>
    <s v="R3340-STATE GRANTS"/>
    <m/>
    <n v="0"/>
    <n v="0"/>
    <n v="-2500000"/>
    <n v="0"/>
    <n v="2500000"/>
    <s v="N/A"/>
    <n v="0"/>
    <n v="0"/>
    <n v="0"/>
    <n v="0"/>
    <n v="0"/>
    <n v="0"/>
    <n v="0"/>
    <n v="0"/>
    <n v="0"/>
    <n v="0"/>
    <n v="0"/>
    <n v="-2500000"/>
    <n v="0"/>
    <s v="HOUSING OPPORTUNITY FUND"/>
    <s v="DCHS HCD REGIONAL COORDINATION"/>
    <s v="HOMELESS HOUSING PROGRAM"/>
    <s v="Default"/>
  </r>
  <r>
    <x v="1"/>
    <s v="1128208"/>
    <s v="351300"/>
    <x v="178"/>
    <s v="5590000"/>
    <n v="2016"/>
    <x v="4"/>
    <x v="177"/>
    <s v="R3000-REVENUE"/>
    <s v="R3340-STATE GRANTS"/>
    <m/>
    <n v="0"/>
    <n v="0"/>
    <n v="2500000"/>
    <n v="0"/>
    <n v="-2500000"/>
    <s v="N/A"/>
    <n v="0"/>
    <n v="0"/>
    <n v="0"/>
    <n v="0"/>
    <n v="0"/>
    <n v="0"/>
    <n v="0"/>
    <n v="0"/>
    <n v="0"/>
    <n v="0"/>
    <n v="0"/>
    <n v="2500000"/>
    <n v="0"/>
    <s v="HOUSING OPPORTUNITY FUND"/>
    <s v="DCHS HCD REGIONAL COORDINATION"/>
    <s v="HOMELESS HOUSING PROGRAM"/>
    <s v="HOUSING AND COMMUNITY DEVELOPMENT"/>
  </r>
  <r>
    <x v="1"/>
    <s v="1128208"/>
    <s v="351300"/>
    <x v="202"/>
    <s v="0000000"/>
    <n v="2016"/>
    <x v="4"/>
    <x v="201"/>
    <s v="R3000-REVENUE"/>
    <s v="R3340-STATE GRANTS"/>
    <m/>
    <n v="0"/>
    <n v="0"/>
    <n v="-125000"/>
    <n v="0"/>
    <n v="125000"/>
    <s v="N/A"/>
    <n v="0"/>
    <n v="0"/>
    <n v="0"/>
    <n v="-64621.65"/>
    <n v="-60378.35"/>
    <n v="0"/>
    <n v="0"/>
    <n v="0"/>
    <n v="0"/>
    <n v="0"/>
    <n v="0"/>
    <n v="0"/>
    <n v="0"/>
    <s v="HOUSING OPPORTUNITY FUND"/>
    <s v="DCHS HCD REGIONAL COORDINATION"/>
    <s v="HOMELESS HOUSING PROGRAM"/>
    <s v="Default"/>
  </r>
  <r>
    <x v="1"/>
    <s v="1128208"/>
    <s v="351300"/>
    <x v="187"/>
    <s v="0000000"/>
    <n v="2016"/>
    <x v="4"/>
    <x v="186"/>
    <s v="R3000-REVENUE"/>
    <s v="R3370-GRANTS FROM LOCAL UNITS"/>
    <m/>
    <n v="0"/>
    <n v="0"/>
    <n v="-135857"/>
    <n v="0"/>
    <n v="135857"/>
    <s v="N/A"/>
    <n v="0"/>
    <n v="0"/>
    <n v="0"/>
    <n v="0"/>
    <n v="0"/>
    <n v="0"/>
    <n v="-135857"/>
    <n v="0"/>
    <n v="0"/>
    <n v="0"/>
    <n v="0"/>
    <n v="0"/>
    <n v="0"/>
    <s v="HOUSING OPPORTUNITY FUND"/>
    <s v="DCHS HCD REGIONAL COORDINATION"/>
    <s v="HOMELESS HOUSING PROGRAM"/>
    <s v="Default"/>
  </r>
  <r>
    <x v="1"/>
    <s v="1128208"/>
    <s v="351300"/>
    <x v="212"/>
    <s v="5590000"/>
    <n v="2016"/>
    <x v="4"/>
    <x v="211"/>
    <s v="R3000-REVENUE"/>
    <s v="R3400-CHARGE FOR SERVICES"/>
    <m/>
    <n v="0"/>
    <n v="0"/>
    <n v="-30000"/>
    <n v="0"/>
    <n v="30000"/>
    <s v="N/A"/>
    <n v="0"/>
    <n v="0"/>
    <n v="0"/>
    <n v="0"/>
    <n v="0"/>
    <n v="0"/>
    <n v="0"/>
    <n v="0"/>
    <n v="0"/>
    <n v="0"/>
    <n v="0"/>
    <n v="-30000"/>
    <n v="0"/>
    <s v="HOUSING OPPORTUNITY FUND"/>
    <s v="DCHS HCD REGIONAL COORDINATION"/>
    <s v="HOMELESS HOUSING PROGRAM"/>
    <s v="HOUSING AND COMMUNITY DEVELOPMENT"/>
  </r>
  <r>
    <x v="1"/>
    <s v="1128208"/>
    <s v="351300"/>
    <x v="176"/>
    <s v="0000000"/>
    <n v="2016"/>
    <x v="4"/>
    <x v="175"/>
    <s v="R3000-REVENUE"/>
    <s v="R3400-CHARGE FOR SERVICES"/>
    <m/>
    <n v="0"/>
    <n v="0"/>
    <n v="-58986.11"/>
    <n v="0"/>
    <n v="58986.11"/>
    <s v="N/A"/>
    <n v="0"/>
    <n v="0"/>
    <n v="0"/>
    <n v="0"/>
    <n v="0"/>
    <n v="0"/>
    <n v="0"/>
    <n v="-58986.11"/>
    <n v="0"/>
    <n v="0"/>
    <n v="0"/>
    <n v="0"/>
    <n v="0"/>
    <s v="HOUSING OPPORTUNITY FUND"/>
    <s v="DCHS HCD REGIONAL COORDINATION"/>
    <s v="HOMELESS HOUSING PROGRAM"/>
    <s v="Default"/>
  </r>
  <r>
    <x v="1"/>
    <s v="1128208"/>
    <s v="351300"/>
    <x v="213"/>
    <s v="5590000"/>
    <n v="2016"/>
    <x v="4"/>
    <x v="212"/>
    <s v="R3000-REVENUE"/>
    <s v="R3600-MISCELLANEOUS REVENUE"/>
    <m/>
    <n v="0"/>
    <n v="0"/>
    <n v="-252348"/>
    <n v="0"/>
    <n v="252348"/>
    <s v="N/A"/>
    <n v="0"/>
    <n v="0"/>
    <n v="0"/>
    <n v="0"/>
    <n v="0"/>
    <n v="0"/>
    <n v="0"/>
    <n v="0"/>
    <n v="0"/>
    <n v="-252348"/>
    <n v="0"/>
    <n v="0"/>
    <n v="0"/>
    <s v="HOUSING OPPORTUNITY FUND"/>
    <s v="DCHS HCD REGIONAL COORDINATION"/>
    <s v="HOMELESS HOUSING PROGRAM"/>
    <s v="HOUSING AND COMMUNITY DEVELOPMENT"/>
  </r>
  <r>
    <x v="1"/>
    <s v="1128208"/>
    <s v="351300"/>
    <x v="193"/>
    <s v="0000000"/>
    <n v="2016"/>
    <x v="4"/>
    <x v="192"/>
    <s v="R3000-REVENUE"/>
    <s v="R3600-MISCELLANEOUS REVENUE"/>
    <m/>
    <n v="0"/>
    <n v="0"/>
    <n v="-43750"/>
    <n v="0"/>
    <n v="43750"/>
    <s v="N/A"/>
    <n v="0"/>
    <n v="0"/>
    <n v="0"/>
    <n v="0"/>
    <n v="-6250"/>
    <n v="-6250"/>
    <n v="-6250"/>
    <n v="0"/>
    <n v="0"/>
    <n v="0"/>
    <n v="0"/>
    <n v="-25000"/>
    <n v="0"/>
    <s v="HOUSING OPPORTUNITY FUND"/>
    <s v="DCHS HCD REGIONAL COORDINATION"/>
    <s v="HOMELESS HOUSING PROGRAM"/>
    <s v="Default"/>
  </r>
  <r>
    <x v="1"/>
    <s v="1128208"/>
    <s v="351300"/>
    <x v="193"/>
    <s v="5590000"/>
    <n v="2016"/>
    <x v="4"/>
    <x v="192"/>
    <s v="R3000-REVENUE"/>
    <s v="R3600-MISCELLANEOUS REVENUE"/>
    <m/>
    <n v="0"/>
    <n v="0"/>
    <n v="-6250"/>
    <n v="0"/>
    <n v="6250"/>
    <s v="N/A"/>
    <n v="0"/>
    <n v="0"/>
    <n v="0"/>
    <n v="0"/>
    <n v="0"/>
    <n v="0"/>
    <n v="0"/>
    <n v="-6250"/>
    <n v="0"/>
    <n v="0"/>
    <n v="0"/>
    <n v="0"/>
    <n v="0"/>
    <s v="HOUSING OPPORTUNITY FUND"/>
    <s v="DCHS HCD REGIONAL COORDINATION"/>
    <s v="HOMELESS HOUSING PROGRAM"/>
    <s v="HOUSING AND COMMUNITY DEVELOPMENT"/>
  </r>
  <r>
    <x v="1"/>
    <s v="1128208"/>
    <s v="351300"/>
    <x v="40"/>
    <s v="5590000"/>
    <n v="2016"/>
    <x v="3"/>
    <x v="40"/>
    <s v="50000-PROGRAM EXPENDITURE BUDGET"/>
    <s v="51000-WAGES AND BENEFITS"/>
    <s v="51100-SALARIES/WAGES"/>
    <n v="0"/>
    <n v="0"/>
    <n v="5119.7700000000004"/>
    <n v="0"/>
    <n v="-5119.7700000000004"/>
    <s v="N/A"/>
    <n v="893.80000000000007"/>
    <n v="0"/>
    <n v="-178.32"/>
    <n v="1755.68"/>
    <n v="2404.59"/>
    <n v="3269.83"/>
    <n v="-2449.4700000000003"/>
    <n v="0"/>
    <n v="-576.34"/>
    <n v="0"/>
    <n v="0"/>
    <n v="0"/>
    <n v="0"/>
    <s v="HOUSING OPPORTUNITY FUND"/>
    <s v="DCHS HCD REGIONAL COORDINATION"/>
    <s v="HOMELESS HOUSING PROGRAM"/>
    <s v="HOUSING AND COMMUNITY DEVELOPMENT"/>
  </r>
  <r>
    <x v="1"/>
    <s v="1128208"/>
    <s v="351300"/>
    <x v="106"/>
    <s v="5590000"/>
    <n v="2016"/>
    <x v="3"/>
    <x v="106"/>
    <s v="50000-PROGRAM EXPENDITURE BUDGET"/>
    <s v="51000-WAGES AND BENEFITS"/>
    <s v="51100-SALARIES/WAGES"/>
    <n v="0"/>
    <n v="0"/>
    <n v="162.22999999999999"/>
    <n v="0"/>
    <n v="-162.22999999999999"/>
    <s v="N/A"/>
    <n v="0"/>
    <n v="0"/>
    <n v="0"/>
    <n v="0"/>
    <n v="0"/>
    <n v="162.22999999999999"/>
    <n v="0"/>
    <n v="0"/>
    <n v="0"/>
    <n v="0"/>
    <n v="0"/>
    <n v="0"/>
    <n v="0"/>
    <s v="HOUSING OPPORTUNITY FUND"/>
    <s v="DCHS HCD REGIONAL COORDINATION"/>
    <s v="HOMELESS HOUSING PROGRAM"/>
    <s v="HOUSING AND COMMUNITY DEVELOPMENT"/>
  </r>
  <r>
    <x v="1"/>
    <s v="1128208"/>
    <s v="351300"/>
    <x v="111"/>
    <s v="5590000"/>
    <n v="2016"/>
    <x v="3"/>
    <x v="111"/>
    <s v="50000-PROGRAM EXPENDITURE BUDGET"/>
    <s v="53000-SERVICES-OTHER CHARGES"/>
    <m/>
    <n v="0"/>
    <n v="0"/>
    <n v="6261325.29"/>
    <n v="0"/>
    <n v="-6261325.29"/>
    <s v="N/A"/>
    <n v="0"/>
    <n v="164091.66"/>
    <n v="0"/>
    <n v="64621.65"/>
    <n v="209633.33000000002"/>
    <n v="64621.65"/>
    <n v="0"/>
    <n v="64621.65"/>
    <n v="120784.97"/>
    <n v="-250028.27000000002"/>
    <n v="0"/>
    <n v="5822978.6500000004"/>
    <n v="0"/>
    <s v="HOUSING OPPORTUNITY FUND"/>
    <s v="DCHS HCD REGIONAL COORDINATION"/>
    <s v="HOMELESS HOUSING PROGRAM"/>
    <s v="HOUSING AND COMMUNITY DEVELOPMENT"/>
  </r>
  <r>
    <x v="1"/>
    <s v="1128208"/>
    <s v="351300"/>
    <x v="112"/>
    <s v="5590000"/>
    <n v="2016"/>
    <x v="3"/>
    <x v="112"/>
    <s v="50000-PROGRAM EXPENDITURE BUDGET"/>
    <s v="53000-SERVICES-OTHER CHARGES"/>
    <m/>
    <n v="0"/>
    <n v="0"/>
    <n v="345191.64"/>
    <n v="0"/>
    <n v="-345191.64"/>
    <s v="N/A"/>
    <n v="-41754.36"/>
    <n v="0"/>
    <n v="0"/>
    <n v="0"/>
    <n v="0"/>
    <n v="0"/>
    <n v="0"/>
    <n v="0"/>
    <n v="2446"/>
    <n v="250028.27000000002"/>
    <n v="0"/>
    <n v="134471.73000000001"/>
    <n v="0"/>
    <s v="HOUSING OPPORTUNITY FUND"/>
    <s v="DCHS HCD REGIONAL COORDINATION"/>
    <s v="HOMELESS HOUSING PROGRAM"/>
    <s v="HOUSING AND COMMUNITY DEVELOPMENT"/>
  </r>
  <r>
    <x v="1"/>
    <s v="1128208"/>
    <s v="351300"/>
    <x v="42"/>
    <s v="5590000"/>
    <n v="2016"/>
    <x v="3"/>
    <x v="42"/>
    <s v="50000-PROGRAM EXPENDITURE BUDGET"/>
    <s v="55000-INTRAGOVERNMENTAL SERVICES"/>
    <m/>
    <n v="0"/>
    <n v="0"/>
    <n v="0"/>
    <n v="0"/>
    <n v="0"/>
    <s v="N/A"/>
    <n v="0"/>
    <n v="0"/>
    <n v="0"/>
    <n v="0"/>
    <n v="0"/>
    <n v="133"/>
    <n v="0"/>
    <n v="0"/>
    <n v="-133"/>
    <n v="0"/>
    <n v="0"/>
    <n v="0"/>
    <n v="0"/>
    <s v="HOUSING OPPORTUNITY FUND"/>
    <s v="DCHS HCD REGIONAL COORDINATION"/>
    <s v="HOMELESS HOUSING PROGRAM"/>
    <s v="HOUSING AND COMMUNITY DEVELOPMENT"/>
  </r>
  <r>
    <x v="1"/>
    <s v="1128222"/>
    <s v="000000"/>
    <x v="6"/>
    <s v="0000000"/>
    <n v="2016"/>
    <x v="0"/>
    <x v="6"/>
    <s v="BS000-CURRENT ASSETS"/>
    <s v="B1150-ACCOUNTS RECEIVABLE"/>
    <m/>
    <n v="0"/>
    <n v="0"/>
    <n v="0"/>
    <n v="0"/>
    <n v="0"/>
    <s v="N/A"/>
    <n v="0"/>
    <n v="0"/>
    <n v="0"/>
    <n v="0"/>
    <n v="0"/>
    <n v="0"/>
    <n v="0"/>
    <n v="0"/>
    <n v="0"/>
    <n v="0"/>
    <n v="187.03"/>
    <n v="-187.03"/>
    <n v="0"/>
    <s v="HOUSING OPPORTUNITY FUND"/>
    <s v="DCHS HCD REHAB"/>
    <s v="DEFAULT"/>
    <s v="Default"/>
  </r>
  <r>
    <x v="1"/>
    <s v="1128222"/>
    <s v="000000"/>
    <x v="9"/>
    <s v="0000000"/>
    <n v="2016"/>
    <x v="0"/>
    <x v="9"/>
    <s v="BS000-CURRENT ASSETS"/>
    <s v="B1150-ACCOUNTS RECEIVABLE"/>
    <m/>
    <n v="0"/>
    <n v="0"/>
    <n v="0"/>
    <n v="0"/>
    <n v="0"/>
    <s v="N/A"/>
    <n v="0"/>
    <n v="0"/>
    <n v="0"/>
    <n v="0"/>
    <n v="0"/>
    <n v="0"/>
    <n v="0"/>
    <n v="0"/>
    <n v="0"/>
    <n v="0"/>
    <n v="0"/>
    <n v="0"/>
    <n v="0"/>
    <s v="HOUSING OPPORTUNITY FUND"/>
    <s v="DCHS HCD REHAB"/>
    <s v="DEFAULT"/>
    <s v="Default"/>
  </r>
  <r>
    <x v="1"/>
    <s v="1128222"/>
    <s v="000000"/>
    <x v="29"/>
    <s v="0000000"/>
    <n v="2016"/>
    <x v="1"/>
    <x v="29"/>
    <s v="BS200-CURRENT LIABILITIES"/>
    <s v="B2220-DEFERRED REVENUES"/>
    <m/>
    <n v="0"/>
    <n v="0"/>
    <n v="0"/>
    <n v="0"/>
    <n v="0"/>
    <s v="N/A"/>
    <n v="0"/>
    <n v="0"/>
    <n v="0"/>
    <n v="0"/>
    <n v="0"/>
    <n v="0"/>
    <n v="0"/>
    <n v="0"/>
    <n v="0"/>
    <n v="0"/>
    <n v="0"/>
    <n v="0"/>
    <n v="0"/>
    <s v="HOUSING OPPORTUNITY FUND"/>
    <s v="DCHS HCD REHAB"/>
    <s v="DEFAULT"/>
    <s v="Default"/>
  </r>
  <r>
    <x v="1"/>
    <s v="1128222"/>
    <s v="351300"/>
    <x v="55"/>
    <s v="0000000"/>
    <n v="2016"/>
    <x v="4"/>
    <x v="55"/>
    <s v="R3000-REVENUE"/>
    <s v="R3310-FEDERAL GRANTS DIRECT"/>
    <m/>
    <n v="0"/>
    <n v="0"/>
    <n v="-187.03"/>
    <n v="0"/>
    <n v="187.03"/>
    <s v="N/A"/>
    <n v="0"/>
    <n v="0"/>
    <n v="0"/>
    <n v="0"/>
    <n v="0"/>
    <n v="0"/>
    <n v="0"/>
    <n v="0"/>
    <n v="0"/>
    <n v="0"/>
    <n v="-187.03"/>
    <n v="0"/>
    <n v="0"/>
    <s v="HOUSING OPPORTUNITY FUND"/>
    <s v="DCHS HCD REHAB"/>
    <s v="HOMELESS HOUSING PROGRAM"/>
    <s v="Default"/>
  </r>
  <r>
    <x v="1"/>
    <s v="1128223"/>
    <s v="000000"/>
    <x v="6"/>
    <s v="0000000"/>
    <n v="2016"/>
    <x v="0"/>
    <x v="6"/>
    <s v="BS000-CURRENT ASSETS"/>
    <s v="B1150-ACCOUNTS RECEIVABLE"/>
    <m/>
    <n v="0"/>
    <n v="0"/>
    <n v="0"/>
    <n v="0"/>
    <n v="0"/>
    <s v="N/A"/>
    <n v="0"/>
    <n v="0"/>
    <n v="0"/>
    <n v="0"/>
    <n v="0"/>
    <n v="0"/>
    <n v="110984"/>
    <n v="0"/>
    <n v="0"/>
    <n v="-110984"/>
    <n v="0"/>
    <n v="0"/>
    <n v="0"/>
    <s v="HOUSING OPPORTUNITY FUND"/>
    <s v="DCHS HCD NEW CONSTRCTION"/>
    <s v="DEFAULT"/>
    <s v="Default"/>
  </r>
  <r>
    <x v="1"/>
    <s v="1128223"/>
    <s v="000000"/>
    <x v="9"/>
    <s v="0000000"/>
    <n v="2016"/>
    <x v="0"/>
    <x v="9"/>
    <s v="BS000-CURRENT ASSETS"/>
    <s v="B1150-ACCOUNTS RECEIVABLE"/>
    <m/>
    <n v="0"/>
    <n v="0"/>
    <n v="0"/>
    <n v="0"/>
    <n v="0"/>
    <s v="N/A"/>
    <n v="0"/>
    <n v="0"/>
    <n v="0"/>
    <n v="0"/>
    <n v="0"/>
    <n v="0"/>
    <n v="0"/>
    <n v="0"/>
    <n v="0"/>
    <n v="0"/>
    <n v="0"/>
    <n v="0"/>
    <n v="0"/>
    <s v="HOUSING OPPORTUNITY FUND"/>
    <s v="DCHS HCD NEW CONSTRCTION"/>
    <s v="DEFAULT"/>
    <s v="Default"/>
  </r>
  <r>
    <x v="1"/>
    <s v="1128223"/>
    <s v="000000"/>
    <x v="29"/>
    <s v="0000000"/>
    <n v="2016"/>
    <x v="1"/>
    <x v="29"/>
    <s v="BS200-CURRENT LIABILITIES"/>
    <s v="B2220-DEFERRED REVENUES"/>
    <m/>
    <n v="0"/>
    <n v="0"/>
    <n v="0"/>
    <n v="0"/>
    <n v="0"/>
    <s v="N/A"/>
    <n v="0"/>
    <n v="0"/>
    <n v="0"/>
    <n v="0"/>
    <n v="0"/>
    <n v="0"/>
    <n v="0"/>
    <n v="0"/>
    <n v="0"/>
    <n v="0"/>
    <n v="0"/>
    <n v="0"/>
    <n v="0"/>
    <s v="HOUSING OPPORTUNITY FUND"/>
    <s v="DCHS HCD NEW CONSTRCTION"/>
    <s v="DEFAULT"/>
    <s v="Default"/>
  </r>
  <r>
    <x v="1"/>
    <s v="1128223"/>
    <s v="351300"/>
    <x v="55"/>
    <s v="0000000"/>
    <n v="2016"/>
    <x v="4"/>
    <x v="55"/>
    <s v="R3000-REVENUE"/>
    <s v="R3310-FEDERAL GRANTS DIRECT"/>
    <m/>
    <n v="0"/>
    <n v="0"/>
    <n v="-110984"/>
    <n v="0"/>
    <n v="110984"/>
    <s v="N/A"/>
    <n v="0"/>
    <n v="0"/>
    <n v="0"/>
    <n v="0"/>
    <n v="0"/>
    <n v="0"/>
    <n v="-110984"/>
    <n v="0"/>
    <n v="0"/>
    <n v="0"/>
    <n v="0"/>
    <n v="0"/>
    <n v="0"/>
    <s v="HOUSING OPPORTUNITY FUND"/>
    <s v="DCHS HCD NEW CONSTRCTION"/>
    <s v="HOMELESS HOUSING PROGRAM"/>
    <s v="Default"/>
  </r>
  <r>
    <x v="1"/>
    <s v="1128388"/>
    <s v="351300"/>
    <x v="111"/>
    <s v="5590000"/>
    <n v="2016"/>
    <x v="3"/>
    <x v="111"/>
    <s v="50000-PROGRAM EXPENDITURE BUDGET"/>
    <s v="53000-SERVICES-OTHER CHARGES"/>
    <m/>
    <n v="0"/>
    <n v="0"/>
    <n v="214979.57"/>
    <n v="687680.13"/>
    <n v="-902659.70000000007"/>
    <s v="N/A"/>
    <n v="0"/>
    <n v="0"/>
    <n v="0"/>
    <n v="0"/>
    <n v="0"/>
    <n v="18352.3"/>
    <n v="18056.98"/>
    <n v="2453.5"/>
    <n v="0"/>
    <n v="0"/>
    <n v="176116.79"/>
    <n v="0"/>
    <n v="0"/>
    <s v="HOUSING OPPORTUNITY FUND"/>
    <s v="DCHS HCD LANDLORD LIAISON"/>
    <s v="HOMELESS HOUSING PROGRAM"/>
    <s v="HOUSING AND COMMUNITY DEVELOPMENT"/>
  </r>
  <r>
    <x v="1"/>
    <s v="1129100"/>
    <s v="000000"/>
    <x v="6"/>
    <s v="0000000"/>
    <n v="2016"/>
    <x v="0"/>
    <x v="6"/>
    <s v="BS000-CURRENT ASSETS"/>
    <s v="B1150-ACCOUNTS RECEIVABLE"/>
    <m/>
    <n v="0"/>
    <n v="0"/>
    <n v="290526.73"/>
    <n v="0"/>
    <n v="-290526.73"/>
    <s v="N/A"/>
    <n v="0"/>
    <n v="0"/>
    <n v="0"/>
    <n v="0"/>
    <n v="0"/>
    <n v="0"/>
    <n v="0"/>
    <n v="0"/>
    <n v="0"/>
    <n v="24677.82"/>
    <n v="7405.25"/>
    <n v="258443.66"/>
    <n v="0"/>
    <s v="HOUSING OPPORTUNITY FUND"/>
    <s v="DCHS COORDINATED ENTRY FOR ALL"/>
    <s v="DEFAULT"/>
    <s v="Default"/>
  </r>
  <r>
    <x v="1"/>
    <s v="1129100"/>
    <s v="000000"/>
    <x v="9"/>
    <s v="0000000"/>
    <n v="2016"/>
    <x v="0"/>
    <x v="9"/>
    <s v="BS000-CURRENT ASSETS"/>
    <s v="B1150-ACCOUNTS RECEIVABLE"/>
    <m/>
    <n v="0"/>
    <n v="0"/>
    <n v="0"/>
    <n v="0"/>
    <n v="0"/>
    <s v="N/A"/>
    <n v="0"/>
    <n v="0"/>
    <n v="0"/>
    <n v="0"/>
    <n v="0"/>
    <n v="0"/>
    <n v="0"/>
    <n v="0"/>
    <n v="0"/>
    <n v="1953.27"/>
    <n v="-1953.27"/>
    <n v="0"/>
    <n v="0"/>
    <s v="HOUSING OPPORTUNITY FUND"/>
    <s v="DCHS COORDINATED ENTRY FOR ALL"/>
    <s v="DEFAULT"/>
    <s v="Default"/>
  </r>
  <r>
    <x v="1"/>
    <s v="1129100"/>
    <s v="000000"/>
    <x v="29"/>
    <s v="0000000"/>
    <n v="2016"/>
    <x v="1"/>
    <x v="29"/>
    <s v="BS200-CURRENT LIABILITIES"/>
    <s v="B2220-DEFERRED REVENUES"/>
    <m/>
    <n v="0"/>
    <n v="0"/>
    <n v="0"/>
    <n v="0"/>
    <n v="0"/>
    <s v="N/A"/>
    <n v="0"/>
    <n v="0"/>
    <n v="0"/>
    <n v="0"/>
    <n v="0"/>
    <n v="0"/>
    <n v="0"/>
    <n v="0"/>
    <n v="0"/>
    <n v="0"/>
    <n v="0"/>
    <n v="0"/>
    <n v="0"/>
    <s v="HOUSING OPPORTUNITY FUND"/>
    <s v="DCHS COORDINATED ENTRY FOR ALL"/>
    <s v="DEFAULT"/>
    <s v="Default"/>
  </r>
  <r>
    <x v="1"/>
    <s v="1129100"/>
    <s v="351300"/>
    <x v="64"/>
    <s v="0000000"/>
    <n v="2016"/>
    <x v="4"/>
    <x v="64"/>
    <s v="R3000-REVENUE"/>
    <s v="R3310-FEDERAL GRANTS DIRECT"/>
    <m/>
    <n v="0"/>
    <n v="0"/>
    <n v="-317157.82"/>
    <n v="0"/>
    <n v="317157.82"/>
    <s v="N/A"/>
    <n v="0"/>
    <n v="0"/>
    <n v="0"/>
    <n v="0"/>
    <n v="0"/>
    <n v="0"/>
    <n v="0"/>
    <n v="0"/>
    <n v="0"/>
    <n v="-26631.09"/>
    <n v="-32083.07"/>
    <n v="-258443.66"/>
    <n v="0"/>
    <s v="HOUSING OPPORTUNITY FUND"/>
    <s v="DCHS COORDINATED ENTRY FOR ALL"/>
    <s v="HOMELESS HOUSING PROGRAM"/>
    <s v="Default"/>
  </r>
  <r>
    <x v="1"/>
    <s v="1129100"/>
    <s v="351300"/>
    <x v="40"/>
    <s v="5590000"/>
    <n v="2016"/>
    <x v="3"/>
    <x v="40"/>
    <s v="50000-PROGRAM EXPENDITURE BUDGET"/>
    <s v="51000-WAGES AND BENEFITS"/>
    <s v="51100-SALARIES/WAGES"/>
    <n v="0"/>
    <n v="0"/>
    <n v="106413.46"/>
    <n v="0"/>
    <n v="-106413.46"/>
    <s v="N/A"/>
    <n v="0"/>
    <n v="0"/>
    <n v="0"/>
    <n v="0"/>
    <n v="0"/>
    <n v="13171.76"/>
    <n v="6455.92"/>
    <n v="0"/>
    <n v="-14346.630000000001"/>
    <n v="27305.23"/>
    <n v="37852.67"/>
    <n v="35974.51"/>
    <n v="0"/>
    <s v="HOUSING OPPORTUNITY FUND"/>
    <s v="DCHS COORDINATED ENTRY FOR ALL"/>
    <s v="HOMELESS HOUSING PROGRAM"/>
    <s v="HOUSING AND COMMUNITY DEVELOPMENT"/>
  </r>
  <r>
    <x v="1"/>
    <s v="1129100"/>
    <s v="351300"/>
    <x v="106"/>
    <s v="5590000"/>
    <n v="2016"/>
    <x v="3"/>
    <x v="106"/>
    <s v="50000-PROGRAM EXPENDITURE BUDGET"/>
    <s v="51000-WAGES AND BENEFITS"/>
    <s v="51100-SALARIES/WAGES"/>
    <n v="0"/>
    <n v="0"/>
    <n v="188.66"/>
    <n v="0"/>
    <n v="-188.66"/>
    <s v="N/A"/>
    <n v="0"/>
    <n v="0"/>
    <n v="0"/>
    <n v="0"/>
    <n v="0"/>
    <n v="39.61"/>
    <n v="13.200000000000001"/>
    <n v="0"/>
    <n v="-52.81"/>
    <n v="0"/>
    <n v="343.61"/>
    <n v="-154.95000000000002"/>
    <n v="0"/>
    <s v="HOUSING OPPORTUNITY FUND"/>
    <s v="DCHS COORDINATED ENTRY FOR ALL"/>
    <s v="HOMELESS HOUSING PROGRAM"/>
    <s v="HOUSING AND COMMUNITY DEVELOPMENT"/>
  </r>
  <r>
    <x v="1"/>
    <s v="1129100"/>
    <s v="351300"/>
    <x v="70"/>
    <s v="5590000"/>
    <n v="2016"/>
    <x v="3"/>
    <x v="70"/>
    <s v="50000-PROGRAM EXPENDITURE BUDGET"/>
    <s v="51000-WAGES AND BENEFITS"/>
    <s v="51300-PERSONNEL BENEFITS"/>
    <n v="0"/>
    <n v="0"/>
    <n v="42551.590000000004"/>
    <n v="0"/>
    <n v="-42551.590000000004"/>
    <s v="N/A"/>
    <n v="0"/>
    <n v="0"/>
    <n v="0"/>
    <n v="0"/>
    <n v="0"/>
    <n v="7325"/>
    <n v="7325"/>
    <n v="7325"/>
    <n v="-4395"/>
    <n v="7325"/>
    <n v="8790"/>
    <n v="8856.59"/>
    <n v="0"/>
    <s v="HOUSING OPPORTUNITY FUND"/>
    <s v="DCHS COORDINATED ENTRY FOR ALL"/>
    <s v="HOMELESS HOUSING PROGRAM"/>
    <s v="HOUSING AND COMMUNITY DEVELOPMENT"/>
  </r>
  <r>
    <x v="1"/>
    <s v="1129100"/>
    <s v="351300"/>
    <x v="71"/>
    <s v="5590000"/>
    <n v="2016"/>
    <x v="3"/>
    <x v="71"/>
    <s v="50000-PROGRAM EXPENDITURE BUDGET"/>
    <s v="51000-WAGES AND BENEFITS"/>
    <s v="51300-PERSONNEL BENEFITS"/>
    <n v="0"/>
    <n v="0"/>
    <n v="13726.82"/>
    <n v="0"/>
    <n v="-13726.82"/>
    <s v="N/A"/>
    <n v="0"/>
    <n v="0"/>
    <n v="0"/>
    <n v="0"/>
    <n v="0"/>
    <n v="1665.79"/>
    <n v="3070.9900000000002"/>
    <n v="2125.6"/>
    <n v="-1744.19"/>
    <n v="2176.0700000000002"/>
    <n v="2543.5500000000002"/>
    <n v="3889.01"/>
    <n v="0"/>
    <s v="HOUSING OPPORTUNITY FUND"/>
    <s v="DCHS COORDINATED ENTRY FOR ALL"/>
    <s v="HOMELESS HOUSING PROGRAM"/>
    <s v="HOUSING AND COMMUNITY DEVELOPMENT"/>
  </r>
  <r>
    <x v="1"/>
    <s v="1129100"/>
    <s v="351300"/>
    <x v="72"/>
    <s v="5590000"/>
    <n v="2016"/>
    <x v="3"/>
    <x v="72"/>
    <s v="50000-PROGRAM EXPENDITURE BUDGET"/>
    <s v="51000-WAGES AND BENEFITS"/>
    <s v="51300-PERSONNEL BENEFITS"/>
    <n v="0"/>
    <n v="0"/>
    <n v="20374.400000000001"/>
    <n v="0"/>
    <n v="-20374.400000000001"/>
    <s v="N/A"/>
    <n v="0"/>
    <n v="0"/>
    <n v="0"/>
    <n v="0"/>
    <n v="0"/>
    <n v="2470.17"/>
    <n v="4564.07"/>
    <n v="3157.14"/>
    <n v="-2593.0500000000002"/>
    <n v="3245.41"/>
    <n v="3781.51"/>
    <n v="5749.1500000000005"/>
    <n v="0"/>
    <s v="HOUSING OPPORTUNITY FUND"/>
    <s v="DCHS COORDINATED ENTRY FOR ALL"/>
    <s v="HOMELESS HOUSING PROGRAM"/>
    <s v="HOUSING AND COMMUNITY DEVELOPMENT"/>
  </r>
  <r>
    <x v="1"/>
    <s v="1129100"/>
    <s v="351300"/>
    <x v="75"/>
    <s v="5590000"/>
    <n v="2016"/>
    <x v="3"/>
    <x v="75"/>
    <s v="50000-PROGRAM EXPENDITURE BUDGET"/>
    <s v="52000-SUPPLIES"/>
    <m/>
    <n v="0"/>
    <n v="0"/>
    <n v="90.55"/>
    <n v="0"/>
    <n v="-90.55"/>
    <s v="N/A"/>
    <n v="0"/>
    <n v="0"/>
    <n v="0"/>
    <n v="0"/>
    <n v="0"/>
    <n v="0"/>
    <n v="0"/>
    <n v="0"/>
    <n v="0"/>
    <n v="89.69"/>
    <n v="0"/>
    <n v="0.86"/>
    <n v="0"/>
    <s v="HOUSING OPPORTUNITY FUND"/>
    <s v="DCHS COORDINATED ENTRY FOR ALL"/>
    <s v="HOMELESS HOUSING PROGRAM"/>
    <s v="HOUSING AND COMMUNITY DEVELOPMENT"/>
  </r>
  <r>
    <x v="1"/>
    <s v="1129100"/>
    <s v="351300"/>
    <x v="154"/>
    <s v="5590000"/>
    <n v="2016"/>
    <x v="3"/>
    <x v="153"/>
    <s v="50000-PROGRAM EXPENDITURE BUDGET"/>
    <s v="53000-SERVICES-OTHER CHARGES"/>
    <m/>
    <n v="0"/>
    <n v="0"/>
    <n v="2136"/>
    <n v="0"/>
    <n v="-2136"/>
    <s v="N/A"/>
    <n v="0"/>
    <n v="0"/>
    <n v="0"/>
    <n v="0"/>
    <n v="0"/>
    <n v="0"/>
    <n v="0"/>
    <n v="0"/>
    <n v="0"/>
    <n v="982.56000000000006"/>
    <n v="1153.44"/>
    <n v="0"/>
    <n v="0"/>
    <s v="HOUSING OPPORTUNITY FUND"/>
    <s v="DCHS COORDINATED ENTRY FOR ALL"/>
    <s v="HOMELESS HOUSING PROGRAM"/>
    <s v="HOUSING AND COMMUNITY DEVELOPMENT"/>
  </r>
  <r>
    <x v="1"/>
    <s v="1129100"/>
    <s v="351300"/>
    <x v="111"/>
    <s v="5590000"/>
    <n v="2016"/>
    <x v="3"/>
    <x v="111"/>
    <s v="50000-PROGRAM EXPENDITURE BUDGET"/>
    <s v="53000-SERVICES-OTHER CHARGES"/>
    <m/>
    <n v="0"/>
    <n v="0"/>
    <n v="84750"/>
    <n v="28250"/>
    <n v="-113000"/>
    <s v="N/A"/>
    <n v="0"/>
    <n v="0"/>
    <n v="0"/>
    <n v="28250"/>
    <n v="0"/>
    <n v="0"/>
    <n v="28250"/>
    <n v="0"/>
    <n v="0"/>
    <n v="28250"/>
    <n v="0"/>
    <n v="0"/>
    <n v="0"/>
    <s v="HOUSING OPPORTUNITY FUND"/>
    <s v="DCHS COORDINATED ENTRY FOR ALL"/>
    <s v="HOMELESS HOUSING PROGRAM"/>
    <s v="HOUSING AND COMMUNITY DEVELOPMENT"/>
  </r>
  <r>
    <x v="1"/>
    <s v="1129100"/>
    <s v="351300"/>
    <x v="112"/>
    <s v="5590000"/>
    <n v="2016"/>
    <x v="3"/>
    <x v="112"/>
    <s v="50000-PROGRAM EXPENDITURE BUDGET"/>
    <s v="53000-SERVICES-OTHER CHARGES"/>
    <m/>
    <n v="0"/>
    <n v="0"/>
    <n v="152523.38"/>
    <n v="0"/>
    <n v="-152523.38"/>
    <s v="N/A"/>
    <n v="0"/>
    <n v="0"/>
    <n v="0"/>
    <n v="0"/>
    <n v="0"/>
    <n v="0"/>
    <n v="0"/>
    <n v="0"/>
    <n v="0"/>
    <n v="0"/>
    <n v="0"/>
    <n v="152523.38"/>
    <n v="0"/>
    <s v="HOUSING OPPORTUNITY FUND"/>
    <s v="DCHS COORDINATED ENTRY FOR ALL"/>
    <s v="HOMELESS HOUSING PROGRAM"/>
    <s v="HOUSING AND COMMUNITY DEVELOPMENT"/>
  </r>
  <r>
    <x v="1"/>
    <s v="1129100"/>
    <s v="351300"/>
    <x v="144"/>
    <s v="5590000"/>
    <n v="2016"/>
    <x v="3"/>
    <x v="144"/>
    <s v="50000-PROGRAM EXPENDITURE BUDGET"/>
    <s v="53000-SERVICES-OTHER CHARGES"/>
    <m/>
    <n v="0"/>
    <n v="0"/>
    <n v="119.48"/>
    <n v="0"/>
    <n v="-119.48"/>
    <s v="N/A"/>
    <n v="0"/>
    <n v="0"/>
    <n v="0"/>
    <n v="0"/>
    <n v="0"/>
    <n v="0"/>
    <n v="0"/>
    <n v="0"/>
    <n v="0"/>
    <n v="0"/>
    <n v="0"/>
    <n v="119.48"/>
    <n v="0"/>
    <s v="HOUSING OPPORTUNITY FUND"/>
    <s v="DCHS COORDINATED ENTRY FOR ALL"/>
    <s v="HOMELESS HOUSING PROGRAM"/>
    <s v="HOUSING AND COMMUNITY DEVELOPMENT"/>
  </r>
  <r>
    <x v="1"/>
    <s v="1129100"/>
    <s v="351300"/>
    <x v="42"/>
    <s v="5590000"/>
    <n v="2016"/>
    <x v="3"/>
    <x v="42"/>
    <s v="50000-PROGRAM EXPENDITURE BUDGET"/>
    <s v="55000-INTRAGOVERNMENTAL SERVICES"/>
    <m/>
    <n v="0"/>
    <n v="0"/>
    <n v="84"/>
    <n v="0"/>
    <n v="-84"/>
    <s v="N/A"/>
    <n v="0"/>
    <n v="0"/>
    <n v="0"/>
    <n v="0"/>
    <n v="0"/>
    <n v="0"/>
    <n v="0"/>
    <n v="0"/>
    <n v="0"/>
    <n v="0"/>
    <n v="0"/>
    <n v="84"/>
    <n v="0"/>
    <s v="HOUSING OPPORTUNITY FUND"/>
    <s v="DCHS COORDINATED ENTRY FOR ALL"/>
    <s v="HOMELESS HOUSING PROGRAM"/>
    <s v="HOUSING AND COMMUNITY DEVELOPMENT"/>
  </r>
  <r>
    <x v="1"/>
    <s v="1129100"/>
    <s v="351300"/>
    <x v="166"/>
    <s v="5590000"/>
    <n v="2016"/>
    <x v="3"/>
    <x v="165"/>
    <s v="50000-PROGRAM EXPENDITURE BUDGET"/>
    <s v="55000-INTRAGOVERNMENTAL SERVICES"/>
    <m/>
    <n v="0"/>
    <n v="0"/>
    <n v="238.68"/>
    <n v="0"/>
    <n v="-238.68"/>
    <s v="N/A"/>
    <n v="0"/>
    <n v="0"/>
    <n v="0"/>
    <n v="0"/>
    <n v="0"/>
    <n v="0"/>
    <n v="0"/>
    <n v="0"/>
    <n v="0"/>
    <n v="228.68"/>
    <n v="10"/>
    <n v="0"/>
    <n v="0"/>
    <s v="HOUSING OPPORTUNITY FUND"/>
    <s v="DCHS COORDINATED ENTRY FOR ALL"/>
    <s v="HOMELESS HOUSING PROGRAM"/>
    <s v="HOUSING AND COMMUNITY DEVELOPMENT"/>
  </r>
</pivotCacheRecords>
</file>

<file path=xl/pivotCache/pivotCacheRecords2.xml><?xml version="1.0" encoding="utf-8"?>
<pivotCacheRecords xmlns="http://schemas.openxmlformats.org/spreadsheetml/2006/main" xmlns:r="http://schemas.openxmlformats.org/officeDocument/2006/relationships" count="6677">
  <r>
    <x v="0"/>
    <s v="0000000"/>
    <s v="000000"/>
    <x v="0"/>
    <s v="0000000"/>
    <n v="2015"/>
    <x v="0"/>
    <x v="0"/>
    <n v="0"/>
    <n v="0"/>
    <n v="0"/>
    <n v="0"/>
    <n v="0"/>
    <s v="N/A"/>
    <n v="0"/>
    <n v="0"/>
    <n v="0"/>
    <n v="0"/>
    <n v="0"/>
    <n v="0"/>
    <n v="0"/>
    <n v="0"/>
    <n v="0"/>
    <n v="0"/>
    <n v="0"/>
    <n v="0"/>
    <n v="0"/>
    <s v="FED HOUSNG &amp; COMM DEV FND"/>
    <s v="Default"/>
    <s v="DEFAULT"/>
    <s v="Default"/>
  </r>
  <r>
    <x v="0"/>
    <s v="0000000"/>
    <s v="000000"/>
    <x v="1"/>
    <s v="0000000"/>
    <n v="2015"/>
    <x v="0"/>
    <x v="1"/>
    <n v="0"/>
    <n v="0"/>
    <n v="560397.45000000007"/>
    <n v="0"/>
    <n v="-560397.45000000007"/>
    <s v="N/A"/>
    <n v="79641.25"/>
    <n v="-348204.42"/>
    <n v="816246.51"/>
    <n v="-9350.31"/>
    <n v="-65414.810000000005"/>
    <n v="-296229.85000000003"/>
    <n v="-407091.54000000004"/>
    <n v="-130188.82"/>
    <n v="-454601.29000000004"/>
    <n v="647552.20000000007"/>
    <n v="1099916.1200000001"/>
    <n v="-371877.59"/>
    <n v="0"/>
    <s v="FED HOUSNG &amp; COMM DEV FND"/>
    <s v="Default"/>
    <s v="DEFAULT"/>
    <s v="Default"/>
  </r>
  <r>
    <x v="0"/>
    <s v="0000000"/>
    <s v="000000"/>
    <x v="2"/>
    <s v="0000000"/>
    <n v="2015"/>
    <x v="0"/>
    <x v="2"/>
    <n v="0"/>
    <n v="0"/>
    <n v="-302.20999999999998"/>
    <n v="0"/>
    <n v="302.20999999999998"/>
    <s v="N/A"/>
    <n v="-10.58"/>
    <n v="-17.29"/>
    <n v="-9.81"/>
    <n v="-12.290000000000001"/>
    <n v="-8.6"/>
    <n v="-15.25"/>
    <n v="-14.35"/>
    <n v="-52.03"/>
    <n v="-8.98"/>
    <n v="-10.6"/>
    <n v="-87.41"/>
    <n v="-55.02"/>
    <n v="0"/>
    <s v="FED HOUSNG &amp; COMM DEV FND"/>
    <s v="Default"/>
    <s v="DEFAULT"/>
    <s v="Default"/>
  </r>
  <r>
    <x v="0"/>
    <s v="0000000"/>
    <s v="000000"/>
    <x v="3"/>
    <s v="0000000"/>
    <n v="2015"/>
    <x v="0"/>
    <x v="3"/>
    <n v="0"/>
    <n v="0"/>
    <n v="141.49"/>
    <n v="0"/>
    <n v="-141.49"/>
    <s v="N/A"/>
    <n v="0"/>
    <n v="0"/>
    <n v="0"/>
    <n v="520.28"/>
    <n v="0"/>
    <n v="0"/>
    <n v="0"/>
    <n v="0"/>
    <n v="0"/>
    <n v="0"/>
    <n v="0"/>
    <n v="-378.79"/>
    <n v="0"/>
    <s v="FED HOUSNG &amp; COMM DEV FND"/>
    <s v="Default"/>
    <s v="DEFAULT"/>
    <s v="Default"/>
  </r>
  <r>
    <x v="0"/>
    <s v="0000000"/>
    <s v="000000"/>
    <x v="4"/>
    <s v="0000000"/>
    <n v="2015"/>
    <x v="0"/>
    <x v="4"/>
    <n v="0"/>
    <n v="0"/>
    <n v="0"/>
    <n v="0"/>
    <n v="0"/>
    <s v="N/A"/>
    <n v="0"/>
    <n v="0"/>
    <n v="0"/>
    <n v="0"/>
    <n v="0"/>
    <n v="0"/>
    <n v="0"/>
    <n v="0"/>
    <n v="0"/>
    <n v="0"/>
    <n v="0"/>
    <n v="0"/>
    <n v="0"/>
    <s v="FED HOUSNG &amp; COMM DEV FND"/>
    <s v="Default"/>
    <s v="DEFAULT"/>
    <s v="Default"/>
  </r>
  <r>
    <x v="0"/>
    <s v="0000000"/>
    <s v="000000"/>
    <x v="5"/>
    <s v="0000000"/>
    <n v="2015"/>
    <x v="0"/>
    <x v="5"/>
    <n v="0"/>
    <n v="0"/>
    <n v="-11208.65"/>
    <n v="0"/>
    <n v="11208.65"/>
    <s v="N/A"/>
    <n v="0"/>
    <n v="0"/>
    <n v="0"/>
    <n v="0"/>
    <n v="0"/>
    <n v="0"/>
    <n v="0"/>
    <n v="0"/>
    <n v="0"/>
    <n v="0"/>
    <n v="0"/>
    <n v="-11208.65"/>
    <n v="0"/>
    <s v="FED HOUSNG &amp; COMM DEV FND"/>
    <s v="Default"/>
    <s v="DEFAULT"/>
    <s v="Default"/>
  </r>
  <r>
    <x v="0"/>
    <s v="0000000"/>
    <s v="000000"/>
    <x v="6"/>
    <s v="0000000"/>
    <n v="2015"/>
    <x v="0"/>
    <x v="6"/>
    <n v="0"/>
    <n v="0"/>
    <n v="-72449.25"/>
    <n v="0"/>
    <n v="72449.25"/>
    <s v="N/A"/>
    <n v="50989.65"/>
    <n v="10733.61"/>
    <n v="-22847.93"/>
    <n v="-30612.190000000002"/>
    <n v="-26147.82"/>
    <n v="-16296.4"/>
    <n v="-12333.82"/>
    <n v="18160.990000000002"/>
    <n v="39106.840000000004"/>
    <n v="-20787.5"/>
    <n v="19377.97"/>
    <n v="-81792.650000000009"/>
    <n v="0"/>
    <s v="FED HOUSNG &amp; COMM DEV FND"/>
    <s v="Default"/>
    <s v="DEFAULT"/>
    <s v="Default"/>
  </r>
  <r>
    <x v="0"/>
    <s v="0000000"/>
    <s v="000000"/>
    <x v="7"/>
    <s v="0000000"/>
    <n v="2015"/>
    <x v="0"/>
    <x v="7"/>
    <n v="0"/>
    <n v="0"/>
    <n v="11463353.619999999"/>
    <n v="0"/>
    <n v="-11463353.619999999"/>
    <s v="N/A"/>
    <n v="0"/>
    <n v="11452144.970000001"/>
    <n v="0"/>
    <n v="0"/>
    <n v="0"/>
    <n v="0"/>
    <n v="0"/>
    <n v="0"/>
    <n v="0"/>
    <n v="0"/>
    <n v="0"/>
    <n v="11208.65"/>
    <n v="0"/>
    <s v="FED HOUSNG &amp; COMM DEV FND"/>
    <s v="Default"/>
    <s v="DEFAULT"/>
    <s v="Default"/>
  </r>
  <r>
    <x v="0"/>
    <s v="0000000"/>
    <s v="000000"/>
    <x v="8"/>
    <s v="0000000"/>
    <n v="2015"/>
    <x v="0"/>
    <x v="8"/>
    <n v="0"/>
    <n v="0"/>
    <n v="0"/>
    <n v="0"/>
    <n v="0"/>
    <s v="N/A"/>
    <n v="0"/>
    <n v="0"/>
    <n v="0"/>
    <n v="0"/>
    <n v="0"/>
    <n v="0"/>
    <n v="0"/>
    <n v="0"/>
    <n v="0"/>
    <n v="0"/>
    <n v="0"/>
    <n v="0"/>
    <n v="0"/>
    <s v="FED HOUSNG &amp; COMM DEV FND"/>
    <s v="Default"/>
    <s v="DEFAULT"/>
    <s v="Default"/>
  </r>
  <r>
    <x v="0"/>
    <s v="0000000"/>
    <s v="000000"/>
    <x v="9"/>
    <s v="0000000"/>
    <n v="2015"/>
    <x v="0"/>
    <x v="9"/>
    <n v="0"/>
    <n v="0"/>
    <n v="1058320.1499999999"/>
    <n v="0"/>
    <n v="-1058320.1499999999"/>
    <s v="N/A"/>
    <n v="0"/>
    <n v="1070820.1499999999"/>
    <n v="0"/>
    <n v="0"/>
    <n v="0"/>
    <n v="0"/>
    <n v="0"/>
    <n v="0"/>
    <n v="0"/>
    <n v="0"/>
    <n v="0"/>
    <n v="-12500"/>
    <n v="0"/>
    <s v="FED HOUSNG &amp; COMM DEV FND"/>
    <s v="Default"/>
    <s v="DEFAULT"/>
    <s v="Default"/>
  </r>
  <r>
    <x v="0"/>
    <s v="0000000"/>
    <s v="000000"/>
    <x v="10"/>
    <s v="0000000"/>
    <n v="2015"/>
    <x v="0"/>
    <x v="10"/>
    <n v="0"/>
    <n v="0"/>
    <n v="-1070820.1499999999"/>
    <n v="0"/>
    <n v="1070820.1499999999"/>
    <s v="N/A"/>
    <n v="0"/>
    <n v="-1070820.1499999999"/>
    <n v="0"/>
    <n v="0"/>
    <n v="0"/>
    <n v="0"/>
    <n v="0"/>
    <n v="0"/>
    <n v="0"/>
    <n v="0"/>
    <n v="0"/>
    <n v="0"/>
    <n v="0"/>
    <s v="FED HOUSNG &amp; COMM DEV FND"/>
    <s v="Default"/>
    <s v="DEFAULT"/>
    <s v="Default"/>
  </r>
  <r>
    <x v="0"/>
    <s v="0000000"/>
    <s v="000000"/>
    <x v="11"/>
    <s v="0000000"/>
    <n v="2015"/>
    <x v="0"/>
    <x v="11"/>
    <n v="0"/>
    <n v="0"/>
    <n v="0"/>
    <n v="0"/>
    <n v="0"/>
    <s v="N/A"/>
    <n v="0"/>
    <n v="0"/>
    <n v="0"/>
    <n v="0"/>
    <n v="0"/>
    <n v="0"/>
    <n v="0"/>
    <n v="0"/>
    <n v="0"/>
    <n v="0"/>
    <n v="0"/>
    <n v="0"/>
    <n v="0"/>
    <s v="FED HOUSNG &amp; COMM DEV FND"/>
    <s v="Default"/>
    <s v="DEFAULT"/>
    <s v="Default"/>
  </r>
  <r>
    <x v="0"/>
    <s v="0000000"/>
    <s v="000000"/>
    <x v="12"/>
    <s v="0000000"/>
    <n v="2015"/>
    <x v="0"/>
    <x v="12"/>
    <n v="0"/>
    <n v="0"/>
    <n v="12500"/>
    <n v="0"/>
    <n v="-12500"/>
    <s v="N/A"/>
    <n v="0"/>
    <n v="0"/>
    <n v="0"/>
    <n v="0"/>
    <n v="0"/>
    <n v="0"/>
    <n v="0"/>
    <n v="0"/>
    <n v="0"/>
    <n v="0"/>
    <n v="0"/>
    <n v="12500"/>
    <n v="0"/>
    <s v="FED HOUSNG &amp; COMM DEV FND"/>
    <s v="Default"/>
    <s v="DEFAULT"/>
    <s v="Default"/>
  </r>
  <r>
    <x v="0"/>
    <s v="0000000"/>
    <s v="000000"/>
    <x v="13"/>
    <s v="0000000"/>
    <n v="2015"/>
    <x v="0"/>
    <x v="13"/>
    <n v="0"/>
    <n v="0"/>
    <n v="0"/>
    <n v="0"/>
    <n v="0"/>
    <s v="N/A"/>
    <n v="0"/>
    <n v="0"/>
    <n v="0"/>
    <n v="0"/>
    <n v="0"/>
    <n v="0"/>
    <n v="0"/>
    <n v="0"/>
    <n v="0"/>
    <n v="0"/>
    <n v="0"/>
    <n v="0"/>
    <n v="0"/>
    <s v="FED HOUSNG &amp; COMM DEV FND"/>
    <s v="Default"/>
    <s v="DEFAULT"/>
    <s v="Default"/>
  </r>
  <r>
    <x v="0"/>
    <s v="0000000"/>
    <s v="000000"/>
    <x v="14"/>
    <s v="0000000"/>
    <n v="2015"/>
    <x v="0"/>
    <x v="14"/>
    <n v="0"/>
    <n v="0"/>
    <n v="0"/>
    <n v="0"/>
    <n v="0"/>
    <s v="N/A"/>
    <n v="0"/>
    <n v="0"/>
    <n v="0"/>
    <n v="0"/>
    <n v="0"/>
    <n v="0"/>
    <n v="0"/>
    <n v="0"/>
    <n v="0"/>
    <n v="0"/>
    <n v="0"/>
    <n v="0"/>
    <n v="0"/>
    <s v="FED HOUSNG &amp; COMM DEV FND"/>
    <s v="Default"/>
    <s v="DEFAULT"/>
    <s v="Default"/>
  </r>
  <r>
    <x v="0"/>
    <s v="0000000"/>
    <s v="000000"/>
    <x v="15"/>
    <s v="0000000"/>
    <n v="2015"/>
    <x v="0"/>
    <x v="15"/>
    <n v="0"/>
    <n v="0"/>
    <n v="0"/>
    <n v="0"/>
    <n v="0"/>
    <s v="N/A"/>
    <n v="0"/>
    <n v="0"/>
    <n v="0"/>
    <n v="0"/>
    <n v="0"/>
    <n v="0"/>
    <n v="0"/>
    <n v="0"/>
    <n v="2937.79"/>
    <n v="-2937.79"/>
    <n v="0"/>
    <n v="0"/>
    <n v="0"/>
    <s v="FED HOUSNG &amp; COMM DEV FND"/>
    <s v="Default"/>
    <s v="DEFAULT"/>
    <s v="Default"/>
  </r>
  <r>
    <x v="0"/>
    <s v="0000000"/>
    <s v="000000"/>
    <x v="16"/>
    <s v="0000000"/>
    <n v="2015"/>
    <x v="1"/>
    <x v="16"/>
    <n v="0"/>
    <n v="0"/>
    <n v="0.86"/>
    <n v="0"/>
    <n v="-0.86"/>
    <s v="N/A"/>
    <n v="-188994.84"/>
    <n v="176167.80000000002"/>
    <n v="1351.44"/>
    <n v="-525638.31000000006"/>
    <n v="5759.11"/>
    <n v="531354.80000000005"/>
    <n v="-153506"/>
    <n v="153350.80000000002"/>
    <n v="-4075.6"/>
    <n v="4230.8"/>
    <n v="0"/>
    <n v="0.86"/>
    <n v="0"/>
    <s v="FED HOUSNG &amp; COMM DEV FND"/>
    <s v="Default"/>
    <s v="DEFAULT"/>
    <s v="Default"/>
  </r>
  <r>
    <x v="0"/>
    <s v="0000000"/>
    <s v="000000"/>
    <x v="17"/>
    <s v="0000000"/>
    <n v="2015"/>
    <x v="1"/>
    <x v="17"/>
    <n v="0"/>
    <n v="0"/>
    <n v="0"/>
    <n v="0"/>
    <n v="0"/>
    <s v="N/A"/>
    <n v="0"/>
    <n v="0"/>
    <n v="0"/>
    <n v="0"/>
    <n v="0"/>
    <n v="0"/>
    <n v="0"/>
    <n v="0"/>
    <n v="0"/>
    <n v="0"/>
    <n v="0"/>
    <n v="0"/>
    <n v="0"/>
    <s v="FED HOUSNG &amp; COMM DEV FND"/>
    <s v="Default"/>
    <s v="DEFAULT"/>
    <s v="Default"/>
  </r>
  <r>
    <x v="0"/>
    <s v="0000000"/>
    <s v="000000"/>
    <x v="18"/>
    <s v="0000000"/>
    <n v="2015"/>
    <x v="1"/>
    <x v="18"/>
    <n v="0"/>
    <n v="0"/>
    <n v="-305498.86"/>
    <n v="0"/>
    <n v="305498.86"/>
    <s v="N/A"/>
    <n v="389842.14"/>
    <n v="318953.78000000003"/>
    <n v="41941.43"/>
    <n v="666.1"/>
    <n v="-54048.33"/>
    <n v="53591.78"/>
    <n v="-35698.21"/>
    <n v="25416.95"/>
    <n v="-1756.03"/>
    <n v="-10307.23"/>
    <n v="14699.73"/>
    <n v="-1048800.97"/>
    <n v="0"/>
    <s v="FED HOUSNG &amp; COMM DEV FND"/>
    <s v="Default"/>
    <s v="DEFAULT"/>
    <s v="Default"/>
  </r>
  <r>
    <x v="0"/>
    <s v="0000000"/>
    <s v="000000"/>
    <x v="19"/>
    <s v="0000000"/>
    <n v="2015"/>
    <x v="1"/>
    <x v="19"/>
    <n v="0"/>
    <n v="0"/>
    <n v="77776.820000000007"/>
    <n v="0"/>
    <n v="-77776.820000000007"/>
    <s v="N/A"/>
    <n v="431829.92"/>
    <n v="0"/>
    <n v="0"/>
    <n v="0"/>
    <n v="0"/>
    <n v="0"/>
    <n v="0"/>
    <n v="0"/>
    <n v="0"/>
    <n v="0"/>
    <n v="0"/>
    <n v="-354053.10000000003"/>
    <n v="0"/>
    <s v="FED HOUSNG &amp; COMM DEV FND"/>
    <s v="Default"/>
    <s v="DEFAULT"/>
    <s v="Default"/>
  </r>
  <r>
    <x v="0"/>
    <s v="0000000"/>
    <s v="000000"/>
    <x v="20"/>
    <s v="0000000"/>
    <n v="2015"/>
    <x v="1"/>
    <x v="20"/>
    <n v="0"/>
    <n v="0"/>
    <n v="0"/>
    <n v="0"/>
    <n v="0"/>
    <s v="N/A"/>
    <n v="-65002.310000000005"/>
    <n v="225.12"/>
    <n v="11455.4"/>
    <n v="-11795.16"/>
    <n v="12896.460000000001"/>
    <n v="-10066.460000000001"/>
    <n v="895.86"/>
    <n v="724.92"/>
    <n v="3436.82"/>
    <n v="4330.4400000000005"/>
    <n v="-3753.56"/>
    <n v="56652.47"/>
    <n v="0"/>
    <s v="FED HOUSNG &amp; COMM DEV FND"/>
    <s v="Default"/>
    <s v="DEFAULT"/>
    <s v="Default"/>
  </r>
  <r>
    <x v="0"/>
    <s v="0000000"/>
    <s v="000000"/>
    <x v="21"/>
    <s v="0000000"/>
    <n v="2015"/>
    <x v="1"/>
    <x v="21"/>
    <n v="0"/>
    <n v="0"/>
    <n v="-1204.52"/>
    <n v="0"/>
    <n v="1204.52"/>
    <s v="N/A"/>
    <n v="0"/>
    <n v="0"/>
    <n v="0"/>
    <n v="0"/>
    <n v="0"/>
    <n v="0"/>
    <n v="0"/>
    <n v="0"/>
    <n v="0"/>
    <n v="0"/>
    <n v="0"/>
    <n v="0"/>
    <n v="-1204.52"/>
    <s v="FED HOUSNG &amp; COMM DEV FND"/>
    <s v="Default"/>
    <s v="DEFAULT"/>
    <s v="Default"/>
  </r>
  <r>
    <x v="0"/>
    <s v="0000000"/>
    <s v="000000"/>
    <x v="22"/>
    <s v="5590000"/>
    <n v="2015"/>
    <x v="1"/>
    <x v="22"/>
    <n v="0"/>
    <n v="0"/>
    <n v="0"/>
    <n v="0"/>
    <n v="0"/>
    <s v="N/A"/>
    <n v="0"/>
    <n v="0"/>
    <n v="0"/>
    <n v="0"/>
    <n v="0"/>
    <n v="0"/>
    <n v="0"/>
    <n v="0"/>
    <n v="0"/>
    <n v="0"/>
    <n v="0"/>
    <n v="0"/>
    <n v="0"/>
    <s v="FED HOUSNG &amp; COMM DEV FND"/>
    <s v="Default"/>
    <s v="DEFAULT"/>
    <s v="HOUSING AND COMMUNITY DEVELOPMENT"/>
  </r>
  <r>
    <x v="0"/>
    <s v="0000000"/>
    <s v="000000"/>
    <x v="23"/>
    <s v="0000000"/>
    <n v="2015"/>
    <x v="1"/>
    <x v="23"/>
    <n v="0"/>
    <n v="0"/>
    <n v="-10509.18"/>
    <n v="0"/>
    <n v="10509.18"/>
    <s v="N/A"/>
    <n v="52524.36"/>
    <n v="0"/>
    <n v="0"/>
    <n v="0"/>
    <n v="0"/>
    <n v="0"/>
    <n v="0"/>
    <n v="0"/>
    <n v="0"/>
    <n v="0"/>
    <n v="0"/>
    <n v="-63033.54"/>
    <n v="0"/>
    <s v="FED HOUSNG &amp; COMM DEV FND"/>
    <s v="Default"/>
    <s v="DEFAULT"/>
    <s v="Default"/>
  </r>
  <r>
    <x v="0"/>
    <s v="0000000"/>
    <s v="000000"/>
    <x v="24"/>
    <s v="0000000"/>
    <n v="2015"/>
    <x v="1"/>
    <x v="24"/>
    <n v="0"/>
    <n v="0"/>
    <n v="0"/>
    <n v="0"/>
    <n v="0"/>
    <s v="N/A"/>
    <n v="0"/>
    <n v="0"/>
    <n v="-9677"/>
    <n v="-11057"/>
    <n v="2032"/>
    <n v="-22059"/>
    <n v="40761"/>
    <n v="-5621"/>
    <n v="-9459"/>
    <n v="-11270"/>
    <n v="-1070"/>
    <n v="27420"/>
    <n v="0"/>
    <s v="FED HOUSNG &amp; COMM DEV FND"/>
    <s v="Default"/>
    <s v="DEFAULT"/>
    <s v="Default"/>
  </r>
  <r>
    <x v="0"/>
    <s v="0000000"/>
    <s v="000000"/>
    <x v="25"/>
    <s v="0000000"/>
    <n v="2015"/>
    <x v="1"/>
    <x v="25"/>
    <n v="0"/>
    <n v="0"/>
    <n v="1986.63"/>
    <n v="0"/>
    <n v="-1986.63"/>
    <s v="N/A"/>
    <n v="0"/>
    <n v="-93.65"/>
    <n v="624.37"/>
    <n v="0"/>
    <n v="0"/>
    <n v="83.25"/>
    <n v="477.73"/>
    <n v="0"/>
    <n v="124.87"/>
    <n v="0"/>
    <n v="353.81"/>
    <n v="416.25"/>
    <n v="0"/>
    <s v="FED HOUSNG &amp; COMM DEV FND"/>
    <s v="Default"/>
    <s v="DEFAULT"/>
    <s v="Default"/>
  </r>
  <r>
    <x v="0"/>
    <s v="0000000"/>
    <s v="000000"/>
    <x v="26"/>
    <s v="0000000"/>
    <n v="2015"/>
    <x v="1"/>
    <x v="26"/>
    <n v="0"/>
    <n v="0"/>
    <n v="0"/>
    <n v="0"/>
    <n v="0"/>
    <s v="N/A"/>
    <n v="0"/>
    <n v="0"/>
    <n v="0"/>
    <n v="0"/>
    <n v="0"/>
    <n v="0"/>
    <n v="0"/>
    <n v="0"/>
    <n v="0"/>
    <n v="0"/>
    <n v="0"/>
    <n v="0"/>
    <n v="0"/>
    <s v="FED HOUSNG &amp; COMM DEV FND"/>
    <s v="Default"/>
    <s v="DEFAULT"/>
    <s v="Default"/>
  </r>
  <r>
    <x v="0"/>
    <s v="0000000"/>
    <s v="000000"/>
    <x v="27"/>
    <s v="0000000"/>
    <n v="2015"/>
    <x v="1"/>
    <x v="27"/>
    <n v="0"/>
    <n v="0"/>
    <n v="0"/>
    <n v="0"/>
    <n v="0"/>
    <s v="N/A"/>
    <n v="0"/>
    <n v="0"/>
    <n v="0"/>
    <n v="0"/>
    <n v="0"/>
    <n v="0"/>
    <n v="0"/>
    <n v="0"/>
    <n v="0"/>
    <n v="0"/>
    <n v="0"/>
    <n v="0"/>
    <n v="0"/>
    <s v="FED HOUSNG &amp; COMM DEV FND"/>
    <s v="Default"/>
    <s v="DEFAULT"/>
    <s v="Default"/>
  </r>
  <r>
    <x v="0"/>
    <s v="0000000"/>
    <s v="000000"/>
    <x v="28"/>
    <s v="0000000"/>
    <n v="2015"/>
    <x v="1"/>
    <x v="28"/>
    <n v="0"/>
    <n v="0"/>
    <n v="-194089.68"/>
    <n v="0"/>
    <n v="194089.68"/>
    <s v="N/A"/>
    <n v="0"/>
    <n v="0"/>
    <n v="0"/>
    <n v="0"/>
    <n v="0"/>
    <n v="0"/>
    <n v="0"/>
    <n v="0"/>
    <n v="0"/>
    <n v="0"/>
    <n v="-162489.68"/>
    <n v="-31600"/>
    <n v="0"/>
    <s v="FED HOUSNG &amp; COMM DEV FND"/>
    <s v="Default"/>
    <s v="DEFAULT"/>
    <s v="Default"/>
  </r>
  <r>
    <x v="0"/>
    <s v="0000000"/>
    <s v="000000"/>
    <x v="29"/>
    <s v="0000000"/>
    <n v="2015"/>
    <x v="1"/>
    <x v="29"/>
    <n v="0"/>
    <n v="0"/>
    <n v="-11739049.039999999"/>
    <n v="0"/>
    <n v="11739049.039999999"/>
    <s v="N/A"/>
    <n v="-33961.480000000003"/>
    <n v="-11483012.890000001"/>
    <n v="-32792.080000000002"/>
    <n v="-7597.56"/>
    <n v="-34529.57"/>
    <n v="-29500"/>
    <n v="-40971.46"/>
    <n v="-56250"/>
    <n v="-84041.09"/>
    <n v="-25072.45"/>
    <n v="88679.540000000008"/>
    <n v="0"/>
    <n v="0"/>
    <s v="FED HOUSNG &amp; COMM DEV FND"/>
    <s v="Default"/>
    <s v="DEFAULT"/>
    <s v="Default"/>
  </r>
  <r>
    <x v="0"/>
    <s v="0000000"/>
    <s v="000000"/>
    <x v="30"/>
    <s v="0000000"/>
    <n v="2015"/>
    <x v="1"/>
    <x v="30"/>
    <n v="0"/>
    <n v="0"/>
    <n v="0"/>
    <n v="0"/>
    <n v="0"/>
    <s v="N/A"/>
    <n v="0"/>
    <n v="0"/>
    <n v="0"/>
    <n v="0"/>
    <n v="0"/>
    <n v="0"/>
    <n v="0"/>
    <n v="0"/>
    <n v="0"/>
    <n v="0"/>
    <n v="0"/>
    <n v="0"/>
    <n v="0"/>
    <s v="FED HOUSNG &amp; COMM DEV FND"/>
    <s v="Default"/>
    <s v="DEFAULT"/>
    <s v="Default"/>
  </r>
  <r>
    <x v="0"/>
    <s v="0000000"/>
    <s v="000000"/>
    <x v="31"/>
    <s v="0000000"/>
    <n v="2015"/>
    <x v="1"/>
    <x v="31"/>
    <n v="0"/>
    <n v="0"/>
    <n v="3189.09"/>
    <n v="0"/>
    <n v="-3189.09"/>
    <s v="N/A"/>
    <n v="0"/>
    <n v="0"/>
    <n v="3189.09"/>
    <n v="0"/>
    <n v="0"/>
    <n v="0"/>
    <n v="0"/>
    <n v="0"/>
    <n v="0"/>
    <n v="0"/>
    <n v="0"/>
    <n v="0"/>
    <n v="0"/>
    <s v="FED HOUSNG &amp; COMM DEV FND"/>
    <s v="Default"/>
    <s v="DEFAULT"/>
    <s v="Default"/>
  </r>
  <r>
    <x v="0"/>
    <s v="0000000"/>
    <s v="000000"/>
    <x v="32"/>
    <s v="0000000"/>
    <n v="2015"/>
    <x v="1"/>
    <x v="32"/>
    <n v="0"/>
    <n v="0"/>
    <n v="0"/>
    <n v="19199.170000000002"/>
    <n v="-19199.170000000002"/>
    <s v="N/A"/>
    <n v="0"/>
    <n v="0"/>
    <n v="0"/>
    <n v="0"/>
    <n v="0"/>
    <n v="0"/>
    <n v="0"/>
    <n v="0"/>
    <n v="0"/>
    <n v="0"/>
    <n v="0"/>
    <n v="0"/>
    <n v="0"/>
    <s v="FED HOUSNG &amp; COMM DEV FND"/>
    <s v="Default"/>
    <s v="DEFAULT"/>
    <s v="Default"/>
  </r>
  <r>
    <x v="0"/>
    <s v="0000000"/>
    <s v="000000"/>
    <x v="33"/>
    <s v="0000000"/>
    <n v="2015"/>
    <x v="2"/>
    <x v="33"/>
    <n v="0"/>
    <n v="0"/>
    <n v="0"/>
    <n v="0"/>
    <n v="0"/>
    <s v="N/A"/>
    <n v="0"/>
    <n v="0"/>
    <n v="0"/>
    <n v="0"/>
    <n v="0"/>
    <n v="0"/>
    <n v="0"/>
    <n v="0"/>
    <n v="0"/>
    <n v="0"/>
    <n v="0"/>
    <n v="0"/>
    <n v="0"/>
    <s v="FED HOUSNG &amp; COMM DEV FND"/>
    <s v="Default"/>
    <s v="DEFAULT"/>
    <s v="Default"/>
  </r>
  <r>
    <x v="0"/>
    <s v="0000000"/>
    <s v="000000"/>
    <x v="34"/>
    <s v="0000000"/>
    <n v="2015"/>
    <x v="2"/>
    <x v="34"/>
    <n v="0"/>
    <n v="0"/>
    <n v="0"/>
    <n v="0"/>
    <n v="0"/>
    <s v="N/A"/>
    <n v="0"/>
    <n v="0"/>
    <n v="0"/>
    <n v="0"/>
    <n v="0"/>
    <n v="0"/>
    <n v="0"/>
    <n v="0"/>
    <n v="0"/>
    <n v="0"/>
    <n v="0"/>
    <n v="0"/>
    <n v="0"/>
    <s v="FED HOUSNG &amp; COMM DEV FND"/>
    <s v="Default"/>
    <s v="DEFAULT"/>
    <s v="Default"/>
  </r>
  <r>
    <x v="0"/>
    <s v="0000000"/>
    <s v="000000"/>
    <x v="35"/>
    <s v="0000000"/>
    <n v="2015"/>
    <x v="1"/>
    <x v="35"/>
    <n v="0"/>
    <n v="0"/>
    <n v="0"/>
    <n v="0"/>
    <n v="0"/>
    <s v="N/A"/>
    <n v="0"/>
    <n v="0"/>
    <n v="0"/>
    <n v="0"/>
    <n v="0"/>
    <n v="0"/>
    <n v="0"/>
    <n v="0"/>
    <n v="0"/>
    <n v="0"/>
    <n v="0"/>
    <n v="0"/>
    <n v="0"/>
    <s v="FED HOUSNG &amp; COMM DEV FND"/>
    <s v="Default"/>
    <s v="DEFAULT"/>
    <s v="Default"/>
  </r>
  <r>
    <x v="0"/>
    <s v="0000000"/>
    <s v="350002"/>
    <x v="36"/>
    <s v="0000000"/>
    <n v="2015"/>
    <x v="3"/>
    <x v="36"/>
    <n v="0"/>
    <n v="0"/>
    <n v="0"/>
    <n v="0"/>
    <n v="0"/>
    <s v="N/A"/>
    <n v="0"/>
    <n v="0"/>
    <n v="0"/>
    <n v="0"/>
    <n v="0"/>
    <n v="0"/>
    <n v="0"/>
    <n v="0"/>
    <n v="0"/>
    <n v="0"/>
    <n v="0"/>
    <n v="0"/>
    <n v="0"/>
    <s v="FED HOUSNG &amp; COMM DEV FND"/>
    <s v="Default"/>
    <s v="IDIS HOME OWNERS REHAB"/>
    <s v="Default"/>
  </r>
  <r>
    <x v="0"/>
    <s v="0000000"/>
    <s v="350002"/>
    <x v="36"/>
    <s v="5590000"/>
    <n v="2015"/>
    <x v="3"/>
    <x v="36"/>
    <n v="0"/>
    <n v="0"/>
    <n v="0"/>
    <n v="0"/>
    <n v="0"/>
    <s v="N/A"/>
    <n v="0"/>
    <n v="0"/>
    <n v="0"/>
    <n v="0"/>
    <n v="0"/>
    <n v="0"/>
    <n v="0"/>
    <n v="0"/>
    <n v="0"/>
    <n v="0"/>
    <n v="0"/>
    <n v="0"/>
    <n v="0"/>
    <s v="FED HOUSNG &amp; COMM DEV FND"/>
    <s v="Default"/>
    <s v="IDIS HOME OWNERS REHAB"/>
    <s v="HOUSING AND COMMUNITY DEVELOPMENT"/>
  </r>
  <r>
    <x v="0"/>
    <s v="0000000"/>
    <s v="350002"/>
    <x v="36"/>
    <s v="5593000"/>
    <n v="2015"/>
    <x v="3"/>
    <x v="36"/>
    <n v="0"/>
    <n v="0"/>
    <n v="0"/>
    <n v="0"/>
    <n v="0"/>
    <s v="N/A"/>
    <n v="0"/>
    <n v="0"/>
    <n v="0"/>
    <n v="0"/>
    <n v="0"/>
    <n v="0"/>
    <n v="0"/>
    <n v="0"/>
    <n v="0"/>
    <n v="0"/>
    <n v="0"/>
    <n v="0"/>
    <n v="0"/>
    <s v="FED HOUSNG &amp; COMM DEV FND"/>
    <s v="Default"/>
    <s v="IDIS HOME OWNERS REHAB"/>
    <s v="COMMUNITY DEVELOPMENT SERVICES"/>
  </r>
  <r>
    <x v="0"/>
    <s v="0000000"/>
    <s v="350004"/>
    <x v="37"/>
    <s v="0000000"/>
    <n v="2015"/>
    <x v="4"/>
    <x v="37"/>
    <n v="0"/>
    <n v="0"/>
    <n v="0"/>
    <n v="0"/>
    <n v="0"/>
    <s v="N/A"/>
    <n v="0"/>
    <n v="0"/>
    <n v="0"/>
    <n v="0"/>
    <n v="0"/>
    <n v="0"/>
    <n v="0"/>
    <n v="0"/>
    <n v="0"/>
    <n v="0"/>
    <n v="0"/>
    <n v="0"/>
    <n v="0"/>
    <s v="FED HOUSNG &amp; COMM DEV FND"/>
    <s v="Default"/>
    <s v="HOME PROGRAM INCOME"/>
    <s v="Default"/>
  </r>
  <r>
    <x v="0"/>
    <s v="0000000"/>
    <s v="350006"/>
    <x v="38"/>
    <s v="0000000"/>
    <n v="2015"/>
    <x v="3"/>
    <x v="38"/>
    <n v="0"/>
    <n v="0"/>
    <n v="0"/>
    <n v="0"/>
    <n v="0"/>
    <s v="N/A"/>
    <n v="0"/>
    <n v="0"/>
    <n v="0"/>
    <n v="0"/>
    <n v="0"/>
    <n v="0"/>
    <n v="0"/>
    <n v="0"/>
    <n v="0"/>
    <n v="0"/>
    <n v="0"/>
    <n v="0"/>
    <n v="0"/>
    <s v="FED HOUSNG &amp; COMM DEV FND"/>
    <s v="Default"/>
    <s v="HOME ADMIN"/>
    <s v="Default"/>
  </r>
  <r>
    <x v="0"/>
    <s v="0000000"/>
    <s v="350006"/>
    <x v="39"/>
    <s v="0000000"/>
    <n v="2015"/>
    <x v="3"/>
    <x v="39"/>
    <n v="0"/>
    <n v="0"/>
    <n v="0"/>
    <n v="0"/>
    <n v="0"/>
    <s v="N/A"/>
    <n v="0"/>
    <n v="0"/>
    <n v="1031"/>
    <n v="808"/>
    <n v="345"/>
    <n v="1678"/>
    <n v="-3862"/>
    <n v="520"/>
    <n v="837"/>
    <n v="570"/>
    <n v="575"/>
    <n v="-2502"/>
    <n v="0"/>
    <s v="FED HOUSNG &amp; COMM DEV FND"/>
    <s v="Default"/>
    <s v="HOME ADMIN"/>
    <s v="Default"/>
  </r>
  <r>
    <x v="0"/>
    <s v="0000000"/>
    <s v="350006"/>
    <x v="40"/>
    <s v="0000000"/>
    <n v="2015"/>
    <x v="3"/>
    <x v="40"/>
    <n v="0"/>
    <n v="0"/>
    <n v="0"/>
    <n v="0"/>
    <n v="0"/>
    <s v="N/A"/>
    <n v="0"/>
    <n v="0"/>
    <n v="174"/>
    <n v="136"/>
    <n v="58"/>
    <n v="283"/>
    <n v="-651"/>
    <n v="98"/>
    <n v="158"/>
    <n v="593"/>
    <n v="-378"/>
    <n v="-471"/>
    <n v="0"/>
    <s v="FED HOUSNG &amp; COMM DEV FND"/>
    <s v="Default"/>
    <s v="HOME ADMIN"/>
    <s v="Default"/>
  </r>
  <r>
    <x v="0"/>
    <s v="0000000"/>
    <s v="350006"/>
    <x v="41"/>
    <s v="0000000"/>
    <n v="2015"/>
    <x v="3"/>
    <x v="41"/>
    <n v="0"/>
    <n v="0"/>
    <n v="0"/>
    <n v="0"/>
    <n v="0"/>
    <s v="N/A"/>
    <n v="0"/>
    <n v="0"/>
    <n v="0"/>
    <n v="0"/>
    <n v="0"/>
    <n v="0"/>
    <n v="0"/>
    <n v="0"/>
    <n v="0"/>
    <n v="0"/>
    <n v="0"/>
    <n v="0"/>
    <n v="0"/>
    <s v="FED HOUSNG &amp; COMM DEV FND"/>
    <s v="Default"/>
    <s v="HOME ADMIN"/>
    <s v="Default"/>
  </r>
  <r>
    <x v="0"/>
    <s v="0000000"/>
    <s v="350006"/>
    <x v="41"/>
    <s v="5590000"/>
    <n v="2015"/>
    <x v="3"/>
    <x v="41"/>
    <n v="0"/>
    <n v="0"/>
    <n v="0"/>
    <n v="0"/>
    <n v="0"/>
    <s v="N/A"/>
    <n v="0"/>
    <n v="0"/>
    <n v="0"/>
    <n v="0"/>
    <n v="0"/>
    <n v="0"/>
    <n v="0"/>
    <n v="0"/>
    <n v="0"/>
    <n v="0"/>
    <n v="0"/>
    <n v="0"/>
    <n v="0"/>
    <s v="FED HOUSNG &amp; COMM DEV FND"/>
    <s v="Default"/>
    <s v="HOME ADMIN"/>
    <s v="HOUSING AND COMMUNITY DEVELOPMENT"/>
  </r>
  <r>
    <x v="0"/>
    <s v="0000000"/>
    <s v="350006"/>
    <x v="41"/>
    <s v="5593000"/>
    <n v="2015"/>
    <x v="3"/>
    <x v="41"/>
    <n v="0"/>
    <n v="0"/>
    <n v="0"/>
    <n v="0"/>
    <n v="0"/>
    <s v="N/A"/>
    <n v="0"/>
    <n v="0"/>
    <n v="0"/>
    <n v="0"/>
    <n v="0"/>
    <n v="0"/>
    <n v="0"/>
    <n v="0"/>
    <n v="0"/>
    <n v="0"/>
    <n v="0"/>
    <n v="0"/>
    <n v="0"/>
    <s v="FED HOUSNG &amp; COMM DEV FND"/>
    <s v="Default"/>
    <s v="HOME ADMIN"/>
    <s v="COMMUNITY DEVELOPMENT SERVICES"/>
  </r>
  <r>
    <x v="0"/>
    <s v="0000000"/>
    <s v="350006"/>
    <x v="42"/>
    <s v="BGTONLY"/>
    <n v="2015"/>
    <x v="3"/>
    <x v="42"/>
    <n v="1817"/>
    <n v="1817"/>
    <n v="0"/>
    <n v="0"/>
    <n v="1817"/>
    <s v="0"/>
    <n v="0"/>
    <n v="0"/>
    <n v="0"/>
    <n v="0"/>
    <n v="0"/>
    <n v="0"/>
    <n v="0"/>
    <n v="0"/>
    <n v="0"/>
    <n v="0"/>
    <n v="0"/>
    <n v="0"/>
    <n v="0"/>
    <s v="FED HOUSNG &amp; COMM DEV FND"/>
    <s v="Default"/>
    <s v="HOME ADMIN"/>
    <s v="BUDGET ONLY DEFAULT"/>
  </r>
  <r>
    <x v="0"/>
    <s v="0000000"/>
    <s v="350007"/>
    <x v="39"/>
    <s v="0000000"/>
    <n v="2015"/>
    <x v="3"/>
    <x v="39"/>
    <n v="0"/>
    <n v="0"/>
    <n v="0"/>
    <n v="0"/>
    <n v="0"/>
    <s v="N/A"/>
    <n v="0"/>
    <n v="0"/>
    <n v="0"/>
    <n v="0"/>
    <n v="0"/>
    <n v="0"/>
    <n v="0"/>
    <n v="0"/>
    <n v="0"/>
    <n v="0"/>
    <n v="0"/>
    <n v="0"/>
    <n v="0"/>
    <s v="FED HOUSNG &amp; COMM DEV FND"/>
    <s v="Default"/>
    <s v="HOME SBRCPNT UNALL"/>
    <s v="Default"/>
  </r>
  <r>
    <x v="0"/>
    <s v="0000000"/>
    <s v="350007"/>
    <x v="40"/>
    <s v="0000000"/>
    <n v="2015"/>
    <x v="3"/>
    <x v="40"/>
    <n v="0"/>
    <n v="0"/>
    <n v="0"/>
    <n v="0"/>
    <n v="0"/>
    <s v="N/A"/>
    <n v="0"/>
    <n v="0"/>
    <n v="0"/>
    <n v="0"/>
    <n v="0"/>
    <n v="0"/>
    <n v="0"/>
    <n v="0"/>
    <n v="0"/>
    <n v="0"/>
    <n v="0"/>
    <n v="0"/>
    <n v="0"/>
    <s v="FED HOUSNG &amp; COMM DEV FND"/>
    <s v="Default"/>
    <s v="HOME SBRCPNT UNALL"/>
    <s v="Default"/>
  </r>
  <r>
    <x v="0"/>
    <s v="0000000"/>
    <s v="350012"/>
    <x v="43"/>
    <s v="BGTONLY"/>
    <n v="2015"/>
    <x v="4"/>
    <x v="43"/>
    <n v="3911709"/>
    <n v="3911709"/>
    <n v="0"/>
    <n v="0"/>
    <n v="3911709"/>
    <s v="0"/>
    <n v="0"/>
    <n v="0"/>
    <n v="0"/>
    <n v="0"/>
    <n v="0"/>
    <n v="0"/>
    <n v="0"/>
    <n v="0"/>
    <n v="0"/>
    <n v="0"/>
    <n v="0"/>
    <n v="0"/>
    <n v="0"/>
    <s v="FED HOUSNG &amp; COMM DEV FND"/>
    <s v="Default"/>
    <s v="DEFAULT PROJECT"/>
    <s v="BUDGET ONLY DEFAULT"/>
  </r>
  <r>
    <x v="0"/>
    <s v="0000000"/>
    <s v="350012"/>
    <x v="41"/>
    <s v="BGTONLY"/>
    <n v="2015"/>
    <x v="3"/>
    <x v="41"/>
    <n v="3387602"/>
    <n v="3387602"/>
    <n v="0"/>
    <n v="0"/>
    <n v="3387602"/>
    <s v="0"/>
    <n v="0"/>
    <n v="0"/>
    <n v="0"/>
    <n v="0"/>
    <n v="0"/>
    <n v="0"/>
    <n v="0"/>
    <n v="0"/>
    <n v="0"/>
    <n v="0"/>
    <n v="0"/>
    <n v="0"/>
    <n v="0"/>
    <s v="FED HOUSNG &amp; COMM DEV FND"/>
    <s v="Default"/>
    <s v="DEFAULT PROJECT"/>
    <s v="BUDGET ONLY DEFAULT"/>
  </r>
  <r>
    <x v="0"/>
    <s v="0000000"/>
    <s v="350013"/>
    <x v="44"/>
    <s v="BGTONLY"/>
    <n v="2015"/>
    <x v="3"/>
    <x v="44"/>
    <n v="312233"/>
    <n v="312233"/>
    <n v="0"/>
    <n v="0"/>
    <n v="312233"/>
    <s v="0"/>
    <n v="0"/>
    <n v="0"/>
    <n v="0"/>
    <n v="0"/>
    <n v="0"/>
    <n v="0"/>
    <n v="0"/>
    <n v="0"/>
    <n v="0"/>
    <n v="0"/>
    <n v="0"/>
    <n v="0"/>
    <n v="0"/>
    <s v="FED HOUSNG &amp; COMM DEV FND"/>
    <s v="Default"/>
    <s v="DEFAULT PROJECT"/>
    <s v="BUDGET ONLY DEFAULT"/>
  </r>
  <r>
    <x v="0"/>
    <s v="0000000"/>
    <s v="350013"/>
    <x v="45"/>
    <s v="BGTONLY"/>
    <n v="2015"/>
    <x v="3"/>
    <x v="45"/>
    <n v="83492"/>
    <n v="83492"/>
    <n v="0"/>
    <n v="0"/>
    <n v="83492"/>
    <s v="0"/>
    <n v="0"/>
    <n v="0"/>
    <n v="0"/>
    <n v="0"/>
    <n v="0"/>
    <n v="0"/>
    <n v="0"/>
    <n v="0"/>
    <n v="0"/>
    <n v="0"/>
    <n v="0"/>
    <n v="0"/>
    <n v="0"/>
    <s v="FED HOUSNG &amp; COMM DEV FND"/>
    <s v="Default"/>
    <s v="DEFAULT PROJECT"/>
    <s v="BUDGET ONLY DEFAULT"/>
  </r>
  <r>
    <x v="0"/>
    <s v="0000000"/>
    <s v="350013"/>
    <x v="36"/>
    <s v="BGTONLY"/>
    <n v="2015"/>
    <x v="3"/>
    <x v="36"/>
    <n v="136288"/>
    <n v="136288"/>
    <n v="0"/>
    <n v="0"/>
    <n v="136288"/>
    <s v="0"/>
    <n v="0"/>
    <n v="0"/>
    <n v="0"/>
    <n v="0"/>
    <n v="0"/>
    <n v="0"/>
    <n v="0"/>
    <n v="0"/>
    <n v="0"/>
    <n v="0"/>
    <n v="0"/>
    <n v="0"/>
    <n v="0"/>
    <s v="FED HOUSNG &amp; COMM DEV FND"/>
    <s v="Default"/>
    <s v="DEFAULT PROJECT"/>
    <s v="BUDGET ONLY DEFAULT"/>
  </r>
  <r>
    <x v="0"/>
    <s v="0000000"/>
    <s v="350044"/>
    <x v="46"/>
    <s v="0000000"/>
    <n v="2015"/>
    <x v="4"/>
    <x v="46"/>
    <n v="0"/>
    <n v="0"/>
    <n v="0"/>
    <n v="0"/>
    <n v="0"/>
    <s v="N/A"/>
    <n v="0"/>
    <n v="0"/>
    <n v="0"/>
    <n v="0"/>
    <n v="0"/>
    <n v="0"/>
    <n v="0"/>
    <n v="0"/>
    <n v="0"/>
    <n v="0"/>
    <n v="0"/>
    <n v="0"/>
    <n v="0"/>
    <s v="FED HOUSNG &amp; COMM DEV FND"/>
    <s v="Default"/>
    <s v="CDBG ADMIN PLANNING"/>
    <s v="Default"/>
  </r>
  <r>
    <x v="0"/>
    <s v="0000000"/>
    <s v="350044"/>
    <x v="38"/>
    <s v="0000000"/>
    <n v="2015"/>
    <x v="3"/>
    <x v="38"/>
    <n v="0"/>
    <n v="0"/>
    <n v="0"/>
    <n v="0"/>
    <n v="0"/>
    <s v="N/A"/>
    <n v="0"/>
    <n v="0"/>
    <n v="0"/>
    <n v="0"/>
    <n v="0"/>
    <n v="0"/>
    <n v="0"/>
    <n v="0"/>
    <n v="0"/>
    <n v="0"/>
    <n v="0"/>
    <n v="0"/>
    <n v="0"/>
    <s v="FED HOUSNG &amp; COMM DEV FND"/>
    <s v="Default"/>
    <s v="CDBG ADMIN PLANNING"/>
    <s v="Default"/>
  </r>
  <r>
    <x v="0"/>
    <s v="0000000"/>
    <s v="350044"/>
    <x v="39"/>
    <s v="0000000"/>
    <n v="2015"/>
    <x v="3"/>
    <x v="39"/>
    <n v="0"/>
    <n v="0"/>
    <n v="0"/>
    <n v="0"/>
    <n v="0"/>
    <s v="N/A"/>
    <n v="0"/>
    <n v="0"/>
    <n v="2397"/>
    <n v="1263"/>
    <n v="-155"/>
    <n v="5443"/>
    <n v="-8948"/>
    <n v="1570"/>
    <n v="3078"/>
    <n v="1373"/>
    <n v="2162"/>
    <n v="-8183"/>
    <n v="0"/>
    <s v="FED HOUSNG &amp; COMM DEV FND"/>
    <s v="Default"/>
    <s v="CDBG ADMIN PLANNING"/>
    <s v="Default"/>
  </r>
  <r>
    <x v="0"/>
    <s v="0000000"/>
    <s v="350044"/>
    <x v="40"/>
    <s v="0000000"/>
    <n v="2015"/>
    <x v="3"/>
    <x v="40"/>
    <n v="0"/>
    <n v="0"/>
    <n v="0"/>
    <n v="0"/>
    <n v="0"/>
    <s v="N/A"/>
    <n v="0"/>
    <n v="0"/>
    <n v="404"/>
    <n v="213"/>
    <n v="-26"/>
    <n v="918"/>
    <n v="-1509"/>
    <n v="296"/>
    <n v="580"/>
    <n v="-669"/>
    <n v="1334"/>
    <n v="-1541"/>
    <n v="0"/>
    <s v="FED HOUSNG &amp; COMM DEV FND"/>
    <s v="Default"/>
    <s v="CDBG ADMIN PLANNING"/>
    <s v="Default"/>
  </r>
  <r>
    <x v="0"/>
    <s v="0000000"/>
    <s v="350044"/>
    <x v="42"/>
    <s v="BGTONLY"/>
    <n v="2015"/>
    <x v="3"/>
    <x v="42"/>
    <n v="8370"/>
    <n v="8370"/>
    <n v="0"/>
    <n v="0"/>
    <n v="8370"/>
    <s v="0"/>
    <n v="0"/>
    <n v="0"/>
    <n v="0"/>
    <n v="0"/>
    <n v="0"/>
    <n v="0"/>
    <n v="0"/>
    <n v="0"/>
    <n v="0"/>
    <n v="0"/>
    <n v="0"/>
    <n v="0"/>
    <n v="0"/>
    <s v="FED HOUSNG &amp; COMM DEV FND"/>
    <s v="Default"/>
    <s v="CDBG ADMIN PLANNING"/>
    <s v="BUDGET ONLY DEFAULT"/>
  </r>
  <r>
    <x v="0"/>
    <s v="0000000"/>
    <s v="350044"/>
    <x v="47"/>
    <s v="BGTONLY"/>
    <n v="2015"/>
    <x v="3"/>
    <x v="47"/>
    <n v="0"/>
    <n v="0"/>
    <n v="0"/>
    <n v="0"/>
    <n v="0"/>
    <s v="N/A"/>
    <n v="0"/>
    <n v="0"/>
    <n v="0"/>
    <n v="0"/>
    <n v="0"/>
    <n v="0"/>
    <n v="0"/>
    <n v="0"/>
    <n v="0"/>
    <n v="0"/>
    <n v="0"/>
    <n v="0"/>
    <n v="0"/>
    <s v="FED HOUSNG &amp; COMM DEV FND"/>
    <s v="Default"/>
    <s v="CDBG ADMIN PLANNING"/>
    <s v="BUDGET ONLY DEFAULT"/>
  </r>
  <r>
    <x v="0"/>
    <s v="0000000"/>
    <s v="350044"/>
    <x v="48"/>
    <s v="BGTONLY"/>
    <n v="2015"/>
    <x v="3"/>
    <x v="48"/>
    <n v="0"/>
    <n v="0"/>
    <n v="0"/>
    <n v="0"/>
    <n v="0"/>
    <s v="N/A"/>
    <n v="0"/>
    <n v="0"/>
    <n v="0"/>
    <n v="0"/>
    <n v="0"/>
    <n v="0"/>
    <n v="0"/>
    <n v="0"/>
    <n v="0"/>
    <n v="0"/>
    <n v="0"/>
    <n v="0"/>
    <n v="0"/>
    <s v="FED HOUSNG &amp; COMM DEV FND"/>
    <s v="Default"/>
    <s v="CDBG ADMIN PLANNING"/>
    <s v="BUDGET ONLY DEFAULT"/>
  </r>
  <r>
    <x v="0"/>
    <s v="0000000"/>
    <s v="350044"/>
    <x v="49"/>
    <s v="BGTONLY"/>
    <n v="2015"/>
    <x v="3"/>
    <x v="49"/>
    <n v="-192"/>
    <n v="-192"/>
    <n v="0"/>
    <n v="0"/>
    <n v="-192"/>
    <s v="0"/>
    <n v="0"/>
    <n v="0"/>
    <n v="0"/>
    <n v="0"/>
    <n v="0"/>
    <n v="0"/>
    <n v="0"/>
    <n v="0"/>
    <n v="0"/>
    <n v="0"/>
    <n v="0"/>
    <n v="0"/>
    <n v="0"/>
    <s v="FED HOUSNG &amp; COMM DEV FND"/>
    <s v="Default"/>
    <s v="CDBG ADMIN PLANNING"/>
    <s v="BUDGET ONLY DEFAULT"/>
  </r>
  <r>
    <x v="0"/>
    <s v="0000000"/>
    <s v="350044"/>
    <x v="50"/>
    <s v="BGTONLY"/>
    <n v="2015"/>
    <x v="3"/>
    <x v="50"/>
    <n v="0"/>
    <n v="0"/>
    <n v="0"/>
    <n v="0"/>
    <n v="0"/>
    <s v="N/A"/>
    <n v="0"/>
    <n v="0"/>
    <n v="0"/>
    <n v="0"/>
    <n v="0"/>
    <n v="0"/>
    <n v="0"/>
    <n v="0"/>
    <n v="0"/>
    <n v="0"/>
    <n v="0"/>
    <n v="0"/>
    <n v="0"/>
    <s v="FED HOUSNG &amp; COMM DEV FND"/>
    <s v="Default"/>
    <s v="CDBG ADMIN PLANNING"/>
    <s v="BUDGET ONLY DEFAULT"/>
  </r>
  <r>
    <x v="0"/>
    <s v="0000000"/>
    <s v="350045"/>
    <x v="39"/>
    <s v="0000000"/>
    <n v="2015"/>
    <x v="3"/>
    <x v="39"/>
    <n v="0"/>
    <n v="0"/>
    <n v="0"/>
    <n v="0"/>
    <n v="0"/>
    <s v="N/A"/>
    <n v="0"/>
    <n v="0"/>
    <n v="0"/>
    <n v="744"/>
    <n v="-744"/>
    <n v="0"/>
    <n v="0"/>
    <n v="0"/>
    <n v="0"/>
    <n v="0"/>
    <n v="0"/>
    <n v="0"/>
    <n v="0"/>
    <s v="FED HOUSNG &amp; COMM DEV FND"/>
    <s v="Default"/>
    <s v="CDBG ADMIN CAPITAL"/>
    <s v="Default"/>
  </r>
  <r>
    <x v="0"/>
    <s v="0000000"/>
    <s v="350045"/>
    <x v="40"/>
    <s v="0000000"/>
    <n v="2015"/>
    <x v="3"/>
    <x v="40"/>
    <n v="0"/>
    <n v="0"/>
    <n v="0"/>
    <n v="0"/>
    <n v="0"/>
    <s v="N/A"/>
    <n v="0"/>
    <n v="0"/>
    <n v="0"/>
    <n v="126"/>
    <n v="-126"/>
    <n v="0"/>
    <n v="0"/>
    <n v="0"/>
    <n v="0"/>
    <n v="0"/>
    <n v="0"/>
    <n v="0"/>
    <n v="0"/>
    <s v="FED HOUSNG &amp; COMM DEV FND"/>
    <s v="Default"/>
    <s v="CDBG ADMIN CAPITAL"/>
    <s v="Default"/>
  </r>
  <r>
    <x v="0"/>
    <s v="0000000"/>
    <s v="350047"/>
    <x v="35"/>
    <s v="0000000"/>
    <n v="2015"/>
    <x v="1"/>
    <x v="35"/>
    <n v="0"/>
    <n v="0"/>
    <n v="1369.18"/>
    <n v="0"/>
    <n v="-1369.18"/>
    <s v="N/A"/>
    <n v="0"/>
    <n v="0"/>
    <n v="0"/>
    <n v="0"/>
    <n v="0"/>
    <n v="0"/>
    <n v="0"/>
    <n v="1369.18"/>
    <n v="0"/>
    <n v="0"/>
    <n v="0"/>
    <n v="0"/>
    <n v="0"/>
    <s v="FED HOUSNG &amp; COMM DEV FND"/>
    <s v="Default"/>
    <s v="PROGRAM YEAR PROJECTS"/>
    <s v="Default"/>
  </r>
  <r>
    <x v="0"/>
    <s v="0000000"/>
    <s v="350047"/>
    <x v="38"/>
    <s v="0000000"/>
    <n v="2015"/>
    <x v="3"/>
    <x v="38"/>
    <n v="0"/>
    <n v="0"/>
    <n v="0"/>
    <n v="0"/>
    <n v="0"/>
    <s v="N/A"/>
    <n v="0"/>
    <n v="0"/>
    <n v="0"/>
    <n v="0"/>
    <n v="0"/>
    <n v="0"/>
    <n v="0"/>
    <n v="0"/>
    <n v="0"/>
    <n v="0"/>
    <n v="0"/>
    <n v="0"/>
    <n v="0"/>
    <s v="FED HOUSNG &amp; COMM DEV FND"/>
    <s v="Default"/>
    <s v="PROGRAM YEAR PROJECTS"/>
    <s v="Default"/>
  </r>
  <r>
    <x v="0"/>
    <s v="0000000"/>
    <s v="350047"/>
    <x v="39"/>
    <s v="0000000"/>
    <n v="2015"/>
    <x v="3"/>
    <x v="39"/>
    <n v="0"/>
    <n v="0"/>
    <n v="0"/>
    <n v="0"/>
    <n v="0"/>
    <s v="N/A"/>
    <n v="0"/>
    <n v="0"/>
    <n v="3502"/>
    <n v="3134"/>
    <n v="1020"/>
    <n v="7599"/>
    <n v="-15255"/>
    <n v="1735"/>
    <n v="3536"/>
    <n v="3824"/>
    <n v="1449"/>
    <n v="-10544"/>
    <n v="0"/>
    <s v="FED HOUSNG &amp; COMM DEV FND"/>
    <s v="Default"/>
    <s v="PROGRAM YEAR PROJECTS"/>
    <s v="Default"/>
  </r>
  <r>
    <x v="0"/>
    <s v="0000000"/>
    <s v="350047"/>
    <x v="40"/>
    <s v="0000000"/>
    <n v="2015"/>
    <x v="3"/>
    <x v="40"/>
    <n v="0"/>
    <n v="0"/>
    <n v="0"/>
    <n v="0"/>
    <n v="0"/>
    <s v="N/A"/>
    <n v="0"/>
    <n v="0"/>
    <n v="591"/>
    <n v="528"/>
    <n v="172"/>
    <n v="1281"/>
    <n v="-2572"/>
    <n v="327"/>
    <n v="665"/>
    <n v="-610"/>
    <n v="1604"/>
    <n v="-1986"/>
    <n v="0"/>
    <s v="FED HOUSNG &amp; COMM DEV FND"/>
    <s v="Default"/>
    <s v="PROGRAM YEAR PROJECTS"/>
    <s v="Default"/>
  </r>
  <r>
    <x v="0"/>
    <s v="0000000"/>
    <s v="350047"/>
    <x v="51"/>
    <s v="5188000"/>
    <n v="2015"/>
    <x v="3"/>
    <x v="51"/>
    <n v="0"/>
    <n v="0"/>
    <n v="78.400000000000006"/>
    <n v="0"/>
    <n v="-78.400000000000006"/>
    <s v="N/A"/>
    <n v="0"/>
    <n v="0"/>
    <n v="0"/>
    <n v="0"/>
    <n v="0"/>
    <n v="0"/>
    <n v="0"/>
    <n v="0"/>
    <n v="0"/>
    <n v="0"/>
    <n v="0"/>
    <n v="0"/>
    <n v="78.400000000000006"/>
    <s v="FED HOUSNG &amp; COMM DEV FND"/>
    <s v="Default"/>
    <s v="PROGRAM YEAR PROJECTS"/>
    <s v="DATA PROCESSING"/>
  </r>
  <r>
    <x v="0"/>
    <s v="0000000"/>
    <s v="350047"/>
    <x v="42"/>
    <s v="BGTONLY"/>
    <n v="2015"/>
    <x v="3"/>
    <x v="42"/>
    <n v="4154"/>
    <n v="4154"/>
    <n v="0"/>
    <n v="0"/>
    <n v="4154"/>
    <s v="0"/>
    <n v="0"/>
    <n v="0"/>
    <n v="0"/>
    <n v="0"/>
    <n v="0"/>
    <n v="0"/>
    <n v="0"/>
    <n v="0"/>
    <n v="0"/>
    <n v="0"/>
    <n v="0"/>
    <n v="0"/>
    <n v="0"/>
    <s v="FED HOUSNG &amp; COMM DEV FND"/>
    <s v="Default"/>
    <s v="PROGRAM YEAR PROJECTS"/>
    <s v="BUDGET ONLY DEFAULT"/>
  </r>
  <r>
    <x v="0"/>
    <s v="0000000"/>
    <s v="350047"/>
    <x v="52"/>
    <s v="BGTONLY"/>
    <n v="2015"/>
    <x v="3"/>
    <x v="52"/>
    <n v="2"/>
    <n v="2"/>
    <n v="0"/>
    <n v="0"/>
    <n v="2"/>
    <s v="0"/>
    <n v="0"/>
    <n v="0"/>
    <n v="0"/>
    <n v="0"/>
    <n v="0"/>
    <n v="0"/>
    <n v="0"/>
    <n v="0"/>
    <n v="0"/>
    <n v="0"/>
    <n v="0"/>
    <n v="0"/>
    <n v="0"/>
    <s v="FED HOUSNG &amp; COMM DEV FND"/>
    <s v="Default"/>
    <s v="PROGRAM YEAR PROJECTS"/>
    <s v="BUDGET ONLY DEFAULT"/>
  </r>
  <r>
    <x v="0"/>
    <s v="0000000"/>
    <s v="350047"/>
    <x v="53"/>
    <s v="0000000"/>
    <n v="2015"/>
    <x v="3"/>
    <x v="53"/>
    <n v="0"/>
    <n v="0"/>
    <n v="0"/>
    <n v="0"/>
    <n v="0"/>
    <s v="N/A"/>
    <n v="0"/>
    <n v="0"/>
    <n v="0"/>
    <n v="0"/>
    <n v="0"/>
    <n v="0"/>
    <n v="0"/>
    <n v="0"/>
    <n v="0"/>
    <n v="0"/>
    <n v="0"/>
    <n v="0"/>
    <n v="0"/>
    <s v="FED HOUSNG &amp; COMM DEV FND"/>
    <s v="Default"/>
    <s v="PROGRAM YEAR PROJECTS"/>
    <s v="Default"/>
  </r>
  <r>
    <x v="0"/>
    <s v="0000000"/>
    <s v="350047"/>
    <x v="53"/>
    <s v="5590000"/>
    <n v="2015"/>
    <x v="3"/>
    <x v="53"/>
    <n v="0"/>
    <n v="0"/>
    <n v="0"/>
    <n v="0"/>
    <n v="0"/>
    <s v="N/A"/>
    <n v="0"/>
    <n v="0"/>
    <n v="0"/>
    <n v="0"/>
    <n v="0"/>
    <n v="0"/>
    <n v="0"/>
    <n v="0"/>
    <n v="0"/>
    <n v="0"/>
    <n v="0"/>
    <n v="0"/>
    <n v="0"/>
    <s v="FED HOUSNG &amp; COMM DEV FND"/>
    <s v="Default"/>
    <s v="PROGRAM YEAR PROJECTS"/>
    <s v="HOUSING AND COMMUNITY DEVELOPMENT"/>
  </r>
  <r>
    <x v="0"/>
    <s v="0000000"/>
    <s v="350047"/>
    <x v="54"/>
    <s v="0000000"/>
    <n v="2015"/>
    <x v="3"/>
    <x v="54"/>
    <n v="0"/>
    <n v="0"/>
    <n v="0"/>
    <n v="0"/>
    <n v="0"/>
    <s v="N/A"/>
    <n v="0"/>
    <n v="0"/>
    <n v="0"/>
    <n v="0"/>
    <n v="0"/>
    <n v="0"/>
    <n v="0"/>
    <n v="0"/>
    <n v="0"/>
    <n v="0"/>
    <n v="0"/>
    <n v="0"/>
    <n v="0"/>
    <s v="FED HOUSNG &amp; COMM DEV FND"/>
    <s v="Default"/>
    <s v="PROGRAM YEAR PROJECTS"/>
    <s v="Default"/>
  </r>
  <r>
    <x v="0"/>
    <s v="0000000"/>
    <s v="350047"/>
    <x v="54"/>
    <s v="5590000"/>
    <n v="2015"/>
    <x v="3"/>
    <x v="54"/>
    <n v="0"/>
    <n v="0"/>
    <n v="0"/>
    <n v="0"/>
    <n v="0"/>
    <s v="N/A"/>
    <n v="0"/>
    <n v="0"/>
    <n v="0"/>
    <n v="0"/>
    <n v="0"/>
    <n v="0"/>
    <n v="0"/>
    <n v="0"/>
    <n v="0"/>
    <n v="0"/>
    <n v="0"/>
    <n v="0"/>
    <n v="0"/>
    <s v="FED HOUSNG &amp; COMM DEV FND"/>
    <s v="Default"/>
    <s v="PROGRAM YEAR PROJECTS"/>
    <s v="HOUSING AND COMMUNITY DEVELOPMENT"/>
  </r>
  <r>
    <x v="0"/>
    <s v="0000000"/>
    <s v="350048"/>
    <x v="39"/>
    <s v="0000000"/>
    <n v="2015"/>
    <x v="3"/>
    <x v="39"/>
    <n v="0"/>
    <n v="0"/>
    <n v="0"/>
    <n v="0"/>
    <n v="0"/>
    <s v="N/A"/>
    <n v="0"/>
    <n v="0"/>
    <n v="0"/>
    <n v="0"/>
    <n v="0"/>
    <n v="0"/>
    <n v="0"/>
    <n v="0"/>
    <n v="0"/>
    <n v="0"/>
    <n v="0"/>
    <n v="0"/>
    <n v="0"/>
    <s v="FED HOUSNG &amp; COMM DEV FND"/>
    <s v="Default"/>
    <s v="CDBG ENTITLEMENT STIMULUS"/>
    <s v="Default"/>
  </r>
  <r>
    <x v="0"/>
    <s v="0000000"/>
    <s v="350050"/>
    <x v="55"/>
    <s v="BGTONLY"/>
    <n v="2015"/>
    <x v="4"/>
    <x v="55"/>
    <n v="4878759"/>
    <n v="4878759"/>
    <n v="0"/>
    <n v="0"/>
    <n v="4878759"/>
    <s v="0"/>
    <n v="0"/>
    <n v="0"/>
    <n v="0"/>
    <n v="0"/>
    <n v="0"/>
    <n v="0"/>
    <n v="0"/>
    <n v="0"/>
    <n v="0"/>
    <n v="0"/>
    <n v="0"/>
    <n v="0"/>
    <n v="0"/>
    <s v="FED HOUSNG &amp; COMM DEV FND"/>
    <s v="Default"/>
    <s v="DEFAULT PROJECT"/>
    <s v="BUDGET ONLY DEFAULT"/>
  </r>
  <r>
    <x v="0"/>
    <s v="0000000"/>
    <s v="350050"/>
    <x v="37"/>
    <s v="BGTONLY"/>
    <n v="2015"/>
    <x v="4"/>
    <x v="37"/>
    <n v="300000"/>
    <n v="300000"/>
    <n v="0"/>
    <n v="0"/>
    <n v="300000"/>
    <s v="0"/>
    <n v="0"/>
    <n v="0"/>
    <n v="0"/>
    <n v="0"/>
    <n v="0"/>
    <n v="0"/>
    <n v="0"/>
    <n v="0"/>
    <n v="0"/>
    <n v="0"/>
    <n v="0"/>
    <n v="0"/>
    <n v="0"/>
    <s v="FED HOUSNG &amp; COMM DEV FND"/>
    <s v="Default"/>
    <s v="DEFAULT PROJECT"/>
    <s v="BUDGET ONLY DEFAULT"/>
  </r>
  <r>
    <x v="0"/>
    <s v="0000000"/>
    <s v="350050"/>
    <x v="44"/>
    <s v="BGTONLY"/>
    <n v="2015"/>
    <x v="3"/>
    <x v="44"/>
    <n v="-198249"/>
    <n v="-198249"/>
    <n v="0"/>
    <n v="0"/>
    <n v="-198249"/>
    <s v="0"/>
    <n v="0"/>
    <n v="0"/>
    <n v="0"/>
    <n v="0"/>
    <n v="0"/>
    <n v="0"/>
    <n v="0"/>
    <n v="0"/>
    <n v="0"/>
    <n v="0"/>
    <n v="0"/>
    <n v="0"/>
    <n v="0"/>
    <s v="FED HOUSNG &amp; COMM DEV FND"/>
    <s v="Default"/>
    <s v="DEFAULT PROJECT"/>
    <s v="BUDGET ONLY DEFAULT"/>
  </r>
  <r>
    <x v="0"/>
    <s v="0000000"/>
    <s v="350050"/>
    <x v="45"/>
    <s v="BGTONLY"/>
    <n v="2015"/>
    <x v="3"/>
    <x v="45"/>
    <n v="-72172"/>
    <n v="-72172"/>
    <n v="0"/>
    <n v="0"/>
    <n v="-72172"/>
    <s v="0"/>
    <n v="0"/>
    <n v="0"/>
    <n v="0"/>
    <n v="0"/>
    <n v="0"/>
    <n v="0"/>
    <n v="0"/>
    <n v="0"/>
    <n v="0"/>
    <n v="0"/>
    <n v="0"/>
    <n v="0"/>
    <n v="0"/>
    <s v="FED HOUSNG &amp; COMM DEV FND"/>
    <s v="Default"/>
    <s v="DEFAULT PROJECT"/>
    <s v="BUDGET ONLY DEFAULT"/>
  </r>
  <r>
    <x v="0"/>
    <s v="0000000"/>
    <s v="350050"/>
    <x v="41"/>
    <s v="BGTONLY"/>
    <n v="2015"/>
    <x v="3"/>
    <x v="41"/>
    <n v="3433707"/>
    <n v="3433707"/>
    <n v="0"/>
    <n v="0"/>
    <n v="3433707"/>
    <s v="0"/>
    <n v="0"/>
    <n v="0"/>
    <n v="0"/>
    <n v="0"/>
    <n v="0"/>
    <n v="0"/>
    <n v="0"/>
    <n v="0"/>
    <n v="0"/>
    <n v="0"/>
    <n v="0"/>
    <n v="0"/>
    <n v="0"/>
    <s v="FED HOUSNG &amp; COMM DEV FND"/>
    <s v="Default"/>
    <s v="DEFAULT PROJECT"/>
    <s v="BUDGET ONLY DEFAULT"/>
  </r>
  <r>
    <x v="0"/>
    <s v="0000000"/>
    <s v="350051"/>
    <x v="44"/>
    <s v="BGTONLY"/>
    <n v="2015"/>
    <x v="3"/>
    <x v="44"/>
    <n v="1100779"/>
    <n v="1100779"/>
    <n v="0"/>
    <n v="0"/>
    <n v="1100779"/>
    <s v="0"/>
    <n v="0"/>
    <n v="0"/>
    <n v="0"/>
    <n v="0"/>
    <n v="0"/>
    <n v="0"/>
    <n v="0"/>
    <n v="0"/>
    <n v="0"/>
    <n v="0"/>
    <n v="0"/>
    <n v="0"/>
    <n v="0"/>
    <s v="FED HOUSNG &amp; COMM DEV FND"/>
    <s v="Default"/>
    <s v="DEFAULT PROJECT"/>
    <s v="BUDGET ONLY DEFAULT"/>
  </r>
  <r>
    <x v="0"/>
    <s v="0000000"/>
    <s v="350051"/>
    <x v="45"/>
    <s v="BGTONLY"/>
    <n v="2015"/>
    <x v="3"/>
    <x v="45"/>
    <n v="332055"/>
    <n v="332055"/>
    <n v="0"/>
    <n v="0"/>
    <n v="332055"/>
    <s v="0"/>
    <n v="0"/>
    <n v="0"/>
    <n v="0"/>
    <n v="0"/>
    <n v="0"/>
    <n v="0"/>
    <n v="0"/>
    <n v="0"/>
    <n v="0"/>
    <n v="0"/>
    <n v="0"/>
    <n v="0"/>
    <n v="0"/>
    <s v="FED HOUSNG &amp; COMM DEV FND"/>
    <s v="Default"/>
    <s v="DEFAULT PROJECT"/>
    <s v="BUDGET ONLY DEFAULT"/>
  </r>
  <r>
    <x v="0"/>
    <s v="0000000"/>
    <s v="350051"/>
    <x v="36"/>
    <s v="BGTONLY"/>
    <n v="2015"/>
    <x v="3"/>
    <x v="36"/>
    <n v="582641"/>
    <n v="582641"/>
    <n v="0"/>
    <n v="0"/>
    <n v="582641"/>
    <s v="0"/>
    <n v="0"/>
    <n v="0"/>
    <n v="0"/>
    <n v="0"/>
    <n v="0"/>
    <n v="0"/>
    <n v="0"/>
    <n v="0"/>
    <n v="0"/>
    <n v="0"/>
    <n v="0"/>
    <n v="0"/>
    <n v="0"/>
    <s v="FED HOUSNG &amp; COMM DEV FND"/>
    <s v="Default"/>
    <s v="DEFAULT PROJECT"/>
    <s v="BUDGET ONLY DEFAULT"/>
  </r>
  <r>
    <x v="0"/>
    <s v="0000000"/>
    <s v="350061"/>
    <x v="39"/>
    <s v="0000000"/>
    <n v="2015"/>
    <x v="3"/>
    <x v="39"/>
    <n v="0"/>
    <n v="0"/>
    <n v="0"/>
    <n v="0"/>
    <n v="0"/>
    <s v="N/A"/>
    <n v="0"/>
    <n v="0"/>
    <n v="0"/>
    <n v="0"/>
    <n v="0"/>
    <n v="0"/>
    <n v="0"/>
    <n v="0"/>
    <n v="0"/>
    <n v="0"/>
    <n v="0"/>
    <n v="0"/>
    <n v="0"/>
    <s v="FED HOUSNG &amp; COMM DEV FND"/>
    <s v="Default"/>
    <s v="CTED"/>
    <s v="Default"/>
  </r>
  <r>
    <x v="0"/>
    <s v="0000000"/>
    <s v="350061"/>
    <x v="40"/>
    <s v="0000000"/>
    <n v="2015"/>
    <x v="3"/>
    <x v="40"/>
    <n v="0"/>
    <n v="0"/>
    <n v="0"/>
    <n v="0"/>
    <n v="0"/>
    <s v="N/A"/>
    <n v="0"/>
    <n v="0"/>
    <n v="0"/>
    <n v="0"/>
    <n v="0"/>
    <n v="0"/>
    <n v="0"/>
    <n v="0"/>
    <n v="0"/>
    <n v="0"/>
    <n v="0"/>
    <n v="0"/>
    <n v="0"/>
    <s v="FED HOUSNG &amp; COMM DEV FND"/>
    <s v="Default"/>
    <s v="CTED"/>
    <s v="Default"/>
  </r>
  <r>
    <x v="0"/>
    <s v="0000000"/>
    <s v="350061"/>
    <x v="53"/>
    <s v="0000000"/>
    <n v="2015"/>
    <x v="3"/>
    <x v="53"/>
    <n v="0"/>
    <n v="0"/>
    <n v="0"/>
    <n v="0"/>
    <n v="0"/>
    <s v="N/A"/>
    <n v="0"/>
    <n v="0"/>
    <n v="0"/>
    <n v="0"/>
    <n v="0"/>
    <n v="0"/>
    <n v="0"/>
    <n v="0"/>
    <n v="0"/>
    <n v="0"/>
    <n v="0"/>
    <n v="0"/>
    <n v="0"/>
    <s v="FED HOUSNG &amp; COMM DEV FND"/>
    <s v="Default"/>
    <s v="CTED"/>
    <s v="Default"/>
  </r>
  <r>
    <x v="0"/>
    <s v="0000000"/>
    <s v="350061"/>
    <x v="53"/>
    <s v="5590000"/>
    <n v="2015"/>
    <x v="3"/>
    <x v="53"/>
    <n v="0"/>
    <n v="0"/>
    <n v="0"/>
    <n v="0"/>
    <n v="0"/>
    <s v="N/A"/>
    <n v="0"/>
    <n v="0"/>
    <n v="0"/>
    <n v="0"/>
    <n v="0"/>
    <n v="0"/>
    <n v="0"/>
    <n v="0"/>
    <n v="0"/>
    <n v="0"/>
    <n v="0"/>
    <n v="0"/>
    <n v="0"/>
    <s v="FED HOUSNG &amp; COMM DEV FND"/>
    <s v="Default"/>
    <s v="CTED"/>
    <s v="HOUSING AND COMMUNITY DEVELOPMENT"/>
  </r>
  <r>
    <x v="0"/>
    <s v="0000000"/>
    <s v="350061"/>
    <x v="53"/>
    <s v="5593000"/>
    <n v="2015"/>
    <x v="3"/>
    <x v="53"/>
    <n v="0"/>
    <n v="0"/>
    <n v="0"/>
    <n v="0"/>
    <n v="0"/>
    <s v="N/A"/>
    <n v="0"/>
    <n v="0"/>
    <n v="0"/>
    <n v="0"/>
    <n v="0"/>
    <n v="0"/>
    <n v="0"/>
    <n v="0"/>
    <n v="0"/>
    <n v="0"/>
    <n v="0"/>
    <n v="0"/>
    <n v="0"/>
    <s v="FED HOUSNG &amp; COMM DEV FND"/>
    <s v="Default"/>
    <s v="CTED"/>
    <s v="COMMUNITY DEVELOPMENT SERVICES"/>
  </r>
  <r>
    <x v="0"/>
    <s v="0000000"/>
    <s v="350061"/>
    <x v="54"/>
    <s v="0000000"/>
    <n v="2015"/>
    <x v="3"/>
    <x v="54"/>
    <n v="0"/>
    <n v="0"/>
    <n v="0"/>
    <n v="0"/>
    <n v="0"/>
    <s v="N/A"/>
    <n v="0"/>
    <n v="0"/>
    <n v="0"/>
    <n v="0"/>
    <n v="0"/>
    <n v="0"/>
    <n v="0"/>
    <n v="0"/>
    <n v="0"/>
    <n v="0"/>
    <n v="0"/>
    <n v="0"/>
    <n v="0"/>
    <s v="FED HOUSNG &amp; COMM DEV FND"/>
    <s v="Default"/>
    <s v="CTED"/>
    <s v="Default"/>
  </r>
  <r>
    <x v="0"/>
    <s v="0000000"/>
    <s v="350061"/>
    <x v="54"/>
    <s v="5593000"/>
    <n v="2015"/>
    <x v="3"/>
    <x v="54"/>
    <n v="0"/>
    <n v="0"/>
    <n v="0"/>
    <n v="0"/>
    <n v="0"/>
    <s v="N/A"/>
    <n v="0"/>
    <n v="0"/>
    <n v="0"/>
    <n v="0"/>
    <n v="0"/>
    <n v="0"/>
    <n v="0"/>
    <n v="0"/>
    <n v="0"/>
    <n v="0"/>
    <n v="0"/>
    <n v="0"/>
    <n v="0"/>
    <s v="FED HOUSNG &amp; COMM DEV FND"/>
    <s v="Default"/>
    <s v="CTED"/>
    <s v="COMMUNITY DEVELOPMENT SERVICES"/>
  </r>
  <r>
    <x v="0"/>
    <s v="0000000"/>
    <s v="350064"/>
    <x v="39"/>
    <s v="0000000"/>
    <n v="2015"/>
    <x v="3"/>
    <x v="39"/>
    <n v="0"/>
    <n v="0"/>
    <n v="0"/>
    <n v="0"/>
    <n v="0"/>
    <s v="N/A"/>
    <n v="0"/>
    <n v="0"/>
    <n v="0"/>
    <n v="0"/>
    <n v="0"/>
    <n v="0"/>
    <n v="0"/>
    <n v="0"/>
    <n v="0"/>
    <n v="0"/>
    <n v="0"/>
    <n v="0"/>
    <n v="0"/>
    <s v="FED HOUSNG &amp; COMM DEV FND"/>
    <s v="Default"/>
    <s v="HPRP STATE STIMULUS"/>
    <s v="Default"/>
  </r>
  <r>
    <x v="0"/>
    <s v="0000000"/>
    <s v="350080"/>
    <x v="35"/>
    <s v="0000000"/>
    <n v="2015"/>
    <x v="1"/>
    <x v="35"/>
    <n v="0"/>
    <n v="0"/>
    <n v="0"/>
    <n v="0"/>
    <n v="0"/>
    <s v="N/A"/>
    <n v="0"/>
    <n v="0"/>
    <n v="0"/>
    <n v="0"/>
    <n v="0"/>
    <n v="0"/>
    <n v="0"/>
    <n v="0"/>
    <n v="0"/>
    <n v="0"/>
    <n v="0"/>
    <n v="0"/>
    <n v="0"/>
    <s v="FED HOUSNG &amp; COMM DEV FND"/>
    <s v="Default"/>
    <s v="SPC GRANT #2"/>
    <s v="Default"/>
  </r>
  <r>
    <x v="0"/>
    <s v="0000000"/>
    <s v="350080"/>
    <x v="38"/>
    <s v="0000000"/>
    <n v="2015"/>
    <x v="3"/>
    <x v="38"/>
    <n v="0"/>
    <n v="0"/>
    <n v="0"/>
    <n v="0"/>
    <n v="0"/>
    <s v="N/A"/>
    <n v="0"/>
    <n v="0"/>
    <n v="0"/>
    <n v="0"/>
    <n v="0"/>
    <n v="0"/>
    <n v="0"/>
    <n v="0"/>
    <n v="0"/>
    <n v="0"/>
    <n v="0"/>
    <n v="0"/>
    <n v="0"/>
    <s v="FED HOUSNG &amp; COMM DEV FND"/>
    <s v="Default"/>
    <s v="SPC GRANT #2"/>
    <s v="Default"/>
  </r>
  <r>
    <x v="0"/>
    <s v="0000000"/>
    <s v="350080"/>
    <x v="39"/>
    <s v="0000000"/>
    <n v="2015"/>
    <x v="3"/>
    <x v="39"/>
    <n v="0"/>
    <n v="0"/>
    <n v="0"/>
    <n v="0"/>
    <n v="0"/>
    <s v="N/A"/>
    <n v="0"/>
    <n v="0"/>
    <n v="636"/>
    <n v="1138"/>
    <n v="-849"/>
    <n v="647"/>
    <n v="-1572"/>
    <n v="238"/>
    <n v="-2"/>
    <n v="361"/>
    <n v="-414"/>
    <n v="-183"/>
    <n v="0"/>
    <s v="FED HOUSNG &amp; COMM DEV FND"/>
    <s v="Default"/>
    <s v="SPC GRANT #2"/>
    <s v="Default"/>
  </r>
  <r>
    <x v="0"/>
    <s v="0000000"/>
    <s v="350080"/>
    <x v="56"/>
    <s v="0000000"/>
    <n v="2015"/>
    <x v="3"/>
    <x v="56"/>
    <n v="0"/>
    <n v="0"/>
    <n v="0"/>
    <n v="0"/>
    <n v="0"/>
    <s v="N/A"/>
    <n v="0"/>
    <n v="0"/>
    <n v="0"/>
    <n v="0"/>
    <n v="0"/>
    <n v="0"/>
    <n v="0"/>
    <n v="0"/>
    <n v="0"/>
    <n v="0"/>
    <n v="0"/>
    <n v="0"/>
    <n v="0"/>
    <s v="FED HOUSNG &amp; COMM DEV FND"/>
    <s v="Default"/>
    <s v="SPC GRANT #2"/>
    <s v="Default"/>
  </r>
  <r>
    <x v="0"/>
    <s v="0000000"/>
    <s v="350080"/>
    <x v="56"/>
    <s v="5590000"/>
    <n v="2015"/>
    <x v="3"/>
    <x v="56"/>
    <n v="0"/>
    <n v="0"/>
    <n v="0"/>
    <n v="0"/>
    <n v="0"/>
    <s v="N/A"/>
    <n v="0"/>
    <n v="0"/>
    <n v="0"/>
    <n v="0"/>
    <n v="0"/>
    <n v="0"/>
    <n v="0"/>
    <n v="0"/>
    <n v="0"/>
    <n v="0"/>
    <n v="0"/>
    <n v="0"/>
    <n v="0"/>
    <s v="FED HOUSNG &amp; COMM DEV FND"/>
    <s v="Default"/>
    <s v="SPC GRANT #2"/>
    <s v="HOUSING AND COMMUNITY DEVELOPMENT"/>
  </r>
  <r>
    <x v="0"/>
    <s v="0000000"/>
    <s v="350080"/>
    <x v="56"/>
    <s v="5593000"/>
    <n v="2015"/>
    <x v="3"/>
    <x v="56"/>
    <n v="0"/>
    <n v="0"/>
    <n v="0"/>
    <n v="0"/>
    <n v="0"/>
    <s v="N/A"/>
    <n v="0"/>
    <n v="0"/>
    <n v="0"/>
    <n v="0"/>
    <n v="0"/>
    <n v="0"/>
    <n v="0"/>
    <n v="0"/>
    <n v="0"/>
    <n v="0"/>
    <n v="0"/>
    <n v="0"/>
    <n v="0"/>
    <s v="FED HOUSNG &amp; COMM DEV FND"/>
    <s v="Default"/>
    <s v="SPC GRANT #2"/>
    <s v="COMMUNITY DEVELOPMENT SERVICES"/>
  </r>
  <r>
    <x v="0"/>
    <s v="0000000"/>
    <s v="350080"/>
    <x v="40"/>
    <s v="0000000"/>
    <n v="2015"/>
    <x v="3"/>
    <x v="40"/>
    <n v="0"/>
    <n v="0"/>
    <n v="0"/>
    <n v="0"/>
    <n v="0"/>
    <s v="N/A"/>
    <n v="0"/>
    <n v="0"/>
    <n v="108"/>
    <n v="191"/>
    <n v="-143"/>
    <n v="109"/>
    <n v="-265"/>
    <n v="45"/>
    <n v="-1"/>
    <n v="295"/>
    <n v="-305"/>
    <n v="-34"/>
    <n v="0"/>
    <s v="FED HOUSNG &amp; COMM DEV FND"/>
    <s v="Default"/>
    <s v="SPC GRANT #2"/>
    <s v="Default"/>
  </r>
  <r>
    <x v="0"/>
    <s v="0000000"/>
    <s v="350100"/>
    <x v="38"/>
    <s v="0000000"/>
    <n v="2015"/>
    <x v="3"/>
    <x v="38"/>
    <n v="0"/>
    <n v="0"/>
    <n v="0"/>
    <n v="0"/>
    <n v="0"/>
    <s v="N/A"/>
    <n v="0"/>
    <n v="0"/>
    <n v="0"/>
    <n v="0"/>
    <n v="0"/>
    <n v="0"/>
    <n v="0"/>
    <n v="0"/>
    <n v="0"/>
    <n v="0"/>
    <n v="0"/>
    <n v="0"/>
    <n v="0"/>
    <s v="FED HOUSNG &amp; COMM DEV FND"/>
    <s v="Default"/>
    <s v="SAFE HARBORS   MCKINNEY"/>
    <s v="Default"/>
  </r>
  <r>
    <x v="0"/>
    <s v="0000000"/>
    <s v="350100"/>
    <x v="39"/>
    <s v="0000000"/>
    <n v="2015"/>
    <x v="3"/>
    <x v="39"/>
    <n v="0"/>
    <n v="0"/>
    <n v="0"/>
    <n v="0"/>
    <n v="0"/>
    <s v="N/A"/>
    <n v="0"/>
    <n v="0"/>
    <n v="0"/>
    <n v="0"/>
    <n v="0"/>
    <n v="0"/>
    <n v="0"/>
    <n v="0"/>
    <n v="0"/>
    <n v="0"/>
    <n v="0"/>
    <n v="0"/>
    <n v="0"/>
    <s v="FED HOUSNG &amp; COMM DEV FND"/>
    <s v="Default"/>
    <s v="SAFE HARBORS   MCKINNEY"/>
    <s v="Default"/>
  </r>
  <r>
    <x v="0"/>
    <s v="0000000"/>
    <s v="350100"/>
    <x v="40"/>
    <s v="0000000"/>
    <n v="2015"/>
    <x v="3"/>
    <x v="40"/>
    <n v="0"/>
    <n v="0"/>
    <n v="0"/>
    <n v="0"/>
    <n v="0"/>
    <s v="N/A"/>
    <n v="0"/>
    <n v="0"/>
    <n v="0"/>
    <n v="0"/>
    <n v="0"/>
    <n v="0"/>
    <n v="0"/>
    <n v="0"/>
    <n v="0"/>
    <n v="0"/>
    <n v="0"/>
    <n v="0"/>
    <n v="0"/>
    <s v="FED HOUSNG &amp; COMM DEV FND"/>
    <s v="Default"/>
    <s v="SAFE HARBORS   MCKINNEY"/>
    <s v="Default"/>
  </r>
  <r>
    <x v="0"/>
    <s v="0000000"/>
    <s v="350101"/>
    <x v="39"/>
    <s v="0000000"/>
    <n v="2015"/>
    <x v="3"/>
    <x v="39"/>
    <n v="0"/>
    <n v="0"/>
    <n v="0"/>
    <n v="0"/>
    <n v="0"/>
    <s v="N/A"/>
    <n v="0"/>
    <n v="0"/>
    <n v="324"/>
    <n v="568"/>
    <n v="94"/>
    <n v="-105"/>
    <n v="-881"/>
    <n v="258"/>
    <n v="174"/>
    <n v="-232"/>
    <n v="-150"/>
    <n v="-50"/>
    <n v="0"/>
    <s v="FED HOUSNG &amp; COMM DEV FND"/>
    <s v="Default"/>
    <s v="MCKINNEY ADMIN"/>
    <s v="Default"/>
  </r>
  <r>
    <x v="0"/>
    <s v="0000000"/>
    <s v="350101"/>
    <x v="40"/>
    <s v="0000000"/>
    <n v="2015"/>
    <x v="3"/>
    <x v="40"/>
    <n v="0"/>
    <n v="0"/>
    <n v="0"/>
    <n v="0"/>
    <n v="0"/>
    <s v="N/A"/>
    <n v="0"/>
    <n v="0"/>
    <n v="55"/>
    <n v="96"/>
    <n v="15"/>
    <n v="-18"/>
    <n v="-148"/>
    <n v="49"/>
    <n v="32"/>
    <n v="2240"/>
    <n v="-2311"/>
    <n v="-10"/>
    <n v="0"/>
    <s v="FED HOUSNG &amp; COMM DEV FND"/>
    <s v="Default"/>
    <s v="MCKINNEY ADMIN"/>
    <s v="Default"/>
  </r>
  <r>
    <x v="0"/>
    <s v="0000000"/>
    <s v="350102"/>
    <x v="39"/>
    <s v="0000000"/>
    <n v="2015"/>
    <x v="3"/>
    <x v="39"/>
    <n v="0"/>
    <n v="0"/>
    <n v="0"/>
    <n v="0"/>
    <n v="0"/>
    <s v="N/A"/>
    <n v="0"/>
    <n v="0"/>
    <n v="102"/>
    <n v="179"/>
    <n v="-22"/>
    <n v="-37"/>
    <n v="-222"/>
    <n v="33"/>
    <n v="79"/>
    <n v="-112"/>
    <n v="50"/>
    <n v="-50"/>
    <n v="0"/>
    <s v="FED HOUSNG &amp; COMM DEV FND"/>
    <s v="Default"/>
    <s v="MULTISVRC CTRS N E KNG CO"/>
    <s v="Default"/>
  </r>
  <r>
    <x v="0"/>
    <s v="0000000"/>
    <s v="350102"/>
    <x v="40"/>
    <s v="0000000"/>
    <n v="2015"/>
    <x v="3"/>
    <x v="40"/>
    <n v="0"/>
    <n v="0"/>
    <n v="0"/>
    <n v="0"/>
    <n v="0"/>
    <s v="N/A"/>
    <n v="0"/>
    <n v="0"/>
    <n v="17"/>
    <n v="30"/>
    <n v="-3"/>
    <n v="-7"/>
    <n v="-37"/>
    <n v="7"/>
    <n v="15"/>
    <n v="340"/>
    <n v="-352"/>
    <n v="-10"/>
    <n v="0"/>
    <s v="FED HOUSNG &amp; COMM DEV FND"/>
    <s v="Default"/>
    <s v="MULTISVRC CTRS N E KNG CO"/>
    <s v="Default"/>
  </r>
  <r>
    <x v="0"/>
    <s v="0000000"/>
    <s v="350104"/>
    <x v="38"/>
    <s v="0000000"/>
    <n v="2015"/>
    <x v="3"/>
    <x v="38"/>
    <n v="0"/>
    <n v="0"/>
    <n v="0"/>
    <n v="0"/>
    <n v="0"/>
    <s v="N/A"/>
    <n v="0"/>
    <n v="0"/>
    <n v="0"/>
    <n v="0"/>
    <n v="0"/>
    <n v="0"/>
    <n v="0"/>
    <n v="0"/>
    <n v="0"/>
    <n v="0"/>
    <n v="0"/>
    <n v="0"/>
    <n v="0"/>
    <s v="FED HOUSNG &amp; COMM DEV FND"/>
    <s v="Default"/>
    <s v="EASTSIDE DOMESTIC VIOL PG"/>
    <s v="Default"/>
  </r>
  <r>
    <x v="0"/>
    <s v="0000000"/>
    <s v="350104"/>
    <x v="39"/>
    <s v="0000000"/>
    <n v="2015"/>
    <x v="3"/>
    <x v="39"/>
    <n v="0"/>
    <n v="0"/>
    <n v="0"/>
    <n v="0"/>
    <n v="0"/>
    <s v="N/A"/>
    <n v="0"/>
    <n v="0"/>
    <n v="17"/>
    <n v="465"/>
    <n v="-415"/>
    <n v="-9"/>
    <n v="-58"/>
    <n v="25"/>
    <n v="-25"/>
    <n v="0"/>
    <n v="312"/>
    <n v="-312"/>
    <n v="0"/>
    <s v="FED HOUSNG &amp; COMM DEV FND"/>
    <s v="Default"/>
    <s v="EASTSIDE DOMESTIC VIOL PG"/>
    <s v="Default"/>
  </r>
  <r>
    <x v="0"/>
    <s v="0000000"/>
    <s v="350104"/>
    <x v="40"/>
    <s v="0000000"/>
    <n v="2015"/>
    <x v="3"/>
    <x v="40"/>
    <n v="0"/>
    <n v="0"/>
    <n v="0"/>
    <n v="0"/>
    <n v="0"/>
    <s v="N/A"/>
    <n v="0"/>
    <n v="0"/>
    <n v="3"/>
    <n v="78"/>
    <n v="-70"/>
    <n v="-2"/>
    <n v="-9"/>
    <n v="5"/>
    <n v="-5"/>
    <n v="0"/>
    <n v="59"/>
    <n v="-59"/>
    <n v="0"/>
    <s v="FED HOUSNG &amp; COMM DEV FND"/>
    <s v="Default"/>
    <s v="EASTSIDE DOMESTIC VIOL PG"/>
    <s v="Default"/>
  </r>
  <r>
    <x v="0"/>
    <s v="0000000"/>
    <s v="350105"/>
    <x v="39"/>
    <s v="0000000"/>
    <n v="2015"/>
    <x v="3"/>
    <x v="39"/>
    <n v="0"/>
    <n v="0"/>
    <n v="0"/>
    <n v="0"/>
    <n v="0"/>
    <s v="N/A"/>
    <n v="0"/>
    <n v="0"/>
    <n v="0"/>
    <n v="0"/>
    <n v="47"/>
    <n v="39"/>
    <n v="-86"/>
    <n v="0"/>
    <n v="0"/>
    <n v="0"/>
    <n v="0"/>
    <n v="0"/>
    <n v="0"/>
    <s v="FED HOUSNG &amp; COMM DEV FND"/>
    <s v="Default"/>
    <s v="VIETNAM VETERANS TRANSTL"/>
    <s v="Default"/>
  </r>
  <r>
    <x v="0"/>
    <s v="0000000"/>
    <s v="350105"/>
    <x v="40"/>
    <s v="0000000"/>
    <n v="2015"/>
    <x v="3"/>
    <x v="40"/>
    <n v="0"/>
    <n v="0"/>
    <n v="0"/>
    <n v="0"/>
    <n v="0"/>
    <s v="N/A"/>
    <n v="0"/>
    <n v="0"/>
    <n v="0"/>
    <n v="0"/>
    <n v="8"/>
    <n v="7"/>
    <n v="-15"/>
    <n v="0"/>
    <n v="0"/>
    <n v="0"/>
    <n v="0"/>
    <n v="0"/>
    <n v="0"/>
    <s v="FED HOUSNG &amp; COMM DEV FND"/>
    <s v="Default"/>
    <s v="VIETNAM VETERANS TRANSTL"/>
    <s v="Default"/>
  </r>
  <r>
    <x v="0"/>
    <s v="0000000"/>
    <s v="350201"/>
    <x v="57"/>
    <s v="0000000"/>
    <n v="2015"/>
    <x v="4"/>
    <x v="57"/>
    <n v="0"/>
    <n v="0"/>
    <n v="34.340000000000003"/>
    <n v="0"/>
    <n v="-34.340000000000003"/>
    <s v="N/A"/>
    <n v="0"/>
    <n v="0"/>
    <n v="0"/>
    <n v="0"/>
    <n v="0"/>
    <n v="0"/>
    <n v="0"/>
    <n v="0"/>
    <n v="0"/>
    <n v="0"/>
    <n v="34.340000000000003"/>
    <n v="0"/>
    <n v="0"/>
    <s v="FED HOUSNG &amp; COMM DEV FND"/>
    <s v="Default"/>
    <s v="ADMINISTRATION BUDGET"/>
    <s v="Default"/>
  </r>
  <r>
    <x v="0"/>
    <s v="0000000"/>
    <s v="350201"/>
    <x v="58"/>
    <s v="0000000"/>
    <n v="2015"/>
    <x v="4"/>
    <x v="58"/>
    <n v="0"/>
    <n v="0"/>
    <n v="0"/>
    <n v="0"/>
    <n v="0"/>
    <s v="N/A"/>
    <n v="0"/>
    <n v="0"/>
    <n v="0"/>
    <n v="0"/>
    <n v="0"/>
    <n v="0"/>
    <n v="0"/>
    <n v="0"/>
    <n v="0"/>
    <n v="0"/>
    <n v="0"/>
    <n v="0"/>
    <n v="0"/>
    <s v="FED HOUSNG &amp; COMM DEV FND"/>
    <s v="Default"/>
    <s v="ADMINISTRATION BUDGET"/>
    <s v="Default"/>
  </r>
  <r>
    <x v="0"/>
    <s v="0000000"/>
    <s v="350201"/>
    <x v="59"/>
    <s v="0000000"/>
    <n v="2015"/>
    <x v="4"/>
    <x v="59"/>
    <n v="0"/>
    <n v="0"/>
    <n v="-141.49"/>
    <n v="0"/>
    <n v="141.49"/>
    <s v="N/A"/>
    <n v="0"/>
    <n v="0"/>
    <n v="0"/>
    <n v="-520.28"/>
    <n v="0"/>
    <n v="0"/>
    <n v="0"/>
    <n v="0"/>
    <n v="0"/>
    <n v="0"/>
    <n v="0"/>
    <n v="378.79"/>
    <n v="0"/>
    <s v="FED HOUSNG &amp; COMM DEV FND"/>
    <s v="Default"/>
    <s v="ADMINISTRATION BUDGET"/>
    <s v="Default"/>
  </r>
  <r>
    <x v="0"/>
    <s v="0000000"/>
    <s v="350201"/>
    <x v="60"/>
    <s v="0000000"/>
    <n v="2015"/>
    <x v="4"/>
    <x v="60"/>
    <n v="0"/>
    <n v="0"/>
    <n v="0"/>
    <n v="0"/>
    <n v="0"/>
    <s v="N/A"/>
    <n v="0"/>
    <n v="0"/>
    <n v="0"/>
    <n v="0"/>
    <n v="0"/>
    <n v="0"/>
    <n v="0"/>
    <n v="0"/>
    <n v="0"/>
    <n v="0"/>
    <n v="0"/>
    <n v="0"/>
    <n v="0"/>
    <s v="FED HOUSNG &amp; COMM DEV FND"/>
    <s v="Default"/>
    <s v="ADMINISTRATION BUDGET"/>
    <s v="Default"/>
  </r>
  <r>
    <x v="0"/>
    <s v="0000000"/>
    <s v="350201"/>
    <x v="61"/>
    <s v="0000000"/>
    <n v="2015"/>
    <x v="4"/>
    <x v="61"/>
    <n v="0"/>
    <n v="0"/>
    <n v="0"/>
    <n v="0"/>
    <n v="0"/>
    <s v="N/A"/>
    <n v="0"/>
    <n v="0"/>
    <n v="0"/>
    <n v="0"/>
    <n v="0"/>
    <n v="0"/>
    <n v="0"/>
    <n v="0"/>
    <n v="0"/>
    <n v="0"/>
    <n v="0"/>
    <n v="0"/>
    <n v="0"/>
    <s v="FED HOUSNG &amp; COMM DEV FND"/>
    <s v="Default"/>
    <s v="ADMINISTRATION BUDGET"/>
    <s v="Default"/>
  </r>
  <r>
    <x v="0"/>
    <s v="0000000"/>
    <s v="350203"/>
    <x v="61"/>
    <s v="0000000"/>
    <n v="2015"/>
    <x v="4"/>
    <x v="61"/>
    <n v="0"/>
    <n v="0"/>
    <n v="0"/>
    <n v="0"/>
    <n v="0"/>
    <s v="N/A"/>
    <n v="0"/>
    <n v="0"/>
    <n v="0"/>
    <n v="0"/>
    <n v="0"/>
    <n v="0"/>
    <n v="0"/>
    <n v="0"/>
    <n v="0"/>
    <n v="0"/>
    <n v="0"/>
    <n v="0"/>
    <n v="0"/>
    <s v="FED HOUSNG &amp; COMM DEV FND"/>
    <s v="Default"/>
    <s v="HPRP PROGRAM"/>
    <s v="Default"/>
  </r>
  <r>
    <x v="0"/>
    <s v="0000000"/>
    <s v="350203"/>
    <x v="41"/>
    <s v="0000000"/>
    <n v="2015"/>
    <x v="3"/>
    <x v="41"/>
    <n v="0"/>
    <n v="0"/>
    <n v="0"/>
    <n v="0"/>
    <n v="0"/>
    <s v="N/A"/>
    <n v="0"/>
    <n v="0"/>
    <n v="0"/>
    <n v="0"/>
    <n v="0"/>
    <n v="0"/>
    <n v="0"/>
    <n v="0"/>
    <n v="0"/>
    <n v="0"/>
    <n v="0"/>
    <n v="0"/>
    <n v="0"/>
    <s v="FED HOUSNG &amp; COMM DEV FND"/>
    <s v="Default"/>
    <s v="HPRP PROGRAM"/>
    <s v="Default"/>
  </r>
  <r>
    <x v="0"/>
    <s v="0000000"/>
    <s v="350203"/>
    <x v="41"/>
    <s v="5590000"/>
    <n v="2015"/>
    <x v="3"/>
    <x v="41"/>
    <n v="0"/>
    <n v="0"/>
    <n v="0"/>
    <n v="0"/>
    <n v="0"/>
    <s v="N/A"/>
    <n v="0"/>
    <n v="0"/>
    <n v="0"/>
    <n v="0"/>
    <n v="0"/>
    <n v="0"/>
    <n v="0"/>
    <n v="0"/>
    <n v="0"/>
    <n v="0"/>
    <n v="0"/>
    <n v="0"/>
    <n v="0"/>
    <s v="FED HOUSNG &amp; COMM DEV FND"/>
    <s v="Default"/>
    <s v="HPRP PROGRAM"/>
    <s v="HOUSING AND COMMUNITY DEVELOPMENT"/>
  </r>
  <r>
    <x v="0"/>
    <s v="0000000"/>
    <s v="350203"/>
    <x v="41"/>
    <s v="5593000"/>
    <n v="2015"/>
    <x v="3"/>
    <x v="41"/>
    <n v="0"/>
    <n v="0"/>
    <n v="0"/>
    <n v="0"/>
    <n v="0"/>
    <s v="N/A"/>
    <n v="0"/>
    <n v="0"/>
    <n v="0"/>
    <n v="0"/>
    <n v="0"/>
    <n v="0"/>
    <n v="0"/>
    <n v="0"/>
    <n v="0"/>
    <n v="0"/>
    <n v="0"/>
    <n v="0"/>
    <n v="0"/>
    <s v="FED HOUSNG &amp; COMM DEV FND"/>
    <s v="Default"/>
    <s v="HPRP PROGRAM"/>
    <s v="COMMUNITY DEVELOPMENT SERVICES"/>
  </r>
  <r>
    <x v="0"/>
    <s v="0000000"/>
    <s v="350206"/>
    <x v="38"/>
    <s v="0000000"/>
    <n v="2015"/>
    <x v="3"/>
    <x v="38"/>
    <n v="0"/>
    <n v="0"/>
    <n v="0"/>
    <n v="0"/>
    <n v="0"/>
    <s v="N/A"/>
    <n v="0"/>
    <n v="0"/>
    <n v="0"/>
    <n v="0"/>
    <n v="0"/>
    <n v="0"/>
    <n v="0"/>
    <n v="0"/>
    <n v="0"/>
    <n v="0"/>
    <n v="0"/>
    <n v="0"/>
    <n v="0"/>
    <s v="FED HOUSNG &amp; COMM DEV FND"/>
    <s v="Default"/>
    <s v="ESG PROGRAM"/>
    <s v="Default"/>
  </r>
  <r>
    <x v="0"/>
    <s v="0000000"/>
    <s v="350206"/>
    <x v="39"/>
    <s v="0000000"/>
    <n v="2015"/>
    <x v="3"/>
    <x v="39"/>
    <n v="0"/>
    <n v="0"/>
    <n v="0"/>
    <n v="0"/>
    <n v="0"/>
    <s v="N/A"/>
    <n v="0"/>
    <n v="0"/>
    <n v="56"/>
    <n v="427"/>
    <n v="-254"/>
    <n v="39"/>
    <n v="-268"/>
    <n v="99"/>
    <n v="197"/>
    <n v="907"/>
    <n v="-1203"/>
    <n v="0"/>
    <n v="0"/>
    <s v="FED HOUSNG &amp; COMM DEV FND"/>
    <s v="Default"/>
    <s v="ESG PROGRAM"/>
    <s v="Default"/>
  </r>
  <r>
    <x v="0"/>
    <s v="0000000"/>
    <s v="350206"/>
    <x v="40"/>
    <s v="0000000"/>
    <n v="2015"/>
    <x v="3"/>
    <x v="40"/>
    <n v="0"/>
    <n v="0"/>
    <n v="0"/>
    <n v="0"/>
    <n v="0"/>
    <s v="N/A"/>
    <n v="0"/>
    <n v="0"/>
    <n v="9"/>
    <n v="72"/>
    <n v="-42"/>
    <n v="7"/>
    <n v="-46"/>
    <n v="19"/>
    <n v="37"/>
    <n v="1078"/>
    <n v="-1134"/>
    <n v="0"/>
    <n v="0"/>
    <s v="FED HOUSNG &amp; COMM DEV FND"/>
    <s v="Default"/>
    <s v="ESG PROGRAM"/>
    <s v="Default"/>
  </r>
  <r>
    <x v="0"/>
    <s v="0000000"/>
    <s v="350208"/>
    <x v="62"/>
    <s v="BGTONLY"/>
    <n v="2015"/>
    <x v="4"/>
    <x v="62"/>
    <n v="270000"/>
    <n v="270000"/>
    <n v="0"/>
    <n v="0"/>
    <n v="270000"/>
    <s v="0"/>
    <n v="0"/>
    <n v="0"/>
    <n v="0"/>
    <n v="0"/>
    <n v="0"/>
    <n v="0"/>
    <n v="0"/>
    <n v="0"/>
    <n v="0"/>
    <n v="0"/>
    <n v="0"/>
    <n v="0"/>
    <n v="0"/>
    <s v="FED HOUSNG &amp; COMM DEV FND"/>
    <s v="Default"/>
    <s v="DEFAULT PROJECT"/>
    <s v="BUDGET ONLY DEFAULT"/>
  </r>
  <r>
    <x v="0"/>
    <s v="0000000"/>
    <s v="350208"/>
    <x v="63"/>
    <s v="BGTONLY"/>
    <n v="2015"/>
    <x v="4"/>
    <x v="63"/>
    <n v="6853392"/>
    <n v="6853392"/>
    <n v="0"/>
    <n v="0"/>
    <n v="6853392"/>
    <s v="0"/>
    <n v="0"/>
    <n v="0"/>
    <n v="0"/>
    <n v="0"/>
    <n v="0"/>
    <n v="0"/>
    <n v="0"/>
    <n v="0"/>
    <n v="0"/>
    <n v="0"/>
    <n v="0"/>
    <n v="0"/>
    <n v="0"/>
    <s v="FED HOUSNG &amp; COMM DEV FND"/>
    <s v="Default"/>
    <s v="DEFAULT PROJECT"/>
    <s v="BUDGET ONLY DEFAULT"/>
  </r>
  <r>
    <x v="0"/>
    <s v="0000000"/>
    <s v="350208"/>
    <x v="64"/>
    <s v="BGTONLY"/>
    <n v="2015"/>
    <x v="4"/>
    <x v="64"/>
    <n v="1055000"/>
    <n v="1055000"/>
    <n v="0"/>
    <n v="0"/>
    <n v="1055000"/>
    <s v="0"/>
    <n v="0"/>
    <n v="0"/>
    <n v="0"/>
    <n v="0"/>
    <n v="0"/>
    <n v="0"/>
    <n v="0"/>
    <n v="0"/>
    <n v="0"/>
    <n v="0"/>
    <n v="0"/>
    <n v="0"/>
    <n v="0"/>
    <s v="FED HOUSNG &amp; COMM DEV FND"/>
    <s v="Default"/>
    <s v="DEFAULT PROJECT"/>
    <s v="BUDGET ONLY DEFAULT"/>
  </r>
  <r>
    <x v="0"/>
    <s v="0000000"/>
    <s v="350208"/>
    <x v="65"/>
    <s v="BGTONLY"/>
    <n v="2015"/>
    <x v="4"/>
    <x v="65"/>
    <n v="216048"/>
    <n v="216048"/>
    <n v="0"/>
    <n v="0"/>
    <n v="216048"/>
    <s v="0"/>
    <n v="0"/>
    <n v="0"/>
    <n v="0"/>
    <n v="0"/>
    <n v="0"/>
    <n v="0"/>
    <n v="0"/>
    <n v="0"/>
    <n v="0"/>
    <n v="0"/>
    <n v="0"/>
    <n v="0"/>
    <n v="0"/>
    <s v="FED HOUSNG &amp; COMM DEV FND"/>
    <s v="Default"/>
    <s v="DEFAULT PROJECT"/>
    <s v="BUDGET ONLY DEFAULT"/>
  </r>
  <r>
    <x v="0"/>
    <s v="0000000"/>
    <s v="350208"/>
    <x v="46"/>
    <s v="BGTONLY"/>
    <n v="2015"/>
    <x v="4"/>
    <x v="46"/>
    <n v="87140"/>
    <n v="87140"/>
    <n v="0"/>
    <n v="0"/>
    <n v="87140"/>
    <s v="0"/>
    <n v="0"/>
    <n v="0"/>
    <n v="0"/>
    <n v="0"/>
    <n v="0"/>
    <n v="0"/>
    <n v="0"/>
    <n v="0"/>
    <n v="0"/>
    <n v="0"/>
    <n v="0"/>
    <n v="0"/>
    <n v="0"/>
    <s v="FED HOUSNG &amp; COMM DEV FND"/>
    <s v="Default"/>
    <s v="DEFAULT PROJECT"/>
    <s v="BUDGET ONLY DEFAULT"/>
  </r>
  <r>
    <x v="0"/>
    <s v="0000000"/>
    <s v="350208"/>
    <x v="66"/>
    <s v="BGTONLY"/>
    <n v="2015"/>
    <x v="4"/>
    <x v="66"/>
    <n v="4"/>
    <n v="4"/>
    <n v="0"/>
    <n v="0"/>
    <n v="4"/>
    <s v="0"/>
    <n v="0"/>
    <n v="0"/>
    <n v="0"/>
    <n v="0"/>
    <n v="0"/>
    <n v="0"/>
    <n v="0"/>
    <n v="0"/>
    <n v="0"/>
    <n v="0"/>
    <n v="0"/>
    <n v="0"/>
    <n v="0"/>
    <s v="FED HOUSNG &amp; COMM DEV FND"/>
    <s v="Default"/>
    <s v="DEFAULT PROJECT"/>
    <s v="BUDGET ONLY DEFAULT"/>
  </r>
  <r>
    <x v="0"/>
    <s v="0000000"/>
    <s v="350208"/>
    <x v="37"/>
    <s v="BGTONLY"/>
    <n v="2015"/>
    <x v="4"/>
    <x v="37"/>
    <n v="4439"/>
    <n v="4439"/>
    <n v="0"/>
    <n v="0"/>
    <n v="4439"/>
    <s v="0"/>
    <n v="0"/>
    <n v="0"/>
    <n v="0"/>
    <n v="0"/>
    <n v="0"/>
    <n v="0"/>
    <n v="0"/>
    <n v="0"/>
    <n v="0"/>
    <n v="0"/>
    <n v="0"/>
    <n v="0"/>
    <n v="0"/>
    <s v="FED HOUSNG &amp; COMM DEV FND"/>
    <s v="Default"/>
    <s v="DEFAULT PROJECT"/>
    <s v="BUDGET ONLY DEFAULT"/>
  </r>
  <r>
    <x v="0"/>
    <s v="0000000"/>
    <s v="350208"/>
    <x v="67"/>
    <s v="BGTONLY"/>
    <n v="2015"/>
    <x v="3"/>
    <x v="67"/>
    <n v="-2"/>
    <n v="-2"/>
    <n v="0"/>
    <n v="0"/>
    <n v="-2"/>
    <s v="0"/>
    <n v="0"/>
    <n v="0"/>
    <n v="0"/>
    <n v="0"/>
    <n v="0"/>
    <n v="0"/>
    <n v="0"/>
    <n v="0"/>
    <n v="0"/>
    <n v="0"/>
    <n v="0"/>
    <n v="0"/>
    <n v="0"/>
    <s v="FED HOUSNG &amp; COMM DEV FND"/>
    <s v="Default"/>
    <s v="DEFAULT PROJECT"/>
    <s v="BUDGET ONLY DEFAULT"/>
  </r>
  <r>
    <x v="0"/>
    <s v="0000000"/>
    <s v="350208"/>
    <x v="44"/>
    <s v="BGTONLY"/>
    <n v="2015"/>
    <x v="3"/>
    <x v="44"/>
    <n v="35568"/>
    <n v="35568"/>
    <n v="0"/>
    <n v="0"/>
    <n v="35568"/>
    <s v="0"/>
    <n v="0"/>
    <n v="0"/>
    <n v="0"/>
    <n v="0"/>
    <n v="0"/>
    <n v="0"/>
    <n v="0"/>
    <n v="0"/>
    <n v="0"/>
    <n v="0"/>
    <n v="0"/>
    <n v="0"/>
    <n v="0"/>
    <s v="FED HOUSNG &amp; COMM DEV FND"/>
    <s v="Default"/>
    <s v="DEFAULT PROJECT"/>
    <s v="BUDGET ONLY DEFAULT"/>
  </r>
  <r>
    <x v="0"/>
    <s v="0000000"/>
    <s v="350208"/>
    <x v="45"/>
    <s v="BGTONLY"/>
    <n v="2015"/>
    <x v="3"/>
    <x v="45"/>
    <n v="35572"/>
    <n v="35572"/>
    <n v="0"/>
    <n v="0"/>
    <n v="35572"/>
    <s v="0"/>
    <n v="0"/>
    <n v="0"/>
    <n v="0"/>
    <n v="0"/>
    <n v="0"/>
    <n v="0"/>
    <n v="0"/>
    <n v="0"/>
    <n v="0"/>
    <n v="0"/>
    <n v="0"/>
    <n v="0"/>
    <n v="0"/>
    <s v="FED HOUSNG &amp; COMM DEV FND"/>
    <s v="Default"/>
    <s v="DEFAULT PROJECT"/>
    <s v="BUDGET ONLY DEFAULT"/>
  </r>
  <r>
    <x v="0"/>
    <s v="0000000"/>
    <s v="350208"/>
    <x v="41"/>
    <s v="BGTONLY"/>
    <n v="2015"/>
    <x v="3"/>
    <x v="41"/>
    <n v="9305054"/>
    <n v="9305054"/>
    <n v="0"/>
    <n v="0"/>
    <n v="9305054"/>
    <s v="0"/>
    <n v="0"/>
    <n v="0"/>
    <n v="0"/>
    <n v="0"/>
    <n v="0"/>
    <n v="0"/>
    <n v="0"/>
    <n v="0"/>
    <n v="0"/>
    <n v="0"/>
    <n v="0"/>
    <n v="0"/>
    <n v="0"/>
    <s v="FED HOUSNG &amp; COMM DEV FND"/>
    <s v="Default"/>
    <s v="DEFAULT PROJECT"/>
    <s v="BUDGET ONLY DEFAULT"/>
  </r>
  <r>
    <x v="0"/>
    <s v="0000000"/>
    <s v="350209"/>
    <x v="68"/>
    <s v="0000000"/>
    <n v="2015"/>
    <x v="0"/>
    <x v="68"/>
    <n v="0"/>
    <n v="0"/>
    <n v="0"/>
    <n v="0"/>
    <n v="0"/>
    <s v="N/A"/>
    <n v="0"/>
    <n v="0"/>
    <n v="0"/>
    <n v="0"/>
    <n v="0"/>
    <n v="0"/>
    <n v="0"/>
    <n v="0"/>
    <n v="0"/>
    <n v="0"/>
    <n v="0"/>
    <n v="0"/>
    <n v="0"/>
    <s v="FED HOUSNG &amp; COMM DEV FND"/>
    <s v="Default"/>
    <s v="DEFAULT PROJECT"/>
    <s v="Default"/>
  </r>
  <r>
    <x v="0"/>
    <s v="0000000"/>
    <s v="350209"/>
    <x v="69"/>
    <s v="0000000"/>
    <n v="2015"/>
    <x v="4"/>
    <x v="69"/>
    <n v="0"/>
    <n v="0"/>
    <n v="0"/>
    <n v="0"/>
    <n v="0"/>
    <s v="N/A"/>
    <n v="0"/>
    <n v="0"/>
    <n v="0"/>
    <n v="0"/>
    <n v="0"/>
    <n v="0"/>
    <n v="0"/>
    <n v="0"/>
    <n v="0"/>
    <n v="0"/>
    <n v="0"/>
    <n v="0"/>
    <n v="0"/>
    <s v="FED HOUSNG &amp; COMM DEV FND"/>
    <s v="Default"/>
    <s v="DEFAULT PROJECT"/>
    <s v="Default"/>
  </r>
  <r>
    <x v="0"/>
    <s v="0000000"/>
    <s v="350209"/>
    <x v="38"/>
    <s v="BGTONLY"/>
    <n v="2015"/>
    <x v="3"/>
    <x v="38"/>
    <n v="2319180"/>
    <n v="2319180"/>
    <n v="0"/>
    <n v="0"/>
    <n v="2319180"/>
    <s v="0"/>
    <n v="0"/>
    <n v="0"/>
    <n v="0"/>
    <n v="0"/>
    <n v="0"/>
    <n v="0"/>
    <n v="0"/>
    <n v="0"/>
    <n v="0"/>
    <n v="0"/>
    <n v="0"/>
    <n v="0"/>
    <n v="0"/>
    <s v="FED HOUSNG &amp; COMM DEV FND"/>
    <s v="Default"/>
    <s v="DEFAULT PROJECT"/>
    <s v="BUDGET ONLY DEFAULT"/>
  </r>
  <r>
    <x v="0"/>
    <s v="0000000"/>
    <s v="350209"/>
    <x v="67"/>
    <s v="BGTONLY"/>
    <n v="2015"/>
    <x v="3"/>
    <x v="67"/>
    <n v="-1974685"/>
    <n v="-1974685"/>
    <n v="0"/>
    <n v="0"/>
    <n v="-1974685"/>
    <s v="0"/>
    <n v="0"/>
    <n v="0"/>
    <n v="0"/>
    <n v="0"/>
    <n v="0"/>
    <n v="0"/>
    <n v="0"/>
    <n v="0"/>
    <n v="0"/>
    <n v="0"/>
    <n v="0"/>
    <n v="0"/>
    <n v="0"/>
    <s v="FED HOUSNG &amp; COMM DEV FND"/>
    <s v="Default"/>
    <s v="DEFAULT PROJECT"/>
    <s v="BUDGET ONLY DEFAULT"/>
  </r>
  <r>
    <x v="0"/>
    <s v="0000000"/>
    <s v="350209"/>
    <x v="44"/>
    <s v="BGTONLY"/>
    <n v="2015"/>
    <x v="3"/>
    <x v="44"/>
    <n v="-1045585"/>
    <n v="-1045585"/>
    <n v="0"/>
    <n v="0"/>
    <n v="-1045585"/>
    <s v="0"/>
    <n v="0"/>
    <n v="0"/>
    <n v="0"/>
    <n v="0"/>
    <n v="0"/>
    <n v="0"/>
    <n v="0"/>
    <n v="0"/>
    <n v="0"/>
    <n v="0"/>
    <n v="0"/>
    <n v="0"/>
    <n v="0"/>
    <s v="FED HOUSNG &amp; COMM DEV FND"/>
    <s v="Default"/>
    <s v="DEFAULT PROJECT"/>
    <s v="BUDGET ONLY DEFAULT"/>
  </r>
  <r>
    <x v="0"/>
    <s v="0000000"/>
    <s v="350209"/>
    <x v="39"/>
    <s v="0000000"/>
    <n v="2015"/>
    <x v="3"/>
    <x v="39"/>
    <n v="0"/>
    <n v="0"/>
    <n v="0"/>
    <n v="0"/>
    <n v="0"/>
    <s v="N/A"/>
    <n v="0"/>
    <n v="0"/>
    <n v="215"/>
    <n v="736"/>
    <n v="-805"/>
    <n v="3583"/>
    <n v="-3729"/>
    <n v="250"/>
    <n v="87"/>
    <n v="-337"/>
    <n v="1249"/>
    <n v="-1249"/>
    <n v="0"/>
    <s v="FED HOUSNG &amp; COMM DEV FND"/>
    <s v="Default"/>
    <s v="DEFAULT PROJECT"/>
    <s v="Default"/>
  </r>
  <r>
    <x v="0"/>
    <s v="0000000"/>
    <s v="350209"/>
    <x v="45"/>
    <s v="BGTONLY"/>
    <n v="2015"/>
    <x v="3"/>
    <x v="45"/>
    <n v="-857205"/>
    <n v="-857205"/>
    <n v="0"/>
    <n v="0"/>
    <n v="-857205"/>
    <s v="0"/>
    <n v="0"/>
    <n v="0"/>
    <n v="0"/>
    <n v="0"/>
    <n v="0"/>
    <n v="0"/>
    <n v="0"/>
    <n v="0"/>
    <n v="0"/>
    <n v="0"/>
    <n v="0"/>
    <n v="0"/>
    <n v="0"/>
    <s v="FED HOUSNG &amp; COMM DEV FND"/>
    <s v="Default"/>
    <s v="DEFAULT PROJECT"/>
    <s v="BUDGET ONLY DEFAULT"/>
  </r>
  <r>
    <x v="0"/>
    <s v="0000000"/>
    <s v="350209"/>
    <x v="70"/>
    <s v="BGTONLY"/>
    <n v="2015"/>
    <x v="3"/>
    <x v="70"/>
    <n v="490332"/>
    <n v="490332"/>
    <n v="0"/>
    <n v="0"/>
    <n v="490332"/>
    <s v="0"/>
    <n v="0"/>
    <n v="0"/>
    <n v="0"/>
    <n v="0"/>
    <n v="0"/>
    <n v="0"/>
    <n v="0"/>
    <n v="0"/>
    <n v="0"/>
    <n v="0"/>
    <n v="0"/>
    <n v="0"/>
    <n v="0"/>
    <s v="FED HOUSNG &amp; COMM DEV FND"/>
    <s v="Default"/>
    <s v="DEFAULT PROJECT"/>
    <s v="BUDGET ONLY DEFAULT"/>
  </r>
  <r>
    <x v="0"/>
    <s v="0000000"/>
    <s v="350209"/>
    <x v="71"/>
    <s v="BGTONLY"/>
    <n v="2015"/>
    <x v="3"/>
    <x v="71"/>
    <n v="175871"/>
    <n v="175871"/>
    <n v="0"/>
    <n v="0"/>
    <n v="175871"/>
    <s v="0"/>
    <n v="0"/>
    <n v="0"/>
    <n v="0"/>
    <n v="0"/>
    <n v="0"/>
    <n v="0"/>
    <n v="0"/>
    <n v="0"/>
    <n v="0"/>
    <n v="0"/>
    <n v="0"/>
    <n v="0"/>
    <n v="0"/>
    <s v="FED HOUSNG &amp; COMM DEV FND"/>
    <s v="Default"/>
    <s v="DEFAULT PROJECT"/>
    <s v="BUDGET ONLY DEFAULT"/>
  </r>
  <r>
    <x v="0"/>
    <s v="0000000"/>
    <s v="350209"/>
    <x v="72"/>
    <s v="BGTONLY"/>
    <n v="2015"/>
    <x v="3"/>
    <x v="72"/>
    <n v="234480"/>
    <n v="234480"/>
    <n v="0"/>
    <n v="0"/>
    <n v="234480"/>
    <s v="0"/>
    <n v="0"/>
    <n v="0"/>
    <n v="0"/>
    <n v="0"/>
    <n v="0"/>
    <n v="0"/>
    <n v="0"/>
    <n v="0"/>
    <n v="0"/>
    <n v="0"/>
    <n v="0"/>
    <n v="0"/>
    <n v="0"/>
    <s v="FED HOUSNG &amp; COMM DEV FND"/>
    <s v="Default"/>
    <s v="DEFAULT PROJECT"/>
    <s v="BUDGET ONLY DEFAULT"/>
  </r>
  <r>
    <x v="0"/>
    <s v="0000000"/>
    <s v="350209"/>
    <x v="73"/>
    <s v="BGTONLY"/>
    <n v="2015"/>
    <x v="3"/>
    <x v="73"/>
    <n v="-4632"/>
    <n v="-4632"/>
    <n v="0"/>
    <n v="0"/>
    <n v="-4632"/>
    <s v="0"/>
    <n v="0"/>
    <n v="0"/>
    <n v="0"/>
    <n v="0"/>
    <n v="0"/>
    <n v="0"/>
    <n v="0"/>
    <n v="0"/>
    <n v="0"/>
    <n v="0"/>
    <n v="0"/>
    <n v="0"/>
    <n v="0"/>
    <s v="FED HOUSNG &amp; COMM DEV FND"/>
    <s v="Default"/>
    <s v="DEFAULT PROJECT"/>
    <s v="BUDGET ONLY DEFAULT"/>
  </r>
  <r>
    <x v="0"/>
    <s v="0000000"/>
    <s v="350209"/>
    <x v="40"/>
    <s v="0000000"/>
    <n v="2015"/>
    <x v="3"/>
    <x v="40"/>
    <n v="0"/>
    <n v="0"/>
    <n v="0"/>
    <n v="0"/>
    <n v="0"/>
    <s v="N/A"/>
    <n v="0"/>
    <n v="0"/>
    <n v="36"/>
    <n v="125"/>
    <n v="-137"/>
    <n v="604"/>
    <n v="-628"/>
    <n v="47"/>
    <n v="17"/>
    <n v="1649"/>
    <n v="-1477"/>
    <n v="-236"/>
    <n v="0"/>
    <s v="FED HOUSNG &amp; COMM DEV FND"/>
    <s v="Default"/>
    <s v="DEFAULT PROJECT"/>
    <s v="Default"/>
  </r>
  <r>
    <x v="0"/>
    <s v="0000000"/>
    <s v="350209"/>
    <x v="74"/>
    <s v="BGTONLY"/>
    <n v="2015"/>
    <x v="3"/>
    <x v="74"/>
    <n v="31363"/>
    <n v="31363"/>
    <n v="0"/>
    <n v="0"/>
    <n v="31363"/>
    <s v="0"/>
    <n v="0"/>
    <n v="0"/>
    <n v="0"/>
    <n v="0"/>
    <n v="0"/>
    <n v="0"/>
    <n v="0"/>
    <n v="0"/>
    <n v="0"/>
    <n v="0"/>
    <n v="0"/>
    <n v="0"/>
    <n v="0"/>
    <s v="FED HOUSNG &amp; COMM DEV FND"/>
    <s v="Default"/>
    <s v="DEFAULT PROJECT"/>
    <s v="BUDGET ONLY DEFAULT"/>
  </r>
  <r>
    <x v="0"/>
    <s v="0000000"/>
    <s v="350209"/>
    <x v="75"/>
    <s v="BGTONLY"/>
    <n v="2015"/>
    <x v="3"/>
    <x v="75"/>
    <n v="13146"/>
    <n v="13146"/>
    <n v="0"/>
    <n v="0"/>
    <n v="13146"/>
    <s v="0"/>
    <n v="0"/>
    <n v="0"/>
    <n v="0"/>
    <n v="0"/>
    <n v="0"/>
    <n v="0"/>
    <n v="0"/>
    <n v="0"/>
    <n v="0"/>
    <n v="0"/>
    <n v="0"/>
    <n v="0"/>
    <n v="0"/>
    <s v="FED HOUSNG &amp; COMM DEV FND"/>
    <s v="Default"/>
    <s v="DEFAULT PROJECT"/>
    <s v="BUDGET ONLY DEFAULT"/>
  </r>
  <r>
    <x v="0"/>
    <s v="0000000"/>
    <s v="350209"/>
    <x v="51"/>
    <s v="5188000"/>
    <n v="2015"/>
    <x v="3"/>
    <x v="51"/>
    <n v="0"/>
    <n v="0"/>
    <n v="1126.1200000000001"/>
    <n v="0"/>
    <n v="-1126.1200000000001"/>
    <s v="N/A"/>
    <n v="0"/>
    <n v="0"/>
    <n v="0"/>
    <n v="0"/>
    <n v="0"/>
    <n v="0"/>
    <n v="0"/>
    <n v="0"/>
    <n v="0"/>
    <n v="0"/>
    <n v="0"/>
    <n v="0"/>
    <n v="1126.1200000000001"/>
    <s v="FED HOUSNG &amp; COMM DEV FND"/>
    <s v="Default"/>
    <s v="DEFAULT PROJECT"/>
    <s v="DATA PROCESSING"/>
  </r>
  <r>
    <x v="0"/>
    <s v="0000000"/>
    <s v="350209"/>
    <x v="51"/>
    <s v="BGTONLY"/>
    <n v="2015"/>
    <x v="3"/>
    <x v="51"/>
    <n v="-1"/>
    <n v="-1"/>
    <n v="0"/>
    <n v="0"/>
    <n v="-1"/>
    <s v="0"/>
    <n v="0"/>
    <n v="0"/>
    <n v="0"/>
    <n v="0"/>
    <n v="0"/>
    <n v="0"/>
    <n v="0"/>
    <n v="0"/>
    <n v="0"/>
    <n v="0"/>
    <n v="0"/>
    <n v="0"/>
    <n v="0"/>
    <s v="FED HOUSNG &amp; COMM DEV FND"/>
    <s v="Default"/>
    <s v="DEFAULT PROJECT"/>
    <s v="BUDGET ONLY DEFAULT"/>
  </r>
  <r>
    <x v="0"/>
    <s v="0000000"/>
    <s v="350209"/>
    <x v="76"/>
    <s v="BGTONLY"/>
    <n v="2015"/>
    <x v="3"/>
    <x v="76"/>
    <n v="12750"/>
    <n v="12750"/>
    <n v="0"/>
    <n v="0"/>
    <n v="12750"/>
    <s v="0"/>
    <n v="0"/>
    <n v="0"/>
    <n v="0"/>
    <n v="0"/>
    <n v="0"/>
    <n v="0"/>
    <n v="0"/>
    <n v="0"/>
    <n v="0"/>
    <n v="0"/>
    <n v="0"/>
    <n v="0"/>
    <n v="0"/>
    <s v="FED HOUSNG &amp; COMM DEV FND"/>
    <s v="Default"/>
    <s v="DEFAULT PROJECT"/>
    <s v="BUDGET ONLY DEFAULT"/>
  </r>
  <r>
    <x v="0"/>
    <s v="0000000"/>
    <s v="350209"/>
    <x v="77"/>
    <s v="BGTONLY"/>
    <n v="2015"/>
    <x v="3"/>
    <x v="77"/>
    <n v="77428"/>
    <n v="77428"/>
    <n v="0"/>
    <n v="0"/>
    <n v="77428"/>
    <s v="0"/>
    <n v="0"/>
    <n v="0"/>
    <n v="0"/>
    <n v="0"/>
    <n v="0"/>
    <n v="0"/>
    <n v="0"/>
    <n v="0"/>
    <n v="0"/>
    <n v="0"/>
    <n v="0"/>
    <n v="0"/>
    <n v="0"/>
    <s v="FED HOUSNG &amp; COMM DEV FND"/>
    <s v="Default"/>
    <s v="DEFAULT PROJECT"/>
    <s v="BUDGET ONLY DEFAULT"/>
  </r>
  <r>
    <x v="0"/>
    <s v="0000000"/>
    <s v="350209"/>
    <x v="42"/>
    <s v="BGTONLY"/>
    <n v="2015"/>
    <x v="3"/>
    <x v="42"/>
    <n v="2048"/>
    <n v="2048"/>
    <n v="0"/>
    <n v="0"/>
    <n v="2048"/>
    <s v="0"/>
    <n v="0"/>
    <n v="0"/>
    <n v="0"/>
    <n v="0"/>
    <n v="0"/>
    <n v="0"/>
    <n v="0"/>
    <n v="0"/>
    <n v="0"/>
    <n v="0"/>
    <n v="0"/>
    <n v="0"/>
    <n v="0"/>
    <s v="FED HOUSNG &amp; COMM DEV FND"/>
    <s v="Default"/>
    <s v="DEFAULT PROJECT"/>
    <s v="BUDGET ONLY DEFAULT"/>
  </r>
  <r>
    <x v="0"/>
    <s v="0000000"/>
    <s v="350209"/>
    <x v="78"/>
    <s v="BGTONLY"/>
    <n v="2015"/>
    <x v="3"/>
    <x v="78"/>
    <n v="4"/>
    <n v="4"/>
    <n v="0"/>
    <n v="0"/>
    <n v="4"/>
    <s v="0"/>
    <n v="0"/>
    <n v="0"/>
    <n v="0"/>
    <n v="0"/>
    <n v="0"/>
    <n v="0"/>
    <n v="0"/>
    <n v="0"/>
    <n v="0"/>
    <n v="0"/>
    <n v="0"/>
    <n v="0"/>
    <n v="0"/>
    <s v="FED HOUSNG &amp; COMM DEV FND"/>
    <s v="Default"/>
    <s v="DEFAULT PROJECT"/>
    <s v="BUDGET ONLY DEFAULT"/>
  </r>
  <r>
    <x v="0"/>
    <s v="0000000"/>
    <s v="350209"/>
    <x v="79"/>
    <s v="BGTONLY"/>
    <n v="2015"/>
    <x v="3"/>
    <x v="79"/>
    <n v="-1"/>
    <n v="-1"/>
    <n v="0"/>
    <n v="0"/>
    <n v="-1"/>
    <s v="0"/>
    <n v="0"/>
    <n v="0"/>
    <n v="0"/>
    <n v="0"/>
    <n v="0"/>
    <n v="0"/>
    <n v="0"/>
    <n v="0"/>
    <n v="0"/>
    <n v="0"/>
    <n v="0"/>
    <n v="0"/>
    <n v="0"/>
    <s v="FED HOUSNG &amp; COMM DEV FND"/>
    <s v="Default"/>
    <s v="DEFAULT PROJECT"/>
    <s v="BUDGET ONLY DEFAULT"/>
  </r>
  <r>
    <x v="0"/>
    <s v="0000000"/>
    <s v="350209"/>
    <x v="80"/>
    <s v="BGTONLY"/>
    <n v="2015"/>
    <x v="3"/>
    <x v="80"/>
    <n v="2514"/>
    <n v="2514"/>
    <n v="0"/>
    <n v="0"/>
    <n v="2514"/>
    <s v="0"/>
    <n v="0"/>
    <n v="0"/>
    <n v="0"/>
    <n v="0"/>
    <n v="0"/>
    <n v="0"/>
    <n v="0"/>
    <n v="0"/>
    <n v="0"/>
    <n v="0"/>
    <n v="0"/>
    <n v="0"/>
    <n v="0"/>
    <s v="FED HOUSNG &amp; COMM DEV FND"/>
    <s v="Default"/>
    <s v="DEFAULT PROJECT"/>
    <s v="BUDGET ONLY DEFAULT"/>
  </r>
  <r>
    <x v="0"/>
    <s v="0000000"/>
    <s v="350209"/>
    <x v="81"/>
    <s v="BGTONLY"/>
    <n v="2015"/>
    <x v="3"/>
    <x v="81"/>
    <n v="0"/>
    <n v="0"/>
    <n v="0"/>
    <n v="0"/>
    <n v="0"/>
    <s v="N/A"/>
    <n v="0"/>
    <n v="0"/>
    <n v="0"/>
    <n v="0"/>
    <n v="0"/>
    <n v="0"/>
    <n v="0"/>
    <n v="0"/>
    <n v="0"/>
    <n v="0"/>
    <n v="0"/>
    <n v="0"/>
    <n v="0"/>
    <s v="FED HOUSNG &amp; COMM DEV FND"/>
    <s v="Default"/>
    <s v="DEFAULT PROJECT"/>
    <s v="BUDGET ONLY DEFAULT"/>
  </r>
  <r>
    <x v="0"/>
    <s v="0000000"/>
    <s v="350209"/>
    <x v="82"/>
    <s v="BGTONLY"/>
    <n v="2015"/>
    <x v="3"/>
    <x v="82"/>
    <n v="3144"/>
    <n v="3144"/>
    <n v="0"/>
    <n v="0"/>
    <n v="3144"/>
    <s v="0"/>
    <n v="0"/>
    <n v="0"/>
    <n v="0"/>
    <n v="0"/>
    <n v="0"/>
    <n v="0"/>
    <n v="0"/>
    <n v="0"/>
    <n v="0"/>
    <n v="0"/>
    <n v="0"/>
    <n v="0"/>
    <n v="0"/>
    <s v="FED HOUSNG &amp; COMM DEV FND"/>
    <s v="Default"/>
    <s v="DEFAULT PROJECT"/>
    <s v="BUDGET ONLY DEFAULT"/>
  </r>
  <r>
    <x v="0"/>
    <s v="0000000"/>
    <s v="350209"/>
    <x v="83"/>
    <s v="BGTONLY"/>
    <n v="2015"/>
    <x v="3"/>
    <x v="83"/>
    <n v="8393"/>
    <n v="8393"/>
    <n v="0"/>
    <n v="0"/>
    <n v="8393"/>
    <s v="0"/>
    <n v="0"/>
    <n v="0"/>
    <n v="0"/>
    <n v="0"/>
    <n v="0"/>
    <n v="0"/>
    <n v="0"/>
    <n v="0"/>
    <n v="0"/>
    <n v="0"/>
    <n v="0"/>
    <n v="0"/>
    <n v="0"/>
    <s v="FED HOUSNG &amp; COMM DEV FND"/>
    <s v="Default"/>
    <s v="DEFAULT PROJECT"/>
    <s v="BUDGET ONLY DEFAULT"/>
  </r>
  <r>
    <x v="0"/>
    <s v="0000000"/>
    <s v="350209"/>
    <x v="84"/>
    <s v="BGTONLY"/>
    <n v="2015"/>
    <x v="3"/>
    <x v="84"/>
    <n v="51096"/>
    <n v="51096"/>
    <n v="0"/>
    <n v="0"/>
    <n v="51096"/>
    <s v="0"/>
    <n v="0"/>
    <n v="0"/>
    <n v="0"/>
    <n v="0"/>
    <n v="0"/>
    <n v="0"/>
    <n v="0"/>
    <n v="0"/>
    <n v="0"/>
    <n v="0"/>
    <n v="0"/>
    <n v="0"/>
    <n v="0"/>
    <s v="FED HOUSNG &amp; COMM DEV FND"/>
    <s v="Default"/>
    <s v="DEFAULT PROJECT"/>
    <s v="BUDGET ONLY DEFAULT"/>
  </r>
  <r>
    <x v="0"/>
    <s v="0000000"/>
    <s v="350209"/>
    <x v="85"/>
    <s v="BGTONLY"/>
    <n v="2015"/>
    <x v="3"/>
    <x v="85"/>
    <n v="184335"/>
    <n v="184335"/>
    <n v="0"/>
    <n v="0"/>
    <n v="184335"/>
    <s v="0"/>
    <n v="0"/>
    <n v="0"/>
    <n v="0"/>
    <n v="0"/>
    <n v="0"/>
    <n v="0"/>
    <n v="0"/>
    <n v="0"/>
    <n v="0"/>
    <n v="0"/>
    <n v="0"/>
    <n v="0"/>
    <n v="0"/>
    <s v="FED HOUSNG &amp; COMM DEV FND"/>
    <s v="Default"/>
    <s v="DEFAULT PROJECT"/>
    <s v="BUDGET ONLY DEFAULT"/>
  </r>
  <r>
    <x v="0"/>
    <s v="0000000"/>
    <s v="350209"/>
    <x v="86"/>
    <s v="BGTONLY"/>
    <n v="2015"/>
    <x v="3"/>
    <x v="86"/>
    <n v="159554"/>
    <n v="159554"/>
    <n v="0"/>
    <n v="0"/>
    <n v="159554"/>
    <s v="0"/>
    <n v="0"/>
    <n v="0"/>
    <n v="0"/>
    <n v="0"/>
    <n v="0"/>
    <n v="0"/>
    <n v="0"/>
    <n v="0"/>
    <n v="0"/>
    <n v="0"/>
    <n v="0"/>
    <n v="0"/>
    <n v="0"/>
    <s v="FED HOUSNG &amp; COMM DEV FND"/>
    <s v="Default"/>
    <s v="DEFAULT PROJECT"/>
    <s v="BUDGET ONLY DEFAULT"/>
  </r>
  <r>
    <x v="0"/>
    <s v="0000000"/>
    <s v="350209"/>
    <x v="87"/>
    <s v="BGTONLY"/>
    <n v="2015"/>
    <x v="3"/>
    <x v="87"/>
    <n v="202226"/>
    <n v="202226"/>
    <n v="0"/>
    <n v="0"/>
    <n v="202226"/>
    <s v="0"/>
    <n v="0"/>
    <n v="0"/>
    <n v="0"/>
    <n v="0"/>
    <n v="0"/>
    <n v="0"/>
    <n v="0"/>
    <n v="0"/>
    <n v="0"/>
    <n v="0"/>
    <n v="0"/>
    <n v="0"/>
    <n v="0"/>
    <s v="FED HOUSNG &amp; COMM DEV FND"/>
    <s v="Default"/>
    <s v="DEFAULT PROJECT"/>
    <s v="BUDGET ONLY DEFAULT"/>
  </r>
  <r>
    <x v="0"/>
    <s v="0000000"/>
    <s v="350209"/>
    <x v="88"/>
    <s v="BGTONLY"/>
    <n v="2015"/>
    <x v="3"/>
    <x v="88"/>
    <n v="41466"/>
    <n v="41466"/>
    <n v="0"/>
    <n v="0"/>
    <n v="41466"/>
    <s v="0"/>
    <n v="0"/>
    <n v="0"/>
    <n v="0"/>
    <n v="0"/>
    <n v="0"/>
    <n v="0"/>
    <n v="0"/>
    <n v="0"/>
    <n v="0"/>
    <n v="0"/>
    <n v="0"/>
    <n v="0"/>
    <n v="0"/>
    <s v="FED HOUSNG &amp; COMM DEV FND"/>
    <s v="Default"/>
    <s v="DEFAULT PROJECT"/>
    <s v="BUDGET ONLY DEFAULT"/>
  </r>
  <r>
    <x v="0"/>
    <s v="0000000"/>
    <s v="350209"/>
    <x v="89"/>
    <s v="BGTONLY"/>
    <n v="2015"/>
    <x v="3"/>
    <x v="89"/>
    <n v="36103"/>
    <n v="36103"/>
    <n v="0"/>
    <n v="0"/>
    <n v="36103"/>
    <s v="0"/>
    <n v="0"/>
    <n v="0"/>
    <n v="0"/>
    <n v="0"/>
    <n v="0"/>
    <n v="0"/>
    <n v="0"/>
    <n v="0"/>
    <n v="0"/>
    <n v="0"/>
    <n v="0"/>
    <n v="0"/>
    <n v="0"/>
    <s v="FED HOUSNG &amp; COMM DEV FND"/>
    <s v="Default"/>
    <s v="DEFAULT PROJECT"/>
    <s v="BUDGET ONLY DEFAULT"/>
  </r>
  <r>
    <x v="0"/>
    <s v="0000000"/>
    <s v="350209"/>
    <x v="90"/>
    <s v="BGTONLY"/>
    <n v="2015"/>
    <x v="3"/>
    <x v="90"/>
    <n v="960"/>
    <n v="960"/>
    <n v="0"/>
    <n v="0"/>
    <n v="960"/>
    <s v="0"/>
    <n v="0"/>
    <n v="0"/>
    <n v="0"/>
    <n v="0"/>
    <n v="0"/>
    <n v="0"/>
    <n v="0"/>
    <n v="0"/>
    <n v="0"/>
    <n v="0"/>
    <n v="0"/>
    <n v="0"/>
    <n v="0"/>
    <s v="FED HOUSNG &amp; COMM DEV FND"/>
    <s v="Default"/>
    <s v="DEFAULT PROJECT"/>
    <s v="BUDGET ONLY DEFAULT"/>
  </r>
  <r>
    <x v="0"/>
    <s v="0000000"/>
    <s v="350209"/>
    <x v="91"/>
    <s v="BGTONLY"/>
    <n v="2015"/>
    <x v="3"/>
    <x v="91"/>
    <n v="-962"/>
    <n v="-962"/>
    <n v="0"/>
    <n v="0"/>
    <n v="-962"/>
    <s v="0"/>
    <n v="0"/>
    <n v="0"/>
    <n v="0"/>
    <n v="0"/>
    <n v="0"/>
    <n v="0"/>
    <n v="0"/>
    <n v="0"/>
    <n v="0"/>
    <n v="0"/>
    <n v="0"/>
    <n v="0"/>
    <n v="0"/>
    <s v="FED HOUSNG &amp; COMM DEV FND"/>
    <s v="Default"/>
    <s v="DEFAULT PROJECT"/>
    <s v="BUDGET ONLY DEFAULT"/>
  </r>
  <r>
    <x v="0"/>
    <s v="0000000"/>
    <s v="350209"/>
    <x v="92"/>
    <s v="BGTONLY"/>
    <n v="2015"/>
    <x v="3"/>
    <x v="92"/>
    <n v="1356"/>
    <n v="1356"/>
    <n v="0"/>
    <n v="0"/>
    <n v="1356"/>
    <s v="0"/>
    <n v="0"/>
    <n v="0"/>
    <n v="0"/>
    <n v="0"/>
    <n v="0"/>
    <n v="0"/>
    <n v="0"/>
    <n v="0"/>
    <n v="0"/>
    <n v="0"/>
    <n v="0"/>
    <n v="0"/>
    <n v="0"/>
    <s v="FED HOUSNG &amp; COMM DEV FND"/>
    <s v="Default"/>
    <s v="DEFAULT PROJECT"/>
    <s v="BUDGET ONLY DEFAULT"/>
  </r>
  <r>
    <x v="0"/>
    <s v="0000000"/>
    <s v="350209"/>
    <x v="47"/>
    <s v="BGTONLY"/>
    <n v="2015"/>
    <x v="3"/>
    <x v="47"/>
    <n v="71040"/>
    <n v="71040"/>
    <n v="0"/>
    <n v="0"/>
    <n v="71040"/>
    <s v="0"/>
    <n v="0"/>
    <n v="0"/>
    <n v="0"/>
    <n v="0"/>
    <n v="0"/>
    <n v="0"/>
    <n v="0"/>
    <n v="0"/>
    <n v="0"/>
    <n v="0"/>
    <n v="0"/>
    <n v="0"/>
    <n v="0"/>
    <s v="FED HOUSNG &amp; COMM DEV FND"/>
    <s v="Default"/>
    <s v="DEFAULT PROJECT"/>
    <s v="BUDGET ONLY DEFAULT"/>
  </r>
  <r>
    <x v="0"/>
    <s v="0000000"/>
    <s v="350209"/>
    <x v="48"/>
    <s v="BGTONLY"/>
    <n v="2015"/>
    <x v="3"/>
    <x v="48"/>
    <n v="99336"/>
    <n v="99336"/>
    <n v="0"/>
    <n v="0"/>
    <n v="99336"/>
    <s v="0"/>
    <n v="0"/>
    <n v="0"/>
    <n v="0"/>
    <n v="0"/>
    <n v="0"/>
    <n v="0"/>
    <n v="0"/>
    <n v="0"/>
    <n v="0"/>
    <n v="0"/>
    <n v="0"/>
    <n v="0"/>
    <n v="0"/>
    <s v="FED HOUSNG &amp; COMM DEV FND"/>
    <s v="Default"/>
    <s v="DEFAULT PROJECT"/>
    <s v="BUDGET ONLY DEFAULT"/>
  </r>
  <r>
    <x v="0"/>
    <s v="0000000"/>
    <s v="350209"/>
    <x v="49"/>
    <s v="BGTONLY"/>
    <n v="2015"/>
    <x v="3"/>
    <x v="49"/>
    <n v="16452"/>
    <n v="16452"/>
    <n v="0"/>
    <n v="0"/>
    <n v="16452"/>
    <s v="0"/>
    <n v="0"/>
    <n v="0"/>
    <n v="0"/>
    <n v="0"/>
    <n v="0"/>
    <n v="0"/>
    <n v="0"/>
    <n v="0"/>
    <n v="0"/>
    <n v="0"/>
    <n v="0"/>
    <n v="0"/>
    <n v="0"/>
    <s v="FED HOUSNG &amp; COMM DEV FND"/>
    <s v="Default"/>
    <s v="DEFAULT PROJECT"/>
    <s v="BUDGET ONLY DEFAULT"/>
  </r>
  <r>
    <x v="0"/>
    <s v="0000000"/>
    <s v="350209"/>
    <x v="50"/>
    <s v="BGTONLY"/>
    <n v="2015"/>
    <x v="3"/>
    <x v="50"/>
    <n v="1584"/>
    <n v="1584"/>
    <n v="0"/>
    <n v="0"/>
    <n v="1584"/>
    <s v="0"/>
    <n v="0"/>
    <n v="0"/>
    <n v="0"/>
    <n v="0"/>
    <n v="0"/>
    <n v="0"/>
    <n v="0"/>
    <n v="0"/>
    <n v="0"/>
    <n v="0"/>
    <n v="0"/>
    <n v="0"/>
    <n v="0"/>
    <s v="FED HOUSNG &amp; COMM DEV FND"/>
    <s v="Default"/>
    <s v="DEFAULT PROJECT"/>
    <s v="BUDGET ONLY DEFAULT"/>
  </r>
  <r>
    <x v="0"/>
    <s v="0000000"/>
    <s v="350209"/>
    <x v="93"/>
    <s v="BGTONLY"/>
    <n v="2015"/>
    <x v="3"/>
    <x v="93"/>
    <n v="100020"/>
    <n v="100020"/>
    <n v="0"/>
    <n v="0"/>
    <n v="100020"/>
    <s v="0"/>
    <n v="0"/>
    <n v="0"/>
    <n v="0"/>
    <n v="0"/>
    <n v="0"/>
    <n v="0"/>
    <n v="0"/>
    <n v="0"/>
    <n v="0"/>
    <n v="0"/>
    <n v="0"/>
    <n v="0"/>
    <n v="0"/>
    <s v="FED HOUSNG &amp; COMM DEV FND"/>
    <s v="Default"/>
    <s v="DEFAULT PROJECT"/>
    <s v="BUDGET ONLY DEFAULT"/>
  </r>
  <r>
    <x v="0"/>
    <s v="0000000"/>
    <s v="350209"/>
    <x v="94"/>
    <s v="BGTONLY"/>
    <n v="2015"/>
    <x v="3"/>
    <x v="94"/>
    <n v="8070"/>
    <n v="8070"/>
    <n v="0"/>
    <n v="0"/>
    <n v="8070"/>
    <s v="0"/>
    <n v="0"/>
    <n v="0"/>
    <n v="0"/>
    <n v="0"/>
    <n v="0"/>
    <n v="0"/>
    <n v="0"/>
    <n v="0"/>
    <n v="0"/>
    <n v="0"/>
    <n v="0"/>
    <n v="0"/>
    <n v="0"/>
    <s v="FED HOUSNG &amp; COMM DEV FND"/>
    <s v="Default"/>
    <s v="DEFAULT PROJECT"/>
    <s v="BUDGET ONLY DEFAULT"/>
  </r>
  <r>
    <x v="0"/>
    <s v="0000000"/>
    <s v="350209"/>
    <x v="95"/>
    <s v="BGTONLY"/>
    <n v="2015"/>
    <x v="3"/>
    <x v="95"/>
    <n v="81242"/>
    <n v="81242"/>
    <n v="0"/>
    <n v="0"/>
    <n v="81242"/>
    <s v="0"/>
    <n v="0"/>
    <n v="0"/>
    <n v="0"/>
    <n v="0"/>
    <n v="0"/>
    <n v="0"/>
    <n v="0"/>
    <n v="0"/>
    <n v="0"/>
    <n v="0"/>
    <n v="0"/>
    <n v="0"/>
    <n v="0"/>
    <s v="FED HOUSNG &amp; COMM DEV FND"/>
    <s v="Default"/>
    <s v="DEFAULT PROJECT"/>
    <s v="BUDGET ONLY DEFAULT"/>
  </r>
  <r>
    <x v="0"/>
    <s v="0000000"/>
    <s v="350209"/>
    <x v="96"/>
    <s v="BGTONLY"/>
    <n v="2015"/>
    <x v="3"/>
    <x v="96"/>
    <n v="-1205255"/>
    <n v="-1205255"/>
    <n v="0"/>
    <n v="0"/>
    <n v="-1205255"/>
    <s v="0"/>
    <n v="0"/>
    <n v="0"/>
    <n v="0"/>
    <n v="0"/>
    <n v="0"/>
    <n v="0"/>
    <n v="0"/>
    <n v="0"/>
    <n v="0"/>
    <n v="0"/>
    <n v="0"/>
    <n v="0"/>
    <n v="0"/>
    <s v="FED HOUSNG &amp; COMM DEV FND"/>
    <s v="Default"/>
    <s v="DEFAULT PROJECT"/>
    <s v="BUDGET ONLY DEFAULT"/>
  </r>
  <r>
    <x v="0"/>
    <s v="0000000"/>
    <s v="350209"/>
    <x v="97"/>
    <s v="BGTONLY"/>
    <n v="2015"/>
    <x v="3"/>
    <x v="97"/>
    <n v="4200"/>
    <n v="4200"/>
    <n v="0"/>
    <n v="0"/>
    <n v="4200"/>
    <s v="0"/>
    <n v="0"/>
    <n v="0"/>
    <n v="0"/>
    <n v="0"/>
    <n v="0"/>
    <n v="0"/>
    <n v="0"/>
    <n v="0"/>
    <n v="0"/>
    <n v="0"/>
    <n v="0"/>
    <n v="0"/>
    <n v="0"/>
    <s v="FED HOUSNG &amp; COMM DEV FND"/>
    <s v="Default"/>
    <s v="DEFAULT PROJECT"/>
    <s v="BUDGET ONLY DEFAULT"/>
  </r>
  <r>
    <x v="0"/>
    <s v="0000000"/>
    <s v="350209"/>
    <x v="98"/>
    <s v="BGTONLY"/>
    <n v="2015"/>
    <x v="3"/>
    <x v="98"/>
    <n v="15650"/>
    <n v="15650"/>
    <n v="0"/>
    <n v="0"/>
    <n v="15650"/>
    <s v="0"/>
    <n v="0"/>
    <n v="0"/>
    <n v="0"/>
    <n v="0"/>
    <n v="0"/>
    <n v="0"/>
    <n v="0"/>
    <n v="0"/>
    <n v="0"/>
    <n v="0"/>
    <n v="0"/>
    <n v="0"/>
    <n v="0"/>
    <s v="FED HOUSNG &amp; COMM DEV FND"/>
    <s v="Default"/>
    <s v="DEFAULT PROJECT"/>
    <s v="BUDGET ONLY DEFAULT"/>
  </r>
  <r>
    <x v="0"/>
    <s v="0000000"/>
    <s v="350209"/>
    <x v="99"/>
    <s v="BGTONLY"/>
    <n v="2015"/>
    <x v="3"/>
    <x v="99"/>
    <n v="0"/>
    <n v="0"/>
    <n v="0"/>
    <n v="0"/>
    <n v="0"/>
    <s v="N/A"/>
    <n v="0"/>
    <n v="0"/>
    <n v="0"/>
    <n v="0"/>
    <n v="0"/>
    <n v="0"/>
    <n v="0"/>
    <n v="0"/>
    <n v="0"/>
    <n v="0"/>
    <n v="0"/>
    <n v="0"/>
    <n v="0"/>
    <s v="FED HOUSNG &amp; COMM DEV FND"/>
    <s v="Default"/>
    <s v="DEFAULT PROJECT"/>
    <s v="BUDGET ONLY DEFAULT"/>
  </r>
  <r>
    <x v="0"/>
    <s v="0000000"/>
    <s v="350209"/>
    <x v="100"/>
    <s v="BGTONLY"/>
    <n v="2015"/>
    <x v="3"/>
    <x v="100"/>
    <n v="6855"/>
    <n v="6855"/>
    <n v="0"/>
    <n v="0"/>
    <n v="6855"/>
    <s v="0"/>
    <n v="0"/>
    <n v="0"/>
    <n v="0"/>
    <n v="0"/>
    <n v="0"/>
    <n v="0"/>
    <n v="0"/>
    <n v="0"/>
    <n v="0"/>
    <n v="0"/>
    <n v="0"/>
    <n v="0"/>
    <n v="0"/>
    <s v="FED HOUSNG &amp; COMM DEV FND"/>
    <s v="Default"/>
    <s v="DEFAULT PROJECT"/>
    <s v="BUDGET ONLY DEFAULT"/>
  </r>
  <r>
    <x v="0"/>
    <s v="0000000"/>
    <s v="350209"/>
    <x v="101"/>
    <s v="BGTONLY"/>
    <n v="2015"/>
    <x v="3"/>
    <x v="101"/>
    <n v="-350268"/>
    <n v="-350268"/>
    <n v="0"/>
    <n v="0"/>
    <n v="-350268"/>
    <s v="0"/>
    <n v="0"/>
    <n v="0"/>
    <n v="0"/>
    <n v="0"/>
    <n v="0"/>
    <n v="0"/>
    <n v="0"/>
    <n v="0"/>
    <n v="0"/>
    <n v="0"/>
    <n v="0"/>
    <n v="0"/>
    <n v="0"/>
    <s v="FED HOUSNG &amp; COMM DEV FND"/>
    <s v="Default"/>
    <s v="DEFAULT PROJECT"/>
    <s v="BUDGET ONLY DEFAULT"/>
  </r>
  <r>
    <x v="0"/>
    <s v="0000000"/>
    <s v="350209"/>
    <x v="53"/>
    <s v="0000000"/>
    <n v="2015"/>
    <x v="3"/>
    <x v="53"/>
    <n v="0"/>
    <n v="0"/>
    <n v="0"/>
    <n v="0"/>
    <n v="0"/>
    <s v="N/A"/>
    <n v="0"/>
    <n v="0"/>
    <n v="0"/>
    <n v="0"/>
    <n v="0"/>
    <n v="0"/>
    <n v="0"/>
    <n v="0"/>
    <n v="0"/>
    <n v="0"/>
    <n v="0"/>
    <n v="0"/>
    <n v="0"/>
    <s v="FED HOUSNG &amp; COMM DEV FND"/>
    <s v="Default"/>
    <s v="DEFAULT PROJECT"/>
    <s v="Default"/>
  </r>
  <r>
    <x v="0"/>
    <s v="0000000"/>
    <s v="350209"/>
    <x v="53"/>
    <s v="5590000"/>
    <n v="2015"/>
    <x v="3"/>
    <x v="53"/>
    <n v="0"/>
    <n v="0"/>
    <n v="0"/>
    <n v="0"/>
    <n v="0"/>
    <s v="N/A"/>
    <n v="0"/>
    <n v="0"/>
    <n v="0"/>
    <n v="0"/>
    <n v="0"/>
    <n v="0"/>
    <n v="0"/>
    <n v="0"/>
    <n v="0"/>
    <n v="0"/>
    <n v="0"/>
    <n v="0"/>
    <n v="0"/>
    <s v="FED HOUSNG &amp; COMM DEV FND"/>
    <s v="Default"/>
    <s v="DEFAULT PROJECT"/>
    <s v="HOUSING AND COMMUNITY DEVELOPMENT"/>
  </r>
  <r>
    <x v="0"/>
    <s v="0000000"/>
    <s v="350209"/>
    <x v="54"/>
    <s v="0000000"/>
    <n v="2015"/>
    <x v="3"/>
    <x v="54"/>
    <n v="0"/>
    <n v="0"/>
    <n v="0"/>
    <n v="0"/>
    <n v="0"/>
    <s v="N/A"/>
    <n v="0"/>
    <n v="0"/>
    <n v="0"/>
    <n v="0"/>
    <n v="0"/>
    <n v="0"/>
    <n v="0"/>
    <n v="0"/>
    <n v="0"/>
    <n v="0"/>
    <n v="0"/>
    <n v="0"/>
    <n v="0"/>
    <s v="FED HOUSNG &amp; COMM DEV FND"/>
    <s v="Default"/>
    <s v="DEFAULT PROJECT"/>
    <s v="Default"/>
  </r>
  <r>
    <x v="0"/>
    <s v="0000000"/>
    <s v="350209"/>
    <x v="54"/>
    <s v="5590000"/>
    <n v="2015"/>
    <x v="3"/>
    <x v="54"/>
    <n v="0"/>
    <n v="0"/>
    <n v="0"/>
    <n v="0"/>
    <n v="0"/>
    <s v="N/A"/>
    <n v="0"/>
    <n v="0"/>
    <n v="0"/>
    <n v="0"/>
    <n v="0"/>
    <n v="0"/>
    <n v="0"/>
    <n v="0"/>
    <n v="0"/>
    <n v="0"/>
    <n v="0"/>
    <n v="0"/>
    <n v="0"/>
    <s v="FED HOUSNG &amp; COMM DEV FND"/>
    <s v="Default"/>
    <s v="DEFAULT PROJECT"/>
    <s v="HOUSING AND COMMUNITY DEVELOPMENT"/>
  </r>
  <r>
    <x v="0"/>
    <s v="0000000"/>
    <s v="GAAP01"/>
    <x v="4"/>
    <s v="0000000"/>
    <n v="2015"/>
    <x v="0"/>
    <x v="4"/>
    <n v="0"/>
    <n v="0"/>
    <n v="0"/>
    <n v="0"/>
    <n v="0"/>
    <s v="N/A"/>
    <n v="0"/>
    <n v="0"/>
    <n v="0"/>
    <n v="0"/>
    <n v="0"/>
    <n v="0"/>
    <n v="0"/>
    <n v="0"/>
    <n v="0"/>
    <n v="0"/>
    <n v="0"/>
    <n v="0"/>
    <n v="0"/>
    <s v="FED HOUSNG &amp; COMM DEV FND"/>
    <s v="Default"/>
    <s v="GAAP ADJUSTMENTS"/>
    <s v="Default"/>
  </r>
  <r>
    <x v="0"/>
    <s v="0000000"/>
    <s v="GAAP01"/>
    <x v="102"/>
    <s v="0000000"/>
    <n v="2015"/>
    <x v="4"/>
    <x v="102"/>
    <n v="0"/>
    <n v="0"/>
    <n v="0"/>
    <n v="0"/>
    <n v="0"/>
    <s v="N/A"/>
    <n v="0"/>
    <n v="0"/>
    <n v="0"/>
    <n v="0"/>
    <n v="0"/>
    <n v="0"/>
    <n v="0"/>
    <n v="0"/>
    <n v="0"/>
    <n v="0"/>
    <n v="0"/>
    <n v="0"/>
    <n v="0"/>
    <s v="FED HOUSNG &amp; COMM DEV FND"/>
    <s v="Default"/>
    <s v="GAAP ADJUSTMENTS"/>
    <s v="Default"/>
  </r>
  <r>
    <x v="0"/>
    <s v="1000886"/>
    <s v="350047"/>
    <x v="35"/>
    <s v="0000000"/>
    <n v="2015"/>
    <x v="1"/>
    <x v="35"/>
    <n v="0"/>
    <n v="0"/>
    <n v="-1369.18"/>
    <n v="0"/>
    <n v="1369.18"/>
    <s v="N/A"/>
    <n v="0"/>
    <n v="0"/>
    <n v="0"/>
    <n v="0"/>
    <n v="0"/>
    <n v="0"/>
    <n v="0"/>
    <n v="-1369.18"/>
    <n v="0"/>
    <n v="0"/>
    <n v="0"/>
    <n v="0"/>
    <n v="0"/>
    <s v="FED HOUSNG &amp; COMM DEV FND"/>
    <s v="350047 ADMIN DEFAULT"/>
    <s v="PROGRAM YEAR PROJECTS"/>
    <s v="Default"/>
  </r>
  <r>
    <x v="0"/>
    <s v="1000886"/>
    <s v="350047"/>
    <x v="38"/>
    <s v="5529000"/>
    <n v="2015"/>
    <x v="3"/>
    <x v="38"/>
    <n v="0"/>
    <n v="0"/>
    <n v="0"/>
    <n v="0"/>
    <n v="0"/>
    <s v="N/A"/>
    <n v="0"/>
    <n v="0"/>
    <n v="0"/>
    <n v="0"/>
    <n v="0"/>
    <n v="0"/>
    <n v="0"/>
    <n v="0"/>
    <n v="0"/>
    <n v="0"/>
    <n v="0"/>
    <n v="0"/>
    <n v="0"/>
    <s v="FED HOUSNG &amp; COMM DEV FND"/>
    <s v="350047 ADMIN DEFAULT"/>
    <s v="PROGRAM YEAR PROJECTS"/>
    <s v="PARTICIPANT SUPPORT  INDIRECT"/>
  </r>
  <r>
    <x v="0"/>
    <s v="1000886"/>
    <s v="350047"/>
    <x v="70"/>
    <s v="5529000"/>
    <n v="2015"/>
    <x v="3"/>
    <x v="70"/>
    <n v="0"/>
    <n v="0"/>
    <n v="0"/>
    <n v="0"/>
    <n v="0"/>
    <s v="N/A"/>
    <n v="0"/>
    <n v="0"/>
    <n v="0"/>
    <n v="0"/>
    <n v="0"/>
    <n v="0"/>
    <n v="0"/>
    <n v="0"/>
    <n v="0"/>
    <n v="0"/>
    <n v="0"/>
    <n v="0"/>
    <n v="0"/>
    <s v="FED HOUSNG &amp; COMM DEV FND"/>
    <s v="350047 ADMIN DEFAULT"/>
    <s v="PROGRAM YEAR PROJECTS"/>
    <s v="PARTICIPANT SUPPORT  INDIRECT"/>
  </r>
  <r>
    <x v="0"/>
    <s v="1000886"/>
    <s v="350047"/>
    <x v="71"/>
    <s v="5529000"/>
    <n v="2015"/>
    <x v="3"/>
    <x v="71"/>
    <n v="0"/>
    <n v="0"/>
    <n v="0"/>
    <n v="0"/>
    <n v="0"/>
    <s v="N/A"/>
    <n v="0"/>
    <n v="0"/>
    <n v="0"/>
    <n v="0"/>
    <n v="0"/>
    <n v="0"/>
    <n v="0"/>
    <n v="0"/>
    <n v="0"/>
    <n v="0"/>
    <n v="0"/>
    <n v="0"/>
    <n v="0"/>
    <s v="FED HOUSNG &amp; COMM DEV FND"/>
    <s v="350047 ADMIN DEFAULT"/>
    <s v="PROGRAM YEAR PROJECTS"/>
    <s v="PARTICIPANT SUPPORT  INDIRECT"/>
  </r>
  <r>
    <x v="0"/>
    <s v="1000886"/>
    <s v="350047"/>
    <x v="72"/>
    <s v="5529000"/>
    <n v="2015"/>
    <x v="3"/>
    <x v="72"/>
    <n v="0"/>
    <n v="0"/>
    <n v="0"/>
    <n v="0"/>
    <n v="0"/>
    <s v="N/A"/>
    <n v="0"/>
    <n v="0"/>
    <n v="0"/>
    <n v="0"/>
    <n v="0"/>
    <n v="0"/>
    <n v="0"/>
    <n v="0"/>
    <n v="0"/>
    <n v="0"/>
    <n v="0"/>
    <n v="0"/>
    <n v="0"/>
    <s v="FED HOUSNG &amp; COMM DEV FND"/>
    <s v="350047 ADMIN DEFAULT"/>
    <s v="PROGRAM YEAR PROJECTS"/>
    <s v="PARTICIPANT SUPPORT  INDIRECT"/>
  </r>
  <r>
    <x v="0"/>
    <s v="1000886"/>
    <s v="350047"/>
    <x v="36"/>
    <s v="5529000"/>
    <n v="2015"/>
    <x v="3"/>
    <x v="36"/>
    <n v="0"/>
    <n v="0"/>
    <n v="0"/>
    <n v="0"/>
    <n v="0"/>
    <s v="N/A"/>
    <n v="0"/>
    <n v="0"/>
    <n v="0"/>
    <n v="0"/>
    <n v="0"/>
    <n v="0"/>
    <n v="0"/>
    <n v="0"/>
    <n v="0"/>
    <n v="0"/>
    <n v="0"/>
    <n v="0"/>
    <n v="0"/>
    <s v="FED HOUSNG &amp; COMM DEV FND"/>
    <s v="350047 ADMIN DEFAULT"/>
    <s v="PROGRAM YEAR PROJECTS"/>
    <s v="PARTICIPANT SUPPORT  INDIRECT"/>
  </r>
  <r>
    <x v="0"/>
    <s v="1000886"/>
    <s v="350047"/>
    <x v="103"/>
    <s v="5529000"/>
    <n v="2015"/>
    <x v="3"/>
    <x v="103"/>
    <n v="0"/>
    <n v="0"/>
    <n v="0"/>
    <n v="0"/>
    <n v="0"/>
    <s v="N/A"/>
    <n v="0"/>
    <n v="0"/>
    <n v="0"/>
    <n v="0"/>
    <n v="0"/>
    <n v="0"/>
    <n v="0"/>
    <n v="0"/>
    <n v="0"/>
    <n v="0"/>
    <n v="0"/>
    <n v="0"/>
    <n v="0"/>
    <s v="FED HOUSNG &amp; COMM DEV FND"/>
    <s v="350047 ADMIN DEFAULT"/>
    <s v="PROGRAM YEAR PROJECTS"/>
    <s v="PARTICIPANT SUPPORT  INDIRECT"/>
  </r>
  <r>
    <x v="0"/>
    <s v="1000886"/>
    <s v="350047"/>
    <x v="103"/>
    <s v="5590000"/>
    <n v="2015"/>
    <x v="3"/>
    <x v="103"/>
    <n v="0"/>
    <n v="0"/>
    <n v="0"/>
    <n v="0"/>
    <n v="0"/>
    <s v="N/A"/>
    <n v="0"/>
    <n v="0"/>
    <n v="0"/>
    <n v="0"/>
    <n v="0"/>
    <n v="0"/>
    <n v="0"/>
    <n v="0"/>
    <n v="0"/>
    <n v="0"/>
    <n v="0"/>
    <n v="0"/>
    <n v="0"/>
    <s v="FED HOUSNG &amp; COMM DEV FND"/>
    <s v="350047 ADMIN DEFAULT"/>
    <s v="PROGRAM YEAR PROJECTS"/>
    <s v="HOUSING AND COMMUNITY DEVELOPMENT"/>
  </r>
  <r>
    <x v="0"/>
    <s v="1000886"/>
    <s v="350047"/>
    <x v="104"/>
    <s v="5529000"/>
    <n v="2015"/>
    <x v="3"/>
    <x v="104"/>
    <n v="0"/>
    <n v="0"/>
    <n v="0"/>
    <n v="0"/>
    <n v="0"/>
    <s v="N/A"/>
    <n v="0"/>
    <n v="0"/>
    <n v="0"/>
    <n v="0"/>
    <n v="0"/>
    <n v="0"/>
    <n v="0"/>
    <n v="0"/>
    <n v="0"/>
    <n v="0"/>
    <n v="0"/>
    <n v="0"/>
    <n v="0"/>
    <s v="FED HOUSNG &amp; COMM DEV FND"/>
    <s v="350047 ADMIN DEFAULT"/>
    <s v="PROGRAM YEAR PROJECTS"/>
    <s v="PARTICIPANT SUPPORT  INDIRECT"/>
  </r>
  <r>
    <x v="0"/>
    <s v="1000887"/>
    <s v="350209"/>
    <x v="46"/>
    <s v="0000000"/>
    <n v="2015"/>
    <x v="4"/>
    <x v="46"/>
    <n v="0"/>
    <n v="0"/>
    <n v="0"/>
    <n v="0"/>
    <n v="0"/>
    <s v="N/A"/>
    <n v="0"/>
    <n v="0"/>
    <n v="0"/>
    <n v="0"/>
    <n v="0"/>
    <n v="0"/>
    <n v="0"/>
    <n v="0"/>
    <n v="0"/>
    <n v="0"/>
    <n v="0"/>
    <n v="0"/>
    <n v="0"/>
    <s v="FED HOUSNG &amp; COMM DEV FND"/>
    <s v="2016 FHCD ADMIN DEFAULT"/>
    <s v="DEFAULT PROJECT"/>
    <s v="Default"/>
  </r>
  <r>
    <x v="0"/>
    <s v="1000887"/>
    <s v="350209"/>
    <x v="38"/>
    <s v="5529000"/>
    <n v="2015"/>
    <x v="3"/>
    <x v="38"/>
    <n v="0"/>
    <n v="0"/>
    <n v="192.45000000000002"/>
    <n v="0"/>
    <n v="-192.45000000000002"/>
    <s v="N/A"/>
    <n v="28076.58"/>
    <n v="-899.01"/>
    <n v="1072.6500000000001"/>
    <n v="-2040.8500000000001"/>
    <n v="-13890.48"/>
    <n v="7347.1100000000006"/>
    <n v="-18213.830000000002"/>
    <n v="1049.02"/>
    <n v="-1377.33"/>
    <n v="1252.46"/>
    <n v="2081.5100000000002"/>
    <n v="-4265.38"/>
    <n v="0"/>
    <s v="FED HOUSNG &amp; COMM DEV FND"/>
    <s v="2016 FHCD ADMIN DEFAULT"/>
    <s v="DEFAULT PROJECT"/>
    <s v="PARTICIPANT SUPPORT  INDIRECT"/>
  </r>
  <r>
    <x v="0"/>
    <s v="1000887"/>
    <s v="350209"/>
    <x v="56"/>
    <s v="5529000"/>
    <n v="2015"/>
    <x v="3"/>
    <x v="56"/>
    <n v="0"/>
    <n v="0"/>
    <n v="0"/>
    <n v="0"/>
    <n v="0"/>
    <s v="N/A"/>
    <n v="0"/>
    <n v="0"/>
    <n v="0"/>
    <n v="0"/>
    <n v="0"/>
    <n v="0"/>
    <n v="0"/>
    <n v="0"/>
    <n v="0"/>
    <n v="0"/>
    <n v="0"/>
    <n v="0"/>
    <n v="0"/>
    <s v="FED HOUSNG &amp; COMM DEV FND"/>
    <s v="2016 FHCD ADMIN DEFAULT"/>
    <s v="DEFAULT PROJECT"/>
    <s v="PARTICIPANT SUPPORT  INDIRECT"/>
  </r>
  <r>
    <x v="0"/>
    <s v="1000887"/>
    <s v="350209"/>
    <x v="105"/>
    <s v="5529000"/>
    <n v="2015"/>
    <x v="3"/>
    <x v="105"/>
    <n v="0"/>
    <n v="0"/>
    <n v="0"/>
    <n v="0"/>
    <n v="0"/>
    <s v="N/A"/>
    <n v="124.87"/>
    <n v="218.53"/>
    <n v="0"/>
    <n v="-343.40000000000003"/>
    <n v="0"/>
    <n v="208.12"/>
    <n v="187.31"/>
    <n v="83.25"/>
    <n v="-478.68"/>
    <n v="784.7"/>
    <n v="3682.76"/>
    <n v="-4467.46"/>
    <n v="0"/>
    <s v="FED HOUSNG &amp; COMM DEV FND"/>
    <s v="2016 FHCD ADMIN DEFAULT"/>
    <s v="DEFAULT PROJECT"/>
    <s v="PARTICIPANT SUPPORT  INDIRECT"/>
  </r>
  <r>
    <x v="0"/>
    <s v="1000887"/>
    <s v="350209"/>
    <x v="70"/>
    <s v="5529000"/>
    <n v="2015"/>
    <x v="3"/>
    <x v="70"/>
    <n v="0"/>
    <n v="0"/>
    <n v="0"/>
    <n v="0"/>
    <n v="0"/>
    <s v="N/A"/>
    <n v="28180"/>
    <n v="26771"/>
    <n v="-54951"/>
    <n v="0"/>
    <n v="25362"/>
    <n v="-25362"/>
    <n v="25362"/>
    <n v="25362"/>
    <n v="-25362"/>
    <n v="-25362"/>
    <n v="26771"/>
    <n v="-26771"/>
    <n v="0"/>
    <s v="FED HOUSNG &amp; COMM DEV FND"/>
    <s v="2016 FHCD ADMIN DEFAULT"/>
    <s v="DEFAULT PROJECT"/>
    <s v="PARTICIPANT SUPPORT  INDIRECT"/>
  </r>
  <r>
    <x v="0"/>
    <s v="1000887"/>
    <s v="350209"/>
    <x v="71"/>
    <s v="5529000"/>
    <n v="2015"/>
    <x v="3"/>
    <x v="71"/>
    <n v="0"/>
    <n v="0"/>
    <n v="0"/>
    <n v="0"/>
    <n v="0"/>
    <s v="N/A"/>
    <n v="12127.79"/>
    <n v="9244.880000000001"/>
    <n v="-15081.9"/>
    <n v="-4618.5200000000004"/>
    <n v="8860.5500000000011"/>
    <n v="-8860.58"/>
    <n v="13157.33"/>
    <n v="8782.91"/>
    <n v="-13728.73"/>
    <n v="-5081.07"/>
    <n v="9808"/>
    <n v="-14610.66"/>
    <n v="0"/>
    <s v="FED HOUSNG &amp; COMM DEV FND"/>
    <s v="2016 FHCD ADMIN DEFAULT"/>
    <s v="DEFAULT PROJECT"/>
    <s v="PARTICIPANT SUPPORT  INDIRECT"/>
  </r>
  <r>
    <x v="0"/>
    <s v="1000887"/>
    <s v="350209"/>
    <x v="72"/>
    <s v="5529000"/>
    <n v="2015"/>
    <x v="3"/>
    <x v="72"/>
    <n v="0"/>
    <n v="0"/>
    <n v="0"/>
    <n v="0"/>
    <n v="0"/>
    <s v="N/A"/>
    <n v="12608.11"/>
    <n v="11083.75"/>
    <n v="-18095.12"/>
    <n v="-5527.68"/>
    <n v="10621.67"/>
    <n v="-10621.67"/>
    <n v="18429.900000000001"/>
    <n v="12780.27"/>
    <n v="-19278.5"/>
    <n v="-5008.6000000000004"/>
    <n v="14291.09"/>
    <n v="-21283.22"/>
    <n v="0"/>
    <s v="FED HOUSNG &amp; COMM DEV FND"/>
    <s v="2016 FHCD ADMIN DEFAULT"/>
    <s v="DEFAULT PROJECT"/>
    <s v="PARTICIPANT SUPPORT  INDIRECT"/>
  </r>
  <r>
    <x v="0"/>
    <s v="1000887"/>
    <s v="350209"/>
    <x v="106"/>
    <s v="5529000"/>
    <n v="2015"/>
    <x v="3"/>
    <x v="106"/>
    <n v="0"/>
    <n v="0"/>
    <n v="0"/>
    <n v="0"/>
    <n v="0"/>
    <s v="N/A"/>
    <n v="0"/>
    <n v="0"/>
    <n v="0"/>
    <n v="0"/>
    <n v="0"/>
    <n v="0"/>
    <n v="0"/>
    <n v="0"/>
    <n v="0"/>
    <n v="0"/>
    <n v="0"/>
    <n v="0"/>
    <n v="0"/>
    <s v="FED HOUSNG &amp; COMM DEV FND"/>
    <s v="2016 FHCD ADMIN DEFAULT"/>
    <s v="DEFAULT PROJECT"/>
    <s v="PARTICIPANT SUPPORT  INDIRECT"/>
  </r>
  <r>
    <x v="0"/>
    <s v="1000887"/>
    <s v="350209"/>
    <x v="73"/>
    <s v="5529000"/>
    <n v="2015"/>
    <x v="3"/>
    <x v="73"/>
    <n v="0"/>
    <n v="0"/>
    <n v="0"/>
    <n v="0"/>
    <n v="0"/>
    <s v="N/A"/>
    <n v="0"/>
    <n v="0"/>
    <n v="0"/>
    <n v="0"/>
    <n v="0"/>
    <n v="0"/>
    <n v="0"/>
    <n v="0"/>
    <n v="0"/>
    <n v="0"/>
    <n v="0"/>
    <n v="0"/>
    <n v="0"/>
    <s v="FED HOUSNG &amp; COMM DEV FND"/>
    <s v="2016 FHCD ADMIN DEFAULT"/>
    <s v="DEFAULT PROJECT"/>
    <s v="PARTICIPANT SUPPORT  INDIRECT"/>
  </r>
  <r>
    <x v="0"/>
    <s v="1000887"/>
    <s v="350209"/>
    <x v="107"/>
    <s v="5529000"/>
    <n v="2015"/>
    <x v="3"/>
    <x v="107"/>
    <n v="0"/>
    <n v="0"/>
    <n v="0"/>
    <n v="0"/>
    <n v="0"/>
    <s v="N/A"/>
    <n v="0"/>
    <n v="0"/>
    <n v="0"/>
    <n v="0"/>
    <n v="0"/>
    <n v="0"/>
    <n v="0"/>
    <n v="0"/>
    <n v="0"/>
    <n v="0"/>
    <n v="0"/>
    <n v="0"/>
    <n v="0"/>
    <s v="FED HOUSNG &amp; COMM DEV FND"/>
    <s v="2016 FHCD ADMIN DEFAULT"/>
    <s v="DEFAULT PROJECT"/>
    <s v="PARTICIPANT SUPPORT  INDIRECT"/>
  </r>
  <r>
    <x v="0"/>
    <s v="1000887"/>
    <s v="350209"/>
    <x v="108"/>
    <s v="5529000"/>
    <n v="2015"/>
    <x v="3"/>
    <x v="108"/>
    <n v="0"/>
    <n v="0"/>
    <n v="0"/>
    <n v="0"/>
    <n v="0"/>
    <s v="N/A"/>
    <n v="0"/>
    <n v="0"/>
    <n v="0"/>
    <n v="0"/>
    <n v="0"/>
    <n v="0"/>
    <n v="0"/>
    <n v="0"/>
    <n v="0"/>
    <n v="0"/>
    <n v="0"/>
    <n v="0"/>
    <n v="0"/>
    <s v="FED HOUSNG &amp; COMM DEV FND"/>
    <s v="2016 FHCD ADMIN DEFAULT"/>
    <s v="DEFAULT PROJECT"/>
    <s v="PARTICIPANT SUPPORT  INDIRECT"/>
  </r>
  <r>
    <x v="0"/>
    <s v="1000887"/>
    <s v="350209"/>
    <x v="42"/>
    <s v="5529000"/>
    <n v="2015"/>
    <x v="3"/>
    <x v="42"/>
    <n v="0"/>
    <n v="0"/>
    <n v="0"/>
    <n v="0"/>
    <n v="0"/>
    <s v="N/A"/>
    <n v="0"/>
    <n v="269"/>
    <n v="182"/>
    <n v="161"/>
    <n v="-420"/>
    <n v="-80"/>
    <n v="90"/>
    <n v="23"/>
    <n v="-225"/>
    <n v="0"/>
    <n v="381"/>
    <n v="-381"/>
    <n v="0"/>
    <s v="FED HOUSNG &amp; COMM DEV FND"/>
    <s v="2016 FHCD ADMIN DEFAULT"/>
    <s v="DEFAULT PROJECT"/>
    <s v="PARTICIPANT SUPPORT  INDIRECT"/>
  </r>
  <r>
    <x v="0"/>
    <s v="1000887"/>
    <s v="350209"/>
    <x v="86"/>
    <s v="5529000"/>
    <n v="2015"/>
    <x v="3"/>
    <x v="86"/>
    <n v="0"/>
    <n v="0"/>
    <n v="0"/>
    <n v="0"/>
    <n v="0"/>
    <s v="N/A"/>
    <n v="0"/>
    <n v="0"/>
    <n v="37221.46"/>
    <n v="-37221.46"/>
    <n v="0"/>
    <n v="0"/>
    <n v="0"/>
    <n v="0"/>
    <n v="0"/>
    <n v="37221.46"/>
    <n v="37221.46"/>
    <n v="-74442.92"/>
    <n v="0"/>
    <s v="FED HOUSNG &amp; COMM DEV FND"/>
    <s v="2016 FHCD ADMIN DEFAULT"/>
    <s v="DEFAULT PROJECT"/>
    <s v="PARTICIPANT SUPPORT  INDIRECT"/>
  </r>
  <r>
    <x v="0"/>
    <s v="1000887"/>
    <s v="350209"/>
    <x v="89"/>
    <s v="5529000"/>
    <n v="2015"/>
    <x v="3"/>
    <x v="89"/>
    <n v="0"/>
    <n v="0"/>
    <n v="0"/>
    <n v="0"/>
    <n v="0"/>
    <s v="N/A"/>
    <n v="0"/>
    <n v="0"/>
    <n v="0"/>
    <n v="0"/>
    <n v="0"/>
    <n v="0"/>
    <n v="0"/>
    <n v="0"/>
    <n v="0"/>
    <n v="0"/>
    <n v="0"/>
    <n v="0"/>
    <n v="0"/>
    <s v="FED HOUSNG &amp; COMM DEV FND"/>
    <s v="2016 FHCD ADMIN DEFAULT"/>
    <s v="DEFAULT PROJECT"/>
    <s v="PARTICIPANT SUPPORT  INDIRECT"/>
  </r>
  <r>
    <x v="0"/>
    <s v="1000887"/>
    <s v="350209"/>
    <x v="91"/>
    <s v="5529000"/>
    <n v="2015"/>
    <x v="3"/>
    <x v="91"/>
    <n v="0"/>
    <n v="0"/>
    <n v="0"/>
    <n v="0"/>
    <n v="0"/>
    <s v="N/A"/>
    <n v="0"/>
    <n v="0"/>
    <n v="0"/>
    <n v="0"/>
    <n v="0"/>
    <n v="0"/>
    <n v="0"/>
    <n v="0"/>
    <n v="0"/>
    <n v="0"/>
    <n v="0"/>
    <n v="0"/>
    <n v="0"/>
    <s v="FED HOUSNG &amp; COMM DEV FND"/>
    <s v="2016 FHCD ADMIN DEFAULT"/>
    <s v="DEFAULT PROJECT"/>
    <s v="PARTICIPANT SUPPORT  INDIRECT"/>
  </r>
  <r>
    <x v="0"/>
    <s v="1000887"/>
    <s v="350209"/>
    <x v="109"/>
    <s v="5529000"/>
    <n v="2015"/>
    <x v="3"/>
    <x v="109"/>
    <n v="0"/>
    <n v="0"/>
    <n v="0"/>
    <n v="0"/>
    <n v="0"/>
    <s v="N/A"/>
    <n v="0"/>
    <n v="0"/>
    <n v="0"/>
    <n v="0"/>
    <n v="0"/>
    <n v="0"/>
    <n v="0"/>
    <n v="0"/>
    <n v="0"/>
    <n v="0"/>
    <n v="0"/>
    <n v="0"/>
    <n v="0"/>
    <s v="FED HOUSNG &amp; COMM DEV FND"/>
    <s v="2016 FHCD ADMIN DEFAULT"/>
    <s v="DEFAULT PROJECT"/>
    <s v="PARTICIPANT SUPPORT  INDIRECT"/>
  </r>
  <r>
    <x v="0"/>
    <s v="1000887"/>
    <s v="350209"/>
    <x v="110"/>
    <s v="5529000"/>
    <n v="2015"/>
    <x v="3"/>
    <x v="110"/>
    <n v="0"/>
    <n v="0"/>
    <n v="0"/>
    <n v="0"/>
    <n v="0"/>
    <s v="N/A"/>
    <n v="0"/>
    <n v="0"/>
    <n v="0"/>
    <n v="0"/>
    <n v="0"/>
    <n v="0"/>
    <n v="0"/>
    <n v="0"/>
    <n v="0"/>
    <n v="0"/>
    <n v="0"/>
    <n v="0"/>
    <n v="0"/>
    <s v="FED HOUSNG &amp; COMM DEV FND"/>
    <s v="2016 FHCD ADMIN DEFAULT"/>
    <s v="DEFAULT PROJECT"/>
    <s v="PARTICIPANT SUPPORT  INDIRECT"/>
  </r>
  <r>
    <x v="0"/>
    <s v="1000887"/>
    <s v="350209"/>
    <x v="103"/>
    <s v="5529000"/>
    <n v="2015"/>
    <x v="3"/>
    <x v="103"/>
    <n v="0"/>
    <n v="0"/>
    <n v="0"/>
    <n v="0"/>
    <n v="0"/>
    <s v="N/A"/>
    <n v="0"/>
    <n v="0"/>
    <n v="0"/>
    <n v="0"/>
    <n v="0"/>
    <n v="0"/>
    <n v="0"/>
    <n v="0"/>
    <n v="0"/>
    <n v="0"/>
    <n v="0"/>
    <n v="0"/>
    <n v="0"/>
    <s v="FED HOUSNG &amp; COMM DEV FND"/>
    <s v="2016 FHCD ADMIN DEFAULT"/>
    <s v="DEFAULT PROJECT"/>
    <s v="PARTICIPANT SUPPORT  INDIRECT"/>
  </r>
  <r>
    <x v="0"/>
    <s v="1041089"/>
    <s v="000000"/>
    <x v="6"/>
    <s v="0000000"/>
    <n v="2015"/>
    <x v="0"/>
    <x v="6"/>
    <n v="0"/>
    <n v="0"/>
    <n v="0"/>
    <n v="0"/>
    <n v="0"/>
    <s v="N/A"/>
    <n v="0"/>
    <n v="0"/>
    <n v="0"/>
    <n v="0"/>
    <n v="0"/>
    <n v="0"/>
    <n v="0"/>
    <n v="0"/>
    <n v="0"/>
    <n v="0"/>
    <n v="0"/>
    <n v="0"/>
    <n v="0"/>
    <s v="FED HOUSNG &amp; COMM DEV FND"/>
    <s v="FHCD YWCA FAMILY VILLAGE PHS 2"/>
    <s v="DEFAULT"/>
    <s v="Default"/>
  </r>
  <r>
    <x v="0"/>
    <s v="1041089"/>
    <s v="000000"/>
    <x v="9"/>
    <s v="0000000"/>
    <n v="2015"/>
    <x v="0"/>
    <x v="9"/>
    <n v="0"/>
    <n v="0"/>
    <n v="0"/>
    <n v="0"/>
    <n v="0"/>
    <s v="N/A"/>
    <n v="0"/>
    <n v="0"/>
    <n v="0"/>
    <n v="0"/>
    <n v="0"/>
    <n v="0"/>
    <n v="0"/>
    <n v="0"/>
    <n v="0"/>
    <n v="0"/>
    <n v="0"/>
    <n v="0"/>
    <n v="0"/>
    <s v="FED HOUSNG &amp; COMM DEV FND"/>
    <s v="FHCD YWCA FAMILY VILLAGE PHS 2"/>
    <s v="DEFAULT"/>
    <s v="Default"/>
  </r>
  <r>
    <x v="0"/>
    <s v="1041089"/>
    <s v="000000"/>
    <x v="29"/>
    <s v="0000000"/>
    <n v="2015"/>
    <x v="1"/>
    <x v="29"/>
    <n v="0"/>
    <n v="0"/>
    <n v="0"/>
    <n v="0"/>
    <n v="0"/>
    <s v="N/A"/>
    <n v="0"/>
    <n v="0"/>
    <n v="0"/>
    <n v="0"/>
    <n v="0"/>
    <n v="0"/>
    <n v="0"/>
    <n v="0"/>
    <n v="0"/>
    <n v="0"/>
    <n v="0"/>
    <n v="0"/>
    <n v="0"/>
    <s v="FED HOUSNG &amp; COMM DEV FND"/>
    <s v="FHCD YWCA FAMILY VILLAGE PHS 2"/>
    <s v="DEFAULT"/>
    <s v="Default"/>
  </r>
  <r>
    <x v="0"/>
    <s v="1041089"/>
    <s v="350007"/>
    <x v="43"/>
    <s v="0000000"/>
    <n v="2015"/>
    <x v="4"/>
    <x v="43"/>
    <n v="0"/>
    <n v="0"/>
    <n v="0"/>
    <n v="0"/>
    <n v="0"/>
    <s v="N/A"/>
    <n v="0"/>
    <n v="0"/>
    <n v="0"/>
    <n v="0"/>
    <n v="0"/>
    <n v="0"/>
    <n v="0"/>
    <n v="0"/>
    <n v="0"/>
    <n v="0"/>
    <n v="0"/>
    <n v="0"/>
    <n v="0"/>
    <s v="FED HOUSNG &amp; COMM DEV FND"/>
    <s v="FHCD YWCA FAMILY VILLAGE PHS 2"/>
    <s v="HOME SBRCPNT UNALL"/>
    <s v="Default"/>
  </r>
  <r>
    <x v="0"/>
    <s v="1041089"/>
    <s v="350007"/>
    <x v="38"/>
    <s v="5590000"/>
    <n v="2015"/>
    <x v="3"/>
    <x v="38"/>
    <n v="0"/>
    <n v="0"/>
    <n v="0"/>
    <n v="0"/>
    <n v="0"/>
    <s v="N/A"/>
    <n v="0"/>
    <n v="0"/>
    <n v="0"/>
    <n v="0"/>
    <n v="0"/>
    <n v="0"/>
    <n v="0"/>
    <n v="0"/>
    <n v="0"/>
    <n v="0"/>
    <n v="0"/>
    <n v="0"/>
    <n v="0"/>
    <s v="FED HOUSNG &amp; COMM DEV FND"/>
    <s v="FHCD YWCA FAMILY VILLAGE PHS 2"/>
    <s v="HOME SBRCPNT UNALL"/>
    <s v="HOUSING AND COMMUNITY DEVELOPMENT"/>
  </r>
  <r>
    <x v="0"/>
    <s v="1041089"/>
    <s v="350007"/>
    <x v="41"/>
    <s v="5590000"/>
    <n v="2015"/>
    <x v="3"/>
    <x v="41"/>
    <n v="0"/>
    <n v="0"/>
    <n v="0"/>
    <n v="0"/>
    <n v="0"/>
    <s v="N/A"/>
    <n v="0"/>
    <n v="0"/>
    <n v="0"/>
    <n v="0"/>
    <n v="0"/>
    <n v="0"/>
    <n v="0"/>
    <n v="0"/>
    <n v="0"/>
    <n v="0"/>
    <n v="0"/>
    <n v="0"/>
    <n v="0"/>
    <s v="FED HOUSNG &amp; COMM DEV FND"/>
    <s v="FHCD YWCA FAMILY VILLAGE PHS 2"/>
    <s v="HOME SBRCPNT UNALL"/>
    <s v="HOUSING AND COMMUNITY DEVELOPMENT"/>
  </r>
  <r>
    <x v="0"/>
    <s v="1041089"/>
    <s v="350007"/>
    <x v="111"/>
    <s v="5590000"/>
    <n v="2015"/>
    <x v="3"/>
    <x v="111"/>
    <n v="0"/>
    <n v="0"/>
    <n v="0"/>
    <n v="0"/>
    <n v="0"/>
    <s v="N/A"/>
    <n v="0"/>
    <n v="0"/>
    <n v="0"/>
    <n v="0"/>
    <n v="0"/>
    <n v="0"/>
    <n v="0"/>
    <n v="0"/>
    <n v="0"/>
    <n v="0"/>
    <n v="0"/>
    <n v="0"/>
    <n v="0"/>
    <s v="FED HOUSNG &amp; COMM DEV FND"/>
    <s v="FHCD YWCA FAMILY VILLAGE PHS 2"/>
    <s v="HOME SBRCPNT UNALL"/>
    <s v="HOUSING AND COMMUNITY DEVELOPMENT"/>
  </r>
  <r>
    <x v="0"/>
    <s v="1041089"/>
    <s v="350007"/>
    <x v="103"/>
    <s v="5590000"/>
    <n v="2015"/>
    <x v="3"/>
    <x v="103"/>
    <n v="0"/>
    <n v="0"/>
    <n v="0"/>
    <n v="0"/>
    <n v="0"/>
    <s v="N/A"/>
    <n v="0"/>
    <n v="0"/>
    <n v="0"/>
    <n v="0"/>
    <n v="0"/>
    <n v="0"/>
    <n v="0"/>
    <n v="0"/>
    <n v="0"/>
    <n v="0"/>
    <n v="0"/>
    <n v="0"/>
    <n v="0"/>
    <s v="FED HOUSNG &amp; COMM DEV FND"/>
    <s v="FHCD YWCA FAMILY VILLAGE PHS 2"/>
    <s v="HOME SBRCPNT UNALL"/>
    <s v="HOUSING AND COMMUNITY DEVELOPMENT"/>
  </r>
  <r>
    <x v="0"/>
    <s v="1041089"/>
    <s v="350047"/>
    <x v="43"/>
    <s v="0000000"/>
    <n v="2015"/>
    <x v="4"/>
    <x v="43"/>
    <n v="0"/>
    <n v="0"/>
    <n v="0"/>
    <n v="0"/>
    <n v="0"/>
    <s v="N/A"/>
    <n v="0"/>
    <n v="0"/>
    <n v="0"/>
    <n v="0"/>
    <n v="0"/>
    <n v="0"/>
    <n v="0"/>
    <n v="0"/>
    <n v="0"/>
    <n v="0"/>
    <n v="0"/>
    <n v="0"/>
    <n v="0"/>
    <s v="FED HOUSNG &amp; COMM DEV FND"/>
    <s v="FHCD YWCA FAMILY VILLAGE PHS 2"/>
    <s v="PROGRAM YEAR PROJECTS"/>
    <s v="Default"/>
  </r>
  <r>
    <x v="0"/>
    <s v="1041091"/>
    <s v="000000"/>
    <x v="6"/>
    <s v="0000000"/>
    <n v="2015"/>
    <x v="0"/>
    <x v="6"/>
    <n v="0"/>
    <n v="0"/>
    <n v="0"/>
    <n v="0"/>
    <n v="0"/>
    <s v="N/A"/>
    <n v="0"/>
    <n v="0"/>
    <n v="0"/>
    <n v="0"/>
    <n v="0"/>
    <n v="0"/>
    <n v="0"/>
    <n v="0"/>
    <n v="0"/>
    <n v="0"/>
    <n v="0"/>
    <n v="0"/>
    <n v="0"/>
    <s v="FED HOUSNG &amp; COMM DEV FND"/>
    <s v="FHCD SAHG TOTEM LK APTS"/>
    <s v="DEFAULT"/>
    <s v="Default"/>
  </r>
  <r>
    <x v="0"/>
    <s v="1041091"/>
    <s v="000000"/>
    <x v="9"/>
    <s v="0000000"/>
    <n v="2015"/>
    <x v="0"/>
    <x v="9"/>
    <n v="0"/>
    <n v="0"/>
    <n v="0"/>
    <n v="0"/>
    <n v="0"/>
    <s v="N/A"/>
    <n v="0"/>
    <n v="0"/>
    <n v="0"/>
    <n v="0"/>
    <n v="0"/>
    <n v="0"/>
    <n v="0"/>
    <n v="0"/>
    <n v="0"/>
    <n v="0"/>
    <n v="0"/>
    <n v="0"/>
    <n v="0"/>
    <s v="FED HOUSNG &amp; COMM DEV FND"/>
    <s v="FHCD SAHG TOTEM LK APTS"/>
    <s v="DEFAULT"/>
    <s v="Default"/>
  </r>
  <r>
    <x v="0"/>
    <s v="1041091"/>
    <s v="000000"/>
    <x v="29"/>
    <s v="0000000"/>
    <n v="2015"/>
    <x v="1"/>
    <x v="29"/>
    <n v="0"/>
    <n v="0"/>
    <n v="0"/>
    <n v="0"/>
    <n v="0"/>
    <s v="N/A"/>
    <n v="0"/>
    <n v="0"/>
    <n v="0"/>
    <n v="0"/>
    <n v="0"/>
    <n v="0"/>
    <n v="0"/>
    <n v="0"/>
    <n v="0"/>
    <n v="0"/>
    <n v="0"/>
    <n v="0"/>
    <n v="0"/>
    <s v="FED HOUSNG &amp; COMM DEV FND"/>
    <s v="FHCD SAHG TOTEM LK APTS"/>
    <s v="DEFAULT"/>
    <s v="Default"/>
  </r>
  <r>
    <x v="0"/>
    <s v="1041091"/>
    <s v="350007"/>
    <x v="43"/>
    <s v="0000000"/>
    <n v="2015"/>
    <x v="4"/>
    <x v="43"/>
    <n v="0"/>
    <n v="0"/>
    <n v="0"/>
    <n v="0"/>
    <n v="0"/>
    <s v="N/A"/>
    <n v="0"/>
    <n v="0"/>
    <n v="0"/>
    <n v="0"/>
    <n v="0"/>
    <n v="0"/>
    <n v="0"/>
    <n v="0"/>
    <n v="0"/>
    <n v="0"/>
    <n v="0"/>
    <n v="0"/>
    <n v="0"/>
    <s v="FED HOUSNG &amp; COMM DEV FND"/>
    <s v="FHCD SAHG TOTEM LK APTS"/>
    <s v="HOME SBRCPNT UNALL"/>
    <s v="Default"/>
  </r>
  <r>
    <x v="0"/>
    <s v="1041091"/>
    <s v="350007"/>
    <x v="112"/>
    <s v="5590000"/>
    <n v="2015"/>
    <x v="3"/>
    <x v="112"/>
    <n v="0"/>
    <n v="0"/>
    <n v="0"/>
    <n v="0"/>
    <n v="0"/>
    <s v="N/A"/>
    <n v="0"/>
    <n v="0"/>
    <n v="0"/>
    <n v="0"/>
    <n v="0"/>
    <n v="0"/>
    <n v="0"/>
    <n v="0"/>
    <n v="0"/>
    <n v="0"/>
    <n v="0"/>
    <n v="0"/>
    <n v="0"/>
    <s v="FED HOUSNG &amp; COMM DEV FND"/>
    <s v="FHCD SAHG TOTEM LK APTS"/>
    <s v="HOME SBRCPNT UNALL"/>
    <s v="HOUSING AND COMMUNITY DEVELOPMENT"/>
  </r>
  <r>
    <x v="0"/>
    <s v="1041091"/>
    <s v="350007"/>
    <x v="108"/>
    <s v="5590000"/>
    <n v="2015"/>
    <x v="3"/>
    <x v="108"/>
    <n v="0"/>
    <n v="0"/>
    <n v="0"/>
    <n v="0"/>
    <n v="0"/>
    <s v="N/A"/>
    <n v="0"/>
    <n v="0"/>
    <n v="0"/>
    <n v="0"/>
    <n v="0"/>
    <n v="0"/>
    <n v="0"/>
    <n v="0"/>
    <n v="0"/>
    <n v="0"/>
    <n v="0"/>
    <n v="0"/>
    <n v="0"/>
    <s v="FED HOUSNG &amp; COMM DEV FND"/>
    <s v="FHCD SAHG TOTEM LK APTS"/>
    <s v="HOME SBRCPNT UNALL"/>
    <s v="HOUSING AND COMMUNITY DEVELOPMENT"/>
  </r>
  <r>
    <x v="0"/>
    <s v="1041092"/>
    <s v="000000"/>
    <x v="6"/>
    <s v="0000000"/>
    <n v="2015"/>
    <x v="0"/>
    <x v="6"/>
    <n v="0"/>
    <n v="0"/>
    <n v="0"/>
    <n v="0"/>
    <n v="0"/>
    <s v="N/A"/>
    <n v="0"/>
    <n v="0"/>
    <n v="0"/>
    <n v="0"/>
    <n v="0"/>
    <n v="0"/>
    <n v="0"/>
    <n v="0"/>
    <n v="0"/>
    <n v="0"/>
    <n v="0"/>
    <n v="0"/>
    <n v="0"/>
    <s v="FED HOUSNG &amp; COMM DEV FND"/>
    <s v="FHCD HABITAT LA FORTUNA"/>
    <s v="DEFAULT"/>
    <s v="Default"/>
  </r>
  <r>
    <x v="0"/>
    <s v="1041092"/>
    <s v="000000"/>
    <x v="9"/>
    <s v="0000000"/>
    <n v="2015"/>
    <x v="0"/>
    <x v="9"/>
    <n v="0"/>
    <n v="0"/>
    <n v="0"/>
    <n v="0"/>
    <n v="0"/>
    <s v="N/A"/>
    <n v="0"/>
    <n v="0"/>
    <n v="0"/>
    <n v="0"/>
    <n v="0"/>
    <n v="0"/>
    <n v="0"/>
    <n v="0"/>
    <n v="0"/>
    <n v="0"/>
    <n v="0"/>
    <n v="0"/>
    <n v="0"/>
    <s v="FED HOUSNG &amp; COMM DEV FND"/>
    <s v="FHCD HABITAT LA FORTUNA"/>
    <s v="DEFAULT"/>
    <s v="Default"/>
  </r>
  <r>
    <x v="0"/>
    <s v="1041092"/>
    <s v="000000"/>
    <x v="29"/>
    <s v="0000000"/>
    <n v="2015"/>
    <x v="1"/>
    <x v="29"/>
    <n v="0"/>
    <n v="0"/>
    <n v="0"/>
    <n v="0"/>
    <n v="0"/>
    <s v="N/A"/>
    <n v="0"/>
    <n v="0"/>
    <n v="0"/>
    <n v="0"/>
    <n v="0"/>
    <n v="0"/>
    <n v="0"/>
    <n v="0"/>
    <n v="0"/>
    <n v="0"/>
    <n v="0"/>
    <n v="0"/>
    <n v="0"/>
    <s v="FED HOUSNG &amp; COMM DEV FND"/>
    <s v="FHCD HABITAT LA FORTUNA"/>
    <s v="DEFAULT"/>
    <s v="Default"/>
  </r>
  <r>
    <x v="0"/>
    <s v="1041092"/>
    <s v="350007"/>
    <x v="43"/>
    <s v="0000000"/>
    <n v="2015"/>
    <x v="4"/>
    <x v="43"/>
    <n v="0"/>
    <n v="0"/>
    <n v="0"/>
    <n v="0"/>
    <n v="0"/>
    <s v="N/A"/>
    <n v="0"/>
    <n v="0"/>
    <n v="0"/>
    <n v="0"/>
    <n v="0"/>
    <n v="0"/>
    <n v="0"/>
    <n v="0"/>
    <n v="0"/>
    <n v="0"/>
    <n v="0"/>
    <n v="0"/>
    <n v="0"/>
    <s v="FED HOUSNG &amp; COMM DEV FND"/>
    <s v="FHCD HABITAT LA FORTUNA"/>
    <s v="HOME SBRCPNT UNALL"/>
    <s v="Default"/>
  </r>
  <r>
    <x v="0"/>
    <s v="1041092"/>
    <s v="350007"/>
    <x v="37"/>
    <s v="0000000"/>
    <n v="2015"/>
    <x v="4"/>
    <x v="37"/>
    <n v="0"/>
    <n v="0"/>
    <n v="0"/>
    <n v="0"/>
    <n v="0"/>
    <s v="N/A"/>
    <n v="0"/>
    <n v="0"/>
    <n v="0"/>
    <n v="0"/>
    <n v="0"/>
    <n v="0"/>
    <n v="0"/>
    <n v="0"/>
    <n v="0"/>
    <n v="0"/>
    <n v="0"/>
    <n v="0"/>
    <n v="0"/>
    <s v="FED HOUSNG &amp; COMM DEV FND"/>
    <s v="FHCD HABITAT LA FORTUNA"/>
    <s v="HOME SBRCPNT UNALL"/>
    <s v="Default"/>
  </r>
  <r>
    <x v="0"/>
    <s v="1041092"/>
    <s v="350007"/>
    <x v="41"/>
    <s v="5590000"/>
    <n v="2015"/>
    <x v="3"/>
    <x v="41"/>
    <n v="0"/>
    <n v="0"/>
    <n v="0"/>
    <n v="0"/>
    <n v="0"/>
    <s v="N/A"/>
    <n v="0"/>
    <n v="0"/>
    <n v="0"/>
    <n v="0"/>
    <n v="0"/>
    <n v="0"/>
    <n v="0"/>
    <n v="0"/>
    <n v="0"/>
    <n v="0"/>
    <n v="0"/>
    <n v="0"/>
    <n v="0"/>
    <s v="FED HOUSNG &amp; COMM DEV FND"/>
    <s v="FHCD HABITAT LA FORTUNA"/>
    <s v="HOME SBRCPNT UNALL"/>
    <s v="HOUSING AND COMMUNITY DEVELOPMENT"/>
  </r>
  <r>
    <x v="0"/>
    <s v="1041129"/>
    <s v="000000"/>
    <x v="6"/>
    <s v="0000000"/>
    <n v="2015"/>
    <x v="0"/>
    <x v="6"/>
    <n v="0"/>
    <n v="0"/>
    <n v="0"/>
    <n v="0"/>
    <n v="0"/>
    <s v="N/A"/>
    <n v="0"/>
    <n v="0"/>
    <n v="0"/>
    <n v="0"/>
    <n v="0"/>
    <n v="0"/>
    <n v="0"/>
    <n v="0"/>
    <n v="0"/>
    <n v="0"/>
    <n v="0"/>
    <n v="0"/>
    <n v="0"/>
    <s v="FED HOUSNG &amp; COMM DEV FND"/>
    <s v="FHCD KC ADMIN HOUSING"/>
    <s v="DEFAULT"/>
    <s v="Default"/>
  </r>
  <r>
    <x v="0"/>
    <s v="1041129"/>
    <s v="000000"/>
    <x v="9"/>
    <s v="0000000"/>
    <n v="2015"/>
    <x v="0"/>
    <x v="9"/>
    <n v="0"/>
    <n v="0"/>
    <n v="-513.04999999999995"/>
    <n v="0"/>
    <n v="513.04999999999995"/>
    <s v="N/A"/>
    <n v="0"/>
    <n v="0"/>
    <n v="0"/>
    <n v="0"/>
    <n v="0"/>
    <n v="0"/>
    <n v="-513.04999999999995"/>
    <n v="0"/>
    <n v="0"/>
    <n v="0"/>
    <n v="0"/>
    <n v="0"/>
    <n v="0"/>
    <s v="FED HOUSNG &amp; COMM DEV FND"/>
    <s v="FHCD KC ADMIN HOUSING"/>
    <s v="DEFAULT"/>
    <s v="Default"/>
  </r>
  <r>
    <x v="0"/>
    <s v="1041129"/>
    <s v="000000"/>
    <x v="29"/>
    <s v="0000000"/>
    <n v="2015"/>
    <x v="1"/>
    <x v="29"/>
    <n v="0"/>
    <n v="0"/>
    <n v="513"/>
    <n v="0"/>
    <n v="-513"/>
    <s v="N/A"/>
    <n v="0"/>
    <n v="0"/>
    <n v="0"/>
    <n v="0"/>
    <n v="0"/>
    <n v="0"/>
    <n v="513"/>
    <n v="0"/>
    <n v="0"/>
    <n v="0"/>
    <n v="0"/>
    <n v="0"/>
    <n v="0"/>
    <s v="FED HOUSNG &amp; COMM DEV FND"/>
    <s v="FHCD KC ADMIN HOUSING"/>
    <s v="DEFAULT"/>
    <s v="Default"/>
  </r>
  <r>
    <x v="0"/>
    <s v="1041129"/>
    <s v="350045"/>
    <x v="55"/>
    <s v="0000000"/>
    <n v="2015"/>
    <x v="4"/>
    <x v="55"/>
    <n v="0"/>
    <n v="0"/>
    <n v="0"/>
    <n v="0"/>
    <n v="0"/>
    <s v="N/A"/>
    <n v="0"/>
    <n v="0"/>
    <n v="0"/>
    <n v="0"/>
    <n v="0"/>
    <n v="0"/>
    <n v="0"/>
    <n v="0"/>
    <n v="0"/>
    <n v="0"/>
    <n v="0"/>
    <n v="0"/>
    <n v="0"/>
    <s v="FED HOUSNG &amp; COMM DEV FND"/>
    <s v="FHCD KC ADMIN HOUSING"/>
    <s v="CDBG ADMIN CAPITAL"/>
    <s v="Default"/>
  </r>
  <r>
    <x v="0"/>
    <s v="1041129"/>
    <s v="350045"/>
    <x v="113"/>
    <s v="0000000"/>
    <n v="2015"/>
    <x v="4"/>
    <x v="113"/>
    <n v="0"/>
    <n v="0"/>
    <n v="0"/>
    <n v="0"/>
    <n v="0"/>
    <s v="N/A"/>
    <n v="0"/>
    <n v="0"/>
    <n v="0"/>
    <n v="0"/>
    <n v="0"/>
    <n v="0"/>
    <n v="0"/>
    <n v="0"/>
    <n v="0"/>
    <n v="0"/>
    <n v="0"/>
    <n v="0"/>
    <n v="0"/>
    <s v="FED HOUSNG &amp; COMM DEV FND"/>
    <s v="FHCD KC ADMIN HOUSING"/>
    <s v="CDBG ADMIN CAPITAL"/>
    <s v="Default"/>
  </r>
  <r>
    <x v="0"/>
    <s v="1041129"/>
    <s v="350045"/>
    <x v="38"/>
    <s v="5590000"/>
    <n v="2015"/>
    <x v="3"/>
    <x v="38"/>
    <n v="0"/>
    <n v="0"/>
    <n v="0"/>
    <n v="0"/>
    <n v="0"/>
    <s v="N/A"/>
    <n v="0"/>
    <n v="0"/>
    <n v="0"/>
    <n v="0"/>
    <n v="0"/>
    <n v="0"/>
    <n v="0"/>
    <n v="0"/>
    <n v="0"/>
    <n v="0"/>
    <n v="0"/>
    <n v="0"/>
    <n v="0"/>
    <s v="FED HOUSNG &amp; COMM DEV FND"/>
    <s v="FHCD KC ADMIN HOUSING"/>
    <s v="CDBG ADMIN CAPITAL"/>
    <s v="HOUSING AND COMMUNITY DEVELOPMENT"/>
  </r>
  <r>
    <x v="0"/>
    <s v="1041129"/>
    <s v="350045"/>
    <x v="53"/>
    <s v="5590000"/>
    <n v="2015"/>
    <x v="3"/>
    <x v="53"/>
    <n v="0"/>
    <n v="0"/>
    <n v="0"/>
    <n v="0"/>
    <n v="0"/>
    <s v="N/A"/>
    <n v="0"/>
    <n v="0"/>
    <n v="0"/>
    <n v="0"/>
    <n v="0"/>
    <n v="0"/>
    <n v="0"/>
    <n v="0"/>
    <n v="0"/>
    <n v="0"/>
    <n v="0"/>
    <n v="0"/>
    <n v="0"/>
    <s v="FED HOUSNG &amp; COMM DEV FND"/>
    <s v="FHCD KC ADMIN HOUSING"/>
    <s v="CDBG ADMIN CAPITAL"/>
    <s v="HOUSING AND COMMUNITY DEVELOPMENT"/>
  </r>
  <r>
    <x v="0"/>
    <s v="1041129"/>
    <s v="350045"/>
    <x v="54"/>
    <s v="5590000"/>
    <n v="2015"/>
    <x v="3"/>
    <x v="54"/>
    <n v="0"/>
    <n v="0"/>
    <n v="0"/>
    <n v="0"/>
    <n v="0"/>
    <s v="N/A"/>
    <n v="0"/>
    <n v="0"/>
    <n v="0"/>
    <n v="0"/>
    <n v="0"/>
    <n v="0"/>
    <n v="0"/>
    <n v="0"/>
    <n v="0"/>
    <n v="0"/>
    <n v="0"/>
    <n v="0"/>
    <n v="0"/>
    <s v="FED HOUSNG &amp; COMM DEV FND"/>
    <s v="FHCD KC ADMIN HOUSING"/>
    <s v="CDBG ADMIN CAPITAL"/>
    <s v="HOUSING AND COMMUNITY DEVELOPMENT"/>
  </r>
  <r>
    <x v="0"/>
    <s v="1041162"/>
    <s v="000000"/>
    <x v="6"/>
    <s v="0000000"/>
    <n v="2015"/>
    <x v="0"/>
    <x v="6"/>
    <n v="0"/>
    <n v="0"/>
    <n v="0"/>
    <n v="0"/>
    <n v="0"/>
    <s v="N/A"/>
    <n v="0"/>
    <n v="0"/>
    <n v="0"/>
    <n v="0"/>
    <n v="0"/>
    <n v="0"/>
    <n v="0"/>
    <n v="0"/>
    <n v="0"/>
    <n v="0"/>
    <n v="0"/>
    <n v="0"/>
    <n v="0"/>
    <s v="FED HOUSNG &amp; COMM DEV FND"/>
    <s v="FHCD BARING WATER ASSOC"/>
    <s v="DEFAULT"/>
    <s v="Default"/>
  </r>
  <r>
    <x v="0"/>
    <s v="1041162"/>
    <s v="000000"/>
    <x v="9"/>
    <s v="0000000"/>
    <n v="2015"/>
    <x v="0"/>
    <x v="9"/>
    <n v="0"/>
    <n v="0"/>
    <n v="28835.279999999999"/>
    <n v="0"/>
    <n v="-28835.279999999999"/>
    <s v="N/A"/>
    <n v="0"/>
    <n v="0"/>
    <n v="0"/>
    <n v="0"/>
    <n v="0"/>
    <n v="0"/>
    <n v="28835.279999999999"/>
    <n v="0"/>
    <n v="0"/>
    <n v="0"/>
    <n v="0"/>
    <n v="0"/>
    <n v="0"/>
    <s v="FED HOUSNG &amp; COMM DEV FND"/>
    <s v="FHCD BARING WATER ASSOC"/>
    <s v="DEFAULT"/>
    <s v="Default"/>
  </r>
  <r>
    <x v="0"/>
    <s v="1041162"/>
    <s v="000000"/>
    <x v="19"/>
    <s v="0000000"/>
    <n v="2015"/>
    <x v="1"/>
    <x v="19"/>
    <n v="0"/>
    <n v="0"/>
    <n v="0"/>
    <n v="0"/>
    <n v="0"/>
    <s v="N/A"/>
    <n v="0"/>
    <n v="0"/>
    <n v="0"/>
    <n v="0"/>
    <n v="0"/>
    <n v="0"/>
    <n v="0"/>
    <n v="0"/>
    <n v="0"/>
    <n v="0"/>
    <n v="0"/>
    <n v="0"/>
    <n v="0"/>
    <s v="FED HOUSNG &amp; COMM DEV FND"/>
    <s v="FHCD BARING WATER ASSOC"/>
    <s v="DEFAULT"/>
    <s v="Default"/>
  </r>
  <r>
    <x v="0"/>
    <s v="1041162"/>
    <s v="000000"/>
    <x v="29"/>
    <s v="0000000"/>
    <n v="2015"/>
    <x v="1"/>
    <x v="29"/>
    <n v="0"/>
    <n v="0"/>
    <n v="-28835.279999999999"/>
    <n v="0"/>
    <n v="28835.279999999999"/>
    <s v="N/A"/>
    <n v="0"/>
    <n v="0"/>
    <n v="0"/>
    <n v="0"/>
    <n v="0"/>
    <n v="0"/>
    <n v="-28835.279999999999"/>
    <n v="0"/>
    <n v="0"/>
    <n v="0"/>
    <n v="0"/>
    <n v="0"/>
    <n v="0"/>
    <s v="FED HOUSNG &amp; COMM DEV FND"/>
    <s v="FHCD BARING WATER ASSOC"/>
    <s v="DEFAULT"/>
    <s v="Default"/>
  </r>
  <r>
    <x v="0"/>
    <s v="1041162"/>
    <s v="350047"/>
    <x v="55"/>
    <s v="0000000"/>
    <n v="2015"/>
    <x v="4"/>
    <x v="55"/>
    <n v="0"/>
    <n v="0"/>
    <n v="0"/>
    <n v="0"/>
    <n v="0"/>
    <s v="N/A"/>
    <n v="0"/>
    <n v="0"/>
    <n v="0"/>
    <n v="0"/>
    <n v="0"/>
    <n v="0"/>
    <n v="0"/>
    <n v="0"/>
    <n v="0"/>
    <n v="0"/>
    <n v="0"/>
    <n v="0"/>
    <n v="0"/>
    <s v="FED HOUSNG &amp; COMM DEV FND"/>
    <s v="FHCD BARING WATER ASSOC"/>
    <s v="PROGRAM YEAR PROJECTS"/>
    <s v="Default"/>
  </r>
  <r>
    <x v="0"/>
    <s v="1041162"/>
    <s v="350047"/>
    <x v="113"/>
    <s v="0000000"/>
    <n v="2015"/>
    <x v="4"/>
    <x v="113"/>
    <n v="0"/>
    <n v="0"/>
    <n v="0"/>
    <n v="0"/>
    <n v="0"/>
    <s v="N/A"/>
    <n v="0"/>
    <n v="0"/>
    <n v="0"/>
    <n v="0"/>
    <n v="0"/>
    <n v="0"/>
    <n v="0"/>
    <n v="0"/>
    <n v="0"/>
    <n v="0"/>
    <n v="0"/>
    <n v="0"/>
    <n v="0"/>
    <s v="FED HOUSNG &amp; COMM DEV FND"/>
    <s v="FHCD BARING WATER ASSOC"/>
    <s v="PROGRAM YEAR PROJECTS"/>
    <s v="Default"/>
  </r>
  <r>
    <x v="0"/>
    <s v="1041162"/>
    <s v="350047"/>
    <x v="37"/>
    <s v="0000000"/>
    <n v="2015"/>
    <x v="4"/>
    <x v="37"/>
    <n v="0"/>
    <n v="0"/>
    <n v="0"/>
    <n v="0"/>
    <n v="0"/>
    <s v="N/A"/>
    <n v="0"/>
    <n v="0"/>
    <n v="0"/>
    <n v="0"/>
    <n v="0"/>
    <n v="0"/>
    <n v="0"/>
    <n v="0"/>
    <n v="0"/>
    <n v="0"/>
    <n v="0"/>
    <n v="0"/>
    <n v="0"/>
    <s v="FED HOUSNG &amp; COMM DEV FND"/>
    <s v="FHCD BARING WATER ASSOC"/>
    <s v="PROGRAM YEAR PROJECTS"/>
    <s v="Default"/>
  </r>
  <r>
    <x v="0"/>
    <s v="1041162"/>
    <s v="350047"/>
    <x v="38"/>
    <s v="5590000"/>
    <n v="2015"/>
    <x v="3"/>
    <x v="38"/>
    <n v="0"/>
    <n v="0"/>
    <n v="0"/>
    <n v="0"/>
    <n v="0"/>
    <s v="N/A"/>
    <n v="0"/>
    <n v="0"/>
    <n v="0"/>
    <n v="0"/>
    <n v="0"/>
    <n v="0"/>
    <n v="0"/>
    <n v="0"/>
    <n v="0"/>
    <n v="0"/>
    <n v="0"/>
    <n v="0"/>
    <n v="0"/>
    <s v="FED HOUSNG &amp; COMM DEV FND"/>
    <s v="FHCD BARING WATER ASSOC"/>
    <s v="PROGRAM YEAR PROJECTS"/>
    <s v="HOUSING AND COMMUNITY DEVELOPMENT"/>
  </r>
  <r>
    <x v="0"/>
    <s v="1041162"/>
    <s v="350047"/>
    <x v="70"/>
    <s v="5590000"/>
    <n v="2015"/>
    <x v="3"/>
    <x v="70"/>
    <n v="0"/>
    <n v="0"/>
    <n v="0"/>
    <n v="0"/>
    <n v="0"/>
    <s v="N/A"/>
    <n v="0"/>
    <n v="0"/>
    <n v="0"/>
    <n v="0"/>
    <n v="0"/>
    <n v="0"/>
    <n v="0"/>
    <n v="0"/>
    <n v="0"/>
    <n v="0"/>
    <n v="0"/>
    <n v="0"/>
    <n v="0"/>
    <s v="FED HOUSNG &amp; COMM DEV FND"/>
    <s v="FHCD BARING WATER ASSOC"/>
    <s v="PROGRAM YEAR PROJECTS"/>
    <s v="HOUSING AND COMMUNITY DEVELOPMENT"/>
  </r>
  <r>
    <x v="0"/>
    <s v="1041162"/>
    <s v="350047"/>
    <x v="71"/>
    <s v="5590000"/>
    <n v="2015"/>
    <x v="3"/>
    <x v="71"/>
    <n v="0"/>
    <n v="0"/>
    <n v="0"/>
    <n v="0"/>
    <n v="0"/>
    <s v="N/A"/>
    <n v="0"/>
    <n v="0"/>
    <n v="0"/>
    <n v="0"/>
    <n v="0"/>
    <n v="0"/>
    <n v="0"/>
    <n v="0"/>
    <n v="0"/>
    <n v="0"/>
    <n v="0"/>
    <n v="0"/>
    <n v="0"/>
    <s v="FED HOUSNG &amp; COMM DEV FND"/>
    <s v="FHCD BARING WATER ASSOC"/>
    <s v="PROGRAM YEAR PROJECTS"/>
    <s v="HOUSING AND COMMUNITY DEVELOPMENT"/>
  </r>
  <r>
    <x v="0"/>
    <s v="1041162"/>
    <s v="350047"/>
    <x v="72"/>
    <s v="5590000"/>
    <n v="2015"/>
    <x v="3"/>
    <x v="72"/>
    <n v="0"/>
    <n v="0"/>
    <n v="0"/>
    <n v="0"/>
    <n v="0"/>
    <s v="N/A"/>
    <n v="0"/>
    <n v="0"/>
    <n v="0"/>
    <n v="0"/>
    <n v="0"/>
    <n v="0"/>
    <n v="0"/>
    <n v="0"/>
    <n v="0"/>
    <n v="0"/>
    <n v="0"/>
    <n v="0"/>
    <n v="0"/>
    <s v="FED HOUSNG &amp; COMM DEV FND"/>
    <s v="FHCD BARING WATER ASSOC"/>
    <s v="PROGRAM YEAR PROJECTS"/>
    <s v="HOUSING AND COMMUNITY DEVELOPMENT"/>
  </r>
  <r>
    <x v="0"/>
    <s v="1041162"/>
    <s v="350047"/>
    <x v="41"/>
    <s v="5590000"/>
    <n v="2015"/>
    <x v="3"/>
    <x v="41"/>
    <n v="0"/>
    <n v="0"/>
    <n v="0"/>
    <n v="0"/>
    <n v="0"/>
    <s v="N/A"/>
    <n v="0"/>
    <n v="0"/>
    <n v="0"/>
    <n v="0"/>
    <n v="0"/>
    <n v="0"/>
    <n v="0"/>
    <n v="0"/>
    <n v="0"/>
    <n v="0"/>
    <n v="0"/>
    <n v="0"/>
    <n v="0"/>
    <s v="FED HOUSNG &amp; COMM DEV FND"/>
    <s v="FHCD BARING WATER ASSOC"/>
    <s v="PROGRAM YEAR PROJECTS"/>
    <s v="HOUSING AND COMMUNITY DEVELOPMENT"/>
  </r>
  <r>
    <x v="0"/>
    <s v="1041162"/>
    <s v="350047"/>
    <x v="112"/>
    <s v="5590000"/>
    <n v="2015"/>
    <x v="3"/>
    <x v="112"/>
    <n v="0"/>
    <n v="0"/>
    <n v="0"/>
    <n v="0"/>
    <n v="0"/>
    <s v="N/A"/>
    <n v="0"/>
    <n v="0"/>
    <n v="0"/>
    <n v="0"/>
    <n v="0"/>
    <n v="0"/>
    <n v="0"/>
    <n v="0"/>
    <n v="0"/>
    <n v="0"/>
    <n v="0"/>
    <n v="0"/>
    <n v="0"/>
    <s v="FED HOUSNG &amp; COMM DEV FND"/>
    <s v="FHCD BARING WATER ASSOC"/>
    <s v="PROGRAM YEAR PROJECTS"/>
    <s v="HOUSING AND COMMUNITY DEVELOPMENT"/>
  </r>
  <r>
    <x v="0"/>
    <s v="1041162"/>
    <s v="350047"/>
    <x v="108"/>
    <s v="5590000"/>
    <n v="2015"/>
    <x v="3"/>
    <x v="108"/>
    <n v="0"/>
    <n v="0"/>
    <n v="0"/>
    <n v="0"/>
    <n v="0"/>
    <s v="N/A"/>
    <n v="0"/>
    <n v="0"/>
    <n v="0"/>
    <n v="0"/>
    <n v="0"/>
    <n v="0"/>
    <n v="0"/>
    <n v="0"/>
    <n v="0"/>
    <n v="0"/>
    <n v="0"/>
    <n v="0"/>
    <n v="0"/>
    <s v="FED HOUSNG &amp; COMM DEV FND"/>
    <s v="FHCD BARING WATER ASSOC"/>
    <s v="PROGRAM YEAR PROJECTS"/>
    <s v="HOUSING AND COMMUNITY DEVELOPMENT"/>
  </r>
  <r>
    <x v="0"/>
    <s v="1041162"/>
    <s v="350047"/>
    <x v="103"/>
    <s v="5590000"/>
    <n v="2015"/>
    <x v="3"/>
    <x v="103"/>
    <n v="0"/>
    <n v="0"/>
    <n v="0"/>
    <n v="0"/>
    <n v="0"/>
    <s v="N/A"/>
    <n v="0"/>
    <n v="0"/>
    <n v="0"/>
    <n v="0"/>
    <n v="0"/>
    <n v="0"/>
    <n v="0"/>
    <n v="0"/>
    <n v="0"/>
    <n v="0"/>
    <n v="0"/>
    <n v="0"/>
    <n v="0"/>
    <s v="FED HOUSNG &amp; COMM DEV FND"/>
    <s v="FHCD BARING WATER ASSOC"/>
    <s v="PROGRAM YEAR PROJECTS"/>
    <s v="HOUSING AND COMMUNITY DEVELOPMENT"/>
  </r>
  <r>
    <x v="0"/>
    <s v="1041162"/>
    <s v="350047"/>
    <x v="53"/>
    <s v="5590000"/>
    <n v="2015"/>
    <x v="3"/>
    <x v="53"/>
    <n v="0"/>
    <n v="0"/>
    <n v="0"/>
    <n v="0"/>
    <n v="0"/>
    <s v="N/A"/>
    <n v="0"/>
    <n v="0"/>
    <n v="0"/>
    <n v="0"/>
    <n v="0"/>
    <n v="0"/>
    <n v="0"/>
    <n v="0"/>
    <n v="0"/>
    <n v="0"/>
    <n v="0"/>
    <n v="0"/>
    <n v="0"/>
    <s v="FED HOUSNG &amp; COMM DEV FND"/>
    <s v="FHCD BARING WATER ASSOC"/>
    <s v="PROGRAM YEAR PROJECTS"/>
    <s v="HOUSING AND COMMUNITY DEVELOPMENT"/>
  </r>
  <r>
    <x v="0"/>
    <s v="1041162"/>
    <s v="350047"/>
    <x v="54"/>
    <s v="5590000"/>
    <n v="2015"/>
    <x v="3"/>
    <x v="54"/>
    <n v="0"/>
    <n v="0"/>
    <n v="0"/>
    <n v="0"/>
    <n v="0"/>
    <s v="N/A"/>
    <n v="0"/>
    <n v="0"/>
    <n v="0"/>
    <n v="0"/>
    <n v="0"/>
    <n v="0"/>
    <n v="0"/>
    <n v="0"/>
    <n v="0"/>
    <n v="0"/>
    <n v="0"/>
    <n v="0"/>
    <n v="0"/>
    <s v="FED HOUSNG &amp; COMM DEV FND"/>
    <s v="FHCD BARING WATER ASSOC"/>
    <s v="PROGRAM YEAR PROJECTS"/>
    <s v="HOUSING AND COMMUNITY DEVELOPMENT"/>
  </r>
  <r>
    <x v="0"/>
    <s v="1041163"/>
    <s v="000000"/>
    <x v="6"/>
    <s v="0000000"/>
    <n v="2015"/>
    <x v="0"/>
    <x v="6"/>
    <n v="0"/>
    <n v="0"/>
    <n v="0"/>
    <n v="0"/>
    <n v="0"/>
    <s v="N/A"/>
    <n v="0"/>
    <n v="0"/>
    <n v="0"/>
    <n v="0"/>
    <n v="0"/>
    <n v="0"/>
    <n v="0"/>
    <n v="0"/>
    <n v="0"/>
    <n v="0"/>
    <n v="0"/>
    <n v="0"/>
    <n v="0"/>
    <s v="FED HOUSNG &amp; COMM DEV FND"/>
    <s v="FHCD WHITE CTR SIDEWALKS"/>
    <s v="DEFAULT"/>
    <s v="Default"/>
  </r>
  <r>
    <x v="0"/>
    <s v="1041163"/>
    <s v="000000"/>
    <x v="9"/>
    <s v="0000000"/>
    <n v="2015"/>
    <x v="0"/>
    <x v="9"/>
    <n v="0"/>
    <n v="0"/>
    <n v="46603.16"/>
    <n v="0"/>
    <n v="-46603.16"/>
    <s v="N/A"/>
    <n v="0"/>
    <n v="0"/>
    <n v="0"/>
    <n v="0"/>
    <n v="0"/>
    <n v="0"/>
    <n v="46603.16"/>
    <n v="0"/>
    <n v="0"/>
    <n v="0"/>
    <n v="0"/>
    <n v="0"/>
    <n v="0"/>
    <s v="FED HOUSNG &amp; COMM DEV FND"/>
    <s v="FHCD WHITE CTR SIDEWALKS"/>
    <s v="DEFAULT"/>
    <s v="Default"/>
  </r>
  <r>
    <x v="0"/>
    <s v="1041163"/>
    <s v="000000"/>
    <x v="29"/>
    <s v="0000000"/>
    <n v="2015"/>
    <x v="1"/>
    <x v="29"/>
    <n v="0"/>
    <n v="0"/>
    <n v="-46603.16"/>
    <n v="0"/>
    <n v="46603.16"/>
    <s v="N/A"/>
    <n v="0"/>
    <n v="0"/>
    <n v="0"/>
    <n v="0"/>
    <n v="0"/>
    <n v="0"/>
    <n v="-46603.16"/>
    <n v="0"/>
    <n v="0"/>
    <n v="0"/>
    <n v="0"/>
    <n v="0"/>
    <n v="0"/>
    <s v="FED HOUSNG &amp; COMM DEV FND"/>
    <s v="FHCD WHITE CTR SIDEWALKS"/>
    <s v="DEFAULT"/>
    <s v="Default"/>
  </r>
  <r>
    <x v="0"/>
    <s v="1041163"/>
    <s v="350047"/>
    <x v="55"/>
    <s v="0000000"/>
    <n v="2015"/>
    <x v="4"/>
    <x v="55"/>
    <n v="0"/>
    <n v="0"/>
    <n v="0"/>
    <n v="0"/>
    <n v="0"/>
    <s v="N/A"/>
    <n v="0"/>
    <n v="0"/>
    <n v="0"/>
    <n v="0"/>
    <n v="0"/>
    <n v="0"/>
    <n v="0"/>
    <n v="0"/>
    <n v="0"/>
    <n v="0"/>
    <n v="0"/>
    <n v="0"/>
    <n v="0"/>
    <s v="FED HOUSNG &amp; COMM DEV FND"/>
    <s v="FHCD WHITE CTR SIDEWALKS"/>
    <s v="PROGRAM YEAR PROJECTS"/>
    <s v="Default"/>
  </r>
  <r>
    <x v="0"/>
    <s v="1041163"/>
    <s v="350047"/>
    <x v="113"/>
    <s v="0000000"/>
    <n v="2015"/>
    <x v="4"/>
    <x v="113"/>
    <n v="0"/>
    <n v="0"/>
    <n v="0"/>
    <n v="0"/>
    <n v="0"/>
    <s v="N/A"/>
    <n v="0"/>
    <n v="0"/>
    <n v="0"/>
    <n v="0"/>
    <n v="0"/>
    <n v="0"/>
    <n v="0"/>
    <n v="0"/>
    <n v="0"/>
    <n v="0"/>
    <n v="0"/>
    <n v="0"/>
    <n v="0"/>
    <s v="FED HOUSNG &amp; COMM DEV FND"/>
    <s v="FHCD WHITE CTR SIDEWALKS"/>
    <s v="PROGRAM YEAR PROJECTS"/>
    <s v="Default"/>
  </r>
  <r>
    <x v="0"/>
    <s v="1041163"/>
    <s v="350047"/>
    <x v="37"/>
    <s v="0000000"/>
    <n v="2015"/>
    <x v="4"/>
    <x v="37"/>
    <n v="0"/>
    <n v="0"/>
    <n v="0"/>
    <n v="0"/>
    <n v="0"/>
    <s v="N/A"/>
    <n v="0"/>
    <n v="0"/>
    <n v="0"/>
    <n v="0"/>
    <n v="0"/>
    <n v="0"/>
    <n v="0"/>
    <n v="0"/>
    <n v="0"/>
    <n v="0"/>
    <n v="0"/>
    <n v="0"/>
    <n v="0"/>
    <s v="FED HOUSNG &amp; COMM DEV FND"/>
    <s v="FHCD WHITE CTR SIDEWALKS"/>
    <s v="PROGRAM YEAR PROJECTS"/>
    <s v="Default"/>
  </r>
  <r>
    <x v="0"/>
    <s v="1041163"/>
    <s v="350047"/>
    <x v="38"/>
    <s v="5590000"/>
    <n v="2015"/>
    <x v="3"/>
    <x v="38"/>
    <n v="0"/>
    <n v="0"/>
    <n v="0"/>
    <n v="0"/>
    <n v="0"/>
    <s v="N/A"/>
    <n v="0"/>
    <n v="0"/>
    <n v="0"/>
    <n v="0"/>
    <n v="0"/>
    <n v="0"/>
    <n v="0"/>
    <n v="0"/>
    <n v="0"/>
    <n v="0"/>
    <n v="0"/>
    <n v="0"/>
    <n v="0"/>
    <s v="FED HOUSNG &amp; COMM DEV FND"/>
    <s v="FHCD WHITE CTR SIDEWALKS"/>
    <s v="PROGRAM YEAR PROJECTS"/>
    <s v="HOUSING AND COMMUNITY DEVELOPMENT"/>
  </r>
  <r>
    <x v="0"/>
    <s v="1041163"/>
    <s v="350047"/>
    <x v="105"/>
    <s v="5590000"/>
    <n v="2015"/>
    <x v="3"/>
    <x v="105"/>
    <n v="0"/>
    <n v="0"/>
    <n v="0"/>
    <n v="0"/>
    <n v="0"/>
    <s v="N/A"/>
    <n v="0"/>
    <n v="0"/>
    <n v="0"/>
    <n v="0"/>
    <n v="0"/>
    <n v="0"/>
    <n v="0"/>
    <n v="0"/>
    <n v="0"/>
    <n v="0"/>
    <n v="0"/>
    <n v="0"/>
    <n v="0"/>
    <s v="FED HOUSNG &amp; COMM DEV FND"/>
    <s v="FHCD WHITE CTR SIDEWALKS"/>
    <s v="PROGRAM YEAR PROJECTS"/>
    <s v="HOUSING AND COMMUNITY DEVELOPMENT"/>
  </r>
  <r>
    <x v="0"/>
    <s v="1041163"/>
    <s v="350047"/>
    <x v="70"/>
    <s v="5590000"/>
    <n v="2015"/>
    <x v="3"/>
    <x v="70"/>
    <n v="0"/>
    <n v="0"/>
    <n v="0"/>
    <n v="0"/>
    <n v="0"/>
    <s v="N/A"/>
    <n v="0"/>
    <n v="0"/>
    <n v="0"/>
    <n v="0"/>
    <n v="0"/>
    <n v="0"/>
    <n v="0"/>
    <n v="0"/>
    <n v="0"/>
    <n v="0"/>
    <n v="0"/>
    <n v="0"/>
    <n v="0"/>
    <s v="FED HOUSNG &amp; COMM DEV FND"/>
    <s v="FHCD WHITE CTR SIDEWALKS"/>
    <s v="PROGRAM YEAR PROJECTS"/>
    <s v="HOUSING AND COMMUNITY DEVELOPMENT"/>
  </r>
  <r>
    <x v="0"/>
    <s v="1041163"/>
    <s v="350047"/>
    <x v="71"/>
    <s v="5590000"/>
    <n v="2015"/>
    <x v="3"/>
    <x v="71"/>
    <n v="0"/>
    <n v="0"/>
    <n v="0"/>
    <n v="0"/>
    <n v="0"/>
    <s v="N/A"/>
    <n v="0"/>
    <n v="0"/>
    <n v="0"/>
    <n v="0"/>
    <n v="0"/>
    <n v="0"/>
    <n v="0"/>
    <n v="0"/>
    <n v="0"/>
    <n v="0"/>
    <n v="0"/>
    <n v="0"/>
    <n v="0"/>
    <s v="FED HOUSNG &amp; COMM DEV FND"/>
    <s v="FHCD WHITE CTR SIDEWALKS"/>
    <s v="PROGRAM YEAR PROJECTS"/>
    <s v="HOUSING AND COMMUNITY DEVELOPMENT"/>
  </r>
  <r>
    <x v="0"/>
    <s v="1041163"/>
    <s v="350047"/>
    <x v="72"/>
    <s v="5590000"/>
    <n v="2015"/>
    <x v="3"/>
    <x v="72"/>
    <n v="0"/>
    <n v="0"/>
    <n v="0"/>
    <n v="0"/>
    <n v="0"/>
    <s v="N/A"/>
    <n v="0"/>
    <n v="0"/>
    <n v="0"/>
    <n v="0"/>
    <n v="0"/>
    <n v="0"/>
    <n v="0"/>
    <n v="0"/>
    <n v="0"/>
    <n v="0"/>
    <n v="0"/>
    <n v="0"/>
    <n v="0"/>
    <s v="FED HOUSNG &amp; COMM DEV FND"/>
    <s v="FHCD WHITE CTR SIDEWALKS"/>
    <s v="PROGRAM YEAR PROJECTS"/>
    <s v="HOUSING AND COMMUNITY DEVELOPMENT"/>
  </r>
  <r>
    <x v="0"/>
    <s v="1041163"/>
    <s v="350047"/>
    <x v="112"/>
    <s v="5590000"/>
    <n v="2015"/>
    <x v="3"/>
    <x v="112"/>
    <n v="0"/>
    <n v="0"/>
    <n v="0"/>
    <n v="0"/>
    <n v="0"/>
    <s v="N/A"/>
    <n v="0"/>
    <n v="0"/>
    <n v="0"/>
    <n v="0"/>
    <n v="0"/>
    <n v="0"/>
    <n v="0"/>
    <n v="0"/>
    <n v="0"/>
    <n v="0"/>
    <n v="0"/>
    <n v="0"/>
    <n v="0"/>
    <s v="FED HOUSNG &amp; COMM DEV FND"/>
    <s v="FHCD WHITE CTR SIDEWALKS"/>
    <s v="PROGRAM YEAR PROJECTS"/>
    <s v="HOUSING AND COMMUNITY DEVELOPMENT"/>
  </r>
  <r>
    <x v="0"/>
    <s v="1041163"/>
    <s v="350047"/>
    <x v="108"/>
    <s v="5590000"/>
    <n v="2015"/>
    <x v="3"/>
    <x v="108"/>
    <n v="0"/>
    <n v="0"/>
    <n v="0"/>
    <n v="0"/>
    <n v="0"/>
    <s v="N/A"/>
    <n v="0"/>
    <n v="0"/>
    <n v="0"/>
    <n v="0"/>
    <n v="0"/>
    <n v="0"/>
    <n v="0"/>
    <n v="0"/>
    <n v="0"/>
    <n v="0"/>
    <n v="0"/>
    <n v="0"/>
    <n v="0"/>
    <s v="FED HOUSNG &amp; COMM DEV FND"/>
    <s v="FHCD WHITE CTR SIDEWALKS"/>
    <s v="PROGRAM YEAR PROJECTS"/>
    <s v="HOUSING AND COMMUNITY DEVELOPMENT"/>
  </r>
  <r>
    <x v="0"/>
    <s v="1041163"/>
    <s v="350047"/>
    <x v="42"/>
    <s v="5590000"/>
    <n v="2015"/>
    <x v="3"/>
    <x v="42"/>
    <n v="0"/>
    <n v="0"/>
    <n v="0"/>
    <n v="0"/>
    <n v="0"/>
    <s v="N/A"/>
    <n v="0"/>
    <n v="0"/>
    <n v="0"/>
    <n v="0"/>
    <n v="0"/>
    <n v="0"/>
    <n v="0"/>
    <n v="0"/>
    <n v="0"/>
    <n v="0"/>
    <n v="0"/>
    <n v="0"/>
    <n v="0"/>
    <s v="FED HOUSNG &amp; COMM DEV FND"/>
    <s v="FHCD WHITE CTR SIDEWALKS"/>
    <s v="PROGRAM YEAR PROJECTS"/>
    <s v="HOUSING AND COMMUNITY DEVELOPMENT"/>
  </r>
  <r>
    <x v="0"/>
    <s v="1041163"/>
    <s v="350047"/>
    <x v="103"/>
    <s v="5590000"/>
    <n v="2015"/>
    <x v="3"/>
    <x v="103"/>
    <n v="0"/>
    <n v="0"/>
    <n v="0"/>
    <n v="0"/>
    <n v="0"/>
    <s v="N/A"/>
    <n v="0"/>
    <n v="0"/>
    <n v="0"/>
    <n v="0"/>
    <n v="0"/>
    <n v="0"/>
    <n v="0"/>
    <n v="0"/>
    <n v="0"/>
    <n v="0"/>
    <n v="0"/>
    <n v="0"/>
    <n v="0"/>
    <s v="FED HOUSNG &amp; COMM DEV FND"/>
    <s v="FHCD WHITE CTR SIDEWALKS"/>
    <s v="PROGRAM YEAR PROJECTS"/>
    <s v="HOUSING AND COMMUNITY DEVELOPMENT"/>
  </r>
  <r>
    <x v="0"/>
    <s v="1041163"/>
    <s v="350047"/>
    <x v="53"/>
    <s v="5590000"/>
    <n v="2015"/>
    <x v="3"/>
    <x v="53"/>
    <n v="0"/>
    <n v="0"/>
    <n v="0"/>
    <n v="0"/>
    <n v="0"/>
    <s v="N/A"/>
    <n v="0"/>
    <n v="0"/>
    <n v="0"/>
    <n v="0"/>
    <n v="0"/>
    <n v="0"/>
    <n v="0"/>
    <n v="0"/>
    <n v="0"/>
    <n v="0"/>
    <n v="0"/>
    <n v="0"/>
    <n v="0"/>
    <s v="FED HOUSNG &amp; COMM DEV FND"/>
    <s v="FHCD WHITE CTR SIDEWALKS"/>
    <s v="PROGRAM YEAR PROJECTS"/>
    <s v="HOUSING AND COMMUNITY DEVELOPMENT"/>
  </r>
  <r>
    <x v="0"/>
    <s v="1041163"/>
    <s v="350047"/>
    <x v="54"/>
    <s v="5590000"/>
    <n v="2015"/>
    <x v="3"/>
    <x v="54"/>
    <n v="0"/>
    <n v="0"/>
    <n v="0"/>
    <n v="0"/>
    <n v="0"/>
    <s v="N/A"/>
    <n v="0"/>
    <n v="0"/>
    <n v="0"/>
    <n v="0"/>
    <n v="0"/>
    <n v="0"/>
    <n v="0"/>
    <n v="0"/>
    <n v="0"/>
    <n v="0"/>
    <n v="0"/>
    <n v="0"/>
    <n v="0"/>
    <s v="FED HOUSNG &amp; COMM DEV FND"/>
    <s v="FHCD WHITE CTR SIDEWALKS"/>
    <s v="PROGRAM YEAR PROJECTS"/>
    <s v="HOUSING AND COMMUNITY DEVELOPMENT"/>
  </r>
  <r>
    <x v="0"/>
    <s v="1041171"/>
    <s v="350101"/>
    <x v="64"/>
    <s v="0000000"/>
    <n v="2015"/>
    <x v="4"/>
    <x v="64"/>
    <n v="0"/>
    <n v="0"/>
    <n v="0"/>
    <n v="0"/>
    <n v="0"/>
    <s v="N/A"/>
    <n v="0"/>
    <n v="0"/>
    <n v="0"/>
    <n v="0"/>
    <n v="0"/>
    <n v="0"/>
    <n v="0"/>
    <n v="0"/>
    <n v="0"/>
    <n v="0"/>
    <n v="0"/>
    <n v="0"/>
    <n v="0"/>
    <s v="FED HOUSNG &amp; COMM DEV FND"/>
    <s v="FHCD MCKINNEY ADMIN"/>
    <s v="MCKINNEY ADMIN"/>
    <s v="Default"/>
  </r>
  <r>
    <x v="0"/>
    <s v="1041171"/>
    <s v="350101"/>
    <x v="38"/>
    <s v="5590000"/>
    <n v="2015"/>
    <x v="3"/>
    <x v="38"/>
    <n v="0"/>
    <n v="0"/>
    <n v="0"/>
    <n v="0"/>
    <n v="0"/>
    <s v="N/A"/>
    <n v="0"/>
    <n v="0"/>
    <n v="0"/>
    <n v="0"/>
    <n v="0"/>
    <n v="0"/>
    <n v="0"/>
    <n v="0"/>
    <n v="0"/>
    <n v="0"/>
    <n v="0"/>
    <n v="0"/>
    <n v="0"/>
    <s v="FED HOUSNG &amp; COMM DEV FND"/>
    <s v="FHCD MCKINNEY ADMIN"/>
    <s v="MCKINNEY ADMIN"/>
    <s v="HOUSING AND COMMUNITY DEVELOPMENT"/>
  </r>
  <r>
    <x v="0"/>
    <s v="1041171"/>
    <s v="350101"/>
    <x v="44"/>
    <s v="0000000"/>
    <n v="2015"/>
    <x v="3"/>
    <x v="44"/>
    <n v="0"/>
    <n v="0"/>
    <n v="0"/>
    <n v="0"/>
    <n v="0"/>
    <s v="N/A"/>
    <n v="0"/>
    <n v="0"/>
    <n v="0"/>
    <n v="0"/>
    <n v="0"/>
    <n v="0"/>
    <n v="0"/>
    <n v="0"/>
    <n v="0"/>
    <n v="0"/>
    <n v="0"/>
    <n v="0"/>
    <n v="0"/>
    <s v="FED HOUSNG &amp; COMM DEV FND"/>
    <s v="FHCD MCKINNEY ADMIN"/>
    <s v="MCKINNEY ADMIN"/>
    <s v="Default"/>
  </r>
  <r>
    <x v="0"/>
    <s v="1041171"/>
    <s v="350101"/>
    <x v="44"/>
    <s v="5593000"/>
    <n v="2015"/>
    <x v="3"/>
    <x v="44"/>
    <n v="0"/>
    <n v="0"/>
    <n v="0"/>
    <n v="0"/>
    <n v="0"/>
    <s v="N/A"/>
    <n v="0"/>
    <n v="0"/>
    <n v="0"/>
    <n v="0"/>
    <n v="0"/>
    <n v="0"/>
    <n v="0"/>
    <n v="0"/>
    <n v="0"/>
    <n v="0"/>
    <n v="0"/>
    <n v="0"/>
    <n v="0"/>
    <s v="FED HOUSNG &amp; COMM DEV FND"/>
    <s v="FHCD MCKINNEY ADMIN"/>
    <s v="MCKINNEY ADMIN"/>
    <s v="COMMUNITY DEVELOPMENT SERVICES"/>
  </r>
  <r>
    <x v="0"/>
    <s v="1041171"/>
    <s v="350101"/>
    <x v="84"/>
    <s v="5590000"/>
    <n v="2015"/>
    <x v="3"/>
    <x v="84"/>
    <n v="0"/>
    <n v="0"/>
    <n v="0"/>
    <n v="0"/>
    <n v="0"/>
    <s v="N/A"/>
    <n v="0"/>
    <n v="0"/>
    <n v="0"/>
    <n v="0"/>
    <n v="0"/>
    <n v="0"/>
    <n v="0"/>
    <n v="0"/>
    <n v="0"/>
    <n v="0"/>
    <n v="0"/>
    <n v="0"/>
    <n v="0"/>
    <s v="FED HOUSNG &amp; COMM DEV FND"/>
    <s v="FHCD MCKINNEY ADMIN"/>
    <s v="MCKINNEY ADMIN"/>
    <s v="HOUSING AND COMMUNITY DEVELOPMENT"/>
  </r>
  <r>
    <x v="0"/>
    <s v="1041171"/>
    <s v="350101"/>
    <x v="85"/>
    <s v="5590000"/>
    <n v="2015"/>
    <x v="3"/>
    <x v="85"/>
    <n v="0"/>
    <n v="0"/>
    <n v="0"/>
    <n v="0"/>
    <n v="0"/>
    <s v="N/A"/>
    <n v="0"/>
    <n v="0"/>
    <n v="0"/>
    <n v="0"/>
    <n v="0"/>
    <n v="0"/>
    <n v="0"/>
    <n v="0"/>
    <n v="0"/>
    <n v="0"/>
    <n v="0"/>
    <n v="0"/>
    <n v="0"/>
    <s v="FED HOUSNG &amp; COMM DEV FND"/>
    <s v="FHCD MCKINNEY ADMIN"/>
    <s v="MCKINNEY ADMIN"/>
    <s v="HOUSING AND COMMUNITY DEVELOPMENT"/>
  </r>
  <r>
    <x v="0"/>
    <s v="1041171"/>
    <s v="350101"/>
    <x v="86"/>
    <s v="5590000"/>
    <n v="2015"/>
    <x v="3"/>
    <x v="86"/>
    <n v="0"/>
    <n v="0"/>
    <n v="0"/>
    <n v="0"/>
    <n v="0"/>
    <s v="N/A"/>
    <n v="0"/>
    <n v="0"/>
    <n v="0"/>
    <n v="0"/>
    <n v="0"/>
    <n v="0"/>
    <n v="0"/>
    <n v="0"/>
    <n v="0"/>
    <n v="0"/>
    <n v="0"/>
    <n v="0"/>
    <n v="0"/>
    <s v="FED HOUSNG &amp; COMM DEV FND"/>
    <s v="FHCD MCKINNEY ADMIN"/>
    <s v="MCKINNEY ADMIN"/>
    <s v="HOUSING AND COMMUNITY DEVELOPMENT"/>
  </r>
  <r>
    <x v="0"/>
    <s v="1041171"/>
    <s v="350101"/>
    <x v="88"/>
    <s v="5590000"/>
    <n v="2015"/>
    <x v="3"/>
    <x v="88"/>
    <n v="0"/>
    <n v="0"/>
    <n v="0"/>
    <n v="0"/>
    <n v="0"/>
    <s v="N/A"/>
    <n v="0"/>
    <n v="0"/>
    <n v="0"/>
    <n v="0"/>
    <n v="0"/>
    <n v="0"/>
    <n v="0"/>
    <n v="0"/>
    <n v="0"/>
    <n v="0"/>
    <n v="0"/>
    <n v="0"/>
    <n v="0"/>
    <s v="FED HOUSNG &amp; COMM DEV FND"/>
    <s v="FHCD MCKINNEY ADMIN"/>
    <s v="MCKINNEY ADMIN"/>
    <s v="HOUSING AND COMMUNITY DEVELOPMENT"/>
  </r>
  <r>
    <x v="0"/>
    <s v="1041171"/>
    <s v="350101"/>
    <x v="89"/>
    <s v="5590000"/>
    <n v="2015"/>
    <x v="3"/>
    <x v="89"/>
    <n v="0"/>
    <n v="0"/>
    <n v="0"/>
    <n v="0"/>
    <n v="0"/>
    <s v="N/A"/>
    <n v="0"/>
    <n v="0"/>
    <n v="0"/>
    <n v="0"/>
    <n v="0"/>
    <n v="0"/>
    <n v="0"/>
    <n v="0"/>
    <n v="0"/>
    <n v="0"/>
    <n v="0"/>
    <n v="0"/>
    <n v="0"/>
    <s v="FED HOUSNG &amp; COMM DEV FND"/>
    <s v="FHCD MCKINNEY ADMIN"/>
    <s v="MCKINNEY ADMIN"/>
    <s v="HOUSING AND COMMUNITY DEVELOPMENT"/>
  </r>
  <r>
    <x v="0"/>
    <s v="1041171"/>
    <s v="350101"/>
    <x v="90"/>
    <s v="5590000"/>
    <n v="2015"/>
    <x v="3"/>
    <x v="90"/>
    <n v="0"/>
    <n v="0"/>
    <n v="0"/>
    <n v="0"/>
    <n v="0"/>
    <s v="N/A"/>
    <n v="0"/>
    <n v="0"/>
    <n v="0"/>
    <n v="0"/>
    <n v="0"/>
    <n v="0"/>
    <n v="0"/>
    <n v="0"/>
    <n v="0"/>
    <n v="0"/>
    <n v="0"/>
    <n v="0"/>
    <n v="0"/>
    <s v="FED HOUSNG &amp; COMM DEV FND"/>
    <s v="FHCD MCKINNEY ADMIN"/>
    <s v="MCKINNEY ADMIN"/>
    <s v="HOUSING AND COMMUNITY DEVELOPMENT"/>
  </r>
  <r>
    <x v="0"/>
    <s v="1041171"/>
    <s v="350101"/>
    <x v="47"/>
    <s v="5590000"/>
    <n v="2015"/>
    <x v="3"/>
    <x v="47"/>
    <n v="0"/>
    <n v="0"/>
    <n v="0"/>
    <n v="0"/>
    <n v="0"/>
    <s v="N/A"/>
    <n v="0"/>
    <n v="0"/>
    <n v="0"/>
    <n v="0"/>
    <n v="0"/>
    <n v="0"/>
    <n v="0"/>
    <n v="0"/>
    <n v="0"/>
    <n v="0"/>
    <n v="0"/>
    <n v="0"/>
    <n v="0"/>
    <s v="FED HOUSNG &amp; COMM DEV FND"/>
    <s v="FHCD MCKINNEY ADMIN"/>
    <s v="MCKINNEY ADMIN"/>
    <s v="HOUSING AND COMMUNITY DEVELOPMENT"/>
  </r>
  <r>
    <x v="0"/>
    <s v="1041171"/>
    <s v="350101"/>
    <x v="49"/>
    <s v="5590000"/>
    <n v="2015"/>
    <x v="3"/>
    <x v="49"/>
    <n v="0"/>
    <n v="0"/>
    <n v="0"/>
    <n v="0"/>
    <n v="0"/>
    <s v="N/A"/>
    <n v="0"/>
    <n v="0"/>
    <n v="0"/>
    <n v="0"/>
    <n v="0"/>
    <n v="0"/>
    <n v="0"/>
    <n v="0"/>
    <n v="0"/>
    <n v="0"/>
    <n v="0"/>
    <n v="0"/>
    <n v="0"/>
    <s v="FED HOUSNG &amp; COMM DEV FND"/>
    <s v="FHCD MCKINNEY ADMIN"/>
    <s v="MCKINNEY ADMIN"/>
    <s v="HOUSING AND COMMUNITY DEVELOPMENT"/>
  </r>
  <r>
    <x v="0"/>
    <s v="1041171"/>
    <s v="350101"/>
    <x v="50"/>
    <s v="5590000"/>
    <n v="2015"/>
    <x v="3"/>
    <x v="50"/>
    <n v="0"/>
    <n v="0"/>
    <n v="0"/>
    <n v="0"/>
    <n v="0"/>
    <s v="N/A"/>
    <n v="0"/>
    <n v="0"/>
    <n v="0"/>
    <n v="0"/>
    <n v="0"/>
    <n v="0"/>
    <n v="0"/>
    <n v="0"/>
    <n v="0"/>
    <n v="0"/>
    <n v="0"/>
    <n v="0"/>
    <n v="0"/>
    <s v="FED HOUSNG &amp; COMM DEV FND"/>
    <s v="FHCD MCKINNEY ADMIN"/>
    <s v="MCKINNEY ADMIN"/>
    <s v="HOUSING AND COMMUNITY DEVELOPMENT"/>
  </r>
  <r>
    <x v="0"/>
    <s v="1041171"/>
    <s v="350101"/>
    <x v="103"/>
    <s v="5590000"/>
    <n v="2015"/>
    <x v="3"/>
    <x v="103"/>
    <n v="0"/>
    <n v="0"/>
    <n v="0"/>
    <n v="0"/>
    <n v="0"/>
    <s v="N/A"/>
    <n v="0"/>
    <n v="0"/>
    <n v="0"/>
    <n v="0"/>
    <n v="0"/>
    <n v="0"/>
    <n v="0"/>
    <n v="0"/>
    <n v="0"/>
    <n v="0"/>
    <n v="0"/>
    <n v="0"/>
    <n v="0"/>
    <s v="FED HOUSNG &amp; COMM DEV FND"/>
    <s v="FHCD MCKINNEY ADMIN"/>
    <s v="MCKINNEY ADMIN"/>
    <s v="HOUSING AND COMMUNITY DEVELOPMENT"/>
  </r>
  <r>
    <x v="0"/>
    <s v="1041171"/>
    <s v="350101"/>
    <x v="53"/>
    <s v="5590000"/>
    <n v="2015"/>
    <x v="3"/>
    <x v="53"/>
    <n v="0"/>
    <n v="0"/>
    <n v="0"/>
    <n v="0"/>
    <n v="0"/>
    <s v="N/A"/>
    <n v="0"/>
    <n v="0"/>
    <n v="0"/>
    <n v="0"/>
    <n v="0"/>
    <n v="0"/>
    <n v="0"/>
    <n v="0"/>
    <n v="0"/>
    <n v="0"/>
    <n v="0"/>
    <n v="0"/>
    <n v="0"/>
    <s v="FED HOUSNG &amp; COMM DEV FND"/>
    <s v="FHCD MCKINNEY ADMIN"/>
    <s v="MCKINNEY ADMIN"/>
    <s v="HOUSING AND COMMUNITY DEVELOPMENT"/>
  </r>
  <r>
    <x v="0"/>
    <s v="1041171"/>
    <s v="350101"/>
    <x v="54"/>
    <s v="5590000"/>
    <n v="2015"/>
    <x v="3"/>
    <x v="54"/>
    <n v="0"/>
    <n v="0"/>
    <n v="0"/>
    <n v="0"/>
    <n v="0"/>
    <s v="N/A"/>
    <n v="0"/>
    <n v="0"/>
    <n v="0"/>
    <n v="0"/>
    <n v="0"/>
    <n v="0"/>
    <n v="0"/>
    <n v="0"/>
    <n v="0"/>
    <n v="0"/>
    <n v="0"/>
    <n v="0"/>
    <n v="0"/>
    <s v="FED HOUSNG &amp; COMM DEV FND"/>
    <s v="FHCD MCKINNEY ADMIN"/>
    <s v="MCKINNEY ADMIN"/>
    <s v="HOUSING AND COMMUNITY DEVELOPMENT"/>
  </r>
  <r>
    <x v="0"/>
    <s v="1041175"/>
    <s v="350061"/>
    <x v="114"/>
    <s v="0000000"/>
    <n v="2015"/>
    <x v="4"/>
    <x v="114"/>
    <n v="0"/>
    <n v="0"/>
    <n v="0"/>
    <n v="0"/>
    <n v="0"/>
    <s v="N/A"/>
    <n v="0"/>
    <n v="0"/>
    <n v="0"/>
    <n v="0"/>
    <n v="0"/>
    <n v="0"/>
    <n v="0"/>
    <n v="0"/>
    <n v="0"/>
    <n v="0"/>
    <n v="0"/>
    <n v="0"/>
    <n v="0"/>
    <s v="FED HOUSNG &amp; COMM DEV FND"/>
    <s v="FHCD CTED"/>
    <s v="CTED"/>
    <s v="Default"/>
  </r>
  <r>
    <x v="0"/>
    <s v="1041238"/>
    <s v="000000"/>
    <x v="6"/>
    <s v="0000000"/>
    <n v="2015"/>
    <x v="0"/>
    <x v="6"/>
    <n v="0"/>
    <n v="0"/>
    <n v="0"/>
    <n v="0"/>
    <n v="0"/>
    <s v="N/A"/>
    <n v="0"/>
    <n v="0"/>
    <n v="0"/>
    <n v="0"/>
    <n v="0"/>
    <n v="0"/>
    <n v="0"/>
    <n v="0"/>
    <n v="0"/>
    <n v="0"/>
    <n v="0"/>
    <n v="0"/>
    <n v="0"/>
    <s v="FED HOUSNG &amp; COMM DEV FND"/>
    <s v="FHCD STRENGTH OF PLACE VILLAGE"/>
    <s v="DEFAULT"/>
    <s v="Default"/>
  </r>
  <r>
    <x v="0"/>
    <s v="1041238"/>
    <s v="000000"/>
    <x v="9"/>
    <s v="0000000"/>
    <n v="2015"/>
    <x v="0"/>
    <x v="9"/>
    <n v="0"/>
    <n v="0"/>
    <n v="0"/>
    <n v="0"/>
    <n v="0"/>
    <s v="N/A"/>
    <n v="0"/>
    <n v="0"/>
    <n v="0"/>
    <n v="0"/>
    <n v="0"/>
    <n v="0"/>
    <n v="0"/>
    <n v="0"/>
    <n v="0"/>
    <n v="0"/>
    <n v="0"/>
    <n v="0"/>
    <n v="0"/>
    <s v="FED HOUSNG &amp; COMM DEV FND"/>
    <s v="FHCD STRENGTH OF PLACE VILLAGE"/>
    <s v="DEFAULT"/>
    <s v="Default"/>
  </r>
  <r>
    <x v="0"/>
    <s v="1041238"/>
    <s v="000000"/>
    <x v="29"/>
    <s v="0000000"/>
    <n v="2015"/>
    <x v="1"/>
    <x v="29"/>
    <n v="0"/>
    <n v="0"/>
    <n v="0"/>
    <n v="0"/>
    <n v="0"/>
    <s v="N/A"/>
    <n v="0"/>
    <n v="0"/>
    <n v="0"/>
    <n v="0"/>
    <n v="0"/>
    <n v="0"/>
    <n v="0"/>
    <n v="0"/>
    <n v="0"/>
    <n v="0"/>
    <n v="0"/>
    <n v="0"/>
    <n v="0"/>
    <s v="FED HOUSNG &amp; COMM DEV FND"/>
    <s v="FHCD STRENGTH OF PLACE VILLAGE"/>
    <s v="DEFAULT"/>
    <s v="Default"/>
  </r>
  <r>
    <x v="0"/>
    <s v="1041238"/>
    <s v="350007"/>
    <x v="43"/>
    <s v="0000000"/>
    <n v="2015"/>
    <x v="4"/>
    <x v="43"/>
    <n v="0"/>
    <n v="0"/>
    <n v="0"/>
    <n v="0"/>
    <n v="0"/>
    <s v="N/A"/>
    <n v="0"/>
    <n v="0"/>
    <n v="0"/>
    <n v="0"/>
    <n v="0"/>
    <n v="0"/>
    <n v="0"/>
    <n v="0"/>
    <n v="0"/>
    <n v="0"/>
    <n v="0"/>
    <n v="0"/>
    <n v="0"/>
    <s v="FED HOUSNG &amp; COMM DEV FND"/>
    <s v="FHCD STRENGTH OF PLACE VILLAGE"/>
    <s v="HOME SBRCPNT UNALL"/>
    <s v="Default"/>
  </r>
  <r>
    <x v="0"/>
    <s v="1041238"/>
    <s v="350007"/>
    <x v="38"/>
    <s v="5590000"/>
    <n v="2015"/>
    <x v="3"/>
    <x v="38"/>
    <n v="0"/>
    <n v="0"/>
    <n v="0"/>
    <n v="0"/>
    <n v="0"/>
    <s v="N/A"/>
    <n v="0"/>
    <n v="0"/>
    <n v="0"/>
    <n v="0"/>
    <n v="0"/>
    <n v="0"/>
    <n v="0"/>
    <n v="0"/>
    <n v="0"/>
    <n v="0"/>
    <n v="0"/>
    <n v="0"/>
    <n v="0"/>
    <s v="FED HOUSNG &amp; COMM DEV FND"/>
    <s v="FHCD STRENGTH OF PLACE VILLAGE"/>
    <s v="HOME SBRCPNT UNALL"/>
    <s v="HOUSING AND COMMUNITY DEVELOPMENT"/>
  </r>
  <r>
    <x v="0"/>
    <s v="1041238"/>
    <s v="350007"/>
    <x v="103"/>
    <s v="5590000"/>
    <n v="2015"/>
    <x v="3"/>
    <x v="103"/>
    <n v="0"/>
    <n v="0"/>
    <n v="0"/>
    <n v="0"/>
    <n v="0"/>
    <s v="N/A"/>
    <n v="0"/>
    <n v="0"/>
    <n v="0"/>
    <n v="0"/>
    <n v="0"/>
    <n v="0"/>
    <n v="0"/>
    <n v="0"/>
    <n v="0"/>
    <n v="0"/>
    <n v="0"/>
    <n v="0"/>
    <n v="0"/>
    <s v="FED HOUSNG &amp; COMM DEV FND"/>
    <s v="FHCD STRENGTH OF PLACE VILLAGE"/>
    <s v="HOME SBRCPNT UNALL"/>
    <s v="HOUSING AND COMMUNITY DEVELOPMENT"/>
  </r>
  <r>
    <x v="0"/>
    <s v="1041265"/>
    <s v="000000"/>
    <x v="6"/>
    <s v="0000000"/>
    <n v="2015"/>
    <x v="0"/>
    <x v="6"/>
    <n v="0"/>
    <n v="0"/>
    <n v="0"/>
    <n v="0"/>
    <n v="0"/>
    <s v="N/A"/>
    <n v="0"/>
    <n v="0"/>
    <n v="0"/>
    <n v="0"/>
    <n v="0"/>
    <n v="0"/>
    <n v="0"/>
    <n v="0"/>
    <n v="0"/>
    <n v="0"/>
    <n v="0"/>
    <n v="0"/>
    <n v="0"/>
    <s v="FED HOUSNG &amp; COMM DEV FND"/>
    <s v="FHCD CDBG FED WY WX PROJ"/>
    <s v="DEFAULT"/>
    <s v="Default"/>
  </r>
  <r>
    <x v="0"/>
    <s v="1041265"/>
    <s v="000000"/>
    <x v="9"/>
    <s v="0000000"/>
    <n v="2015"/>
    <x v="0"/>
    <x v="9"/>
    <n v="0"/>
    <n v="0"/>
    <n v="14185.02"/>
    <n v="0"/>
    <n v="-14185.02"/>
    <s v="N/A"/>
    <n v="0"/>
    <n v="0"/>
    <n v="0"/>
    <n v="0"/>
    <n v="0"/>
    <n v="0"/>
    <n v="14185.02"/>
    <n v="0"/>
    <n v="0"/>
    <n v="0"/>
    <n v="0"/>
    <n v="0"/>
    <n v="0"/>
    <s v="FED HOUSNG &amp; COMM DEV FND"/>
    <s v="FHCD CDBG FED WY WX PROJ"/>
    <s v="DEFAULT"/>
    <s v="Default"/>
  </r>
  <r>
    <x v="0"/>
    <s v="1041265"/>
    <s v="000000"/>
    <x v="29"/>
    <s v="0000000"/>
    <n v="2015"/>
    <x v="1"/>
    <x v="29"/>
    <n v="0"/>
    <n v="0"/>
    <n v="-14185.02"/>
    <n v="0"/>
    <n v="14185.02"/>
    <s v="N/A"/>
    <n v="0"/>
    <n v="0"/>
    <n v="0"/>
    <n v="0"/>
    <n v="0"/>
    <n v="0"/>
    <n v="-14185.02"/>
    <n v="0"/>
    <n v="0"/>
    <n v="0"/>
    <n v="0"/>
    <n v="0"/>
    <n v="0"/>
    <s v="FED HOUSNG &amp; COMM DEV FND"/>
    <s v="FHCD CDBG FED WY WX PROJ"/>
    <s v="DEFAULT"/>
    <s v="Default"/>
  </r>
  <r>
    <x v="0"/>
    <s v="1041265"/>
    <s v="350047"/>
    <x v="55"/>
    <s v="0000000"/>
    <n v="2015"/>
    <x v="4"/>
    <x v="55"/>
    <n v="0"/>
    <n v="0"/>
    <n v="0"/>
    <n v="0"/>
    <n v="0"/>
    <s v="N/A"/>
    <n v="0"/>
    <n v="0"/>
    <n v="0"/>
    <n v="0"/>
    <n v="0"/>
    <n v="0"/>
    <n v="0"/>
    <n v="0"/>
    <n v="0"/>
    <n v="0"/>
    <n v="0"/>
    <n v="0"/>
    <n v="0"/>
    <s v="FED HOUSNG &amp; COMM DEV FND"/>
    <s v="FHCD CDBG FED WY WX PROJ"/>
    <s v="PROGRAM YEAR PROJECTS"/>
    <s v="Default"/>
  </r>
  <r>
    <x v="0"/>
    <s v="1041265"/>
    <s v="350047"/>
    <x v="55"/>
    <s v="5590000"/>
    <n v="2015"/>
    <x v="4"/>
    <x v="55"/>
    <n v="0"/>
    <n v="0"/>
    <n v="0"/>
    <n v="0"/>
    <n v="0"/>
    <s v="N/A"/>
    <n v="0"/>
    <n v="0"/>
    <n v="0"/>
    <n v="0"/>
    <n v="0"/>
    <n v="0"/>
    <n v="0"/>
    <n v="0"/>
    <n v="0"/>
    <n v="0"/>
    <n v="0"/>
    <n v="0"/>
    <n v="0"/>
    <s v="FED HOUSNG &amp; COMM DEV FND"/>
    <s v="FHCD CDBG FED WY WX PROJ"/>
    <s v="PROGRAM YEAR PROJECTS"/>
    <s v="HOUSING AND COMMUNITY DEVELOPMENT"/>
  </r>
  <r>
    <x v="0"/>
    <s v="1041265"/>
    <s v="350047"/>
    <x v="113"/>
    <s v="0000000"/>
    <n v="2015"/>
    <x v="4"/>
    <x v="113"/>
    <n v="0"/>
    <n v="0"/>
    <n v="0"/>
    <n v="0"/>
    <n v="0"/>
    <s v="N/A"/>
    <n v="0"/>
    <n v="0"/>
    <n v="0"/>
    <n v="0"/>
    <n v="0"/>
    <n v="0"/>
    <n v="0"/>
    <n v="0"/>
    <n v="0"/>
    <n v="0"/>
    <n v="0"/>
    <n v="0"/>
    <n v="0"/>
    <s v="FED HOUSNG &amp; COMM DEV FND"/>
    <s v="FHCD CDBG FED WY WX PROJ"/>
    <s v="PROGRAM YEAR PROJECTS"/>
    <s v="Default"/>
  </r>
  <r>
    <x v="0"/>
    <s v="1041265"/>
    <s v="350047"/>
    <x v="37"/>
    <s v="0000000"/>
    <n v="2015"/>
    <x v="4"/>
    <x v="37"/>
    <n v="0"/>
    <n v="0"/>
    <n v="0"/>
    <n v="0"/>
    <n v="0"/>
    <s v="N/A"/>
    <n v="0"/>
    <n v="0"/>
    <n v="0"/>
    <n v="0"/>
    <n v="0"/>
    <n v="0"/>
    <n v="0"/>
    <n v="0"/>
    <n v="0"/>
    <n v="0"/>
    <n v="0"/>
    <n v="0"/>
    <n v="0"/>
    <s v="FED HOUSNG &amp; COMM DEV FND"/>
    <s v="FHCD CDBG FED WY WX PROJ"/>
    <s v="PROGRAM YEAR PROJECTS"/>
    <s v="Default"/>
  </r>
  <r>
    <x v="0"/>
    <s v="1041265"/>
    <s v="350047"/>
    <x v="36"/>
    <s v="5590000"/>
    <n v="2015"/>
    <x v="3"/>
    <x v="36"/>
    <n v="0"/>
    <n v="0"/>
    <n v="0"/>
    <n v="0"/>
    <n v="0"/>
    <s v="N/A"/>
    <n v="0"/>
    <n v="0"/>
    <n v="0"/>
    <n v="0"/>
    <n v="0"/>
    <n v="0"/>
    <n v="0"/>
    <n v="0"/>
    <n v="0"/>
    <n v="0"/>
    <n v="0"/>
    <n v="0"/>
    <n v="0"/>
    <s v="FED HOUSNG &amp; COMM DEV FND"/>
    <s v="FHCD CDBG FED WY WX PROJ"/>
    <s v="PROGRAM YEAR PROJECTS"/>
    <s v="HOUSING AND COMMUNITY DEVELOPMENT"/>
  </r>
  <r>
    <x v="0"/>
    <s v="1041265"/>
    <s v="350047"/>
    <x v="112"/>
    <s v="5590000"/>
    <n v="2015"/>
    <x v="3"/>
    <x v="112"/>
    <n v="0"/>
    <n v="0"/>
    <n v="0"/>
    <n v="0"/>
    <n v="0"/>
    <s v="N/A"/>
    <n v="0"/>
    <n v="0"/>
    <n v="0"/>
    <n v="0"/>
    <n v="0"/>
    <n v="0"/>
    <n v="0"/>
    <n v="0"/>
    <n v="0"/>
    <n v="0"/>
    <n v="0"/>
    <n v="0"/>
    <n v="0"/>
    <s v="FED HOUSNG &amp; COMM DEV FND"/>
    <s v="FHCD CDBG FED WY WX PROJ"/>
    <s v="PROGRAM YEAR PROJECTS"/>
    <s v="HOUSING AND COMMUNITY DEVELOPMENT"/>
  </r>
  <r>
    <x v="0"/>
    <s v="1041279"/>
    <s v="000000"/>
    <x v="6"/>
    <s v="0000000"/>
    <n v="2015"/>
    <x v="0"/>
    <x v="6"/>
    <n v="0"/>
    <n v="0"/>
    <n v="0"/>
    <n v="0"/>
    <n v="0"/>
    <s v="N/A"/>
    <n v="0"/>
    <n v="0"/>
    <n v="0"/>
    <n v="0"/>
    <n v="0"/>
    <n v="0"/>
    <n v="0"/>
    <n v="0"/>
    <n v="0"/>
    <n v="0"/>
    <n v="0"/>
    <n v="0"/>
    <n v="0"/>
    <s v="FED HOUSNG &amp; COMM DEV FND"/>
    <s v="FHCD HPRP STATE ADMIN"/>
    <s v="DEFAULT"/>
    <s v="Default"/>
  </r>
  <r>
    <x v="0"/>
    <s v="1041279"/>
    <s v="000000"/>
    <x v="9"/>
    <s v="0000000"/>
    <n v="2015"/>
    <x v="0"/>
    <x v="9"/>
    <n v="0"/>
    <n v="0"/>
    <n v="1522.03"/>
    <n v="0"/>
    <n v="-1522.03"/>
    <s v="N/A"/>
    <n v="0"/>
    <n v="0"/>
    <n v="0"/>
    <n v="0"/>
    <n v="0"/>
    <n v="0"/>
    <n v="1522.03"/>
    <n v="0"/>
    <n v="0"/>
    <n v="0"/>
    <n v="0"/>
    <n v="0"/>
    <n v="0"/>
    <s v="FED HOUSNG &amp; COMM DEV FND"/>
    <s v="FHCD HPRP STATE ADMIN"/>
    <s v="DEFAULT"/>
    <s v="Default"/>
  </r>
  <r>
    <x v="0"/>
    <s v="1041279"/>
    <s v="000000"/>
    <x v="29"/>
    <s v="0000000"/>
    <n v="2015"/>
    <x v="1"/>
    <x v="29"/>
    <n v="0"/>
    <n v="0"/>
    <n v="-1522.03"/>
    <n v="0"/>
    <n v="1522.03"/>
    <s v="N/A"/>
    <n v="0"/>
    <n v="0"/>
    <n v="0"/>
    <n v="0"/>
    <n v="0"/>
    <n v="0"/>
    <n v="-1522.03"/>
    <n v="0"/>
    <n v="0"/>
    <n v="0"/>
    <n v="0"/>
    <n v="0"/>
    <n v="0"/>
    <s v="FED HOUSNG &amp; COMM DEV FND"/>
    <s v="FHCD HPRP STATE ADMIN"/>
    <s v="DEFAULT"/>
    <s v="Default"/>
  </r>
  <r>
    <x v="0"/>
    <s v="1041279"/>
    <s v="350064"/>
    <x v="115"/>
    <s v="0000000"/>
    <n v="2015"/>
    <x v="4"/>
    <x v="115"/>
    <n v="0"/>
    <n v="0"/>
    <n v="0"/>
    <n v="0"/>
    <n v="0"/>
    <s v="N/A"/>
    <n v="0"/>
    <n v="0"/>
    <n v="0"/>
    <n v="0"/>
    <n v="0"/>
    <n v="0"/>
    <n v="0"/>
    <n v="0"/>
    <n v="0"/>
    <n v="0"/>
    <n v="0"/>
    <n v="0"/>
    <n v="0"/>
    <s v="FED HOUSNG &amp; COMM DEV FND"/>
    <s v="FHCD HPRP STATE ADMIN"/>
    <s v="HPRP STATE STIMULUS"/>
    <s v="Default"/>
  </r>
  <r>
    <x v="0"/>
    <s v="1041279"/>
    <s v="350064"/>
    <x v="38"/>
    <s v="5590000"/>
    <n v="2015"/>
    <x v="3"/>
    <x v="38"/>
    <n v="0"/>
    <n v="0"/>
    <n v="0"/>
    <n v="0"/>
    <n v="0"/>
    <s v="N/A"/>
    <n v="0"/>
    <n v="0"/>
    <n v="0"/>
    <n v="0"/>
    <n v="0"/>
    <n v="0"/>
    <n v="0"/>
    <n v="0"/>
    <n v="0"/>
    <n v="0"/>
    <n v="0"/>
    <n v="0"/>
    <n v="0"/>
    <s v="FED HOUSNG &amp; COMM DEV FND"/>
    <s v="FHCD HPRP STATE ADMIN"/>
    <s v="HPRP STATE STIMULUS"/>
    <s v="HOUSING AND COMMUNITY DEVELOPMENT"/>
  </r>
  <r>
    <x v="0"/>
    <s v="1041279"/>
    <s v="350064"/>
    <x v="116"/>
    <s v="5590000"/>
    <n v="2015"/>
    <x v="3"/>
    <x v="116"/>
    <n v="0"/>
    <n v="0"/>
    <n v="0"/>
    <n v="0"/>
    <n v="0"/>
    <s v="N/A"/>
    <n v="0"/>
    <n v="0"/>
    <n v="0"/>
    <n v="0"/>
    <n v="0"/>
    <n v="0"/>
    <n v="0"/>
    <n v="0"/>
    <n v="0"/>
    <n v="0"/>
    <n v="0"/>
    <n v="0"/>
    <n v="0"/>
    <s v="FED HOUSNG &amp; COMM DEV FND"/>
    <s v="FHCD HPRP STATE ADMIN"/>
    <s v="HPRP STATE STIMULUS"/>
    <s v="HOUSING AND COMMUNITY DEVELOPMENT"/>
  </r>
  <r>
    <x v="0"/>
    <s v="1041279"/>
    <s v="350064"/>
    <x v="103"/>
    <s v="5590000"/>
    <n v="2015"/>
    <x v="3"/>
    <x v="103"/>
    <n v="0"/>
    <n v="0"/>
    <n v="0"/>
    <n v="0"/>
    <n v="0"/>
    <s v="N/A"/>
    <n v="0"/>
    <n v="0"/>
    <n v="0"/>
    <n v="0"/>
    <n v="0"/>
    <n v="0"/>
    <n v="0"/>
    <n v="0"/>
    <n v="0"/>
    <n v="0"/>
    <n v="0"/>
    <n v="0"/>
    <n v="0"/>
    <s v="FED HOUSNG &amp; COMM DEV FND"/>
    <s v="FHCD HPRP STATE ADMIN"/>
    <s v="HPRP STATE STIMULUS"/>
    <s v="HOUSING AND COMMUNITY DEVELOPMENT"/>
  </r>
  <r>
    <x v="0"/>
    <s v="1041279"/>
    <s v="350064"/>
    <x v="53"/>
    <s v="5590000"/>
    <n v="2015"/>
    <x v="3"/>
    <x v="53"/>
    <n v="0"/>
    <n v="0"/>
    <n v="0"/>
    <n v="0"/>
    <n v="0"/>
    <s v="N/A"/>
    <n v="0"/>
    <n v="0"/>
    <n v="0"/>
    <n v="0"/>
    <n v="0"/>
    <n v="0"/>
    <n v="0"/>
    <n v="0"/>
    <n v="0"/>
    <n v="0"/>
    <n v="0"/>
    <n v="0"/>
    <n v="0"/>
    <s v="FED HOUSNG &amp; COMM DEV FND"/>
    <s v="FHCD HPRP STATE ADMIN"/>
    <s v="HPRP STATE STIMULUS"/>
    <s v="HOUSING AND COMMUNITY DEVELOPMENT"/>
  </r>
  <r>
    <x v="0"/>
    <s v="1041279"/>
    <s v="350064"/>
    <x v="54"/>
    <s v="5590000"/>
    <n v="2015"/>
    <x v="3"/>
    <x v="54"/>
    <n v="0"/>
    <n v="0"/>
    <n v="0"/>
    <n v="0"/>
    <n v="0"/>
    <s v="N/A"/>
    <n v="0"/>
    <n v="0"/>
    <n v="0"/>
    <n v="0"/>
    <n v="0"/>
    <n v="0"/>
    <n v="0"/>
    <n v="0"/>
    <n v="0"/>
    <n v="0"/>
    <n v="0"/>
    <n v="0"/>
    <n v="0"/>
    <s v="FED HOUSNG &amp; COMM DEV FND"/>
    <s v="FHCD HPRP STATE ADMIN"/>
    <s v="HPRP STATE STIMULUS"/>
    <s v="HOUSING AND COMMUNITY DEVELOPMENT"/>
  </r>
  <r>
    <x v="0"/>
    <s v="1041295"/>
    <s v="000000"/>
    <x v="19"/>
    <s v="0000000"/>
    <n v="2015"/>
    <x v="1"/>
    <x v="19"/>
    <n v="0"/>
    <n v="0"/>
    <n v="0"/>
    <n v="0"/>
    <n v="0"/>
    <s v="N/A"/>
    <n v="0"/>
    <n v="0"/>
    <n v="0"/>
    <n v="0"/>
    <n v="0"/>
    <n v="0"/>
    <n v="0"/>
    <n v="0"/>
    <n v="0"/>
    <n v="0"/>
    <n v="0"/>
    <n v="0"/>
    <n v="0"/>
    <s v="FED HOUSNG &amp; COMM DEV FND"/>
    <s v="DCHS HSLEVY CONTRACTED SVCS"/>
    <s v="DEFAULT"/>
    <s v="Default"/>
  </r>
  <r>
    <x v="0"/>
    <s v="1041295"/>
    <s v="350047"/>
    <x v="112"/>
    <s v="5590000"/>
    <n v="2015"/>
    <x v="3"/>
    <x v="112"/>
    <n v="0"/>
    <n v="0"/>
    <n v="0"/>
    <n v="0"/>
    <n v="0"/>
    <s v="N/A"/>
    <n v="0"/>
    <n v="0"/>
    <n v="0"/>
    <n v="0"/>
    <n v="0"/>
    <n v="0"/>
    <n v="0"/>
    <n v="0"/>
    <n v="0"/>
    <n v="0"/>
    <n v="0"/>
    <n v="0"/>
    <n v="0"/>
    <s v="FED HOUSNG &amp; COMM DEV FND"/>
    <s v="DCHS HSLEVY CONTRACTED SVCS"/>
    <s v="PROGRAM YEAR PROJECTS"/>
    <s v="HOUSING AND COMMUNITY DEVELOPMENT"/>
  </r>
  <r>
    <x v="0"/>
    <s v="1041317"/>
    <s v="350203"/>
    <x v="38"/>
    <s v="5590000"/>
    <n v="2015"/>
    <x v="3"/>
    <x v="38"/>
    <n v="0"/>
    <n v="0"/>
    <n v="0"/>
    <n v="0"/>
    <n v="0"/>
    <s v="N/A"/>
    <n v="0"/>
    <n v="0"/>
    <n v="0"/>
    <n v="0"/>
    <n v="0"/>
    <n v="0"/>
    <n v="0"/>
    <n v="0"/>
    <n v="0"/>
    <n v="0"/>
    <n v="0"/>
    <n v="0"/>
    <n v="0"/>
    <s v="FED HOUSNG &amp; COMM DEV FND"/>
    <s v="FHCD FAMILY SVCS HF9307"/>
    <s v="HPRP PROGRAM"/>
    <s v="HOUSING AND COMMUNITY DEVELOPMENT"/>
  </r>
  <r>
    <x v="0"/>
    <s v="1041337"/>
    <s v="000000"/>
    <x v="6"/>
    <s v="0000000"/>
    <n v="2015"/>
    <x v="0"/>
    <x v="6"/>
    <n v="0"/>
    <n v="0"/>
    <n v="0"/>
    <n v="0"/>
    <n v="0"/>
    <s v="N/A"/>
    <n v="0"/>
    <n v="0"/>
    <n v="0"/>
    <n v="0"/>
    <n v="0"/>
    <n v="0"/>
    <n v="0"/>
    <n v="0"/>
    <n v="0"/>
    <n v="0"/>
    <n v="0"/>
    <n v="0"/>
    <n v="0"/>
    <s v="FED HOUSNG &amp; COMM DEV FND"/>
    <s v="FHCD HSG STABILITY PRO HS"/>
    <s v="DEFAULT"/>
    <s v="Default"/>
  </r>
  <r>
    <x v="0"/>
    <s v="1041337"/>
    <s v="000000"/>
    <x v="9"/>
    <s v="0000000"/>
    <n v="2015"/>
    <x v="0"/>
    <x v="9"/>
    <n v="0"/>
    <n v="0"/>
    <n v="0"/>
    <n v="0"/>
    <n v="0"/>
    <s v="N/A"/>
    <n v="0"/>
    <n v="0"/>
    <n v="0"/>
    <n v="0"/>
    <n v="0"/>
    <n v="0"/>
    <n v="0"/>
    <n v="0"/>
    <n v="0"/>
    <n v="0"/>
    <n v="0"/>
    <n v="0"/>
    <n v="0"/>
    <s v="FED HOUSNG &amp; COMM DEV FND"/>
    <s v="FHCD HSG STABILITY PRO HS"/>
    <s v="DEFAULT"/>
    <s v="Default"/>
  </r>
  <r>
    <x v="0"/>
    <s v="1041337"/>
    <s v="000000"/>
    <x v="29"/>
    <s v="0000000"/>
    <n v="2015"/>
    <x v="1"/>
    <x v="29"/>
    <n v="0"/>
    <n v="0"/>
    <n v="0"/>
    <n v="0"/>
    <n v="0"/>
    <s v="N/A"/>
    <n v="0"/>
    <n v="0"/>
    <n v="0"/>
    <n v="0"/>
    <n v="0"/>
    <n v="0"/>
    <n v="0"/>
    <n v="0"/>
    <n v="0"/>
    <n v="0"/>
    <n v="0"/>
    <n v="0"/>
    <n v="0"/>
    <s v="FED HOUSNG &amp; COMM DEV FND"/>
    <s v="FHCD HSG STABILITY PRO HS"/>
    <s v="DEFAULT"/>
    <s v="Default"/>
  </r>
  <r>
    <x v="0"/>
    <s v="1041337"/>
    <s v="350047"/>
    <x v="37"/>
    <s v="0000000"/>
    <n v="2015"/>
    <x v="4"/>
    <x v="37"/>
    <n v="0"/>
    <n v="0"/>
    <n v="0"/>
    <n v="0"/>
    <n v="0"/>
    <s v="N/A"/>
    <n v="0"/>
    <n v="0"/>
    <n v="0"/>
    <n v="0"/>
    <n v="0"/>
    <n v="0"/>
    <n v="0"/>
    <n v="0"/>
    <n v="0"/>
    <n v="0"/>
    <n v="0"/>
    <n v="0"/>
    <n v="0"/>
    <s v="FED HOUSNG &amp; COMM DEV FND"/>
    <s v="FHCD HSG STABILITY PRO HS"/>
    <s v="PROGRAM YEAR PROJECTS"/>
    <s v="Default"/>
  </r>
  <r>
    <x v="0"/>
    <s v="1041337"/>
    <s v="350048"/>
    <x v="37"/>
    <s v="0000000"/>
    <n v="2015"/>
    <x v="4"/>
    <x v="37"/>
    <n v="0"/>
    <n v="0"/>
    <n v="0"/>
    <n v="0"/>
    <n v="0"/>
    <s v="N/A"/>
    <n v="0"/>
    <n v="0"/>
    <n v="0"/>
    <n v="0"/>
    <n v="0"/>
    <n v="0"/>
    <n v="0"/>
    <n v="0"/>
    <n v="0"/>
    <n v="0"/>
    <n v="0"/>
    <n v="0"/>
    <n v="0"/>
    <s v="FED HOUSNG &amp; COMM DEV FND"/>
    <s v="FHCD HSG STABILITY PRO HS"/>
    <s v="CDBG ENTITLEMENT STIMULUS"/>
    <s v="Default"/>
  </r>
  <r>
    <x v="0"/>
    <s v="1041337"/>
    <s v="350048"/>
    <x v="42"/>
    <s v="5590000"/>
    <n v="2015"/>
    <x v="3"/>
    <x v="42"/>
    <n v="0"/>
    <n v="0"/>
    <n v="0"/>
    <n v="0"/>
    <n v="0"/>
    <s v="N/A"/>
    <n v="0"/>
    <n v="0"/>
    <n v="0"/>
    <n v="0"/>
    <n v="0"/>
    <n v="0"/>
    <n v="0"/>
    <n v="0"/>
    <n v="0"/>
    <n v="0"/>
    <n v="0"/>
    <n v="0"/>
    <n v="0"/>
    <s v="FED HOUSNG &amp; COMM DEV FND"/>
    <s v="FHCD HSG STABILITY PRO HS"/>
    <s v="CDBG ENTITLEMENT STIMULUS"/>
    <s v="HOUSING AND COMMUNITY DEVELOPMENT"/>
  </r>
  <r>
    <x v="0"/>
    <s v="1041338"/>
    <s v="000000"/>
    <x v="6"/>
    <s v="0000000"/>
    <n v="2015"/>
    <x v="0"/>
    <x v="6"/>
    <n v="0"/>
    <n v="0"/>
    <n v="0"/>
    <n v="0"/>
    <n v="0"/>
    <s v="N/A"/>
    <n v="0"/>
    <n v="0"/>
    <n v="0"/>
    <n v="0"/>
    <n v="0"/>
    <n v="0"/>
    <n v="0"/>
    <n v="0"/>
    <n v="0"/>
    <n v="0"/>
    <n v="0"/>
    <n v="0"/>
    <n v="0"/>
    <s v="FED HOUSNG &amp; COMM DEV FND"/>
    <s v="FHCD HRP ENERGY EFFICIENCY"/>
    <s v="DEFAULT"/>
    <s v="Default"/>
  </r>
  <r>
    <x v="0"/>
    <s v="1041338"/>
    <s v="000000"/>
    <x v="9"/>
    <s v="0000000"/>
    <n v="2015"/>
    <x v="0"/>
    <x v="9"/>
    <n v="0"/>
    <n v="0"/>
    <n v="0"/>
    <n v="0"/>
    <n v="0"/>
    <s v="N/A"/>
    <n v="0"/>
    <n v="0"/>
    <n v="0"/>
    <n v="0"/>
    <n v="0"/>
    <n v="0"/>
    <n v="0"/>
    <n v="0"/>
    <n v="0"/>
    <n v="0"/>
    <n v="0"/>
    <n v="0"/>
    <n v="0"/>
    <s v="FED HOUSNG &amp; COMM DEV FND"/>
    <s v="FHCD HRP ENERGY EFFICIENCY"/>
    <s v="DEFAULT"/>
    <s v="Default"/>
  </r>
  <r>
    <x v="0"/>
    <s v="1041338"/>
    <s v="000000"/>
    <x v="29"/>
    <s v="0000000"/>
    <n v="2015"/>
    <x v="1"/>
    <x v="29"/>
    <n v="0"/>
    <n v="0"/>
    <n v="0"/>
    <n v="0"/>
    <n v="0"/>
    <s v="N/A"/>
    <n v="0"/>
    <n v="0"/>
    <n v="0"/>
    <n v="0"/>
    <n v="0"/>
    <n v="0"/>
    <n v="0"/>
    <n v="0"/>
    <n v="0"/>
    <n v="0"/>
    <n v="0"/>
    <n v="0"/>
    <n v="0"/>
    <s v="FED HOUSNG &amp; COMM DEV FND"/>
    <s v="FHCD HRP ENERGY EFFICIENCY"/>
    <s v="DEFAULT"/>
    <s v="Default"/>
  </r>
  <r>
    <x v="0"/>
    <s v="1041338"/>
    <s v="350047"/>
    <x v="55"/>
    <s v="0000000"/>
    <n v="2015"/>
    <x v="4"/>
    <x v="55"/>
    <n v="0"/>
    <n v="0"/>
    <n v="0"/>
    <n v="0"/>
    <n v="0"/>
    <s v="N/A"/>
    <n v="0"/>
    <n v="0"/>
    <n v="0"/>
    <n v="0"/>
    <n v="0"/>
    <n v="0"/>
    <n v="0"/>
    <n v="0"/>
    <n v="0"/>
    <n v="0"/>
    <n v="0"/>
    <n v="0"/>
    <n v="0"/>
    <s v="FED HOUSNG &amp; COMM DEV FND"/>
    <s v="FHCD HRP ENERGY EFFICIENCY"/>
    <s v="PROGRAM YEAR PROJECTS"/>
    <s v="Default"/>
  </r>
  <r>
    <x v="0"/>
    <s v="1041338"/>
    <s v="350047"/>
    <x v="37"/>
    <s v="0000000"/>
    <n v="2015"/>
    <x v="4"/>
    <x v="37"/>
    <n v="0"/>
    <n v="0"/>
    <n v="0"/>
    <n v="0"/>
    <n v="0"/>
    <s v="N/A"/>
    <n v="0"/>
    <n v="0"/>
    <n v="0"/>
    <n v="0"/>
    <n v="0"/>
    <n v="0"/>
    <n v="0"/>
    <n v="0"/>
    <n v="0"/>
    <n v="0"/>
    <n v="0"/>
    <n v="0"/>
    <n v="0"/>
    <s v="FED HOUSNG &amp; COMM DEV FND"/>
    <s v="FHCD HRP ENERGY EFFICIENCY"/>
    <s v="PROGRAM YEAR PROJECTS"/>
    <s v="Default"/>
  </r>
  <r>
    <x v="0"/>
    <s v="1041338"/>
    <s v="350048"/>
    <x v="55"/>
    <s v="0000000"/>
    <n v="2015"/>
    <x v="4"/>
    <x v="55"/>
    <n v="0"/>
    <n v="0"/>
    <n v="0"/>
    <n v="0"/>
    <n v="0"/>
    <s v="N/A"/>
    <n v="0"/>
    <n v="0"/>
    <n v="0"/>
    <n v="0"/>
    <n v="0"/>
    <n v="0"/>
    <n v="0"/>
    <n v="0"/>
    <n v="0"/>
    <n v="0"/>
    <n v="0"/>
    <n v="0"/>
    <n v="0"/>
    <s v="FED HOUSNG &amp; COMM DEV FND"/>
    <s v="FHCD HRP ENERGY EFFICIENCY"/>
    <s v="CDBG ENTITLEMENT STIMULUS"/>
    <s v="Default"/>
  </r>
  <r>
    <x v="0"/>
    <s v="1041338"/>
    <s v="350048"/>
    <x v="113"/>
    <s v="0000000"/>
    <n v="2015"/>
    <x v="4"/>
    <x v="113"/>
    <n v="0"/>
    <n v="0"/>
    <n v="0"/>
    <n v="0"/>
    <n v="0"/>
    <s v="N/A"/>
    <n v="0"/>
    <n v="0"/>
    <n v="0"/>
    <n v="0"/>
    <n v="0"/>
    <n v="0"/>
    <n v="0"/>
    <n v="0"/>
    <n v="0"/>
    <n v="0"/>
    <n v="0"/>
    <n v="0"/>
    <n v="0"/>
    <s v="FED HOUSNG &amp; COMM DEV FND"/>
    <s v="FHCD HRP ENERGY EFFICIENCY"/>
    <s v="CDBG ENTITLEMENT STIMULUS"/>
    <s v="Default"/>
  </r>
  <r>
    <x v="0"/>
    <s v="1041338"/>
    <s v="350048"/>
    <x v="37"/>
    <s v="0000000"/>
    <n v="2015"/>
    <x v="4"/>
    <x v="37"/>
    <n v="0"/>
    <n v="0"/>
    <n v="0"/>
    <n v="0"/>
    <n v="0"/>
    <s v="N/A"/>
    <n v="0"/>
    <n v="0"/>
    <n v="0"/>
    <n v="0"/>
    <n v="0"/>
    <n v="0"/>
    <n v="0"/>
    <n v="0"/>
    <n v="0"/>
    <n v="0"/>
    <n v="0"/>
    <n v="0"/>
    <n v="0"/>
    <s v="FED HOUSNG &amp; COMM DEV FND"/>
    <s v="FHCD HRP ENERGY EFFICIENCY"/>
    <s v="CDBG ENTITLEMENT STIMULUS"/>
    <s v="Default"/>
  </r>
  <r>
    <x v="0"/>
    <s v="1041338"/>
    <s v="350048"/>
    <x v="38"/>
    <s v="5590000"/>
    <n v="2015"/>
    <x v="3"/>
    <x v="38"/>
    <n v="0"/>
    <n v="0"/>
    <n v="0"/>
    <n v="0"/>
    <n v="0"/>
    <s v="N/A"/>
    <n v="0"/>
    <n v="0"/>
    <n v="0"/>
    <n v="0"/>
    <n v="0"/>
    <n v="0"/>
    <n v="0"/>
    <n v="0"/>
    <n v="0"/>
    <n v="0"/>
    <n v="0"/>
    <n v="0"/>
    <n v="0"/>
    <s v="FED HOUSNG &amp; COMM DEV FND"/>
    <s v="FHCD HRP ENERGY EFFICIENCY"/>
    <s v="CDBG ENTITLEMENT STIMULUS"/>
    <s v="HOUSING AND COMMUNITY DEVELOPMENT"/>
  </r>
  <r>
    <x v="0"/>
    <s v="1041338"/>
    <s v="350048"/>
    <x v="74"/>
    <s v="5590000"/>
    <n v="2015"/>
    <x v="3"/>
    <x v="74"/>
    <n v="0"/>
    <n v="0"/>
    <n v="0"/>
    <n v="0"/>
    <n v="0"/>
    <s v="N/A"/>
    <n v="0"/>
    <n v="0"/>
    <n v="0"/>
    <n v="0"/>
    <n v="0"/>
    <n v="0"/>
    <n v="0"/>
    <n v="0"/>
    <n v="0"/>
    <n v="0"/>
    <n v="0"/>
    <n v="0"/>
    <n v="0"/>
    <s v="FED HOUSNG &amp; COMM DEV FND"/>
    <s v="FHCD HRP ENERGY EFFICIENCY"/>
    <s v="CDBG ENTITLEMENT STIMULUS"/>
    <s v="HOUSING AND COMMUNITY DEVELOPMENT"/>
  </r>
  <r>
    <x v="0"/>
    <s v="1041338"/>
    <s v="350048"/>
    <x v="117"/>
    <s v="5590000"/>
    <n v="2015"/>
    <x v="3"/>
    <x v="117"/>
    <n v="0"/>
    <n v="0"/>
    <n v="0"/>
    <n v="0"/>
    <n v="0"/>
    <s v="N/A"/>
    <n v="0"/>
    <n v="0"/>
    <n v="0"/>
    <n v="0"/>
    <n v="0"/>
    <n v="0"/>
    <n v="0"/>
    <n v="0"/>
    <n v="0"/>
    <n v="0"/>
    <n v="0"/>
    <n v="0"/>
    <n v="0"/>
    <s v="FED HOUSNG &amp; COMM DEV FND"/>
    <s v="FHCD HRP ENERGY EFFICIENCY"/>
    <s v="CDBG ENTITLEMENT STIMULUS"/>
    <s v="HOUSING AND COMMUNITY DEVELOPMENT"/>
  </r>
  <r>
    <x v="0"/>
    <s v="1041338"/>
    <s v="350048"/>
    <x v="118"/>
    <s v="5590000"/>
    <n v="2015"/>
    <x v="3"/>
    <x v="118"/>
    <n v="0"/>
    <n v="0"/>
    <n v="0"/>
    <n v="0"/>
    <n v="0"/>
    <s v="N/A"/>
    <n v="0"/>
    <n v="0"/>
    <n v="0"/>
    <n v="0"/>
    <n v="0"/>
    <n v="0"/>
    <n v="0"/>
    <n v="0"/>
    <n v="0"/>
    <n v="0"/>
    <n v="0"/>
    <n v="0"/>
    <n v="0"/>
    <s v="FED HOUSNG &amp; COMM DEV FND"/>
    <s v="FHCD HRP ENERGY EFFICIENCY"/>
    <s v="CDBG ENTITLEMENT STIMULUS"/>
    <s v="HOUSING AND COMMUNITY DEVELOPMENT"/>
  </r>
  <r>
    <x v="0"/>
    <s v="1041338"/>
    <s v="350048"/>
    <x v="119"/>
    <s v="5590000"/>
    <n v="2015"/>
    <x v="3"/>
    <x v="119"/>
    <n v="0"/>
    <n v="0"/>
    <n v="0"/>
    <n v="0"/>
    <n v="0"/>
    <s v="N/A"/>
    <n v="0"/>
    <n v="0"/>
    <n v="0"/>
    <n v="0"/>
    <n v="0"/>
    <n v="0"/>
    <n v="0"/>
    <n v="0"/>
    <n v="0"/>
    <n v="0"/>
    <n v="0"/>
    <n v="0"/>
    <n v="0"/>
    <s v="FED HOUSNG &amp; COMM DEV FND"/>
    <s v="FHCD HRP ENERGY EFFICIENCY"/>
    <s v="CDBG ENTITLEMENT STIMULUS"/>
    <s v="HOUSING AND COMMUNITY DEVELOPMENT"/>
  </r>
  <r>
    <x v="0"/>
    <s v="1041338"/>
    <s v="350048"/>
    <x v="36"/>
    <s v="5590000"/>
    <n v="2015"/>
    <x v="3"/>
    <x v="36"/>
    <n v="0"/>
    <n v="0"/>
    <n v="0"/>
    <n v="0"/>
    <n v="0"/>
    <s v="N/A"/>
    <n v="0"/>
    <n v="0"/>
    <n v="0"/>
    <n v="0"/>
    <n v="0"/>
    <n v="0"/>
    <n v="0"/>
    <n v="0"/>
    <n v="0"/>
    <n v="0"/>
    <n v="0"/>
    <n v="0"/>
    <n v="0"/>
    <s v="FED HOUSNG &amp; COMM DEV FND"/>
    <s v="FHCD HRP ENERGY EFFICIENCY"/>
    <s v="CDBG ENTITLEMENT STIMULUS"/>
    <s v="HOUSING AND COMMUNITY DEVELOPMENT"/>
  </r>
  <r>
    <x v="0"/>
    <s v="1041338"/>
    <s v="350048"/>
    <x v="53"/>
    <s v="5590000"/>
    <n v="2015"/>
    <x v="3"/>
    <x v="53"/>
    <n v="0"/>
    <n v="0"/>
    <n v="0"/>
    <n v="0"/>
    <n v="0"/>
    <s v="N/A"/>
    <n v="0"/>
    <n v="0"/>
    <n v="0"/>
    <n v="0"/>
    <n v="0"/>
    <n v="0"/>
    <n v="0"/>
    <n v="0"/>
    <n v="0"/>
    <n v="0"/>
    <n v="0"/>
    <n v="0"/>
    <n v="0"/>
    <s v="FED HOUSNG &amp; COMM DEV FND"/>
    <s v="FHCD HRP ENERGY EFFICIENCY"/>
    <s v="CDBG ENTITLEMENT STIMULUS"/>
    <s v="HOUSING AND COMMUNITY DEVELOPMENT"/>
  </r>
  <r>
    <x v="0"/>
    <s v="1041338"/>
    <s v="350048"/>
    <x v="54"/>
    <s v="5590000"/>
    <n v="2015"/>
    <x v="3"/>
    <x v="54"/>
    <n v="0"/>
    <n v="0"/>
    <n v="0"/>
    <n v="0"/>
    <n v="0"/>
    <s v="N/A"/>
    <n v="0"/>
    <n v="0"/>
    <n v="0"/>
    <n v="0"/>
    <n v="0"/>
    <n v="0"/>
    <n v="0"/>
    <n v="0"/>
    <n v="0"/>
    <n v="0"/>
    <n v="0"/>
    <n v="0"/>
    <n v="0"/>
    <s v="FED HOUSNG &amp; COMM DEV FND"/>
    <s v="FHCD HRP ENERGY EFFICIENCY"/>
    <s v="CDBG ENTITLEMENT STIMULUS"/>
    <s v="HOUSING AND COMMUNITY DEVELOPMENT"/>
  </r>
  <r>
    <x v="0"/>
    <s v="1041338"/>
    <s v="350048"/>
    <x v="120"/>
    <s v="5590000"/>
    <n v="2015"/>
    <x v="3"/>
    <x v="120"/>
    <n v="0"/>
    <n v="0"/>
    <n v="0"/>
    <n v="0"/>
    <n v="0"/>
    <s v="N/A"/>
    <n v="0"/>
    <n v="0"/>
    <n v="0"/>
    <n v="0"/>
    <n v="0"/>
    <n v="0"/>
    <n v="0"/>
    <n v="0"/>
    <n v="0"/>
    <n v="0"/>
    <n v="0"/>
    <n v="0"/>
    <n v="0"/>
    <s v="FED HOUSNG &amp; COMM DEV FND"/>
    <s v="FHCD HRP ENERGY EFFICIENCY"/>
    <s v="CDBG ENTITLEMENT STIMULUS"/>
    <s v="HOUSING AND COMMUNITY DEVELOPMENT"/>
  </r>
  <r>
    <x v="0"/>
    <s v="1041339"/>
    <s v="000000"/>
    <x v="6"/>
    <s v="0000000"/>
    <n v="2015"/>
    <x v="0"/>
    <x v="6"/>
    <n v="0"/>
    <n v="0"/>
    <n v="0"/>
    <n v="0"/>
    <n v="0"/>
    <s v="N/A"/>
    <n v="0"/>
    <n v="0"/>
    <n v="0"/>
    <n v="0"/>
    <n v="0"/>
    <n v="0"/>
    <n v="0"/>
    <n v="0"/>
    <n v="0"/>
    <n v="0"/>
    <n v="0"/>
    <n v="0"/>
    <n v="0"/>
    <s v="FED HOUSNG &amp; COMM DEV FND"/>
    <s v="FHCD SKYKOMISH WASTEWTR FACIL"/>
    <s v="DEFAULT"/>
    <s v="Default"/>
  </r>
  <r>
    <x v="0"/>
    <s v="1041339"/>
    <s v="000000"/>
    <x v="9"/>
    <s v="0000000"/>
    <n v="2015"/>
    <x v="0"/>
    <x v="9"/>
    <n v="0"/>
    <n v="0"/>
    <n v="0"/>
    <n v="0"/>
    <n v="0"/>
    <s v="N/A"/>
    <n v="0"/>
    <n v="0"/>
    <n v="0"/>
    <n v="0"/>
    <n v="0"/>
    <n v="0"/>
    <n v="0"/>
    <n v="0"/>
    <n v="0"/>
    <n v="0"/>
    <n v="0"/>
    <n v="0"/>
    <n v="0"/>
    <s v="FED HOUSNG &amp; COMM DEV FND"/>
    <s v="FHCD SKYKOMISH WASTEWTR FACIL"/>
    <s v="DEFAULT"/>
    <s v="Default"/>
  </r>
  <r>
    <x v="0"/>
    <s v="1041339"/>
    <s v="000000"/>
    <x v="29"/>
    <s v="0000000"/>
    <n v="2015"/>
    <x v="1"/>
    <x v="29"/>
    <n v="0"/>
    <n v="0"/>
    <n v="0"/>
    <n v="0"/>
    <n v="0"/>
    <s v="N/A"/>
    <n v="0"/>
    <n v="0"/>
    <n v="0"/>
    <n v="0"/>
    <n v="0"/>
    <n v="0"/>
    <n v="0"/>
    <n v="0"/>
    <n v="0"/>
    <n v="0"/>
    <n v="0"/>
    <n v="0"/>
    <n v="0"/>
    <s v="FED HOUSNG &amp; COMM DEV FND"/>
    <s v="FHCD SKYKOMISH WASTEWTR FACIL"/>
    <s v="DEFAULT"/>
    <s v="Default"/>
  </r>
  <r>
    <x v="0"/>
    <s v="1041339"/>
    <s v="350048"/>
    <x v="55"/>
    <s v="0000000"/>
    <n v="2015"/>
    <x v="4"/>
    <x v="55"/>
    <n v="0"/>
    <n v="0"/>
    <n v="0"/>
    <n v="0"/>
    <n v="0"/>
    <s v="N/A"/>
    <n v="0"/>
    <n v="0"/>
    <n v="0"/>
    <n v="0"/>
    <n v="0"/>
    <n v="0"/>
    <n v="0"/>
    <n v="0"/>
    <n v="0"/>
    <n v="0"/>
    <n v="0"/>
    <n v="0"/>
    <n v="0"/>
    <s v="FED HOUSNG &amp; COMM DEV FND"/>
    <s v="FHCD SKYKOMISH WASTEWTR FACIL"/>
    <s v="CDBG ENTITLEMENT STIMULUS"/>
    <s v="Default"/>
  </r>
  <r>
    <x v="0"/>
    <s v="1041339"/>
    <s v="350048"/>
    <x v="113"/>
    <s v="0000000"/>
    <n v="2015"/>
    <x v="4"/>
    <x v="113"/>
    <n v="0"/>
    <n v="0"/>
    <n v="0"/>
    <n v="0"/>
    <n v="0"/>
    <s v="N/A"/>
    <n v="0"/>
    <n v="0"/>
    <n v="0"/>
    <n v="0"/>
    <n v="0"/>
    <n v="0"/>
    <n v="0"/>
    <n v="0"/>
    <n v="0"/>
    <n v="0"/>
    <n v="0"/>
    <n v="0"/>
    <n v="0"/>
    <s v="FED HOUSNG &amp; COMM DEV FND"/>
    <s v="FHCD SKYKOMISH WASTEWTR FACIL"/>
    <s v="CDBG ENTITLEMENT STIMULUS"/>
    <s v="Default"/>
  </r>
  <r>
    <x v="0"/>
    <s v="1041339"/>
    <s v="350048"/>
    <x v="38"/>
    <s v="5590000"/>
    <n v="2015"/>
    <x v="3"/>
    <x v="38"/>
    <n v="0"/>
    <n v="0"/>
    <n v="0"/>
    <n v="0"/>
    <n v="0"/>
    <s v="N/A"/>
    <n v="0"/>
    <n v="0"/>
    <n v="0"/>
    <n v="0"/>
    <n v="0"/>
    <n v="0"/>
    <n v="0"/>
    <n v="0"/>
    <n v="0"/>
    <n v="0"/>
    <n v="0"/>
    <n v="0"/>
    <n v="0"/>
    <s v="FED HOUSNG &amp; COMM DEV FND"/>
    <s v="FHCD SKYKOMISH WASTEWTR FACIL"/>
    <s v="CDBG ENTITLEMENT STIMULUS"/>
    <s v="HOUSING AND COMMUNITY DEVELOPMENT"/>
  </r>
  <r>
    <x v="0"/>
    <s v="1041339"/>
    <s v="350048"/>
    <x v="41"/>
    <s v="5590000"/>
    <n v="2015"/>
    <x v="3"/>
    <x v="41"/>
    <n v="0"/>
    <n v="0"/>
    <n v="0"/>
    <n v="0"/>
    <n v="0"/>
    <s v="N/A"/>
    <n v="0"/>
    <n v="0"/>
    <n v="0"/>
    <n v="0"/>
    <n v="0"/>
    <n v="0"/>
    <n v="0"/>
    <n v="0"/>
    <n v="0"/>
    <n v="0"/>
    <n v="0"/>
    <n v="0"/>
    <n v="0"/>
    <s v="FED HOUSNG &amp; COMM DEV FND"/>
    <s v="FHCD SKYKOMISH WASTEWTR FACIL"/>
    <s v="CDBG ENTITLEMENT STIMULUS"/>
    <s v="HOUSING AND COMMUNITY DEVELOPMENT"/>
  </r>
  <r>
    <x v="0"/>
    <s v="1041339"/>
    <s v="350048"/>
    <x v="53"/>
    <s v="5590000"/>
    <n v="2015"/>
    <x v="3"/>
    <x v="53"/>
    <n v="0"/>
    <n v="0"/>
    <n v="0"/>
    <n v="0"/>
    <n v="0"/>
    <s v="N/A"/>
    <n v="0"/>
    <n v="0"/>
    <n v="0"/>
    <n v="0"/>
    <n v="0"/>
    <n v="0"/>
    <n v="0"/>
    <n v="0"/>
    <n v="0"/>
    <n v="0"/>
    <n v="0"/>
    <n v="0"/>
    <n v="0"/>
    <s v="FED HOUSNG &amp; COMM DEV FND"/>
    <s v="FHCD SKYKOMISH WASTEWTR FACIL"/>
    <s v="CDBG ENTITLEMENT STIMULUS"/>
    <s v="HOUSING AND COMMUNITY DEVELOPMENT"/>
  </r>
  <r>
    <x v="0"/>
    <s v="1041339"/>
    <s v="350048"/>
    <x v="54"/>
    <s v="5590000"/>
    <n v="2015"/>
    <x v="3"/>
    <x v="54"/>
    <n v="0"/>
    <n v="0"/>
    <n v="0"/>
    <n v="0"/>
    <n v="0"/>
    <s v="N/A"/>
    <n v="0"/>
    <n v="0"/>
    <n v="0"/>
    <n v="0"/>
    <n v="0"/>
    <n v="0"/>
    <n v="0"/>
    <n v="0"/>
    <n v="0"/>
    <n v="0"/>
    <n v="0"/>
    <n v="0"/>
    <n v="0"/>
    <s v="FED HOUSNG &amp; COMM DEV FND"/>
    <s v="FHCD SKYKOMISH WASTEWTR FACIL"/>
    <s v="CDBG ENTITLEMENT STIMULUS"/>
    <s v="HOUSING AND COMMUNITY DEVELOPMENT"/>
  </r>
  <r>
    <x v="0"/>
    <s v="1041348"/>
    <s v="350049"/>
    <x v="121"/>
    <s v="0000000"/>
    <n v="2015"/>
    <x v="4"/>
    <x v="121"/>
    <n v="0"/>
    <n v="0"/>
    <n v="0"/>
    <n v="0"/>
    <n v="0"/>
    <s v="N/A"/>
    <n v="0"/>
    <n v="0"/>
    <n v="0"/>
    <n v="0"/>
    <n v="0"/>
    <n v="0"/>
    <n v="0"/>
    <n v="0"/>
    <n v="0"/>
    <n v="0"/>
    <n v="0"/>
    <n v="0"/>
    <n v="0"/>
    <s v="FED HOUSNG &amp; COMM DEV FND"/>
    <s v="FHCD WHITE CENTER SEC 108"/>
    <s v="WHITE CENTER SECTION 108"/>
    <s v="Default"/>
  </r>
  <r>
    <x v="0"/>
    <s v="1041348"/>
    <s v="350049"/>
    <x v="38"/>
    <s v="5590000"/>
    <n v="2015"/>
    <x v="3"/>
    <x v="38"/>
    <n v="0"/>
    <n v="0"/>
    <n v="0"/>
    <n v="0"/>
    <n v="0"/>
    <s v="N/A"/>
    <n v="0"/>
    <n v="0"/>
    <n v="0"/>
    <n v="0"/>
    <n v="0"/>
    <n v="0"/>
    <n v="0"/>
    <n v="0"/>
    <n v="0"/>
    <n v="0"/>
    <n v="0"/>
    <n v="0"/>
    <n v="0"/>
    <s v="FED HOUSNG &amp; COMM DEV FND"/>
    <s v="FHCD WHITE CENTER SEC 108"/>
    <s v="WHITE CENTER SECTION 108"/>
    <s v="HOUSING AND COMMUNITY DEVELOPMENT"/>
  </r>
  <r>
    <x v="0"/>
    <s v="1041348"/>
    <s v="350049"/>
    <x v="71"/>
    <s v="5590000"/>
    <n v="2015"/>
    <x v="3"/>
    <x v="71"/>
    <n v="0"/>
    <n v="0"/>
    <n v="0"/>
    <n v="0"/>
    <n v="0"/>
    <s v="N/A"/>
    <n v="0"/>
    <n v="0"/>
    <n v="0"/>
    <n v="0"/>
    <n v="0"/>
    <n v="0"/>
    <n v="0"/>
    <n v="0"/>
    <n v="0"/>
    <n v="0"/>
    <n v="0"/>
    <n v="0"/>
    <n v="0"/>
    <s v="FED HOUSNG &amp; COMM DEV FND"/>
    <s v="FHCD WHITE CENTER SEC 108"/>
    <s v="WHITE CENTER SECTION 108"/>
    <s v="HOUSING AND COMMUNITY DEVELOPMENT"/>
  </r>
  <r>
    <x v="0"/>
    <s v="1041348"/>
    <s v="350049"/>
    <x v="72"/>
    <s v="5590000"/>
    <n v="2015"/>
    <x v="3"/>
    <x v="72"/>
    <n v="0"/>
    <n v="0"/>
    <n v="0"/>
    <n v="0"/>
    <n v="0"/>
    <s v="N/A"/>
    <n v="0"/>
    <n v="0"/>
    <n v="0"/>
    <n v="0"/>
    <n v="0"/>
    <n v="0"/>
    <n v="0"/>
    <n v="0"/>
    <n v="0"/>
    <n v="0"/>
    <n v="0"/>
    <n v="0"/>
    <n v="0"/>
    <s v="FED HOUSNG &amp; COMM DEV FND"/>
    <s v="FHCD WHITE CENTER SEC 108"/>
    <s v="WHITE CENTER SECTION 108"/>
    <s v="HOUSING AND COMMUNITY DEVELOPMENT"/>
  </r>
  <r>
    <x v="0"/>
    <s v="1041348"/>
    <s v="350049"/>
    <x v="41"/>
    <s v="5590000"/>
    <n v="2015"/>
    <x v="3"/>
    <x v="41"/>
    <n v="0"/>
    <n v="0"/>
    <n v="595.86"/>
    <n v="0"/>
    <n v="-595.86"/>
    <s v="N/A"/>
    <n v="0"/>
    <n v="0"/>
    <n v="0"/>
    <n v="595.86"/>
    <n v="0"/>
    <n v="0"/>
    <n v="0"/>
    <n v="0"/>
    <n v="0"/>
    <n v="0"/>
    <n v="0"/>
    <n v="0"/>
    <n v="0"/>
    <s v="FED HOUSNG &amp; COMM DEV FND"/>
    <s v="FHCD WHITE CENTER SEC 108"/>
    <s v="WHITE CENTER SECTION 108"/>
    <s v="HOUSING AND COMMUNITY DEVELOPMENT"/>
  </r>
  <r>
    <x v="0"/>
    <s v="1041348"/>
    <s v="350049"/>
    <x v="51"/>
    <s v="5590000"/>
    <n v="2015"/>
    <x v="3"/>
    <x v="51"/>
    <n v="0"/>
    <n v="0"/>
    <n v="0"/>
    <n v="0"/>
    <n v="0"/>
    <s v="N/A"/>
    <n v="0"/>
    <n v="0"/>
    <n v="0"/>
    <n v="0"/>
    <n v="0"/>
    <n v="0"/>
    <n v="0"/>
    <n v="0"/>
    <n v="0"/>
    <n v="0"/>
    <n v="0"/>
    <n v="0"/>
    <n v="0"/>
    <s v="FED HOUSNG &amp; COMM DEV FND"/>
    <s v="FHCD WHITE CENTER SEC 108"/>
    <s v="WHITE CENTER SECTION 108"/>
    <s v="HOUSING AND COMMUNITY DEVELOPMENT"/>
  </r>
  <r>
    <x v="0"/>
    <s v="1041348"/>
    <s v="350049"/>
    <x v="122"/>
    <s v="5590000"/>
    <n v="2015"/>
    <x v="3"/>
    <x v="122"/>
    <n v="0"/>
    <n v="0"/>
    <n v="0"/>
    <n v="0"/>
    <n v="0"/>
    <s v="N/A"/>
    <n v="0"/>
    <n v="0"/>
    <n v="0"/>
    <n v="0"/>
    <n v="0"/>
    <n v="0"/>
    <n v="0"/>
    <n v="0"/>
    <n v="0"/>
    <n v="0"/>
    <n v="0"/>
    <n v="0"/>
    <n v="0"/>
    <s v="FED HOUSNG &amp; COMM DEV FND"/>
    <s v="FHCD WHITE CENTER SEC 108"/>
    <s v="WHITE CENTER SECTION 108"/>
    <s v="HOUSING AND COMMUNITY DEVELOPMENT"/>
  </r>
  <r>
    <x v="0"/>
    <s v="1041348"/>
    <s v="350049"/>
    <x v="78"/>
    <s v="5590000"/>
    <n v="2015"/>
    <x v="3"/>
    <x v="78"/>
    <n v="0"/>
    <n v="0"/>
    <n v="0"/>
    <n v="0"/>
    <n v="0"/>
    <s v="N/A"/>
    <n v="0"/>
    <n v="0"/>
    <n v="0"/>
    <n v="0"/>
    <n v="0"/>
    <n v="0"/>
    <n v="0"/>
    <n v="0"/>
    <n v="0"/>
    <n v="0"/>
    <n v="0"/>
    <n v="0"/>
    <n v="0"/>
    <s v="FED HOUSNG &amp; COMM DEV FND"/>
    <s v="FHCD WHITE CENTER SEC 108"/>
    <s v="WHITE CENTER SECTION 108"/>
    <s v="HOUSING AND COMMUNITY DEVELOPMENT"/>
  </r>
  <r>
    <x v="0"/>
    <s v="1041348"/>
    <s v="350049"/>
    <x v="123"/>
    <s v="5590000"/>
    <n v="2015"/>
    <x v="3"/>
    <x v="123"/>
    <n v="0"/>
    <n v="0"/>
    <n v="0"/>
    <n v="0"/>
    <n v="0"/>
    <s v="N/A"/>
    <n v="0"/>
    <n v="0"/>
    <n v="0"/>
    <n v="0"/>
    <n v="0"/>
    <n v="0"/>
    <n v="0"/>
    <n v="0"/>
    <n v="0"/>
    <n v="0"/>
    <n v="0"/>
    <n v="0"/>
    <n v="0"/>
    <s v="FED HOUSNG &amp; COMM DEV FND"/>
    <s v="FHCD WHITE CENTER SEC 108"/>
    <s v="WHITE CENTER SECTION 108"/>
    <s v="HOUSING AND COMMUNITY DEVELOPMENT"/>
  </r>
  <r>
    <x v="0"/>
    <s v="1041348"/>
    <s v="350049"/>
    <x v="79"/>
    <s v="5590000"/>
    <n v="2015"/>
    <x v="3"/>
    <x v="79"/>
    <n v="0"/>
    <n v="0"/>
    <n v="0"/>
    <n v="0"/>
    <n v="0"/>
    <s v="N/A"/>
    <n v="0"/>
    <n v="0"/>
    <n v="0"/>
    <n v="0"/>
    <n v="0"/>
    <n v="0"/>
    <n v="0"/>
    <n v="0"/>
    <n v="0"/>
    <n v="0"/>
    <n v="0"/>
    <n v="0"/>
    <n v="0"/>
    <s v="FED HOUSNG &amp; COMM DEV FND"/>
    <s v="FHCD WHITE CENTER SEC 108"/>
    <s v="WHITE CENTER SECTION 108"/>
    <s v="HOUSING AND COMMUNITY DEVELOPMENT"/>
  </r>
  <r>
    <x v="0"/>
    <s v="1041348"/>
    <s v="350049"/>
    <x v="124"/>
    <s v="5590000"/>
    <n v="2015"/>
    <x v="3"/>
    <x v="124"/>
    <n v="0"/>
    <n v="0"/>
    <n v="0"/>
    <n v="0"/>
    <n v="0"/>
    <s v="N/A"/>
    <n v="0"/>
    <n v="0"/>
    <n v="0"/>
    <n v="0"/>
    <n v="0"/>
    <n v="0"/>
    <n v="0"/>
    <n v="0"/>
    <n v="0"/>
    <n v="0"/>
    <n v="0"/>
    <n v="0"/>
    <n v="0"/>
    <s v="FED HOUSNG &amp; COMM DEV FND"/>
    <s v="FHCD WHITE CENTER SEC 108"/>
    <s v="WHITE CENTER SECTION 108"/>
    <s v="HOUSING AND COMMUNITY DEVELOPMENT"/>
  </r>
  <r>
    <x v="0"/>
    <s v="1041348"/>
    <s v="350049"/>
    <x v="81"/>
    <s v="5590000"/>
    <n v="2015"/>
    <x v="3"/>
    <x v="81"/>
    <n v="0"/>
    <n v="0"/>
    <n v="0"/>
    <n v="0"/>
    <n v="0"/>
    <s v="N/A"/>
    <n v="0"/>
    <n v="0"/>
    <n v="0"/>
    <n v="0"/>
    <n v="0"/>
    <n v="0"/>
    <n v="0"/>
    <n v="0"/>
    <n v="0"/>
    <n v="0"/>
    <n v="0"/>
    <n v="0"/>
    <n v="0"/>
    <s v="FED HOUSNG &amp; COMM DEV FND"/>
    <s v="FHCD WHITE CENTER SEC 108"/>
    <s v="WHITE CENTER SECTION 108"/>
    <s v="HOUSING AND COMMUNITY DEVELOPMENT"/>
  </r>
  <r>
    <x v="0"/>
    <s v="1041348"/>
    <s v="350049"/>
    <x v="82"/>
    <s v="5590000"/>
    <n v="2015"/>
    <x v="3"/>
    <x v="82"/>
    <n v="0"/>
    <n v="0"/>
    <n v="0"/>
    <n v="0"/>
    <n v="0"/>
    <s v="N/A"/>
    <n v="0"/>
    <n v="0"/>
    <n v="0"/>
    <n v="0"/>
    <n v="0"/>
    <n v="0"/>
    <n v="0"/>
    <n v="0"/>
    <n v="0"/>
    <n v="0"/>
    <n v="0"/>
    <n v="0"/>
    <n v="0"/>
    <s v="FED HOUSNG &amp; COMM DEV FND"/>
    <s v="FHCD WHITE CENTER SEC 108"/>
    <s v="WHITE CENTER SECTION 108"/>
    <s v="HOUSING AND COMMUNITY DEVELOPMENT"/>
  </r>
  <r>
    <x v="0"/>
    <s v="1041348"/>
    <s v="350049"/>
    <x v="84"/>
    <s v="5590000"/>
    <n v="2015"/>
    <x v="3"/>
    <x v="84"/>
    <n v="0"/>
    <n v="0"/>
    <n v="0"/>
    <n v="0"/>
    <n v="0"/>
    <s v="N/A"/>
    <n v="0"/>
    <n v="0"/>
    <n v="0"/>
    <n v="0"/>
    <n v="0"/>
    <n v="0"/>
    <n v="0"/>
    <n v="0"/>
    <n v="0"/>
    <n v="0"/>
    <n v="0"/>
    <n v="0"/>
    <n v="0"/>
    <s v="FED HOUSNG &amp; COMM DEV FND"/>
    <s v="FHCD WHITE CENTER SEC 108"/>
    <s v="WHITE CENTER SECTION 108"/>
    <s v="HOUSING AND COMMUNITY DEVELOPMENT"/>
  </r>
  <r>
    <x v="0"/>
    <s v="1041348"/>
    <s v="350049"/>
    <x v="85"/>
    <s v="5590000"/>
    <n v="2015"/>
    <x v="3"/>
    <x v="85"/>
    <n v="0"/>
    <n v="0"/>
    <n v="0"/>
    <n v="0"/>
    <n v="0"/>
    <s v="N/A"/>
    <n v="0"/>
    <n v="0"/>
    <n v="0"/>
    <n v="0"/>
    <n v="0"/>
    <n v="0"/>
    <n v="0"/>
    <n v="0"/>
    <n v="0"/>
    <n v="0"/>
    <n v="0"/>
    <n v="0"/>
    <n v="0"/>
    <s v="FED HOUSNG &amp; COMM DEV FND"/>
    <s v="FHCD WHITE CENTER SEC 108"/>
    <s v="WHITE CENTER SECTION 108"/>
    <s v="HOUSING AND COMMUNITY DEVELOPMENT"/>
  </r>
  <r>
    <x v="0"/>
    <s v="1041348"/>
    <s v="350049"/>
    <x v="86"/>
    <s v="5590000"/>
    <n v="2015"/>
    <x v="3"/>
    <x v="86"/>
    <n v="0"/>
    <n v="0"/>
    <n v="0"/>
    <n v="0"/>
    <n v="0"/>
    <s v="N/A"/>
    <n v="0"/>
    <n v="0"/>
    <n v="0"/>
    <n v="0"/>
    <n v="0"/>
    <n v="0"/>
    <n v="0"/>
    <n v="0"/>
    <n v="0"/>
    <n v="0"/>
    <n v="0"/>
    <n v="0"/>
    <n v="0"/>
    <s v="FED HOUSNG &amp; COMM DEV FND"/>
    <s v="FHCD WHITE CENTER SEC 108"/>
    <s v="WHITE CENTER SECTION 108"/>
    <s v="HOUSING AND COMMUNITY DEVELOPMENT"/>
  </r>
  <r>
    <x v="0"/>
    <s v="1041348"/>
    <s v="350049"/>
    <x v="87"/>
    <s v="5590000"/>
    <n v="2015"/>
    <x v="3"/>
    <x v="87"/>
    <n v="0"/>
    <n v="0"/>
    <n v="0"/>
    <n v="0"/>
    <n v="0"/>
    <s v="N/A"/>
    <n v="0"/>
    <n v="0"/>
    <n v="0"/>
    <n v="0"/>
    <n v="0"/>
    <n v="0"/>
    <n v="0"/>
    <n v="0"/>
    <n v="0"/>
    <n v="0"/>
    <n v="0"/>
    <n v="0"/>
    <n v="0"/>
    <s v="FED HOUSNG &amp; COMM DEV FND"/>
    <s v="FHCD WHITE CENTER SEC 108"/>
    <s v="WHITE CENTER SECTION 108"/>
    <s v="HOUSING AND COMMUNITY DEVELOPMENT"/>
  </r>
  <r>
    <x v="0"/>
    <s v="1041348"/>
    <s v="350049"/>
    <x v="89"/>
    <s v="5590000"/>
    <n v="2015"/>
    <x v="3"/>
    <x v="89"/>
    <n v="0"/>
    <n v="0"/>
    <n v="0"/>
    <n v="0"/>
    <n v="0"/>
    <s v="N/A"/>
    <n v="0"/>
    <n v="0"/>
    <n v="0"/>
    <n v="0"/>
    <n v="0"/>
    <n v="0"/>
    <n v="0"/>
    <n v="0"/>
    <n v="0"/>
    <n v="0"/>
    <n v="0"/>
    <n v="0"/>
    <n v="0"/>
    <s v="FED HOUSNG &amp; COMM DEV FND"/>
    <s v="FHCD WHITE CENTER SEC 108"/>
    <s v="WHITE CENTER SECTION 108"/>
    <s v="HOUSING AND COMMUNITY DEVELOPMENT"/>
  </r>
  <r>
    <x v="0"/>
    <s v="1041348"/>
    <s v="350049"/>
    <x v="125"/>
    <s v="5590000"/>
    <n v="2015"/>
    <x v="3"/>
    <x v="125"/>
    <n v="0"/>
    <n v="0"/>
    <n v="0"/>
    <n v="0"/>
    <n v="0"/>
    <s v="N/A"/>
    <n v="0"/>
    <n v="0"/>
    <n v="0"/>
    <n v="0"/>
    <n v="0"/>
    <n v="0"/>
    <n v="0"/>
    <n v="0"/>
    <n v="0"/>
    <n v="0"/>
    <n v="0"/>
    <n v="0"/>
    <n v="0"/>
    <s v="FED HOUSNG &amp; COMM DEV FND"/>
    <s v="FHCD WHITE CENTER SEC 108"/>
    <s v="WHITE CENTER SECTION 108"/>
    <s v="HOUSING AND COMMUNITY DEVELOPMENT"/>
  </r>
  <r>
    <x v="0"/>
    <s v="1041348"/>
    <s v="350049"/>
    <x v="90"/>
    <s v="5590000"/>
    <n v="2015"/>
    <x v="3"/>
    <x v="90"/>
    <n v="0"/>
    <n v="0"/>
    <n v="0"/>
    <n v="0"/>
    <n v="0"/>
    <s v="N/A"/>
    <n v="0"/>
    <n v="0"/>
    <n v="0"/>
    <n v="0"/>
    <n v="0"/>
    <n v="0"/>
    <n v="0"/>
    <n v="0"/>
    <n v="0"/>
    <n v="0"/>
    <n v="0"/>
    <n v="0"/>
    <n v="0"/>
    <s v="FED HOUSNG &amp; COMM DEV FND"/>
    <s v="FHCD WHITE CENTER SEC 108"/>
    <s v="WHITE CENTER SECTION 108"/>
    <s v="HOUSING AND COMMUNITY DEVELOPMENT"/>
  </r>
  <r>
    <x v="0"/>
    <s v="1041348"/>
    <s v="350049"/>
    <x v="93"/>
    <s v="5590000"/>
    <n v="2015"/>
    <x v="3"/>
    <x v="93"/>
    <n v="0"/>
    <n v="0"/>
    <n v="0"/>
    <n v="0"/>
    <n v="0"/>
    <s v="N/A"/>
    <n v="0"/>
    <n v="0"/>
    <n v="0"/>
    <n v="0"/>
    <n v="0"/>
    <n v="0"/>
    <n v="0"/>
    <n v="0"/>
    <n v="0"/>
    <n v="0"/>
    <n v="0"/>
    <n v="0"/>
    <n v="0"/>
    <s v="FED HOUSNG &amp; COMM DEV FND"/>
    <s v="FHCD WHITE CENTER SEC 108"/>
    <s v="WHITE CENTER SECTION 108"/>
    <s v="HOUSING AND COMMUNITY DEVELOPMENT"/>
  </r>
  <r>
    <x v="0"/>
    <s v="1041348"/>
    <s v="350049"/>
    <x v="109"/>
    <s v="5590000"/>
    <n v="2015"/>
    <x v="3"/>
    <x v="109"/>
    <n v="0"/>
    <n v="0"/>
    <n v="0"/>
    <n v="0"/>
    <n v="0"/>
    <s v="N/A"/>
    <n v="0"/>
    <n v="0"/>
    <n v="0"/>
    <n v="0"/>
    <n v="0"/>
    <n v="0"/>
    <n v="0"/>
    <n v="0"/>
    <n v="0"/>
    <n v="0"/>
    <n v="0"/>
    <n v="0"/>
    <n v="0"/>
    <s v="FED HOUSNG &amp; COMM DEV FND"/>
    <s v="FHCD WHITE CENTER SEC 108"/>
    <s v="WHITE CENTER SECTION 108"/>
    <s v="HOUSING AND COMMUNITY DEVELOPMENT"/>
  </r>
  <r>
    <x v="0"/>
    <s v="1041348"/>
    <s v="350209"/>
    <x v="46"/>
    <s v="5590000"/>
    <n v="2015"/>
    <x v="4"/>
    <x v="46"/>
    <n v="0"/>
    <n v="0"/>
    <n v="0"/>
    <n v="0"/>
    <n v="0"/>
    <s v="N/A"/>
    <n v="0"/>
    <n v="0"/>
    <n v="0"/>
    <n v="0"/>
    <n v="0"/>
    <n v="0"/>
    <n v="0"/>
    <n v="0"/>
    <n v="0"/>
    <n v="0"/>
    <n v="0"/>
    <n v="0"/>
    <n v="0"/>
    <s v="FED HOUSNG &amp; COMM DEV FND"/>
    <s v="FHCD WHITE CENTER SEC 108"/>
    <s v="DEFAULT PROJECT"/>
    <s v="HOUSING AND COMMUNITY DEVELOPMENT"/>
  </r>
  <r>
    <x v="0"/>
    <s v="1041348"/>
    <s v="350209"/>
    <x v="77"/>
    <s v="5590000"/>
    <n v="2015"/>
    <x v="3"/>
    <x v="77"/>
    <n v="0"/>
    <n v="0"/>
    <n v="0"/>
    <n v="0"/>
    <n v="0"/>
    <s v="N/A"/>
    <n v="0"/>
    <n v="0"/>
    <n v="0"/>
    <n v="0"/>
    <n v="0"/>
    <n v="0"/>
    <n v="0"/>
    <n v="0"/>
    <n v="0"/>
    <n v="0"/>
    <n v="0"/>
    <n v="0"/>
    <n v="0"/>
    <s v="FED HOUSNG &amp; COMM DEV FND"/>
    <s v="FHCD WHITE CENTER SEC 108"/>
    <s v="DEFAULT PROJECT"/>
    <s v="HOUSING AND COMMUNITY DEVELOPMENT"/>
  </r>
  <r>
    <x v="0"/>
    <s v="1041356"/>
    <s v="350209"/>
    <x v="126"/>
    <s v="0000000"/>
    <n v="2015"/>
    <x v="4"/>
    <x v="126"/>
    <n v="0"/>
    <n v="0"/>
    <n v="0"/>
    <n v="0"/>
    <n v="0"/>
    <s v="N/A"/>
    <n v="0"/>
    <n v="0"/>
    <n v="0"/>
    <n v="0"/>
    <n v="0"/>
    <n v="0"/>
    <n v="0"/>
    <n v="0"/>
    <n v="0"/>
    <n v="0"/>
    <n v="0"/>
    <n v="0"/>
    <n v="0"/>
    <s v="FED HOUSNG &amp; COMM DEV FND"/>
    <s v="FHCD OTHER BUDGET ADMIN"/>
    <s v="DEFAULT PROJECT"/>
    <s v="Default"/>
  </r>
  <r>
    <x v="0"/>
    <s v="1041356"/>
    <s v="350209"/>
    <x v="127"/>
    <s v="0000000"/>
    <n v="2015"/>
    <x v="4"/>
    <x v="127"/>
    <n v="0"/>
    <n v="0"/>
    <n v="0"/>
    <n v="0"/>
    <n v="0"/>
    <s v="N/A"/>
    <n v="0"/>
    <n v="0"/>
    <n v="0"/>
    <n v="0"/>
    <n v="0"/>
    <n v="0"/>
    <n v="0"/>
    <n v="0"/>
    <n v="0"/>
    <n v="0"/>
    <n v="0"/>
    <n v="0"/>
    <n v="0"/>
    <s v="FED HOUSNG &amp; COMM DEV FND"/>
    <s v="FHCD OTHER BUDGET ADMIN"/>
    <s v="DEFAULT PROJECT"/>
    <s v="Default"/>
  </r>
  <r>
    <x v="0"/>
    <s v="1041356"/>
    <s v="350209"/>
    <x v="128"/>
    <s v="0000000"/>
    <n v="2015"/>
    <x v="4"/>
    <x v="128"/>
    <n v="0"/>
    <n v="0"/>
    <n v="0"/>
    <n v="0"/>
    <n v="0"/>
    <s v="N/A"/>
    <n v="0"/>
    <n v="0"/>
    <n v="0"/>
    <n v="0"/>
    <n v="0"/>
    <n v="0"/>
    <n v="0"/>
    <n v="0"/>
    <n v="0"/>
    <n v="0"/>
    <n v="0"/>
    <n v="0"/>
    <n v="0"/>
    <s v="FED HOUSNG &amp; COMM DEV FND"/>
    <s v="FHCD OTHER BUDGET ADMIN"/>
    <s v="DEFAULT PROJECT"/>
    <s v="Default"/>
  </r>
  <r>
    <x v="0"/>
    <s v="1041356"/>
    <s v="350209"/>
    <x v="38"/>
    <s v="5590000"/>
    <n v="2015"/>
    <x v="3"/>
    <x v="38"/>
    <n v="0"/>
    <n v="0"/>
    <n v="0"/>
    <n v="0"/>
    <n v="0"/>
    <s v="N/A"/>
    <n v="0"/>
    <n v="0"/>
    <n v="0"/>
    <n v="0"/>
    <n v="0"/>
    <n v="0"/>
    <n v="0"/>
    <n v="0"/>
    <n v="0"/>
    <n v="0"/>
    <n v="0"/>
    <n v="0"/>
    <n v="0"/>
    <s v="FED HOUSNG &amp; COMM DEV FND"/>
    <s v="FHCD OTHER BUDGET ADMIN"/>
    <s v="DEFAULT PROJECT"/>
    <s v="HOUSING AND COMMUNITY DEVELOPMENT"/>
  </r>
  <r>
    <x v="0"/>
    <s v="1041356"/>
    <s v="350209"/>
    <x v="56"/>
    <s v="5590000"/>
    <n v="2015"/>
    <x v="3"/>
    <x v="56"/>
    <n v="0"/>
    <n v="0"/>
    <n v="0"/>
    <n v="0"/>
    <n v="0"/>
    <s v="N/A"/>
    <n v="0"/>
    <n v="0"/>
    <n v="0"/>
    <n v="0"/>
    <n v="0"/>
    <n v="0"/>
    <n v="0"/>
    <n v="0"/>
    <n v="0"/>
    <n v="0"/>
    <n v="0"/>
    <n v="0"/>
    <n v="0"/>
    <s v="FED HOUSNG &amp; COMM DEV FND"/>
    <s v="FHCD OTHER BUDGET ADMIN"/>
    <s v="DEFAULT PROJECT"/>
    <s v="HOUSING AND COMMUNITY DEVELOPMENT"/>
  </r>
  <r>
    <x v="0"/>
    <s v="1041356"/>
    <s v="350209"/>
    <x v="105"/>
    <s v="5590000"/>
    <n v="2015"/>
    <x v="3"/>
    <x v="105"/>
    <n v="0"/>
    <n v="0"/>
    <n v="0"/>
    <n v="0"/>
    <n v="0"/>
    <s v="N/A"/>
    <n v="0"/>
    <n v="0"/>
    <n v="0"/>
    <n v="0"/>
    <n v="0"/>
    <n v="0"/>
    <n v="0"/>
    <n v="0"/>
    <n v="0"/>
    <n v="0"/>
    <n v="0"/>
    <n v="0"/>
    <n v="0"/>
    <s v="FED HOUSNG &amp; COMM DEV FND"/>
    <s v="FHCD OTHER BUDGET ADMIN"/>
    <s v="DEFAULT PROJECT"/>
    <s v="HOUSING AND COMMUNITY DEVELOPMENT"/>
  </r>
  <r>
    <x v="0"/>
    <s v="1041356"/>
    <s v="350209"/>
    <x v="70"/>
    <s v="5590000"/>
    <n v="2015"/>
    <x v="3"/>
    <x v="70"/>
    <n v="0"/>
    <n v="0"/>
    <n v="0"/>
    <n v="0"/>
    <n v="0"/>
    <s v="N/A"/>
    <n v="0"/>
    <n v="0"/>
    <n v="0"/>
    <n v="0"/>
    <n v="0"/>
    <n v="0"/>
    <n v="0"/>
    <n v="0"/>
    <n v="0"/>
    <n v="0"/>
    <n v="0"/>
    <n v="0"/>
    <n v="0"/>
    <s v="FED HOUSNG &amp; COMM DEV FND"/>
    <s v="FHCD OTHER BUDGET ADMIN"/>
    <s v="DEFAULT PROJECT"/>
    <s v="HOUSING AND COMMUNITY DEVELOPMENT"/>
  </r>
  <r>
    <x v="0"/>
    <s v="1041356"/>
    <s v="350209"/>
    <x v="70"/>
    <s v="5592000"/>
    <n v="2015"/>
    <x v="3"/>
    <x v="70"/>
    <n v="0"/>
    <n v="0"/>
    <n v="0"/>
    <n v="0"/>
    <n v="0"/>
    <s v="N/A"/>
    <n v="0"/>
    <n v="0"/>
    <n v="0"/>
    <n v="0"/>
    <n v="0"/>
    <n v="0"/>
    <n v="0"/>
    <n v="0"/>
    <n v="0"/>
    <n v="0"/>
    <n v="0"/>
    <n v="0"/>
    <n v="0"/>
    <s v="FED HOUSNG &amp; COMM DEV FND"/>
    <s v="FHCD OTHER BUDGET ADMIN"/>
    <s v="DEFAULT PROJECT"/>
    <s v="HOUSING AND COMMUNITY SERVICES"/>
  </r>
  <r>
    <x v="0"/>
    <s v="1041356"/>
    <s v="350209"/>
    <x v="71"/>
    <s v="5590000"/>
    <n v="2015"/>
    <x v="3"/>
    <x v="71"/>
    <n v="0"/>
    <n v="0"/>
    <n v="0"/>
    <n v="0"/>
    <n v="0"/>
    <s v="N/A"/>
    <n v="0"/>
    <n v="0"/>
    <n v="0"/>
    <n v="0"/>
    <n v="0"/>
    <n v="0"/>
    <n v="0"/>
    <n v="0"/>
    <n v="0"/>
    <n v="0"/>
    <n v="0"/>
    <n v="0"/>
    <n v="0"/>
    <s v="FED HOUSNG &amp; COMM DEV FND"/>
    <s v="FHCD OTHER BUDGET ADMIN"/>
    <s v="DEFAULT PROJECT"/>
    <s v="HOUSING AND COMMUNITY DEVELOPMENT"/>
  </r>
  <r>
    <x v="0"/>
    <s v="1041356"/>
    <s v="350209"/>
    <x v="72"/>
    <s v="5590000"/>
    <n v="2015"/>
    <x v="3"/>
    <x v="72"/>
    <n v="0"/>
    <n v="0"/>
    <n v="0"/>
    <n v="0"/>
    <n v="0"/>
    <s v="N/A"/>
    <n v="0"/>
    <n v="0"/>
    <n v="0"/>
    <n v="0"/>
    <n v="0"/>
    <n v="0"/>
    <n v="0"/>
    <n v="0"/>
    <n v="0"/>
    <n v="0"/>
    <n v="0"/>
    <n v="0"/>
    <n v="0"/>
    <s v="FED HOUSNG &amp; COMM DEV FND"/>
    <s v="FHCD OTHER BUDGET ADMIN"/>
    <s v="DEFAULT PROJECT"/>
    <s v="HOUSING AND COMMUNITY DEVELOPMENT"/>
  </r>
  <r>
    <x v="0"/>
    <s v="1041356"/>
    <s v="350209"/>
    <x v="73"/>
    <s v="5592000"/>
    <n v="2015"/>
    <x v="3"/>
    <x v="73"/>
    <n v="0"/>
    <n v="0"/>
    <n v="0"/>
    <n v="0"/>
    <n v="0"/>
    <s v="N/A"/>
    <n v="0"/>
    <n v="-770.26"/>
    <n v="-385.13"/>
    <n v="0"/>
    <n v="-770.26"/>
    <n v="0"/>
    <n v="-770.26"/>
    <n v="-385.13"/>
    <n v="-385.13"/>
    <n v="-385.13"/>
    <n v="0"/>
    <n v="3851.3"/>
    <n v="0"/>
    <s v="FED HOUSNG &amp; COMM DEV FND"/>
    <s v="FHCD OTHER BUDGET ADMIN"/>
    <s v="DEFAULT PROJECT"/>
    <s v="HOUSING AND COMMUNITY SERVICES"/>
  </r>
  <r>
    <x v="0"/>
    <s v="1041356"/>
    <s v="350209"/>
    <x v="107"/>
    <s v="5590000"/>
    <n v="2015"/>
    <x v="3"/>
    <x v="107"/>
    <n v="0"/>
    <n v="0"/>
    <n v="0"/>
    <n v="0"/>
    <n v="0"/>
    <s v="N/A"/>
    <n v="0"/>
    <n v="0"/>
    <n v="0"/>
    <n v="0"/>
    <n v="0"/>
    <n v="0"/>
    <n v="0"/>
    <n v="0"/>
    <n v="0"/>
    <n v="0"/>
    <n v="0"/>
    <n v="0"/>
    <n v="0"/>
    <s v="FED HOUSNG &amp; COMM DEV FND"/>
    <s v="FHCD OTHER BUDGET ADMIN"/>
    <s v="DEFAULT PROJECT"/>
    <s v="HOUSING AND COMMUNITY DEVELOPMENT"/>
  </r>
  <r>
    <x v="0"/>
    <s v="1041356"/>
    <s v="350209"/>
    <x v="129"/>
    <s v="5590000"/>
    <n v="2015"/>
    <x v="3"/>
    <x v="129"/>
    <n v="0"/>
    <n v="0"/>
    <n v="0"/>
    <n v="0"/>
    <n v="0"/>
    <s v="N/A"/>
    <n v="0"/>
    <n v="0"/>
    <n v="0"/>
    <n v="0"/>
    <n v="0"/>
    <n v="0"/>
    <n v="0"/>
    <n v="0"/>
    <n v="0"/>
    <n v="0"/>
    <n v="0"/>
    <n v="0"/>
    <n v="0"/>
    <s v="FED HOUSNG &amp; COMM DEV FND"/>
    <s v="FHCD OTHER BUDGET ADMIN"/>
    <s v="DEFAULT PROJECT"/>
    <s v="HOUSING AND COMMUNITY DEVELOPMENT"/>
  </r>
  <r>
    <x v="0"/>
    <s v="1041356"/>
    <s v="350209"/>
    <x v="129"/>
    <s v="5592000"/>
    <n v="2015"/>
    <x v="3"/>
    <x v="129"/>
    <n v="0"/>
    <n v="0"/>
    <n v="0"/>
    <n v="0"/>
    <n v="0"/>
    <s v="N/A"/>
    <n v="0"/>
    <n v="0"/>
    <n v="0"/>
    <n v="0"/>
    <n v="105.08"/>
    <n v="0"/>
    <n v="0"/>
    <n v="0"/>
    <n v="220"/>
    <n v="0"/>
    <n v="0"/>
    <n v="-325.08"/>
    <n v="0"/>
    <s v="FED HOUSNG &amp; COMM DEV FND"/>
    <s v="FHCD OTHER BUDGET ADMIN"/>
    <s v="DEFAULT PROJECT"/>
    <s v="HOUSING AND COMMUNITY SERVICES"/>
  </r>
  <r>
    <x v="0"/>
    <s v="1041356"/>
    <s v="350209"/>
    <x v="41"/>
    <s v="5592000"/>
    <n v="2015"/>
    <x v="3"/>
    <x v="41"/>
    <n v="0"/>
    <n v="0"/>
    <n v="0"/>
    <n v="0"/>
    <n v="0"/>
    <s v="N/A"/>
    <n v="0"/>
    <n v="0"/>
    <n v="0"/>
    <n v="0"/>
    <n v="0"/>
    <n v="0"/>
    <n v="0"/>
    <n v="0"/>
    <n v="0"/>
    <n v="0"/>
    <n v="0"/>
    <n v="0"/>
    <n v="0"/>
    <s v="FED HOUSNG &amp; COMM DEV FND"/>
    <s v="FHCD OTHER BUDGET ADMIN"/>
    <s v="DEFAULT PROJECT"/>
    <s v="HOUSING AND COMMUNITY SERVICES"/>
  </r>
  <r>
    <x v="0"/>
    <s v="1041356"/>
    <s v="350209"/>
    <x v="108"/>
    <s v="5592000"/>
    <n v="2015"/>
    <x v="3"/>
    <x v="108"/>
    <n v="0"/>
    <n v="0"/>
    <n v="0"/>
    <n v="0"/>
    <n v="0"/>
    <s v="N/A"/>
    <n v="0"/>
    <n v="0"/>
    <n v="0"/>
    <n v="0"/>
    <n v="0"/>
    <n v="0"/>
    <n v="0"/>
    <n v="0"/>
    <n v="0"/>
    <n v="0"/>
    <n v="0"/>
    <n v="0"/>
    <n v="0"/>
    <s v="FED HOUSNG &amp; COMM DEV FND"/>
    <s v="FHCD OTHER BUDGET ADMIN"/>
    <s v="DEFAULT PROJECT"/>
    <s v="HOUSING AND COMMUNITY SERVICES"/>
  </r>
  <r>
    <x v="0"/>
    <s v="1041356"/>
    <s v="350209"/>
    <x v="130"/>
    <s v="5590000"/>
    <n v="2015"/>
    <x v="3"/>
    <x v="130"/>
    <n v="0"/>
    <n v="0"/>
    <n v="0"/>
    <n v="0"/>
    <n v="0"/>
    <s v="N/A"/>
    <n v="0"/>
    <n v="0"/>
    <n v="0"/>
    <n v="0"/>
    <n v="0"/>
    <n v="0"/>
    <n v="0"/>
    <n v="0"/>
    <n v="0"/>
    <n v="0"/>
    <n v="0"/>
    <n v="0"/>
    <n v="0"/>
    <s v="FED HOUSNG &amp; COMM DEV FND"/>
    <s v="FHCD OTHER BUDGET ADMIN"/>
    <s v="DEFAULT PROJECT"/>
    <s v="HOUSING AND COMMUNITY DEVELOPMENT"/>
  </r>
  <r>
    <x v="0"/>
    <s v="1041356"/>
    <s v="350209"/>
    <x v="130"/>
    <s v="5592000"/>
    <n v="2015"/>
    <x v="3"/>
    <x v="130"/>
    <n v="0"/>
    <n v="0"/>
    <n v="0"/>
    <n v="0"/>
    <n v="0"/>
    <s v="N/A"/>
    <n v="0"/>
    <n v="0"/>
    <n v="0"/>
    <n v="0"/>
    <n v="1.24"/>
    <n v="0"/>
    <n v="0"/>
    <n v="0"/>
    <n v="0"/>
    <n v="0"/>
    <n v="0"/>
    <n v="-1.24"/>
    <n v="0"/>
    <s v="FED HOUSNG &amp; COMM DEV FND"/>
    <s v="FHCD OTHER BUDGET ADMIN"/>
    <s v="DEFAULT PROJECT"/>
    <s v="HOUSING AND COMMUNITY SERVICES"/>
  </r>
  <r>
    <x v="0"/>
    <s v="1041356"/>
    <s v="350209"/>
    <x v="51"/>
    <s v="5590000"/>
    <n v="2015"/>
    <x v="3"/>
    <x v="51"/>
    <n v="0"/>
    <n v="0"/>
    <n v="0"/>
    <n v="0"/>
    <n v="0"/>
    <s v="N/A"/>
    <n v="0"/>
    <n v="0"/>
    <n v="0"/>
    <n v="0"/>
    <n v="0"/>
    <n v="0"/>
    <n v="0"/>
    <n v="0"/>
    <n v="0"/>
    <n v="0"/>
    <n v="0"/>
    <n v="0"/>
    <n v="0"/>
    <s v="FED HOUSNG &amp; COMM DEV FND"/>
    <s v="FHCD OTHER BUDGET ADMIN"/>
    <s v="DEFAULT PROJECT"/>
    <s v="HOUSING AND COMMUNITY DEVELOPMENT"/>
  </r>
  <r>
    <x v="0"/>
    <s v="1041356"/>
    <s v="350209"/>
    <x v="51"/>
    <s v="5592000"/>
    <n v="2015"/>
    <x v="3"/>
    <x v="51"/>
    <n v="0"/>
    <n v="0"/>
    <n v="0"/>
    <n v="0"/>
    <n v="0"/>
    <s v="N/A"/>
    <n v="0"/>
    <n v="0"/>
    <n v="0"/>
    <n v="0"/>
    <n v="3.5100000000000002"/>
    <n v="0.22"/>
    <n v="0.31"/>
    <n v="0.22"/>
    <n v="0"/>
    <n v="0"/>
    <n v="0"/>
    <n v="-4.26"/>
    <n v="0"/>
    <s v="FED HOUSNG &amp; COMM DEV FND"/>
    <s v="FHCD OTHER BUDGET ADMIN"/>
    <s v="DEFAULT PROJECT"/>
    <s v="HOUSING AND COMMUNITY SERVICES"/>
  </r>
  <r>
    <x v="0"/>
    <s v="1041356"/>
    <s v="350209"/>
    <x v="131"/>
    <s v="5590000"/>
    <n v="2015"/>
    <x v="3"/>
    <x v="131"/>
    <n v="0"/>
    <n v="0"/>
    <n v="0"/>
    <n v="0"/>
    <n v="0"/>
    <s v="N/A"/>
    <n v="0"/>
    <n v="0"/>
    <n v="0"/>
    <n v="0"/>
    <n v="0"/>
    <n v="0"/>
    <n v="0"/>
    <n v="0"/>
    <n v="0"/>
    <n v="0"/>
    <n v="0"/>
    <n v="0"/>
    <n v="0"/>
    <s v="FED HOUSNG &amp; COMM DEV FND"/>
    <s v="FHCD OTHER BUDGET ADMIN"/>
    <s v="DEFAULT PROJECT"/>
    <s v="HOUSING AND COMMUNITY DEVELOPMENT"/>
  </r>
  <r>
    <x v="0"/>
    <s v="1041356"/>
    <s v="350209"/>
    <x v="131"/>
    <s v="5592000"/>
    <n v="2015"/>
    <x v="3"/>
    <x v="131"/>
    <n v="0"/>
    <n v="0"/>
    <n v="573.51"/>
    <n v="0"/>
    <n v="-573.51"/>
    <s v="N/A"/>
    <n v="0"/>
    <n v="0"/>
    <n v="0"/>
    <n v="0"/>
    <n v="2569.7000000000003"/>
    <n v="616.68000000000006"/>
    <n v="622.59"/>
    <n v="57.93"/>
    <n v="564.19000000000005"/>
    <n v="0"/>
    <n v="0"/>
    <n v="-3857.58"/>
    <n v="0"/>
    <s v="FED HOUSNG &amp; COMM DEV FND"/>
    <s v="FHCD OTHER BUDGET ADMIN"/>
    <s v="DEFAULT PROJECT"/>
    <s v="HOUSING AND COMMUNITY SERVICES"/>
  </r>
  <r>
    <x v="0"/>
    <s v="1041356"/>
    <s v="350209"/>
    <x v="132"/>
    <s v="5592000"/>
    <n v="2015"/>
    <x v="3"/>
    <x v="132"/>
    <n v="0"/>
    <n v="0"/>
    <n v="0"/>
    <n v="0"/>
    <n v="0"/>
    <s v="N/A"/>
    <n v="0"/>
    <n v="0"/>
    <n v="0"/>
    <n v="0"/>
    <n v="1301.48"/>
    <n v="1435.99"/>
    <n v="0"/>
    <n v="0"/>
    <n v="2602.5"/>
    <n v="0"/>
    <n v="0"/>
    <n v="-5339.97"/>
    <n v="0"/>
    <s v="FED HOUSNG &amp; COMM DEV FND"/>
    <s v="FHCD OTHER BUDGET ADMIN"/>
    <s v="DEFAULT PROJECT"/>
    <s v="HOUSING AND COMMUNITY SERVICES"/>
  </r>
  <r>
    <x v="0"/>
    <s v="1041356"/>
    <s v="350209"/>
    <x v="77"/>
    <s v="5590000"/>
    <n v="2015"/>
    <x v="3"/>
    <x v="77"/>
    <n v="0"/>
    <n v="0"/>
    <n v="0"/>
    <n v="0"/>
    <n v="0"/>
    <s v="N/A"/>
    <n v="0"/>
    <n v="0"/>
    <n v="0"/>
    <n v="0"/>
    <n v="0"/>
    <n v="0"/>
    <n v="0"/>
    <n v="0"/>
    <n v="0"/>
    <n v="0"/>
    <n v="0"/>
    <n v="0"/>
    <n v="0"/>
    <s v="FED HOUSNG &amp; COMM DEV FND"/>
    <s v="FHCD OTHER BUDGET ADMIN"/>
    <s v="DEFAULT PROJECT"/>
    <s v="HOUSING AND COMMUNITY DEVELOPMENT"/>
  </r>
  <r>
    <x v="0"/>
    <s v="1041356"/>
    <s v="350209"/>
    <x v="42"/>
    <s v="5590000"/>
    <n v="2015"/>
    <x v="3"/>
    <x v="42"/>
    <n v="0"/>
    <n v="0"/>
    <n v="0"/>
    <n v="0"/>
    <n v="0"/>
    <s v="N/A"/>
    <n v="0"/>
    <n v="0"/>
    <n v="0"/>
    <n v="0"/>
    <n v="0"/>
    <n v="0"/>
    <n v="0"/>
    <n v="0"/>
    <n v="0"/>
    <n v="0"/>
    <n v="0"/>
    <n v="0"/>
    <n v="0"/>
    <s v="FED HOUSNG &amp; COMM DEV FND"/>
    <s v="FHCD OTHER BUDGET ADMIN"/>
    <s v="DEFAULT PROJECT"/>
    <s v="HOUSING AND COMMUNITY DEVELOPMENT"/>
  </r>
  <r>
    <x v="0"/>
    <s v="1041356"/>
    <s v="350209"/>
    <x v="78"/>
    <s v="5590000"/>
    <n v="2015"/>
    <x v="3"/>
    <x v="78"/>
    <n v="0"/>
    <n v="0"/>
    <n v="0"/>
    <n v="0"/>
    <n v="0"/>
    <s v="N/A"/>
    <n v="0"/>
    <n v="0"/>
    <n v="0"/>
    <n v="0"/>
    <n v="0"/>
    <n v="0"/>
    <n v="0"/>
    <n v="0"/>
    <n v="0"/>
    <n v="0"/>
    <n v="0"/>
    <n v="0"/>
    <n v="0"/>
    <s v="FED HOUSNG &amp; COMM DEV FND"/>
    <s v="FHCD OTHER BUDGET ADMIN"/>
    <s v="DEFAULT PROJECT"/>
    <s v="HOUSING AND COMMUNITY DEVELOPMENT"/>
  </r>
  <r>
    <x v="0"/>
    <s v="1041356"/>
    <s v="350209"/>
    <x v="123"/>
    <s v="5590000"/>
    <n v="2015"/>
    <x v="3"/>
    <x v="123"/>
    <n v="0"/>
    <n v="0"/>
    <n v="0"/>
    <n v="0"/>
    <n v="0"/>
    <s v="N/A"/>
    <n v="0"/>
    <n v="0"/>
    <n v="0"/>
    <n v="0"/>
    <n v="0"/>
    <n v="0"/>
    <n v="0"/>
    <n v="0"/>
    <n v="0"/>
    <n v="0"/>
    <n v="0"/>
    <n v="0"/>
    <n v="0"/>
    <s v="FED HOUSNG &amp; COMM DEV FND"/>
    <s v="FHCD OTHER BUDGET ADMIN"/>
    <s v="DEFAULT PROJECT"/>
    <s v="HOUSING AND COMMUNITY DEVELOPMENT"/>
  </r>
  <r>
    <x v="0"/>
    <s v="1041356"/>
    <s v="350209"/>
    <x v="79"/>
    <s v="5590000"/>
    <n v="2015"/>
    <x v="3"/>
    <x v="79"/>
    <n v="0"/>
    <n v="0"/>
    <n v="0"/>
    <n v="0"/>
    <n v="0"/>
    <s v="N/A"/>
    <n v="0"/>
    <n v="0"/>
    <n v="0"/>
    <n v="0"/>
    <n v="0"/>
    <n v="0"/>
    <n v="0"/>
    <n v="0"/>
    <n v="0"/>
    <n v="0"/>
    <n v="0"/>
    <n v="0"/>
    <n v="0"/>
    <s v="FED HOUSNG &amp; COMM DEV FND"/>
    <s v="FHCD OTHER BUDGET ADMIN"/>
    <s v="DEFAULT PROJECT"/>
    <s v="HOUSING AND COMMUNITY DEVELOPMENT"/>
  </r>
  <r>
    <x v="0"/>
    <s v="1041356"/>
    <s v="350209"/>
    <x v="124"/>
    <s v="5590000"/>
    <n v="2015"/>
    <x v="3"/>
    <x v="124"/>
    <n v="0"/>
    <n v="0"/>
    <n v="0"/>
    <n v="0"/>
    <n v="0"/>
    <s v="N/A"/>
    <n v="0"/>
    <n v="0"/>
    <n v="0"/>
    <n v="0"/>
    <n v="0"/>
    <n v="0"/>
    <n v="0"/>
    <n v="0"/>
    <n v="0"/>
    <n v="0"/>
    <n v="0"/>
    <n v="0"/>
    <n v="0"/>
    <s v="FED HOUSNG &amp; COMM DEV FND"/>
    <s v="FHCD OTHER BUDGET ADMIN"/>
    <s v="DEFAULT PROJECT"/>
    <s v="HOUSING AND COMMUNITY DEVELOPMENT"/>
  </r>
  <r>
    <x v="0"/>
    <s v="1041356"/>
    <s v="350209"/>
    <x v="81"/>
    <s v="5590000"/>
    <n v="2015"/>
    <x v="3"/>
    <x v="81"/>
    <n v="0"/>
    <n v="0"/>
    <n v="0"/>
    <n v="0"/>
    <n v="0"/>
    <s v="N/A"/>
    <n v="0"/>
    <n v="0"/>
    <n v="0"/>
    <n v="0"/>
    <n v="0"/>
    <n v="0"/>
    <n v="0"/>
    <n v="0"/>
    <n v="0"/>
    <n v="0"/>
    <n v="0"/>
    <n v="0"/>
    <n v="0"/>
    <s v="FED HOUSNG &amp; COMM DEV FND"/>
    <s v="FHCD OTHER BUDGET ADMIN"/>
    <s v="DEFAULT PROJECT"/>
    <s v="HOUSING AND COMMUNITY DEVELOPMENT"/>
  </r>
  <r>
    <x v="0"/>
    <s v="1041356"/>
    <s v="350209"/>
    <x v="82"/>
    <s v="5590000"/>
    <n v="2015"/>
    <x v="3"/>
    <x v="82"/>
    <n v="0"/>
    <n v="0"/>
    <n v="0"/>
    <n v="0"/>
    <n v="0"/>
    <s v="N/A"/>
    <n v="0"/>
    <n v="0"/>
    <n v="0"/>
    <n v="0"/>
    <n v="0"/>
    <n v="0"/>
    <n v="0"/>
    <n v="0"/>
    <n v="0"/>
    <n v="0"/>
    <n v="0"/>
    <n v="0"/>
    <n v="0"/>
    <s v="FED HOUSNG &amp; COMM DEV FND"/>
    <s v="FHCD OTHER BUDGET ADMIN"/>
    <s v="DEFAULT PROJECT"/>
    <s v="HOUSING AND COMMUNITY DEVELOPMENT"/>
  </r>
  <r>
    <x v="0"/>
    <s v="1041356"/>
    <s v="350209"/>
    <x v="82"/>
    <s v="5592000"/>
    <n v="2015"/>
    <x v="3"/>
    <x v="82"/>
    <n v="0"/>
    <n v="0"/>
    <n v="0"/>
    <n v="0"/>
    <n v="0"/>
    <s v="N/A"/>
    <n v="0"/>
    <n v="0"/>
    <n v="0"/>
    <n v="0"/>
    <n v="378.31"/>
    <n v="-378.31"/>
    <n v="186.69"/>
    <n v="0"/>
    <n v="367.03000000000003"/>
    <n v="-553.72"/>
    <n v="186.58"/>
    <n v="-186.58"/>
    <n v="0"/>
    <s v="FED HOUSNG &amp; COMM DEV FND"/>
    <s v="FHCD OTHER BUDGET ADMIN"/>
    <s v="DEFAULT PROJECT"/>
    <s v="HOUSING AND COMMUNITY SERVICES"/>
  </r>
  <r>
    <x v="0"/>
    <s v="1041356"/>
    <s v="350209"/>
    <x v="83"/>
    <s v="5590000"/>
    <n v="2015"/>
    <x v="3"/>
    <x v="83"/>
    <n v="0"/>
    <n v="0"/>
    <n v="0"/>
    <n v="0"/>
    <n v="0"/>
    <s v="N/A"/>
    <n v="0"/>
    <n v="0"/>
    <n v="0"/>
    <n v="0"/>
    <n v="0"/>
    <n v="0"/>
    <n v="0"/>
    <n v="0"/>
    <n v="0"/>
    <n v="0"/>
    <n v="0"/>
    <n v="0"/>
    <n v="0"/>
    <s v="FED HOUSNG &amp; COMM DEV FND"/>
    <s v="FHCD OTHER BUDGET ADMIN"/>
    <s v="DEFAULT PROJECT"/>
    <s v="HOUSING AND COMMUNITY DEVELOPMENT"/>
  </r>
  <r>
    <x v="0"/>
    <s v="1041356"/>
    <s v="350209"/>
    <x v="84"/>
    <s v="5590000"/>
    <n v="2015"/>
    <x v="3"/>
    <x v="84"/>
    <n v="0"/>
    <n v="0"/>
    <n v="0"/>
    <n v="0"/>
    <n v="0"/>
    <s v="N/A"/>
    <n v="0"/>
    <n v="0"/>
    <n v="0"/>
    <n v="0"/>
    <n v="0"/>
    <n v="0"/>
    <n v="0"/>
    <n v="0"/>
    <n v="0"/>
    <n v="0"/>
    <n v="0"/>
    <n v="0"/>
    <n v="0"/>
    <s v="FED HOUSNG &amp; COMM DEV FND"/>
    <s v="FHCD OTHER BUDGET ADMIN"/>
    <s v="DEFAULT PROJECT"/>
    <s v="HOUSING AND COMMUNITY DEVELOPMENT"/>
  </r>
  <r>
    <x v="0"/>
    <s v="1041356"/>
    <s v="350209"/>
    <x v="84"/>
    <s v="5592000"/>
    <n v="2015"/>
    <x v="3"/>
    <x v="84"/>
    <n v="0"/>
    <n v="0"/>
    <n v="0"/>
    <n v="0"/>
    <n v="0"/>
    <s v="N/A"/>
    <n v="0"/>
    <n v="0"/>
    <n v="12772"/>
    <n v="-12772"/>
    <n v="0"/>
    <n v="0"/>
    <n v="12772"/>
    <n v="0"/>
    <n v="0"/>
    <n v="-12772"/>
    <n v="0"/>
    <n v="0"/>
    <n v="0"/>
    <s v="FED HOUSNG &amp; COMM DEV FND"/>
    <s v="FHCD OTHER BUDGET ADMIN"/>
    <s v="DEFAULT PROJECT"/>
    <s v="HOUSING AND COMMUNITY SERVICES"/>
  </r>
  <r>
    <x v="0"/>
    <s v="1041356"/>
    <s v="350209"/>
    <x v="85"/>
    <s v="5590000"/>
    <n v="2015"/>
    <x v="3"/>
    <x v="85"/>
    <n v="0"/>
    <n v="0"/>
    <n v="0"/>
    <n v="0"/>
    <n v="0"/>
    <s v="N/A"/>
    <n v="0"/>
    <n v="0"/>
    <n v="0"/>
    <n v="0"/>
    <n v="0"/>
    <n v="0"/>
    <n v="0"/>
    <n v="0"/>
    <n v="0"/>
    <n v="0"/>
    <n v="0"/>
    <n v="0"/>
    <n v="0"/>
    <s v="FED HOUSNG &amp; COMM DEV FND"/>
    <s v="FHCD OTHER BUDGET ADMIN"/>
    <s v="DEFAULT PROJECT"/>
    <s v="HOUSING AND COMMUNITY DEVELOPMENT"/>
  </r>
  <r>
    <x v="0"/>
    <s v="1041356"/>
    <s v="350209"/>
    <x v="85"/>
    <s v="5592000"/>
    <n v="2015"/>
    <x v="3"/>
    <x v="85"/>
    <n v="0"/>
    <n v="0"/>
    <n v="0"/>
    <n v="0"/>
    <n v="0"/>
    <s v="N/A"/>
    <n v="0"/>
    <n v="0"/>
    <n v="138242"/>
    <n v="-138242"/>
    <n v="0"/>
    <n v="138242"/>
    <n v="0"/>
    <n v="0"/>
    <n v="0"/>
    <n v="-138242"/>
    <n v="0"/>
    <n v="0"/>
    <n v="0"/>
    <s v="FED HOUSNG &amp; COMM DEV FND"/>
    <s v="FHCD OTHER BUDGET ADMIN"/>
    <s v="DEFAULT PROJECT"/>
    <s v="HOUSING AND COMMUNITY SERVICES"/>
  </r>
  <r>
    <x v="0"/>
    <s v="1041356"/>
    <s v="350209"/>
    <x v="87"/>
    <s v="5590000"/>
    <n v="2015"/>
    <x v="3"/>
    <x v="87"/>
    <n v="0"/>
    <n v="0"/>
    <n v="0"/>
    <n v="0"/>
    <n v="0"/>
    <s v="N/A"/>
    <n v="0"/>
    <n v="0"/>
    <n v="0"/>
    <n v="0"/>
    <n v="0"/>
    <n v="0"/>
    <n v="0"/>
    <n v="0"/>
    <n v="0"/>
    <n v="0"/>
    <n v="0"/>
    <n v="0"/>
    <n v="0"/>
    <s v="FED HOUSNG &amp; COMM DEV FND"/>
    <s v="FHCD OTHER BUDGET ADMIN"/>
    <s v="DEFAULT PROJECT"/>
    <s v="HOUSING AND COMMUNITY DEVELOPMENT"/>
  </r>
  <r>
    <x v="0"/>
    <s v="1041356"/>
    <s v="350209"/>
    <x v="87"/>
    <s v="5592000"/>
    <n v="2015"/>
    <x v="3"/>
    <x v="87"/>
    <n v="0"/>
    <n v="0"/>
    <n v="0"/>
    <n v="0"/>
    <n v="0"/>
    <s v="N/A"/>
    <n v="0"/>
    <n v="0"/>
    <n v="0"/>
    <n v="0"/>
    <n v="0"/>
    <n v="0"/>
    <n v="0"/>
    <n v="0"/>
    <n v="0"/>
    <n v="0"/>
    <n v="0"/>
    <n v="0"/>
    <n v="0"/>
    <s v="FED HOUSNG &amp; COMM DEV FND"/>
    <s v="FHCD OTHER BUDGET ADMIN"/>
    <s v="DEFAULT PROJECT"/>
    <s v="HOUSING AND COMMUNITY SERVICES"/>
  </r>
  <r>
    <x v="0"/>
    <s v="1041356"/>
    <s v="350209"/>
    <x v="88"/>
    <s v="5590000"/>
    <n v="2015"/>
    <x v="3"/>
    <x v="88"/>
    <n v="0"/>
    <n v="0"/>
    <n v="0"/>
    <n v="0"/>
    <n v="0"/>
    <s v="N/A"/>
    <n v="0"/>
    <n v="0"/>
    <n v="0"/>
    <n v="0"/>
    <n v="0"/>
    <n v="0"/>
    <n v="0"/>
    <n v="0"/>
    <n v="0"/>
    <n v="0"/>
    <n v="0"/>
    <n v="0"/>
    <n v="0"/>
    <s v="FED HOUSNG &amp; COMM DEV FND"/>
    <s v="FHCD OTHER BUDGET ADMIN"/>
    <s v="DEFAULT PROJECT"/>
    <s v="HOUSING AND COMMUNITY DEVELOPMENT"/>
  </r>
  <r>
    <x v="0"/>
    <s v="1041356"/>
    <s v="350209"/>
    <x v="88"/>
    <s v="5592000"/>
    <n v="2015"/>
    <x v="3"/>
    <x v="88"/>
    <n v="0"/>
    <n v="0"/>
    <n v="0"/>
    <n v="0"/>
    <n v="0"/>
    <s v="N/A"/>
    <n v="0"/>
    <n v="0"/>
    <n v="40592"/>
    <n v="-40592"/>
    <n v="0"/>
    <n v="0"/>
    <n v="0"/>
    <n v="0"/>
    <n v="0"/>
    <n v="0"/>
    <n v="0"/>
    <n v="0"/>
    <n v="0"/>
    <s v="FED HOUSNG &amp; COMM DEV FND"/>
    <s v="FHCD OTHER BUDGET ADMIN"/>
    <s v="DEFAULT PROJECT"/>
    <s v="HOUSING AND COMMUNITY SERVICES"/>
  </r>
  <r>
    <x v="0"/>
    <s v="1041356"/>
    <s v="350209"/>
    <x v="89"/>
    <s v="5590000"/>
    <n v="2015"/>
    <x v="3"/>
    <x v="89"/>
    <n v="0"/>
    <n v="0"/>
    <n v="0"/>
    <n v="0"/>
    <n v="0"/>
    <s v="N/A"/>
    <n v="0"/>
    <n v="0"/>
    <n v="0"/>
    <n v="0"/>
    <n v="0"/>
    <n v="0"/>
    <n v="0"/>
    <n v="0"/>
    <n v="0"/>
    <n v="0"/>
    <n v="0"/>
    <n v="0"/>
    <n v="0"/>
    <s v="FED HOUSNG &amp; COMM DEV FND"/>
    <s v="FHCD OTHER BUDGET ADMIN"/>
    <s v="DEFAULT PROJECT"/>
    <s v="HOUSING AND COMMUNITY DEVELOPMENT"/>
  </r>
  <r>
    <x v="0"/>
    <s v="1041356"/>
    <s v="350209"/>
    <x v="89"/>
    <s v="5592000"/>
    <n v="2015"/>
    <x v="3"/>
    <x v="89"/>
    <n v="0"/>
    <n v="0"/>
    <n v="0"/>
    <n v="0"/>
    <n v="0"/>
    <s v="N/A"/>
    <n v="3009"/>
    <n v="0"/>
    <n v="6018"/>
    <n v="-9027"/>
    <n v="3009"/>
    <n v="-3009"/>
    <n v="9027"/>
    <n v="0"/>
    <n v="0"/>
    <n v="-9027"/>
    <n v="0"/>
    <n v="0"/>
    <n v="0"/>
    <s v="FED HOUSNG &amp; COMM DEV FND"/>
    <s v="FHCD OTHER BUDGET ADMIN"/>
    <s v="DEFAULT PROJECT"/>
    <s v="HOUSING AND COMMUNITY SERVICES"/>
  </r>
  <r>
    <x v="0"/>
    <s v="1041356"/>
    <s v="350209"/>
    <x v="125"/>
    <s v="5590000"/>
    <n v="2015"/>
    <x v="3"/>
    <x v="125"/>
    <n v="0"/>
    <n v="0"/>
    <n v="0"/>
    <n v="0"/>
    <n v="0"/>
    <s v="N/A"/>
    <n v="0"/>
    <n v="0"/>
    <n v="0"/>
    <n v="0"/>
    <n v="0"/>
    <n v="0"/>
    <n v="0"/>
    <n v="0"/>
    <n v="0"/>
    <n v="0"/>
    <n v="0"/>
    <n v="0"/>
    <n v="0"/>
    <s v="FED HOUSNG &amp; COMM DEV FND"/>
    <s v="FHCD OTHER BUDGET ADMIN"/>
    <s v="DEFAULT PROJECT"/>
    <s v="HOUSING AND COMMUNITY DEVELOPMENT"/>
  </r>
  <r>
    <x v="0"/>
    <s v="1041356"/>
    <s v="350209"/>
    <x v="90"/>
    <s v="5590000"/>
    <n v="2015"/>
    <x v="3"/>
    <x v="90"/>
    <n v="0"/>
    <n v="0"/>
    <n v="0"/>
    <n v="0"/>
    <n v="0"/>
    <s v="N/A"/>
    <n v="0"/>
    <n v="0"/>
    <n v="0"/>
    <n v="0"/>
    <n v="0"/>
    <n v="0"/>
    <n v="0"/>
    <n v="0"/>
    <n v="0"/>
    <n v="0"/>
    <n v="0"/>
    <n v="0"/>
    <n v="0"/>
    <s v="FED HOUSNG &amp; COMM DEV FND"/>
    <s v="FHCD OTHER BUDGET ADMIN"/>
    <s v="DEFAULT PROJECT"/>
    <s v="HOUSING AND COMMUNITY DEVELOPMENT"/>
  </r>
  <r>
    <x v="0"/>
    <s v="1041356"/>
    <s v="350209"/>
    <x v="90"/>
    <s v="5592000"/>
    <n v="2015"/>
    <x v="3"/>
    <x v="90"/>
    <n v="0"/>
    <n v="0"/>
    <n v="0"/>
    <n v="0"/>
    <n v="0"/>
    <s v="N/A"/>
    <n v="0"/>
    <n v="0"/>
    <n v="240"/>
    <n v="-240"/>
    <n v="0"/>
    <n v="0"/>
    <n v="240"/>
    <n v="0"/>
    <n v="0"/>
    <n v="-240"/>
    <n v="0"/>
    <n v="0"/>
    <n v="0"/>
    <s v="FED HOUSNG &amp; COMM DEV FND"/>
    <s v="FHCD OTHER BUDGET ADMIN"/>
    <s v="DEFAULT PROJECT"/>
    <s v="HOUSING AND COMMUNITY SERVICES"/>
  </r>
  <r>
    <x v="0"/>
    <s v="1041356"/>
    <s v="350209"/>
    <x v="91"/>
    <s v="5590000"/>
    <n v="2015"/>
    <x v="3"/>
    <x v="91"/>
    <n v="0"/>
    <n v="0"/>
    <n v="0"/>
    <n v="0"/>
    <n v="0"/>
    <s v="N/A"/>
    <n v="0"/>
    <n v="0"/>
    <n v="0"/>
    <n v="0"/>
    <n v="0"/>
    <n v="0"/>
    <n v="0"/>
    <n v="0"/>
    <n v="0"/>
    <n v="0"/>
    <n v="0"/>
    <n v="0"/>
    <n v="0"/>
    <s v="FED HOUSNG &amp; COMM DEV FND"/>
    <s v="FHCD OTHER BUDGET ADMIN"/>
    <s v="DEFAULT PROJECT"/>
    <s v="HOUSING AND COMMUNITY DEVELOPMENT"/>
  </r>
  <r>
    <x v="0"/>
    <s v="1041356"/>
    <s v="350209"/>
    <x v="92"/>
    <s v="5592000"/>
    <n v="2015"/>
    <x v="3"/>
    <x v="92"/>
    <n v="0"/>
    <n v="0"/>
    <n v="0"/>
    <n v="0"/>
    <n v="0"/>
    <s v="N/A"/>
    <n v="0"/>
    <n v="0"/>
    <n v="0"/>
    <n v="0"/>
    <n v="0"/>
    <n v="0"/>
    <n v="339"/>
    <n v="0"/>
    <n v="0"/>
    <n v="-339"/>
    <n v="0"/>
    <n v="0"/>
    <n v="0"/>
    <s v="FED HOUSNG &amp; COMM DEV FND"/>
    <s v="FHCD OTHER BUDGET ADMIN"/>
    <s v="DEFAULT PROJECT"/>
    <s v="HOUSING AND COMMUNITY SERVICES"/>
  </r>
  <r>
    <x v="0"/>
    <s v="1041356"/>
    <s v="350209"/>
    <x v="47"/>
    <s v="5590000"/>
    <n v="2015"/>
    <x v="3"/>
    <x v="47"/>
    <n v="0"/>
    <n v="0"/>
    <n v="0"/>
    <n v="0"/>
    <n v="0"/>
    <s v="N/A"/>
    <n v="0"/>
    <n v="0"/>
    <n v="0"/>
    <n v="0"/>
    <n v="0"/>
    <n v="0"/>
    <n v="0"/>
    <n v="0"/>
    <n v="0"/>
    <n v="0"/>
    <n v="0"/>
    <n v="0"/>
    <n v="0"/>
    <s v="FED HOUSNG &amp; COMM DEV FND"/>
    <s v="FHCD OTHER BUDGET ADMIN"/>
    <s v="DEFAULT PROJECT"/>
    <s v="HOUSING AND COMMUNITY DEVELOPMENT"/>
  </r>
  <r>
    <x v="0"/>
    <s v="1041356"/>
    <s v="350209"/>
    <x v="47"/>
    <s v="5592000"/>
    <n v="2015"/>
    <x v="3"/>
    <x v="47"/>
    <n v="0"/>
    <n v="0"/>
    <n v="0"/>
    <n v="0"/>
    <n v="0"/>
    <s v="N/A"/>
    <n v="0"/>
    <n v="19177.34"/>
    <n v="0"/>
    <n v="-19177.34"/>
    <n v="0"/>
    <n v="0"/>
    <n v="19177.34"/>
    <n v="0"/>
    <n v="0"/>
    <n v="-19177.34"/>
    <n v="0"/>
    <n v="0"/>
    <n v="0"/>
    <s v="FED HOUSNG &amp; COMM DEV FND"/>
    <s v="FHCD OTHER BUDGET ADMIN"/>
    <s v="DEFAULT PROJECT"/>
    <s v="HOUSING AND COMMUNITY SERVICES"/>
  </r>
  <r>
    <x v="0"/>
    <s v="1041356"/>
    <s v="350209"/>
    <x v="48"/>
    <s v="5590000"/>
    <n v="2015"/>
    <x v="3"/>
    <x v="48"/>
    <n v="0"/>
    <n v="0"/>
    <n v="0"/>
    <n v="0"/>
    <n v="0"/>
    <s v="N/A"/>
    <n v="0"/>
    <n v="0"/>
    <n v="0"/>
    <n v="0"/>
    <n v="0"/>
    <n v="0"/>
    <n v="0"/>
    <n v="0"/>
    <n v="0"/>
    <n v="0"/>
    <n v="0"/>
    <n v="0"/>
    <n v="0"/>
    <s v="FED HOUSNG &amp; COMM DEV FND"/>
    <s v="FHCD OTHER BUDGET ADMIN"/>
    <s v="DEFAULT PROJECT"/>
    <s v="HOUSING AND COMMUNITY DEVELOPMENT"/>
  </r>
  <r>
    <x v="0"/>
    <s v="1041356"/>
    <s v="350209"/>
    <x v="48"/>
    <s v="5592000"/>
    <n v="2015"/>
    <x v="3"/>
    <x v="48"/>
    <n v="0"/>
    <n v="0"/>
    <n v="0"/>
    <n v="0"/>
    <n v="0"/>
    <s v="N/A"/>
    <n v="0"/>
    <n v="0"/>
    <n v="0"/>
    <n v="0"/>
    <n v="24834.560000000001"/>
    <n v="-24834.560000000001"/>
    <n v="0"/>
    <n v="0"/>
    <n v="24834.560000000001"/>
    <n v="-24834.560000000001"/>
    <n v="0"/>
    <n v="0"/>
    <n v="0"/>
    <s v="FED HOUSNG &amp; COMM DEV FND"/>
    <s v="FHCD OTHER BUDGET ADMIN"/>
    <s v="DEFAULT PROJECT"/>
    <s v="HOUSING AND COMMUNITY SERVICES"/>
  </r>
  <r>
    <x v="0"/>
    <s v="1041356"/>
    <s v="350209"/>
    <x v="49"/>
    <s v="5590000"/>
    <n v="2015"/>
    <x v="3"/>
    <x v="49"/>
    <n v="0"/>
    <n v="0"/>
    <n v="0"/>
    <n v="0"/>
    <n v="0"/>
    <s v="N/A"/>
    <n v="0"/>
    <n v="0"/>
    <n v="0"/>
    <n v="0"/>
    <n v="0"/>
    <n v="0"/>
    <n v="0"/>
    <n v="0"/>
    <n v="0"/>
    <n v="0"/>
    <n v="0"/>
    <n v="0"/>
    <n v="0"/>
    <s v="FED HOUSNG &amp; COMM DEV FND"/>
    <s v="FHCD OTHER BUDGET ADMIN"/>
    <s v="DEFAULT PROJECT"/>
    <s v="HOUSING AND COMMUNITY DEVELOPMENT"/>
  </r>
  <r>
    <x v="0"/>
    <s v="1041356"/>
    <s v="350209"/>
    <x v="49"/>
    <s v="5592000"/>
    <n v="2015"/>
    <x v="3"/>
    <x v="49"/>
    <n v="0"/>
    <n v="0"/>
    <n v="0"/>
    <n v="0"/>
    <n v="0"/>
    <s v="N/A"/>
    <n v="0"/>
    <n v="4112.8999999999996"/>
    <n v="0"/>
    <n v="-4112.8999999999996"/>
    <n v="0"/>
    <n v="0"/>
    <n v="4112.8999999999996"/>
    <n v="0"/>
    <n v="0"/>
    <n v="-4112.8999999999996"/>
    <n v="0"/>
    <n v="0"/>
    <n v="0"/>
    <s v="FED HOUSNG &amp; COMM DEV FND"/>
    <s v="FHCD OTHER BUDGET ADMIN"/>
    <s v="DEFAULT PROJECT"/>
    <s v="HOUSING AND COMMUNITY SERVICES"/>
  </r>
  <r>
    <x v="0"/>
    <s v="1041356"/>
    <s v="350209"/>
    <x v="50"/>
    <s v="5590000"/>
    <n v="2015"/>
    <x v="3"/>
    <x v="50"/>
    <n v="0"/>
    <n v="0"/>
    <n v="0"/>
    <n v="0"/>
    <n v="0"/>
    <s v="N/A"/>
    <n v="0"/>
    <n v="0"/>
    <n v="0"/>
    <n v="0"/>
    <n v="0"/>
    <n v="0"/>
    <n v="0"/>
    <n v="0"/>
    <n v="0"/>
    <n v="0"/>
    <n v="0"/>
    <n v="0"/>
    <n v="0"/>
    <s v="FED HOUSNG &amp; COMM DEV FND"/>
    <s v="FHCD OTHER BUDGET ADMIN"/>
    <s v="DEFAULT PROJECT"/>
    <s v="HOUSING AND COMMUNITY DEVELOPMENT"/>
  </r>
  <r>
    <x v="0"/>
    <s v="1041356"/>
    <s v="350209"/>
    <x v="50"/>
    <s v="5592000"/>
    <n v="2015"/>
    <x v="3"/>
    <x v="50"/>
    <n v="0"/>
    <n v="0"/>
    <n v="0"/>
    <n v="0"/>
    <n v="0"/>
    <s v="N/A"/>
    <n v="0"/>
    <n v="828.75"/>
    <n v="0"/>
    <n v="-828.75"/>
    <n v="0"/>
    <n v="0"/>
    <n v="828.75"/>
    <n v="0"/>
    <n v="0"/>
    <n v="-828.75"/>
    <n v="0"/>
    <n v="0"/>
    <n v="0"/>
    <s v="FED HOUSNG &amp; COMM DEV FND"/>
    <s v="FHCD OTHER BUDGET ADMIN"/>
    <s v="DEFAULT PROJECT"/>
    <s v="HOUSING AND COMMUNITY SERVICES"/>
  </r>
  <r>
    <x v="0"/>
    <s v="1041356"/>
    <s v="350209"/>
    <x v="93"/>
    <s v="5590000"/>
    <n v="2015"/>
    <x v="3"/>
    <x v="93"/>
    <n v="0"/>
    <n v="0"/>
    <n v="0"/>
    <n v="0"/>
    <n v="0"/>
    <s v="N/A"/>
    <n v="0"/>
    <n v="0"/>
    <n v="0"/>
    <n v="0"/>
    <n v="0"/>
    <n v="0"/>
    <n v="0"/>
    <n v="0"/>
    <n v="0"/>
    <n v="0"/>
    <n v="0"/>
    <n v="0"/>
    <n v="0"/>
    <s v="FED HOUSNG &amp; COMM DEV FND"/>
    <s v="FHCD OTHER BUDGET ADMIN"/>
    <s v="DEFAULT PROJECT"/>
    <s v="HOUSING AND COMMUNITY DEVELOPMENT"/>
  </r>
  <r>
    <x v="0"/>
    <s v="1041356"/>
    <s v="350209"/>
    <x v="93"/>
    <s v="5592000"/>
    <n v="2015"/>
    <x v="3"/>
    <x v="93"/>
    <n v="0"/>
    <n v="0"/>
    <n v="0"/>
    <n v="0"/>
    <n v="0"/>
    <s v="N/A"/>
    <n v="0"/>
    <n v="0"/>
    <n v="0"/>
    <n v="0"/>
    <n v="10887.91"/>
    <n v="-10887.91"/>
    <n v="5340.45"/>
    <n v="0"/>
    <n v="10486.35"/>
    <n v="-15826.800000000001"/>
    <n v="5316.72"/>
    <n v="-5316.72"/>
    <n v="0"/>
    <s v="FED HOUSNG &amp; COMM DEV FND"/>
    <s v="FHCD OTHER BUDGET ADMIN"/>
    <s v="DEFAULT PROJECT"/>
    <s v="HOUSING AND COMMUNITY SERVICES"/>
  </r>
  <r>
    <x v="0"/>
    <s v="1041356"/>
    <s v="350209"/>
    <x v="94"/>
    <s v="5590000"/>
    <n v="2015"/>
    <x v="3"/>
    <x v="94"/>
    <n v="0"/>
    <n v="0"/>
    <n v="0"/>
    <n v="0"/>
    <n v="0"/>
    <s v="N/A"/>
    <n v="0"/>
    <n v="0"/>
    <n v="0"/>
    <n v="0"/>
    <n v="0"/>
    <n v="0"/>
    <n v="0"/>
    <n v="0"/>
    <n v="0"/>
    <n v="0"/>
    <n v="0"/>
    <n v="0"/>
    <n v="0"/>
    <s v="FED HOUSNG &amp; COMM DEV FND"/>
    <s v="FHCD OTHER BUDGET ADMIN"/>
    <s v="DEFAULT PROJECT"/>
    <s v="HOUSING AND COMMUNITY DEVELOPMENT"/>
  </r>
  <r>
    <x v="0"/>
    <s v="1041356"/>
    <s v="350209"/>
    <x v="109"/>
    <s v="5590000"/>
    <n v="2015"/>
    <x v="3"/>
    <x v="109"/>
    <n v="0"/>
    <n v="0"/>
    <n v="0"/>
    <n v="0"/>
    <n v="0"/>
    <s v="N/A"/>
    <n v="0"/>
    <n v="0"/>
    <n v="0"/>
    <n v="0"/>
    <n v="0"/>
    <n v="0"/>
    <n v="0"/>
    <n v="0"/>
    <n v="0"/>
    <n v="0"/>
    <n v="0"/>
    <n v="0"/>
    <n v="0"/>
    <s v="FED HOUSNG &amp; COMM DEV FND"/>
    <s v="FHCD OTHER BUDGET ADMIN"/>
    <s v="DEFAULT PROJECT"/>
    <s v="HOUSING AND COMMUNITY DEVELOPMENT"/>
  </r>
  <r>
    <x v="0"/>
    <s v="1041356"/>
    <s v="350209"/>
    <x v="109"/>
    <s v="5592000"/>
    <n v="2015"/>
    <x v="3"/>
    <x v="109"/>
    <n v="0"/>
    <n v="0"/>
    <n v="0"/>
    <n v="0"/>
    <n v="0"/>
    <s v="N/A"/>
    <n v="0"/>
    <n v="0"/>
    <n v="0"/>
    <n v="0"/>
    <n v="0"/>
    <n v="0"/>
    <n v="0"/>
    <n v="0"/>
    <n v="21668.100000000002"/>
    <n v="-21668.100000000002"/>
    <n v="0"/>
    <n v="0"/>
    <n v="0"/>
    <s v="FED HOUSNG &amp; COMM DEV FND"/>
    <s v="FHCD OTHER BUDGET ADMIN"/>
    <s v="DEFAULT PROJECT"/>
    <s v="HOUSING AND COMMUNITY SERVICES"/>
  </r>
  <r>
    <x v="0"/>
    <s v="1041356"/>
    <s v="350209"/>
    <x v="99"/>
    <s v="5590000"/>
    <n v="2015"/>
    <x v="3"/>
    <x v="99"/>
    <n v="0"/>
    <n v="0"/>
    <n v="0"/>
    <n v="0"/>
    <n v="0"/>
    <s v="N/A"/>
    <n v="0"/>
    <n v="0"/>
    <n v="0"/>
    <n v="0"/>
    <n v="0"/>
    <n v="0"/>
    <n v="0"/>
    <n v="0"/>
    <n v="0"/>
    <n v="0"/>
    <n v="0"/>
    <n v="0"/>
    <n v="0"/>
    <s v="FED HOUSNG &amp; COMM DEV FND"/>
    <s v="FHCD OTHER BUDGET ADMIN"/>
    <s v="DEFAULT PROJECT"/>
    <s v="HOUSING AND COMMUNITY DEVELOPMENT"/>
  </r>
  <r>
    <x v="0"/>
    <s v="1041356"/>
    <s v="350209"/>
    <x v="100"/>
    <s v="5590000"/>
    <n v="2015"/>
    <x v="3"/>
    <x v="100"/>
    <n v="0"/>
    <n v="0"/>
    <n v="0"/>
    <n v="0"/>
    <n v="0"/>
    <s v="N/A"/>
    <n v="0"/>
    <n v="0"/>
    <n v="0"/>
    <n v="0"/>
    <n v="0"/>
    <n v="0"/>
    <n v="0"/>
    <n v="0"/>
    <n v="0"/>
    <n v="0"/>
    <n v="0"/>
    <n v="0"/>
    <n v="0"/>
    <s v="FED HOUSNG &amp; COMM DEV FND"/>
    <s v="FHCD OTHER BUDGET ADMIN"/>
    <s v="DEFAULT PROJECT"/>
    <s v="HOUSING AND COMMUNITY DEVELOPMENT"/>
  </r>
  <r>
    <x v="0"/>
    <s v="1041356"/>
    <s v="350209"/>
    <x v="100"/>
    <s v="5592000"/>
    <n v="2015"/>
    <x v="3"/>
    <x v="100"/>
    <n v="0"/>
    <n v="0"/>
    <n v="0"/>
    <n v="0"/>
    <n v="0"/>
    <s v="N/A"/>
    <n v="0"/>
    <n v="1713.75"/>
    <n v="0"/>
    <n v="-1713.75"/>
    <n v="0"/>
    <n v="0"/>
    <n v="1713.75"/>
    <n v="0"/>
    <n v="0"/>
    <n v="-1713.75"/>
    <n v="0"/>
    <n v="0"/>
    <n v="0"/>
    <s v="FED HOUSNG &amp; COMM DEV FND"/>
    <s v="FHCD OTHER BUDGET ADMIN"/>
    <s v="DEFAULT PROJECT"/>
    <s v="HOUSING AND COMMUNITY SERVICES"/>
  </r>
  <r>
    <x v="0"/>
    <s v="1041356"/>
    <s v="350209"/>
    <x v="133"/>
    <s v="5590000"/>
    <n v="2015"/>
    <x v="3"/>
    <x v="133"/>
    <n v="0"/>
    <n v="0"/>
    <n v="0"/>
    <n v="0"/>
    <n v="0"/>
    <s v="N/A"/>
    <n v="0"/>
    <n v="0"/>
    <n v="0"/>
    <n v="0"/>
    <n v="0"/>
    <n v="0"/>
    <n v="0"/>
    <n v="0"/>
    <n v="0"/>
    <n v="0"/>
    <n v="0"/>
    <n v="0"/>
    <n v="0"/>
    <s v="FED HOUSNG &amp; COMM DEV FND"/>
    <s v="FHCD OTHER BUDGET ADMIN"/>
    <s v="DEFAULT PROJECT"/>
    <s v="HOUSING AND COMMUNITY DEVELOPMENT"/>
  </r>
  <r>
    <x v="0"/>
    <s v="1041356"/>
    <s v="350209"/>
    <x v="111"/>
    <s v="5590000"/>
    <n v="2015"/>
    <x v="3"/>
    <x v="111"/>
    <n v="0"/>
    <n v="0"/>
    <n v="0"/>
    <n v="0"/>
    <n v="0"/>
    <s v="N/A"/>
    <n v="0"/>
    <n v="0"/>
    <n v="0"/>
    <n v="0"/>
    <n v="0"/>
    <n v="0"/>
    <n v="0"/>
    <n v="0"/>
    <n v="0"/>
    <n v="0"/>
    <n v="0"/>
    <n v="0"/>
    <n v="0"/>
    <s v="FED HOUSNG &amp; COMM DEV FND"/>
    <s v="FHCD OTHER BUDGET ADMIN"/>
    <s v="DEFAULT PROJECT"/>
    <s v="HOUSING AND COMMUNITY DEVELOPMENT"/>
  </r>
  <r>
    <x v="0"/>
    <s v="1041356"/>
    <s v="350209"/>
    <x v="110"/>
    <s v="5590000"/>
    <n v="2015"/>
    <x v="3"/>
    <x v="110"/>
    <n v="0"/>
    <n v="0"/>
    <n v="0"/>
    <n v="0"/>
    <n v="0"/>
    <s v="N/A"/>
    <n v="0"/>
    <n v="0"/>
    <n v="0"/>
    <n v="0"/>
    <n v="0"/>
    <n v="0"/>
    <n v="0"/>
    <n v="0"/>
    <n v="0"/>
    <n v="0"/>
    <n v="0"/>
    <n v="0"/>
    <n v="0"/>
    <s v="FED HOUSNG &amp; COMM DEV FND"/>
    <s v="FHCD OTHER BUDGET ADMIN"/>
    <s v="DEFAULT PROJECT"/>
    <s v="HOUSING AND COMMUNITY DEVELOPMENT"/>
  </r>
  <r>
    <x v="0"/>
    <s v="1041356"/>
    <s v="350209"/>
    <x v="110"/>
    <s v="5592000"/>
    <n v="2015"/>
    <x v="3"/>
    <x v="110"/>
    <n v="0"/>
    <n v="0"/>
    <n v="0"/>
    <n v="0"/>
    <n v="0"/>
    <s v="N/A"/>
    <n v="0"/>
    <n v="0"/>
    <n v="0"/>
    <n v="0"/>
    <n v="0"/>
    <n v="0"/>
    <n v="0"/>
    <n v="0"/>
    <n v="0"/>
    <n v="0"/>
    <n v="0"/>
    <n v="0"/>
    <n v="0"/>
    <s v="FED HOUSNG &amp; COMM DEV FND"/>
    <s v="FHCD OTHER BUDGET ADMIN"/>
    <s v="DEFAULT PROJECT"/>
    <s v="HOUSING AND COMMUNITY SERVICES"/>
  </r>
  <r>
    <x v="0"/>
    <s v="1041356"/>
    <s v="350209"/>
    <x v="103"/>
    <s v="5590000"/>
    <n v="2015"/>
    <x v="3"/>
    <x v="103"/>
    <n v="0"/>
    <n v="0"/>
    <n v="0"/>
    <n v="0"/>
    <n v="0"/>
    <s v="N/A"/>
    <n v="0"/>
    <n v="0"/>
    <n v="0"/>
    <n v="0"/>
    <n v="0"/>
    <n v="0"/>
    <n v="0"/>
    <n v="0"/>
    <n v="0"/>
    <n v="0"/>
    <n v="0"/>
    <n v="0"/>
    <n v="0"/>
    <s v="FED HOUSNG &amp; COMM DEV FND"/>
    <s v="FHCD OTHER BUDGET ADMIN"/>
    <s v="DEFAULT PROJECT"/>
    <s v="HOUSING AND COMMUNITY DEVELOPMENT"/>
  </r>
  <r>
    <x v="0"/>
    <s v="1041356"/>
    <s v="350209"/>
    <x v="53"/>
    <s v="5590000"/>
    <n v="2015"/>
    <x v="3"/>
    <x v="53"/>
    <n v="0"/>
    <n v="0"/>
    <n v="0"/>
    <n v="0"/>
    <n v="0"/>
    <s v="N/A"/>
    <n v="0"/>
    <n v="0"/>
    <n v="0"/>
    <n v="0"/>
    <n v="0"/>
    <n v="0"/>
    <n v="0"/>
    <n v="0"/>
    <n v="0"/>
    <n v="0"/>
    <n v="0"/>
    <n v="0"/>
    <n v="0"/>
    <s v="FED HOUSNG &amp; COMM DEV FND"/>
    <s v="FHCD OTHER BUDGET ADMIN"/>
    <s v="DEFAULT PROJECT"/>
    <s v="HOUSING AND COMMUNITY DEVELOPMENT"/>
  </r>
  <r>
    <x v="0"/>
    <s v="1041356"/>
    <s v="350209"/>
    <x v="54"/>
    <s v="5590000"/>
    <n v="2015"/>
    <x v="3"/>
    <x v="54"/>
    <n v="0"/>
    <n v="0"/>
    <n v="0"/>
    <n v="0"/>
    <n v="0"/>
    <s v="N/A"/>
    <n v="0"/>
    <n v="0"/>
    <n v="0"/>
    <n v="0"/>
    <n v="0"/>
    <n v="0"/>
    <n v="0"/>
    <n v="0"/>
    <n v="0"/>
    <n v="0"/>
    <n v="0"/>
    <n v="0"/>
    <n v="0"/>
    <s v="FED HOUSNG &amp; COMM DEV FND"/>
    <s v="FHCD OTHER BUDGET ADMIN"/>
    <s v="DEFAULT PROJECT"/>
    <s v="HOUSING AND COMMUNITY DEVELOPMENT"/>
  </r>
  <r>
    <x v="0"/>
    <s v="1041373"/>
    <s v="000000"/>
    <x v="6"/>
    <s v="0000000"/>
    <n v="2015"/>
    <x v="0"/>
    <x v="6"/>
    <n v="0"/>
    <n v="0"/>
    <n v="0"/>
    <n v="0"/>
    <n v="0"/>
    <s v="N/A"/>
    <n v="0"/>
    <n v="0"/>
    <n v="0"/>
    <n v="0"/>
    <n v="0"/>
    <n v="0"/>
    <n v="0"/>
    <n v="0"/>
    <n v="0"/>
    <n v="0"/>
    <n v="0"/>
    <n v="0"/>
    <n v="0"/>
    <s v="FED HOUSNG &amp; COMM DEV FND"/>
    <s v="FHCD SOLID GROUND HF9301"/>
    <s v="DEFAULT"/>
    <s v="Default"/>
  </r>
  <r>
    <x v="0"/>
    <s v="1041373"/>
    <s v="000000"/>
    <x v="9"/>
    <s v="0000000"/>
    <n v="2015"/>
    <x v="0"/>
    <x v="9"/>
    <n v="0"/>
    <n v="0"/>
    <n v="0"/>
    <n v="0"/>
    <n v="0"/>
    <s v="N/A"/>
    <n v="0"/>
    <n v="0"/>
    <n v="0"/>
    <n v="0"/>
    <n v="0"/>
    <n v="0"/>
    <n v="0"/>
    <n v="0"/>
    <n v="0"/>
    <n v="0"/>
    <n v="0"/>
    <n v="0"/>
    <n v="0"/>
    <s v="FED HOUSNG &amp; COMM DEV FND"/>
    <s v="FHCD SOLID GROUND HF9301"/>
    <s v="DEFAULT"/>
    <s v="Default"/>
  </r>
  <r>
    <x v="0"/>
    <s v="1041373"/>
    <s v="000000"/>
    <x v="29"/>
    <s v="0000000"/>
    <n v="2015"/>
    <x v="1"/>
    <x v="29"/>
    <n v="0"/>
    <n v="0"/>
    <n v="0"/>
    <n v="0"/>
    <n v="0"/>
    <s v="N/A"/>
    <n v="0"/>
    <n v="0"/>
    <n v="0"/>
    <n v="0"/>
    <n v="0"/>
    <n v="0"/>
    <n v="0"/>
    <n v="0"/>
    <n v="0"/>
    <n v="0"/>
    <n v="0"/>
    <n v="0"/>
    <n v="0"/>
    <s v="FED HOUSNG &amp; COMM DEV FND"/>
    <s v="FHCD SOLID GROUND HF9301"/>
    <s v="DEFAULT"/>
    <s v="Default"/>
  </r>
  <r>
    <x v="0"/>
    <s v="1041373"/>
    <s v="350203"/>
    <x v="134"/>
    <s v="0000000"/>
    <n v="2015"/>
    <x v="4"/>
    <x v="134"/>
    <n v="0"/>
    <n v="0"/>
    <n v="0"/>
    <n v="0"/>
    <n v="0"/>
    <s v="N/A"/>
    <n v="0"/>
    <n v="0"/>
    <n v="0"/>
    <n v="0"/>
    <n v="0"/>
    <n v="0"/>
    <n v="0"/>
    <n v="0"/>
    <n v="0"/>
    <n v="0"/>
    <n v="0"/>
    <n v="0"/>
    <n v="0"/>
    <s v="FED HOUSNG &amp; COMM DEV FND"/>
    <s v="FHCD SOLID GROUND HF9301"/>
    <s v="HPRP PROGRAM"/>
    <s v="Default"/>
  </r>
  <r>
    <x v="0"/>
    <s v="1041373"/>
    <s v="350203"/>
    <x v="41"/>
    <s v="5590000"/>
    <n v="2015"/>
    <x v="3"/>
    <x v="41"/>
    <n v="0"/>
    <n v="0"/>
    <n v="0"/>
    <n v="0"/>
    <n v="0"/>
    <s v="N/A"/>
    <n v="0"/>
    <n v="0"/>
    <n v="0"/>
    <n v="0"/>
    <n v="0"/>
    <n v="0"/>
    <n v="0"/>
    <n v="0"/>
    <n v="0"/>
    <n v="0"/>
    <n v="0"/>
    <n v="0"/>
    <n v="0"/>
    <s v="FED HOUSNG &amp; COMM DEV FND"/>
    <s v="FHCD SOLID GROUND HF9301"/>
    <s v="HPRP PROGRAM"/>
    <s v="HOUSING AND COMMUNITY DEVELOPMENT"/>
  </r>
  <r>
    <x v="0"/>
    <s v="1041373"/>
    <s v="350203"/>
    <x v="112"/>
    <s v="5590000"/>
    <n v="2015"/>
    <x v="3"/>
    <x v="112"/>
    <n v="0"/>
    <n v="0"/>
    <n v="0"/>
    <n v="0"/>
    <n v="0"/>
    <s v="N/A"/>
    <n v="0"/>
    <n v="0"/>
    <n v="0"/>
    <n v="0"/>
    <n v="0"/>
    <n v="0"/>
    <n v="0"/>
    <n v="0"/>
    <n v="0"/>
    <n v="0"/>
    <n v="0"/>
    <n v="0"/>
    <n v="0"/>
    <s v="FED HOUSNG &amp; COMM DEV FND"/>
    <s v="FHCD SOLID GROUND HF9301"/>
    <s v="HPRP PROGRAM"/>
    <s v="HOUSING AND COMMUNITY DEVELOPMENT"/>
  </r>
  <r>
    <x v="0"/>
    <s v="1041374"/>
    <s v="000000"/>
    <x v="6"/>
    <s v="0000000"/>
    <n v="2015"/>
    <x v="0"/>
    <x v="6"/>
    <n v="0"/>
    <n v="0"/>
    <n v="0"/>
    <n v="0"/>
    <n v="0"/>
    <s v="N/A"/>
    <n v="0"/>
    <n v="0"/>
    <n v="0"/>
    <n v="0"/>
    <n v="0"/>
    <n v="0"/>
    <n v="0"/>
    <n v="0"/>
    <n v="0"/>
    <n v="0"/>
    <n v="0"/>
    <n v="0"/>
    <n v="0"/>
    <s v="FED HOUSNG &amp; COMM DEV FND"/>
    <s v="FHCD SOLID GROUND HF9302"/>
    <s v="DEFAULT"/>
    <s v="Default"/>
  </r>
  <r>
    <x v="0"/>
    <s v="1041374"/>
    <s v="000000"/>
    <x v="9"/>
    <s v="0000000"/>
    <n v="2015"/>
    <x v="0"/>
    <x v="9"/>
    <n v="0"/>
    <n v="0"/>
    <n v="41459.129999999997"/>
    <n v="0"/>
    <n v="-41459.129999999997"/>
    <s v="N/A"/>
    <n v="0"/>
    <n v="0"/>
    <n v="0"/>
    <n v="0"/>
    <n v="0"/>
    <n v="0"/>
    <n v="41459.129999999997"/>
    <n v="0"/>
    <n v="0"/>
    <n v="0"/>
    <n v="0"/>
    <n v="0"/>
    <n v="0"/>
    <s v="FED HOUSNG &amp; COMM DEV FND"/>
    <s v="FHCD SOLID GROUND HF9302"/>
    <s v="DEFAULT"/>
    <s v="Default"/>
  </r>
  <r>
    <x v="0"/>
    <s v="1041374"/>
    <s v="000000"/>
    <x v="29"/>
    <s v="0000000"/>
    <n v="2015"/>
    <x v="1"/>
    <x v="29"/>
    <n v="0"/>
    <n v="0"/>
    <n v="-41499.129999999997"/>
    <n v="0"/>
    <n v="41499.129999999997"/>
    <s v="N/A"/>
    <n v="0"/>
    <n v="0"/>
    <n v="0"/>
    <n v="0"/>
    <n v="0"/>
    <n v="0"/>
    <n v="-41499.129999999997"/>
    <n v="0"/>
    <n v="0"/>
    <n v="0"/>
    <n v="0"/>
    <n v="0"/>
    <n v="0"/>
    <s v="FED HOUSNG &amp; COMM DEV FND"/>
    <s v="FHCD SOLID GROUND HF9302"/>
    <s v="DEFAULT"/>
    <s v="Default"/>
  </r>
  <r>
    <x v="0"/>
    <s v="1041374"/>
    <s v="350203"/>
    <x v="134"/>
    <s v="0000000"/>
    <n v="2015"/>
    <x v="4"/>
    <x v="134"/>
    <n v="0"/>
    <n v="0"/>
    <n v="0"/>
    <n v="0"/>
    <n v="0"/>
    <s v="N/A"/>
    <n v="0"/>
    <n v="0"/>
    <n v="0"/>
    <n v="0"/>
    <n v="0"/>
    <n v="0"/>
    <n v="0"/>
    <n v="0"/>
    <n v="0"/>
    <n v="0"/>
    <n v="0"/>
    <n v="0"/>
    <n v="0"/>
    <s v="FED HOUSNG &amp; COMM DEV FND"/>
    <s v="FHCD SOLID GROUND HF9302"/>
    <s v="HPRP PROGRAM"/>
    <s v="Default"/>
  </r>
  <r>
    <x v="0"/>
    <s v="1041374"/>
    <s v="350203"/>
    <x v="41"/>
    <s v="5590000"/>
    <n v="2015"/>
    <x v="3"/>
    <x v="41"/>
    <n v="0"/>
    <n v="0"/>
    <n v="0"/>
    <n v="0"/>
    <n v="0"/>
    <s v="N/A"/>
    <n v="0"/>
    <n v="0"/>
    <n v="0"/>
    <n v="0"/>
    <n v="0"/>
    <n v="0"/>
    <n v="0"/>
    <n v="0"/>
    <n v="0"/>
    <n v="0"/>
    <n v="0"/>
    <n v="0"/>
    <n v="0"/>
    <s v="FED HOUSNG &amp; COMM DEV FND"/>
    <s v="FHCD SOLID GROUND HF9302"/>
    <s v="HPRP PROGRAM"/>
    <s v="HOUSING AND COMMUNITY DEVELOPMENT"/>
  </r>
  <r>
    <x v="0"/>
    <s v="1041374"/>
    <s v="350203"/>
    <x v="112"/>
    <s v="5590000"/>
    <n v="2015"/>
    <x v="3"/>
    <x v="112"/>
    <n v="0"/>
    <n v="0"/>
    <n v="0"/>
    <n v="0"/>
    <n v="0"/>
    <s v="N/A"/>
    <n v="0"/>
    <n v="0"/>
    <n v="0"/>
    <n v="0"/>
    <n v="0"/>
    <n v="0"/>
    <n v="0"/>
    <n v="0"/>
    <n v="0"/>
    <n v="0"/>
    <n v="0"/>
    <n v="0"/>
    <n v="0"/>
    <s v="FED HOUSNG &amp; COMM DEV FND"/>
    <s v="FHCD SOLID GROUND HF9302"/>
    <s v="HPRP PROGRAM"/>
    <s v="HOUSING AND COMMUNITY DEVELOPMENT"/>
  </r>
  <r>
    <x v="0"/>
    <s v="1041375"/>
    <s v="000000"/>
    <x v="6"/>
    <s v="0000000"/>
    <n v="2015"/>
    <x v="0"/>
    <x v="6"/>
    <n v="0"/>
    <n v="0"/>
    <n v="0"/>
    <n v="0"/>
    <n v="0"/>
    <s v="N/A"/>
    <n v="0"/>
    <n v="0"/>
    <n v="0"/>
    <n v="0"/>
    <n v="0"/>
    <n v="0"/>
    <n v="0"/>
    <n v="0"/>
    <n v="0"/>
    <n v="0"/>
    <n v="0"/>
    <n v="0"/>
    <n v="0"/>
    <s v="FED HOUSNG &amp; COMM DEV FND"/>
    <s v="FHCD FAMILY SVCS HF9306"/>
    <s v="DEFAULT"/>
    <s v="Default"/>
  </r>
  <r>
    <x v="0"/>
    <s v="1041375"/>
    <s v="000000"/>
    <x v="9"/>
    <s v="0000000"/>
    <n v="2015"/>
    <x v="0"/>
    <x v="9"/>
    <n v="0"/>
    <n v="0"/>
    <n v="-81381.2"/>
    <n v="0"/>
    <n v="81381.2"/>
    <s v="N/A"/>
    <n v="0"/>
    <n v="0"/>
    <n v="0"/>
    <n v="0"/>
    <n v="0"/>
    <n v="0"/>
    <n v="-81381.2"/>
    <n v="0"/>
    <n v="0"/>
    <n v="0"/>
    <n v="0"/>
    <n v="0"/>
    <n v="0"/>
    <s v="FED HOUSNG &amp; COMM DEV FND"/>
    <s v="FHCD FAMILY SVCS HF9306"/>
    <s v="DEFAULT"/>
    <s v="Default"/>
  </r>
  <r>
    <x v="0"/>
    <s v="1041375"/>
    <s v="000000"/>
    <x v="29"/>
    <s v="0000000"/>
    <n v="2015"/>
    <x v="1"/>
    <x v="29"/>
    <n v="0"/>
    <n v="0"/>
    <n v="81381.2"/>
    <n v="0"/>
    <n v="-81381.2"/>
    <s v="N/A"/>
    <n v="0"/>
    <n v="0"/>
    <n v="0"/>
    <n v="0"/>
    <n v="0"/>
    <n v="0"/>
    <n v="81381.2"/>
    <n v="0"/>
    <n v="0"/>
    <n v="0"/>
    <n v="0"/>
    <n v="0"/>
    <n v="0"/>
    <s v="FED HOUSNG &amp; COMM DEV FND"/>
    <s v="FHCD FAMILY SVCS HF9306"/>
    <s v="DEFAULT"/>
    <s v="Default"/>
  </r>
  <r>
    <x v="0"/>
    <s v="1041375"/>
    <s v="350203"/>
    <x v="134"/>
    <s v="0000000"/>
    <n v="2015"/>
    <x v="4"/>
    <x v="134"/>
    <n v="0"/>
    <n v="0"/>
    <n v="0"/>
    <n v="0"/>
    <n v="0"/>
    <s v="N/A"/>
    <n v="0"/>
    <n v="0"/>
    <n v="0"/>
    <n v="0"/>
    <n v="0"/>
    <n v="0"/>
    <n v="0"/>
    <n v="0"/>
    <n v="0"/>
    <n v="0"/>
    <n v="0"/>
    <n v="0"/>
    <n v="0"/>
    <s v="FED HOUSNG &amp; COMM DEV FND"/>
    <s v="FHCD FAMILY SVCS HF9306"/>
    <s v="HPRP PROGRAM"/>
    <s v="Default"/>
  </r>
  <r>
    <x v="0"/>
    <s v="1041375"/>
    <s v="350203"/>
    <x v="41"/>
    <s v="0000000"/>
    <n v="2015"/>
    <x v="3"/>
    <x v="41"/>
    <n v="0"/>
    <n v="0"/>
    <n v="0"/>
    <n v="0"/>
    <n v="0"/>
    <s v="N/A"/>
    <n v="0"/>
    <n v="0"/>
    <n v="0"/>
    <n v="0"/>
    <n v="0"/>
    <n v="0"/>
    <n v="0"/>
    <n v="0"/>
    <n v="0"/>
    <n v="0"/>
    <n v="0"/>
    <n v="0"/>
    <n v="0"/>
    <s v="FED HOUSNG &amp; COMM DEV FND"/>
    <s v="FHCD FAMILY SVCS HF9306"/>
    <s v="HPRP PROGRAM"/>
    <s v="Default"/>
  </r>
  <r>
    <x v="0"/>
    <s v="1041375"/>
    <s v="350203"/>
    <x v="41"/>
    <s v="5590000"/>
    <n v="2015"/>
    <x v="3"/>
    <x v="41"/>
    <n v="0"/>
    <n v="0"/>
    <n v="0"/>
    <n v="0"/>
    <n v="0"/>
    <s v="N/A"/>
    <n v="0"/>
    <n v="0"/>
    <n v="0"/>
    <n v="0"/>
    <n v="0"/>
    <n v="0"/>
    <n v="0"/>
    <n v="0"/>
    <n v="0"/>
    <n v="0"/>
    <n v="0"/>
    <n v="0"/>
    <n v="0"/>
    <s v="FED HOUSNG &amp; COMM DEV FND"/>
    <s v="FHCD FAMILY SVCS HF9306"/>
    <s v="HPRP PROGRAM"/>
    <s v="HOUSING AND COMMUNITY DEVELOPMENT"/>
  </r>
  <r>
    <x v="0"/>
    <s v="1041375"/>
    <s v="350203"/>
    <x v="41"/>
    <s v="5593000"/>
    <n v="2015"/>
    <x v="3"/>
    <x v="41"/>
    <n v="0"/>
    <n v="0"/>
    <n v="0"/>
    <n v="0"/>
    <n v="0"/>
    <s v="N/A"/>
    <n v="0"/>
    <n v="0"/>
    <n v="0"/>
    <n v="0"/>
    <n v="0"/>
    <n v="0"/>
    <n v="0"/>
    <n v="0"/>
    <n v="0"/>
    <n v="0"/>
    <n v="0"/>
    <n v="0"/>
    <n v="0"/>
    <s v="FED HOUSNG &amp; COMM DEV FND"/>
    <s v="FHCD FAMILY SVCS HF9306"/>
    <s v="HPRP PROGRAM"/>
    <s v="COMMUNITY DEVELOPMENT SERVICES"/>
  </r>
  <r>
    <x v="0"/>
    <s v="1041375"/>
    <s v="350203"/>
    <x v="112"/>
    <s v="5590000"/>
    <n v="2015"/>
    <x v="3"/>
    <x v="112"/>
    <n v="0"/>
    <n v="0"/>
    <n v="0"/>
    <n v="0"/>
    <n v="0"/>
    <s v="N/A"/>
    <n v="0"/>
    <n v="0"/>
    <n v="0"/>
    <n v="0"/>
    <n v="0"/>
    <n v="0"/>
    <n v="0"/>
    <n v="0"/>
    <n v="0"/>
    <n v="0"/>
    <n v="0"/>
    <n v="0"/>
    <n v="0"/>
    <s v="FED HOUSNG &amp; COMM DEV FND"/>
    <s v="FHCD FAMILY SVCS HF9306"/>
    <s v="HPRP PROGRAM"/>
    <s v="HOUSING AND COMMUNITY DEVELOPMENT"/>
  </r>
  <r>
    <x v="0"/>
    <s v="1041375"/>
    <s v="350203"/>
    <x v="104"/>
    <s v="5590000"/>
    <n v="2015"/>
    <x v="3"/>
    <x v="104"/>
    <n v="0"/>
    <n v="0"/>
    <n v="0"/>
    <n v="0"/>
    <n v="0"/>
    <s v="N/A"/>
    <n v="0"/>
    <n v="0"/>
    <n v="0"/>
    <n v="0"/>
    <n v="0"/>
    <n v="0"/>
    <n v="0"/>
    <n v="0"/>
    <n v="0"/>
    <n v="0"/>
    <n v="0"/>
    <n v="0"/>
    <n v="0"/>
    <s v="FED HOUSNG &amp; COMM DEV FND"/>
    <s v="FHCD FAMILY SVCS HF9306"/>
    <s v="HPRP PROGRAM"/>
    <s v="HOUSING AND COMMUNITY DEVELOPMENT"/>
  </r>
  <r>
    <x v="0"/>
    <s v="1041376"/>
    <s v="000000"/>
    <x v="6"/>
    <s v="0000000"/>
    <n v="2015"/>
    <x v="0"/>
    <x v="6"/>
    <n v="0"/>
    <n v="0"/>
    <n v="0"/>
    <n v="0"/>
    <n v="0"/>
    <s v="N/A"/>
    <n v="0"/>
    <n v="0"/>
    <n v="0"/>
    <n v="0"/>
    <n v="0"/>
    <n v="0"/>
    <n v="0"/>
    <n v="0"/>
    <n v="0"/>
    <n v="0"/>
    <n v="0"/>
    <n v="0"/>
    <n v="0"/>
    <s v="FED HOUSNG &amp; COMM DEV FND"/>
    <s v="FHCD HPRP FEDERAL ADMIN"/>
    <s v="DEFAULT"/>
    <s v="Default"/>
  </r>
  <r>
    <x v="0"/>
    <s v="1041376"/>
    <s v="000000"/>
    <x v="9"/>
    <s v="0000000"/>
    <n v="2015"/>
    <x v="0"/>
    <x v="9"/>
    <n v="0"/>
    <n v="0"/>
    <n v="0"/>
    <n v="0"/>
    <n v="0"/>
    <s v="N/A"/>
    <n v="0"/>
    <n v="0"/>
    <n v="0"/>
    <n v="0"/>
    <n v="0"/>
    <n v="0"/>
    <n v="0"/>
    <n v="0"/>
    <n v="0"/>
    <n v="0"/>
    <n v="0"/>
    <n v="0"/>
    <n v="0"/>
    <s v="FED HOUSNG &amp; COMM DEV FND"/>
    <s v="FHCD HPRP FEDERAL ADMIN"/>
    <s v="DEFAULT"/>
    <s v="Default"/>
  </r>
  <r>
    <x v="0"/>
    <s v="1041376"/>
    <s v="000000"/>
    <x v="29"/>
    <s v="0000000"/>
    <n v="2015"/>
    <x v="1"/>
    <x v="29"/>
    <n v="0"/>
    <n v="0"/>
    <n v="0"/>
    <n v="0"/>
    <n v="0"/>
    <s v="N/A"/>
    <n v="0"/>
    <n v="0"/>
    <n v="0"/>
    <n v="0"/>
    <n v="0"/>
    <n v="0"/>
    <n v="0"/>
    <n v="0"/>
    <n v="0"/>
    <n v="0"/>
    <n v="0"/>
    <n v="0"/>
    <n v="0"/>
    <s v="FED HOUSNG &amp; COMM DEV FND"/>
    <s v="FHCD HPRP FEDERAL ADMIN"/>
    <s v="DEFAULT"/>
    <s v="Default"/>
  </r>
  <r>
    <x v="0"/>
    <s v="1041376"/>
    <s v="350203"/>
    <x v="134"/>
    <s v="0000000"/>
    <n v="2015"/>
    <x v="4"/>
    <x v="134"/>
    <n v="0"/>
    <n v="0"/>
    <n v="0"/>
    <n v="0"/>
    <n v="0"/>
    <s v="N/A"/>
    <n v="0"/>
    <n v="0"/>
    <n v="0"/>
    <n v="0"/>
    <n v="0"/>
    <n v="0"/>
    <n v="0"/>
    <n v="0"/>
    <n v="0"/>
    <n v="0"/>
    <n v="0"/>
    <n v="0"/>
    <n v="0"/>
    <s v="FED HOUSNG &amp; COMM DEV FND"/>
    <s v="FHCD HPRP FEDERAL ADMIN"/>
    <s v="HPRP PROGRAM"/>
    <s v="Default"/>
  </r>
  <r>
    <x v="0"/>
    <s v="1041376"/>
    <s v="350203"/>
    <x v="38"/>
    <s v="5590000"/>
    <n v="2015"/>
    <x v="3"/>
    <x v="38"/>
    <n v="0"/>
    <n v="0"/>
    <n v="0"/>
    <n v="0"/>
    <n v="0"/>
    <s v="N/A"/>
    <n v="0"/>
    <n v="0"/>
    <n v="0"/>
    <n v="0"/>
    <n v="0"/>
    <n v="0"/>
    <n v="0"/>
    <n v="0"/>
    <n v="0"/>
    <n v="0"/>
    <n v="0"/>
    <n v="0"/>
    <n v="0"/>
    <s v="FED HOUSNG &amp; COMM DEV FND"/>
    <s v="FHCD HPRP FEDERAL ADMIN"/>
    <s v="HPRP PROGRAM"/>
    <s v="HOUSING AND COMMUNITY DEVELOPMENT"/>
  </r>
  <r>
    <x v="0"/>
    <s v="1041376"/>
    <s v="350203"/>
    <x v="53"/>
    <s v="5590000"/>
    <n v="2015"/>
    <x v="3"/>
    <x v="53"/>
    <n v="0"/>
    <n v="0"/>
    <n v="0"/>
    <n v="0"/>
    <n v="0"/>
    <s v="N/A"/>
    <n v="0"/>
    <n v="0"/>
    <n v="0"/>
    <n v="0"/>
    <n v="0"/>
    <n v="0"/>
    <n v="0"/>
    <n v="0"/>
    <n v="0"/>
    <n v="0"/>
    <n v="0"/>
    <n v="0"/>
    <n v="0"/>
    <s v="FED HOUSNG &amp; COMM DEV FND"/>
    <s v="FHCD HPRP FEDERAL ADMIN"/>
    <s v="HPRP PROGRAM"/>
    <s v="HOUSING AND COMMUNITY DEVELOPMENT"/>
  </r>
  <r>
    <x v="0"/>
    <s v="1041376"/>
    <s v="350203"/>
    <x v="54"/>
    <s v="5590000"/>
    <n v="2015"/>
    <x v="3"/>
    <x v="54"/>
    <n v="0"/>
    <n v="0"/>
    <n v="0"/>
    <n v="0"/>
    <n v="0"/>
    <s v="N/A"/>
    <n v="0"/>
    <n v="0"/>
    <n v="0"/>
    <n v="0"/>
    <n v="0"/>
    <n v="0"/>
    <n v="0"/>
    <n v="0"/>
    <n v="0"/>
    <n v="0"/>
    <n v="0"/>
    <n v="0"/>
    <n v="0"/>
    <s v="FED HOUSNG &amp; COMM DEV FND"/>
    <s v="FHCD HPRP FEDERAL ADMIN"/>
    <s v="HPRP PROGRAM"/>
    <s v="HOUSING AND COMMUNITY DEVELOPMENT"/>
  </r>
  <r>
    <x v="0"/>
    <s v="1041431"/>
    <s v="350047"/>
    <x v="37"/>
    <s v="0000000"/>
    <n v="2015"/>
    <x v="4"/>
    <x v="37"/>
    <n v="0"/>
    <n v="0"/>
    <n v="0"/>
    <n v="0"/>
    <n v="0"/>
    <s v="N/A"/>
    <n v="0"/>
    <n v="0"/>
    <n v="0"/>
    <n v="0"/>
    <n v="0"/>
    <n v="0"/>
    <n v="0"/>
    <n v="0"/>
    <n v="0"/>
    <n v="0"/>
    <n v="0"/>
    <n v="0"/>
    <n v="0"/>
    <s v="FED HOUSNG &amp; COMM DEV FND"/>
    <s v="DCHS HS LEVY 2010STRATEGY 5  4"/>
    <s v="PROGRAM YEAR PROJECTS"/>
    <s v="Default"/>
  </r>
  <r>
    <x v="0"/>
    <s v="1041431"/>
    <s v="350047"/>
    <x v="37"/>
    <s v="5590000"/>
    <n v="2015"/>
    <x v="4"/>
    <x v="37"/>
    <n v="0"/>
    <n v="0"/>
    <n v="0"/>
    <n v="0"/>
    <n v="0"/>
    <s v="N/A"/>
    <n v="0"/>
    <n v="0"/>
    <n v="0"/>
    <n v="0"/>
    <n v="0"/>
    <n v="0"/>
    <n v="0"/>
    <n v="0"/>
    <n v="0"/>
    <n v="0"/>
    <n v="0"/>
    <n v="0"/>
    <n v="0"/>
    <s v="FED HOUSNG &amp; COMM DEV FND"/>
    <s v="DCHS HS LEVY 2010STRATEGY 5  4"/>
    <s v="PROGRAM YEAR PROJECTS"/>
    <s v="HOUSING AND COMMUNITY DEVELOPMENT"/>
  </r>
  <r>
    <x v="0"/>
    <s v="1041482"/>
    <s v="000000"/>
    <x v="6"/>
    <s v="0000000"/>
    <n v="2015"/>
    <x v="0"/>
    <x v="6"/>
    <n v="0"/>
    <n v="0"/>
    <n v="0"/>
    <n v="0"/>
    <n v="0"/>
    <s v="N/A"/>
    <n v="0"/>
    <n v="0"/>
    <n v="0"/>
    <n v="0"/>
    <n v="0"/>
    <n v="0"/>
    <n v="0"/>
    <n v="0"/>
    <n v="0"/>
    <n v="0"/>
    <n v="0"/>
    <n v="0"/>
    <n v="0"/>
    <s v="FED HOUSNG &amp; COMM DEV FND"/>
    <s v="FHCD STEVE COX MEM PK REHAB"/>
    <s v="DEFAULT"/>
    <s v="Default"/>
  </r>
  <r>
    <x v="0"/>
    <s v="1041482"/>
    <s v="000000"/>
    <x v="9"/>
    <s v="0000000"/>
    <n v="2015"/>
    <x v="0"/>
    <x v="9"/>
    <n v="0"/>
    <n v="0"/>
    <n v="10212.219999999999"/>
    <n v="0"/>
    <n v="-10212.219999999999"/>
    <s v="N/A"/>
    <n v="0"/>
    <n v="0"/>
    <n v="0"/>
    <n v="0"/>
    <n v="0"/>
    <n v="0"/>
    <n v="10212.219999999999"/>
    <n v="0"/>
    <n v="0"/>
    <n v="0"/>
    <n v="0"/>
    <n v="0"/>
    <n v="0"/>
    <s v="FED HOUSNG &amp; COMM DEV FND"/>
    <s v="FHCD STEVE COX MEM PK REHAB"/>
    <s v="DEFAULT"/>
    <s v="Default"/>
  </r>
  <r>
    <x v="0"/>
    <s v="1041482"/>
    <s v="000000"/>
    <x v="29"/>
    <s v="0000000"/>
    <n v="2015"/>
    <x v="1"/>
    <x v="29"/>
    <n v="0"/>
    <n v="0"/>
    <n v="-10212.219999999999"/>
    <n v="0"/>
    <n v="10212.219999999999"/>
    <s v="N/A"/>
    <n v="0"/>
    <n v="0"/>
    <n v="0"/>
    <n v="0"/>
    <n v="0"/>
    <n v="0"/>
    <n v="-10212.219999999999"/>
    <n v="0"/>
    <n v="0"/>
    <n v="0"/>
    <n v="0"/>
    <n v="0"/>
    <n v="0"/>
    <s v="FED HOUSNG &amp; COMM DEV FND"/>
    <s v="FHCD STEVE COX MEM PK REHAB"/>
    <s v="DEFAULT"/>
    <s v="Default"/>
  </r>
  <r>
    <x v="0"/>
    <s v="1041482"/>
    <s v="350047"/>
    <x v="55"/>
    <s v="0000000"/>
    <n v="2015"/>
    <x v="4"/>
    <x v="55"/>
    <n v="0"/>
    <n v="0"/>
    <n v="0"/>
    <n v="0"/>
    <n v="0"/>
    <s v="N/A"/>
    <n v="0"/>
    <n v="0"/>
    <n v="0"/>
    <n v="0"/>
    <n v="0"/>
    <n v="0"/>
    <n v="0"/>
    <n v="0"/>
    <n v="0"/>
    <n v="0"/>
    <n v="0"/>
    <n v="0"/>
    <n v="0"/>
    <s v="FED HOUSNG &amp; COMM DEV FND"/>
    <s v="FHCD STEVE COX MEM PK REHAB"/>
    <s v="PROGRAM YEAR PROJECTS"/>
    <s v="Default"/>
  </r>
  <r>
    <x v="0"/>
    <s v="1041482"/>
    <s v="350047"/>
    <x v="113"/>
    <s v="0000000"/>
    <n v="2015"/>
    <x v="4"/>
    <x v="113"/>
    <n v="0"/>
    <n v="0"/>
    <n v="0"/>
    <n v="0"/>
    <n v="0"/>
    <s v="N/A"/>
    <n v="0"/>
    <n v="0"/>
    <n v="0"/>
    <n v="0"/>
    <n v="0"/>
    <n v="0"/>
    <n v="0"/>
    <n v="0"/>
    <n v="0"/>
    <n v="0"/>
    <n v="0"/>
    <n v="0"/>
    <n v="0"/>
    <s v="FED HOUSNG &amp; COMM DEV FND"/>
    <s v="FHCD STEVE COX MEM PK REHAB"/>
    <s v="PROGRAM YEAR PROJECTS"/>
    <s v="Default"/>
  </r>
  <r>
    <x v="0"/>
    <s v="1041482"/>
    <s v="350047"/>
    <x v="38"/>
    <s v="5590000"/>
    <n v="2015"/>
    <x v="3"/>
    <x v="38"/>
    <n v="0"/>
    <n v="0"/>
    <n v="0"/>
    <n v="0"/>
    <n v="0"/>
    <s v="N/A"/>
    <n v="0"/>
    <n v="0"/>
    <n v="0"/>
    <n v="0"/>
    <n v="0"/>
    <n v="0"/>
    <n v="0"/>
    <n v="0"/>
    <n v="0"/>
    <n v="0"/>
    <n v="0"/>
    <n v="0"/>
    <n v="0"/>
    <s v="FED HOUSNG &amp; COMM DEV FND"/>
    <s v="FHCD STEVE COX MEM PK REHAB"/>
    <s v="PROGRAM YEAR PROJECTS"/>
    <s v="HOUSING AND COMMUNITY DEVELOPMENT"/>
  </r>
  <r>
    <x v="0"/>
    <s v="1041482"/>
    <s v="350047"/>
    <x v="135"/>
    <s v="5590000"/>
    <n v="2015"/>
    <x v="3"/>
    <x v="135"/>
    <n v="0"/>
    <n v="0"/>
    <n v="0"/>
    <n v="0"/>
    <n v="0"/>
    <s v="N/A"/>
    <n v="0"/>
    <n v="0"/>
    <n v="0"/>
    <n v="0"/>
    <n v="0"/>
    <n v="0"/>
    <n v="0"/>
    <n v="0"/>
    <n v="0"/>
    <n v="0"/>
    <n v="0"/>
    <n v="0"/>
    <n v="0"/>
    <s v="FED HOUSNG &amp; COMM DEV FND"/>
    <s v="FHCD STEVE COX MEM PK REHAB"/>
    <s v="PROGRAM YEAR PROJECTS"/>
    <s v="HOUSING AND COMMUNITY DEVELOPMENT"/>
  </r>
  <r>
    <x v="0"/>
    <s v="1041482"/>
    <s v="350047"/>
    <x v="103"/>
    <s v="5590000"/>
    <n v="2015"/>
    <x v="3"/>
    <x v="103"/>
    <n v="0"/>
    <n v="0"/>
    <n v="0"/>
    <n v="0"/>
    <n v="0"/>
    <s v="N/A"/>
    <n v="0"/>
    <n v="0"/>
    <n v="0"/>
    <n v="0"/>
    <n v="0"/>
    <n v="0"/>
    <n v="0"/>
    <n v="0"/>
    <n v="0"/>
    <n v="0"/>
    <n v="0"/>
    <n v="0"/>
    <n v="0"/>
    <s v="FED HOUSNG &amp; COMM DEV FND"/>
    <s v="FHCD STEVE COX MEM PK REHAB"/>
    <s v="PROGRAM YEAR PROJECTS"/>
    <s v="HOUSING AND COMMUNITY DEVELOPMENT"/>
  </r>
  <r>
    <x v="0"/>
    <s v="1041482"/>
    <s v="350047"/>
    <x v="53"/>
    <s v="5590000"/>
    <n v="2015"/>
    <x v="3"/>
    <x v="53"/>
    <n v="0"/>
    <n v="0"/>
    <n v="0"/>
    <n v="0"/>
    <n v="0"/>
    <s v="N/A"/>
    <n v="0"/>
    <n v="0"/>
    <n v="0"/>
    <n v="0"/>
    <n v="0"/>
    <n v="0"/>
    <n v="0"/>
    <n v="0"/>
    <n v="0"/>
    <n v="0"/>
    <n v="0"/>
    <n v="0"/>
    <n v="0"/>
    <s v="FED HOUSNG &amp; COMM DEV FND"/>
    <s v="FHCD STEVE COX MEM PK REHAB"/>
    <s v="PROGRAM YEAR PROJECTS"/>
    <s v="HOUSING AND COMMUNITY DEVELOPMENT"/>
  </r>
  <r>
    <x v="0"/>
    <s v="1041482"/>
    <s v="350047"/>
    <x v="54"/>
    <s v="5590000"/>
    <n v="2015"/>
    <x v="3"/>
    <x v="54"/>
    <n v="0"/>
    <n v="0"/>
    <n v="0"/>
    <n v="0"/>
    <n v="0"/>
    <s v="N/A"/>
    <n v="0"/>
    <n v="0"/>
    <n v="0"/>
    <n v="0"/>
    <n v="0"/>
    <n v="0"/>
    <n v="0"/>
    <n v="0"/>
    <n v="0"/>
    <n v="0"/>
    <n v="0"/>
    <n v="0"/>
    <n v="0"/>
    <s v="FED HOUSNG &amp; COMM DEV FND"/>
    <s v="FHCD STEVE COX MEM PK REHAB"/>
    <s v="PROGRAM YEAR PROJECTS"/>
    <s v="HOUSING AND COMMUNITY DEVELOPMENT"/>
  </r>
  <r>
    <x v="0"/>
    <s v="1041515"/>
    <s v="350206"/>
    <x v="105"/>
    <s v="5590000"/>
    <n v="2015"/>
    <x v="3"/>
    <x v="105"/>
    <n v="0"/>
    <n v="0"/>
    <n v="0"/>
    <n v="0"/>
    <n v="0"/>
    <s v="N/A"/>
    <n v="0"/>
    <n v="0"/>
    <n v="0"/>
    <n v="0"/>
    <n v="0"/>
    <n v="0"/>
    <n v="0"/>
    <n v="0"/>
    <n v="0"/>
    <n v="0"/>
    <n v="0"/>
    <n v="0"/>
    <n v="0"/>
    <s v="FED HOUSNG &amp; COMM DEV FND"/>
    <s v="FHCD ESG HOPELINK KENMORE 10"/>
    <s v="ESG PROGRAM"/>
    <s v="HOUSING AND COMMUNITY DEVELOPMENT"/>
  </r>
  <r>
    <x v="0"/>
    <s v="1041515"/>
    <s v="350206"/>
    <x v="103"/>
    <s v="5590000"/>
    <n v="2015"/>
    <x v="3"/>
    <x v="103"/>
    <n v="0"/>
    <n v="0"/>
    <n v="0"/>
    <n v="0"/>
    <n v="0"/>
    <s v="N/A"/>
    <n v="0"/>
    <n v="0"/>
    <n v="0"/>
    <n v="0"/>
    <n v="0"/>
    <n v="0"/>
    <n v="0"/>
    <n v="0"/>
    <n v="0"/>
    <n v="0"/>
    <n v="0"/>
    <n v="0"/>
    <n v="0"/>
    <s v="FED HOUSNG &amp; COMM DEV FND"/>
    <s v="FHCD ESG HOPELINK KENMORE 10"/>
    <s v="ESG PROGRAM"/>
    <s v="HOUSING AND COMMUNITY DEVELOPMENT"/>
  </r>
  <r>
    <x v="0"/>
    <s v="1041531"/>
    <s v="350080"/>
    <x v="63"/>
    <s v="0000000"/>
    <n v="2015"/>
    <x v="4"/>
    <x v="63"/>
    <n v="0"/>
    <n v="0"/>
    <n v="0"/>
    <n v="0"/>
    <n v="0"/>
    <s v="N/A"/>
    <n v="0"/>
    <n v="0"/>
    <n v="0"/>
    <n v="0"/>
    <n v="0"/>
    <n v="0"/>
    <n v="0"/>
    <n v="0"/>
    <n v="0"/>
    <n v="0"/>
    <n v="0"/>
    <n v="0"/>
    <n v="0"/>
    <s v="FED HOUSNG &amp; COMM DEV FND"/>
    <s v="FHCD SPC ADMIN PROJECT"/>
    <s v="SPC GRANT #2"/>
    <s v="Default"/>
  </r>
  <r>
    <x v="0"/>
    <s v="1041531"/>
    <s v="350080"/>
    <x v="38"/>
    <s v="5590000"/>
    <n v="2015"/>
    <x v="3"/>
    <x v="38"/>
    <n v="0"/>
    <n v="0"/>
    <n v="0"/>
    <n v="0"/>
    <n v="0"/>
    <s v="N/A"/>
    <n v="0"/>
    <n v="0"/>
    <n v="0"/>
    <n v="0"/>
    <n v="0"/>
    <n v="0"/>
    <n v="0"/>
    <n v="0"/>
    <n v="0"/>
    <n v="0"/>
    <n v="0"/>
    <n v="0"/>
    <n v="0"/>
    <s v="FED HOUSNG &amp; COMM DEV FND"/>
    <s v="FHCD SPC ADMIN PROJECT"/>
    <s v="SPC GRANT #2"/>
    <s v="HOUSING AND COMMUNITY DEVELOPMENT"/>
  </r>
  <r>
    <x v="0"/>
    <s v="1041531"/>
    <s v="350080"/>
    <x v="38"/>
    <s v="5592000"/>
    <n v="2015"/>
    <x v="3"/>
    <x v="38"/>
    <n v="0"/>
    <n v="0"/>
    <n v="81553.77"/>
    <n v="0"/>
    <n v="-81553.77"/>
    <s v="N/A"/>
    <n v="14699.83"/>
    <n v="10900.050000000001"/>
    <n v="11451.53"/>
    <n v="8412.09"/>
    <n v="6944"/>
    <n v="4522.3"/>
    <n v="11883.36"/>
    <n v="5277.22"/>
    <n v="2826.81"/>
    <n v="2933.04"/>
    <n v="829.42000000000007"/>
    <n v="874.12"/>
    <n v="0"/>
    <s v="FED HOUSNG &amp; COMM DEV FND"/>
    <s v="FHCD SPC ADMIN PROJECT"/>
    <s v="SPC GRANT #2"/>
    <s v="HOUSING AND COMMUNITY SERVICES"/>
  </r>
  <r>
    <x v="0"/>
    <s v="1041531"/>
    <s v="350080"/>
    <x v="44"/>
    <s v="0000000"/>
    <n v="2015"/>
    <x v="3"/>
    <x v="44"/>
    <n v="0"/>
    <n v="0"/>
    <n v="0"/>
    <n v="0"/>
    <n v="0"/>
    <s v="N/A"/>
    <n v="0"/>
    <n v="0"/>
    <n v="0"/>
    <n v="0"/>
    <n v="0"/>
    <n v="0"/>
    <n v="0"/>
    <n v="0"/>
    <n v="0"/>
    <n v="0"/>
    <n v="0"/>
    <n v="0"/>
    <n v="0"/>
    <s v="FED HOUSNG &amp; COMM DEV FND"/>
    <s v="FHCD SPC ADMIN PROJECT"/>
    <s v="SPC GRANT #2"/>
    <s v="Default"/>
  </r>
  <r>
    <x v="0"/>
    <s v="1041531"/>
    <s v="350080"/>
    <x v="44"/>
    <s v="5593000"/>
    <n v="2015"/>
    <x v="3"/>
    <x v="44"/>
    <n v="0"/>
    <n v="0"/>
    <n v="0"/>
    <n v="0"/>
    <n v="0"/>
    <s v="N/A"/>
    <n v="0"/>
    <n v="0"/>
    <n v="0"/>
    <n v="0"/>
    <n v="0"/>
    <n v="0"/>
    <n v="0"/>
    <n v="0"/>
    <n v="0"/>
    <n v="0"/>
    <n v="0"/>
    <n v="0"/>
    <n v="0"/>
    <s v="FED HOUSNG &amp; COMM DEV FND"/>
    <s v="FHCD SPC ADMIN PROJECT"/>
    <s v="SPC GRANT #2"/>
    <s v="COMMUNITY DEVELOPMENT SERVICES"/>
  </r>
  <r>
    <x v="0"/>
    <s v="1041531"/>
    <s v="350080"/>
    <x v="105"/>
    <s v="5590000"/>
    <n v="2015"/>
    <x v="3"/>
    <x v="105"/>
    <n v="0"/>
    <n v="0"/>
    <n v="0"/>
    <n v="0"/>
    <n v="0"/>
    <s v="N/A"/>
    <n v="0"/>
    <n v="0"/>
    <n v="0"/>
    <n v="0"/>
    <n v="0"/>
    <n v="0"/>
    <n v="0"/>
    <n v="0"/>
    <n v="0"/>
    <n v="0"/>
    <n v="0"/>
    <n v="0"/>
    <n v="0"/>
    <s v="FED HOUSNG &amp; COMM DEV FND"/>
    <s v="FHCD SPC ADMIN PROJECT"/>
    <s v="SPC GRANT #2"/>
    <s v="HOUSING AND COMMUNITY DEVELOPMENT"/>
  </r>
  <r>
    <x v="0"/>
    <s v="1041531"/>
    <s v="350080"/>
    <x v="105"/>
    <s v="5592000"/>
    <n v="2015"/>
    <x v="3"/>
    <x v="105"/>
    <n v="0"/>
    <n v="0"/>
    <n v="894.91"/>
    <n v="0"/>
    <n v="-894.91"/>
    <s v="N/A"/>
    <n v="0"/>
    <n v="0"/>
    <n v="0"/>
    <n v="312.18"/>
    <n v="291.37"/>
    <n v="0"/>
    <n v="249.74"/>
    <n v="0"/>
    <n v="0"/>
    <n v="0"/>
    <n v="41.62"/>
    <n v="0"/>
    <n v="0"/>
    <s v="FED HOUSNG &amp; COMM DEV FND"/>
    <s v="FHCD SPC ADMIN PROJECT"/>
    <s v="SPC GRANT #2"/>
    <s v="HOUSING AND COMMUNITY SERVICES"/>
  </r>
  <r>
    <x v="0"/>
    <s v="1041531"/>
    <s v="350080"/>
    <x v="70"/>
    <s v="5590000"/>
    <n v="2015"/>
    <x v="3"/>
    <x v="70"/>
    <n v="0"/>
    <n v="0"/>
    <n v="0"/>
    <n v="0"/>
    <n v="0"/>
    <s v="N/A"/>
    <n v="0"/>
    <n v="0"/>
    <n v="0"/>
    <n v="0"/>
    <n v="0"/>
    <n v="0"/>
    <n v="0"/>
    <n v="0"/>
    <n v="0"/>
    <n v="0"/>
    <n v="0"/>
    <n v="0"/>
    <n v="0"/>
    <s v="FED HOUSNG &amp; COMM DEV FND"/>
    <s v="FHCD SPC ADMIN PROJECT"/>
    <s v="SPC GRANT #2"/>
    <s v="HOUSING AND COMMUNITY DEVELOPMENT"/>
  </r>
  <r>
    <x v="0"/>
    <s v="1041531"/>
    <s v="350080"/>
    <x v="70"/>
    <s v="5592000"/>
    <n v="2015"/>
    <x v="3"/>
    <x v="70"/>
    <n v="0"/>
    <n v="0"/>
    <n v="15947.5"/>
    <n v="0"/>
    <n v="-15947.5"/>
    <s v="N/A"/>
    <n v="0"/>
    <n v="0"/>
    <n v="6076.3"/>
    <n v="1825.47"/>
    <n v="112.72"/>
    <n v="2661.9900000000002"/>
    <n v="112.72"/>
    <n v="27.78"/>
    <n v="3725.2000000000003"/>
    <n v="1092.6200000000001"/>
    <n v="0"/>
    <n v="312.7"/>
    <n v="0"/>
    <s v="FED HOUSNG &amp; COMM DEV FND"/>
    <s v="FHCD SPC ADMIN PROJECT"/>
    <s v="SPC GRANT #2"/>
    <s v="HOUSING AND COMMUNITY SERVICES"/>
  </r>
  <r>
    <x v="0"/>
    <s v="1041531"/>
    <s v="350080"/>
    <x v="71"/>
    <s v="5590000"/>
    <n v="2015"/>
    <x v="3"/>
    <x v="71"/>
    <n v="0"/>
    <n v="0"/>
    <n v="0"/>
    <n v="0"/>
    <n v="0"/>
    <s v="N/A"/>
    <n v="0"/>
    <n v="0"/>
    <n v="0"/>
    <n v="0"/>
    <n v="0"/>
    <n v="0"/>
    <n v="0"/>
    <n v="0"/>
    <n v="0"/>
    <n v="0"/>
    <n v="0"/>
    <n v="0"/>
    <n v="0"/>
    <s v="FED HOUSNG &amp; COMM DEV FND"/>
    <s v="FHCD SPC ADMIN PROJECT"/>
    <s v="SPC GRANT #2"/>
    <s v="HOUSING AND COMMUNITY DEVELOPMENT"/>
  </r>
  <r>
    <x v="0"/>
    <s v="1041531"/>
    <s v="350080"/>
    <x v="71"/>
    <s v="5592000"/>
    <n v="2015"/>
    <x v="3"/>
    <x v="71"/>
    <n v="0"/>
    <n v="0"/>
    <n v="5774.35"/>
    <n v="0"/>
    <n v="-5774.35"/>
    <s v="N/A"/>
    <n v="0"/>
    <n v="0"/>
    <n v="1941.26"/>
    <n v="898.59"/>
    <n v="22.46"/>
    <n v="940.78"/>
    <n v="22.46"/>
    <n v="7.24"/>
    <n v="1521.08"/>
    <n v="238.13"/>
    <n v="0"/>
    <n v="182.35"/>
    <n v="0"/>
    <s v="FED HOUSNG &amp; COMM DEV FND"/>
    <s v="FHCD SPC ADMIN PROJECT"/>
    <s v="SPC GRANT #2"/>
    <s v="HOUSING AND COMMUNITY SERVICES"/>
  </r>
  <r>
    <x v="0"/>
    <s v="1041531"/>
    <s v="350080"/>
    <x v="72"/>
    <s v="5590000"/>
    <n v="2015"/>
    <x v="3"/>
    <x v="72"/>
    <n v="0"/>
    <n v="0"/>
    <n v="0"/>
    <n v="0"/>
    <n v="0"/>
    <s v="N/A"/>
    <n v="0"/>
    <n v="0"/>
    <n v="0"/>
    <n v="0"/>
    <n v="0"/>
    <n v="0"/>
    <n v="0"/>
    <n v="0"/>
    <n v="0"/>
    <n v="0"/>
    <n v="0"/>
    <n v="0"/>
    <n v="0"/>
    <s v="FED HOUSNG &amp; COMM DEV FND"/>
    <s v="FHCD SPC ADMIN PROJECT"/>
    <s v="SPC GRANT #2"/>
    <s v="HOUSING AND COMMUNITY DEVELOPMENT"/>
  </r>
  <r>
    <x v="0"/>
    <s v="1041531"/>
    <s v="350080"/>
    <x v="72"/>
    <s v="5592000"/>
    <n v="2015"/>
    <x v="3"/>
    <x v="72"/>
    <n v="0"/>
    <n v="0"/>
    <n v="7467.14"/>
    <n v="0"/>
    <n v="-7467.14"/>
    <s v="N/A"/>
    <n v="0"/>
    <n v="0"/>
    <n v="2351.4299999999998"/>
    <n v="1089.46"/>
    <n v="27.77"/>
    <n v="1144.52"/>
    <n v="27.77"/>
    <n v="16.670000000000002"/>
    <n v="2190.81"/>
    <n v="350.52"/>
    <n v="0"/>
    <n v="268.19"/>
    <n v="0"/>
    <s v="FED HOUSNG &amp; COMM DEV FND"/>
    <s v="FHCD SPC ADMIN PROJECT"/>
    <s v="SPC GRANT #2"/>
    <s v="HOUSING AND COMMUNITY SERVICES"/>
  </r>
  <r>
    <x v="0"/>
    <s v="1041531"/>
    <s v="350080"/>
    <x v="41"/>
    <s v="5592000"/>
    <n v="2015"/>
    <x v="3"/>
    <x v="41"/>
    <n v="0"/>
    <n v="0"/>
    <n v="475"/>
    <n v="0"/>
    <n v="-475"/>
    <s v="N/A"/>
    <n v="0"/>
    <n v="0"/>
    <n v="0"/>
    <n v="0"/>
    <n v="475"/>
    <n v="0"/>
    <n v="0"/>
    <n v="0"/>
    <n v="0"/>
    <n v="0"/>
    <n v="0"/>
    <n v="0"/>
    <n v="0"/>
    <s v="FED HOUSNG &amp; COMM DEV FND"/>
    <s v="FHCD SPC ADMIN PROJECT"/>
    <s v="SPC GRANT #2"/>
    <s v="HOUSING AND COMMUNITY SERVICES"/>
  </r>
  <r>
    <x v="0"/>
    <s v="1041531"/>
    <s v="350080"/>
    <x v="136"/>
    <s v="0000000"/>
    <n v="2015"/>
    <x v="3"/>
    <x v="136"/>
    <n v="0"/>
    <n v="0"/>
    <n v="7711.16"/>
    <n v="0"/>
    <n v="-7711.16"/>
    <s v="N/A"/>
    <n v="0"/>
    <n v="0"/>
    <n v="0"/>
    <n v="0"/>
    <n v="0"/>
    <n v="0"/>
    <n v="0"/>
    <n v="7711.16"/>
    <n v="0"/>
    <n v="0"/>
    <n v="0"/>
    <n v="0"/>
    <n v="0"/>
    <s v="FED HOUSNG &amp; COMM DEV FND"/>
    <s v="FHCD SPC ADMIN PROJECT"/>
    <s v="SPC GRANT #2"/>
    <s v="Default"/>
  </r>
  <r>
    <x v="0"/>
    <s v="1041531"/>
    <s v="350080"/>
    <x v="136"/>
    <s v="5590000"/>
    <n v="2015"/>
    <x v="3"/>
    <x v="136"/>
    <n v="0"/>
    <n v="0"/>
    <n v="0"/>
    <n v="0"/>
    <n v="0"/>
    <s v="N/A"/>
    <n v="0"/>
    <n v="0"/>
    <n v="0"/>
    <n v="0"/>
    <n v="0"/>
    <n v="0"/>
    <n v="0"/>
    <n v="0"/>
    <n v="0"/>
    <n v="0"/>
    <n v="0"/>
    <n v="0"/>
    <n v="0"/>
    <s v="FED HOUSNG &amp; COMM DEV FND"/>
    <s v="FHCD SPC ADMIN PROJECT"/>
    <s v="SPC GRANT #2"/>
    <s v="HOUSING AND COMMUNITY DEVELOPMENT"/>
  </r>
  <r>
    <x v="0"/>
    <s v="1041531"/>
    <s v="350080"/>
    <x v="136"/>
    <s v="5592000"/>
    <n v="2015"/>
    <x v="3"/>
    <x v="136"/>
    <n v="0"/>
    <n v="0"/>
    <n v="-161111.23000000001"/>
    <n v="0"/>
    <n v="161111.23000000001"/>
    <s v="N/A"/>
    <n v="0"/>
    <n v="-10584.210000000001"/>
    <n v="-22726.83"/>
    <n v="-30882"/>
    <n v="-25410.83"/>
    <n v="0"/>
    <n v="-21084.510000000002"/>
    <n v="0"/>
    <n v="-10041.57"/>
    <n v="-19404.170000000002"/>
    <n v="0"/>
    <n v="-20977.11"/>
    <n v="0"/>
    <s v="FED HOUSNG &amp; COMM DEV FND"/>
    <s v="FHCD SPC ADMIN PROJECT"/>
    <s v="SPC GRANT #2"/>
    <s v="HOUSING AND COMMUNITY SERVICES"/>
  </r>
  <r>
    <x v="0"/>
    <s v="1041531"/>
    <s v="350080"/>
    <x v="122"/>
    <s v="5592000"/>
    <n v="2015"/>
    <x v="3"/>
    <x v="122"/>
    <n v="0"/>
    <n v="0"/>
    <n v="724.2"/>
    <n v="0"/>
    <n v="-724.2"/>
    <s v="N/A"/>
    <n v="0"/>
    <n v="0"/>
    <n v="0"/>
    <n v="0"/>
    <n v="0"/>
    <n v="0"/>
    <n v="724.2"/>
    <n v="0"/>
    <n v="0"/>
    <n v="0"/>
    <n v="0"/>
    <n v="0"/>
    <n v="0"/>
    <s v="FED HOUSNG &amp; COMM DEV FND"/>
    <s v="FHCD SPC ADMIN PROJECT"/>
    <s v="SPC GRANT #2"/>
    <s v="HOUSING AND COMMUNITY SERVICES"/>
  </r>
  <r>
    <x v="0"/>
    <s v="1041531"/>
    <s v="350080"/>
    <x v="137"/>
    <s v="5592000"/>
    <n v="2015"/>
    <x v="3"/>
    <x v="137"/>
    <n v="0"/>
    <n v="0"/>
    <n v="64"/>
    <n v="0"/>
    <n v="-64"/>
    <s v="N/A"/>
    <n v="0"/>
    <n v="0"/>
    <n v="0"/>
    <n v="0"/>
    <n v="0"/>
    <n v="0"/>
    <n v="64"/>
    <n v="0"/>
    <n v="0"/>
    <n v="0"/>
    <n v="0"/>
    <n v="0"/>
    <n v="0"/>
    <s v="FED HOUSNG &amp; COMM DEV FND"/>
    <s v="FHCD SPC ADMIN PROJECT"/>
    <s v="SPC GRANT #2"/>
    <s v="HOUSING AND COMMUNITY SERVICES"/>
  </r>
  <r>
    <x v="0"/>
    <s v="1041531"/>
    <s v="350080"/>
    <x v="132"/>
    <s v="5592000"/>
    <n v="2015"/>
    <x v="3"/>
    <x v="132"/>
    <n v="0"/>
    <n v="0"/>
    <n v="120.33"/>
    <n v="0"/>
    <n v="-120.33"/>
    <s v="N/A"/>
    <n v="0"/>
    <n v="0"/>
    <n v="0"/>
    <n v="120.33"/>
    <n v="0"/>
    <n v="0"/>
    <n v="0"/>
    <n v="0"/>
    <n v="0"/>
    <n v="0"/>
    <n v="0"/>
    <n v="0"/>
    <n v="0"/>
    <s v="FED HOUSNG &amp; COMM DEV FND"/>
    <s v="FHCD SPC ADMIN PROJECT"/>
    <s v="SPC GRANT #2"/>
    <s v="HOUSING AND COMMUNITY SERVICES"/>
  </r>
  <r>
    <x v="0"/>
    <s v="1041531"/>
    <s v="350080"/>
    <x v="42"/>
    <s v="5590000"/>
    <n v="2015"/>
    <x v="3"/>
    <x v="42"/>
    <n v="0"/>
    <n v="0"/>
    <n v="0"/>
    <n v="0"/>
    <n v="0"/>
    <s v="N/A"/>
    <n v="0"/>
    <n v="0"/>
    <n v="0"/>
    <n v="0"/>
    <n v="0"/>
    <n v="0"/>
    <n v="0"/>
    <n v="0"/>
    <n v="0"/>
    <n v="0"/>
    <n v="0"/>
    <n v="0"/>
    <n v="0"/>
    <s v="FED HOUSNG &amp; COMM DEV FND"/>
    <s v="FHCD SPC ADMIN PROJECT"/>
    <s v="SPC GRANT #2"/>
    <s v="HOUSING AND COMMUNITY DEVELOPMENT"/>
  </r>
  <r>
    <x v="0"/>
    <s v="1041531"/>
    <s v="350080"/>
    <x v="42"/>
    <s v="5592000"/>
    <n v="2015"/>
    <x v="3"/>
    <x v="42"/>
    <n v="0"/>
    <n v="0"/>
    <n v="203"/>
    <n v="0"/>
    <n v="-203"/>
    <s v="N/A"/>
    <n v="0"/>
    <n v="0"/>
    <n v="0"/>
    <n v="0"/>
    <n v="77"/>
    <n v="56"/>
    <n v="56"/>
    <n v="14"/>
    <n v="0"/>
    <n v="0"/>
    <n v="0"/>
    <n v="0"/>
    <n v="0"/>
    <s v="FED HOUSNG &amp; COMM DEV FND"/>
    <s v="FHCD SPC ADMIN PROJECT"/>
    <s v="SPC GRANT #2"/>
    <s v="HOUSING AND COMMUNITY SERVICES"/>
  </r>
  <r>
    <x v="0"/>
    <s v="1041531"/>
    <s v="350080"/>
    <x v="82"/>
    <s v="5592000"/>
    <n v="2015"/>
    <x v="3"/>
    <x v="82"/>
    <n v="0"/>
    <n v="0"/>
    <n v="58.95"/>
    <n v="0"/>
    <n v="-58.95"/>
    <s v="N/A"/>
    <n v="0"/>
    <n v="0"/>
    <n v="0"/>
    <n v="16.98"/>
    <n v="0"/>
    <n v="15.22"/>
    <n v="0"/>
    <n v="0"/>
    <n v="7.51"/>
    <n v="19.240000000000002"/>
    <n v="0"/>
    <n v="0"/>
    <n v="0"/>
    <s v="FED HOUSNG &amp; COMM DEV FND"/>
    <s v="FHCD SPC ADMIN PROJECT"/>
    <s v="SPC GRANT #2"/>
    <s v="HOUSING AND COMMUNITY SERVICES"/>
  </r>
  <r>
    <x v="0"/>
    <s v="1041531"/>
    <s v="350080"/>
    <x v="84"/>
    <s v="5592000"/>
    <n v="2015"/>
    <x v="3"/>
    <x v="84"/>
    <n v="0"/>
    <n v="0"/>
    <n v="1652.38"/>
    <n v="0"/>
    <n v="-1652.38"/>
    <s v="N/A"/>
    <n v="0"/>
    <n v="0"/>
    <n v="0"/>
    <n v="764.80000000000007"/>
    <n v="0"/>
    <n v="0"/>
    <n v="0"/>
    <n v="0"/>
    <n v="0"/>
    <n v="887.58"/>
    <n v="0"/>
    <n v="0"/>
    <n v="0"/>
    <s v="FED HOUSNG &amp; COMM DEV FND"/>
    <s v="FHCD SPC ADMIN PROJECT"/>
    <s v="SPC GRANT #2"/>
    <s v="HOUSING AND COMMUNITY SERVICES"/>
  </r>
  <r>
    <x v="0"/>
    <s v="1041531"/>
    <s v="350080"/>
    <x v="85"/>
    <s v="5592000"/>
    <n v="2015"/>
    <x v="3"/>
    <x v="85"/>
    <n v="0"/>
    <n v="0"/>
    <n v="14505.17"/>
    <n v="0"/>
    <n v="-14505.17"/>
    <s v="N/A"/>
    <n v="0"/>
    <n v="0"/>
    <n v="0"/>
    <n v="4138.9800000000005"/>
    <n v="0"/>
    <n v="0"/>
    <n v="0"/>
    <n v="0"/>
    <n v="5562.64"/>
    <n v="4803.55"/>
    <n v="0"/>
    <n v="0"/>
    <n v="0"/>
    <s v="FED HOUSNG &amp; COMM DEV FND"/>
    <s v="FHCD SPC ADMIN PROJECT"/>
    <s v="SPC GRANT #2"/>
    <s v="HOUSING AND COMMUNITY SERVICES"/>
  </r>
  <r>
    <x v="0"/>
    <s v="1041531"/>
    <s v="350080"/>
    <x v="86"/>
    <s v="5592000"/>
    <n v="2015"/>
    <x v="3"/>
    <x v="86"/>
    <n v="0"/>
    <n v="0"/>
    <n v="2612.14"/>
    <n v="0"/>
    <n v="-2612.14"/>
    <s v="N/A"/>
    <n v="0"/>
    <n v="0"/>
    <n v="0"/>
    <n v="1114.4100000000001"/>
    <n v="0"/>
    <n v="1497.73"/>
    <n v="0"/>
    <n v="0"/>
    <n v="0"/>
    <n v="0"/>
    <n v="0"/>
    <n v="0"/>
    <n v="0"/>
    <s v="FED HOUSNG &amp; COMM DEV FND"/>
    <s v="FHCD SPC ADMIN PROJECT"/>
    <s v="SPC GRANT #2"/>
    <s v="HOUSING AND COMMUNITY SERVICES"/>
  </r>
  <r>
    <x v="0"/>
    <s v="1041531"/>
    <s v="350080"/>
    <x v="87"/>
    <s v="5592000"/>
    <n v="2015"/>
    <x v="3"/>
    <x v="87"/>
    <n v="0"/>
    <n v="0"/>
    <n v="9783.27"/>
    <n v="0"/>
    <n v="-9783.27"/>
    <s v="N/A"/>
    <n v="0"/>
    <n v="0"/>
    <n v="0"/>
    <n v="4528.1099999999997"/>
    <n v="0"/>
    <n v="0"/>
    <n v="0"/>
    <n v="0"/>
    <n v="0"/>
    <n v="5255.16"/>
    <n v="0"/>
    <n v="0"/>
    <n v="0"/>
    <s v="FED HOUSNG &amp; COMM DEV FND"/>
    <s v="FHCD SPC ADMIN PROJECT"/>
    <s v="SPC GRANT #2"/>
    <s v="HOUSING AND COMMUNITY SERVICES"/>
  </r>
  <r>
    <x v="0"/>
    <s v="1041531"/>
    <s v="350080"/>
    <x v="88"/>
    <s v="5592000"/>
    <n v="2015"/>
    <x v="3"/>
    <x v="88"/>
    <n v="0"/>
    <n v="0"/>
    <n v="1217.72"/>
    <n v="0"/>
    <n v="-1217.72"/>
    <s v="N/A"/>
    <n v="0"/>
    <n v="0"/>
    <n v="0"/>
    <n v="1215.33"/>
    <n v="0"/>
    <n v="2.39"/>
    <n v="0"/>
    <n v="0"/>
    <n v="0"/>
    <n v="0"/>
    <n v="0"/>
    <n v="0"/>
    <n v="0"/>
    <s v="FED HOUSNG &amp; COMM DEV FND"/>
    <s v="FHCD SPC ADMIN PROJECT"/>
    <s v="SPC GRANT #2"/>
    <s v="HOUSING AND COMMUNITY SERVICES"/>
  </r>
  <r>
    <x v="0"/>
    <s v="1041531"/>
    <s v="350080"/>
    <x v="89"/>
    <s v="5592000"/>
    <n v="2015"/>
    <x v="3"/>
    <x v="89"/>
    <n v="0"/>
    <n v="0"/>
    <n v="1229.8399999999999"/>
    <n v="0"/>
    <n v="-1229.8399999999999"/>
    <s v="N/A"/>
    <n v="0"/>
    <n v="0"/>
    <n v="0"/>
    <n v="360.36"/>
    <n v="0"/>
    <n v="242.16"/>
    <n v="0"/>
    <n v="0"/>
    <n v="0"/>
    <n v="627.32000000000005"/>
    <n v="0"/>
    <n v="0"/>
    <n v="0"/>
    <s v="FED HOUSNG &amp; COMM DEV FND"/>
    <s v="FHCD SPC ADMIN PROJECT"/>
    <s v="SPC GRANT #2"/>
    <s v="HOUSING AND COMMUNITY SERVICES"/>
  </r>
  <r>
    <x v="0"/>
    <s v="1041531"/>
    <s v="350080"/>
    <x v="90"/>
    <s v="5592000"/>
    <n v="2015"/>
    <x v="3"/>
    <x v="90"/>
    <n v="0"/>
    <n v="0"/>
    <n v="31.060000000000002"/>
    <n v="0"/>
    <n v="-31.060000000000002"/>
    <s v="N/A"/>
    <n v="0"/>
    <n v="0"/>
    <n v="0"/>
    <n v="14.38"/>
    <n v="0"/>
    <n v="0"/>
    <n v="0"/>
    <n v="0"/>
    <n v="0"/>
    <n v="16.68"/>
    <n v="0"/>
    <n v="0"/>
    <n v="0"/>
    <s v="FED HOUSNG &amp; COMM DEV FND"/>
    <s v="FHCD SPC ADMIN PROJECT"/>
    <s v="SPC GRANT #2"/>
    <s v="HOUSING AND COMMUNITY SERVICES"/>
  </r>
  <r>
    <x v="0"/>
    <s v="1041531"/>
    <s v="350080"/>
    <x v="92"/>
    <s v="5592000"/>
    <n v="2015"/>
    <x v="3"/>
    <x v="92"/>
    <n v="0"/>
    <n v="0"/>
    <n v="43.86"/>
    <n v="0"/>
    <n v="-43.86"/>
    <s v="N/A"/>
    <n v="0"/>
    <n v="0"/>
    <n v="0"/>
    <n v="20.3"/>
    <n v="0"/>
    <n v="0"/>
    <n v="0"/>
    <n v="0"/>
    <n v="0"/>
    <n v="23.56"/>
    <n v="0"/>
    <n v="0"/>
    <n v="0"/>
    <s v="FED HOUSNG &amp; COMM DEV FND"/>
    <s v="FHCD SPC ADMIN PROJECT"/>
    <s v="SPC GRANT #2"/>
    <s v="HOUSING AND COMMUNITY SERVICES"/>
  </r>
  <r>
    <x v="0"/>
    <s v="1041531"/>
    <s v="350080"/>
    <x v="47"/>
    <s v="5592000"/>
    <n v="2015"/>
    <x v="3"/>
    <x v="47"/>
    <n v="0"/>
    <n v="0"/>
    <n v="2481.0500000000002"/>
    <n v="0"/>
    <n v="-2481.0500000000002"/>
    <s v="N/A"/>
    <n v="0"/>
    <n v="0"/>
    <n v="0"/>
    <n v="1148.3399999999999"/>
    <n v="0"/>
    <n v="0"/>
    <n v="0"/>
    <n v="0"/>
    <n v="0"/>
    <n v="1332.71"/>
    <n v="0"/>
    <n v="0"/>
    <n v="0"/>
    <s v="FED HOUSNG &amp; COMM DEV FND"/>
    <s v="FHCD SPC ADMIN PROJECT"/>
    <s v="SPC GRANT #2"/>
    <s v="HOUSING AND COMMUNITY SERVICES"/>
  </r>
  <r>
    <x v="0"/>
    <s v="1041531"/>
    <s v="350080"/>
    <x v="48"/>
    <s v="5592000"/>
    <n v="2015"/>
    <x v="3"/>
    <x v="48"/>
    <n v="0"/>
    <n v="0"/>
    <n v="2605.79"/>
    <n v="0"/>
    <n v="-2605.79"/>
    <s v="N/A"/>
    <n v="0"/>
    <n v="0"/>
    <n v="0"/>
    <n v="743.55000000000007"/>
    <n v="0"/>
    <n v="999.30000000000007"/>
    <n v="0"/>
    <n v="0"/>
    <n v="0"/>
    <n v="862.94"/>
    <n v="0"/>
    <n v="0"/>
    <n v="0"/>
    <s v="FED HOUSNG &amp; COMM DEV FND"/>
    <s v="FHCD SPC ADMIN PROJECT"/>
    <s v="SPC GRANT #2"/>
    <s v="HOUSING AND COMMUNITY SERVICES"/>
  </r>
  <r>
    <x v="0"/>
    <s v="1041531"/>
    <s v="350080"/>
    <x v="49"/>
    <s v="5592000"/>
    <n v="2015"/>
    <x v="3"/>
    <x v="49"/>
    <n v="0"/>
    <n v="0"/>
    <n v="532.11"/>
    <n v="0"/>
    <n v="-532.11"/>
    <s v="N/A"/>
    <n v="0"/>
    <n v="0"/>
    <n v="0"/>
    <n v="246.28"/>
    <n v="0"/>
    <n v="0"/>
    <n v="0"/>
    <n v="0"/>
    <n v="0"/>
    <n v="285.83"/>
    <n v="0"/>
    <n v="0"/>
    <n v="0"/>
    <s v="FED HOUSNG &amp; COMM DEV FND"/>
    <s v="FHCD SPC ADMIN PROJECT"/>
    <s v="SPC GRANT #2"/>
    <s v="HOUSING AND COMMUNITY SERVICES"/>
  </r>
  <r>
    <x v="0"/>
    <s v="1041531"/>
    <s v="350080"/>
    <x v="50"/>
    <s v="5592000"/>
    <n v="2015"/>
    <x v="3"/>
    <x v="50"/>
    <n v="0"/>
    <n v="0"/>
    <n v="107.23"/>
    <n v="0"/>
    <n v="-107.23"/>
    <s v="N/A"/>
    <n v="0"/>
    <n v="0"/>
    <n v="0"/>
    <n v="49.620000000000005"/>
    <n v="0"/>
    <n v="0"/>
    <n v="0"/>
    <n v="0"/>
    <n v="0"/>
    <n v="57.61"/>
    <n v="0"/>
    <n v="0"/>
    <n v="0"/>
    <s v="FED HOUSNG &amp; COMM DEV FND"/>
    <s v="FHCD SPC ADMIN PROJECT"/>
    <s v="SPC GRANT #2"/>
    <s v="HOUSING AND COMMUNITY SERVICES"/>
  </r>
  <r>
    <x v="0"/>
    <s v="1041531"/>
    <s v="350080"/>
    <x v="93"/>
    <s v="5592000"/>
    <n v="2015"/>
    <x v="3"/>
    <x v="93"/>
    <n v="0"/>
    <n v="0"/>
    <n v="1691.92"/>
    <n v="0"/>
    <n v="-1691.92"/>
    <s v="N/A"/>
    <n v="0"/>
    <n v="0"/>
    <n v="0"/>
    <n v="488.98"/>
    <n v="0"/>
    <n v="438.11"/>
    <n v="0"/>
    <n v="0"/>
    <n v="214.89000000000001"/>
    <n v="549.94000000000005"/>
    <n v="0"/>
    <n v="0"/>
    <n v="0"/>
    <s v="FED HOUSNG &amp; COMM DEV FND"/>
    <s v="FHCD SPC ADMIN PROJECT"/>
    <s v="SPC GRANT #2"/>
    <s v="HOUSING AND COMMUNITY SERVICES"/>
  </r>
  <r>
    <x v="0"/>
    <s v="1041531"/>
    <s v="350080"/>
    <x v="109"/>
    <s v="5592000"/>
    <n v="2015"/>
    <x v="3"/>
    <x v="109"/>
    <n v="0"/>
    <n v="0"/>
    <n v="1401.66"/>
    <n v="0"/>
    <n v="-1401.66"/>
    <s v="N/A"/>
    <n v="0"/>
    <n v="0"/>
    <n v="0"/>
    <n v="648.75"/>
    <n v="0"/>
    <n v="0"/>
    <n v="0"/>
    <n v="0"/>
    <n v="0"/>
    <n v="752.91"/>
    <n v="0"/>
    <n v="0"/>
    <n v="0"/>
    <s v="FED HOUSNG &amp; COMM DEV FND"/>
    <s v="FHCD SPC ADMIN PROJECT"/>
    <s v="SPC GRANT #2"/>
    <s v="HOUSING AND COMMUNITY SERVICES"/>
  </r>
  <r>
    <x v="0"/>
    <s v="1041531"/>
    <s v="350080"/>
    <x v="100"/>
    <s v="5592000"/>
    <n v="2015"/>
    <x v="3"/>
    <x v="100"/>
    <n v="0"/>
    <n v="0"/>
    <n v="221.72"/>
    <n v="0"/>
    <n v="-221.72"/>
    <s v="N/A"/>
    <n v="0"/>
    <n v="0"/>
    <n v="0"/>
    <n v="102.62"/>
    <n v="0"/>
    <n v="0"/>
    <n v="0"/>
    <n v="0"/>
    <n v="0"/>
    <n v="119.10000000000001"/>
    <n v="0"/>
    <n v="0"/>
    <n v="0"/>
    <s v="FED HOUSNG &amp; COMM DEV FND"/>
    <s v="FHCD SPC ADMIN PROJECT"/>
    <s v="SPC GRANT #2"/>
    <s v="HOUSING AND COMMUNITY SERVICES"/>
  </r>
  <r>
    <x v="0"/>
    <s v="1041531"/>
    <s v="350080"/>
    <x v="110"/>
    <s v="5592000"/>
    <n v="2015"/>
    <x v="3"/>
    <x v="110"/>
    <n v="0"/>
    <n v="0"/>
    <n v="0"/>
    <n v="0"/>
    <n v="0"/>
    <s v="N/A"/>
    <n v="0"/>
    <n v="0"/>
    <n v="0"/>
    <n v="0"/>
    <n v="0"/>
    <n v="0"/>
    <n v="0"/>
    <n v="0"/>
    <n v="0"/>
    <n v="0"/>
    <n v="0"/>
    <n v="0"/>
    <n v="0"/>
    <s v="FED HOUSNG &amp; COMM DEV FND"/>
    <s v="FHCD SPC ADMIN PROJECT"/>
    <s v="SPC GRANT #2"/>
    <s v="HOUSING AND COMMUNITY SERVICES"/>
  </r>
  <r>
    <x v="0"/>
    <s v="1041531"/>
    <s v="350080"/>
    <x v="103"/>
    <s v="5590000"/>
    <n v="2015"/>
    <x v="3"/>
    <x v="103"/>
    <n v="0"/>
    <n v="0"/>
    <n v="0"/>
    <n v="0"/>
    <n v="0"/>
    <s v="N/A"/>
    <n v="0"/>
    <n v="0"/>
    <n v="0"/>
    <n v="0"/>
    <n v="0"/>
    <n v="0"/>
    <n v="0"/>
    <n v="0"/>
    <n v="0"/>
    <n v="0"/>
    <n v="0"/>
    <n v="0"/>
    <n v="0"/>
    <s v="FED HOUSNG &amp; COMM DEV FND"/>
    <s v="FHCD SPC ADMIN PROJECT"/>
    <s v="SPC GRANT #2"/>
    <s v="HOUSING AND COMMUNITY DEVELOPMENT"/>
  </r>
  <r>
    <x v="0"/>
    <s v="1041531"/>
    <s v="350080"/>
    <x v="53"/>
    <s v="5590000"/>
    <n v="2015"/>
    <x v="3"/>
    <x v="53"/>
    <n v="0"/>
    <n v="0"/>
    <n v="0"/>
    <n v="0"/>
    <n v="0"/>
    <s v="N/A"/>
    <n v="0"/>
    <n v="0"/>
    <n v="0"/>
    <n v="0"/>
    <n v="0"/>
    <n v="0"/>
    <n v="0"/>
    <n v="0"/>
    <n v="0"/>
    <n v="0"/>
    <n v="0"/>
    <n v="0"/>
    <n v="0"/>
    <s v="FED HOUSNG &amp; COMM DEV FND"/>
    <s v="FHCD SPC ADMIN PROJECT"/>
    <s v="SPC GRANT #2"/>
    <s v="HOUSING AND COMMUNITY DEVELOPMENT"/>
  </r>
  <r>
    <x v="0"/>
    <s v="1041531"/>
    <s v="350080"/>
    <x v="54"/>
    <s v="5590000"/>
    <n v="2015"/>
    <x v="3"/>
    <x v="54"/>
    <n v="0"/>
    <n v="0"/>
    <n v="0"/>
    <n v="0"/>
    <n v="0"/>
    <s v="N/A"/>
    <n v="0"/>
    <n v="0"/>
    <n v="0"/>
    <n v="0"/>
    <n v="0"/>
    <n v="0"/>
    <n v="0"/>
    <n v="0"/>
    <n v="0"/>
    <n v="0"/>
    <n v="0"/>
    <n v="0"/>
    <n v="0"/>
    <s v="FED HOUSNG &amp; COMM DEV FND"/>
    <s v="FHCD SPC ADMIN PROJECT"/>
    <s v="SPC GRANT #2"/>
    <s v="HOUSING AND COMMUNITY DEVELOPMENT"/>
  </r>
  <r>
    <x v="0"/>
    <s v="1043574"/>
    <s v="350047"/>
    <x v="111"/>
    <s v="5590000"/>
    <n v="2015"/>
    <x v="3"/>
    <x v="111"/>
    <n v="0"/>
    <n v="0"/>
    <n v="0"/>
    <n v="0"/>
    <n v="0"/>
    <s v="N/A"/>
    <n v="0"/>
    <n v="0"/>
    <n v="0"/>
    <n v="0"/>
    <n v="0"/>
    <n v="0"/>
    <n v="0"/>
    <n v="0"/>
    <n v="0"/>
    <n v="0"/>
    <n v="0"/>
    <n v="0"/>
    <n v="0"/>
    <s v="FED HOUSNG &amp; COMM DEV FND"/>
    <s v="FHCD SUNFLOWER COMM LAND TRUST"/>
    <s v="PROGRAM YEAR PROJECTS"/>
    <s v="HOUSING AND COMMUNITY DEVELOPMENT"/>
  </r>
  <r>
    <x v="0"/>
    <s v="1043594"/>
    <s v="000000"/>
    <x v="6"/>
    <s v="0000000"/>
    <n v="2015"/>
    <x v="0"/>
    <x v="6"/>
    <n v="0"/>
    <n v="0"/>
    <n v="0"/>
    <n v="0"/>
    <n v="0"/>
    <s v="N/A"/>
    <n v="0"/>
    <n v="0"/>
    <n v="0"/>
    <n v="0"/>
    <n v="0"/>
    <n v="0"/>
    <n v="0"/>
    <n v="0"/>
    <n v="0"/>
    <n v="0"/>
    <n v="0"/>
    <n v="0"/>
    <n v="0"/>
    <s v="FED HOUSNG &amp; COMM DEV FND"/>
    <s v="FHCD GREENBRIDGE SECT 108 LOAN"/>
    <s v="DEFAULT"/>
    <s v="Default"/>
  </r>
  <r>
    <x v="0"/>
    <s v="1043594"/>
    <s v="000000"/>
    <x v="9"/>
    <s v="0000000"/>
    <n v="2015"/>
    <x v="0"/>
    <x v="9"/>
    <n v="0"/>
    <n v="0"/>
    <n v="14997.66"/>
    <n v="0"/>
    <n v="-14997.66"/>
    <s v="N/A"/>
    <n v="0"/>
    <n v="0"/>
    <n v="0"/>
    <n v="0"/>
    <n v="0"/>
    <n v="0"/>
    <n v="14997.66"/>
    <n v="0"/>
    <n v="0"/>
    <n v="6"/>
    <n v="-6"/>
    <n v="0"/>
    <n v="0"/>
    <s v="FED HOUSNG &amp; COMM DEV FND"/>
    <s v="FHCD GREENBRIDGE SECT 108 LOAN"/>
    <s v="DEFAULT"/>
    <s v="Default"/>
  </r>
  <r>
    <x v="0"/>
    <s v="1043594"/>
    <s v="000000"/>
    <x v="29"/>
    <s v="0000000"/>
    <n v="2015"/>
    <x v="1"/>
    <x v="29"/>
    <n v="0"/>
    <n v="0"/>
    <n v="-14997.66"/>
    <n v="0"/>
    <n v="14997.66"/>
    <s v="N/A"/>
    <n v="0"/>
    <n v="0"/>
    <n v="0"/>
    <n v="0"/>
    <n v="0"/>
    <n v="0"/>
    <n v="-14997.66"/>
    <n v="0"/>
    <n v="0"/>
    <n v="-6"/>
    <n v="6"/>
    <n v="0"/>
    <n v="0"/>
    <s v="FED HOUSNG &amp; COMM DEV FND"/>
    <s v="FHCD GREENBRIDGE SECT 108 LOAN"/>
    <s v="DEFAULT"/>
    <s v="Default"/>
  </r>
  <r>
    <x v="0"/>
    <s v="1043594"/>
    <s v="350047"/>
    <x v="55"/>
    <s v="0000000"/>
    <n v="2015"/>
    <x v="4"/>
    <x v="55"/>
    <n v="0"/>
    <n v="0"/>
    <n v="-174369"/>
    <n v="0"/>
    <n v="174369"/>
    <s v="N/A"/>
    <n v="0"/>
    <n v="0"/>
    <n v="0"/>
    <n v="0"/>
    <n v="0"/>
    <n v="0"/>
    <n v="0"/>
    <n v="0"/>
    <n v="0"/>
    <n v="-174369"/>
    <n v="0"/>
    <n v="0"/>
    <n v="0"/>
    <s v="FED HOUSNG &amp; COMM DEV FND"/>
    <s v="FHCD GREENBRIDGE SECT 108 LOAN"/>
    <s v="PROGRAM YEAR PROJECTS"/>
    <s v="Default"/>
  </r>
  <r>
    <x v="0"/>
    <s v="1043594"/>
    <s v="350047"/>
    <x v="113"/>
    <s v="0000000"/>
    <n v="2015"/>
    <x v="4"/>
    <x v="113"/>
    <n v="0"/>
    <n v="0"/>
    <n v="0"/>
    <n v="0"/>
    <n v="0"/>
    <s v="N/A"/>
    <n v="0"/>
    <n v="0"/>
    <n v="0"/>
    <n v="0"/>
    <n v="0"/>
    <n v="0"/>
    <n v="0"/>
    <n v="0"/>
    <n v="0"/>
    <n v="0"/>
    <n v="0"/>
    <n v="0"/>
    <n v="0"/>
    <s v="FED HOUSNG &amp; COMM DEV FND"/>
    <s v="FHCD GREENBRIDGE SECT 108 LOAN"/>
    <s v="PROGRAM YEAR PROJECTS"/>
    <s v="Default"/>
  </r>
  <r>
    <x v="0"/>
    <s v="1043594"/>
    <s v="350047"/>
    <x v="108"/>
    <s v="5590000"/>
    <n v="2015"/>
    <x v="3"/>
    <x v="108"/>
    <n v="0"/>
    <n v="0"/>
    <n v="0"/>
    <n v="0"/>
    <n v="0"/>
    <s v="N/A"/>
    <n v="0"/>
    <n v="0"/>
    <n v="0"/>
    <n v="0"/>
    <n v="0"/>
    <n v="0"/>
    <n v="0"/>
    <n v="0"/>
    <n v="0"/>
    <n v="0"/>
    <n v="0"/>
    <n v="0"/>
    <n v="0"/>
    <s v="FED HOUSNG &amp; COMM DEV FND"/>
    <s v="FHCD GREENBRIDGE SECT 108 LOAN"/>
    <s v="PROGRAM YEAR PROJECTS"/>
    <s v="HOUSING AND COMMUNITY DEVELOPMENT"/>
  </r>
  <r>
    <x v="0"/>
    <s v="1043594"/>
    <s v="350047"/>
    <x v="138"/>
    <s v="5590000"/>
    <n v="2015"/>
    <x v="3"/>
    <x v="138"/>
    <n v="0"/>
    <n v="0"/>
    <n v="174369"/>
    <n v="0"/>
    <n v="-174369"/>
    <s v="N/A"/>
    <n v="0"/>
    <n v="0"/>
    <n v="0"/>
    <n v="0"/>
    <n v="0"/>
    <n v="0"/>
    <n v="0"/>
    <n v="0"/>
    <n v="0"/>
    <n v="174369"/>
    <n v="0"/>
    <n v="0"/>
    <n v="0"/>
    <s v="FED HOUSNG &amp; COMM DEV FND"/>
    <s v="FHCD GREENBRIDGE SECT 108 LOAN"/>
    <s v="PROGRAM YEAR PROJECTS"/>
    <s v="HOUSING AND COMMUNITY DEVELOPMENT"/>
  </r>
  <r>
    <x v="0"/>
    <s v="1045846"/>
    <s v="350061"/>
    <x v="38"/>
    <s v="5529000"/>
    <n v="2015"/>
    <x v="3"/>
    <x v="38"/>
    <n v="0"/>
    <n v="0"/>
    <n v="0"/>
    <n v="0"/>
    <n v="0"/>
    <s v="N/A"/>
    <n v="0"/>
    <n v="0"/>
    <n v="0"/>
    <n v="0"/>
    <n v="0"/>
    <n v="0"/>
    <n v="0"/>
    <n v="0"/>
    <n v="0"/>
    <n v="0"/>
    <n v="0"/>
    <n v="0"/>
    <n v="0"/>
    <s v="FED HOUSNG &amp; COMM DEV FND"/>
    <s v="350061 ADMIN DEFAULT"/>
    <s v="CTED"/>
    <s v="PARTICIPANT SUPPORT  INDIRECT"/>
  </r>
  <r>
    <x v="0"/>
    <s v="1045846"/>
    <s v="350061"/>
    <x v="70"/>
    <s v="5529000"/>
    <n v="2015"/>
    <x v="3"/>
    <x v="70"/>
    <n v="0"/>
    <n v="0"/>
    <n v="0"/>
    <n v="0"/>
    <n v="0"/>
    <s v="N/A"/>
    <n v="0"/>
    <n v="0"/>
    <n v="0"/>
    <n v="0"/>
    <n v="0"/>
    <n v="0"/>
    <n v="0"/>
    <n v="0"/>
    <n v="0"/>
    <n v="0"/>
    <n v="0"/>
    <n v="0"/>
    <n v="0"/>
    <s v="FED HOUSNG &amp; COMM DEV FND"/>
    <s v="350061 ADMIN DEFAULT"/>
    <s v="CTED"/>
    <s v="PARTICIPANT SUPPORT  INDIRECT"/>
  </r>
  <r>
    <x v="0"/>
    <s v="1045846"/>
    <s v="350061"/>
    <x v="71"/>
    <s v="5529000"/>
    <n v="2015"/>
    <x v="3"/>
    <x v="71"/>
    <n v="0"/>
    <n v="0"/>
    <n v="0"/>
    <n v="0"/>
    <n v="0"/>
    <s v="N/A"/>
    <n v="0"/>
    <n v="0"/>
    <n v="0"/>
    <n v="0"/>
    <n v="0"/>
    <n v="0"/>
    <n v="0"/>
    <n v="0"/>
    <n v="0"/>
    <n v="0"/>
    <n v="0"/>
    <n v="0"/>
    <n v="0"/>
    <s v="FED HOUSNG &amp; COMM DEV FND"/>
    <s v="350061 ADMIN DEFAULT"/>
    <s v="CTED"/>
    <s v="PARTICIPANT SUPPORT  INDIRECT"/>
  </r>
  <r>
    <x v="0"/>
    <s v="1045846"/>
    <s v="350061"/>
    <x v="72"/>
    <s v="5529000"/>
    <n v="2015"/>
    <x v="3"/>
    <x v="72"/>
    <n v="0"/>
    <n v="0"/>
    <n v="0"/>
    <n v="0"/>
    <n v="0"/>
    <s v="N/A"/>
    <n v="0"/>
    <n v="0"/>
    <n v="0"/>
    <n v="0"/>
    <n v="0"/>
    <n v="0"/>
    <n v="0"/>
    <n v="0"/>
    <n v="0"/>
    <n v="0"/>
    <n v="0"/>
    <n v="0"/>
    <n v="0"/>
    <s v="FED HOUSNG &amp; COMM DEV FND"/>
    <s v="350061 ADMIN DEFAULT"/>
    <s v="CTED"/>
    <s v="PARTICIPANT SUPPORT  INDIRECT"/>
  </r>
  <r>
    <x v="0"/>
    <s v="1046391"/>
    <s v="000000"/>
    <x v="6"/>
    <s v="0000000"/>
    <n v="2015"/>
    <x v="0"/>
    <x v="6"/>
    <n v="0"/>
    <n v="0"/>
    <n v="0"/>
    <n v="0"/>
    <n v="0"/>
    <s v="N/A"/>
    <n v="0"/>
    <n v="0"/>
    <n v="0"/>
    <n v="0"/>
    <n v="0"/>
    <n v="0"/>
    <n v="0"/>
    <n v="0"/>
    <n v="0"/>
    <n v="0"/>
    <n v="0"/>
    <n v="0"/>
    <n v="0"/>
    <s v="FED HOUSNG &amp; COMM DEV FND"/>
    <s v="FHCD 2011 ESG ADMIN"/>
    <s v="DEFAULT"/>
    <s v="Default"/>
  </r>
  <r>
    <x v="0"/>
    <s v="1046391"/>
    <s v="000000"/>
    <x v="9"/>
    <s v="0000000"/>
    <n v="2015"/>
    <x v="0"/>
    <x v="9"/>
    <n v="0"/>
    <n v="0"/>
    <n v="0"/>
    <n v="0"/>
    <n v="0"/>
    <s v="N/A"/>
    <n v="0"/>
    <n v="0"/>
    <n v="0"/>
    <n v="0"/>
    <n v="0"/>
    <n v="0"/>
    <n v="0"/>
    <n v="0"/>
    <n v="0"/>
    <n v="0"/>
    <n v="0"/>
    <n v="0"/>
    <n v="0"/>
    <s v="FED HOUSNG &amp; COMM DEV FND"/>
    <s v="FHCD 2011 ESG ADMIN"/>
    <s v="DEFAULT"/>
    <s v="Default"/>
  </r>
  <r>
    <x v="0"/>
    <s v="1046391"/>
    <s v="000000"/>
    <x v="29"/>
    <s v="0000000"/>
    <n v="2015"/>
    <x v="1"/>
    <x v="29"/>
    <n v="0"/>
    <n v="0"/>
    <n v="0"/>
    <n v="0"/>
    <n v="0"/>
    <s v="N/A"/>
    <n v="0"/>
    <n v="0"/>
    <n v="0"/>
    <n v="0"/>
    <n v="0"/>
    <n v="0"/>
    <n v="0"/>
    <n v="0"/>
    <n v="0"/>
    <n v="0"/>
    <n v="0"/>
    <n v="0"/>
    <n v="0"/>
    <s v="FED HOUSNG &amp; COMM DEV FND"/>
    <s v="FHCD 2011 ESG ADMIN"/>
    <s v="DEFAULT"/>
    <s v="Default"/>
  </r>
  <r>
    <x v="0"/>
    <s v="1046391"/>
    <s v="350206"/>
    <x v="62"/>
    <s v="0000000"/>
    <n v="2015"/>
    <x v="4"/>
    <x v="62"/>
    <n v="0"/>
    <n v="0"/>
    <n v="0"/>
    <n v="0"/>
    <n v="0"/>
    <s v="N/A"/>
    <n v="0"/>
    <n v="0"/>
    <n v="0"/>
    <n v="0"/>
    <n v="0"/>
    <n v="0"/>
    <n v="0"/>
    <n v="0"/>
    <n v="0"/>
    <n v="0"/>
    <n v="0"/>
    <n v="0"/>
    <n v="0"/>
    <s v="FED HOUSNG &amp; COMM DEV FND"/>
    <s v="FHCD 2011 ESG ADMIN"/>
    <s v="ESG PROGRAM"/>
    <s v="Default"/>
  </r>
  <r>
    <x v="0"/>
    <s v="1046391"/>
    <s v="350206"/>
    <x v="38"/>
    <s v="5590000"/>
    <n v="2015"/>
    <x v="3"/>
    <x v="38"/>
    <n v="0"/>
    <n v="0"/>
    <n v="0"/>
    <n v="0"/>
    <n v="0"/>
    <s v="N/A"/>
    <n v="0"/>
    <n v="0"/>
    <n v="0"/>
    <n v="0"/>
    <n v="0"/>
    <n v="0"/>
    <n v="0"/>
    <n v="0"/>
    <n v="0"/>
    <n v="0"/>
    <n v="0"/>
    <n v="0"/>
    <n v="0"/>
    <s v="FED HOUSNG &amp; COMM DEV FND"/>
    <s v="FHCD 2011 ESG ADMIN"/>
    <s v="ESG PROGRAM"/>
    <s v="HOUSING AND COMMUNITY DEVELOPMENT"/>
  </r>
  <r>
    <x v="0"/>
    <s v="1046391"/>
    <s v="350206"/>
    <x v="70"/>
    <s v="5590000"/>
    <n v="2015"/>
    <x v="3"/>
    <x v="70"/>
    <n v="0"/>
    <n v="0"/>
    <n v="0"/>
    <n v="0"/>
    <n v="0"/>
    <s v="N/A"/>
    <n v="0"/>
    <n v="0"/>
    <n v="0"/>
    <n v="0"/>
    <n v="0"/>
    <n v="0"/>
    <n v="0"/>
    <n v="0"/>
    <n v="0"/>
    <n v="0"/>
    <n v="0"/>
    <n v="0"/>
    <n v="0"/>
    <s v="FED HOUSNG &amp; COMM DEV FND"/>
    <s v="FHCD 2011 ESG ADMIN"/>
    <s v="ESG PROGRAM"/>
    <s v="HOUSING AND COMMUNITY DEVELOPMENT"/>
  </r>
  <r>
    <x v="0"/>
    <s v="1046391"/>
    <s v="350206"/>
    <x v="71"/>
    <s v="5590000"/>
    <n v="2015"/>
    <x v="3"/>
    <x v="71"/>
    <n v="0"/>
    <n v="0"/>
    <n v="0"/>
    <n v="0"/>
    <n v="0"/>
    <s v="N/A"/>
    <n v="0"/>
    <n v="0"/>
    <n v="0"/>
    <n v="0"/>
    <n v="0"/>
    <n v="0"/>
    <n v="0"/>
    <n v="0"/>
    <n v="0"/>
    <n v="0"/>
    <n v="0"/>
    <n v="0"/>
    <n v="0"/>
    <s v="FED HOUSNG &amp; COMM DEV FND"/>
    <s v="FHCD 2011 ESG ADMIN"/>
    <s v="ESG PROGRAM"/>
    <s v="HOUSING AND COMMUNITY DEVELOPMENT"/>
  </r>
  <r>
    <x v="0"/>
    <s v="1046391"/>
    <s v="350206"/>
    <x v="72"/>
    <s v="5590000"/>
    <n v="2015"/>
    <x v="3"/>
    <x v="72"/>
    <n v="0"/>
    <n v="0"/>
    <n v="0"/>
    <n v="0"/>
    <n v="0"/>
    <s v="N/A"/>
    <n v="0"/>
    <n v="0"/>
    <n v="0"/>
    <n v="0"/>
    <n v="0"/>
    <n v="0"/>
    <n v="0"/>
    <n v="0"/>
    <n v="0"/>
    <n v="0"/>
    <n v="0"/>
    <n v="0"/>
    <n v="0"/>
    <s v="FED HOUSNG &amp; COMM DEV FND"/>
    <s v="FHCD 2011 ESG ADMIN"/>
    <s v="ESG PROGRAM"/>
    <s v="HOUSING AND COMMUNITY DEVELOPMENT"/>
  </r>
  <r>
    <x v="0"/>
    <s v="1046391"/>
    <s v="350206"/>
    <x v="53"/>
    <s v="5590000"/>
    <n v="2015"/>
    <x v="3"/>
    <x v="53"/>
    <n v="0"/>
    <n v="0"/>
    <n v="0"/>
    <n v="0"/>
    <n v="0"/>
    <s v="N/A"/>
    <n v="0"/>
    <n v="0"/>
    <n v="0"/>
    <n v="0"/>
    <n v="0"/>
    <n v="0"/>
    <n v="0"/>
    <n v="0"/>
    <n v="0"/>
    <n v="0"/>
    <n v="0"/>
    <n v="0"/>
    <n v="0"/>
    <s v="FED HOUSNG &amp; COMM DEV FND"/>
    <s v="FHCD 2011 ESG ADMIN"/>
    <s v="ESG PROGRAM"/>
    <s v="HOUSING AND COMMUNITY DEVELOPMENT"/>
  </r>
  <r>
    <x v="0"/>
    <s v="1046391"/>
    <s v="350206"/>
    <x v="54"/>
    <s v="5590000"/>
    <n v="2015"/>
    <x v="3"/>
    <x v="54"/>
    <n v="0"/>
    <n v="0"/>
    <n v="0"/>
    <n v="0"/>
    <n v="0"/>
    <s v="N/A"/>
    <n v="0"/>
    <n v="0"/>
    <n v="0"/>
    <n v="0"/>
    <n v="0"/>
    <n v="0"/>
    <n v="0"/>
    <n v="0"/>
    <n v="0"/>
    <n v="0"/>
    <n v="0"/>
    <n v="0"/>
    <n v="0"/>
    <s v="FED HOUSNG &amp; COMM DEV FND"/>
    <s v="FHCD 2011 ESG ADMIN"/>
    <s v="ESG PROGRAM"/>
    <s v="HOUSING AND COMMUNITY DEVELOPMENT"/>
  </r>
  <r>
    <x v="0"/>
    <s v="1046397"/>
    <s v="000000"/>
    <x v="6"/>
    <s v="0000000"/>
    <n v="2015"/>
    <x v="0"/>
    <x v="6"/>
    <n v="0"/>
    <n v="0"/>
    <n v="0"/>
    <n v="0"/>
    <n v="0"/>
    <s v="N/A"/>
    <n v="0"/>
    <n v="0"/>
    <n v="0"/>
    <n v="0"/>
    <n v="0"/>
    <n v="0"/>
    <n v="0"/>
    <n v="0"/>
    <n v="0"/>
    <n v="0"/>
    <n v="0"/>
    <n v="0"/>
    <n v="0"/>
    <s v="FED HOUSNG &amp; COMM DEV FND"/>
    <s v="FHCD VALLEY VIEW SWR"/>
    <s v="DEFAULT"/>
    <s v="Default"/>
  </r>
  <r>
    <x v="0"/>
    <s v="1046397"/>
    <s v="000000"/>
    <x v="9"/>
    <s v="0000000"/>
    <n v="2015"/>
    <x v="0"/>
    <x v="9"/>
    <n v="0"/>
    <n v="0"/>
    <n v="76476.88"/>
    <n v="0"/>
    <n v="-76476.88"/>
    <s v="N/A"/>
    <n v="0"/>
    <n v="0"/>
    <n v="0"/>
    <n v="0"/>
    <n v="0"/>
    <n v="0"/>
    <n v="76476.88"/>
    <n v="0"/>
    <n v="0"/>
    <n v="0"/>
    <n v="0"/>
    <n v="0"/>
    <n v="0"/>
    <s v="FED HOUSNG &amp; COMM DEV FND"/>
    <s v="FHCD VALLEY VIEW SWR"/>
    <s v="DEFAULT"/>
    <s v="Default"/>
  </r>
  <r>
    <x v="0"/>
    <s v="1046397"/>
    <s v="000000"/>
    <x v="29"/>
    <s v="0000000"/>
    <n v="2015"/>
    <x v="1"/>
    <x v="29"/>
    <n v="0"/>
    <n v="0"/>
    <n v="-76476.88"/>
    <n v="0"/>
    <n v="76476.88"/>
    <s v="N/A"/>
    <n v="0"/>
    <n v="0"/>
    <n v="0"/>
    <n v="0"/>
    <n v="0"/>
    <n v="0"/>
    <n v="-76476.88"/>
    <n v="0"/>
    <n v="0"/>
    <n v="0"/>
    <n v="0"/>
    <n v="0"/>
    <n v="0"/>
    <s v="FED HOUSNG &amp; COMM DEV FND"/>
    <s v="FHCD VALLEY VIEW SWR"/>
    <s v="DEFAULT"/>
    <s v="Default"/>
  </r>
  <r>
    <x v="0"/>
    <s v="1046397"/>
    <s v="350047"/>
    <x v="55"/>
    <s v="0000000"/>
    <n v="2015"/>
    <x v="4"/>
    <x v="55"/>
    <n v="0"/>
    <n v="0"/>
    <n v="0"/>
    <n v="0"/>
    <n v="0"/>
    <s v="N/A"/>
    <n v="0"/>
    <n v="0"/>
    <n v="0"/>
    <n v="0"/>
    <n v="0"/>
    <n v="0"/>
    <n v="0"/>
    <n v="0"/>
    <n v="0"/>
    <n v="0"/>
    <n v="0"/>
    <n v="0"/>
    <n v="0"/>
    <s v="FED HOUSNG &amp; COMM DEV FND"/>
    <s v="FHCD VALLEY VIEW SWR"/>
    <s v="PROGRAM YEAR PROJECTS"/>
    <s v="Default"/>
  </r>
  <r>
    <x v="0"/>
    <s v="1046397"/>
    <s v="350047"/>
    <x v="113"/>
    <s v="0000000"/>
    <n v="2015"/>
    <x v="4"/>
    <x v="113"/>
    <n v="0"/>
    <n v="0"/>
    <n v="0"/>
    <n v="0"/>
    <n v="0"/>
    <s v="N/A"/>
    <n v="0"/>
    <n v="0"/>
    <n v="0"/>
    <n v="0"/>
    <n v="0"/>
    <n v="0"/>
    <n v="0"/>
    <n v="0"/>
    <n v="0"/>
    <n v="0"/>
    <n v="0"/>
    <n v="0"/>
    <n v="0"/>
    <s v="FED HOUSNG &amp; COMM DEV FND"/>
    <s v="FHCD VALLEY VIEW SWR"/>
    <s v="PROGRAM YEAR PROJECTS"/>
    <s v="Default"/>
  </r>
  <r>
    <x v="0"/>
    <s v="1046397"/>
    <s v="350047"/>
    <x v="37"/>
    <s v="0000000"/>
    <n v="2015"/>
    <x v="4"/>
    <x v="37"/>
    <n v="0"/>
    <n v="0"/>
    <n v="0"/>
    <n v="0"/>
    <n v="0"/>
    <s v="N/A"/>
    <n v="0"/>
    <n v="0"/>
    <n v="0"/>
    <n v="0"/>
    <n v="0"/>
    <n v="0"/>
    <n v="0"/>
    <n v="0"/>
    <n v="0"/>
    <n v="0"/>
    <n v="0"/>
    <n v="0"/>
    <n v="0"/>
    <s v="FED HOUSNG &amp; COMM DEV FND"/>
    <s v="FHCD VALLEY VIEW SWR"/>
    <s v="PROGRAM YEAR PROJECTS"/>
    <s v="Default"/>
  </r>
  <r>
    <x v="0"/>
    <s v="1046397"/>
    <s v="350047"/>
    <x v="38"/>
    <s v="5590000"/>
    <n v="2015"/>
    <x v="3"/>
    <x v="38"/>
    <n v="0"/>
    <n v="0"/>
    <n v="0"/>
    <n v="0"/>
    <n v="0"/>
    <s v="N/A"/>
    <n v="0"/>
    <n v="0"/>
    <n v="0"/>
    <n v="0"/>
    <n v="0"/>
    <n v="0"/>
    <n v="0"/>
    <n v="0"/>
    <n v="0"/>
    <n v="0"/>
    <n v="0"/>
    <n v="0"/>
    <n v="0"/>
    <s v="FED HOUSNG &amp; COMM DEV FND"/>
    <s v="FHCD VALLEY VIEW SWR"/>
    <s v="PROGRAM YEAR PROJECTS"/>
    <s v="HOUSING AND COMMUNITY DEVELOPMENT"/>
  </r>
  <r>
    <x v="0"/>
    <s v="1046397"/>
    <s v="350047"/>
    <x v="105"/>
    <s v="5590000"/>
    <n v="2015"/>
    <x v="3"/>
    <x v="105"/>
    <n v="0"/>
    <n v="0"/>
    <n v="0"/>
    <n v="0"/>
    <n v="0"/>
    <s v="N/A"/>
    <n v="0"/>
    <n v="0"/>
    <n v="0"/>
    <n v="0"/>
    <n v="0"/>
    <n v="0"/>
    <n v="0"/>
    <n v="0"/>
    <n v="0"/>
    <n v="0"/>
    <n v="0"/>
    <n v="0"/>
    <n v="0"/>
    <s v="FED HOUSNG &amp; COMM DEV FND"/>
    <s v="FHCD VALLEY VIEW SWR"/>
    <s v="PROGRAM YEAR PROJECTS"/>
    <s v="HOUSING AND COMMUNITY DEVELOPMENT"/>
  </r>
  <r>
    <x v="0"/>
    <s v="1046397"/>
    <s v="350047"/>
    <x v="70"/>
    <s v="5590000"/>
    <n v="2015"/>
    <x v="3"/>
    <x v="70"/>
    <n v="0"/>
    <n v="0"/>
    <n v="0"/>
    <n v="0"/>
    <n v="0"/>
    <s v="N/A"/>
    <n v="0"/>
    <n v="0"/>
    <n v="0"/>
    <n v="0"/>
    <n v="0"/>
    <n v="0"/>
    <n v="0"/>
    <n v="0"/>
    <n v="0"/>
    <n v="0"/>
    <n v="0"/>
    <n v="0"/>
    <n v="0"/>
    <s v="FED HOUSNG &amp; COMM DEV FND"/>
    <s v="FHCD VALLEY VIEW SWR"/>
    <s v="PROGRAM YEAR PROJECTS"/>
    <s v="HOUSING AND COMMUNITY DEVELOPMENT"/>
  </r>
  <r>
    <x v="0"/>
    <s v="1046397"/>
    <s v="350047"/>
    <x v="71"/>
    <s v="5590000"/>
    <n v="2015"/>
    <x v="3"/>
    <x v="71"/>
    <n v="0"/>
    <n v="0"/>
    <n v="0"/>
    <n v="0"/>
    <n v="0"/>
    <s v="N/A"/>
    <n v="0"/>
    <n v="0"/>
    <n v="0"/>
    <n v="0"/>
    <n v="0"/>
    <n v="0"/>
    <n v="0"/>
    <n v="0"/>
    <n v="0"/>
    <n v="0"/>
    <n v="0"/>
    <n v="0"/>
    <n v="0"/>
    <s v="FED HOUSNG &amp; COMM DEV FND"/>
    <s v="FHCD VALLEY VIEW SWR"/>
    <s v="PROGRAM YEAR PROJECTS"/>
    <s v="HOUSING AND COMMUNITY DEVELOPMENT"/>
  </r>
  <r>
    <x v="0"/>
    <s v="1046397"/>
    <s v="350047"/>
    <x v="72"/>
    <s v="5590000"/>
    <n v="2015"/>
    <x v="3"/>
    <x v="72"/>
    <n v="0"/>
    <n v="0"/>
    <n v="0"/>
    <n v="0"/>
    <n v="0"/>
    <s v="N/A"/>
    <n v="0"/>
    <n v="0"/>
    <n v="0"/>
    <n v="0"/>
    <n v="0"/>
    <n v="0"/>
    <n v="0"/>
    <n v="0"/>
    <n v="0"/>
    <n v="0"/>
    <n v="0"/>
    <n v="0"/>
    <n v="0"/>
    <s v="FED HOUSNG &amp; COMM DEV FND"/>
    <s v="FHCD VALLEY VIEW SWR"/>
    <s v="PROGRAM YEAR PROJECTS"/>
    <s v="HOUSING AND COMMUNITY DEVELOPMENT"/>
  </r>
  <r>
    <x v="0"/>
    <s v="1046397"/>
    <s v="350047"/>
    <x v="41"/>
    <s v="5590000"/>
    <n v="2015"/>
    <x v="3"/>
    <x v="41"/>
    <n v="0"/>
    <n v="0"/>
    <n v="0"/>
    <n v="0"/>
    <n v="0"/>
    <s v="N/A"/>
    <n v="0"/>
    <n v="0"/>
    <n v="0"/>
    <n v="0"/>
    <n v="0"/>
    <n v="0"/>
    <n v="0"/>
    <n v="0"/>
    <n v="0"/>
    <n v="0"/>
    <n v="0"/>
    <n v="0"/>
    <n v="0"/>
    <s v="FED HOUSNG &amp; COMM DEV FND"/>
    <s v="FHCD VALLEY VIEW SWR"/>
    <s v="PROGRAM YEAR PROJECTS"/>
    <s v="HOUSING AND COMMUNITY DEVELOPMENT"/>
  </r>
  <r>
    <x v="0"/>
    <s v="1046397"/>
    <s v="350047"/>
    <x v="108"/>
    <s v="5590000"/>
    <n v="2015"/>
    <x v="3"/>
    <x v="108"/>
    <n v="0"/>
    <n v="0"/>
    <n v="0"/>
    <n v="0"/>
    <n v="0"/>
    <s v="N/A"/>
    <n v="0"/>
    <n v="0"/>
    <n v="0"/>
    <n v="0"/>
    <n v="0"/>
    <n v="0"/>
    <n v="0"/>
    <n v="0"/>
    <n v="0"/>
    <n v="0"/>
    <n v="0"/>
    <n v="0"/>
    <n v="0"/>
    <s v="FED HOUSNG &amp; COMM DEV FND"/>
    <s v="FHCD VALLEY VIEW SWR"/>
    <s v="PROGRAM YEAR PROJECTS"/>
    <s v="HOUSING AND COMMUNITY DEVELOPMENT"/>
  </r>
  <r>
    <x v="0"/>
    <s v="1046397"/>
    <s v="350047"/>
    <x v="77"/>
    <s v="5590000"/>
    <n v="2015"/>
    <x v="3"/>
    <x v="77"/>
    <n v="0"/>
    <n v="0"/>
    <n v="0"/>
    <n v="0"/>
    <n v="0"/>
    <s v="N/A"/>
    <n v="0"/>
    <n v="0"/>
    <n v="0"/>
    <n v="0"/>
    <n v="0"/>
    <n v="0"/>
    <n v="0"/>
    <n v="0"/>
    <n v="0"/>
    <n v="0"/>
    <n v="0"/>
    <n v="0"/>
    <n v="0"/>
    <s v="FED HOUSNG &amp; COMM DEV FND"/>
    <s v="FHCD VALLEY VIEW SWR"/>
    <s v="PROGRAM YEAR PROJECTS"/>
    <s v="HOUSING AND COMMUNITY DEVELOPMENT"/>
  </r>
  <r>
    <x v="0"/>
    <s v="1046397"/>
    <s v="350047"/>
    <x v="42"/>
    <s v="5590000"/>
    <n v="2015"/>
    <x v="3"/>
    <x v="42"/>
    <n v="0"/>
    <n v="0"/>
    <n v="0"/>
    <n v="0"/>
    <n v="0"/>
    <s v="N/A"/>
    <n v="0"/>
    <n v="0"/>
    <n v="0"/>
    <n v="0"/>
    <n v="0"/>
    <n v="0"/>
    <n v="0"/>
    <n v="0"/>
    <n v="0"/>
    <n v="0"/>
    <n v="0"/>
    <n v="0"/>
    <n v="0"/>
    <s v="FED HOUSNG &amp; COMM DEV FND"/>
    <s v="FHCD VALLEY VIEW SWR"/>
    <s v="PROGRAM YEAR PROJECTS"/>
    <s v="HOUSING AND COMMUNITY DEVELOPMENT"/>
  </r>
  <r>
    <x v="0"/>
    <s v="1046397"/>
    <s v="350047"/>
    <x v="103"/>
    <s v="5590000"/>
    <n v="2015"/>
    <x v="3"/>
    <x v="103"/>
    <n v="0"/>
    <n v="0"/>
    <n v="0"/>
    <n v="0"/>
    <n v="0"/>
    <s v="N/A"/>
    <n v="0"/>
    <n v="0"/>
    <n v="0"/>
    <n v="0"/>
    <n v="0"/>
    <n v="0"/>
    <n v="0"/>
    <n v="0"/>
    <n v="0"/>
    <n v="0"/>
    <n v="0"/>
    <n v="0"/>
    <n v="0"/>
    <s v="FED HOUSNG &amp; COMM DEV FND"/>
    <s v="FHCD VALLEY VIEW SWR"/>
    <s v="PROGRAM YEAR PROJECTS"/>
    <s v="HOUSING AND COMMUNITY DEVELOPMENT"/>
  </r>
  <r>
    <x v="0"/>
    <s v="1046397"/>
    <s v="350047"/>
    <x v="53"/>
    <s v="5590000"/>
    <n v="2015"/>
    <x v="3"/>
    <x v="53"/>
    <n v="0"/>
    <n v="0"/>
    <n v="0"/>
    <n v="0"/>
    <n v="0"/>
    <s v="N/A"/>
    <n v="0"/>
    <n v="0"/>
    <n v="0"/>
    <n v="0"/>
    <n v="0"/>
    <n v="0"/>
    <n v="0"/>
    <n v="0"/>
    <n v="0"/>
    <n v="0"/>
    <n v="0"/>
    <n v="0"/>
    <n v="0"/>
    <s v="FED HOUSNG &amp; COMM DEV FND"/>
    <s v="FHCD VALLEY VIEW SWR"/>
    <s v="PROGRAM YEAR PROJECTS"/>
    <s v="HOUSING AND COMMUNITY DEVELOPMENT"/>
  </r>
  <r>
    <x v="0"/>
    <s v="1046397"/>
    <s v="350047"/>
    <x v="54"/>
    <s v="5590000"/>
    <n v="2015"/>
    <x v="3"/>
    <x v="54"/>
    <n v="0"/>
    <n v="0"/>
    <n v="0"/>
    <n v="0"/>
    <n v="0"/>
    <s v="N/A"/>
    <n v="0"/>
    <n v="0"/>
    <n v="0"/>
    <n v="0"/>
    <n v="0"/>
    <n v="0"/>
    <n v="0"/>
    <n v="0"/>
    <n v="0"/>
    <n v="0"/>
    <n v="0"/>
    <n v="0"/>
    <n v="0"/>
    <s v="FED HOUSNG &amp; COMM DEV FND"/>
    <s v="FHCD VALLEY VIEW SWR"/>
    <s v="PROGRAM YEAR PROJECTS"/>
    <s v="HOUSING AND COMMUNITY DEVELOPMENT"/>
  </r>
  <r>
    <x v="0"/>
    <s v="1046398"/>
    <s v="000000"/>
    <x v="6"/>
    <s v="0000000"/>
    <n v="2015"/>
    <x v="0"/>
    <x v="6"/>
    <n v="0"/>
    <n v="0"/>
    <n v="0"/>
    <n v="0"/>
    <n v="0"/>
    <s v="N/A"/>
    <n v="0"/>
    <n v="0"/>
    <n v="0"/>
    <n v="0"/>
    <n v="0"/>
    <n v="0"/>
    <n v="0"/>
    <n v="0"/>
    <n v="0"/>
    <n v="0"/>
    <n v="0"/>
    <n v="0"/>
    <n v="0"/>
    <s v="FED HOUSNG &amp; COMM DEV FND"/>
    <s v="FHCD NEIGHBORHOOD HSE HELPLINE"/>
    <s v="DEFAULT"/>
    <s v="Default"/>
  </r>
  <r>
    <x v="0"/>
    <s v="1046398"/>
    <s v="000000"/>
    <x v="9"/>
    <s v="0000000"/>
    <n v="2015"/>
    <x v="0"/>
    <x v="9"/>
    <n v="0"/>
    <n v="0"/>
    <n v="36.880000000000003"/>
    <n v="0"/>
    <n v="-36.880000000000003"/>
    <s v="N/A"/>
    <n v="0"/>
    <n v="0"/>
    <n v="0"/>
    <n v="0"/>
    <n v="0"/>
    <n v="0"/>
    <n v="36.880000000000003"/>
    <n v="0"/>
    <n v="0"/>
    <n v="0"/>
    <n v="0"/>
    <n v="0"/>
    <n v="0"/>
    <s v="FED HOUSNG &amp; COMM DEV FND"/>
    <s v="FHCD NEIGHBORHOOD HSE HELPLINE"/>
    <s v="DEFAULT"/>
    <s v="Default"/>
  </r>
  <r>
    <x v="0"/>
    <s v="1046398"/>
    <s v="000000"/>
    <x v="29"/>
    <s v="0000000"/>
    <n v="2015"/>
    <x v="1"/>
    <x v="29"/>
    <n v="0"/>
    <n v="0"/>
    <n v="-36.880000000000003"/>
    <n v="0"/>
    <n v="36.880000000000003"/>
    <s v="N/A"/>
    <n v="0"/>
    <n v="0"/>
    <n v="0"/>
    <n v="0"/>
    <n v="0"/>
    <n v="0"/>
    <n v="-36.880000000000003"/>
    <n v="0"/>
    <n v="0"/>
    <n v="0"/>
    <n v="0"/>
    <n v="0"/>
    <n v="0"/>
    <s v="FED HOUSNG &amp; COMM DEV FND"/>
    <s v="FHCD NEIGHBORHOOD HSE HELPLINE"/>
    <s v="DEFAULT"/>
    <s v="Default"/>
  </r>
  <r>
    <x v="0"/>
    <s v="1046398"/>
    <s v="350047"/>
    <x v="55"/>
    <s v="0000000"/>
    <n v="2015"/>
    <x v="4"/>
    <x v="55"/>
    <n v="0"/>
    <n v="0"/>
    <n v="0"/>
    <n v="0"/>
    <n v="0"/>
    <s v="N/A"/>
    <n v="0"/>
    <n v="0"/>
    <n v="0"/>
    <n v="0"/>
    <n v="0"/>
    <n v="0"/>
    <n v="0"/>
    <n v="0"/>
    <n v="0"/>
    <n v="0"/>
    <n v="0"/>
    <n v="0"/>
    <n v="0"/>
    <s v="FED HOUSNG &amp; COMM DEV FND"/>
    <s v="FHCD NEIGHBORHOOD HSE HELPLINE"/>
    <s v="PROGRAM YEAR PROJECTS"/>
    <s v="Default"/>
  </r>
  <r>
    <x v="0"/>
    <s v="1046398"/>
    <s v="350047"/>
    <x v="139"/>
    <s v="5590000"/>
    <n v="2015"/>
    <x v="3"/>
    <x v="139"/>
    <n v="0"/>
    <n v="0"/>
    <n v="0"/>
    <n v="0"/>
    <n v="0"/>
    <s v="N/A"/>
    <n v="0"/>
    <n v="0"/>
    <n v="0"/>
    <n v="0"/>
    <n v="0"/>
    <n v="0"/>
    <n v="0"/>
    <n v="0"/>
    <n v="0"/>
    <n v="0"/>
    <n v="0"/>
    <n v="0"/>
    <n v="0"/>
    <s v="FED HOUSNG &amp; COMM DEV FND"/>
    <s v="FHCD NEIGHBORHOOD HSE HELPLINE"/>
    <s v="PROGRAM YEAR PROJECTS"/>
    <s v="HOUSING AND COMMUNITY DEVELOPMENT"/>
  </r>
  <r>
    <x v="0"/>
    <s v="1046410"/>
    <s v="000000"/>
    <x v="6"/>
    <s v="0000000"/>
    <n v="2015"/>
    <x v="0"/>
    <x v="6"/>
    <n v="0"/>
    <n v="0"/>
    <n v="0"/>
    <n v="0"/>
    <n v="0"/>
    <s v="N/A"/>
    <n v="0"/>
    <n v="0"/>
    <n v="0"/>
    <n v="0"/>
    <n v="0"/>
    <n v="0"/>
    <n v="0"/>
    <n v="0"/>
    <n v="0"/>
    <n v="0"/>
    <n v="0"/>
    <n v="0"/>
    <n v="0"/>
    <s v="FED HOUSNG &amp; COMM DEV FND"/>
    <s v="FHCD YWCA DOE ISS HGLND PH II"/>
    <s v="DEFAULT"/>
    <s v="Default"/>
  </r>
  <r>
    <x v="0"/>
    <s v="1046410"/>
    <s v="000000"/>
    <x v="9"/>
    <s v="0000000"/>
    <n v="2015"/>
    <x v="0"/>
    <x v="9"/>
    <n v="0"/>
    <n v="0"/>
    <n v="0"/>
    <n v="0"/>
    <n v="0"/>
    <s v="N/A"/>
    <n v="0"/>
    <n v="0"/>
    <n v="0"/>
    <n v="0"/>
    <n v="0"/>
    <n v="0"/>
    <n v="0"/>
    <n v="0"/>
    <n v="0"/>
    <n v="0"/>
    <n v="0"/>
    <n v="0"/>
    <n v="0"/>
    <s v="FED HOUSNG &amp; COMM DEV FND"/>
    <s v="FHCD YWCA DOE ISS HGLND PH II"/>
    <s v="DEFAULT"/>
    <s v="Default"/>
  </r>
  <r>
    <x v="0"/>
    <s v="1046410"/>
    <s v="000000"/>
    <x v="29"/>
    <s v="0000000"/>
    <n v="2015"/>
    <x v="1"/>
    <x v="29"/>
    <n v="0"/>
    <n v="0"/>
    <n v="0"/>
    <n v="0"/>
    <n v="0"/>
    <s v="N/A"/>
    <n v="0"/>
    <n v="0"/>
    <n v="0"/>
    <n v="0"/>
    <n v="0"/>
    <n v="0"/>
    <n v="0"/>
    <n v="0"/>
    <n v="0"/>
    <n v="0"/>
    <n v="0"/>
    <n v="0"/>
    <n v="0"/>
    <s v="FED HOUSNG &amp; COMM DEV FND"/>
    <s v="FHCD YWCA DOE ISS HGLND PH II"/>
    <s v="DEFAULT"/>
    <s v="Default"/>
  </r>
  <r>
    <x v="0"/>
    <s v="1046410"/>
    <s v="350207"/>
    <x v="140"/>
    <s v="0000000"/>
    <n v="2015"/>
    <x v="4"/>
    <x v="140"/>
    <n v="0"/>
    <n v="0"/>
    <n v="0"/>
    <n v="0"/>
    <n v="0"/>
    <s v="N/A"/>
    <n v="0"/>
    <n v="0"/>
    <n v="0"/>
    <n v="0"/>
    <n v="0"/>
    <n v="0"/>
    <n v="0"/>
    <n v="0"/>
    <n v="0"/>
    <n v="0"/>
    <n v="0"/>
    <n v="0"/>
    <n v="0"/>
    <s v="FED HOUSNG &amp; COMM DEV FND"/>
    <s v="FHCD YWCA DOE ISS HGLND PH II"/>
    <s v="ENERGY EFFCNCYANDCNSRVTN BG"/>
    <s v="Default"/>
  </r>
  <r>
    <x v="0"/>
    <s v="1046410"/>
    <s v="350207"/>
    <x v="41"/>
    <s v="5590000"/>
    <n v="2015"/>
    <x v="3"/>
    <x v="41"/>
    <n v="0"/>
    <n v="0"/>
    <n v="0"/>
    <n v="0"/>
    <n v="0"/>
    <s v="N/A"/>
    <n v="0"/>
    <n v="0"/>
    <n v="0"/>
    <n v="0"/>
    <n v="0"/>
    <n v="0"/>
    <n v="0"/>
    <n v="0"/>
    <n v="0"/>
    <n v="0"/>
    <n v="0"/>
    <n v="0"/>
    <n v="0"/>
    <s v="FED HOUSNG &amp; COMM DEV FND"/>
    <s v="FHCD YWCA DOE ISS HGLND PH II"/>
    <s v="ENERGY EFFCNCYANDCNSRVTN BG"/>
    <s v="HOUSING AND COMMUNITY DEVELOPMENT"/>
  </r>
  <r>
    <x v="0"/>
    <s v="1046411"/>
    <s v="000000"/>
    <x v="6"/>
    <s v="0000000"/>
    <n v="2015"/>
    <x v="0"/>
    <x v="6"/>
    <n v="0"/>
    <n v="0"/>
    <n v="0"/>
    <n v="0"/>
    <n v="0"/>
    <s v="N/A"/>
    <n v="0"/>
    <n v="0"/>
    <n v="0"/>
    <n v="0"/>
    <n v="0"/>
    <n v="0"/>
    <n v="0"/>
    <n v="0"/>
    <n v="0"/>
    <n v="0"/>
    <n v="0"/>
    <n v="0"/>
    <n v="0"/>
    <s v="FED HOUSNG &amp; COMM DEV FND"/>
    <s v="FHCD 2011 HSG REPAIR PROG"/>
    <s v="DEFAULT"/>
    <s v="Default"/>
  </r>
  <r>
    <x v="0"/>
    <s v="1046411"/>
    <s v="000000"/>
    <x v="9"/>
    <s v="0000000"/>
    <n v="2015"/>
    <x v="0"/>
    <x v="9"/>
    <n v="0"/>
    <n v="0"/>
    <n v="6016.22"/>
    <n v="0"/>
    <n v="-6016.22"/>
    <s v="N/A"/>
    <n v="0"/>
    <n v="0"/>
    <n v="0"/>
    <n v="0"/>
    <n v="0"/>
    <n v="0"/>
    <n v="6016.22"/>
    <n v="0"/>
    <n v="0"/>
    <n v="0"/>
    <n v="0"/>
    <n v="0"/>
    <n v="0"/>
    <s v="FED HOUSNG &amp; COMM DEV FND"/>
    <s v="FHCD 2011 HSG REPAIR PROG"/>
    <s v="DEFAULT"/>
    <s v="Default"/>
  </r>
  <r>
    <x v="0"/>
    <s v="1046411"/>
    <s v="000000"/>
    <x v="29"/>
    <s v="0000000"/>
    <n v="2015"/>
    <x v="1"/>
    <x v="29"/>
    <n v="0"/>
    <n v="0"/>
    <n v="-6016.22"/>
    <n v="0"/>
    <n v="6016.22"/>
    <s v="N/A"/>
    <n v="0"/>
    <n v="0"/>
    <n v="0"/>
    <n v="0"/>
    <n v="0"/>
    <n v="0"/>
    <n v="-6016.22"/>
    <n v="0"/>
    <n v="0"/>
    <n v="0"/>
    <n v="0"/>
    <n v="0"/>
    <n v="0"/>
    <s v="FED HOUSNG &amp; COMM DEV FND"/>
    <s v="FHCD 2011 HSG REPAIR PROG"/>
    <s v="DEFAULT"/>
    <s v="Default"/>
  </r>
  <r>
    <x v="0"/>
    <s v="1046411"/>
    <s v="350047"/>
    <x v="55"/>
    <s v="0000000"/>
    <n v="2015"/>
    <x v="4"/>
    <x v="55"/>
    <n v="0"/>
    <n v="0"/>
    <n v="0"/>
    <n v="0"/>
    <n v="0"/>
    <s v="N/A"/>
    <n v="0"/>
    <n v="0"/>
    <n v="0"/>
    <n v="0"/>
    <n v="0"/>
    <n v="0"/>
    <n v="0"/>
    <n v="0"/>
    <n v="0"/>
    <n v="0"/>
    <n v="0"/>
    <n v="0"/>
    <n v="0"/>
    <s v="FED HOUSNG &amp; COMM DEV FND"/>
    <s v="FHCD 2011 HSG REPAIR PROG"/>
    <s v="PROGRAM YEAR PROJECTS"/>
    <s v="Default"/>
  </r>
  <r>
    <x v="0"/>
    <s v="1046411"/>
    <s v="350047"/>
    <x v="113"/>
    <s v="0000000"/>
    <n v="2015"/>
    <x v="4"/>
    <x v="113"/>
    <n v="0"/>
    <n v="0"/>
    <n v="0"/>
    <n v="0"/>
    <n v="0"/>
    <s v="N/A"/>
    <n v="0"/>
    <n v="0"/>
    <n v="0"/>
    <n v="0"/>
    <n v="0"/>
    <n v="0"/>
    <n v="0"/>
    <n v="0"/>
    <n v="0"/>
    <n v="0"/>
    <n v="0"/>
    <n v="0"/>
    <n v="0"/>
    <s v="FED HOUSNG &amp; COMM DEV FND"/>
    <s v="FHCD 2011 HSG REPAIR PROG"/>
    <s v="PROGRAM YEAR PROJECTS"/>
    <s v="Default"/>
  </r>
  <r>
    <x v="0"/>
    <s v="1046411"/>
    <s v="350047"/>
    <x v="38"/>
    <s v="5590000"/>
    <n v="2015"/>
    <x v="3"/>
    <x v="38"/>
    <n v="0"/>
    <n v="0"/>
    <n v="0"/>
    <n v="0"/>
    <n v="0"/>
    <s v="N/A"/>
    <n v="0"/>
    <n v="0"/>
    <n v="0"/>
    <n v="0"/>
    <n v="0"/>
    <n v="0"/>
    <n v="0"/>
    <n v="0"/>
    <n v="0"/>
    <n v="0"/>
    <n v="0"/>
    <n v="0"/>
    <n v="0"/>
    <s v="FED HOUSNG &amp; COMM DEV FND"/>
    <s v="FHCD 2011 HSG REPAIR PROG"/>
    <s v="PROGRAM YEAR PROJECTS"/>
    <s v="HOUSING AND COMMUNITY DEVELOPMENT"/>
  </r>
  <r>
    <x v="0"/>
    <s v="1046411"/>
    <s v="350047"/>
    <x v="36"/>
    <s v="5590000"/>
    <n v="2015"/>
    <x v="3"/>
    <x v="36"/>
    <n v="0"/>
    <n v="0"/>
    <n v="0"/>
    <n v="0"/>
    <n v="0"/>
    <s v="N/A"/>
    <n v="0"/>
    <n v="0"/>
    <n v="0"/>
    <n v="0"/>
    <n v="0"/>
    <n v="0"/>
    <n v="0"/>
    <n v="0"/>
    <n v="0"/>
    <n v="0"/>
    <n v="0"/>
    <n v="0"/>
    <n v="0"/>
    <s v="FED HOUSNG &amp; COMM DEV FND"/>
    <s v="FHCD 2011 HSG REPAIR PROG"/>
    <s v="PROGRAM YEAR PROJECTS"/>
    <s v="HOUSING AND COMMUNITY DEVELOPMENT"/>
  </r>
  <r>
    <x v="0"/>
    <s v="1046411"/>
    <s v="350047"/>
    <x v="75"/>
    <s v="5590000"/>
    <n v="2015"/>
    <x v="3"/>
    <x v="75"/>
    <n v="0"/>
    <n v="0"/>
    <n v="0"/>
    <n v="0"/>
    <n v="0"/>
    <s v="N/A"/>
    <n v="0"/>
    <n v="0"/>
    <n v="0"/>
    <n v="0"/>
    <n v="0"/>
    <n v="0"/>
    <n v="0"/>
    <n v="0"/>
    <n v="0"/>
    <n v="0"/>
    <n v="0"/>
    <n v="0"/>
    <n v="0"/>
    <s v="FED HOUSNG &amp; COMM DEV FND"/>
    <s v="FHCD 2011 HSG REPAIR PROG"/>
    <s v="PROGRAM YEAR PROJECTS"/>
    <s v="HOUSING AND COMMUNITY DEVELOPMENT"/>
  </r>
  <r>
    <x v="0"/>
    <s v="1046411"/>
    <s v="350047"/>
    <x v="141"/>
    <s v="5590000"/>
    <n v="2015"/>
    <x v="3"/>
    <x v="141"/>
    <n v="0"/>
    <n v="0"/>
    <n v="0"/>
    <n v="0"/>
    <n v="0"/>
    <s v="N/A"/>
    <n v="0"/>
    <n v="0"/>
    <n v="0"/>
    <n v="0"/>
    <n v="0"/>
    <n v="0"/>
    <n v="0"/>
    <n v="0"/>
    <n v="0"/>
    <n v="0"/>
    <n v="0"/>
    <n v="0"/>
    <n v="0"/>
    <s v="FED HOUSNG &amp; COMM DEV FND"/>
    <s v="FHCD 2011 HSG REPAIR PROG"/>
    <s v="PROGRAM YEAR PROJECTS"/>
    <s v="HOUSING AND COMMUNITY DEVELOPMENT"/>
  </r>
  <r>
    <x v="0"/>
    <s v="1046411"/>
    <s v="350047"/>
    <x v="103"/>
    <s v="5590000"/>
    <n v="2015"/>
    <x v="3"/>
    <x v="103"/>
    <n v="0"/>
    <n v="0"/>
    <n v="0"/>
    <n v="0"/>
    <n v="0"/>
    <s v="N/A"/>
    <n v="0"/>
    <n v="0"/>
    <n v="0"/>
    <n v="0"/>
    <n v="0"/>
    <n v="0"/>
    <n v="0"/>
    <n v="0"/>
    <n v="0"/>
    <n v="0"/>
    <n v="0"/>
    <n v="0"/>
    <n v="0"/>
    <s v="FED HOUSNG &amp; COMM DEV FND"/>
    <s v="FHCD 2011 HSG REPAIR PROG"/>
    <s v="PROGRAM YEAR PROJECTS"/>
    <s v="HOUSING AND COMMUNITY DEVELOPMENT"/>
  </r>
  <r>
    <x v="0"/>
    <s v="1046411"/>
    <s v="350047"/>
    <x v="53"/>
    <s v="5590000"/>
    <n v="2015"/>
    <x v="3"/>
    <x v="53"/>
    <n v="0"/>
    <n v="0"/>
    <n v="0"/>
    <n v="0"/>
    <n v="0"/>
    <s v="N/A"/>
    <n v="0"/>
    <n v="0"/>
    <n v="0"/>
    <n v="0"/>
    <n v="0"/>
    <n v="0"/>
    <n v="0"/>
    <n v="0"/>
    <n v="0"/>
    <n v="0"/>
    <n v="0"/>
    <n v="0"/>
    <n v="0"/>
    <s v="FED HOUSNG &amp; COMM DEV FND"/>
    <s v="FHCD 2011 HSG REPAIR PROG"/>
    <s v="PROGRAM YEAR PROJECTS"/>
    <s v="HOUSING AND COMMUNITY DEVELOPMENT"/>
  </r>
  <r>
    <x v="0"/>
    <s v="1046411"/>
    <s v="350047"/>
    <x v="54"/>
    <s v="5590000"/>
    <n v="2015"/>
    <x v="3"/>
    <x v="54"/>
    <n v="0"/>
    <n v="0"/>
    <n v="0"/>
    <n v="0"/>
    <n v="0"/>
    <s v="N/A"/>
    <n v="0"/>
    <n v="0"/>
    <n v="0"/>
    <n v="0"/>
    <n v="0"/>
    <n v="0"/>
    <n v="0"/>
    <n v="0"/>
    <n v="0"/>
    <n v="0"/>
    <n v="0"/>
    <n v="0"/>
    <n v="0"/>
    <s v="FED HOUSNG &amp; COMM DEV FND"/>
    <s v="FHCD 2011 HSG REPAIR PROG"/>
    <s v="PROGRAM YEAR PROJECTS"/>
    <s v="HOUSING AND COMMUNITY DEVELOPMENT"/>
  </r>
  <r>
    <x v="0"/>
    <s v="1046412"/>
    <s v="000000"/>
    <x v="6"/>
    <s v="0000000"/>
    <n v="2015"/>
    <x v="0"/>
    <x v="6"/>
    <n v="0"/>
    <n v="0"/>
    <n v="0"/>
    <n v="0"/>
    <n v="0"/>
    <s v="N/A"/>
    <n v="0"/>
    <n v="0"/>
    <n v="0"/>
    <n v="0"/>
    <n v="0"/>
    <n v="0"/>
    <n v="0"/>
    <n v="0"/>
    <n v="0"/>
    <n v="0"/>
    <n v="0"/>
    <n v="0"/>
    <n v="0"/>
    <s v="FED HOUSNG &amp; COMM DEV FND"/>
    <s v="FHCD 2011 HSG REPAIR ADMIN"/>
    <s v="DEFAULT"/>
    <s v="Default"/>
  </r>
  <r>
    <x v="0"/>
    <s v="1046412"/>
    <s v="000000"/>
    <x v="9"/>
    <s v="0000000"/>
    <n v="2015"/>
    <x v="0"/>
    <x v="9"/>
    <n v="0"/>
    <n v="0"/>
    <n v="-315.05"/>
    <n v="0"/>
    <n v="315.05"/>
    <s v="N/A"/>
    <n v="0"/>
    <n v="0"/>
    <n v="0"/>
    <n v="0"/>
    <n v="0"/>
    <n v="0"/>
    <n v="-315.05"/>
    <n v="0"/>
    <n v="0"/>
    <n v="0"/>
    <n v="0"/>
    <n v="0"/>
    <n v="0"/>
    <s v="FED HOUSNG &amp; COMM DEV FND"/>
    <s v="FHCD 2011 HSG REPAIR ADMIN"/>
    <s v="DEFAULT"/>
    <s v="Default"/>
  </r>
  <r>
    <x v="0"/>
    <s v="1046412"/>
    <s v="000000"/>
    <x v="29"/>
    <s v="0000000"/>
    <n v="2015"/>
    <x v="1"/>
    <x v="29"/>
    <n v="0"/>
    <n v="0"/>
    <n v="315.05"/>
    <n v="0"/>
    <n v="-315.05"/>
    <s v="N/A"/>
    <n v="0"/>
    <n v="0"/>
    <n v="0"/>
    <n v="0"/>
    <n v="0"/>
    <n v="0"/>
    <n v="315.05"/>
    <n v="0"/>
    <n v="0"/>
    <n v="0"/>
    <n v="0"/>
    <n v="0"/>
    <n v="0"/>
    <s v="FED HOUSNG &amp; COMM DEV FND"/>
    <s v="FHCD 2011 HSG REPAIR ADMIN"/>
    <s v="DEFAULT"/>
    <s v="Default"/>
  </r>
  <r>
    <x v="0"/>
    <s v="1046412"/>
    <s v="350047"/>
    <x v="55"/>
    <s v="0000000"/>
    <n v="2015"/>
    <x v="4"/>
    <x v="55"/>
    <n v="0"/>
    <n v="0"/>
    <n v="0"/>
    <n v="0"/>
    <n v="0"/>
    <s v="N/A"/>
    <n v="0"/>
    <n v="0"/>
    <n v="0"/>
    <n v="0"/>
    <n v="0"/>
    <n v="0"/>
    <n v="0"/>
    <n v="0"/>
    <n v="0"/>
    <n v="0"/>
    <n v="0"/>
    <n v="0"/>
    <n v="0"/>
    <s v="FED HOUSNG &amp; COMM DEV FND"/>
    <s v="FHCD 2011 HSG REPAIR ADMIN"/>
    <s v="PROGRAM YEAR PROJECTS"/>
    <s v="Default"/>
  </r>
  <r>
    <x v="0"/>
    <s v="1046412"/>
    <s v="350047"/>
    <x v="113"/>
    <s v="0000000"/>
    <n v="2015"/>
    <x v="4"/>
    <x v="113"/>
    <n v="0"/>
    <n v="0"/>
    <n v="0"/>
    <n v="0"/>
    <n v="0"/>
    <s v="N/A"/>
    <n v="0"/>
    <n v="0"/>
    <n v="0"/>
    <n v="0"/>
    <n v="0"/>
    <n v="0"/>
    <n v="0"/>
    <n v="0"/>
    <n v="0"/>
    <n v="0"/>
    <n v="0"/>
    <n v="0"/>
    <n v="0"/>
    <s v="FED HOUSNG &amp; COMM DEV FND"/>
    <s v="FHCD 2011 HSG REPAIR ADMIN"/>
    <s v="PROGRAM YEAR PROJECTS"/>
    <s v="Default"/>
  </r>
  <r>
    <x v="0"/>
    <s v="1046412"/>
    <s v="350047"/>
    <x v="36"/>
    <s v="5590000"/>
    <n v="2015"/>
    <x v="3"/>
    <x v="36"/>
    <n v="0"/>
    <n v="0"/>
    <n v="0"/>
    <n v="0"/>
    <n v="0"/>
    <s v="N/A"/>
    <n v="0"/>
    <n v="0"/>
    <n v="0"/>
    <n v="0"/>
    <n v="0"/>
    <n v="0"/>
    <n v="0"/>
    <n v="0"/>
    <n v="0"/>
    <n v="0"/>
    <n v="0"/>
    <n v="0"/>
    <n v="0"/>
    <s v="FED HOUSNG &amp; COMM DEV FND"/>
    <s v="FHCD 2011 HSG REPAIR ADMIN"/>
    <s v="PROGRAM YEAR PROJECTS"/>
    <s v="HOUSING AND COMMUNITY DEVELOPMENT"/>
  </r>
  <r>
    <x v="0"/>
    <s v="1046412"/>
    <s v="350047"/>
    <x v="75"/>
    <s v="5590000"/>
    <n v="2015"/>
    <x v="3"/>
    <x v="75"/>
    <n v="0"/>
    <n v="0"/>
    <n v="0"/>
    <n v="0"/>
    <n v="0"/>
    <s v="N/A"/>
    <n v="0"/>
    <n v="0"/>
    <n v="0"/>
    <n v="0"/>
    <n v="0"/>
    <n v="0"/>
    <n v="0"/>
    <n v="0"/>
    <n v="0"/>
    <n v="0"/>
    <n v="0"/>
    <n v="0"/>
    <n v="0"/>
    <s v="FED HOUSNG &amp; COMM DEV FND"/>
    <s v="FHCD 2011 HSG REPAIR ADMIN"/>
    <s v="PROGRAM YEAR PROJECTS"/>
    <s v="HOUSING AND COMMUNITY DEVELOPMENT"/>
  </r>
  <r>
    <x v="0"/>
    <s v="1046412"/>
    <s v="350047"/>
    <x v="116"/>
    <s v="5590000"/>
    <n v="2015"/>
    <x v="3"/>
    <x v="116"/>
    <n v="0"/>
    <n v="0"/>
    <n v="0"/>
    <n v="0"/>
    <n v="0"/>
    <s v="N/A"/>
    <n v="0"/>
    <n v="0"/>
    <n v="0"/>
    <n v="0"/>
    <n v="0"/>
    <n v="0"/>
    <n v="0"/>
    <n v="0"/>
    <n v="0"/>
    <n v="0"/>
    <n v="0"/>
    <n v="0"/>
    <n v="0"/>
    <s v="FED HOUSNG &amp; COMM DEV FND"/>
    <s v="FHCD 2011 HSG REPAIR ADMIN"/>
    <s v="PROGRAM YEAR PROJECTS"/>
    <s v="HOUSING AND COMMUNITY DEVELOPMENT"/>
  </r>
  <r>
    <x v="0"/>
    <s v="1046416"/>
    <s v="000000"/>
    <x v="6"/>
    <s v="0000000"/>
    <n v="2015"/>
    <x v="0"/>
    <x v="6"/>
    <n v="0"/>
    <n v="0"/>
    <n v="0"/>
    <n v="0"/>
    <n v="0"/>
    <s v="N/A"/>
    <n v="0"/>
    <n v="0"/>
    <n v="0"/>
    <n v="0"/>
    <n v="0"/>
    <n v="0"/>
    <n v="0"/>
    <n v="0"/>
    <n v="0"/>
    <n v="0"/>
    <n v="0"/>
    <n v="0"/>
    <n v="0"/>
    <s v="FED HOUSNG &amp; COMM DEV FND"/>
    <s v="FHCD DUVALL H20 MAIN REPL"/>
    <s v="DEFAULT"/>
    <s v="Default"/>
  </r>
  <r>
    <x v="0"/>
    <s v="1046416"/>
    <s v="000000"/>
    <x v="9"/>
    <s v="0000000"/>
    <n v="2015"/>
    <x v="0"/>
    <x v="9"/>
    <n v="0"/>
    <n v="0"/>
    <n v="-108185.87"/>
    <n v="0"/>
    <n v="108185.87"/>
    <s v="N/A"/>
    <n v="0"/>
    <n v="0"/>
    <n v="0"/>
    <n v="0"/>
    <n v="0"/>
    <n v="0"/>
    <n v="-108185.87"/>
    <n v="0"/>
    <n v="0"/>
    <n v="0"/>
    <n v="0"/>
    <n v="0"/>
    <n v="0"/>
    <s v="FED HOUSNG &amp; COMM DEV FND"/>
    <s v="FHCD DUVALL H20 MAIN REPL"/>
    <s v="DEFAULT"/>
    <s v="Default"/>
  </r>
  <r>
    <x v="0"/>
    <s v="1046416"/>
    <s v="000000"/>
    <x v="29"/>
    <s v="0000000"/>
    <n v="2015"/>
    <x v="1"/>
    <x v="29"/>
    <n v="0"/>
    <n v="0"/>
    <n v="108185.87"/>
    <n v="0"/>
    <n v="-108185.87"/>
    <s v="N/A"/>
    <n v="0"/>
    <n v="0"/>
    <n v="0"/>
    <n v="0"/>
    <n v="0"/>
    <n v="0"/>
    <n v="108185.87"/>
    <n v="0"/>
    <n v="0"/>
    <n v="0"/>
    <n v="0"/>
    <n v="0"/>
    <n v="0"/>
    <s v="FED HOUSNG &amp; COMM DEV FND"/>
    <s v="FHCD DUVALL H20 MAIN REPL"/>
    <s v="DEFAULT"/>
    <s v="Default"/>
  </r>
  <r>
    <x v="0"/>
    <s v="1046416"/>
    <s v="350047"/>
    <x v="55"/>
    <s v="0000000"/>
    <n v="2015"/>
    <x v="4"/>
    <x v="55"/>
    <n v="0"/>
    <n v="0"/>
    <n v="0"/>
    <n v="0"/>
    <n v="0"/>
    <s v="N/A"/>
    <n v="0"/>
    <n v="0"/>
    <n v="0"/>
    <n v="0"/>
    <n v="0"/>
    <n v="0"/>
    <n v="0"/>
    <n v="0"/>
    <n v="0"/>
    <n v="0"/>
    <n v="0"/>
    <n v="0"/>
    <n v="0"/>
    <s v="FED HOUSNG &amp; COMM DEV FND"/>
    <s v="FHCD DUVALL H20 MAIN REPL"/>
    <s v="PROGRAM YEAR PROJECTS"/>
    <s v="Default"/>
  </r>
  <r>
    <x v="0"/>
    <s v="1046416"/>
    <s v="350047"/>
    <x v="55"/>
    <s v="5590000"/>
    <n v="2015"/>
    <x v="4"/>
    <x v="55"/>
    <n v="0"/>
    <n v="0"/>
    <n v="0"/>
    <n v="0"/>
    <n v="0"/>
    <s v="N/A"/>
    <n v="0"/>
    <n v="0"/>
    <n v="0"/>
    <n v="0"/>
    <n v="0"/>
    <n v="0"/>
    <n v="0"/>
    <n v="0"/>
    <n v="0"/>
    <n v="0"/>
    <n v="0"/>
    <n v="0"/>
    <n v="0"/>
    <s v="FED HOUSNG &amp; COMM DEV FND"/>
    <s v="FHCD DUVALL H20 MAIN REPL"/>
    <s v="PROGRAM YEAR PROJECTS"/>
    <s v="HOUSING AND COMMUNITY DEVELOPMENT"/>
  </r>
  <r>
    <x v="0"/>
    <s v="1046416"/>
    <s v="350047"/>
    <x v="113"/>
    <s v="0000000"/>
    <n v="2015"/>
    <x v="4"/>
    <x v="113"/>
    <n v="0"/>
    <n v="0"/>
    <n v="0"/>
    <n v="0"/>
    <n v="0"/>
    <s v="N/A"/>
    <n v="0"/>
    <n v="0"/>
    <n v="0"/>
    <n v="0"/>
    <n v="0"/>
    <n v="0"/>
    <n v="0"/>
    <n v="0"/>
    <n v="0"/>
    <n v="0"/>
    <n v="0"/>
    <n v="0"/>
    <n v="0"/>
    <s v="FED HOUSNG &amp; COMM DEV FND"/>
    <s v="FHCD DUVALL H20 MAIN REPL"/>
    <s v="PROGRAM YEAR PROJECTS"/>
    <s v="Default"/>
  </r>
  <r>
    <x v="0"/>
    <s v="1046416"/>
    <s v="350047"/>
    <x v="37"/>
    <s v="0000000"/>
    <n v="2015"/>
    <x v="4"/>
    <x v="37"/>
    <n v="0"/>
    <n v="0"/>
    <n v="0"/>
    <n v="0"/>
    <n v="0"/>
    <s v="N/A"/>
    <n v="0"/>
    <n v="0"/>
    <n v="0"/>
    <n v="0"/>
    <n v="0"/>
    <n v="0"/>
    <n v="0"/>
    <n v="0"/>
    <n v="0"/>
    <n v="0"/>
    <n v="0"/>
    <n v="0"/>
    <n v="0"/>
    <s v="FED HOUSNG &amp; COMM DEV FND"/>
    <s v="FHCD DUVALL H20 MAIN REPL"/>
    <s v="PROGRAM YEAR PROJECTS"/>
    <s v="Default"/>
  </r>
  <r>
    <x v="0"/>
    <s v="1046416"/>
    <s v="350047"/>
    <x v="38"/>
    <s v="5590000"/>
    <n v="2015"/>
    <x v="3"/>
    <x v="38"/>
    <n v="0"/>
    <n v="0"/>
    <n v="0"/>
    <n v="0"/>
    <n v="0"/>
    <s v="N/A"/>
    <n v="0"/>
    <n v="0"/>
    <n v="0"/>
    <n v="0"/>
    <n v="0"/>
    <n v="0"/>
    <n v="0"/>
    <n v="0"/>
    <n v="0"/>
    <n v="0"/>
    <n v="0"/>
    <n v="0"/>
    <n v="0"/>
    <s v="FED HOUSNG &amp; COMM DEV FND"/>
    <s v="FHCD DUVALL H20 MAIN REPL"/>
    <s v="PROGRAM YEAR PROJECTS"/>
    <s v="HOUSING AND COMMUNITY DEVELOPMENT"/>
  </r>
  <r>
    <x v="0"/>
    <s v="1046416"/>
    <s v="350047"/>
    <x v="105"/>
    <s v="5590000"/>
    <n v="2015"/>
    <x v="3"/>
    <x v="105"/>
    <n v="0"/>
    <n v="0"/>
    <n v="0"/>
    <n v="0"/>
    <n v="0"/>
    <s v="N/A"/>
    <n v="0"/>
    <n v="0"/>
    <n v="0"/>
    <n v="0"/>
    <n v="0"/>
    <n v="0"/>
    <n v="0"/>
    <n v="0"/>
    <n v="0"/>
    <n v="0"/>
    <n v="0"/>
    <n v="0"/>
    <n v="0"/>
    <s v="FED HOUSNG &amp; COMM DEV FND"/>
    <s v="FHCD DUVALL H20 MAIN REPL"/>
    <s v="PROGRAM YEAR PROJECTS"/>
    <s v="HOUSING AND COMMUNITY DEVELOPMENT"/>
  </r>
  <r>
    <x v="0"/>
    <s v="1046416"/>
    <s v="350047"/>
    <x v="41"/>
    <s v="5590000"/>
    <n v="2015"/>
    <x v="3"/>
    <x v="41"/>
    <n v="0"/>
    <n v="0"/>
    <n v="0"/>
    <n v="0"/>
    <n v="0"/>
    <s v="N/A"/>
    <n v="0"/>
    <n v="0"/>
    <n v="0"/>
    <n v="0"/>
    <n v="0"/>
    <n v="0"/>
    <n v="0"/>
    <n v="0"/>
    <n v="0"/>
    <n v="0"/>
    <n v="0"/>
    <n v="0"/>
    <n v="0"/>
    <s v="FED HOUSNG &amp; COMM DEV FND"/>
    <s v="FHCD DUVALL H20 MAIN REPL"/>
    <s v="PROGRAM YEAR PROJECTS"/>
    <s v="HOUSING AND COMMUNITY DEVELOPMENT"/>
  </r>
  <r>
    <x v="0"/>
    <s v="1046416"/>
    <s v="350047"/>
    <x v="103"/>
    <s v="5590000"/>
    <n v="2015"/>
    <x v="3"/>
    <x v="103"/>
    <n v="0"/>
    <n v="0"/>
    <n v="0"/>
    <n v="0"/>
    <n v="0"/>
    <s v="N/A"/>
    <n v="0"/>
    <n v="0"/>
    <n v="0"/>
    <n v="0"/>
    <n v="0"/>
    <n v="0"/>
    <n v="0"/>
    <n v="0"/>
    <n v="0"/>
    <n v="0"/>
    <n v="0"/>
    <n v="0"/>
    <n v="0"/>
    <s v="FED HOUSNG &amp; COMM DEV FND"/>
    <s v="FHCD DUVALL H20 MAIN REPL"/>
    <s v="PROGRAM YEAR PROJECTS"/>
    <s v="HOUSING AND COMMUNITY DEVELOPMENT"/>
  </r>
  <r>
    <x v="0"/>
    <s v="1046416"/>
    <s v="350047"/>
    <x v="53"/>
    <s v="5590000"/>
    <n v="2015"/>
    <x v="3"/>
    <x v="53"/>
    <n v="0"/>
    <n v="0"/>
    <n v="0"/>
    <n v="0"/>
    <n v="0"/>
    <s v="N/A"/>
    <n v="0"/>
    <n v="0"/>
    <n v="0"/>
    <n v="0"/>
    <n v="0"/>
    <n v="0"/>
    <n v="0"/>
    <n v="0"/>
    <n v="0"/>
    <n v="0"/>
    <n v="0"/>
    <n v="0"/>
    <n v="0"/>
    <s v="FED HOUSNG &amp; COMM DEV FND"/>
    <s v="FHCD DUVALL H20 MAIN REPL"/>
    <s v="PROGRAM YEAR PROJECTS"/>
    <s v="HOUSING AND COMMUNITY DEVELOPMENT"/>
  </r>
  <r>
    <x v="0"/>
    <s v="1046416"/>
    <s v="350047"/>
    <x v="54"/>
    <s v="5590000"/>
    <n v="2015"/>
    <x v="3"/>
    <x v="54"/>
    <n v="0"/>
    <n v="0"/>
    <n v="0"/>
    <n v="0"/>
    <n v="0"/>
    <s v="N/A"/>
    <n v="0"/>
    <n v="0"/>
    <n v="0"/>
    <n v="0"/>
    <n v="0"/>
    <n v="0"/>
    <n v="0"/>
    <n v="0"/>
    <n v="0"/>
    <n v="0"/>
    <n v="0"/>
    <n v="0"/>
    <n v="0"/>
    <s v="FED HOUSNG &amp; COMM DEV FND"/>
    <s v="FHCD DUVALL H20 MAIN REPL"/>
    <s v="PROGRAM YEAR PROJECTS"/>
    <s v="HOUSING AND COMMUNITY DEVELOPMENT"/>
  </r>
  <r>
    <x v="0"/>
    <s v="1046419"/>
    <s v="000000"/>
    <x v="6"/>
    <s v="0000000"/>
    <n v="2015"/>
    <x v="0"/>
    <x v="6"/>
    <n v="0"/>
    <n v="0"/>
    <n v="0"/>
    <n v="0"/>
    <n v="0"/>
    <s v="N/A"/>
    <n v="0"/>
    <n v="0"/>
    <n v="0"/>
    <n v="0"/>
    <n v="0"/>
    <n v="0"/>
    <n v="0"/>
    <n v="0"/>
    <n v="0"/>
    <n v="0"/>
    <n v="0"/>
    <n v="0"/>
    <n v="0"/>
    <s v="FED HOUSNG &amp; COMM DEV FND"/>
    <s v="FHCD FED WAY MICROENT DEV"/>
    <s v="DEFAULT"/>
    <s v="Default"/>
  </r>
  <r>
    <x v="0"/>
    <s v="1046419"/>
    <s v="000000"/>
    <x v="9"/>
    <s v="0000000"/>
    <n v="2015"/>
    <x v="0"/>
    <x v="9"/>
    <n v="0"/>
    <n v="0"/>
    <n v="-14.48"/>
    <n v="0"/>
    <n v="14.48"/>
    <s v="N/A"/>
    <n v="0"/>
    <n v="0"/>
    <n v="0"/>
    <n v="0"/>
    <n v="0"/>
    <n v="0"/>
    <n v="-14.48"/>
    <n v="0"/>
    <n v="0"/>
    <n v="0"/>
    <n v="0"/>
    <n v="0"/>
    <n v="0"/>
    <s v="FED HOUSNG &amp; COMM DEV FND"/>
    <s v="FHCD FED WAY MICROENT DEV"/>
    <s v="DEFAULT"/>
    <s v="Default"/>
  </r>
  <r>
    <x v="0"/>
    <s v="1046419"/>
    <s v="000000"/>
    <x v="29"/>
    <s v="0000000"/>
    <n v="2015"/>
    <x v="1"/>
    <x v="29"/>
    <n v="0"/>
    <n v="0"/>
    <n v="0"/>
    <n v="0"/>
    <n v="0"/>
    <s v="N/A"/>
    <n v="0"/>
    <n v="0"/>
    <n v="0"/>
    <n v="0"/>
    <n v="0"/>
    <n v="0"/>
    <n v="0"/>
    <n v="0"/>
    <n v="0"/>
    <n v="0"/>
    <n v="0"/>
    <n v="0"/>
    <n v="0"/>
    <s v="FED HOUSNG &amp; COMM DEV FND"/>
    <s v="FHCD FED WAY MICROENT DEV"/>
    <s v="DEFAULT"/>
    <s v="Default"/>
  </r>
  <r>
    <x v="0"/>
    <s v="1046419"/>
    <s v="350047"/>
    <x v="55"/>
    <s v="0000000"/>
    <n v="2015"/>
    <x v="4"/>
    <x v="55"/>
    <n v="0"/>
    <n v="0"/>
    <n v="0"/>
    <n v="0"/>
    <n v="0"/>
    <s v="N/A"/>
    <n v="0"/>
    <n v="0"/>
    <n v="0"/>
    <n v="0"/>
    <n v="0"/>
    <n v="0"/>
    <n v="0"/>
    <n v="0"/>
    <n v="0"/>
    <n v="0"/>
    <n v="0"/>
    <n v="0"/>
    <n v="0"/>
    <s v="FED HOUSNG &amp; COMM DEV FND"/>
    <s v="FHCD FED WAY MICROENT DEV"/>
    <s v="PROGRAM YEAR PROJECTS"/>
    <s v="Default"/>
  </r>
  <r>
    <x v="0"/>
    <s v="1046419"/>
    <s v="350047"/>
    <x v="112"/>
    <s v="5590000"/>
    <n v="2015"/>
    <x v="3"/>
    <x v="112"/>
    <n v="0"/>
    <n v="0"/>
    <n v="0"/>
    <n v="0"/>
    <n v="0"/>
    <s v="N/A"/>
    <n v="0"/>
    <n v="0"/>
    <n v="0"/>
    <n v="0"/>
    <n v="0"/>
    <n v="0"/>
    <n v="0"/>
    <n v="0"/>
    <n v="0"/>
    <n v="0"/>
    <n v="0"/>
    <n v="0"/>
    <n v="0"/>
    <s v="FED HOUSNG &amp; COMM DEV FND"/>
    <s v="FHCD FED WAY MICROENT DEV"/>
    <s v="PROGRAM YEAR PROJECTS"/>
    <s v="HOUSING AND COMMUNITY DEVELOPMENT"/>
  </r>
  <r>
    <x v="0"/>
    <s v="1046428"/>
    <s v="350061"/>
    <x v="112"/>
    <s v="5590000"/>
    <n v="2015"/>
    <x v="3"/>
    <x v="112"/>
    <n v="0"/>
    <n v="0"/>
    <n v="0"/>
    <n v="0"/>
    <n v="0"/>
    <s v="N/A"/>
    <n v="0"/>
    <n v="0"/>
    <n v="0"/>
    <n v="0"/>
    <n v="0"/>
    <n v="0"/>
    <n v="0"/>
    <n v="0"/>
    <n v="0"/>
    <n v="0"/>
    <n v="0"/>
    <n v="0"/>
    <n v="0"/>
    <s v="FED HOUSNG &amp; COMM DEV FND"/>
    <s v="FHCD YWCA RENT"/>
    <s v="CTED"/>
    <s v="HOUSING AND COMMUNITY DEVELOPMENT"/>
  </r>
  <r>
    <x v="0"/>
    <s v="1046430"/>
    <s v="000000"/>
    <x v="6"/>
    <s v="0000000"/>
    <n v="2015"/>
    <x v="0"/>
    <x v="6"/>
    <n v="0"/>
    <n v="0"/>
    <n v="0"/>
    <n v="0"/>
    <n v="0"/>
    <s v="N/A"/>
    <n v="0"/>
    <n v="0"/>
    <n v="0"/>
    <n v="0"/>
    <n v="0"/>
    <n v="0"/>
    <n v="0"/>
    <n v="0"/>
    <n v="0"/>
    <n v="0"/>
    <n v="0"/>
    <n v="0"/>
    <n v="0"/>
    <s v="FED HOUSNG &amp; COMM DEV FND"/>
    <s v="FHCD KC DOT RENTON SDWLK"/>
    <s v="DEFAULT"/>
    <s v="Default"/>
  </r>
  <r>
    <x v="0"/>
    <s v="1046430"/>
    <s v="000000"/>
    <x v="9"/>
    <s v="0000000"/>
    <n v="2015"/>
    <x v="0"/>
    <x v="9"/>
    <n v="0"/>
    <n v="0"/>
    <n v="9826.59"/>
    <n v="0"/>
    <n v="-9826.59"/>
    <s v="N/A"/>
    <n v="0"/>
    <n v="0"/>
    <n v="0"/>
    <n v="0"/>
    <n v="0"/>
    <n v="0"/>
    <n v="9826.59"/>
    <n v="0"/>
    <n v="0"/>
    <n v="0"/>
    <n v="0"/>
    <n v="0"/>
    <n v="0"/>
    <s v="FED HOUSNG &amp; COMM DEV FND"/>
    <s v="FHCD KC DOT RENTON SDWLK"/>
    <s v="DEFAULT"/>
    <s v="Default"/>
  </r>
  <r>
    <x v="0"/>
    <s v="1046430"/>
    <s v="000000"/>
    <x v="29"/>
    <s v="0000000"/>
    <n v="2015"/>
    <x v="1"/>
    <x v="29"/>
    <n v="0"/>
    <n v="0"/>
    <n v="-9827.59"/>
    <n v="0"/>
    <n v="9827.59"/>
    <s v="N/A"/>
    <n v="0"/>
    <n v="0"/>
    <n v="0"/>
    <n v="0"/>
    <n v="0"/>
    <n v="0"/>
    <n v="-9827.59"/>
    <n v="0"/>
    <n v="0"/>
    <n v="0"/>
    <n v="0"/>
    <n v="0"/>
    <n v="0"/>
    <s v="FED HOUSNG &amp; COMM DEV FND"/>
    <s v="FHCD KC DOT RENTON SDWLK"/>
    <s v="DEFAULT"/>
    <s v="Default"/>
  </r>
  <r>
    <x v="0"/>
    <s v="1046430"/>
    <s v="350047"/>
    <x v="55"/>
    <s v="0000000"/>
    <n v="2015"/>
    <x v="4"/>
    <x v="55"/>
    <n v="0"/>
    <n v="0"/>
    <n v="0"/>
    <n v="0"/>
    <n v="0"/>
    <s v="N/A"/>
    <n v="0"/>
    <n v="0"/>
    <n v="0"/>
    <n v="0"/>
    <n v="0"/>
    <n v="0"/>
    <n v="0"/>
    <n v="0"/>
    <n v="0"/>
    <n v="0"/>
    <n v="0"/>
    <n v="0"/>
    <n v="0"/>
    <s v="FED HOUSNG &amp; COMM DEV FND"/>
    <s v="FHCD KC DOT RENTON SDWLK"/>
    <s v="PROGRAM YEAR PROJECTS"/>
    <s v="Default"/>
  </r>
  <r>
    <x v="0"/>
    <s v="1046430"/>
    <s v="350047"/>
    <x v="113"/>
    <s v="0000000"/>
    <n v="2015"/>
    <x v="4"/>
    <x v="113"/>
    <n v="0"/>
    <n v="0"/>
    <n v="0"/>
    <n v="0"/>
    <n v="0"/>
    <s v="N/A"/>
    <n v="0"/>
    <n v="0"/>
    <n v="0"/>
    <n v="0"/>
    <n v="0"/>
    <n v="0"/>
    <n v="0"/>
    <n v="0"/>
    <n v="0"/>
    <n v="0"/>
    <n v="0"/>
    <n v="0"/>
    <n v="0"/>
    <s v="FED HOUSNG &amp; COMM DEV FND"/>
    <s v="FHCD KC DOT RENTON SDWLK"/>
    <s v="PROGRAM YEAR PROJECTS"/>
    <s v="Default"/>
  </r>
  <r>
    <x v="0"/>
    <s v="1046430"/>
    <s v="350047"/>
    <x v="46"/>
    <s v="0000000"/>
    <n v="2015"/>
    <x v="4"/>
    <x v="46"/>
    <n v="0"/>
    <n v="0"/>
    <n v="0"/>
    <n v="0"/>
    <n v="0"/>
    <s v="N/A"/>
    <n v="0"/>
    <n v="0"/>
    <n v="0"/>
    <n v="0"/>
    <n v="0"/>
    <n v="0"/>
    <n v="0"/>
    <n v="0"/>
    <n v="0"/>
    <n v="0"/>
    <n v="0"/>
    <n v="0"/>
    <n v="0"/>
    <s v="FED HOUSNG &amp; COMM DEV FND"/>
    <s v="FHCD KC DOT RENTON SDWLK"/>
    <s v="PROGRAM YEAR PROJECTS"/>
    <s v="Default"/>
  </r>
  <r>
    <x v="0"/>
    <s v="1046430"/>
    <s v="350047"/>
    <x v="46"/>
    <s v="5590000"/>
    <n v="2015"/>
    <x v="4"/>
    <x v="46"/>
    <n v="0"/>
    <n v="0"/>
    <n v="0"/>
    <n v="0"/>
    <n v="0"/>
    <s v="N/A"/>
    <n v="0"/>
    <n v="0"/>
    <n v="0"/>
    <n v="0"/>
    <n v="0"/>
    <n v="0"/>
    <n v="0"/>
    <n v="0"/>
    <n v="0"/>
    <n v="0"/>
    <n v="0"/>
    <n v="0"/>
    <n v="0"/>
    <s v="FED HOUSNG &amp; COMM DEV FND"/>
    <s v="FHCD KC DOT RENTON SDWLK"/>
    <s v="PROGRAM YEAR PROJECTS"/>
    <s v="HOUSING AND COMMUNITY DEVELOPMENT"/>
  </r>
  <r>
    <x v="0"/>
    <s v="1046430"/>
    <s v="350047"/>
    <x v="38"/>
    <s v="5590000"/>
    <n v="2015"/>
    <x v="3"/>
    <x v="38"/>
    <n v="0"/>
    <n v="0"/>
    <n v="0"/>
    <n v="0"/>
    <n v="0"/>
    <s v="N/A"/>
    <n v="0"/>
    <n v="0"/>
    <n v="0"/>
    <n v="0"/>
    <n v="0"/>
    <n v="0"/>
    <n v="0"/>
    <n v="0"/>
    <n v="0"/>
    <n v="0"/>
    <n v="0"/>
    <n v="0"/>
    <n v="0"/>
    <s v="FED HOUSNG &amp; COMM DEV FND"/>
    <s v="FHCD KC DOT RENTON SDWLK"/>
    <s v="PROGRAM YEAR PROJECTS"/>
    <s v="HOUSING AND COMMUNITY DEVELOPMENT"/>
  </r>
  <r>
    <x v="0"/>
    <s v="1046430"/>
    <s v="350047"/>
    <x v="105"/>
    <s v="5590000"/>
    <n v="2015"/>
    <x v="3"/>
    <x v="105"/>
    <n v="0"/>
    <n v="0"/>
    <n v="0"/>
    <n v="0"/>
    <n v="0"/>
    <s v="N/A"/>
    <n v="0"/>
    <n v="0"/>
    <n v="0"/>
    <n v="0"/>
    <n v="0"/>
    <n v="0"/>
    <n v="0"/>
    <n v="0"/>
    <n v="0"/>
    <n v="0"/>
    <n v="0"/>
    <n v="0"/>
    <n v="0"/>
    <s v="FED HOUSNG &amp; COMM DEV FND"/>
    <s v="FHCD KC DOT RENTON SDWLK"/>
    <s v="PROGRAM YEAR PROJECTS"/>
    <s v="HOUSING AND COMMUNITY DEVELOPMENT"/>
  </r>
  <r>
    <x v="0"/>
    <s v="1046430"/>
    <s v="350047"/>
    <x v="70"/>
    <s v="5590000"/>
    <n v="2015"/>
    <x v="3"/>
    <x v="70"/>
    <n v="0"/>
    <n v="0"/>
    <n v="0"/>
    <n v="0"/>
    <n v="0"/>
    <s v="N/A"/>
    <n v="0"/>
    <n v="0"/>
    <n v="0"/>
    <n v="0"/>
    <n v="0"/>
    <n v="0"/>
    <n v="0"/>
    <n v="0"/>
    <n v="0"/>
    <n v="0"/>
    <n v="0"/>
    <n v="0"/>
    <n v="0"/>
    <s v="FED HOUSNG &amp; COMM DEV FND"/>
    <s v="FHCD KC DOT RENTON SDWLK"/>
    <s v="PROGRAM YEAR PROJECTS"/>
    <s v="HOUSING AND COMMUNITY DEVELOPMENT"/>
  </r>
  <r>
    <x v="0"/>
    <s v="1046430"/>
    <s v="350047"/>
    <x v="71"/>
    <s v="5590000"/>
    <n v="2015"/>
    <x v="3"/>
    <x v="71"/>
    <n v="0"/>
    <n v="0"/>
    <n v="0"/>
    <n v="0"/>
    <n v="0"/>
    <s v="N/A"/>
    <n v="0"/>
    <n v="0"/>
    <n v="0"/>
    <n v="0"/>
    <n v="0"/>
    <n v="0"/>
    <n v="0"/>
    <n v="0"/>
    <n v="0"/>
    <n v="0"/>
    <n v="0"/>
    <n v="0"/>
    <n v="0"/>
    <s v="FED HOUSNG &amp; COMM DEV FND"/>
    <s v="FHCD KC DOT RENTON SDWLK"/>
    <s v="PROGRAM YEAR PROJECTS"/>
    <s v="HOUSING AND COMMUNITY DEVELOPMENT"/>
  </r>
  <r>
    <x v="0"/>
    <s v="1046430"/>
    <s v="350047"/>
    <x v="72"/>
    <s v="5590000"/>
    <n v="2015"/>
    <x v="3"/>
    <x v="72"/>
    <n v="0"/>
    <n v="0"/>
    <n v="0"/>
    <n v="0"/>
    <n v="0"/>
    <s v="N/A"/>
    <n v="0"/>
    <n v="0"/>
    <n v="0"/>
    <n v="0"/>
    <n v="0"/>
    <n v="0"/>
    <n v="0"/>
    <n v="0"/>
    <n v="0"/>
    <n v="0"/>
    <n v="0"/>
    <n v="0"/>
    <n v="0"/>
    <s v="FED HOUSNG &amp; COMM DEV FND"/>
    <s v="FHCD KC DOT RENTON SDWLK"/>
    <s v="PROGRAM YEAR PROJECTS"/>
    <s v="HOUSING AND COMMUNITY DEVELOPMENT"/>
  </r>
  <r>
    <x v="0"/>
    <s v="1046430"/>
    <s v="350047"/>
    <x v="112"/>
    <s v="5590000"/>
    <n v="2015"/>
    <x v="3"/>
    <x v="112"/>
    <n v="0"/>
    <n v="0"/>
    <n v="0"/>
    <n v="0"/>
    <n v="0"/>
    <s v="N/A"/>
    <n v="0"/>
    <n v="0"/>
    <n v="0"/>
    <n v="0"/>
    <n v="0"/>
    <n v="0"/>
    <n v="0"/>
    <n v="0"/>
    <n v="0"/>
    <n v="0"/>
    <n v="0"/>
    <n v="0"/>
    <n v="0"/>
    <s v="FED HOUSNG &amp; COMM DEV FND"/>
    <s v="FHCD KC DOT RENTON SDWLK"/>
    <s v="PROGRAM YEAR PROJECTS"/>
    <s v="HOUSING AND COMMUNITY DEVELOPMENT"/>
  </r>
  <r>
    <x v="0"/>
    <s v="1046430"/>
    <s v="350047"/>
    <x v="108"/>
    <s v="5590000"/>
    <n v="2015"/>
    <x v="3"/>
    <x v="108"/>
    <n v="0"/>
    <n v="0"/>
    <n v="0"/>
    <n v="0"/>
    <n v="0"/>
    <s v="N/A"/>
    <n v="0"/>
    <n v="0"/>
    <n v="0"/>
    <n v="0"/>
    <n v="0"/>
    <n v="0"/>
    <n v="0"/>
    <n v="0"/>
    <n v="0"/>
    <n v="0"/>
    <n v="0"/>
    <n v="0"/>
    <n v="0"/>
    <s v="FED HOUSNG &amp; COMM DEV FND"/>
    <s v="FHCD KC DOT RENTON SDWLK"/>
    <s v="PROGRAM YEAR PROJECTS"/>
    <s v="HOUSING AND COMMUNITY DEVELOPMENT"/>
  </r>
  <r>
    <x v="0"/>
    <s v="1046430"/>
    <s v="350047"/>
    <x v="42"/>
    <s v="5590000"/>
    <n v="2015"/>
    <x v="3"/>
    <x v="42"/>
    <n v="0"/>
    <n v="0"/>
    <n v="0"/>
    <n v="0"/>
    <n v="0"/>
    <s v="N/A"/>
    <n v="0"/>
    <n v="0"/>
    <n v="0"/>
    <n v="0"/>
    <n v="0"/>
    <n v="0"/>
    <n v="0"/>
    <n v="0"/>
    <n v="0"/>
    <n v="0"/>
    <n v="0"/>
    <n v="0"/>
    <n v="0"/>
    <s v="FED HOUSNG &amp; COMM DEV FND"/>
    <s v="FHCD KC DOT RENTON SDWLK"/>
    <s v="PROGRAM YEAR PROJECTS"/>
    <s v="HOUSING AND COMMUNITY DEVELOPMENT"/>
  </r>
  <r>
    <x v="0"/>
    <s v="1046430"/>
    <s v="350047"/>
    <x v="103"/>
    <s v="5590000"/>
    <n v="2015"/>
    <x v="3"/>
    <x v="103"/>
    <n v="0"/>
    <n v="0"/>
    <n v="0"/>
    <n v="0"/>
    <n v="0"/>
    <s v="N/A"/>
    <n v="0"/>
    <n v="0"/>
    <n v="0"/>
    <n v="0"/>
    <n v="0"/>
    <n v="0"/>
    <n v="0"/>
    <n v="0"/>
    <n v="0"/>
    <n v="0"/>
    <n v="0"/>
    <n v="0"/>
    <n v="0"/>
    <s v="FED HOUSNG &amp; COMM DEV FND"/>
    <s v="FHCD KC DOT RENTON SDWLK"/>
    <s v="PROGRAM YEAR PROJECTS"/>
    <s v="HOUSING AND COMMUNITY DEVELOPMENT"/>
  </r>
  <r>
    <x v="0"/>
    <s v="1046430"/>
    <s v="350047"/>
    <x v="104"/>
    <s v="5590000"/>
    <n v="2015"/>
    <x v="3"/>
    <x v="104"/>
    <n v="0"/>
    <n v="0"/>
    <n v="0"/>
    <n v="0"/>
    <n v="0"/>
    <s v="N/A"/>
    <n v="0"/>
    <n v="0"/>
    <n v="0"/>
    <n v="0"/>
    <n v="0"/>
    <n v="0"/>
    <n v="0"/>
    <n v="0"/>
    <n v="0"/>
    <n v="0"/>
    <n v="0"/>
    <n v="0"/>
    <n v="0"/>
    <s v="FED HOUSNG &amp; COMM DEV FND"/>
    <s v="FHCD KC DOT RENTON SDWLK"/>
    <s v="PROGRAM YEAR PROJECTS"/>
    <s v="HOUSING AND COMMUNITY DEVELOPMENT"/>
  </r>
  <r>
    <x v="0"/>
    <s v="1046430"/>
    <s v="350047"/>
    <x v="53"/>
    <s v="5590000"/>
    <n v="2015"/>
    <x v="3"/>
    <x v="53"/>
    <n v="0"/>
    <n v="0"/>
    <n v="0"/>
    <n v="0"/>
    <n v="0"/>
    <s v="N/A"/>
    <n v="0"/>
    <n v="0"/>
    <n v="0"/>
    <n v="0"/>
    <n v="0"/>
    <n v="0"/>
    <n v="0"/>
    <n v="0"/>
    <n v="0"/>
    <n v="0"/>
    <n v="0"/>
    <n v="0"/>
    <n v="0"/>
    <s v="FED HOUSNG &amp; COMM DEV FND"/>
    <s v="FHCD KC DOT RENTON SDWLK"/>
    <s v="PROGRAM YEAR PROJECTS"/>
    <s v="HOUSING AND COMMUNITY DEVELOPMENT"/>
  </r>
  <r>
    <x v="0"/>
    <s v="1046430"/>
    <s v="350047"/>
    <x v="54"/>
    <s v="5590000"/>
    <n v="2015"/>
    <x v="3"/>
    <x v="54"/>
    <n v="0"/>
    <n v="0"/>
    <n v="0"/>
    <n v="0"/>
    <n v="0"/>
    <s v="N/A"/>
    <n v="0"/>
    <n v="0"/>
    <n v="0"/>
    <n v="0"/>
    <n v="0"/>
    <n v="0"/>
    <n v="0"/>
    <n v="0"/>
    <n v="0"/>
    <n v="0"/>
    <n v="0"/>
    <n v="0"/>
    <n v="0"/>
    <s v="FED HOUSNG &amp; COMM DEV FND"/>
    <s v="FHCD KC DOT RENTON SDWLK"/>
    <s v="PROGRAM YEAR PROJECTS"/>
    <s v="HOUSING AND COMMUNITY DEVELOPMENT"/>
  </r>
  <r>
    <x v="0"/>
    <s v="1046431"/>
    <s v="000000"/>
    <x v="6"/>
    <s v="0000000"/>
    <n v="2015"/>
    <x v="0"/>
    <x v="6"/>
    <n v="0"/>
    <n v="0"/>
    <n v="0"/>
    <n v="0"/>
    <n v="0"/>
    <s v="N/A"/>
    <n v="0"/>
    <n v="0"/>
    <n v="0"/>
    <n v="0"/>
    <n v="0"/>
    <n v="0"/>
    <n v="0"/>
    <n v="0"/>
    <n v="0"/>
    <n v="0"/>
    <n v="0"/>
    <n v="0"/>
    <n v="0"/>
    <s v="FED HOUSNG &amp; COMM DEV FND"/>
    <s v="FHCD HOUSING PI 2011"/>
    <s v="DEFAULT"/>
    <s v="Default"/>
  </r>
  <r>
    <x v="0"/>
    <s v="1046431"/>
    <s v="350004"/>
    <x v="37"/>
    <s v="0000000"/>
    <n v="2015"/>
    <x v="4"/>
    <x v="37"/>
    <n v="0"/>
    <n v="0"/>
    <n v="0"/>
    <n v="0"/>
    <n v="0"/>
    <s v="N/A"/>
    <n v="0"/>
    <n v="0"/>
    <n v="0"/>
    <n v="0"/>
    <n v="0"/>
    <n v="0"/>
    <n v="0"/>
    <n v="0"/>
    <n v="0"/>
    <n v="0"/>
    <n v="0"/>
    <n v="0"/>
    <n v="0"/>
    <s v="FED HOUSNG &amp; COMM DEV FND"/>
    <s v="FHCD HOUSING PI 2011"/>
    <s v="HOME PROGRAM INCOME"/>
    <s v="Default"/>
  </r>
  <r>
    <x v="0"/>
    <s v="1046431"/>
    <s v="350004"/>
    <x v="37"/>
    <s v="5592000"/>
    <n v="2015"/>
    <x v="4"/>
    <x v="37"/>
    <n v="0"/>
    <n v="0"/>
    <n v="0"/>
    <n v="0"/>
    <n v="0"/>
    <s v="N/A"/>
    <n v="0"/>
    <n v="0"/>
    <n v="0"/>
    <n v="0"/>
    <n v="0"/>
    <n v="0"/>
    <n v="0"/>
    <n v="0"/>
    <n v="0"/>
    <n v="0"/>
    <n v="0"/>
    <n v="0"/>
    <n v="0"/>
    <s v="FED HOUSNG &amp; COMM DEV FND"/>
    <s v="FHCD HOUSING PI 2011"/>
    <s v="HOME PROGRAM INCOME"/>
    <s v="HOUSING AND COMMUNITY SERVICES"/>
  </r>
  <r>
    <x v="0"/>
    <s v="1046431"/>
    <s v="350047"/>
    <x v="46"/>
    <s v="0000000"/>
    <n v="2015"/>
    <x v="4"/>
    <x v="46"/>
    <n v="0"/>
    <n v="0"/>
    <n v="0"/>
    <n v="0"/>
    <n v="0"/>
    <s v="N/A"/>
    <n v="0"/>
    <n v="0"/>
    <n v="0"/>
    <n v="0"/>
    <n v="0"/>
    <n v="0"/>
    <n v="0"/>
    <n v="0"/>
    <n v="0"/>
    <n v="0"/>
    <n v="0"/>
    <n v="0"/>
    <n v="0"/>
    <s v="FED HOUSNG &amp; COMM DEV FND"/>
    <s v="FHCD HOUSING PI 2011"/>
    <s v="PROGRAM YEAR PROJECTS"/>
    <s v="Default"/>
  </r>
  <r>
    <x v="0"/>
    <s v="1046431"/>
    <s v="350047"/>
    <x v="46"/>
    <s v="5590000"/>
    <n v="2015"/>
    <x v="4"/>
    <x v="46"/>
    <n v="0"/>
    <n v="0"/>
    <n v="0"/>
    <n v="0"/>
    <n v="0"/>
    <s v="N/A"/>
    <n v="0"/>
    <n v="0"/>
    <n v="0"/>
    <n v="0"/>
    <n v="0"/>
    <n v="0"/>
    <n v="0"/>
    <n v="0"/>
    <n v="0"/>
    <n v="0"/>
    <n v="0"/>
    <n v="0"/>
    <n v="0"/>
    <s v="FED HOUSNG &amp; COMM DEV FND"/>
    <s v="FHCD HOUSING PI 2011"/>
    <s v="PROGRAM YEAR PROJECTS"/>
    <s v="HOUSING AND COMMUNITY DEVELOPMENT"/>
  </r>
  <r>
    <x v="0"/>
    <s v="1046431"/>
    <s v="350047"/>
    <x v="37"/>
    <s v="0000000"/>
    <n v="2015"/>
    <x v="4"/>
    <x v="37"/>
    <n v="0"/>
    <n v="0"/>
    <n v="2745.55"/>
    <n v="0"/>
    <n v="-2745.55"/>
    <s v="N/A"/>
    <n v="0"/>
    <n v="0"/>
    <n v="0"/>
    <n v="0"/>
    <n v="0"/>
    <n v="29706.68"/>
    <n v="-29706.68"/>
    <n v="0"/>
    <n v="0"/>
    <n v="-37509.11"/>
    <n v="0"/>
    <n v="40254.660000000003"/>
    <n v="0"/>
    <s v="FED HOUSNG &amp; COMM DEV FND"/>
    <s v="FHCD HOUSING PI 2011"/>
    <s v="PROGRAM YEAR PROJECTS"/>
    <s v="Default"/>
  </r>
  <r>
    <x v="0"/>
    <s v="1046431"/>
    <s v="350047"/>
    <x v="37"/>
    <s v="5590000"/>
    <n v="2015"/>
    <x v="4"/>
    <x v="37"/>
    <n v="0"/>
    <n v="0"/>
    <n v="-2745.55"/>
    <n v="0"/>
    <n v="2745.55"/>
    <s v="N/A"/>
    <n v="0"/>
    <n v="0"/>
    <n v="0"/>
    <n v="0"/>
    <n v="0"/>
    <n v="0"/>
    <n v="-2745.55"/>
    <n v="0"/>
    <n v="0"/>
    <n v="0"/>
    <n v="0"/>
    <n v="0"/>
    <n v="0"/>
    <s v="FED HOUSNG &amp; COMM DEV FND"/>
    <s v="FHCD HOUSING PI 2011"/>
    <s v="PROGRAM YEAR PROJECTS"/>
    <s v="HOUSING AND COMMUNITY DEVELOPMENT"/>
  </r>
  <r>
    <x v="0"/>
    <s v="1046431"/>
    <s v="350047"/>
    <x v="37"/>
    <s v="5592000"/>
    <n v="2015"/>
    <x v="4"/>
    <x v="37"/>
    <n v="0"/>
    <n v="0"/>
    <n v="0"/>
    <n v="0"/>
    <n v="0"/>
    <s v="N/A"/>
    <n v="0"/>
    <n v="0"/>
    <n v="0"/>
    <n v="0"/>
    <n v="0"/>
    <n v="0"/>
    <n v="0"/>
    <n v="0"/>
    <n v="0"/>
    <n v="0"/>
    <n v="0"/>
    <n v="0"/>
    <n v="0"/>
    <s v="FED HOUSNG &amp; COMM DEV FND"/>
    <s v="FHCD HOUSING PI 2011"/>
    <s v="PROGRAM YEAR PROJECTS"/>
    <s v="HOUSING AND COMMUNITY SERVICES"/>
  </r>
  <r>
    <x v="0"/>
    <s v="1046433"/>
    <s v="000000"/>
    <x v="6"/>
    <s v="0000000"/>
    <n v="2015"/>
    <x v="0"/>
    <x v="6"/>
    <n v="0"/>
    <n v="0"/>
    <n v="-100000"/>
    <n v="0"/>
    <n v="100000"/>
    <s v="N/A"/>
    <n v="-100000"/>
    <n v="0"/>
    <n v="0"/>
    <n v="0"/>
    <n v="0"/>
    <n v="0"/>
    <n v="0"/>
    <n v="0"/>
    <n v="0"/>
    <n v="0"/>
    <n v="0"/>
    <n v="0"/>
    <n v="0"/>
    <s v="FED HOUSNG &amp; COMM DEV FND"/>
    <s v="FHCD MCKINNEY ADMIN PLANNING"/>
    <s v="DEFAULT"/>
    <s v="Default"/>
  </r>
  <r>
    <x v="0"/>
    <s v="1046433"/>
    <s v="000000"/>
    <x v="9"/>
    <s v="0000000"/>
    <n v="2015"/>
    <x v="0"/>
    <x v="9"/>
    <n v="0"/>
    <n v="0"/>
    <n v="-73286.91"/>
    <n v="0"/>
    <n v="73286.91"/>
    <s v="N/A"/>
    <n v="-73461.900000000009"/>
    <n v="0"/>
    <n v="0"/>
    <n v="0"/>
    <n v="0"/>
    <n v="0"/>
    <n v="174.99"/>
    <n v="0"/>
    <n v="0"/>
    <n v="0"/>
    <n v="0"/>
    <n v="0"/>
    <n v="0"/>
    <s v="FED HOUSNG &amp; COMM DEV FND"/>
    <s v="FHCD MCKINNEY ADMIN PLANNING"/>
    <s v="DEFAULT"/>
    <s v="Default"/>
  </r>
  <r>
    <x v="0"/>
    <s v="1046433"/>
    <s v="000000"/>
    <x v="142"/>
    <s v="0000000"/>
    <n v="2015"/>
    <x v="0"/>
    <x v="142"/>
    <n v="0"/>
    <n v="0"/>
    <n v="100000"/>
    <n v="0"/>
    <n v="-100000"/>
    <s v="N/A"/>
    <n v="0"/>
    <n v="-100000"/>
    <n v="0"/>
    <n v="0"/>
    <n v="0"/>
    <n v="0"/>
    <n v="0"/>
    <n v="200000"/>
    <n v="0"/>
    <n v="0"/>
    <n v="0"/>
    <n v="0"/>
    <n v="0"/>
    <s v="FED HOUSNG &amp; COMM DEV FND"/>
    <s v="FHCD MCKINNEY ADMIN PLANNING"/>
    <s v="DEFAULT"/>
    <s v="Default"/>
  </r>
  <r>
    <x v="0"/>
    <s v="1046433"/>
    <s v="000000"/>
    <x v="29"/>
    <s v="0000000"/>
    <n v="2015"/>
    <x v="1"/>
    <x v="29"/>
    <n v="0"/>
    <n v="0"/>
    <n v="-26713.09"/>
    <n v="0"/>
    <n v="26713.09"/>
    <s v="N/A"/>
    <n v="-26538.100000000002"/>
    <n v="0"/>
    <n v="0"/>
    <n v="0"/>
    <n v="0"/>
    <n v="0"/>
    <n v="-174.99"/>
    <n v="0"/>
    <n v="0"/>
    <n v="0"/>
    <n v="0"/>
    <n v="0"/>
    <n v="0"/>
    <s v="FED HOUSNG &amp; COMM DEV FND"/>
    <s v="FHCD MCKINNEY ADMIN PLANNING"/>
    <s v="DEFAULT"/>
    <s v="Default"/>
  </r>
  <r>
    <x v="0"/>
    <s v="1046433"/>
    <s v="350101"/>
    <x v="64"/>
    <s v="0000000"/>
    <n v="2015"/>
    <x v="4"/>
    <x v="64"/>
    <n v="0"/>
    <n v="0"/>
    <n v="0"/>
    <n v="0"/>
    <n v="0"/>
    <s v="N/A"/>
    <n v="0"/>
    <n v="0"/>
    <n v="0"/>
    <n v="0"/>
    <n v="0"/>
    <n v="0"/>
    <n v="0"/>
    <n v="0"/>
    <n v="0"/>
    <n v="0"/>
    <n v="0"/>
    <n v="0"/>
    <n v="0"/>
    <s v="FED HOUSNG &amp; COMM DEV FND"/>
    <s v="FHCD MCKINNEY ADMIN PLANNING"/>
    <s v="MCKINNEY ADMIN"/>
    <s v="Default"/>
  </r>
  <r>
    <x v="0"/>
    <s v="1046433"/>
    <s v="350101"/>
    <x v="38"/>
    <s v="5590000"/>
    <n v="2015"/>
    <x v="3"/>
    <x v="38"/>
    <n v="0"/>
    <n v="0"/>
    <n v="0"/>
    <n v="0"/>
    <n v="0"/>
    <s v="N/A"/>
    <n v="89.39"/>
    <n v="0"/>
    <n v="0"/>
    <n v="0"/>
    <n v="0"/>
    <n v="0"/>
    <n v="0"/>
    <n v="0"/>
    <n v="0"/>
    <n v="0"/>
    <n v="0"/>
    <n v="-89.39"/>
    <n v="0"/>
    <s v="FED HOUSNG &amp; COMM DEV FND"/>
    <s v="FHCD MCKINNEY ADMIN PLANNING"/>
    <s v="MCKINNEY ADMIN"/>
    <s v="HOUSING AND COMMUNITY DEVELOPMENT"/>
  </r>
  <r>
    <x v="0"/>
    <s v="1046433"/>
    <s v="350101"/>
    <x v="105"/>
    <s v="5590000"/>
    <n v="2015"/>
    <x v="3"/>
    <x v="105"/>
    <n v="0"/>
    <n v="0"/>
    <n v="0"/>
    <n v="0"/>
    <n v="0"/>
    <s v="N/A"/>
    <n v="0"/>
    <n v="0"/>
    <n v="0"/>
    <n v="0"/>
    <n v="0"/>
    <n v="0"/>
    <n v="0"/>
    <n v="0"/>
    <n v="0"/>
    <n v="0"/>
    <n v="0"/>
    <n v="0"/>
    <n v="0"/>
    <s v="FED HOUSNG &amp; COMM DEV FND"/>
    <s v="FHCD MCKINNEY ADMIN PLANNING"/>
    <s v="MCKINNEY ADMIN"/>
    <s v="HOUSING AND COMMUNITY DEVELOPMENT"/>
  </r>
  <r>
    <x v="0"/>
    <s v="1046433"/>
    <s v="350101"/>
    <x v="70"/>
    <s v="5590000"/>
    <n v="2015"/>
    <x v="3"/>
    <x v="70"/>
    <n v="0"/>
    <n v="0"/>
    <n v="0"/>
    <n v="0"/>
    <n v="0"/>
    <s v="N/A"/>
    <n v="0"/>
    <n v="0"/>
    <n v="33.020000000000003"/>
    <n v="0"/>
    <n v="0"/>
    <n v="0"/>
    <n v="0"/>
    <n v="0"/>
    <n v="0"/>
    <n v="0"/>
    <n v="0"/>
    <n v="-33.020000000000003"/>
    <n v="0"/>
    <s v="FED HOUSNG &amp; COMM DEV FND"/>
    <s v="FHCD MCKINNEY ADMIN PLANNING"/>
    <s v="MCKINNEY ADMIN"/>
    <s v="HOUSING AND COMMUNITY DEVELOPMENT"/>
  </r>
  <r>
    <x v="0"/>
    <s v="1046433"/>
    <s v="350101"/>
    <x v="71"/>
    <s v="5590000"/>
    <n v="2015"/>
    <x v="3"/>
    <x v="71"/>
    <n v="0"/>
    <n v="0"/>
    <n v="0"/>
    <n v="0"/>
    <n v="0"/>
    <s v="N/A"/>
    <n v="0"/>
    <n v="0"/>
    <n v="11.13"/>
    <n v="0"/>
    <n v="0"/>
    <n v="0"/>
    <n v="0"/>
    <n v="0"/>
    <n v="0"/>
    <n v="0"/>
    <n v="0"/>
    <n v="-11.13"/>
    <n v="0"/>
    <s v="FED HOUSNG &amp; COMM DEV FND"/>
    <s v="FHCD MCKINNEY ADMIN PLANNING"/>
    <s v="MCKINNEY ADMIN"/>
    <s v="HOUSING AND COMMUNITY DEVELOPMENT"/>
  </r>
  <r>
    <x v="0"/>
    <s v="1046433"/>
    <s v="350101"/>
    <x v="72"/>
    <s v="5590000"/>
    <n v="2015"/>
    <x v="3"/>
    <x v="72"/>
    <n v="0"/>
    <n v="0"/>
    <n v="0"/>
    <n v="0"/>
    <n v="0"/>
    <s v="N/A"/>
    <n v="0"/>
    <n v="0"/>
    <n v="13.38"/>
    <n v="0"/>
    <n v="0"/>
    <n v="0"/>
    <n v="0"/>
    <n v="0"/>
    <n v="0"/>
    <n v="0"/>
    <n v="0"/>
    <n v="-13.38"/>
    <n v="0"/>
    <s v="FED HOUSNG &amp; COMM DEV FND"/>
    <s v="FHCD MCKINNEY ADMIN PLANNING"/>
    <s v="MCKINNEY ADMIN"/>
    <s v="HOUSING AND COMMUNITY DEVELOPMENT"/>
  </r>
  <r>
    <x v="0"/>
    <s v="1046433"/>
    <s v="350101"/>
    <x v="73"/>
    <s v="5590000"/>
    <n v="2015"/>
    <x v="3"/>
    <x v="73"/>
    <n v="0"/>
    <n v="0"/>
    <n v="0"/>
    <n v="0"/>
    <n v="0"/>
    <s v="N/A"/>
    <n v="0"/>
    <n v="0"/>
    <n v="0"/>
    <n v="0"/>
    <n v="0"/>
    <n v="0"/>
    <n v="0"/>
    <n v="0"/>
    <n v="0"/>
    <n v="0"/>
    <n v="0"/>
    <n v="0"/>
    <n v="0"/>
    <s v="FED HOUSNG &amp; COMM DEV FND"/>
    <s v="FHCD MCKINNEY ADMIN PLANNING"/>
    <s v="MCKINNEY ADMIN"/>
    <s v="HOUSING AND COMMUNITY DEVELOPMENT"/>
  </r>
  <r>
    <x v="0"/>
    <s v="1046433"/>
    <s v="350101"/>
    <x v="108"/>
    <s v="5590000"/>
    <n v="2015"/>
    <x v="3"/>
    <x v="108"/>
    <n v="0"/>
    <n v="0"/>
    <n v="0"/>
    <n v="0"/>
    <n v="0"/>
    <s v="N/A"/>
    <n v="0"/>
    <n v="0"/>
    <n v="0"/>
    <n v="0"/>
    <n v="0"/>
    <n v="0"/>
    <n v="0"/>
    <n v="0"/>
    <n v="0"/>
    <n v="0"/>
    <n v="0"/>
    <n v="0"/>
    <n v="0"/>
    <s v="FED HOUSNG &amp; COMM DEV FND"/>
    <s v="FHCD MCKINNEY ADMIN PLANNING"/>
    <s v="MCKINNEY ADMIN"/>
    <s v="HOUSING AND COMMUNITY DEVELOPMENT"/>
  </r>
  <r>
    <x v="0"/>
    <s v="1046433"/>
    <s v="350101"/>
    <x v="42"/>
    <s v="5590000"/>
    <n v="2015"/>
    <x v="3"/>
    <x v="42"/>
    <n v="0"/>
    <n v="0"/>
    <n v="0"/>
    <n v="0"/>
    <n v="0"/>
    <s v="N/A"/>
    <n v="0"/>
    <n v="0"/>
    <n v="0"/>
    <n v="0"/>
    <n v="0"/>
    <n v="0"/>
    <n v="0"/>
    <n v="0"/>
    <n v="0"/>
    <n v="0"/>
    <n v="0"/>
    <n v="0"/>
    <n v="0"/>
    <s v="FED HOUSNG &amp; COMM DEV FND"/>
    <s v="FHCD MCKINNEY ADMIN PLANNING"/>
    <s v="MCKINNEY ADMIN"/>
    <s v="HOUSING AND COMMUNITY DEVELOPMENT"/>
  </r>
  <r>
    <x v="0"/>
    <s v="1046433"/>
    <s v="350101"/>
    <x v="110"/>
    <s v="5590000"/>
    <n v="2015"/>
    <x v="3"/>
    <x v="110"/>
    <n v="0"/>
    <n v="0"/>
    <n v="0"/>
    <n v="0"/>
    <n v="0"/>
    <s v="N/A"/>
    <n v="0"/>
    <n v="0"/>
    <n v="0"/>
    <n v="0"/>
    <n v="0"/>
    <n v="0"/>
    <n v="0"/>
    <n v="0"/>
    <n v="0"/>
    <n v="0"/>
    <n v="0"/>
    <n v="0"/>
    <n v="0"/>
    <s v="FED HOUSNG &amp; COMM DEV FND"/>
    <s v="FHCD MCKINNEY ADMIN PLANNING"/>
    <s v="MCKINNEY ADMIN"/>
    <s v="HOUSING AND COMMUNITY DEVELOPMENT"/>
  </r>
  <r>
    <x v="0"/>
    <s v="1046433"/>
    <s v="350208"/>
    <x v="64"/>
    <s v="0000000"/>
    <n v="2015"/>
    <x v="4"/>
    <x v="64"/>
    <n v="0"/>
    <n v="0"/>
    <n v="0"/>
    <n v="0"/>
    <n v="0"/>
    <s v="N/A"/>
    <n v="100000"/>
    <n v="100000"/>
    <n v="0"/>
    <n v="0"/>
    <n v="0"/>
    <n v="0"/>
    <n v="0"/>
    <n v="-200000"/>
    <n v="0"/>
    <n v="0"/>
    <n v="0"/>
    <n v="0"/>
    <n v="0"/>
    <s v="FED HOUSNG &amp; COMM DEV FND"/>
    <s v="FHCD MCKINNEY ADMIN PLANNING"/>
    <s v="DEFAULT PROJECT"/>
    <s v="Default"/>
  </r>
  <r>
    <x v="0"/>
    <s v="1046433"/>
    <s v="350209"/>
    <x v="64"/>
    <s v="0000000"/>
    <n v="2015"/>
    <x v="4"/>
    <x v="64"/>
    <n v="0"/>
    <n v="0"/>
    <n v="0"/>
    <n v="0"/>
    <n v="0"/>
    <s v="N/A"/>
    <n v="0"/>
    <n v="0"/>
    <n v="0"/>
    <n v="0"/>
    <n v="0"/>
    <n v="0"/>
    <n v="0"/>
    <n v="0"/>
    <n v="0"/>
    <n v="0"/>
    <n v="0"/>
    <n v="0"/>
    <n v="0"/>
    <s v="FED HOUSNG &amp; COMM DEV FND"/>
    <s v="FHCD MCKINNEY ADMIN PLANNING"/>
    <s v="DEFAULT PROJECT"/>
    <s v="Default"/>
  </r>
  <r>
    <x v="0"/>
    <s v="1046434"/>
    <s v="000000"/>
    <x v="6"/>
    <s v="0000000"/>
    <n v="2015"/>
    <x v="0"/>
    <x v="6"/>
    <n v="0"/>
    <n v="0"/>
    <n v="0"/>
    <n v="0"/>
    <n v="0"/>
    <s v="N/A"/>
    <n v="0"/>
    <n v="0"/>
    <n v="0"/>
    <n v="0"/>
    <n v="0"/>
    <n v="0"/>
    <n v="0"/>
    <n v="0"/>
    <n v="0"/>
    <n v="0"/>
    <n v="0"/>
    <n v="0"/>
    <n v="0"/>
    <s v="FED HOUSNG &amp; COMM DEV FND"/>
    <s v="FHCD COMMERCE HPRP SLD GRND"/>
    <s v="DEFAULT"/>
    <s v="Default"/>
  </r>
  <r>
    <x v="0"/>
    <s v="1046434"/>
    <s v="000000"/>
    <x v="9"/>
    <s v="0000000"/>
    <n v="2015"/>
    <x v="0"/>
    <x v="9"/>
    <n v="0"/>
    <n v="0"/>
    <n v="2245.75"/>
    <n v="0"/>
    <n v="-2245.75"/>
    <s v="N/A"/>
    <n v="0"/>
    <n v="0"/>
    <n v="0"/>
    <n v="0"/>
    <n v="0"/>
    <n v="0"/>
    <n v="2245.75"/>
    <n v="0"/>
    <n v="0"/>
    <n v="0"/>
    <n v="0"/>
    <n v="0"/>
    <n v="0"/>
    <s v="FED HOUSNG &amp; COMM DEV FND"/>
    <s v="FHCD COMMERCE HPRP SLD GRND"/>
    <s v="DEFAULT"/>
    <s v="Default"/>
  </r>
  <r>
    <x v="0"/>
    <s v="1046434"/>
    <s v="000000"/>
    <x v="29"/>
    <s v="0000000"/>
    <n v="2015"/>
    <x v="1"/>
    <x v="29"/>
    <n v="0"/>
    <n v="0"/>
    <n v="-2245.75"/>
    <n v="0"/>
    <n v="2245.75"/>
    <s v="N/A"/>
    <n v="0"/>
    <n v="0"/>
    <n v="0"/>
    <n v="0"/>
    <n v="0"/>
    <n v="0"/>
    <n v="-2245.75"/>
    <n v="0"/>
    <n v="0"/>
    <n v="0"/>
    <n v="0"/>
    <n v="0"/>
    <n v="0"/>
    <s v="FED HOUSNG &amp; COMM DEV FND"/>
    <s v="FHCD COMMERCE HPRP SLD GRND"/>
    <s v="DEFAULT"/>
    <s v="Default"/>
  </r>
  <r>
    <x v="0"/>
    <s v="1046434"/>
    <s v="350064"/>
    <x v="115"/>
    <s v="0000000"/>
    <n v="2015"/>
    <x v="4"/>
    <x v="115"/>
    <n v="0"/>
    <n v="0"/>
    <n v="0"/>
    <n v="0"/>
    <n v="0"/>
    <s v="N/A"/>
    <n v="0"/>
    <n v="0"/>
    <n v="0"/>
    <n v="0"/>
    <n v="0"/>
    <n v="0"/>
    <n v="0"/>
    <n v="0"/>
    <n v="0"/>
    <n v="0"/>
    <n v="0"/>
    <n v="0"/>
    <n v="0"/>
    <s v="FED HOUSNG &amp; COMM DEV FND"/>
    <s v="FHCD COMMERCE HPRP SLD GRND"/>
    <s v="HPRP STATE STIMULUS"/>
    <s v="Default"/>
  </r>
  <r>
    <x v="0"/>
    <s v="1046434"/>
    <s v="350064"/>
    <x v="41"/>
    <s v="5590000"/>
    <n v="2015"/>
    <x v="3"/>
    <x v="41"/>
    <n v="0"/>
    <n v="0"/>
    <n v="0"/>
    <n v="0"/>
    <n v="0"/>
    <s v="N/A"/>
    <n v="0"/>
    <n v="0"/>
    <n v="0"/>
    <n v="0"/>
    <n v="0"/>
    <n v="0"/>
    <n v="0"/>
    <n v="0"/>
    <n v="0"/>
    <n v="0"/>
    <n v="0"/>
    <n v="0"/>
    <n v="0"/>
    <s v="FED HOUSNG &amp; COMM DEV FND"/>
    <s v="FHCD COMMERCE HPRP SLD GRND"/>
    <s v="HPRP STATE STIMULUS"/>
    <s v="HOUSING AND COMMUNITY DEVELOPMENT"/>
  </r>
  <r>
    <x v="0"/>
    <s v="1046434"/>
    <s v="350064"/>
    <x v="112"/>
    <s v="5590000"/>
    <n v="2015"/>
    <x v="3"/>
    <x v="112"/>
    <n v="0"/>
    <n v="0"/>
    <n v="0"/>
    <n v="0"/>
    <n v="0"/>
    <s v="N/A"/>
    <n v="0"/>
    <n v="0"/>
    <n v="0"/>
    <n v="0"/>
    <n v="0"/>
    <n v="0"/>
    <n v="0"/>
    <n v="0"/>
    <n v="0"/>
    <n v="0"/>
    <n v="0"/>
    <n v="0"/>
    <n v="0"/>
    <s v="FED HOUSNG &amp; COMM DEV FND"/>
    <s v="FHCD COMMERCE HPRP SLD GRND"/>
    <s v="HPRP STATE STIMULUS"/>
    <s v="HOUSING AND COMMUNITY DEVELOPMENT"/>
  </r>
  <r>
    <x v="0"/>
    <s v="1046440"/>
    <s v="000000"/>
    <x v="6"/>
    <s v="0000000"/>
    <n v="2015"/>
    <x v="0"/>
    <x v="6"/>
    <n v="0"/>
    <n v="0"/>
    <n v="0"/>
    <n v="0"/>
    <n v="0"/>
    <s v="N/A"/>
    <n v="0"/>
    <n v="0"/>
    <n v="0"/>
    <n v="0"/>
    <n v="0"/>
    <n v="0"/>
    <n v="0"/>
    <n v="0"/>
    <n v="0"/>
    <n v="0"/>
    <n v="0"/>
    <n v="0"/>
    <n v="0"/>
    <s v="FED HOUSNG &amp; COMM DEV FND"/>
    <s v="FHCD SEATAC SKATE PARK"/>
    <s v="DEFAULT"/>
    <s v="Default"/>
  </r>
  <r>
    <x v="0"/>
    <s v="1046440"/>
    <s v="000000"/>
    <x v="9"/>
    <s v="0000000"/>
    <n v="2015"/>
    <x v="0"/>
    <x v="9"/>
    <n v="0"/>
    <n v="0"/>
    <n v="0"/>
    <n v="0"/>
    <n v="0"/>
    <s v="N/A"/>
    <n v="0"/>
    <n v="0"/>
    <n v="0"/>
    <n v="0"/>
    <n v="0"/>
    <n v="0"/>
    <n v="0"/>
    <n v="0"/>
    <n v="0"/>
    <n v="0"/>
    <n v="0"/>
    <n v="0"/>
    <n v="0"/>
    <s v="FED HOUSNG &amp; COMM DEV FND"/>
    <s v="FHCD SEATAC SKATE PARK"/>
    <s v="DEFAULT"/>
    <s v="Default"/>
  </r>
  <r>
    <x v="0"/>
    <s v="1046440"/>
    <s v="000000"/>
    <x v="29"/>
    <s v="0000000"/>
    <n v="2015"/>
    <x v="1"/>
    <x v="29"/>
    <n v="0"/>
    <n v="0"/>
    <n v="0"/>
    <n v="0"/>
    <n v="0"/>
    <s v="N/A"/>
    <n v="0"/>
    <n v="0"/>
    <n v="0"/>
    <n v="0"/>
    <n v="0"/>
    <n v="0"/>
    <n v="0"/>
    <n v="0"/>
    <n v="0"/>
    <n v="0"/>
    <n v="0"/>
    <n v="0"/>
    <n v="0"/>
    <s v="FED HOUSNG &amp; COMM DEV FND"/>
    <s v="FHCD SEATAC SKATE PARK"/>
    <s v="DEFAULT"/>
    <s v="Default"/>
  </r>
  <r>
    <x v="0"/>
    <s v="1046440"/>
    <s v="350047"/>
    <x v="55"/>
    <s v="0000000"/>
    <n v="2015"/>
    <x v="4"/>
    <x v="55"/>
    <n v="0"/>
    <n v="0"/>
    <n v="0"/>
    <n v="0"/>
    <n v="0"/>
    <s v="N/A"/>
    <n v="0"/>
    <n v="0"/>
    <n v="0"/>
    <n v="0"/>
    <n v="0"/>
    <n v="0"/>
    <n v="0"/>
    <n v="0"/>
    <n v="0"/>
    <n v="0"/>
    <n v="0"/>
    <n v="0"/>
    <n v="0"/>
    <s v="FED HOUSNG &amp; COMM DEV FND"/>
    <s v="FHCD SEATAC SKATE PARK"/>
    <s v="PROGRAM YEAR PROJECTS"/>
    <s v="Default"/>
  </r>
  <r>
    <x v="0"/>
    <s v="1046440"/>
    <s v="350047"/>
    <x v="113"/>
    <s v="0000000"/>
    <n v="2015"/>
    <x v="4"/>
    <x v="113"/>
    <n v="0"/>
    <n v="0"/>
    <n v="0"/>
    <n v="0"/>
    <n v="0"/>
    <s v="N/A"/>
    <n v="0"/>
    <n v="0"/>
    <n v="0"/>
    <n v="0"/>
    <n v="0"/>
    <n v="0"/>
    <n v="0"/>
    <n v="0"/>
    <n v="0"/>
    <n v="0"/>
    <n v="0"/>
    <n v="0"/>
    <n v="0"/>
    <s v="FED HOUSNG &amp; COMM DEV FND"/>
    <s v="FHCD SEATAC SKATE PARK"/>
    <s v="PROGRAM YEAR PROJECTS"/>
    <s v="Default"/>
  </r>
  <r>
    <x v="0"/>
    <s v="1046440"/>
    <s v="350047"/>
    <x v="37"/>
    <s v="0000000"/>
    <n v="2015"/>
    <x v="4"/>
    <x v="37"/>
    <n v="0"/>
    <n v="0"/>
    <n v="0"/>
    <n v="0"/>
    <n v="0"/>
    <s v="N/A"/>
    <n v="0"/>
    <n v="0"/>
    <n v="0"/>
    <n v="0"/>
    <n v="0"/>
    <n v="0"/>
    <n v="0"/>
    <n v="0"/>
    <n v="0"/>
    <n v="0"/>
    <n v="0"/>
    <n v="0"/>
    <n v="0"/>
    <s v="FED HOUSNG &amp; COMM DEV FND"/>
    <s v="FHCD SEATAC SKATE PARK"/>
    <s v="PROGRAM YEAR PROJECTS"/>
    <s v="Default"/>
  </r>
  <r>
    <x v="0"/>
    <s v="1046440"/>
    <s v="350047"/>
    <x v="38"/>
    <s v="5590000"/>
    <n v="2015"/>
    <x v="3"/>
    <x v="38"/>
    <n v="0"/>
    <n v="0"/>
    <n v="0"/>
    <n v="0"/>
    <n v="0"/>
    <s v="N/A"/>
    <n v="0"/>
    <n v="0"/>
    <n v="0"/>
    <n v="0"/>
    <n v="0"/>
    <n v="0"/>
    <n v="0"/>
    <n v="0"/>
    <n v="0"/>
    <n v="0"/>
    <n v="0"/>
    <n v="0"/>
    <n v="0"/>
    <s v="FED HOUSNG &amp; COMM DEV FND"/>
    <s v="FHCD SEATAC SKATE PARK"/>
    <s v="PROGRAM YEAR PROJECTS"/>
    <s v="HOUSING AND COMMUNITY DEVELOPMENT"/>
  </r>
  <r>
    <x v="0"/>
    <s v="1046440"/>
    <s v="350047"/>
    <x v="105"/>
    <s v="5590000"/>
    <n v="2015"/>
    <x v="3"/>
    <x v="105"/>
    <n v="0"/>
    <n v="0"/>
    <n v="0"/>
    <n v="0"/>
    <n v="0"/>
    <s v="N/A"/>
    <n v="0"/>
    <n v="0"/>
    <n v="0"/>
    <n v="0"/>
    <n v="0"/>
    <n v="0"/>
    <n v="0"/>
    <n v="0"/>
    <n v="0"/>
    <n v="0"/>
    <n v="0"/>
    <n v="0"/>
    <n v="0"/>
    <s v="FED HOUSNG &amp; COMM DEV FND"/>
    <s v="FHCD SEATAC SKATE PARK"/>
    <s v="PROGRAM YEAR PROJECTS"/>
    <s v="HOUSING AND COMMUNITY DEVELOPMENT"/>
  </r>
  <r>
    <x v="0"/>
    <s v="1046440"/>
    <s v="350047"/>
    <x v="70"/>
    <s v="5590000"/>
    <n v="2015"/>
    <x v="3"/>
    <x v="70"/>
    <n v="0"/>
    <n v="0"/>
    <n v="0"/>
    <n v="0"/>
    <n v="0"/>
    <s v="N/A"/>
    <n v="0"/>
    <n v="0"/>
    <n v="0"/>
    <n v="0"/>
    <n v="0"/>
    <n v="0"/>
    <n v="0"/>
    <n v="0"/>
    <n v="0"/>
    <n v="0"/>
    <n v="0"/>
    <n v="0"/>
    <n v="0"/>
    <s v="FED HOUSNG &amp; COMM DEV FND"/>
    <s v="FHCD SEATAC SKATE PARK"/>
    <s v="PROGRAM YEAR PROJECTS"/>
    <s v="HOUSING AND COMMUNITY DEVELOPMENT"/>
  </r>
  <r>
    <x v="0"/>
    <s v="1046440"/>
    <s v="350047"/>
    <x v="71"/>
    <s v="5590000"/>
    <n v="2015"/>
    <x v="3"/>
    <x v="71"/>
    <n v="0"/>
    <n v="0"/>
    <n v="0"/>
    <n v="0"/>
    <n v="0"/>
    <s v="N/A"/>
    <n v="0"/>
    <n v="0"/>
    <n v="0"/>
    <n v="0"/>
    <n v="0"/>
    <n v="0"/>
    <n v="0"/>
    <n v="0"/>
    <n v="0"/>
    <n v="0"/>
    <n v="0"/>
    <n v="0"/>
    <n v="0"/>
    <s v="FED HOUSNG &amp; COMM DEV FND"/>
    <s v="FHCD SEATAC SKATE PARK"/>
    <s v="PROGRAM YEAR PROJECTS"/>
    <s v="HOUSING AND COMMUNITY DEVELOPMENT"/>
  </r>
  <r>
    <x v="0"/>
    <s v="1046440"/>
    <s v="350047"/>
    <x v="72"/>
    <s v="5590000"/>
    <n v="2015"/>
    <x v="3"/>
    <x v="72"/>
    <n v="0"/>
    <n v="0"/>
    <n v="0"/>
    <n v="0"/>
    <n v="0"/>
    <s v="N/A"/>
    <n v="0"/>
    <n v="0"/>
    <n v="0"/>
    <n v="0"/>
    <n v="0"/>
    <n v="0"/>
    <n v="0"/>
    <n v="0"/>
    <n v="0"/>
    <n v="0"/>
    <n v="0"/>
    <n v="0"/>
    <n v="0"/>
    <s v="FED HOUSNG &amp; COMM DEV FND"/>
    <s v="FHCD SEATAC SKATE PARK"/>
    <s v="PROGRAM YEAR PROJECTS"/>
    <s v="HOUSING AND COMMUNITY DEVELOPMENT"/>
  </r>
  <r>
    <x v="0"/>
    <s v="1046440"/>
    <s v="350047"/>
    <x v="41"/>
    <s v="5590000"/>
    <n v="2015"/>
    <x v="3"/>
    <x v="41"/>
    <n v="0"/>
    <n v="0"/>
    <n v="0"/>
    <n v="0"/>
    <n v="0"/>
    <s v="N/A"/>
    <n v="0"/>
    <n v="0"/>
    <n v="0"/>
    <n v="0"/>
    <n v="0"/>
    <n v="0"/>
    <n v="0"/>
    <n v="0"/>
    <n v="0"/>
    <n v="0"/>
    <n v="0"/>
    <n v="0"/>
    <n v="0"/>
    <s v="FED HOUSNG &amp; COMM DEV FND"/>
    <s v="FHCD SEATAC SKATE PARK"/>
    <s v="PROGRAM YEAR PROJECTS"/>
    <s v="HOUSING AND COMMUNITY DEVELOPMENT"/>
  </r>
  <r>
    <x v="0"/>
    <s v="1046440"/>
    <s v="350047"/>
    <x v="108"/>
    <s v="5590000"/>
    <n v="2015"/>
    <x v="3"/>
    <x v="108"/>
    <n v="0"/>
    <n v="0"/>
    <n v="0"/>
    <n v="0"/>
    <n v="0"/>
    <s v="N/A"/>
    <n v="0"/>
    <n v="0"/>
    <n v="0"/>
    <n v="0"/>
    <n v="0"/>
    <n v="0"/>
    <n v="0"/>
    <n v="0"/>
    <n v="0"/>
    <n v="0"/>
    <n v="0"/>
    <n v="0"/>
    <n v="0"/>
    <s v="FED HOUSNG &amp; COMM DEV FND"/>
    <s v="FHCD SEATAC SKATE PARK"/>
    <s v="PROGRAM YEAR PROJECTS"/>
    <s v="HOUSING AND COMMUNITY DEVELOPMENT"/>
  </r>
  <r>
    <x v="0"/>
    <s v="1046440"/>
    <s v="350047"/>
    <x v="42"/>
    <s v="5590000"/>
    <n v="2015"/>
    <x v="3"/>
    <x v="42"/>
    <n v="0"/>
    <n v="0"/>
    <n v="0"/>
    <n v="0"/>
    <n v="0"/>
    <s v="N/A"/>
    <n v="0"/>
    <n v="0"/>
    <n v="0"/>
    <n v="0"/>
    <n v="0"/>
    <n v="0"/>
    <n v="0"/>
    <n v="0"/>
    <n v="0"/>
    <n v="0"/>
    <n v="0"/>
    <n v="0"/>
    <n v="0"/>
    <s v="FED HOUSNG &amp; COMM DEV FND"/>
    <s v="FHCD SEATAC SKATE PARK"/>
    <s v="PROGRAM YEAR PROJECTS"/>
    <s v="HOUSING AND COMMUNITY DEVELOPMENT"/>
  </r>
  <r>
    <x v="0"/>
    <s v="1046440"/>
    <s v="350047"/>
    <x v="103"/>
    <s v="5590000"/>
    <n v="2015"/>
    <x v="3"/>
    <x v="103"/>
    <n v="0"/>
    <n v="0"/>
    <n v="0"/>
    <n v="0"/>
    <n v="0"/>
    <s v="N/A"/>
    <n v="0"/>
    <n v="0"/>
    <n v="0"/>
    <n v="0"/>
    <n v="0"/>
    <n v="0"/>
    <n v="0"/>
    <n v="0"/>
    <n v="0"/>
    <n v="0"/>
    <n v="0"/>
    <n v="0"/>
    <n v="0"/>
    <s v="FED HOUSNG &amp; COMM DEV FND"/>
    <s v="FHCD SEATAC SKATE PARK"/>
    <s v="PROGRAM YEAR PROJECTS"/>
    <s v="HOUSING AND COMMUNITY DEVELOPMENT"/>
  </r>
  <r>
    <x v="0"/>
    <s v="1046440"/>
    <s v="350047"/>
    <x v="53"/>
    <s v="5590000"/>
    <n v="2015"/>
    <x v="3"/>
    <x v="53"/>
    <n v="0"/>
    <n v="0"/>
    <n v="0"/>
    <n v="0"/>
    <n v="0"/>
    <s v="N/A"/>
    <n v="0"/>
    <n v="0"/>
    <n v="0"/>
    <n v="0"/>
    <n v="0"/>
    <n v="0"/>
    <n v="0"/>
    <n v="0"/>
    <n v="0"/>
    <n v="0"/>
    <n v="0"/>
    <n v="0"/>
    <n v="0"/>
    <s v="FED HOUSNG &amp; COMM DEV FND"/>
    <s v="FHCD SEATAC SKATE PARK"/>
    <s v="PROGRAM YEAR PROJECTS"/>
    <s v="HOUSING AND COMMUNITY DEVELOPMENT"/>
  </r>
  <r>
    <x v="0"/>
    <s v="1046440"/>
    <s v="350047"/>
    <x v="54"/>
    <s v="5590000"/>
    <n v="2015"/>
    <x v="3"/>
    <x v="54"/>
    <n v="0"/>
    <n v="0"/>
    <n v="0"/>
    <n v="0"/>
    <n v="0"/>
    <s v="N/A"/>
    <n v="0"/>
    <n v="0"/>
    <n v="0"/>
    <n v="0"/>
    <n v="0"/>
    <n v="0"/>
    <n v="0"/>
    <n v="0"/>
    <n v="0"/>
    <n v="0"/>
    <n v="0"/>
    <n v="0"/>
    <n v="0"/>
    <s v="FED HOUSNG &amp; COMM DEV FND"/>
    <s v="FHCD SEATAC SKATE PARK"/>
    <s v="PROGRAM YEAR PROJECTS"/>
    <s v="HOUSING AND COMMUNITY DEVELOPMENT"/>
  </r>
  <r>
    <x v="0"/>
    <s v="1046442"/>
    <s v="000000"/>
    <x v="6"/>
    <s v="0000000"/>
    <n v="2015"/>
    <x v="0"/>
    <x v="6"/>
    <n v="0"/>
    <n v="0"/>
    <n v="0"/>
    <n v="0"/>
    <n v="0"/>
    <s v="N/A"/>
    <n v="0"/>
    <n v="0"/>
    <n v="0"/>
    <n v="0"/>
    <n v="0"/>
    <n v="0"/>
    <n v="0"/>
    <n v="0"/>
    <n v="0"/>
    <n v="0"/>
    <n v="0"/>
    <n v="0"/>
    <n v="0"/>
    <s v="FED HOUSNG &amp; COMM DEV FND"/>
    <s v="FHCD SNQUALMIE STR LGHTS"/>
    <s v="DEFAULT"/>
    <s v="Default"/>
  </r>
  <r>
    <x v="0"/>
    <s v="1046442"/>
    <s v="000000"/>
    <x v="9"/>
    <s v="0000000"/>
    <n v="2015"/>
    <x v="0"/>
    <x v="9"/>
    <n v="0"/>
    <n v="0"/>
    <n v="-15026.210000000001"/>
    <n v="0"/>
    <n v="15026.210000000001"/>
    <s v="N/A"/>
    <n v="0"/>
    <n v="0"/>
    <n v="0"/>
    <n v="0"/>
    <n v="0"/>
    <n v="0"/>
    <n v="-15026.210000000001"/>
    <n v="0"/>
    <n v="0"/>
    <n v="0"/>
    <n v="0"/>
    <n v="0"/>
    <n v="0"/>
    <s v="FED HOUSNG &amp; COMM DEV FND"/>
    <s v="FHCD SNQUALMIE STR LGHTS"/>
    <s v="DEFAULT"/>
    <s v="Default"/>
  </r>
  <r>
    <x v="0"/>
    <s v="1046442"/>
    <s v="000000"/>
    <x v="29"/>
    <s v="0000000"/>
    <n v="2015"/>
    <x v="1"/>
    <x v="29"/>
    <n v="0"/>
    <n v="0"/>
    <n v="15026.210000000001"/>
    <n v="0"/>
    <n v="-15026.210000000001"/>
    <s v="N/A"/>
    <n v="0"/>
    <n v="0"/>
    <n v="0"/>
    <n v="0"/>
    <n v="0"/>
    <n v="0"/>
    <n v="15026.210000000001"/>
    <n v="0"/>
    <n v="0"/>
    <n v="0"/>
    <n v="0"/>
    <n v="0"/>
    <n v="0"/>
    <s v="FED HOUSNG &amp; COMM DEV FND"/>
    <s v="FHCD SNQUALMIE STR LGHTS"/>
    <s v="DEFAULT"/>
    <s v="Default"/>
  </r>
  <r>
    <x v="0"/>
    <s v="1046442"/>
    <s v="350047"/>
    <x v="55"/>
    <s v="0000000"/>
    <n v="2015"/>
    <x v="4"/>
    <x v="55"/>
    <n v="0"/>
    <n v="0"/>
    <n v="0"/>
    <n v="0"/>
    <n v="0"/>
    <s v="N/A"/>
    <n v="0"/>
    <n v="0"/>
    <n v="0"/>
    <n v="0"/>
    <n v="0"/>
    <n v="0"/>
    <n v="0"/>
    <n v="0"/>
    <n v="0"/>
    <n v="0"/>
    <n v="0"/>
    <n v="0"/>
    <n v="0"/>
    <s v="FED HOUSNG &amp; COMM DEV FND"/>
    <s v="FHCD SNQUALMIE STR LGHTS"/>
    <s v="PROGRAM YEAR PROJECTS"/>
    <s v="Default"/>
  </r>
  <r>
    <x v="0"/>
    <s v="1046442"/>
    <s v="350047"/>
    <x v="113"/>
    <s v="0000000"/>
    <n v="2015"/>
    <x v="4"/>
    <x v="113"/>
    <n v="0"/>
    <n v="0"/>
    <n v="0"/>
    <n v="0"/>
    <n v="0"/>
    <s v="N/A"/>
    <n v="0"/>
    <n v="0"/>
    <n v="0"/>
    <n v="0"/>
    <n v="0"/>
    <n v="0"/>
    <n v="0"/>
    <n v="0"/>
    <n v="0"/>
    <n v="0"/>
    <n v="0"/>
    <n v="0"/>
    <n v="0"/>
    <s v="FED HOUSNG &amp; COMM DEV FND"/>
    <s v="FHCD SNQUALMIE STR LGHTS"/>
    <s v="PROGRAM YEAR PROJECTS"/>
    <s v="Default"/>
  </r>
  <r>
    <x v="0"/>
    <s v="1046442"/>
    <s v="350047"/>
    <x v="37"/>
    <s v="0000000"/>
    <n v="2015"/>
    <x v="4"/>
    <x v="37"/>
    <n v="0"/>
    <n v="0"/>
    <n v="0"/>
    <n v="0"/>
    <n v="0"/>
    <s v="N/A"/>
    <n v="0"/>
    <n v="0"/>
    <n v="0"/>
    <n v="0"/>
    <n v="0"/>
    <n v="0"/>
    <n v="0"/>
    <n v="0"/>
    <n v="0"/>
    <n v="0"/>
    <n v="0"/>
    <n v="0"/>
    <n v="0"/>
    <s v="FED HOUSNG &amp; COMM DEV FND"/>
    <s v="FHCD SNQUALMIE STR LGHTS"/>
    <s v="PROGRAM YEAR PROJECTS"/>
    <s v="Default"/>
  </r>
  <r>
    <x v="0"/>
    <s v="1046442"/>
    <s v="350047"/>
    <x v="38"/>
    <s v="5590000"/>
    <n v="2015"/>
    <x v="3"/>
    <x v="38"/>
    <n v="0"/>
    <n v="0"/>
    <n v="0"/>
    <n v="0"/>
    <n v="0"/>
    <s v="N/A"/>
    <n v="0"/>
    <n v="0"/>
    <n v="0"/>
    <n v="0"/>
    <n v="0"/>
    <n v="0"/>
    <n v="0"/>
    <n v="0"/>
    <n v="0"/>
    <n v="0"/>
    <n v="0"/>
    <n v="0"/>
    <n v="0"/>
    <s v="FED HOUSNG &amp; COMM DEV FND"/>
    <s v="FHCD SNQUALMIE STR LGHTS"/>
    <s v="PROGRAM YEAR PROJECTS"/>
    <s v="HOUSING AND COMMUNITY DEVELOPMENT"/>
  </r>
  <r>
    <x v="0"/>
    <s v="1046442"/>
    <s v="350047"/>
    <x v="70"/>
    <s v="5590000"/>
    <n v="2015"/>
    <x v="3"/>
    <x v="70"/>
    <n v="0"/>
    <n v="0"/>
    <n v="0"/>
    <n v="0"/>
    <n v="0"/>
    <s v="N/A"/>
    <n v="0"/>
    <n v="0"/>
    <n v="0"/>
    <n v="0"/>
    <n v="0"/>
    <n v="0"/>
    <n v="0"/>
    <n v="0"/>
    <n v="0"/>
    <n v="0"/>
    <n v="0"/>
    <n v="0"/>
    <n v="0"/>
    <s v="FED HOUSNG &amp; COMM DEV FND"/>
    <s v="FHCD SNQUALMIE STR LGHTS"/>
    <s v="PROGRAM YEAR PROJECTS"/>
    <s v="HOUSING AND COMMUNITY DEVELOPMENT"/>
  </r>
  <r>
    <x v="0"/>
    <s v="1046442"/>
    <s v="350047"/>
    <x v="71"/>
    <s v="5590000"/>
    <n v="2015"/>
    <x v="3"/>
    <x v="71"/>
    <n v="0"/>
    <n v="0"/>
    <n v="0"/>
    <n v="0"/>
    <n v="0"/>
    <s v="N/A"/>
    <n v="0"/>
    <n v="0"/>
    <n v="0"/>
    <n v="0"/>
    <n v="0"/>
    <n v="0"/>
    <n v="0"/>
    <n v="0"/>
    <n v="0"/>
    <n v="0"/>
    <n v="0"/>
    <n v="0"/>
    <n v="0"/>
    <s v="FED HOUSNG &amp; COMM DEV FND"/>
    <s v="FHCD SNQUALMIE STR LGHTS"/>
    <s v="PROGRAM YEAR PROJECTS"/>
    <s v="HOUSING AND COMMUNITY DEVELOPMENT"/>
  </r>
  <r>
    <x v="0"/>
    <s v="1046442"/>
    <s v="350047"/>
    <x v="72"/>
    <s v="5590000"/>
    <n v="2015"/>
    <x v="3"/>
    <x v="72"/>
    <n v="0"/>
    <n v="0"/>
    <n v="0"/>
    <n v="0"/>
    <n v="0"/>
    <s v="N/A"/>
    <n v="0"/>
    <n v="0"/>
    <n v="0"/>
    <n v="0"/>
    <n v="0"/>
    <n v="0"/>
    <n v="0"/>
    <n v="0"/>
    <n v="0"/>
    <n v="0"/>
    <n v="0"/>
    <n v="0"/>
    <n v="0"/>
    <s v="FED HOUSNG &amp; COMM DEV FND"/>
    <s v="FHCD SNQUALMIE STR LGHTS"/>
    <s v="PROGRAM YEAR PROJECTS"/>
    <s v="HOUSING AND COMMUNITY DEVELOPMENT"/>
  </r>
  <r>
    <x v="0"/>
    <s v="1046442"/>
    <s v="350047"/>
    <x v="41"/>
    <s v="5590000"/>
    <n v="2015"/>
    <x v="3"/>
    <x v="41"/>
    <n v="0"/>
    <n v="0"/>
    <n v="0"/>
    <n v="0"/>
    <n v="0"/>
    <s v="N/A"/>
    <n v="0"/>
    <n v="0"/>
    <n v="0"/>
    <n v="0"/>
    <n v="0"/>
    <n v="0"/>
    <n v="0"/>
    <n v="0"/>
    <n v="0"/>
    <n v="0"/>
    <n v="0"/>
    <n v="0"/>
    <n v="0"/>
    <s v="FED HOUSNG &amp; COMM DEV FND"/>
    <s v="FHCD SNQUALMIE STR LGHTS"/>
    <s v="PROGRAM YEAR PROJECTS"/>
    <s v="HOUSING AND COMMUNITY DEVELOPMENT"/>
  </r>
  <r>
    <x v="0"/>
    <s v="1046442"/>
    <s v="350047"/>
    <x v="108"/>
    <s v="5590000"/>
    <n v="2015"/>
    <x v="3"/>
    <x v="108"/>
    <n v="0"/>
    <n v="0"/>
    <n v="0"/>
    <n v="0"/>
    <n v="0"/>
    <s v="N/A"/>
    <n v="0"/>
    <n v="0"/>
    <n v="0"/>
    <n v="0"/>
    <n v="0"/>
    <n v="0"/>
    <n v="0"/>
    <n v="0"/>
    <n v="0"/>
    <n v="0"/>
    <n v="0"/>
    <n v="0"/>
    <n v="0"/>
    <s v="FED HOUSNG &amp; COMM DEV FND"/>
    <s v="FHCD SNQUALMIE STR LGHTS"/>
    <s v="PROGRAM YEAR PROJECTS"/>
    <s v="HOUSING AND COMMUNITY DEVELOPMENT"/>
  </r>
  <r>
    <x v="0"/>
    <s v="1046442"/>
    <s v="350047"/>
    <x v="42"/>
    <s v="5590000"/>
    <n v="2015"/>
    <x v="3"/>
    <x v="42"/>
    <n v="0"/>
    <n v="0"/>
    <n v="0"/>
    <n v="0"/>
    <n v="0"/>
    <s v="N/A"/>
    <n v="0"/>
    <n v="0"/>
    <n v="0"/>
    <n v="0"/>
    <n v="0"/>
    <n v="0"/>
    <n v="0"/>
    <n v="0"/>
    <n v="0"/>
    <n v="0"/>
    <n v="0"/>
    <n v="0"/>
    <n v="0"/>
    <s v="FED HOUSNG &amp; COMM DEV FND"/>
    <s v="FHCD SNQUALMIE STR LGHTS"/>
    <s v="PROGRAM YEAR PROJECTS"/>
    <s v="HOUSING AND COMMUNITY DEVELOPMENT"/>
  </r>
  <r>
    <x v="0"/>
    <s v="1046442"/>
    <s v="350047"/>
    <x v="103"/>
    <s v="5590000"/>
    <n v="2015"/>
    <x v="3"/>
    <x v="103"/>
    <n v="0"/>
    <n v="0"/>
    <n v="0"/>
    <n v="0"/>
    <n v="0"/>
    <s v="N/A"/>
    <n v="0"/>
    <n v="0"/>
    <n v="0"/>
    <n v="0"/>
    <n v="0"/>
    <n v="0"/>
    <n v="0"/>
    <n v="0"/>
    <n v="0"/>
    <n v="0"/>
    <n v="0"/>
    <n v="0"/>
    <n v="0"/>
    <s v="FED HOUSNG &amp; COMM DEV FND"/>
    <s v="FHCD SNQUALMIE STR LGHTS"/>
    <s v="PROGRAM YEAR PROJECTS"/>
    <s v="HOUSING AND COMMUNITY DEVELOPMENT"/>
  </r>
  <r>
    <x v="0"/>
    <s v="1046442"/>
    <s v="350047"/>
    <x v="53"/>
    <s v="5590000"/>
    <n v="2015"/>
    <x v="3"/>
    <x v="53"/>
    <n v="0"/>
    <n v="0"/>
    <n v="0"/>
    <n v="0"/>
    <n v="0"/>
    <s v="N/A"/>
    <n v="0"/>
    <n v="0"/>
    <n v="0"/>
    <n v="0"/>
    <n v="0"/>
    <n v="0"/>
    <n v="0"/>
    <n v="0"/>
    <n v="0"/>
    <n v="0"/>
    <n v="0"/>
    <n v="0"/>
    <n v="0"/>
    <s v="FED HOUSNG &amp; COMM DEV FND"/>
    <s v="FHCD SNQUALMIE STR LGHTS"/>
    <s v="PROGRAM YEAR PROJECTS"/>
    <s v="HOUSING AND COMMUNITY DEVELOPMENT"/>
  </r>
  <r>
    <x v="0"/>
    <s v="1046442"/>
    <s v="350047"/>
    <x v="54"/>
    <s v="5590000"/>
    <n v="2015"/>
    <x v="3"/>
    <x v="54"/>
    <n v="0"/>
    <n v="0"/>
    <n v="0"/>
    <n v="0"/>
    <n v="0"/>
    <s v="N/A"/>
    <n v="0"/>
    <n v="0"/>
    <n v="0"/>
    <n v="0"/>
    <n v="0"/>
    <n v="0"/>
    <n v="0"/>
    <n v="0"/>
    <n v="0"/>
    <n v="0"/>
    <n v="0"/>
    <n v="0"/>
    <n v="0"/>
    <s v="FED HOUSNG &amp; COMM DEV FND"/>
    <s v="FHCD SNQUALMIE STR LGHTS"/>
    <s v="PROGRAM YEAR PROJECTS"/>
    <s v="HOUSING AND COMMUNITY DEVELOPMENT"/>
  </r>
  <r>
    <x v="0"/>
    <s v="1046447"/>
    <s v="000000"/>
    <x v="6"/>
    <s v="0000000"/>
    <n v="2015"/>
    <x v="0"/>
    <x v="6"/>
    <n v="0"/>
    <n v="0"/>
    <n v="0"/>
    <n v="0"/>
    <n v="0"/>
    <s v="N/A"/>
    <n v="0"/>
    <n v="0"/>
    <n v="0"/>
    <n v="0"/>
    <n v="0"/>
    <n v="0"/>
    <n v="0"/>
    <n v="0"/>
    <n v="0"/>
    <n v="0"/>
    <n v="0"/>
    <n v="0"/>
    <n v="0"/>
    <s v="FED HOUSNG &amp; COMM DEV FND"/>
    <s v="FHCD EDVP FRIENDS PL"/>
    <s v="DEFAULT"/>
    <s v="Default"/>
  </r>
  <r>
    <x v="0"/>
    <s v="1046447"/>
    <s v="000000"/>
    <x v="9"/>
    <s v="0000000"/>
    <n v="2015"/>
    <x v="0"/>
    <x v="9"/>
    <n v="0"/>
    <n v="0"/>
    <n v="0"/>
    <n v="0"/>
    <n v="0"/>
    <s v="N/A"/>
    <n v="0"/>
    <n v="0"/>
    <n v="0"/>
    <n v="0"/>
    <n v="0"/>
    <n v="0"/>
    <n v="0"/>
    <n v="0"/>
    <n v="0"/>
    <n v="0"/>
    <n v="0"/>
    <n v="0"/>
    <n v="0"/>
    <s v="FED HOUSNG &amp; COMM DEV FND"/>
    <s v="FHCD EDVP FRIENDS PL"/>
    <s v="DEFAULT"/>
    <s v="Default"/>
  </r>
  <r>
    <x v="0"/>
    <s v="1046447"/>
    <s v="000000"/>
    <x v="29"/>
    <s v="0000000"/>
    <n v="2015"/>
    <x v="1"/>
    <x v="29"/>
    <n v="0"/>
    <n v="0"/>
    <n v="0"/>
    <n v="0"/>
    <n v="0"/>
    <s v="N/A"/>
    <n v="0"/>
    <n v="0"/>
    <n v="0"/>
    <n v="0"/>
    <n v="0"/>
    <n v="0"/>
    <n v="0"/>
    <n v="0"/>
    <n v="0"/>
    <n v="0"/>
    <n v="0"/>
    <n v="0"/>
    <n v="0"/>
    <s v="FED HOUSNG &amp; COMM DEV FND"/>
    <s v="FHCD EDVP FRIENDS PL"/>
    <s v="DEFAULT"/>
    <s v="Default"/>
  </r>
  <r>
    <x v="0"/>
    <s v="1046447"/>
    <s v="350104"/>
    <x v="64"/>
    <s v="0000000"/>
    <n v="2015"/>
    <x v="4"/>
    <x v="64"/>
    <n v="0"/>
    <n v="0"/>
    <n v="0"/>
    <n v="0"/>
    <n v="0"/>
    <s v="N/A"/>
    <n v="0"/>
    <n v="0"/>
    <n v="0"/>
    <n v="0"/>
    <n v="0"/>
    <n v="0"/>
    <n v="0"/>
    <n v="0"/>
    <n v="0"/>
    <n v="0"/>
    <n v="0"/>
    <n v="0"/>
    <n v="0"/>
    <s v="FED HOUSNG &amp; COMM DEV FND"/>
    <s v="FHCD EDVP FRIENDS PL"/>
    <s v="EASTSIDE DOMESTIC VIOL PG"/>
    <s v="Default"/>
  </r>
  <r>
    <x v="0"/>
    <s v="1046447"/>
    <s v="350104"/>
    <x v="38"/>
    <s v="5590000"/>
    <n v="2015"/>
    <x v="3"/>
    <x v="38"/>
    <n v="0"/>
    <n v="0"/>
    <n v="0"/>
    <n v="0"/>
    <n v="0"/>
    <s v="N/A"/>
    <n v="0"/>
    <n v="0"/>
    <n v="0"/>
    <n v="0"/>
    <n v="0"/>
    <n v="0"/>
    <n v="0"/>
    <n v="0"/>
    <n v="0"/>
    <n v="0"/>
    <n v="0"/>
    <n v="0"/>
    <n v="0"/>
    <s v="FED HOUSNG &amp; COMM DEV FND"/>
    <s v="FHCD EDVP FRIENDS PL"/>
    <s v="EASTSIDE DOMESTIC VIOL PG"/>
    <s v="HOUSING AND COMMUNITY DEVELOPMENT"/>
  </r>
  <r>
    <x v="0"/>
    <s v="1046447"/>
    <s v="350104"/>
    <x v="41"/>
    <s v="5590000"/>
    <n v="2015"/>
    <x v="3"/>
    <x v="41"/>
    <n v="0"/>
    <n v="0"/>
    <n v="0"/>
    <n v="0"/>
    <n v="0"/>
    <s v="N/A"/>
    <n v="0"/>
    <n v="0"/>
    <n v="0"/>
    <n v="0"/>
    <n v="0"/>
    <n v="0"/>
    <n v="0"/>
    <n v="0"/>
    <n v="0"/>
    <n v="0"/>
    <n v="0"/>
    <n v="0"/>
    <n v="0"/>
    <s v="FED HOUSNG &amp; COMM DEV FND"/>
    <s v="FHCD EDVP FRIENDS PL"/>
    <s v="EASTSIDE DOMESTIC VIOL PG"/>
    <s v="HOUSING AND COMMUNITY DEVELOPMENT"/>
  </r>
  <r>
    <x v="0"/>
    <s v="1046447"/>
    <s v="350104"/>
    <x v="136"/>
    <s v="5590000"/>
    <n v="2015"/>
    <x v="3"/>
    <x v="136"/>
    <n v="0"/>
    <n v="0"/>
    <n v="0"/>
    <n v="0"/>
    <n v="0"/>
    <s v="N/A"/>
    <n v="0"/>
    <n v="0"/>
    <n v="0"/>
    <n v="0"/>
    <n v="0"/>
    <n v="0"/>
    <n v="0"/>
    <n v="0"/>
    <n v="0"/>
    <n v="0"/>
    <n v="0"/>
    <n v="0"/>
    <n v="0"/>
    <s v="FED HOUSNG &amp; COMM DEV FND"/>
    <s v="FHCD EDVP FRIENDS PL"/>
    <s v="EASTSIDE DOMESTIC VIOL PG"/>
    <s v="HOUSING AND COMMUNITY DEVELOPMENT"/>
  </r>
  <r>
    <x v="0"/>
    <s v="1046447"/>
    <s v="350104"/>
    <x v="103"/>
    <s v="5590000"/>
    <n v="2015"/>
    <x v="3"/>
    <x v="103"/>
    <n v="0"/>
    <n v="0"/>
    <n v="0"/>
    <n v="0"/>
    <n v="0"/>
    <s v="N/A"/>
    <n v="0"/>
    <n v="0"/>
    <n v="0"/>
    <n v="0"/>
    <n v="0"/>
    <n v="0"/>
    <n v="0"/>
    <n v="0"/>
    <n v="0"/>
    <n v="0"/>
    <n v="0"/>
    <n v="0"/>
    <n v="0"/>
    <s v="FED HOUSNG &amp; COMM DEV FND"/>
    <s v="FHCD EDVP FRIENDS PL"/>
    <s v="EASTSIDE DOMESTIC VIOL PG"/>
    <s v="HOUSING AND COMMUNITY DEVELOPMENT"/>
  </r>
  <r>
    <x v="0"/>
    <s v="1046447"/>
    <s v="350104"/>
    <x v="53"/>
    <s v="5590000"/>
    <n v="2015"/>
    <x v="3"/>
    <x v="53"/>
    <n v="0"/>
    <n v="0"/>
    <n v="0"/>
    <n v="0"/>
    <n v="0"/>
    <s v="N/A"/>
    <n v="0"/>
    <n v="0"/>
    <n v="0"/>
    <n v="0"/>
    <n v="0"/>
    <n v="0"/>
    <n v="0"/>
    <n v="0"/>
    <n v="0"/>
    <n v="0"/>
    <n v="0"/>
    <n v="0"/>
    <n v="0"/>
    <s v="FED HOUSNG &amp; COMM DEV FND"/>
    <s v="FHCD EDVP FRIENDS PL"/>
    <s v="EASTSIDE DOMESTIC VIOL PG"/>
    <s v="HOUSING AND COMMUNITY DEVELOPMENT"/>
  </r>
  <r>
    <x v="0"/>
    <s v="1046447"/>
    <s v="350104"/>
    <x v="54"/>
    <s v="5590000"/>
    <n v="2015"/>
    <x v="3"/>
    <x v="54"/>
    <n v="0"/>
    <n v="0"/>
    <n v="0"/>
    <n v="0"/>
    <n v="0"/>
    <s v="N/A"/>
    <n v="0"/>
    <n v="0"/>
    <n v="0"/>
    <n v="0"/>
    <n v="0"/>
    <n v="0"/>
    <n v="0"/>
    <n v="0"/>
    <n v="0"/>
    <n v="0"/>
    <n v="0"/>
    <n v="0"/>
    <n v="0"/>
    <s v="FED HOUSNG &amp; COMM DEV FND"/>
    <s v="FHCD EDVP FRIENDS PL"/>
    <s v="EASTSIDE DOMESTIC VIOL PG"/>
    <s v="HOUSING AND COMMUNITY DEVELOPMENT"/>
  </r>
  <r>
    <x v="0"/>
    <s v="1046477"/>
    <s v="000000"/>
    <x v="6"/>
    <s v="0000000"/>
    <n v="2015"/>
    <x v="0"/>
    <x v="6"/>
    <n v="0"/>
    <n v="0"/>
    <n v="0"/>
    <n v="0"/>
    <n v="0"/>
    <s v="N/A"/>
    <n v="0"/>
    <n v="0"/>
    <n v="0"/>
    <n v="0"/>
    <n v="0"/>
    <n v="0"/>
    <n v="0"/>
    <n v="0"/>
    <n v="0"/>
    <n v="0"/>
    <n v="0"/>
    <n v="0"/>
    <n v="0"/>
    <s v="FED HOUSNG &amp; COMM DEV FND"/>
    <s v="FHCD HOUSE KEY ARCH 2011"/>
    <s v="DEFAULT"/>
    <s v="Default"/>
  </r>
  <r>
    <x v="0"/>
    <s v="1046477"/>
    <s v="000000"/>
    <x v="9"/>
    <s v="0000000"/>
    <n v="2015"/>
    <x v="0"/>
    <x v="9"/>
    <n v="0"/>
    <n v="0"/>
    <n v="0"/>
    <n v="0"/>
    <n v="0"/>
    <s v="N/A"/>
    <n v="0"/>
    <n v="0"/>
    <n v="0"/>
    <n v="0"/>
    <n v="0"/>
    <n v="0"/>
    <n v="0"/>
    <n v="0"/>
    <n v="0"/>
    <n v="0"/>
    <n v="0"/>
    <n v="0"/>
    <n v="0"/>
    <s v="FED HOUSNG &amp; COMM DEV FND"/>
    <s v="FHCD HOUSE KEY ARCH 2011"/>
    <s v="DEFAULT"/>
    <s v="Default"/>
  </r>
  <r>
    <x v="0"/>
    <s v="1046477"/>
    <s v="000000"/>
    <x v="29"/>
    <s v="0000000"/>
    <n v="2015"/>
    <x v="1"/>
    <x v="29"/>
    <n v="0"/>
    <n v="0"/>
    <n v="0"/>
    <n v="0"/>
    <n v="0"/>
    <s v="N/A"/>
    <n v="0"/>
    <n v="0"/>
    <n v="0"/>
    <n v="0"/>
    <n v="0"/>
    <n v="0"/>
    <n v="0"/>
    <n v="0"/>
    <n v="0"/>
    <n v="0"/>
    <n v="0"/>
    <n v="0"/>
    <n v="0"/>
    <s v="FED HOUSNG &amp; COMM DEV FND"/>
    <s v="FHCD HOUSE KEY ARCH 2011"/>
    <s v="DEFAULT"/>
    <s v="Default"/>
  </r>
  <r>
    <x v="0"/>
    <s v="1046477"/>
    <s v="350010"/>
    <x v="43"/>
    <s v="0000000"/>
    <n v="2015"/>
    <x v="4"/>
    <x v="43"/>
    <n v="0"/>
    <n v="0"/>
    <n v="0"/>
    <n v="0"/>
    <n v="0"/>
    <s v="N/A"/>
    <n v="0"/>
    <n v="0"/>
    <n v="0"/>
    <n v="0"/>
    <n v="0"/>
    <n v="0"/>
    <n v="0"/>
    <n v="0"/>
    <n v="0"/>
    <n v="0"/>
    <n v="0"/>
    <n v="0"/>
    <n v="0"/>
    <s v="FED HOUSNG &amp; COMM DEV FND"/>
    <s v="FHCD HOUSE KEY ARCH 2011"/>
    <s v="HOME AMER DREAM DPI"/>
    <s v="Default"/>
  </r>
  <r>
    <x v="0"/>
    <s v="1046477"/>
    <s v="350010"/>
    <x v="41"/>
    <s v="5590000"/>
    <n v="2015"/>
    <x v="3"/>
    <x v="41"/>
    <n v="0"/>
    <n v="0"/>
    <n v="0"/>
    <n v="0"/>
    <n v="0"/>
    <s v="N/A"/>
    <n v="0"/>
    <n v="0"/>
    <n v="0"/>
    <n v="0"/>
    <n v="0"/>
    <n v="0"/>
    <n v="0"/>
    <n v="0"/>
    <n v="0"/>
    <n v="0"/>
    <n v="0"/>
    <n v="0"/>
    <n v="0"/>
    <s v="FED HOUSNG &amp; COMM DEV FND"/>
    <s v="FHCD HOUSE KEY ARCH 2011"/>
    <s v="HOME AMER DREAM DPI"/>
    <s v="HOUSING AND COMMUNITY DEVELOPMENT"/>
  </r>
  <r>
    <x v="0"/>
    <s v="1046481"/>
    <s v="000000"/>
    <x v="6"/>
    <s v="0000000"/>
    <n v="2015"/>
    <x v="0"/>
    <x v="6"/>
    <n v="0"/>
    <n v="0"/>
    <n v="0"/>
    <n v="0"/>
    <n v="0"/>
    <s v="N/A"/>
    <n v="0"/>
    <n v="0"/>
    <n v="0"/>
    <n v="0"/>
    <n v="0"/>
    <n v="0"/>
    <n v="0"/>
    <n v="0"/>
    <n v="0"/>
    <n v="0"/>
    <n v="0"/>
    <n v="0"/>
    <n v="0"/>
    <s v="FED HOUSNG &amp; COMM DEV FND"/>
    <s v="FHCD SHORELINE SDWLK IMPROV"/>
    <s v="DEFAULT"/>
    <s v="Default"/>
  </r>
  <r>
    <x v="0"/>
    <s v="1046481"/>
    <s v="000000"/>
    <x v="9"/>
    <s v="0000000"/>
    <n v="2015"/>
    <x v="0"/>
    <x v="9"/>
    <n v="0"/>
    <n v="0"/>
    <n v="-273.8"/>
    <n v="0"/>
    <n v="273.8"/>
    <s v="N/A"/>
    <n v="0"/>
    <n v="0"/>
    <n v="0"/>
    <n v="0"/>
    <n v="0"/>
    <n v="0"/>
    <n v="-273.8"/>
    <n v="0"/>
    <n v="0"/>
    <n v="0"/>
    <n v="0"/>
    <n v="0"/>
    <n v="0"/>
    <s v="FED HOUSNG &amp; COMM DEV FND"/>
    <s v="FHCD SHORELINE SDWLK IMPROV"/>
    <s v="DEFAULT"/>
    <s v="Default"/>
  </r>
  <r>
    <x v="0"/>
    <s v="1046481"/>
    <s v="000000"/>
    <x v="29"/>
    <s v="0000000"/>
    <n v="2015"/>
    <x v="1"/>
    <x v="29"/>
    <n v="0"/>
    <n v="0"/>
    <n v="222.19"/>
    <n v="0"/>
    <n v="-222.19"/>
    <s v="N/A"/>
    <n v="0"/>
    <n v="0"/>
    <n v="0"/>
    <n v="0"/>
    <n v="0"/>
    <n v="0"/>
    <n v="222.19"/>
    <n v="0"/>
    <n v="0"/>
    <n v="0"/>
    <n v="0"/>
    <n v="0"/>
    <n v="0"/>
    <s v="FED HOUSNG &amp; COMM DEV FND"/>
    <s v="FHCD SHORELINE SDWLK IMPROV"/>
    <s v="DEFAULT"/>
    <s v="Default"/>
  </r>
  <r>
    <x v="0"/>
    <s v="1046481"/>
    <s v="350047"/>
    <x v="55"/>
    <s v="0000000"/>
    <n v="2015"/>
    <x v="4"/>
    <x v="55"/>
    <n v="0"/>
    <n v="0"/>
    <n v="0"/>
    <n v="0"/>
    <n v="0"/>
    <s v="N/A"/>
    <n v="0"/>
    <n v="0"/>
    <n v="0"/>
    <n v="0"/>
    <n v="0"/>
    <n v="0"/>
    <n v="0"/>
    <n v="0"/>
    <n v="0"/>
    <n v="0"/>
    <n v="0"/>
    <n v="0"/>
    <n v="0"/>
    <s v="FED HOUSNG &amp; COMM DEV FND"/>
    <s v="FHCD SHORELINE SDWLK IMPROV"/>
    <s v="PROGRAM YEAR PROJECTS"/>
    <s v="Default"/>
  </r>
  <r>
    <x v="0"/>
    <s v="1046481"/>
    <s v="350047"/>
    <x v="38"/>
    <s v="5590000"/>
    <n v="2015"/>
    <x v="3"/>
    <x v="38"/>
    <n v="0"/>
    <n v="0"/>
    <n v="0"/>
    <n v="0"/>
    <n v="0"/>
    <s v="N/A"/>
    <n v="0"/>
    <n v="0"/>
    <n v="0"/>
    <n v="0"/>
    <n v="192.66"/>
    <n v="0"/>
    <n v="0"/>
    <n v="0"/>
    <n v="137.61000000000001"/>
    <n v="0"/>
    <n v="-330.27"/>
    <n v="0"/>
    <n v="0"/>
    <s v="FED HOUSNG &amp; COMM DEV FND"/>
    <s v="FHCD SHORELINE SDWLK IMPROV"/>
    <s v="PROGRAM YEAR PROJECTS"/>
    <s v="HOUSING AND COMMUNITY DEVELOPMENT"/>
  </r>
  <r>
    <x v="0"/>
    <s v="1046481"/>
    <s v="350047"/>
    <x v="103"/>
    <s v="5590000"/>
    <n v="2015"/>
    <x v="3"/>
    <x v="103"/>
    <n v="0"/>
    <n v="0"/>
    <n v="0"/>
    <n v="0"/>
    <n v="0"/>
    <s v="N/A"/>
    <n v="0"/>
    <n v="0"/>
    <n v="0"/>
    <n v="0"/>
    <n v="0"/>
    <n v="0"/>
    <n v="0"/>
    <n v="0"/>
    <n v="0"/>
    <n v="0"/>
    <n v="0"/>
    <n v="0"/>
    <n v="0"/>
    <s v="FED HOUSNG &amp; COMM DEV FND"/>
    <s v="FHCD SHORELINE SDWLK IMPROV"/>
    <s v="PROGRAM YEAR PROJECTS"/>
    <s v="HOUSING AND COMMUNITY DEVELOPMENT"/>
  </r>
  <r>
    <x v="0"/>
    <s v="1046481"/>
    <s v="350047"/>
    <x v="53"/>
    <s v="5590000"/>
    <n v="2015"/>
    <x v="3"/>
    <x v="53"/>
    <n v="0"/>
    <n v="0"/>
    <n v="0"/>
    <n v="0"/>
    <n v="0"/>
    <s v="N/A"/>
    <n v="0"/>
    <n v="0"/>
    <n v="0"/>
    <n v="0"/>
    <n v="0"/>
    <n v="0"/>
    <n v="0"/>
    <n v="0"/>
    <n v="0"/>
    <n v="0"/>
    <n v="0"/>
    <n v="0"/>
    <n v="0"/>
    <s v="FED HOUSNG &amp; COMM DEV FND"/>
    <s v="FHCD SHORELINE SDWLK IMPROV"/>
    <s v="PROGRAM YEAR PROJECTS"/>
    <s v="HOUSING AND COMMUNITY DEVELOPMENT"/>
  </r>
  <r>
    <x v="0"/>
    <s v="1046481"/>
    <s v="350047"/>
    <x v="54"/>
    <s v="5590000"/>
    <n v="2015"/>
    <x v="3"/>
    <x v="54"/>
    <n v="0"/>
    <n v="0"/>
    <n v="0"/>
    <n v="0"/>
    <n v="0"/>
    <s v="N/A"/>
    <n v="0"/>
    <n v="0"/>
    <n v="0"/>
    <n v="0"/>
    <n v="0"/>
    <n v="0"/>
    <n v="0"/>
    <n v="0"/>
    <n v="0"/>
    <n v="0"/>
    <n v="0"/>
    <n v="0"/>
    <n v="0"/>
    <s v="FED HOUSNG &amp; COMM DEV FND"/>
    <s v="FHCD SHORELINE SDWLK IMPROV"/>
    <s v="PROGRAM YEAR PROJECTS"/>
    <s v="HOUSING AND COMMUNITY DEVELOPMENT"/>
  </r>
  <r>
    <x v="0"/>
    <s v="1046481"/>
    <s v="350047"/>
    <x v="120"/>
    <s v="5590000"/>
    <n v="2015"/>
    <x v="3"/>
    <x v="120"/>
    <n v="0"/>
    <n v="0"/>
    <n v="0"/>
    <n v="0"/>
    <n v="0"/>
    <s v="N/A"/>
    <n v="0"/>
    <n v="0"/>
    <n v="0"/>
    <n v="0"/>
    <n v="0"/>
    <n v="0"/>
    <n v="0"/>
    <n v="0"/>
    <n v="0"/>
    <n v="0"/>
    <n v="0"/>
    <n v="0"/>
    <n v="0"/>
    <s v="FED HOUSNG &amp; COMM DEV FND"/>
    <s v="FHCD SHORELINE SDWLK IMPROV"/>
    <s v="PROGRAM YEAR PROJECTS"/>
    <s v="HOUSING AND COMMUNITY DEVELOPMENT"/>
  </r>
  <r>
    <x v="0"/>
    <s v="1046501"/>
    <s v="000000"/>
    <x v="6"/>
    <s v="0000000"/>
    <n v="2015"/>
    <x v="0"/>
    <x v="6"/>
    <n v="0"/>
    <n v="0"/>
    <n v="0"/>
    <n v="0"/>
    <n v="0"/>
    <s v="N/A"/>
    <n v="0"/>
    <n v="0"/>
    <n v="0"/>
    <n v="0"/>
    <n v="0"/>
    <n v="0"/>
    <n v="0"/>
    <n v="0"/>
    <n v="0"/>
    <n v="0"/>
    <n v="0"/>
    <n v="0"/>
    <n v="0"/>
    <s v="FED HOUSNG &amp; COMM DEV FND"/>
    <s v="FHCD SNO VALLEY SR CTR RENO"/>
    <s v="DEFAULT"/>
    <s v="Default"/>
  </r>
  <r>
    <x v="0"/>
    <s v="1046501"/>
    <s v="000000"/>
    <x v="9"/>
    <s v="0000000"/>
    <n v="2015"/>
    <x v="0"/>
    <x v="9"/>
    <n v="0"/>
    <n v="0"/>
    <n v="52881.11"/>
    <n v="0"/>
    <n v="-52881.11"/>
    <s v="N/A"/>
    <n v="0"/>
    <n v="0"/>
    <n v="0"/>
    <n v="0"/>
    <n v="0"/>
    <n v="0"/>
    <n v="52881.11"/>
    <n v="0"/>
    <n v="0"/>
    <n v="0"/>
    <n v="0"/>
    <n v="0"/>
    <n v="0"/>
    <s v="FED HOUSNG &amp; COMM DEV FND"/>
    <s v="FHCD SNO VALLEY SR CTR RENO"/>
    <s v="DEFAULT"/>
    <s v="Default"/>
  </r>
  <r>
    <x v="0"/>
    <s v="1046501"/>
    <s v="000000"/>
    <x v="29"/>
    <s v="0000000"/>
    <n v="2015"/>
    <x v="1"/>
    <x v="29"/>
    <n v="0"/>
    <n v="0"/>
    <n v="-52875.200000000004"/>
    <n v="0"/>
    <n v="52875.200000000004"/>
    <s v="N/A"/>
    <n v="0"/>
    <n v="0"/>
    <n v="0"/>
    <n v="0"/>
    <n v="0"/>
    <n v="0"/>
    <n v="-52875.200000000004"/>
    <n v="0"/>
    <n v="0"/>
    <n v="0"/>
    <n v="0"/>
    <n v="0"/>
    <n v="0"/>
    <s v="FED HOUSNG &amp; COMM DEV FND"/>
    <s v="FHCD SNO VALLEY SR CTR RENO"/>
    <s v="DEFAULT"/>
    <s v="Default"/>
  </r>
  <r>
    <x v="0"/>
    <s v="1046501"/>
    <s v="350047"/>
    <x v="55"/>
    <s v="0000000"/>
    <n v="2015"/>
    <x v="4"/>
    <x v="55"/>
    <n v="0"/>
    <n v="0"/>
    <n v="0"/>
    <n v="0"/>
    <n v="0"/>
    <s v="N/A"/>
    <n v="0"/>
    <n v="0"/>
    <n v="0"/>
    <n v="0"/>
    <n v="0"/>
    <n v="0"/>
    <n v="0"/>
    <n v="0"/>
    <n v="0"/>
    <n v="0"/>
    <n v="0"/>
    <n v="0"/>
    <n v="0"/>
    <s v="FED HOUSNG &amp; COMM DEV FND"/>
    <s v="FHCD SNO VALLEY SR CTR RENO"/>
    <s v="PROGRAM YEAR PROJECTS"/>
    <s v="Default"/>
  </r>
  <r>
    <x v="0"/>
    <s v="1046501"/>
    <s v="350047"/>
    <x v="113"/>
    <s v="0000000"/>
    <n v="2015"/>
    <x v="4"/>
    <x v="113"/>
    <n v="0"/>
    <n v="0"/>
    <n v="0"/>
    <n v="0"/>
    <n v="0"/>
    <s v="N/A"/>
    <n v="0"/>
    <n v="0"/>
    <n v="0"/>
    <n v="0"/>
    <n v="0"/>
    <n v="0"/>
    <n v="0"/>
    <n v="0"/>
    <n v="0"/>
    <n v="0"/>
    <n v="0"/>
    <n v="0"/>
    <n v="0"/>
    <s v="FED HOUSNG &amp; COMM DEV FND"/>
    <s v="FHCD SNO VALLEY SR CTR RENO"/>
    <s v="PROGRAM YEAR PROJECTS"/>
    <s v="Default"/>
  </r>
  <r>
    <x v="0"/>
    <s v="1046501"/>
    <s v="350047"/>
    <x v="37"/>
    <s v="0000000"/>
    <n v="2015"/>
    <x v="4"/>
    <x v="37"/>
    <n v="0"/>
    <n v="0"/>
    <n v="0"/>
    <n v="0"/>
    <n v="0"/>
    <s v="N/A"/>
    <n v="0"/>
    <n v="0"/>
    <n v="0"/>
    <n v="0"/>
    <n v="0"/>
    <n v="0"/>
    <n v="0"/>
    <n v="0"/>
    <n v="0"/>
    <n v="0"/>
    <n v="0"/>
    <n v="0"/>
    <n v="0"/>
    <s v="FED HOUSNG &amp; COMM DEV FND"/>
    <s v="FHCD SNO VALLEY SR CTR RENO"/>
    <s v="PROGRAM YEAR PROJECTS"/>
    <s v="Default"/>
  </r>
  <r>
    <x v="0"/>
    <s v="1046501"/>
    <s v="350047"/>
    <x v="38"/>
    <s v="5590000"/>
    <n v="2015"/>
    <x v="3"/>
    <x v="38"/>
    <n v="0"/>
    <n v="0"/>
    <n v="0"/>
    <n v="0"/>
    <n v="0"/>
    <s v="N/A"/>
    <n v="0"/>
    <n v="0"/>
    <n v="0"/>
    <n v="0"/>
    <n v="0"/>
    <n v="0"/>
    <n v="0"/>
    <n v="0"/>
    <n v="0"/>
    <n v="0"/>
    <n v="0"/>
    <n v="0"/>
    <n v="0"/>
    <s v="FED HOUSNG &amp; COMM DEV FND"/>
    <s v="FHCD SNO VALLEY SR CTR RENO"/>
    <s v="PROGRAM YEAR PROJECTS"/>
    <s v="HOUSING AND COMMUNITY DEVELOPMENT"/>
  </r>
  <r>
    <x v="0"/>
    <s v="1046501"/>
    <s v="350047"/>
    <x v="41"/>
    <s v="5590000"/>
    <n v="2015"/>
    <x v="3"/>
    <x v="41"/>
    <n v="0"/>
    <n v="0"/>
    <n v="0"/>
    <n v="0"/>
    <n v="0"/>
    <s v="N/A"/>
    <n v="0"/>
    <n v="0"/>
    <n v="0"/>
    <n v="0"/>
    <n v="0"/>
    <n v="0"/>
    <n v="0"/>
    <n v="0"/>
    <n v="0"/>
    <n v="0"/>
    <n v="0"/>
    <n v="0"/>
    <n v="0"/>
    <s v="FED HOUSNG &amp; COMM DEV FND"/>
    <s v="FHCD SNO VALLEY SR CTR RENO"/>
    <s v="PROGRAM YEAR PROJECTS"/>
    <s v="HOUSING AND COMMUNITY DEVELOPMENT"/>
  </r>
  <r>
    <x v="0"/>
    <s v="1046501"/>
    <s v="350047"/>
    <x v="103"/>
    <s v="5590000"/>
    <n v="2015"/>
    <x v="3"/>
    <x v="103"/>
    <n v="0"/>
    <n v="0"/>
    <n v="0"/>
    <n v="0"/>
    <n v="0"/>
    <s v="N/A"/>
    <n v="0"/>
    <n v="0"/>
    <n v="0"/>
    <n v="0"/>
    <n v="0"/>
    <n v="0"/>
    <n v="0"/>
    <n v="0"/>
    <n v="0"/>
    <n v="0"/>
    <n v="0"/>
    <n v="0"/>
    <n v="0"/>
    <s v="FED HOUSNG &amp; COMM DEV FND"/>
    <s v="FHCD SNO VALLEY SR CTR RENO"/>
    <s v="PROGRAM YEAR PROJECTS"/>
    <s v="HOUSING AND COMMUNITY DEVELOPMENT"/>
  </r>
  <r>
    <x v="0"/>
    <s v="1046501"/>
    <s v="350047"/>
    <x v="53"/>
    <s v="5590000"/>
    <n v="2015"/>
    <x v="3"/>
    <x v="53"/>
    <n v="0"/>
    <n v="0"/>
    <n v="0"/>
    <n v="0"/>
    <n v="0"/>
    <s v="N/A"/>
    <n v="0"/>
    <n v="0"/>
    <n v="0"/>
    <n v="0"/>
    <n v="0"/>
    <n v="0"/>
    <n v="0"/>
    <n v="0"/>
    <n v="0"/>
    <n v="0"/>
    <n v="0"/>
    <n v="0"/>
    <n v="0"/>
    <s v="FED HOUSNG &amp; COMM DEV FND"/>
    <s v="FHCD SNO VALLEY SR CTR RENO"/>
    <s v="PROGRAM YEAR PROJECTS"/>
    <s v="HOUSING AND COMMUNITY DEVELOPMENT"/>
  </r>
  <r>
    <x v="0"/>
    <s v="1046501"/>
    <s v="350047"/>
    <x v="54"/>
    <s v="5590000"/>
    <n v="2015"/>
    <x v="3"/>
    <x v="54"/>
    <n v="0"/>
    <n v="0"/>
    <n v="0"/>
    <n v="0"/>
    <n v="0"/>
    <s v="N/A"/>
    <n v="0"/>
    <n v="0"/>
    <n v="0"/>
    <n v="0"/>
    <n v="0"/>
    <n v="0"/>
    <n v="0"/>
    <n v="0"/>
    <n v="0"/>
    <n v="0"/>
    <n v="0"/>
    <n v="0"/>
    <n v="0"/>
    <s v="FED HOUSNG &amp; COMM DEV FND"/>
    <s v="FHCD SNO VALLEY SR CTR RENO"/>
    <s v="PROGRAM YEAR PROJECTS"/>
    <s v="HOUSING AND COMMUNITY DEVELOPMENT"/>
  </r>
  <r>
    <x v="0"/>
    <s v="1046533"/>
    <s v="350047"/>
    <x v="126"/>
    <s v="0000000"/>
    <n v="2015"/>
    <x v="4"/>
    <x v="126"/>
    <n v="0"/>
    <n v="0"/>
    <n v="0"/>
    <n v="0"/>
    <n v="0"/>
    <s v="N/A"/>
    <n v="0"/>
    <n v="0"/>
    <n v="0"/>
    <n v="0"/>
    <n v="0"/>
    <n v="0"/>
    <n v="0"/>
    <n v="0"/>
    <n v="0"/>
    <n v="0"/>
    <n v="0"/>
    <n v="0"/>
    <n v="0"/>
    <s v="FED HOUSNG &amp; COMM DEV FND"/>
    <s v="FHCD GROW KC FUND"/>
    <s v="PROGRAM YEAR PROJECTS"/>
    <s v="Default"/>
  </r>
  <r>
    <x v="0"/>
    <s v="1046533"/>
    <s v="350047"/>
    <x v="127"/>
    <s v="0000000"/>
    <n v="2015"/>
    <x v="4"/>
    <x v="127"/>
    <n v="0"/>
    <n v="0"/>
    <n v="0"/>
    <n v="0"/>
    <n v="0"/>
    <s v="N/A"/>
    <n v="0"/>
    <n v="0"/>
    <n v="0"/>
    <n v="0"/>
    <n v="0"/>
    <n v="0"/>
    <n v="0"/>
    <n v="0"/>
    <n v="0"/>
    <n v="0"/>
    <n v="0"/>
    <n v="0"/>
    <n v="0"/>
    <s v="FED HOUSNG &amp; COMM DEV FND"/>
    <s v="FHCD GROW KC FUND"/>
    <s v="PROGRAM YEAR PROJECTS"/>
    <s v="Default"/>
  </r>
  <r>
    <x v="0"/>
    <s v="1046533"/>
    <s v="350047"/>
    <x v="128"/>
    <s v="0000000"/>
    <n v="2015"/>
    <x v="4"/>
    <x v="128"/>
    <n v="0"/>
    <n v="0"/>
    <n v="0"/>
    <n v="0"/>
    <n v="0"/>
    <s v="N/A"/>
    <n v="0"/>
    <n v="0"/>
    <n v="0"/>
    <n v="0"/>
    <n v="0"/>
    <n v="0"/>
    <n v="0"/>
    <n v="0"/>
    <n v="0"/>
    <n v="0"/>
    <n v="0"/>
    <n v="0"/>
    <n v="0"/>
    <s v="FED HOUSNG &amp; COMM DEV FND"/>
    <s v="FHCD GROW KC FUND"/>
    <s v="PROGRAM YEAR PROJECTS"/>
    <s v="Default"/>
  </r>
  <r>
    <x v="0"/>
    <s v="1046739"/>
    <s v="350062"/>
    <x v="42"/>
    <s v="5590000"/>
    <n v="2015"/>
    <x v="3"/>
    <x v="42"/>
    <n v="0"/>
    <n v="0"/>
    <n v="0"/>
    <n v="0"/>
    <n v="0"/>
    <s v="N/A"/>
    <n v="0"/>
    <n v="0"/>
    <n v="0"/>
    <n v="0"/>
    <n v="0"/>
    <n v="0"/>
    <n v="0"/>
    <n v="0"/>
    <n v="0"/>
    <n v="0"/>
    <n v="0"/>
    <n v="0"/>
    <n v="0"/>
    <s v="FED HOUSNG &amp; COMM DEV FND"/>
    <s v="FHCD HVP EDVP"/>
    <s v="HOUSING VOUCHER PGM DFLT"/>
    <s v="HOUSING AND COMMUNITY DEVELOPMENT"/>
  </r>
  <r>
    <x v="0"/>
    <s v="1046743"/>
    <s v="350062"/>
    <x v="42"/>
    <s v="5590000"/>
    <n v="2015"/>
    <x v="3"/>
    <x v="42"/>
    <n v="0"/>
    <n v="0"/>
    <n v="0"/>
    <n v="0"/>
    <n v="0"/>
    <s v="N/A"/>
    <n v="0"/>
    <n v="0"/>
    <n v="0"/>
    <n v="0"/>
    <n v="0"/>
    <n v="0"/>
    <n v="0"/>
    <n v="0"/>
    <n v="0"/>
    <n v="0"/>
    <n v="0"/>
    <n v="0"/>
    <n v="0"/>
    <s v="FED HOUSNG &amp; COMM DEV FND"/>
    <s v="FHCD HVP MULTI SVC CNTR RENTAL"/>
    <s v="HOUSING VOUCHER PGM DFLT"/>
    <s v="HOUSING AND COMMUNITY DEVELOPMENT"/>
  </r>
  <r>
    <x v="0"/>
    <s v="1046744"/>
    <s v="000000"/>
    <x v="6"/>
    <s v="0000000"/>
    <n v="2015"/>
    <x v="0"/>
    <x v="6"/>
    <n v="0"/>
    <n v="0"/>
    <n v="0"/>
    <n v="0"/>
    <n v="0"/>
    <s v="N/A"/>
    <n v="0"/>
    <n v="0"/>
    <n v="0"/>
    <n v="0"/>
    <n v="0"/>
    <n v="0"/>
    <n v="0"/>
    <n v="0"/>
    <n v="0"/>
    <n v="0"/>
    <n v="0"/>
    <n v="0"/>
    <n v="0"/>
    <s v="FED HOUSNG &amp; COMM DEV FND"/>
    <s v="FHCD MSC HSE WO CHILDREN"/>
    <s v="DEFAULT"/>
    <s v="Default"/>
  </r>
  <r>
    <x v="0"/>
    <s v="1046744"/>
    <s v="000000"/>
    <x v="9"/>
    <s v="0000000"/>
    <n v="2015"/>
    <x v="0"/>
    <x v="9"/>
    <n v="0"/>
    <n v="0"/>
    <n v="-3767.78"/>
    <n v="0"/>
    <n v="3767.78"/>
    <s v="N/A"/>
    <n v="0"/>
    <n v="0"/>
    <n v="0"/>
    <n v="0"/>
    <n v="0"/>
    <n v="0"/>
    <n v="-3767.78"/>
    <n v="0"/>
    <n v="0"/>
    <n v="0"/>
    <n v="0"/>
    <n v="0"/>
    <n v="0"/>
    <s v="FED HOUSNG &amp; COMM DEV FND"/>
    <s v="FHCD MSC HSE WO CHILDREN"/>
    <s v="DEFAULT"/>
    <s v="Default"/>
  </r>
  <r>
    <x v="0"/>
    <s v="1046744"/>
    <s v="000000"/>
    <x v="29"/>
    <s v="0000000"/>
    <n v="2015"/>
    <x v="1"/>
    <x v="29"/>
    <n v="0"/>
    <n v="0"/>
    <n v="3767.78"/>
    <n v="0"/>
    <n v="-3767.78"/>
    <s v="N/A"/>
    <n v="0"/>
    <n v="0"/>
    <n v="0"/>
    <n v="0"/>
    <n v="0"/>
    <n v="0"/>
    <n v="3767.78"/>
    <n v="0"/>
    <n v="0"/>
    <n v="0"/>
    <n v="0"/>
    <n v="0"/>
    <n v="0"/>
    <s v="FED HOUSNG &amp; COMM DEV FND"/>
    <s v="FHCD MSC HSE WO CHILDREN"/>
    <s v="DEFAULT"/>
    <s v="Default"/>
  </r>
  <r>
    <x v="0"/>
    <s v="1046744"/>
    <s v="350064"/>
    <x v="115"/>
    <s v="0000000"/>
    <n v="2015"/>
    <x v="4"/>
    <x v="115"/>
    <n v="0"/>
    <n v="0"/>
    <n v="0"/>
    <n v="0"/>
    <n v="0"/>
    <s v="N/A"/>
    <n v="0"/>
    <n v="0"/>
    <n v="0"/>
    <n v="0"/>
    <n v="0"/>
    <n v="0"/>
    <n v="0"/>
    <n v="0"/>
    <n v="0"/>
    <n v="0"/>
    <n v="0"/>
    <n v="0"/>
    <n v="0"/>
    <s v="FED HOUSNG &amp; COMM DEV FND"/>
    <s v="FHCD MSC HSE WO CHILDREN"/>
    <s v="HPRP STATE STIMULUS"/>
    <s v="Default"/>
  </r>
  <r>
    <x v="0"/>
    <s v="1046744"/>
    <s v="350064"/>
    <x v="41"/>
    <s v="5590000"/>
    <n v="2015"/>
    <x v="3"/>
    <x v="41"/>
    <n v="0"/>
    <n v="0"/>
    <n v="0"/>
    <n v="0"/>
    <n v="0"/>
    <s v="N/A"/>
    <n v="0"/>
    <n v="0"/>
    <n v="0"/>
    <n v="0"/>
    <n v="0"/>
    <n v="0"/>
    <n v="0"/>
    <n v="0"/>
    <n v="0"/>
    <n v="0"/>
    <n v="0"/>
    <n v="0"/>
    <n v="0"/>
    <s v="FED HOUSNG &amp; COMM DEV FND"/>
    <s v="FHCD MSC HSE WO CHILDREN"/>
    <s v="HPRP STATE STIMULUS"/>
    <s v="HOUSING AND COMMUNITY DEVELOPMENT"/>
  </r>
  <r>
    <x v="0"/>
    <s v="1046744"/>
    <s v="350064"/>
    <x v="112"/>
    <s v="5590000"/>
    <n v="2015"/>
    <x v="3"/>
    <x v="112"/>
    <n v="0"/>
    <n v="0"/>
    <n v="0"/>
    <n v="0"/>
    <n v="0"/>
    <s v="N/A"/>
    <n v="0"/>
    <n v="0"/>
    <n v="0"/>
    <n v="0"/>
    <n v="0"/>
    <n v="0"/>
    <n v="0"/>
    <n v="0"/>
    <n v="0"/>
    <n v="0"/>
    <n v="0"/>
    <n v="0"/>
    <n v="0"/>
    <s v="FED HOUSNG &amp; COMM DEV FND"/>
    <s v="FHCD MSC HSE WO CHILDREN"/>
    <s v="HPRP STATE STIMULUS"/>
    <s v="HOUSING AND COMMUNITY DEVELOPMENT"/>
  </r>
  <r>
    <x v="0"/>
    <s v="1046846"/>
    <s v="000000"/>
    <x v="6"/>
    <s v="0000000"/>
    <n v="2015"/>
    <x v="0"/>
    <x v="6"/>
    <n v="0"/>
    <n v="0"/>
    <n v="0"/>
    <n v="0"/>
    <n v="0"/>
    <s v="N/A"/>
    <n v="0"/>
    <n v="0"/>
    <n v="0"/>
    <n v="0"/>
    <n v="0"/>
    <n v="0"/>
    <n v="0"/>
    <n v="0"/>
    <n v="0"/>
    <n v="0"/>
    <n v="0"/>
    <n v="0"/>
    <n v="0"/>
    <s v="FED HOUSNG &amp; COMM DEV FND"/>
    <s v="FHCD CDBG R STIMULUS ADMIN"/>
    <s v="DEFAULT"/>
    <s v="Default"/>
  </r>
  <r>
    <x v="0"/>
    <s v="1046846"/>
    <s v="000000"/>
    <x v="9"/>
    <s v="0000000"/>
    <n v="2015"/>
    <x v="0"/>
    <x v="9"/>
    <n v="0"/>
    <n v="0"/>
    <n v="-3769.62"/>
    <n v="0"/>
    <n v="3769.62"/>
    <s v="N/A"/>
    <n v="0"/>
    <n v="0"/>
    <n v="0"/>
    <n v="0"/>
    <n v="0"/>
    <n v="0"/>
    <n v="-3769.62"/>
    <n v="0"/>
    <n v="0"/>
    <n v="0"/>
    <n v="0"/>
    <n v="0"/>
    <n v="0"/>
    <s v="FED HOUSNG &amp; COMM DEV FND"/>
    <s v="FHCD CDBG R STIMULUS ADMIN"/>
    <s v="DEFAULT"/>
    <s v="Default"/>
  </r>
  <r>
    <x v="0"/>
    <s v="1046846"/>
    <s v="000000"/>
    <x v="29"/>
    <s v="0000000"/>
    <n v="2015"/>
    <x v="1"/>
    <x v="29"/>
    <n v="0"/>
    <n v="0"/>
    <n v="3769.62"/>
    <n v="0"/>
    <n v="-3769.62"/>
    <s v="N/A"/>
    <n v="0"/>
    <n v="0"/>
    <n v="0"/>
    <n v="0"/>
    <n v="0"/>
    <n v="0"/>
    <n v="3769.62"/>
    <n v="0"/>
    <n v="0"/>
    <n v="0"/>
    <n v="0"/>
    <n v="0"/>
    <n v="0"/>
    <s v="FED HOUSNG &amp; COMM DEV FND"/>
    <s v="FHCD CDBG R STIMULUS ADMIN"/>
    <s v="DEFAULT"/>
    <s v="Default"/>
  </r>
  <r>
    <x v="0"/>
    <s v="1046846"/>
    <s v="350048"/>
    <x v="113"/>
    <s v="0000000"/>
    <n v="2015"/>
    <x v="4"/>
    <x v="113"/>
    <n v="0"/>
    <n v="0"/>
    <n v="0"/>
    <n v="0"/>
    <n v="0"/>
    <s v="N/A"/>
    <n v="0"/>
    <n v="0"/>
    <n v="0"/>
    <n v="0"/>
    <n v="0"/>
    <n v="0"/>
    <n v="0"/>
    <n v="0"/>
    <n v="0"/>
    <n v="0"/>
    <n v="0"/>
    <n v="0"/>
    <n v="0"/>
    <s v="FED HOUSNG &amp; COMM DEV FND"/>
    <s v="FHCD CDBG R STIMULUS ADMIN"/>
    <s v="CDBG ENTITLEMENT STIMULUS"/>
    <s v="Default"/>
  </r>
  <r>
    <x v="0"/>
    <s v="1046846"/>
    <s v="350048"/>
    <x v="38"/>
    <s v="5590000"/>
    <n v="2015"/>
    <x v="3"/>
    <x v="38"/>
    <n v="0"/>
    <n v="0"/>
    <n v="0"/>
    <n v="0"/>
    <n v="0"/>
    <s v="N/A"/>
    <n v="0"/>
    <n v="0"/>
    <n v="0"/>
    <n v="0"/>
    <n v="0"/>
    <n v="0"/>
    <n v="0"/>
    <n v="0"/>
    <n v="0"/>
    <n v="0"/>
    <n v="0"/>
    <n v="0"/>
    <n v="0"/>
    <s v="FED HOUSNG &amp; COMM DEV FND"/>
    <s v="FHCD CDBG R STIMULUS ADMIN"/>
    <s v="CDBG ENTITLEMENT STIMULUS"/>
    <s v="HOUSING AND COMMUNITY DEVELOPMENT"/>
  </r>
  <r>
    <x v="0"/>
    <s v="1046846"/>
    <s v="350048"/>
    <x v="53"/>
    <s v="5590000"/>
    <n v="2015"/>
    <x v="3"/>
    <x v="53"/>
    <n v="0"/>
    <n v="0"/>
    <n v="0"/>
    <n v="0"/>
    <n v="0"/>
    <s v="N/A"/>
    <n v="0"/>
    <n v="0"/>
    <n v="0"/>
    <n v="0"/>
    <n v="0"/>
    <n v="0"/>
    <n v="0"/>
    <n v="0"/>
    <n v="0"/>
    <n v="0"/>
    <n v="0"/>
    <n v="0"/>
    <n v="0"/>
    <s v="FED HOUSNG &amp; COMM DEV FND"/>
    <s v="FHCD CDBG R STIMULUS ADMIN"/>
    <s v="CDBG ENTITLEMENT STIMULUS"/>
    <s v="HOUSING AND COMMUNITY DEVELOPMENT"/>
  </r>
  <r>
    <x v="0"/>
    <s v="1046846"/>
    <s v="350048"/>
    <x v="54"/>
    <s v="5590000"/>
    <n v="2015"/>
    <x v="3"/>
    <x v="54"/>
    <n v="0"/>
    <n v="0"/>
    <n v="0"/>
    <n v="0"/>
    <n v="0"/>
    <s v="N/A"/>
    <n v="0"/>
    <n v="0"/>
    <n v="0"/>
    <n v="0"/>
    <n v="0"/>
    <n v="0"/>
    <n v="0"/>
    <n v="0"/>
    <n v="0"/>
    <n v="0"/>
    <n v="0"/>
    <n v="0"/>
    <n v="0"/>
    <s v="FED HOUSNG &amp; COMM DEV FND"/>
    <s v="FHCD CDBG R STIMULUS ADMIN"/>
    <s v="CDBG ENTITLEMENT STIMULUS"/>
    <s v="HOUSING AND COMMUNITY DEVELOPMENT"/>
  </r>
  <r>
    <x v="0"/>
    <s v="1046851"/>
    <s v="000000"/>
    <x v="6"/>
    <s v="0000000"/>
    <n v="2015"/>
    <x v="0"/>
    <x v="6"/>
    <n v="0"/>
    <n v="0"/>
    <n v="0"/>
    <n v="0"/>
    <n v="0"/>
    <s v="N/A"/>
    <n v="0"/>
    <n v="0"/>
    <n v="0"/>
    <n v="0"/>
    <n v="0"/>
    <n v="0"/>
    <n v="0"/>
    <n v="0"/>
    <n v="0"/>
    <n v="0"/>
    <n v="0"/>
    <n v="0"/>
    <n v="0"/>
    <s v="FED HOUSNG &amp; COMM DEV FND"/>
    <s v="FHCD HOOD  JERRY"/>
    <s v="DEFAULT"/>
    <s v="Default"/>
  </r>
  <r>
    <x v="0"/>
    <s v="1046851"/>
    <s v="000000"/>
    <x v="9"/>
    <s v="0000000"/>
    <n v="2015"/>
    <x v="0"/>
    <x v="9"/>
    <n v="0"/>
    <n v="0"/>
    <n v="21.45"/>
    <n v="0"/>
    <n v="-21.45"/>
    <s v="N/A"/>
    <n v="0"/>
    <n v="0"/>
    <n v="0"/>
    <n v="0"/>
    <n v="0"/>
    <n v="0"/>
    <n v="21.45"/>
    <n v="0"/>
    <n v="0"/>
    <n v="0"/>
    <n v="0"/>
    <n v="0"/>
    <n v="0"/>
    <s v="FED HOUSNG &amp; COMM DEV FND"/>
    <s v="FHCD HOOD  JERRY"/>
    <s v="DEFAULT"/>
    <s v="Default"/>
  </r>
  <r>
    <x v="0"/>
    <s v="1046851"/>
    <s v="000000"/>
    <x v="29"/>
    <s v="0000000"/>
    <n v="2015"/>
    <x v="1"/>
    <x v="29"/>
    <n v="0"/>
    <n v="0"/>
    <n v="-21.45"/>
    <n v="0"/>
    <n v="21.45"/>
    <s v="N/A"/>
    <n v="0"/>
    <n v="0"/>
    <n v="0"/>
    <n v="0"/>
    <n v="0"/>
    <n v="0"/>
    <n v="-21.45"/>
    <n v="0"/>
    <n v="0"/>
    <n v="0"/>
    <n v="0"/>
    <n v="0"/>
    <n v="0"/>
    <s v="FED HOUSNG &amp; COMM DEV FND"/>
    <s v="FHCD HOOD  JERRY"/>
    <s v="DEFAULT"/>
    <s v="Default"/>
  </r>
  <r>
    <x v="0"/>
    <s v="1046851"/>
    <s v="350002"/>
    <x v="43"/>
    <s v="0000000"/>
    <n v="2015"/>
    <x v="4"/>
    <x v="43"/>
    <n v="0"/>
    <n v="0"/>
    <n v="0"/>
    <n v="0"/>
    <n v="0"/>
    <s v="N/A"/>
    <n v="0"/>
    <n v="0"/>
    <n v="0"/>
    <n v="0"/>
    <n v="0"/>
    <n v="0"/>
    <n v="0"/>
    <n v="0"/>
    <n v="0"/>
    <n v="0"/>
    <n v="0"/>
    <n v="0"/>
    <n v="0"/>
    <s v="FED HOUSNG &amp; COMM DEV FND"/>
    <s v="FHCD HOOD  JERRY"/>
    <s v="IDIS HOME OWNERS REHAB"/>
    <s v="Default"/>
  </r>
  <r>
    <x v="0"/>
    <s v="1046851"/>
    <s v="350002"/>
    <x v="36"/>
    <s v="5590000"/>
    <n v="2015"/>
    <x v="3"/>
    <x v="36"/>
    <n v="0"/>
    <n v="0"/>
    <n v="0"/>
    <n v="0"/>
    <n v="0"/>
    <s v="N/A"/>
    <n v="0"/>
    <n v="0"/>
    <n v="0"/>
    <n v="0"/>
    <n v="0"/>
    <n v="0"/>
    <n v="0"/>
    <n v="0"/>
    <n v="0"/>
    <n v="0"/>
    <n v="0"/>
    <n v="0"/>
    <n v="0"/>
    <s v="FED HOUSNG &amp; COMM DEV FND"/>
    <s v="FHCD HOOD  JERRY"/>
    <s v="IDIS HOME OWNERS REHAB"/>
    <s v="HOUSING AND COMMUNITY DEVELOPMENT"/>
  </r>
  <r>
    <x v="0"/>
    <s v="1046851"/>
    <s v="350007"/>
    <x v="43"/>
    <s v="0000000"/>
    <n v="2015"/>
    <x v="4"/>
    <x v="43"/>
    <n v="0"/>
    <n v="0"/>
    <n v="0"/>
    <n v="0"/>
    <n v="0"/>
    <s v="N/A"/>
    <n v="0"/>
    <n v="0"/>
    <n v="0"/>
    <n v="0"/>
    <n v="0"/>
    <n v="0"/>
    <n v="0"/>
    <n v="0"/>
    <n v="0"/>
    <n v="0"/>
    <n v="0"/>
    <n v="0"/>
    <n v="0"/>
    <s v="FED HOUSNG &amp; COMM DEV FND"/>
    <s v="FHCD HOOD  JERRY"/>
    <s v="HOME SBRCPNT UNALL"/>
    <s v="Default"/>
  </r>
  <r>
    <x v="0"/>
    <s v="1046853"/>
    <s v="000000"/>
    <x v="6"/>
    <s v="0000000"/>
    <n v="2015"/>
    <x v="0"/>
    <x v="6"/>
    <n v="0"/>
    <n v="0"/>
    <n v="0"/>
    <n v="0"/>
    <n v="0"/>
    <s v="N/A"/>
    <n v="0"/>
    <n v="0"/>
    <n v="0"/>
    <n v="0"/>
    <n v="0"/>
    <n v="0"/>
    <n v="0"/>
    <n v="0"/>
    <n v="0"/>
    <n v="0"/>
    <n v="0"/>
    <n v="0"/>
    <n v="0"/>
    <s v="FED HOUSNG &amp; COMM DEV FND"/>
    <s v="FHCD VAUGHAN  HELEN J"/>
    <s v="DEFAULT"/>
    <s v="Default"/>
  </r>
  <r>
    <x v="0"/>
    <s v="1046853"/>
    <s v="000000"/>
    <x v="9"/>
    <s v="0000000"/>
    <n v="2015"/>
    <x v="0"/>
    <x v="9"/>
    <n v="0"/>
    <n v="0"/>
    <n v="0"/>
    <n v="0"/>
    <n v="0"/>
    <s v="N/A"/>
    <n v="0"/>
    <n v="0"/>
    <n v="0"/>
    <n v="0"/>
    <n v="0"/>
    <n v="0"/>
    <n v="0"/>
    <n v="0"/>
    <n v="0"/>
    <n v="0"/>
    <n v="0"/>
    <n v="0"/>
    <n v="0"/>
    <s v="FED HOUSNG &amp; COMM DEV FND"/>
    <s v="FHCD VAUGHAN  HELEN J"/>
    <s v="DEFAULT"/>
    <s v="Default"/>
  </r>
  <r>
    <x v="0"/>
    <s v="1046853"/>
    <s v="000000"/>
    <x v="29"/>
    <s v="0000000"/>
    <n v="2015"/>
    <x v="1"/>
    <x v="29"/>
    <n v="0"/>
    <n v="0"/>
    <n v="0"/>
    <n v="0"/>
    <n v="0"/>
    <s v="N/A"/>
    <n v="0"/>
    <n v="0"/>
    <n v="0"/>
    <n v="0"/>
    <n v="0"/>
    <n v="0"/>
    <n v="0"/>
    <n v="0"/>
    <n v="0"/>
    <n v="0"/>
    <n v="0"/>
    <n v="0"/>
    <n v="0"/>
    <s v="FED HOUSNG &amp; COMM DEV FND"/>
    <s v="FHCD VAUGHAN  HELEN J"/>
    <s v="DEFAULT"/>
    <s v="Default"/>
  </r>
  <r>
    <x v="0"/>
    <s v="1046853"/>
    <s v="350002"/>
    <x v="37"/>
    <s v="0000000"/>
    <n v="2015"/>
    <x v="4"/>
    <x v="37"/>
    <n v="0"/>
    <n v="0"/>
    <n v="0"/>
    <n v="0"/>
    <n v="0"/>
    <s v="N/A"/>
    <n v="0"/>
    <n v="0"/>
    <n v="0"/>
    <n v="0"/>
    <n v="0"/>
    <n v="0"/>
    <n v="0"/>
    <n v="0"/>
    <n v="0"/>
    <n v="0"/>
    <n v="0"/>
    <n v="0"/>
    <n v="0"/>
    <s v="FED HOUSNG &amp; COMM DEV FND"/>
    <s v="FHCD VAUGHAN  HELEN J"/>
    <s v="IDIS HOME OWNERS REHAB"/>
    <s v="Default"/>
  </r>
  <r>
    <x v="0"/>
    <s v="1046853"/>
    <s v="350002"/>
    <x v="36"/>
    <s v="5590000"/>
    <n v="2015"/>
    <x v="3"/>
    <x v="36"/>
    <n v="0"/>
    <n v="0"/>
    <n v="0"/>
    <n v="0"/>
    <n v="0"/>
    <s v="N/A"/>
    <n v="0"/>
    <n v="0"/>
    <n v="0"/>
    <n v="0"/>
    <n v="0"/>
    <n v="0"/>
    <n v="0"/>
    <n v="0"/>
    <n v="0"/>
    <n v="0"/>
    <n v="0"/>
    <n v="0"/>
    <n v="0"/>
    <s v="FED HOUSNG &amp; COMM DEV FND"/>
    <s v="FHCD VAUGHAN  HELEN J"/>
    <s v="IDIS HOME OWNERS REHAB"/>
    <s v="HOUSING AND COMMUNITY DEVELOPMENT"/>
  </r>
  <r>
    <x v="0"/>
    <s v="1046886"/>
    <s v="000000"/>
    <x v="6"/>
    <s v="0000000"/>
    <n v="2015"/>
    <x v="0"/>
    <x v="6"/>
    <n v="0"/>
    <n v="0"/>
    <n v="0"/>
    <n v="0"/>
    <n v="0"/>
    <s v="N/A"/>
    <n v="0"/>
    <n v="0"/>
    <n v="0"/>
    <n v="0"/>
    <n v="0"/>
    <n v="0"/>
    <n v="0"/>
    <n v="0"/>
    <n v="0"/>
    <n v="0"/>
    <n v="0"/>
    <n v="0"/>
    <n v="0"/>
    <s v="FED HOUSNG &amp; COMM DEV FND"/>
    <s v="FHCD 2011 HOME ADMIN"/>
    <s v="DEFAULT"/>
    <s v="Default"/>
  </r>
  <r>
    <x v="0"/>
    <s v="1046886"/>
    <s v="000000"/>
    <x v="9"/>
    <s v="0000000"/>
    <n v="2015"/>
    <x v="0"/>
    <x v="9"/>
    <n v="0"/>
    <n v="0"/>
    <n v="6105.17"/>
    <n v="0"/>
    <n v="-6105.17"/>
    <s v="N/A"/>
    <n v="0"/>
    <n v="0"/>
    <n v="0"/>
    <n v="0"/>
    <n v="0"/>
    <n v="0"/>
    <n v="6105.17"/>
    <n v="0"/>
    <n v="0"/>
    <n v="0"/>
    <n v="0"/>
    <n v="0"/>
    <n v="0"/>
    <s v="FED HOUSNG &amp; COMM DEV FND"/>
    <s v="FHCD 2011 HOME ADMIN"/>
    <s v="DEFAULT"/>
    <s v="Default"/>
  </r>
  <r>
    <x v="0"/>
    <s v="1046886"/>
    <s v="000000"/>
    <x v="29"/>
    <s v="0000000"/>
    <n v="2015"/>
    <x v="1"/>
    <x v="29"/>
    <n v="0"/>
    <n v="0"/>
    <n v="-6105.17"/>
    <n v="0"/>
    <n v="6105.17"/>
    <s v="N/A"/>
    <n v="0"/>
    <n v="0"/>
    <n v="0"/>
    <n v="0"/>
    <n v="0"/>
    <n v="0"/>
    <n v="-6105.17"/>
    <n v="0"/>
    <n v="0"/>
    <n v="0"/>
    <n v="0"/>
    <n v="0"/>
    <n v="0"/>
    <s v="FED HOUSNG &amp; COMM DEV FND"/>
    <s v="FHCD 2011 HOME ADMIN"/>
    <s v="DEFAULT"/>
    <s v="Default"/>
  </r>
  <r>
    <x v="0"/>
    <s v="1046886"/>
    <s v="350006"/>
    <x v="43"/>
    <s v="0000000"/>
    <n v="2015"/>
    <x v="4"/>
    <x v="43"/>
    <n v="0"/>
    <n v="0"/>
    <n v="0"/>
    <n v="0"/>
    <n v="0"/>
    <s v="N/A"/>
    <n v="0"/>
    <n v="0"/>
    <n v="0"/>
    <n v="0"/>
    <n v="0"/>
    <n v="0"/>
    <n v="0"/>
    <n v="0"/>
    <n v="0"/>
    <n v="0"/>
    <n v="0"/>
    <n v="0"/>
    <n v="0"/>
    <s v="FED HOUSNG &amp; COMM DEV FND"/>
    <s v="FHCD 2011 HOME ADMIN"/>
    <s v="HOME ADMIN"/>
    <s v="Default"/>
  </r>
  <r>
    <x v="0"/>
    <s v="1046886"/>
    <s v="350006"/>
    <x v="38"/>
    <s v="5590000"/>
    <n v="2015"/>
    <x v="3"/>
    <x v="38"/>
    <n v="0"/>
    <n v="0"/>
    <n v="0"/>
    <n v="0"/>
    <n v="0"/>
    <s v="N/A"/>
    <n v="0"/>
    <n v="0"/>
    <n v="0"/>
    <n v="0"/>
    <n v="0"/>
    <n v="0"/>
    <n v="0"/>
    <n v="0"/>
    <n v="0"/>
    <n v="0"/>
    <n v="0"/>
    <n v="0"/>
    <n v="0"/>
    <s v="FED HOUSNG &amp; COMM DEV FND"/>
    <s v="FHCD 2011 HOME ADMIN"/>
    <s v="HOME ADMIN"/>
    <s v="HOUSING AND COMMUNITY DEVELOPMENT"/>
  </r>
  <r>
    <x v="0"/>
    <s v="1046886"/>
    <s v="350006"/>
    <x v="70"/>
    <s v="5590000"/>
    <n v="2015"/>
    <x v="3"/>
    <x v="70"/>
    <n v="0"/>
    <n v="0"/>
    <n v="0"/>
    <n v="0"/>
    <n v="0"/>
    <s v="N/A"/>
    <n v="0"/>
    <n v="0"/>
    <n v="0"/>
    <n v="0"/>
    <n v="0"/>
    <n v="0"/>
    <n v="0"/>
    <n v="0"/>
    <n v="0"/>
    <n v="0"/>
    <n v="0"/>
    <n v="0"/>
    <n v="0"/>
    <s v="FED HOUSNG &amp; COMM DEV FND"/>
    <s v="FHCD 2011 HOME ADMIN"/>
    <s v="HOME ADMIN"/>
    <s v="HOUSING AND COMMUNITY DEVELOPMENT"/>
  </r>
  <r>
    <x v="0"/>
    <s v="1046886"/>
    <s v="350006"/>
    <x v="71"/>
    <s v="5590000"/>
    <n v="2015"/>
    <x v="3"/>
    <x v="71"/>
    <n v="0"/>
    <n v="0"/>
    <n v="0"/>
    <n v="0"/>
    <n v="0"/>
    <s v="N/A"/>
    <n v="0"/>
    <n v="0"/>
    <n v="0"/>
    <n v="0"/>
    <n v="0"/>
    <n v="0"/>
    <n v="0"/>
    <n v="0"/>
    <n v="0"/>
    <n v="0"/>
    <n v="0"/>
    <n v="0"/>
    <n v="0"/>
    <s v="FED HOUSNG &amp; COMM DEV FND"/>
    <s v="FHCD 2011 HOME ADMIN"/>
    <s v="HOME ADMIN"/>
    <s v="HOUSING AND COMMUNITY DEVELOPMENT"/>
  </r>
  <r>
    <x v="0"/>
    <s v="1046886"/>
    <s v="350006"/>
    <x v="72"/>
    <s v="5590000"/>
    <n v="2015"/>
    <x v="3"/>
    <x v="72"/>
    <n v="0"/>
    <n v="0"/>
    <n v="0"/>
    <n v="0"/>
    <n v="0"/>
    <s v="N/A"/>
    <n v="0"/>
    <n v="0"/>
    <n v="0"/>
    <n v="0"/>
    <n v="0"/>
    <n v="0"/>
    <n v="0"/>
    <n v="0"/>
    <n v="0"/>
    <n v="0"/>
    <n v="0"/>
    <n v="0"/>
    <n v="0"/>
    <s v="FED HOUSNG &amp; COMM DEV FND"/>
    <s v="FHCD 2011 HOME ADMIN"/>
    <s v="HOME ADMIN"/>
    <s v="HOUSING AND COMMUNITY DEVELOPMENT"/>
  </r>
  <r>
    <x v="0"/>
    <s v="1046886"/>
    <s v="350006"/>
    <x v="103"/>
    <s v="5590000"/>
    <n v="2015"/>
    <x v="3"/>
    <x v="103"/>
    <n v="0"/>
    <n v="0"/>
    <n v="0"/>
    <n v="0"/>
    <n v="0"/>
    <s v="N/A"/>
    <n v="0"/>
    <n v="0"/>
    <n v="0"/>
    <n v="0"/>
    <n v="0"/>
    <n v="0"/>
    <n v="0"/>
    <n v="0"/>
    <n v="0"/>
    <n v="0"/>
    <n v="0"/>
    <n v="0"/>
    <n v="0"/>
    <s v="FED HOUSNG &amp; COMM DEV FND"/>
    <s v="FHCD 2011 HOME ADMIN"/>
    <s v="HOME ADMIN"/>
    <s v="HOUSING AND COMMUNITY DEVELOPMENT"/>
  </r>
  <r>
    <x v="0"/>
    <s v="1046886"/>
    <s v="350006"/>
    <x v="53"/>
    <s v="5590000"/>
    <n v="2015"/>
    <x v="3"/>
    <x v="53"/>
    <n v="0"/>
    <n v="0"/>
    <n v="0"/>
    <n v="0"/>
    <n v="0"/>
    <s v="N/A"/>
    <n v="0"/>
    <n v="0"/>
    <n v="0"/>
    <n v="0"/>
    <n v="0"/>
    <n v="0"/>
    <n v="0"/>
    <n v="0"/>
    <n v="0"/>
    <n v="0"/>
    <n v="0"/>
    <n v="0"/>
    <n v="0"/>
    <s v="FED HOUSNG &amp; COMM DEV FND"/>
    <s v="FHCD 2011 HOME ADMIN"/>
    <s v="HOME ADMIN"/>
    <s v="HOUSING AND COMMUNITY DEVELOPMENT"/>
  </r>
  <r>
    <x v="0"/>
    <s v="1046886"/>
    <s v="350006"/>
    <x v="54"/>
    <s v="5590000"/>
    <n v="2015"/>
    <x v="3"/>
    <x v="54"/>
    <n v="0"/>
    <n v="0"/>
    <n v="0"/>
    <n v="0"/>
    <n v="0"/>
    <s v="N/A"/>
    <n v="0"/>
    <n v="0"/>
    <n v="0"/>
    <n v="0"/>
    <n v="0"/>
    <n v="0"/>
    <n v="0"/>
    <n v="0"/>
    <n v="0"/>
    <n v="0"/>
    <n v="0"/>
    <n v="0"/>
    <n v="0"/>
    <s v="FED HOUSNG &amp; COMM DEV FND"/>
    <s v="FHCD 2011 HOME ADMIN"/>
    <s v="HOME ADMIN"/>
    <s v="HOUSING AND COMMUNITY DEVELOPMENT"/>
  </r>
  <r>
    <x v="0"/>
    <s v="1046888"/>
    <s v="000000"/>
    <x v="6"/>
    <s v="0000000"/>
    <n v="2015"/>
    <x v="0"/>
    <x v="6"/>
    <n v="0"/>
    <n v="0"/>
    <n v="0"/>
    <n v="0"/>
    <n v="0"/>
    <s v="N/A"/>
    <n v="0"/>
    <n v="0"/>
    <n v="0"/>
    <n v="0"/>
    <n v="0"/>
    <n v="0"/>
    <n v="0"/>
    <n v="0"/>
    <n v="0"/>
    <n v="0"/>
    <n v="0"/>
    <n v="0"/>
    <n v="0"/>
    <s v="FED HOUSNG &amp; COMM DEV FND"/>
    <s v="FHCD RENTON HA LRG FAM TWNHM"/>
    <s v="DEFAULT"/>
    <s v="Default"/>
  </r>
  <r>
    <x v="0"/>
    <s v="1046888"/>
    <s v="000000"/>
    <x v="9"/>
    <s v="0000000"/>
    <n v="2015"/>
    <x v="0"/>
    <x v="9"/>
    <n v="0"/>
    <n v="0"/>
    <n v="9194.2100000000009"/>
    <n v="0"/>
    <n v="-9194.2100000000009"/>
    <s v="N/A"/>
    <n v="0"/>
    <n v="0"/>
    <n v="0"/>
    <n v="0"/>
    <n v="0"/>
    <n v="0"/>
    <n v="9194.2100000000009"/>
    <n v="0"/>
    <n v="0"/>
    <n v="0"/>
    <n v="0"/>
    <n v="0"/>
    <n v="0"/>
    <s v="FED HOUSNG &amp; COMM DEV FND"/>
    <s v="FHCD RENTON HA LRG FAM TWNHM"/>
    <s v="DEFAULT"/>
    <s v="Default"/>
  </r>
  <r>
    <x v="0"/>
    <s v="1046888"/>
    <s v="000000"/>
    <x v="29"/>
    <s v="0000000"/>
    <n v="2015"/>
    <x v="1"/>
    <x v="29"/>
    <n v="0"/>
    <n v="0"/>
    <n v="-9194.2100000000009"/>
    <n v="0"/>
    <n v="9194.2100000000009"/>
    <s v="N/A"/>
    <n v="0"/>
    <n v="0"/>
    <n v="0"/>
    <n v="0"/>
    <n v="0"/>
    <n v="0"/>
    <n v="-9194.2100000000009"/>
    <n v="0"/>
    <n v="0"/>
    <n v="0"/>
    <n v="0"/>
    <n v="0"/>
    <n v="0"/>
    <s v="FED HOUSNG &amp; COMM DEV FND"/>
    <s v="FHCD RENTON HA LRG FAM TWNHM"/>
    <s v="DEFAULT"/>
    <s v="Default"/>
  </r>
  <r>
    <x v="0"/>
    <s v="1046888"/>
    <s v="350007"/>
    <x v="43"/>
    <s v="0000000"/>
    <n v="2015"/>
    <x v="4"/>
    <x v="43"/>
    <n v="0"/>
    <n v="0"/>
    <n v="0"/>
    <n v="0"/>
    <n v="0"/>
    <s v="N/A"/>
    <n v="0"/>
    <n v="0"/>
    <n v="0"/>
    <n v="0"/>
    <n v="0"/>
    <n v="0"/>
    <n v="0"/>
    <n v="0"/>
    <n v="0"/>
    <n v="0"/>
    <n v="0"/>
    <n v="0"/>
    <n v="0"/>
    <s v="FED HOUSNG &amp; COMM DEV FND"/>
    <s v="FHCD RENTON HA LRG FAM TWNHM"/>
    <s v="HOME SBRCPNT UNALL"/>
    <s v="Default"/>
  </r>
  <r>
    <x v="0"/>
    <s v="1046888"/>
    <s v="350007"/>
    <x v="37"/>
    <s v="0000000"/>
    <n v="2015"/>
    <x v="4"/>
    <x v="37"/>
    <n v="0"/>
    <n v="0"/>
    <n v="0"/>
    <n v="0"/>
    <n v="0"/>
    <s v="N/A"/>
    <n v="0"/>
    <n v="0"/>
    <n v="0"/>
    <n v="0"/>
    <n v="0"/>
    <n v="0"/>
    <n v="0"/>
    <n v="0"/>
    <n v="0"/>
    <n v="0"/>
    <n v="0"/>
    <n v="0"/>
    <n v="0"/>
    <s v="FED HOUSNG &amp; COMM DEV FND"/>
    <s v="FHCD RENTON HA LRG FAM TWNHM"/>
    <s v="HOME SBRCPNT UNALL"/>
    <s v="Default"/>
  </r>
  <r>
    <x v="0"/>
    <s v="1046888"/>
    <s v="350007"/>
    <x v="41"/>
    <s v="5590000"/>
    <n v="2015"/>
    <x v="3"/>
    <x v="41"/>
    <n v="0"/>
    <n v="0"/>
    <n v="0"/>
    <n v="0"/>
    <n v="0"/>
    <s v="N/A"/>
    <n v="0"/>
    <n v="0"/>
    <n v="0"/>
    <n v="0"/>
    <n v="0"/>
    <n v="0"/>
    <n v="0"/>
    <n v="0"/>
    <n v="0"/>
    <n v="0"/>
    <n v="0"/>
    <n v="0"/>
    <n v="0"/>
    <s v="FED HOUSNG &amp; COMM DEV FND"/>
    <s v="FHCD RENTON HA LRG FAM TWNHM"/>
    <s v="HOME SBRCPNT UNALL"/>
    <s v="HOUSING AND COMMUNITY DEVELOPMENT"/>
  </r>
  <r>
    <x v="0"/>
    <s v="1046889"/>
    <s v="000000"/>
    <x v="6"/>
    <s v="0000000"/>
    <n v="2015"/>
    <x v="0"/>
    <x v="6"/>
    <n v="0"/>
    <n v="0"/>
    <n v="0"/>
    <n v="0"/>
    <n v="0"/>
    <s v="N/A"/>
    <n v="0"/>
    <n v="0"/>
    <n v="0"/>
    <n v="0"/>
    <n v="0"/>
    <n v="0"/>
    <n v="0"/>
    <n v="0"/>
    <n v="0"/>
    <n v="0"/>
    <n v="0"/>
    <n v="0"/>
    <n v="0"/>
    <s v="FED HOUSNG &amp; COMM DEV FND"/>
    <s v="FHCD BURIEN PARK IMPROV"/>
    <s v="DEFAULT"/>
    <s v="Default"/>
  </r>
  <r>
    <x v="0"/>
    <s v="1046889"/>
    <s v="000000"/>
    <x v="9"/>
    <s v="0000000"/>
    <n v="2015"/>
    <x v="0"/>
    <x v="9"/>
    <n v="0"/>
    <n v="0"/>
    <n v="0"/>
    <n v="0"/>
    <n v="0"/>
    <s v="N/A"/>
    <n v="0"/>
    <n v="0"/>
    <n v="0"/>
    <n v="0"/>
    <n v="0"/>
    <n v="0"/>
    <n v="0"/>
    <n v="0"/>
    <n v="0"/>
    <n v="0"/>
    <n v="0"/>
    <n v="0"/>
    <n v="0"/>
    <s v="FED HOUSNG &amp; COMM DEV FND"/>
    <s v="FHCD BURIEN PARK IMPROV"/>
    <s v="DEFAULT"/>
    <s v="Default"/>
  </r>
  <r>
    <x v="0"/>
    <s v="1046889"/>
    <s v="000000"/>
    <x v="29"/>
    <s v="0000000"/>
    <n v="2015"/>
    <x v="1"/>
    <x v="29"/>
    <n v="0"/>
    <n v="0"/>
    <n v="0"/>
    <n v="0"/>
    <n v="0"/>
    <s v="N/A"/>
    <n v="0"/>
    <n v="0"/>
    <n v="0"/>
    <n v="0"/>
    <n v="0"/>
    <n v="0"/>
    <n v="0"/>
    <n v="0"/>
    <n v="0"/>
    <n v="0"/>
    <n v="0"/>
    <n v="0"/>
    <n v="0"/>
    <s v="FED HOUSNG &amp; COMM DEV FND"/>
    <s v="FHCD BURIEN PARK IMPROV"/>
    <s v="DEFAULT"/>
    <s v="Default"/>
  </r>
  <r>
    <x v="0"/>
    <s v="1046889"/>
    <s v="350047"/>
    <x v="55"/>
    <s v="0000000"/>
    <n v="2015"/>
    <x v="4"/>
    <x v="55"/>
    <n v="0"/>
    <n v="0"/>
    <n v="0"/>
    <n v="0"/>
    <n v="0"/>
    <s v="N/A"/>
    <n v="0"/>
    <n v="0"/>
    <n v="0"/>
    <n v="0"/>
    <n v="0"/>
    <n v="0"/>
    <n v="0"/>
    <n v="0"/>
    <n v="0"/>
    <n v="0"/>
    <n v="0"/>
    <n v="0"/>
    <n v="0"/>
    <s v="FED HOUSNG &amp; COMM DEV FND"/>
    <s v="FHCD BURIEN PARK IMPROV"/>
    <s v="PROGRAM YEAR PROJECTS"/>
    <s v="Default"/>
  </r>
  <r>
    <x v="0"/>
    <s v="1046889"/>
    <s v="350047"/>
    <x v="113"/>
    <s v="0000000"/>
    <n v="2015"/>
    <x v="4"/>
    <x v="113"/>
    <n v="0"/>
    <n v="0"/>
    <n v="0"/>
    <n v="0"/>
    <n v="0"/>
    <s v="N/A"/>
    <n v="0"/>
    <n v="0"/>
    <n v="0"/>
    <n v="0"/>
    <n v="0"/>
    <n v="0"/>
    <n v="0"/>
    <n v="0"/>
    <n v="0"/>
    <n v="0"/>
    <n v="0"/>
    <n v="0"/>
    <n v="0"/>
    <s v="FED HOUSNG &amp; COMM DEV FND"/>
    <s v="FHCD BURIEN PARK IMPROV"/>
    <s v="PROGRAM YEAR PROJECTS"/>
    <s v="Default"/>
  </r>
  <r>
    <x v="0"/>
    <s v="1046889"/>
    <s v="350047"/>
    <x v="38"/>
    <s v="5590000"/>
    <n v="2015"/>
    <x v="3"/>
    <x v="38"/>
    <n v="0"/>
    <n v="0"/>
    <n v="0"/>
    <n v="0"/>
    <n v="0"/>
    <s v="N/A"/>
    <n v="0"/>
    <n v="0"/>
    <n v="0"/>
    <n v="0"/>
    <n v="0"/>
    <n v="0"/>
    <n v="0"/>
    <n v="0"/>
    <n v="0"/>
    <n v="0"/>
    <n v="0"/>
    <n v="0"/>
    <n v="0"/>
    <s v="FED HOUSNG &amp; COMM DEV FND"/>
    <s v="FHCD BURIEN PARK IMPROV"/>
    <s v="PROGRAM YEAR PROJECTS"/>
    <s v="HOUSING AND COMMUNITY DEVELOPMENT"/>
  </r>
  <r>
    <x v="0"/>
    <s v="1046889"/>
    <s v="350047"/>
    <x v="41"/>
    <s v="5590000"/>
    <n v="2015"/>
    <x v="3"/>
    <x v="41"/>
    <n v="0"/>
    <n v="0"/>
    <n v="0"/>
    <n v="0"/>
    <n v="0"/>
    <s v="N/A"/>
    <n v="0"/>
    <n v="0"/>
    <n v="0"/>
    <n v="0"/>
    <n v="0"/>
    <n v="0"/>
    <n v="0"/>
    <n v="0"/>
    <n v="0"/>
    <n v="0"/>
    <n v="0"/>
    <n v="0"/>
    <n v="0"/>
    <s v="FED HOUSNG &amp; COMM DEV FND"/>
    <s v="FHCD BURIEN PARK IMPROV"/>
    <s v="PROGRAM YEAR PROJECTS"/>
    <s v="HOUSING AND COMMUNITY DEVELOPMENT"/>
  </r>
  <r>
    <x v="0"/>
    <s v="1046889"/>
    <s v="350047"/>
    <x v="103"/>
    <s v="5590000"/>
    <n v="2015"/>
    <x v="3"/>
    <x v="103"/>
    <n v="0"/>
    <n v="0"/>
    <n v="0"/>
    <n v="0"/>
    <n v="0"/>
    <s v="N/A"/>
    <n v="0"/>
    <n v="0"/>
    <n v="0"/>
    <n v="0"/>
    <n v="0"/>
    <n v="0"/>
    <n v="0"/>
    <n v="0"/>
    <n v="0"/>
    <n v="0"/>
    <n v="0"/>
    <n v="0"/>
    <n v="0"/>
    <s v="FED HOUSNG &amp; COMM DEV FND"/>
    <s v="FHCD BURIEN PARK IMPROV"/>
    <s v="PROGRAM YEAR PROJECTS"/>
    <s v="HOUSING AND COMMUNITY DEVELOPMENT"/>
  </r>
  <r>
    <x v="0"/>
    <s v="1046889"/>
    <s v="350047"/>
    <x v="53"/>
    <s v="5590000"/>
    <n v="2015"/>
    <x v="3"/>
    <x v="53"/>
    <n v="0"/>
    <n v="0"/>
    <n v="0"/>
    <n v="0"/>
    <n v="0"/>
    <s v="N/A"/>
    <n v="0"/>
    <n v="0"/>
    <n v="0"/>
    <n v="0"/>
    <n v="0"/>
    <n v="0"/>
    <n v="0"/>
    <n v="0"/>
    <n v="0"/>
    <n v="0"/>
    <n v="0"/>
    <n v="0"/>
    <n v="0"/>
    <s v="FED HOUSNG &amp; COMM DEV FND"/>
    <s v="FHCD BURIEN PARK IMPROV"/>
    <s v="PROGRAM YEAR PROJECTS"/>
    <s v="HOUSING AND COMMUNITY DEVELOPMENT"/>
  </r>
  <r>
    <x v="0"/>
    <s v="1046889"/>
    <s v="350047"/>
    <x v="54"/>
    <s v="5590000"/>
    <n v="2015"/>
    <x v="3"/>
    <x v="54"/>
    <n v="0"/>
    <n v="0"/>
    <n v="0"/>
    <n v="0"/>
    <n v="0"/>
    <s v="N/A"/>
    <n v="0"/>
    <n v="0"/>
    <n v="0"/>
    <n v="0"/>
    <n v="0"/>
    <n v="0"/>
    <n v="0"/>
    <n v="0"/>
    <n v="0"/>
    <n v="0"/>
    <n v="0"/>
    <n v="0"/>
    <n v="0"/>
    <s v="FED HOUSNG &amp; COMM DEV FND"/>
    <s v="FHCD BURIEN PARK IMPROV"/>
    <s v="PROGRAM YEAR PROJECTS"/>
    <s v="HOUSING AND COMMUNITY DEVELOPMENT"/>
  </r>
  <r>
    <x v="0"/>
    <s v="1046992"/>
    <s v="000000"/>
    <x v="6"/>
    <s v="0000000"/>
    <n v="2015"/>
    <x v="0"/>
    <x v="6"/>
    <n v="0"/>
    <n v="0"/>
    <n v="0"/>
    <n v="0"/>
    <n v="0"/>
    <s v="N/A"/>
    <n v="0"/>
    <n v="0"/>
    <n v="0"/>
    <n v="0"/>
    <n v="0"/>
    <n v="0"/>
    <n v="0"/>
    <n v="0"/>
    <n v="0"/>
    <n v="0"/>
    <n v="0"/>
    <n v="0"/>
    <n v="0"/>
    <s v="FED HOUSNG &amp; COMM DEV FND"/>
    <s v="FHCD LUSTER FRANCES"/>
    <s v="DEFAULT"/>
    <s v="Default"/>
  </r>
  <r>
    <x v="0"/>
    <s v="1046992"/>
    <s v="000000"/>
    <x v="9"/>
    <s v="0000000"/>
    <n v="2015"/>
    <x v="0"/>
    <x v="9"/>
    <n v="0"/>
    <n v="0"/>
    <n v="0"/>
    <n v="0"/>
    <n v="0"/>
    <s v="N/A"/>
    <n v="0"/>
    <n v="0"/>
    <n v="0"/>
    <n v="0"/>
    <n v="0"/>
    <n v="0"/>
    <n v="0"/>
    <n v="0"/>
    <n v="0"/>
    <n v="0"/>
    <n v="0"/>
    <n v="0"/>
    <n v="0"/>
    <s v="FED HOUSNG &amp; COMM DEV FND"/>
    <s v="FHCD LUSTER FRANCES"/>
    <s v="DEFAULT"/>
    <s v="Default"/>
  </r>
  <r>
    <x v="0"/>
    <s v="1046992"/>
    <s v="000000"/>
    <x v="29"/>
    <s v="0000000"/>
    <n v="2015"/>
    <x v="1"/>
    <x v="29"/>
    <n v="0"/>
    <n v="0"/>
    <n v="0"/>
    <n v="0"/>
    <n v="0"/>
    <s v="N/A"/>
    <n v="0"/>
    <n v="0"/>
    <n v="0"/>
    <n v="0"/>
    <n v="0"/>
    <n v="0"/>
    <n v="0"/>
    <n v="0"/>
    <n v="0"/>
    <n v="0"/>
    <n v="0"/>
    <n v="0"/>
    <n v="0"/>
    <s v="FED HOUSNG &amp; COMM DEV FND"/>
    <s v="FHCD LUSTER FRANCES"/>
    <s v="DEFAULT"/>
    <s v="Default"/>
  </r>
  <r>
    <x v="0"/>
    <s v="1046992"/>
    <s v="350002"/>
    <x v="43"/>
    <s v="0000000"/>
    <n v="2015"/>
    <x v="4"/>
    <x v="43"/>
    <n v="0"/>
    <n v="0"/>
    <n v="0"/>
    <n v="0"/>
    <n v="0"/>
    <s v="N/A"/>
    <n v="0"/>
    <n v="0"/>
    <n v="0"/>
    <n v="0"/>
    <n v="0"/>
    <n v="0"/>
    <n v="0"/>
    <n v="0"/>
    <n v="0"/>
    <n v="0"/>
    <n v="0"/>
    <n v="0"/>
    <n v="0"/>
    <s v="FED HOUSNG &amp; COMM DEV FND"/>
    <s v="FHCD LUSTER FRANCES"/>
    <s v="IDIS HOME OWNERS REHAB"/>
    <s v="Default"/>
  </r>
  <r>
    <x v="0"/>
    <s v="1046992"/>
    <s v="350002"/>
    <x v="135"/>
    <s v="5590000"/>
    <n v="2015"/>
    <x v="3"/>
    <x v="135"/>
    <n v="0"/>
    <n v="0"/>
    <n v="0"/>
    <n v="0"/>
    <n v="0"/>
    <s v="N/A"/>
    <n v="0"/>
    <n v="0"/>
    <n v="0"/>
    <n v="0"/>
    <n v="0"/>
    <n v="0"/>
    <n v="0"/>
    <n v="0"/>
    <n v="0"/>
    <n v="0"/>
    <n v="0"/>
    <n v="0"/>
    <n v="0"/>
    <s v="FED HOUSNG &amp; COMM DEV FND"/>
    <s v="FHCD LUSTER FRANCES"/>
    <s v="IDIS HOME OWNERS REHAB"/>
    <s v="HOUSING AND COMMUNITY DEVELOPMENT"/>
  </r>
  <r>
    <x v="0"/>
    <s v="1046993"/>
    <s v="350004"/>
    <x v="37"/>
    <s v="0000000"/>
    <n v="2015"/>
    <x v="4"/>
    <x v="37"/>
    <n v="0"/>
    <n v="0"/>
    <n v="0"/>
    <n v="0"/>
    <n v="0"/>
    <s v="N/A"/>
    <n v="-29706.68"/>
    <n v="0"/>
    <n v="0"/>
    <n v="0"/>
    <n v="0"/>
    <n v="0"/>
    <n v="29706.68"/>
    <n v="0"/>
    <n v="0"/>
    <n v="-67521.17"/>
    <n v="0"/>
    <n v="67521.17"/>
    <n v="0"/>
    <s v="FED HOUSNG &amp; COMM DEV FND"/>
    <s v="FHCD 2011 HOME PROG INCOME"/>
    <s v="HOME PROGRAM INCOME"/>
    <s v="Default"/>
  </r>
  <r>
    <x v="0"/>
    <s v="1046993"/>
    <s v="350004"/>
    <x v="37"/>
    <s v="5590000"/>
    <n v="2015"/>
    <x v="4"/>
    <x v="37"/>
    <n v="0"/>
    <n v="0"/>
    <n v="0"/>
    <n v="0"/>
    <n v="0"/>
    <s v="N/A"/>
    <n v="0"/>
    <n v="0"/>
    <n v="0"/>
    <n v="0"/>
    <n v="0"/>
    <n v="0"/>
    <n v="0"/>
    <n v="0"/>
    <n v="0"/>
    <n v="0"/>
    <n v="0"/>
    <n v="0"/>
    <n v="0"/>
    <s v="FED HOUSNG &amp; COMM DEV FND"/>
    <s v="FHCD 2011 HOME PROG INCOME"/>
    <s v="HOME PROGRAM INCOME"/>
    <s v="HOUSING AND COMMUNITY DEVELOPMENT"/>
  </r>
  <r>
    <x v="0"/>
    <s v="1047381"/>
    <s v="000000"/>
    <x v="6"/>
    <s v="0000000"/>
    <n v="2015"/>
    <x v="0"/>
    <x v="6"/>
    <n v="0"/>
    <n v="0"/>
    <n v="0"/>
    <n v="0"/>
    <n v="0"/>
    <s v="N/A"/>
    <n v="0"/>
    <n v="0"/>
    <n v="0"/>
    <n v="0"/>
    <n v="0"/>
    <n v="0"/>
    <n v="0"/>
    <n v="0"/>
    <n v="0"/>
    <n v="0"/>
    <n v="0"/>
    <n v="0"/>
    <n v="0"/>
    <s v="FED HOUSNG &amp; COMM DEV FND"/>
    <s v="FHCD KCHA WNDRLND EST HQ1270"/>
    <s v="DEFAULT"/>
    <s v="Default"/>
  </r>
  <r>
    <x v="0"/>
    <s v="1047381"/>
    <s v="000000"/>
    <x v="9"/>
    <s v="0000000"/>
    <n v="2015"/>
    <x v="0"/>
    <x v="9"/>
    <n v="0"/>
    <n v="0"/>
    <n v="-7356.9400000000005"/>
    <n v="0"/>
    <n v="7356.9400000000005"/>
    <s v="N/A"/>
    <n v="0"/>
    <n v="0"/>
    <n v="0"/>
    <n v="0"/>
    <n v="0"/>
    <n v="0"/>
    <n v="-7356.9400000000005"/>
    <n v="0"/>
    <n v="0"/>
    <n v="0"/>
    <n v="0"/>
    <n v="0"/>
    <n v="0"/>
    <s v="FED HOUSNG &amp; COMM DEV FND"/>
    <s v="FHCD KCHA WNDRLND EST HQ1270"/>
    <s v="DEFAULT"/>
    <s v="Default"/>
  </r>
  <r>
    <x v="0"/>
    <s v="1047381"/>
    <s v="000000"/>
    <x v="29"/>
    <s v="0000000"/>
    <n v="2015"/>
    <x v="1"/>
    <x v="29"/>
    <n v="0"/>
    <n v="0"/>
    <n v="7356.9400000000005"/>
    <n v="0"/>
    <n v="-7356.9400000000005"/>
    <s v="N/A"/>
    <n v="0"/>
    <n v="0"/>
    <n v="0"/>
    <n v="0"/>
    <n v="0"/>
    <n v="0"/>
    <n v="7356.9400000000005"/>
    <n v="0"/>
    <n v="0"/>
    <n v="0"/>
    <n v="0"/>
    <n v="0"/>
    <n v="0"/>
    <s v="FED HOUSNG &amp; COMM DEV FND"/>
    <s v="FHCD KCHA WNDRLND EST HQ1270"/>
    <s v="DEFAULT"/>
    <s v="Default"/>
  </r>
  <r>
    <x v="0"/>
    <s v="1047381"/>
    <s v="350007"/>
    <x v="43"/>
    <s v="0000000"/>
    <n v="2015"/>
    <x v="4"/>
    <x v="43"/>
    <n v="0"/>
    <n v="0"/>
    <n v="0"/>
    <n v="0"/>
    <n v="0"/>
    <s v="N/A"/>
    <n v="0"/>
    <n v="0"/>
    <n v="0"/>
    <n v="0"/>
    <n v="0"/>
    <n v="0"/>
    <n v="0"/>
    <n v="0"/>
    <n v="0"/>
    <n v="0"/>
    <n v="0"/>
    <n v="0"/>
    <n v="0"/>
    <s v="FED HOUSNG &amp; COMM DEV FND"/>
    <s v="FHCD KCHA WNDRLND EST HQ1270"/>
    <s v="HOME SBRCPNT UNALL"/>
    <s v="Default"/>
  </r>
  <r>
    <x v="0"/>
    <s v="1047381"/>
    <s v="350007"/>
    <x v="41"/>
    <s v="5590000"/>
    <n v="2015"/>
    <x v="3"/>
    <x v="41"/>
    <n v="0"/>
    <n v="0"/>
    <n v="0"/>
    <n v="0"/>
    <n v="0"/>
    <s v="N/A"/>
    <n v="0"/>
    <n v="0"/>
    <n v="0"/>
    <n v="0"/>
    <n v="0"/>
    <n v="0"/>
    <n v="0"/>
    <n v="0"/>
    <n v="0"/>
    <n v="0"/>
    <n v="0"/>
    <n v="0"/>
    <n v="0"/>
    <s v="FED HOUSNG &amp; COMM DEV FND"/>
    <s v="FHCD KCHA WNDRLND EST HQ1270"/>
    <s v="HOME SBRCPNT UNALL"/>
    <s v="HOUSING AND COMMUNITY DEVELOPMENT"/>
  </r>
  <r>
    <x v="0"/>
    <s v="1047381"/>
    <s v="350007"/>
    <x v="108"/>
    <s v="5590000"/>
    <n v="2015"/>
    <x v="3"/>
    <x v="108"/>
    <n v="0"/>
    <n v="0"/>
    <n v="0"/>
    <n v="0"/>
    <n v="0"/>
    <s v="N/A"/>
    <n v="0"/>
    <n v="0"/>
    <n v="0"/>
    <n v="0"/>
    <n v="0"/>
    <n v="0"/>
    <n v="0"/>
    <n v="0"/>
    <n v="0"/>
    <n v="0"/>
    <n v="0"/>
    <n v="0"/>
    <n v="0"/>
    <s v="FED HOUSNG &amp; COMM DEV FND"/>
    <s v="FHCD KCHA WNDRLND EST HQ1270"/>
    <s v="HOME SBRCPNT UNALL"/>
    <s v="HOUSING AND COMMUNITY DEVELOPMENT"/>
  </r>
  <r>
    <x v="0"/>
    <s v="1047386"/>
    <s v="000000"/>
    <x v="6"/>
    <s v="0000000"/>
    <n v="2015"/>
    <x v="0"/>
    <x v="6"/>
    <n v="0"/>
    <n v="0"/>
    <n v="0"/>
    <n v="0"/>
    <n v="0"/>
    <s v="N/A"/>
    <n v="0"/>
    <n v="0"/>
    <n v="0"/>
    <n v="0"/>
    <n v="0"/>
    <n v="0"/>
    <n v="0"/>
    <n v="0"/>
    <n v="0"/>
    <n v="0"/>
    <n v="0"/>
    <n v="0"/>
    <n v="0"/>
    <s v="FED HOUSNG &amp; COMM DEV FND"/>
    <s v="FHCD KC RELOCAT ACTIVITIES 11"/>
    <s v="DEFAULT"/>
    <s v="Default"/>
  </r>
  <r>
    <x v="0"/>
    <s v="1047386"/>
    <s v="000000"/>
    <x v="9"/>
    <s v="0000000"/>
    <n v="2015"/>
    <x v="0"/>
    <x v="9"/>
    <n v="0"/>
    <n v="0"/>
    <n v="0"/>
    <n v="0"/>
    <n v="0"/>
    <s v="N/A"/>
    <n v="0"/>
    <n v="0"/>
    <n v="0"/>
    <n v="0"/>
    <n v="0"/>
    <n v="0"/>
    <n v="0"/>
    <n v="0"/>
    <n v="0"/>
    <n v="0"/>
    <n v="0"/>
    <n v="0"/>
    <n v="0"/>
    <s v="FED HOUSNG &amp; COMM DEV FND"/>
    <s v="FHCD KC RELOCAT ACTIVITIES 11"/>
    <s v="DEFAULT"/>
    <s v="Default"/>
  </r>
  <r>
    <x v="0"/>
    <s v="1047386"/>
    <s v="000000"/>
    <x v="29"/>
    <s v="0000000"/>
    <n v="2015"/>
    <x v="1"/>
    <x v="29"/>
    <n v="0"/>
    <n v="0"/>
    <n v="0"/>
    <n v="0"/>
    <n v="0"/>
    <s v="N/A"/>
    <n v="0"/>
    <n v="0"/>
    <n v="0"/>
    <n v="0"/>
    <n v="0"/>
    <n v="0"/>
    <n v="0"/>
    <n v="0"/>
    <n v="0"/>
    <n v="0"/>
    <n v="0"/>
    <n v="0"/>
    <n v="0"/>
    <s v="FED HOUSNG &amp; COMM DEV FND"/>
    <s v="FHCD KC RELOCAT ACTIVITIES 11"/>
    <s v="DEFAULT"/>
    <s v="Default"/>
  </r>
  <r>
    <x v="0"/>
    <s v="1047386"/>
    <s v="350047"/>
    <x v="55"/>
    <s v="0000000"/>
    <n v="2015"/>
    <x v="4"/>
    <x v="55"/>
    <n v="0"/>
    <n v="0"/>
    <n v="0"/>
    <n v="0"/>
    <n v="0"/>
    <s v="N/A"/>
    <n v="0"/>
    <n v="0"/>
    <n v="0"/>
    <n v="0"/>
    <n v="0"/>
    <n v="0"/>
    <n v="0"/>
    <n v="0"/>
    <n v="0"/>
    <n v="0"/>
    <n v="0"/>
    <n v="0"/>
    <n v="0"/>
    <s v="FED HOUSNG &amp; COMM DEV FND"/>
    <s v="FHCD KC RELOCAT ACTIVITIES 11"/>
    <s v="PROGRAM YEAR PROJECTS"/>
    <s v="Default"/>
  </r>
  <r>
    <x v="0"/>
    <s v="1047386"/>
    <s v="350047"/>
    <x v="113"/>
    <s v="0000000"/>
    <n v="2015"/>
    <x v="4"/>
    <x v="113"/>
    <n v="0"/>
    <n v="0"/>
    <n v="0"/>
    <n v="0"/>
    <n v="0"/>
    <s v="N/A"/>
    <n v="0"/>
    <n v="0"/>
    <n v="0"/>
    <n v="0"/>
    <n v="0"/>
    <n v="0"/>
    <n v="0"/>
    <n v="0"/>
    <n v="0"/>
    <n v="0"/>
    <n v="0"/>
    <n v="0"/>
    <n v="0"/>
    <s v="FED HOUSNG &amp; COMM DEV FND"/>
    <s v="FHCD KC RELOCAT ACTIVITIES 11"/>
    <s v="PROGRAM YEAR PROJECTS"/>
    <s v="Default"/>
  </r>
  <r>
    <x v="0"/>
    <s v="1047386"/>
    <s v="350047"/>
    <x v="38"/>
    <s v="5590000"/>
    <n v="2015"/>
    <x v="3"/>
    <x v="38"/>
    <n v="0"/>
    <n v="0"/>
    <n v="0"/>
    <n v="0"/>
    <n v="0"/>
    <s v="N/A"/>
    <n v="0"/>
    <n v="0"/>
    <n v="0"/>
    <n v="0"/>
    <n v="0"/>
    <n v="0"/>
    <n v="0"/>
    <n v="0"/>
    <n v="0"/>
    <n v="0"/>
    <n v="0"/>
    <n v="0"/>
    <n v="0"/>
    <s v="FED HOUSNG &amp; COMM DEV FND"/>
    <s v="FHCD KC RELOCAT ACTIVITIES 11"/>
    <s v="PROGRAM YEAR PROJECTS"/>
    <s v="HOUSING AND COMMUNITY DEVELOPMENT"/>
  </r>
  <r>
    <x v="0"/>
    <s v="1047386"/>
    <s v="350047"/>
    <x v="103"/>
    <s v="5590000"/>
    <n v="2015"/>
    <x v="3"/>
    <x v="103"/>
    <n v="0"/>
    <n v="0"/>
    <n v="0"/>
    <n v="0"/>
    <n v="0"/>
    <s v="N/A"/>
    <n v="0"/>
    <n v="0"/>
    <n v="0"/>
    <n v="0"/>
    <n v="0"/>
    <n v="0"/>
    <n v="0"/>
    <n v="0"/>
    <n v="0"/>
    <n v="0"/>
    <n v="0"/>
    <n v="0"/>
    <n v="0"/>
    <s v="FED HOUSNG &amp; COMM DEV FND"/>
    <s v="FHCD KC RELOCAT ACTIVITIES 11"/>
    <s v="PROGRAM YEAR PROJECTS"/>
    <s v="HOUSING AND COMMUNITY DEVELOPMENT"/>
  </r>
  <r>
    <x v="0"/>
    <s v="1047386"/>
    <s v="350047"/>
    <x v="53"/>
    <s v="5590000"/>
    <n v="2015"/>
    <x v="3"/>
    <x v="53"/>
    <n v="0"/>
    <n v="0"/>
    <n v="0"/>
    <n v="0"/>
    <n v="0"/>
    <s v="N/A"/>
    <n v="0"/>
    <n v="0"/>
    <n v="0"/>
    <n v="0"/>
    <n v="0"/>
    <n v="0"/>
    <n v="0"/>
    <n v="0"/>
    <n v="0"/>
    <n v="0"/>
    <n v="0"/>
    <n v="0"/>
    <n v="0"/>
    <s v="FED HOUSNG &amp; COMM DEV FND"/>
    <s v="FHCD KC RELOCAT ACTIVITIES 11"/>
    <s v="PROGRAM YEAR PROJECTS"/>
    <s v="HOUSING AND COMMUNITY DEVELOPMENT"/>
  </r>
  <r>
    <x v="0"/>
    <s v="1047386"/>
    <s v="350047"/>
    <x v="54"/>
    <s v="5590000"/>
    <n v="2015"/>
    <x v="3"/>
    <x v="54"/>
    <n v="0"/>
    <n v="0"/>
    <n v="0"/>
    <n v="0"/>
    <n v="0"/>
    <s v="N/A"/>
    <n v="0"/>
    <n v="0"/>
    <n v="0"/>
    <n v="0"/>
    <n v="0"/>
    <n v="0"/>
    <n v="0"/>
    <n v="0"/>
    <n v="0"/>
    <n v="0"/>
    <n v="0"/>
    <n v="0"/>
    <n v="0"/>
    <s v="FED HOUSNG &amp; COMM DEV FND"/>
    <s v="FHCD KC RELOCAT ACTIVITIES 11"/>
    <s v="PROGRAM YEAR PROJECTS"/>
    <s v="HOUSING AND COMMUNITY DEVELOPMENT"/>
  </r>
  <r>
    <x v="0"/>
    <s v="1047392"/>
    <s v="350006"/>
    <x v="43"/>
    <s v="0000000"/>
    <n v="2015"/>
    <x v="4"/>
    <x v="43"/>
    <n v="0"/>
    <n v="0"/>
    <n v="0"/>
    <n v="0"/>
    <n v="0"/>
    <s v="N/A"/>
    <n v="0"/>
    <n v="0"/>
    <n v="0"/>
    <n v="0"/>
    <n v="0"/>
    <n v="0"/>
    <n v="0"/>
    <n v="0"/>
    <n v="0"/>
    <n v="0"/>
    <n v="0"/>
    <n v="0"/>
    <n v="0"/>
    <s v="FED HOUSNG &amp; COMM DEV FND"/>
    <s v="FHCD HOME ADMIN 2009"/>
    <s v="HOME ADMIN"/>
    <s v="Default"/>
  </r>
  <r>
    <x v="0"/>
    <s v="1047392"/>
    <s v="350006"/>
    <x v="41"/>
    <s v="0000000"/>
    <n v="2015"/>
    <x v="3"/>
    <x v="41"/>
    <n v="0"/>
    <n v="0"/>
    <n v="0"/>
    <n v="0"/>
    <n v="0"/>
    <s v="N/A"/>
    <n v="0"/>
    <n v="0"/>
    <n v="0"/>
    <n v="0"/>
    <n v="0"/>
    <n v="0"/>
    <n v="0"/>
    <n v="0"/>
    <n v="0"/>
    <n v="0"/>
    <n v="0"/>
    <n v="0"/>
    <n v="0"/>
    <s v="FED HOUSNG &amp; COMM DEV FND"/>
    <s v="FHCD HOME ADMIN 2009"/>
    <s v="HOME ADMIN"/>
    <s v="Default"/>
  </r>
  <r>
    <x v="0"/>
    <s v="1047392"/>
    <s v="350006"/>
    <x v="41"/>
    <s v="5593000"/>
    <n v="2015"/>
    <x v="3"/>
    <x v="41"/>
    <n v="0"/>
    <n v="0"/>
    <n v="0"/>
    <n v="0"/>
    <n v="0"/>
    <s v="N/A"/>
    <n v="0"/>
    <n v="0"/>
    <n v="0"/>
    <n v="0"/>
    <n v="0"/>
    <n v="0"/>
    <n v="0"/>
    <n v="0"/>
    <n v="0"/>
    <n v="0"/>
    <n v="0"/>
    <n v="0"/>
    <n v="0"/>
    <s v="FED HOUSNG &amp; COMM DEV FND"/>
    <s v="FHCD HOME ADMIN 2009"/>
    <s v="HOME ADMIN"/>
    <s v="COMMUNITY DEVELOPMENT SERVICES"/>
  </r>
  <r>
    <x v="0"/>
    <s v="1047393"/>
    <s v="000000"/>
    <x v="6"/>
    <s v="0000000"/>
    <n v="2015"/>
    <x v="0"/>
    <x v="6"/>
    <n v="0"/>
    <n v="0"/>
    <n v="0"/>
    <n v="0"/>
    <n v="0"/>
    <s v="N/A"/>
    <n v="0"/>
    <n v="0"/>
    <n v="0"/>
    <n v="0"/>
    <n v="0"/>
    <n v="0"/>
    <n v="0"/>
    <n v="0"/>
    <n v="0"/>
    <n v="0"/>
    <n v="0"/>
    <n v="0"/>
    <n v="0"/>
    <s v="FED HOUSNG &amp; COMM DEV FND"/>
    <s v="FHCD HOME ADMIN 2010"/>
    <s v="DEFAULT"/>
    <s v="Default"/>
  </r>
  <r>
    <x v="0"/>
    <s v="1047393"/>
    <s v="000000"/>
    <x v="9"/>
    <s v="0000000"/>
    <n v="2015"/>
    <x v="0"/>
    <x v="9"/>
    <n v="0"/>
    <n v="0"/>
    <n v="-379.59000000000003"/>
    <n v="0"/>
    <n v="379.59000000000003"/>
    <s v="N/A"/>
    <n v="0"/>
    <n v="0"/>
    <n v="0"/>
    <n v="0"/>
    <n v="0"/>
    <n v="0"/>
    <n v="-379.59000000000003"/>
    <n v="0"/>
    <n v="0"/>
    <n v="0"/>
    <n v="0"/>
    <n v="0"/>
    <n v="0"/>
    <s v="FED HOUSNG &amp; COMM DEV FND"/>
    <s v="FHCD HOME ADMIN 2010"/>
    <s v="DEFAULT"/>
    <s v="Default"/>
  </r>
  <r>
    <x v="0"/>
    <s v="1047393"/>
    <s v="000000"/>
    <x v="29"/>
    <s v="0000000"/>
    <n v="2015"/>
    <x v="1"/>
    <x v="29"/>
    <n v="0"/>
    <n v="0"/>
    <n v="379.59000000000003"/>
    <n v="0"/>
    <n v="-379.59000000000003"/>
    <s v="N/A"/>
    <n v="0"/>
    <n v="0"/>
    <n v="0"/>
    <n v="0"/>
    <n v="0"/>
    <n v="0"/>
    <n v="379.59000000000003"/>
    <n v="0"/>
    <n v="0"/>
    <n v="0"/>
    <n v="0"/>
    <n v="0"/>
    <n v="0"/>
    <s v="FED HOUSNG &amp; COMM DEV FND"/>
    <s v="FHCD HOME ADMIN 2010"/>
    <s v="DEFAULT"/>
    <s v="Default"/>
  </r>
  <r>
    <x v="0"/>
    <s v="1047393"/>
    <s v="350006"/>
    <x v="43"/>
    <s v="0000000"/>
    <n v="2015"/>
    <x v="4"/>
    <x v="43"/>
    <n v="0"/>
    <n v="0"/>
    <n v="0"/>
    <n v="0"/>
    <n v="0"/>
    <s v="N/A"/>
    <n v="0"/>
    <n v="0"/>
    <n v="0"/>
    <n v="0"/>
    <n v="0"/>
    <n v="0"/>
    <n v="0"/>
    <n v="0"/>
    <n v="0"/>
    <n v="0"/>
    <n v="0"/>
    <n v="0"/>
    <n v="0"/>
    <s v="FED HOUSNG &amp; COMM DEV FND"/>
    <s v="FHCD HOME ADMIN 2010"/>
    <s v="HOME ADMIN"/>
    <s v="Default"/>
  </r>
  <r>
    <x v="0"/>
    <s v="1047393"/>
    <s v="350006"/>
    <x v="38"/>
    <s v="5590000"/>
    <n v="2015"/>
    <x v="3"/>
    <x v="38"/>
    <n v="0"/>
    <n v="0"/>
    <n v="0"/>
    <n v="0"/>
    <n v="0"/>
    <s v="N/A"/>
    <n v="0"/>
    <n v="0"/>
    <n v="0"/>
    <n v="0"/>
    <n v="0"/>
    <n v="0"/>
    <n v="0"/>
    <n v="0"/>
    <n v="0"/>
    <n v="0"/>
    <n v="0"/>
    <n v="0"/>
    <n v="0"/>
    <s v="FED HOUSNG &amp; COMM DEV FND"/>
    <s v="FHCD HOME ADMIN 2010"/>
    <s v="HOME ADMIN"/>
    <s v="HOUSING AND COMMUNITY DEVELOPMENT"/>
  </r>
  <r>
    <x v="0"/>
    <s v="1047393"/>
    <s v="350006"/>
    <x v="143"/>
    <s v="5590000"/>
    <n v="2015"/>
    <x v="3"/>
    <x v="143"/>
    <n v="0"/>
    <n v="0"/>
    <n v="0"/>
    <n v="0"/>
    <n v="0"/>
    <s v="N/A"/>
    <n v="0"/>
    <n v="0"/>
    <n v="0"/>
    <n v="0"/>
    <n v="0"/>
    <n v="0"/>
    <n v="0"/>
    <n v="0"/>
    <n v="0"/>
    <n v="0"/>
    <n v="0"/>
    <n v="0"/>
    <n v="0"/>
    <s v="FED HOUSNG &amp; COMM DEV FND"/>
    <s v="FHCD HOME ADMIN 2010"/>
    <s v="HOME ADMIN"/>
    <s v="HOUSING AND COMMUNITY DEVELOPMENT"/>
  </r>
  <r>
    <x v="0"/>
    <s v="1047393"/>
    <s v="350006"/>
    <x v="70"/>
    <s v="5590000"/>
    <n v="2015"/>
    <x v="3"/>
    <x v="70"/>
    <n v="0"/>
    <n v="0"/>
    <n v="0"/>
    <n v="0"/>
    <n v="0"/>
    <s v="N/A"/>
    <n v="0"/>
    <n v="0"/>
    <n v="0"/>
    <n v="0"/>
    <n v="0"/>
    <n v="0"/>
    <n v="0"/>
    <n v="0"/>
    <n v="0"/>
    <n v="0"/>
    <n v="0"/>
    <n v="0"/>
    <n v="0"/>
    <s v="FED HOUSNG &amp; COMM DEV FND"/>
    <s v="FHCD HOME ADMIN 2010"/>
    <s v="HOME ADMIN"/>
    <s v="HOUSING AND COMMUNITY DEVELOPMENT"/>
  </r>
  <r>
    <x v="0"/>
    <s v="1047393"/>
    <s v="350006"/>
    <x v="71"/>
    <s v="5590000"/>
    <n v="2015"/>
    <x v="3"/>
    <x v="71"/>
    <n v="0"/>
    <n v="0"/>
    <n v="0"/>
    <n v="0"/>
    <n v="0"/>
    <s v="N/A"/>
    <n v="0"/>
    <n v="0"/>
    <n v="0"/>
    <n v="0"/>
    <n v="0"/>
    <n v="0"/>
    <n v="0"/>
    <n v="0"/>
    <n v="0"/>
    <n v="0"/>
    <n v="0"/>
    <n v="0"/>
    <n v="0"/>
    <s v="FED HOUSNG &amp; COMM DEV FND"/>
    <s v="FHCD HOME ADMIN 2010"/>
    <s v="HOME ADMIN"/>
    <s v="HOUSING AND COMMUNITY DEVELOPMENT"/>
  </r>
  <r>
    <x v="0"/>
    <s v="1047393"/>
    <s v="350006"/>
    <x v="72"/>
    <s v="5590000"/>
    <n v="2015"/>
    <x v="3"/>
    <x v="72"/>
    <n v="0"/>
    <n v="0"/>
    <n v="0"/>
    <n v="0"/>
    <n v="0"/>
    <s v="N/A"/>
    <n v="0"/>
    <n v="0"/>
    <n v="0"/>
    <n v="0"/>
    <n v="0"/>
    <n v="0"/>
    <n v="0"/>
    <n v="0"/>
    <n v="0"/>
    <n v="0"/>
    <n v="0"/>
    <n v="0"/>
    <n v="0"/>
    <s v="FED HOUSNG &amp; COMM DEV FND"/>
    <s v="FHCD HOME ADMIN 2010"/>
    <s v="HOME ADMIN"/>
    <s v="HOUSING AND COMMUNITY DEVELOPMENT"/>
  </r>
  <r>
    <x v="0"/>
    <s v="1047393"/>
    <s v="350006"/>
    <x v="74"/>
    <s v="5590000"/>
    <n v="2015"/>
    <x v="3"/>
    <x v="74"/>
    <n v="0"/>
    <n v="0"/>
    <n v="0"/>
    <n v="0"/>
    <n v="0"/>
    <s v="N/A"/>
    <n v="0"/>
    <n v="0"/>
    <n v="0"/>
    <n v="0"/>
    <n v="0"/>
    <n v="0"/>
    <n v="0"/>
    <n v="0"/>
    <n v="0"/>
    <n v="0"/>
    <n v="0"/>
    <n v="0"/>
    <n v="0"/>
    <s v="FED HOUSNG &amp; COMM DEV FND"/>
    <s v="FHCD HOME ADMIN 2010"/>
    <s v="HOME ADMIN"/>
    <s v="HOUSING AND COMMUNITY DEVELOPMENT"/>
  </r>
  <r>
    <x v="0"/>
    <s v="1047393"/>
    <s v="350006"/>
    <x v="41"/>
    <s v="5590000"/>
    <n v="2015"/>
    <x v="3"/>
    <x v="41"/>
    <n v="0"/>
    <n v="0"/>
    <n v="0"/>
    <n v="0"/>
    <n v="0"/>
    <s v="N/A"/>
    <n v="0"/>
    <n v="0"/>
    <n v="0"/>
    <n v="0"/>
    <n v="0"/>
    <n v="0"/>
    <n v="0"/>
    <n v="0"/>
    <n v="0"/>
    <n v="0"/>
    <n v="0"/>
    <n v="0"/>
    <n v="0"/>
    <s v="FED HOUSNG &amp; COMM DEV FND"/>
    <s v="FHCD HOME ADMIN 2010"/>
    <s v="HOME ADMIN"/>
    <s v="HOUSING AND COMMUNITY DEVELOPMENT"/>
  </r>
  <r>
    <x v="0"/>
    <s v="1047393"/>
    <s v="350006"/>
    <x v="136"/>
    <s v="5590000"/>
    <n v="2015"/>
    <x v="3"/>
    <x v="136"/>
    <n v="0"/>
    <n v="0"/>
    <n v="0"/>
    <n v="0"/>
    <n v="0"/>
    <s v="N/A"/>
    <n v="0"/>
    <n v="0"/>
    <n v="0"/>
    <n v="0"/>
    <n v="0"/>
    <n v="0"/>
    <n v="0"/>
    <n v="0"/>
    <n v="0"/>
    <n v="0"/>
    <n v="0"/>
    <n v="0"/>
    <n v="0"/>
    <s v="FED HOUSNG &amp; COMM DEV FND"/>
    <s v="FHCD HOME ADMIN 2010"/>
    <s v="HOME ADMIN"/>
    <s v="HOUSING AND COMMUNITY DEVELOPMENT"/>
  </r>
  <r>
    <x v="0"/>
    <s v="1047393"/>
    <s v="350006"/>
    <x v="122"/>
    <s v="5590000"/>
    <n v="2015"/>
    <x v="3"/>
    <x v="122"/>
    <n v="0"/>
    <n v="0"/>
    <n v="0"/>
    <n v="0"/>
    <n v="0"/>
    <s v="N/A"/>
    <n v="0"/>
    <n v="0"/>
    <n v="0"/>
    <n v="0"/>
    <n v="0"/>
    <n v="0"/>
    <n v="0"/>
    <n v="0"/>
    <n v="0"/>
    <n v="0"/>
    <n v="0"/>
    <n v="0"/>
    <n v="0"/>
    <s v="FED HOUSNG &amp; COMM DEV FND"/>
    <s v="FHCD HOME ADMIN 2010"/>
    <s v="HOME ADMIN"/>
    <s v="HOUSING AND COMMUNITY DEVELOPMENT"/>
  </r>
  <r>
    <x v="0"/>
    <s v="1047393"/>
    <s v="350006"/>
    <x v="137"/>
    <s v="5590000"/>
    <n v="2015"/>
    <x v="3"/>
    <x v="137"/>
    <n v="0"/>
    <n v="0"/>
    <n v="0"/>
    <n v="0"/>
    <n v="0"/>
    <s v="N/A"/>
    <n v="0"/>
    <n v="0"/>
    <n v="0"/>
    <n v="0"/>
    <n v="0"/>
    <n v="0"/>
    <n v="0"/>
    <n v="0"/>
    <n v="0"/>
    <n v="0"/>
    <n v="0"/>
    <n v="0"/>
    <n v="0"/>
    <s v="FED HOUSNG &amp; COMM DEV FND"/>
    <s v="FHCD HOME ADMIN 2010"/>
    <s v="HOME ADMIN"/>
    <s v="HOUSING AND COMMUNITY DEVELOPMENT"/>
  </r>
  <r>
    <x v="0"/>
    <s v="1047393"/>
    <s v="350006"/>
    <x v="144"/>
    <s v="0000000"/>
    <n v="2015"/>
    <x v="3"/>
    <x v="144"/>
    <n v="0"/>
    <n v="0"/>
    <n v="0"/>
    <n v="0"/>
    <n v="0"/>
    <s v="N/A"/>
    <n v="0"/>
    <n v="0"/>
    <n v="0"/>
    <n v="0"/>
    <n v="0"/>
    <n v="0"/>
    <n v="0"/>
    <n v="0"/>
    <n v="0"/>
    <n v="0"/>
    <n v="0"/>
    <n v="0"/>
    <n v="0"/>
    <s v="FED HOUSNG &amp; COMM DEV FND"/>
    <s v="FHCD HOME ADMIN 2010"/>
    <s v="HOME ADMIN"/>
    <s v="Default"/>
  </r>
  <r>
    <x v="0"/>
    <s v="1047393"/>
    <s v="350006"/>
    <x v="144"/>
    <s v="5593000"/>
    <n v="2015"/>
    <x v="3"/>
    <x v="144"/>
    <n v="0"/>
    <n v="0"/>
    <n v="0"/>
    <n v="0"/>
    <n v="0"/>
    <s v="N/A"/>
    <n v="0"/>
    <n v="0"/>
    <n v="0"/>
    <n v="0"/>
    <n v="0"/>
    <n v="0"/>
    <n v="0"/>
    <n v="0"/>
    <n v="0"/>
    <n v="0"/>
    <n v="0"/>
    <n v="0"/>
    <n v="0"/>
    <s v="FED HOUSNG &amp; COMM DEV FND"/>
    <s v="FHCD HOME ADMIN 2010"/>
    <s v="HOME ADMIN"/>
    <s v="COMMUNITY DEVELOPMENT SERVICES"/>
  </r>
  <r>
    <x v="0"/>
    <s v="1047393"/>
    <s v="350006"/>
    <x v="42"/>
    <s v="5590000"/>
    <n v="2015"/>
    <x v="3"/>
    <x v="42"/>
    <n v="0"/>
    <n v="0"/>
    <n v="0"/>
    <n v="0"/>
    <n v="0"/>
    <s v="N/A"/>
    <n v="0"/>
    <n v="0"/>
    <n v="0"/>
    <n v="0"/>
    <n v="0"/>
    <n v="0"/>
    <n v="0"/>
    <n v="0"/>
    <n v="0"/>
    <n v="0"/>
    <n v="0"/>
    <n v="0"/>
    <n v="0"/>
    <s v="FED HOUSNG &amp; COMM DEV FND"/>
    <s v="FHCD HOME ADMIN 2010"/>
    <s v="HOME ADMIN"/>
    <s v="HOUSING AND COMMUNITY DEVELOPMENT"/>
  </r>
  <r>
    <x v="0"/>
    <s v="1047393"/>
    <s v="350006"/>
    <x v="145"/>
    <s v="5590000"/>
    <n v="2015"/>
    <x v="3"/>
    <x v="145"/>
    <n v="0"/>
    <n v="0"/>
    <n v="0"/>
    <n v="0"/>
    <n v="0"/>
    <s v="N/A"/>
    <n v="0"/>
    <n v="0"/>
    <n v="0"/>
    <n v="0"/>
    <n v="0"/>
    <n v="0"/>
    <n v="0"/>
    <n v="0"/>
    <n v="0"/>
    <n v="0"/>
    <n v="0"/>
    <n v="0"/>
    <n v="0"/>
    <s v="FED HOUSNG &amp; COMM DEV FND"/>
    <s v="FHCD HOME ADMIN 2010"/>
    <s v="HOME ADMIN"/>
    <s v="HOUSING AND COMMUNITY DEVELOPMENT"/>
  </r>
  <r>
    <x v="0"/>
    <s v="1047393"/>
    <s v="350006"/>
    <x v="110"/>
    <s v="5590000"/>
    <n v="2015"/>
    <x v="3"/>
    <x v="110"/>
    <n v="0"/>
    <n v="0"/>
    <n v="0"/>
    <n v="0"/>
    <n v="0"/>
    <s v="N/A"/>
    <n v="0"/>
    <n v="0"/>
    <n v="0"/>
    <n v="0"/>
    <n v="0"/>
    <n v="0"/>
    <n v="0"/>
    <n v="0"/>
    <n v="0"/>
    <n v="0"/>
    <n v="0"/>
    <n v="0"/>
    <n v="0"/>
    <s v="FED HOUSNG &amp; COMM DEV FND"/>
    <s v="FHCD HOME ADMIN 2010"/>
    <s v="HOME ADMIN"/>
    <s v="HOUSING AND COMMUNITY DEVELOPMENT"/>
  </r>
  <r>
    <x v="0"/>
    <s v="1047393"/>
    <s v="350006"/>
    <x v="103"/>
    <s v="5590000"/>
    <n v="2015"/>
    <x v="3"/>
    <x v="103"/>
    <n v="0"/>
    <n v="0"/>
    <n v="0"/>
    <n v="0"/>
    <n v="0"/>
    <s v="N/A"/>
    <n v="0"/>
    <n v="0"/>
    <n v="0"/>
    <n v="0"/>
    <n v="0"/>
    <n v="0"/>
    <n v="0"/>
    <n v="0"/>
    <n v="0"/>
    <n v="0"/>
    <n v="0"/>
    <n v="0"/>
    <n v="0"/>
    <s v="FED HOUSNG &amp; COMM DEV FND"/>
    <s v="FHCD HOME ADMIN 2010"/>
    <s v="HOME ADMIN"/>
    <s v="HOUSING AND COMMUNITY DEVELOPMENT"/>
  </r>
  <r>
    <x v="0"/>
    <s v="1047393"/>
    <s v="350006"/>
    <x v="53"/>
    <s v="5590000"/>
    <n v="2015"/>
    <x v="3"/>
    <x v="53"/>
    <n v="0"/>
    <n v="0"/>
    <n v="0"/>
    <n v="0"/>
    <n v="0"/>
    <s v="N/A"/>
    <n v="0"/>
    <n v="0"/>
    <n v="0"/>
    <n v="0"/>
    <n v="0"/>
    <n v="0"/>
    <n v="0"/>
    <n v="0"/>
    <n v="0"/>
    <n v="0"/>
    <n v="0"/>
    <n v="0"/>
    <n v="0"/>
    <s v="FED HOUSNG &amp; COMM DEV FND"/>
    <s v="FHCD HOME ADMIN 2010"/>
    <s v="HOME ADMIN"/>
    <s v="HOUSING AND COMMUNITY DEVELOPMENT"/>
  </r>
  <r>
    <x v="0"/>
    <s v="1047393"/>
    <s v="350006"/>
    <x v="54"/>
    <s v="5590000"/>
    <n v="2015"/>
    <x v="3"/>
    <x v="54"/>
    <n v="0"/>
    <n v="0"/>
    <n v="0"/>
    <n v="0"/>
    <n v="0"/>
    <s v="N/A"/>
    <n v="0"/>
    <n v="0"/>
    <n v="0"/>
    <n v="0"/>
    <n v="0"/>
    <n v="0"/>
    <n v="0"/>
    <n v="0"/>
    <n v="0"/>
    <n v="0"/>
    <n v="0"/>
    <n v="0"/>
    <n v="0"/>
    <s v="FED HOUSNG &amp; COMM DEV FND"/>
    <s v="FHCD HOME ADMIN 2010"/>
    <s v="HOME ADMIN"/>
    <s v="HOUSING AND COMMUNITY DEVELOPMENT"/>
  </r>
  <r>
    <x v="0"/>
    <s v="1047396"/>
    <s v="000000"/>
    <x v="6"/>
    <s v="0000000"/>
    <n v="2015"/>
    <x v="0"/>
    <x v="6"/>
    <n v="0"/>
    <n v="0"/>
    <n v="0"/>
    <n v="0"/>
    <n v="0"/>
    <s v="N/A"/>
    <n v="0"/>
    <n v="0"/>
    <n v="0"/>
    <n v="0"/>
    <n v="0"/>
    <n v="0"/>
    <n v="0"/>
    <n v="0"/>
    <n v="0"/>
    <n v="0"/>
    <n v="0"/>
    <n v="0"/>
    <n v="0"/>
    <s v="FED HOUSNG &amp; COMM DEV FND"/>
    <s v="FHCD MHCP BONEL MBL HM HQ0313"/>
    <s v="DEFAULT"/>
    <s v="Default"/>
  </r>
  <r>
    <x v="0"/>
    <s v="1047396"/>
    <s v="000000"/>
    <x v="9"/>
    <s v="0000000"/>
    <n v="2015"/>
    <x v="0"/>
    <x v="9"/>
    <n v="0"/>
    <n v="0"/>
    <n v="79910.13"/>
    <n v="0"/>
    <n v="-79910.13"/>
    <s v="N/A"/>
    <n v="0"/>
    <n v="0"/>
    <n v="0"/>
    <n v="0"/>
    <n v="0"/>
    <n v="0"/>
    <n v="79910.13"/>
    <n v="0"/>
    <n v="0"/>
    <n v="0"/>
    <n v="0"/>
    <n v="0"/>
    <n v="0"/>
    <s v="FED HOUSNG &amp; COMM DEV FND"/>
    <s v="FHCD MHCP BONEL MBL HM HQ0313"/>
    <s v="DEFAULT"/>
    <s v="Default"/>
  </r>
  <r>
    <x v="0"/>
    <s v="1047396"/>
    <s v="000000"/>
    <x v="29"/>
    <s v="0000000"/>
    <n v="2015"/>
    <x v="1"/>
    <x v="29"/>
    <n v="0"/>
    <n v="0"/>
    <n v="-79910.17"/>
    <n v="0"/>
    <n v="79910.17"/>
    <s v="N/A"/>
    <n v="0"/>
    <n v="0"/>
    <n v="0"/>
    <n v="0"/>
    <n v="0"/>
    <n v="0"/>
    <n v="-79910.17"/>
    <n v="0"/>
    <n v="0"/>
    <n v="0"/>
    <n v="0"/>
    <n v="0"/>
    <n v="0"/>
    <s v="FED HOUSNG &amp; COMM DEV FND"/>
    <s v="FHCD MHCP BONEL MBL HM HQ0313"/>
    <s v="DEFAULT"/>
    <s v="Default"/>
  </r>
  <r>
    <x v="0"/>
    <s v="1047396"/>
    <s v="350002"/>
    <x v="43"/>
    <s v="0000000"/>
    <n v="2015"/>
    <x v="4"/>
    <x v="43"/>
    <n v="0"/>
    <n v="0"/>
    <n v="0"/>
    <n v="0"/>
    <n v="0"/>
    <s v="N/A"/>
    <n v="0"/>
    <n v="0"/>
    <n v="0"/>
    <n v="0"/>
    <n v="0"/>
    <n v="0"/>
    <n v="0"/>
    <n v="0"/>
    <n v="0"/>
    <n v="0"/>
    <n v="0"/>
    <n v="0"/>
    <n v="0"/>
    <s v="FED HOUSNG &amp; COMM DEV FND"/>
    <s v="FHCD MHCP BONEL MBL HM HQ0313"/>
    <s v="IDIS HOME OWNERS REHAB"/>
    <s v="Default"/>
  </r>
  <r>
    <x v="0"/>
    <s v="1047396"/>
    <s v="350007"/>
    <x v="43"/>
    <s v="0000000"/>
    <n v="2015"/>
    <x v="4"/>
    <x v="43"/>
    <n v="0"/>
    <n v="0"/>
    <n v="0"/>
    <n v="0"/>
    <n v="0"/>
    <s v="N/A"/>
    <n v="0"/>
    <n v="0"/>
    <n v="0"/>
    <n v="0"/>
    <n v="0"/>
    <n v="0"/>
    <n v="0"/>
    <n v="0"/>
    <n v="0"/>
    <n v="0"/>
    <n v="0"/>
    <n v="0"/>
    <n v="0"/>
    <s v="FED HOUSNG &amp; COMM DEV FND"/>
    <s v="FHCD MHCP BONEL MBL HM HQ0313"/>
    <s v="HOME SBRCPNT UNALL"/>
    <s v="Default"/>
  </r>
  <r>
    <x v="0"/>
    <s v="1047396"/>
    <s v="350007"/>
    <x v="37"/>
    <s v="0000000"/>
    <n v="2015"/>
    <x v="4"/>
    <x v="37"/>
    <n v="0"/>
    <n v="0"/>
    <n v="0"/>
    <n v="0"/>
    <n v="0"/>
    <s v="N/A"/>
    <n v="0"/>
    <n v="0"/>
    <n v="0"/>
    <n v="0"/>
    <n v="0"/>
    <n v="0"/>
    <n v="0"/>
    <n v="0"/>
    <n v="0"/>
    <n v="0"/>
    <n v="0"/>
    <n v="0"/>
    <n v="0"/>
    <s v="FED HOUSNG &amp; COMM DEV FND"/>
    <s v="FHCD MHCP BONEL MBL HM HQ0313"/>
    <s v="HOME SBRCPNT UNALL"/>
    <s v="Default"/>
  </r>
  <r>
    <x v="0"/>
    <s v="1047396"/>
    <s v="350007"/>
    <x v="38"/>
    <s v="5590000"/>
    <n v="2015"/>
    <x v="3"/>
    <x v="38"/>
    <n v="0"/>
    <n v="0"/>
    <n v="0"/>
    <n v="0"/>
    <n v="0"/>
    <s v="N/A"/>
    <n v="0"/>
    <n v="0"/>
    <n v="0"/>
    <n v="0"/>
    <n v="0"/>
    <n v="0"/>
    <n v="0"/>
    <n v="0"/>
    <n v="0"/>
    <n v="0"/>
    <n v="0"/>
    <n v="0"/>
    <n v="0"/>
    <s v="FED HOUSNG &amp; COMM DEV FND"/>
    <s v="FHCD MHCP BONEL MBL HM HQ0313"/>
    <s v="HOME SBRCPNT UNALL"/>
    <s v="HOUSING AND COMMUNITY DEVELOPMENT"/>
  </r>
  <r>
    <x v="0"/>
    <s v="1047396"/>
    <s v="350007"/>
    <x v="70"/>
    <s v="5590000"/>
    <n v="2015"/>
    <x v="3"/>
    <x v="70"/>
    <n v="0"/>
    <n v="0"/>
    <n v="0"/>
    <n v="0"/>
    <n v="0"/>
    <s v="N/A"/>
    <n v="0"/>
    <n v="0"/>
    <n v="0"/>
    <n v="0"/>
    <n v="0"/>
    <n v="0"/>
    <n v="0"/>
    <n v="0"/>
    <n v="0"/>
    <n v="0"/>
    <n v="0"/>
    <n v="0"/>
    <n v="0"/>
    <s v="FED HOUSNG &amp; COMM DEV FND"/>
    <s v="FHCD MHCP BONEL MBL HM HQ0313"/>
    <s v="HOME SBRCPNT UNALL"/>
    <s v="HOUSING AND COMMUNITY DEVELOPMENT"/>
  </r>
  <r>
    <x v="0"/>
    <s v="1047396"/>
    <s v="350007"/>
    <x v="41"/>
    <s v="5590000"/>
    <n v="2015"/>
    <x v="3"/>
    <x v="41"/>
    <n v="0"/>
    <n v="0"/>
    <n v="0"/>
    <n v="0"/>
    <n v="0"/>
    <s v="N/A"/>
    <n v="0"/>
    <n v="0"/>
    <n v="0"/>
    <n v="0"/>
    <n v="0"/>
    <n v="0"/>
    <n v="0"/>
    <n v="0"/>
    <n v="0"/>
    <n v="0"/>
    <n v="0"/>
    <n v="0"/>
    <n v="0"/>
    <s v="FED HOUSNG &amp; COMM DEV FND"/>
    <s v="FHCD MHCP BONEL MBL HM HQ0313"/>
    <s v="HOME SBRCPNT UNALL"/>
    <s v="HOUSING AND COMMUNITY DEVELOPMENT"/>
  </r>
  <r>
    <x v="0"/>
    <s v="1047396"/>
    <s v="350007"/>
    <x v="103"/>
    <s v="5590000"/>
    <n v="2015"/>
    <x v="3"/>
    <x v="103"/>
    <n v="0"/>
    <n v="0"/>
    <n v="0"/>
    <n v="0"/>
    <n v="0"/>
    <s v="N/A"/>
    <n v="0"/>
    <n v="0"/>
    <n v="0"/>
    <n v="0"/>
    <n v="0"/>
    <n v="0"/>
    <n v="0"/>
    <n v="0"/>
    <n v="0"/>
    <n v="0"/>
    <n v="0"/>
    <n v="0"/>
    <n v="0"/>
    <s v="FED HOUSNG &amp; COMM DEV FND"/>
    <s v="FHCD MHCP BONEL MBL HM HQ0313"/>
    <s v="HOME SBRCPNT UNALL"/>
    <s v="HOUSING AND COMMUNITY DEVELOPMENT"/>
  </r>
  <r>
    <x v="0"/>
    <s v="1047396"/>
    <s v="350007"/>
    <x v="53"/>
    <s v="5590000"/>
    <n v="2015"/>
    <x v="3"/>
    <x v="53"/>
    <n v="0"/>
    <n v="0"/>
    <n v="0"/>
    <n v="0"/>
    <n v="0"/>
    <s v="N/A"/>
    <n v="0"/>
    <n v="0"/>
    <n v="0"/>
    <n v="0"/>
    <n v="0"/>
    <n v="0"/>
    <n v="0"/>
    <n v="0"/>
    <n v="0"/>
    <n v="0"/>
    <n v="0"/>
    <n v="0"/>
    <n v="0"/>
    <s v="FED HOUSNG &amp; COMM DEV FND"/>
    <s v="FHCD MHCP BONEL MBL HM HQ0313"/>
    <s v="HOME SBRCPNT UNALL"/>
    <s v="HOUSING AND COMMUNITY DEVELOPMENT"/>
  </r>
  <r>
    <x v="0"/>
    <s v="1047396"/>
    <s v="350007"/>
    <x v="54"/>
    <s v="5590000"/>
    <n v="2015"/>
    <x v="3"/>
    <x v="54"/>
    <n v="0"/>
    <n v="0"/>
    <n v="0"/>
    <n v="0"/>
    <n v="0"/>
    <s v="N/A"/>
    <n v="0"/>
    <n v="0"/>
    <n v="0"/>
    <n v="0"/>
    <n v="0"/>
    <n v="0"/>
    <n v="0"/>
    <n v="0"/>
    <n v="0"/>
    <n v="0"/>
    <n v="0"/>
    <n v="0"/>
    <n v="0"/>
    <s v="FED HOUSNG &amp; COMM DEV FND"/>
    <s v="FHCD MHCP BONEL MBL HM HQ0313"/>
    <s v="HOME SBRCPNT UNALL"/>
    <s v="HOUSING AND COMMUNITY DEVELOPMENT"/>
  </r>
  <r>
    <x v="0"/>
    <s v="1047402"/>
    <s v="000000"/>
    <x v="6"/>
    <s v="0000000"/>
    <n v="2015"/>
    <x v="0"/>
    <x v="6"/>
    <n v="0"/>
    <n v="0"/>
    <n v="0"/>
    <n v="0"/>
    <n v="0"/>
    <s v="N/A"/>
    <n v="0"/>
    <n v="0"/>
    <n v="0"/>
    <n v="0"/>
    <n v="0"/>
    <n v="0"/>
    <n v="0"/>
    <n v="0"/>
    <n v="0"/>
    <n v="0"/>
    <n v="0"/>
    <n v="0"/>
    <n v="0"/>
    <s v="FED HOUSNG &amp; COMM DEV FND"/>
    <s v="FHCD CDBG ADMIN PLNG C09204"/>
    <s v="DEFAULT"/>
    <s v="Default"/>
  </r>
  <r>
    <x v="0"/>
    <s v="1047402"/>
    <s v="000000"/>
    <x v="9"/>
    <s v="0000000"/>
    <n v="2015"/>
    <x v="0"/>
    <x v="9"/>
    <n v="0"/>
    <n v="0"/>
    <n v="-319.27"/>
    <n v="0"/>
    <n v="319.27"/>
    <s v="N/A"/>
    <n v="0"/>
    <n v="0"/>
    <n v="0"/>
    <n v="0"/>
    <n v="0"/>
    <n v="0"/>
    <n v="-319.27"/>
    <n v="0"/>
    <n v="0"/>
    <n v="0"/>
    <n v="0"/>
    <n v="0"/>
    <n v="0"/>
    <s v="FED HOUSNG &amp; COMM DEV FND"/>
    <s v="FHCD CDBG ADMIN PLNG C09204"/>
    <s v="DEFAULT"/>
    <s v="Default"/>
  </r>
  <r>
    <x v="0"/>
    <s v="1047402"/>
    <s v="000000"/>
    <x v="29"/>
    <s v="0000000"/>
    <n v="2015"/>
    <x v="1"/>
    <x v="29"/>
    <n v="0"/>
    <n v="0"/>
    <n v="319.27"/>
    <n v="0"/>
    <n v="-319.27"/>
    <s v="N/A"/>
    <n v="0"/>
    <n v="0"/>
    <n v="0"/>
    <n v="0"/>
    <n v="0"/>
    <n v="0"/>
    <n v="319.27"/>
    <n v="0"/>
    <n v="0"/>
    <n v="0"/>
    <n v="0"/>
    <n v="0"/>
    <n v="0"/>
    <s v="FED HOUSNG &amp; COMM DEV FND"/>
    <s v="FHCD CDBG ADMIN PLNG C09204"/>
    <s v="DEFAULT"/>
    <s v="Default"/>
  </r>
  <r>
    <x v="0"/>
    <s v="1047402"/>
    <s v="350044"/>
    <x v="37"/>
    <s v="0000000"/>
    <n v="2015"/>
    <x v="4"/>
    <x v="37"/>
    <n v="0"/>
    <n v="0"/>
    <n v="0"/>
    <n v="0"/>
    <n v="0"/>
    <s v="N/A"/>
    <n v="0"/>
    <n v="0"/>
    <n v="0"/>
    <n v="0"/>
    <n v="0"/>
    <n v="0"/>
    <n v="0"/>
    <n v="0"/>
    <n v="0"/>
    <n v="0"/>
    <n v="0"/>
    <n v="0"/>
    <n v="0"/>
    <s v="FED HOUSNG &amp; COMM DEV FND"/>
    <s v="FHCD CDBG ADMIN PLNG C09204"/>
    <s v="CDBG ADMIN PLANNING"/>
    <s v="Default"/>
  </r>
  <r>
    <x v="0"/>
    <s v="1047402"/>
    <s v="350044"/>
    <x v="38"/>
    <s v="5590000"/>
    <n v="2015"/>
    <x v="3"/>
    <x v="38"/>
    <n v="0"/>
    <n v="0"/>
    <n v="0"/>
    <n v="0"/>
    <n v="0"/>
    <s v="N/A"/>
    <n v="0"/>
    <n v="0"/>
    <n v="0"/>
    <n v="0"/>
    <n v="0"/>
    <n v="0"/>
    <n v="0"/>
    <n v="0"/>
    <n v="0"/>
    <n v="0"/>
    <n v="0"/>
    <n v="0"/>
    <n v="0"/>
    <s v="FED HOUSNG &amp; COMM DEV FND"/>
    <s v="FHCD CDBG ADMIN PLNG C09204"/>
    <s v="CDBG ADMIN PLANNING"/>
    <s v="HOUSING AND COMMUNITY DEVELOPMENT"/>
  </r>
  <r>
    <x v="0"/>
    <s v="1047402"/>
    <s v="350044"/>
    <x v="53"/>
    <s v="5590000"/>
    <n v="2015"/>
    <x v="3"/>
    <x v="53"/>
    <n v="0"/>
    <n v="0"/>
    <n v="0"/>
    <n v="0"/>
    <n v="0"/>
    <s v="N/A"/>
    <n v="0"/>
    <n v="0"/>
    <n v="0"/>
    <n v="0"/>
    <n v="0"/>
    <n v="0"/>
    <n v="0"/>
    <n v="0"/>
    <n v="0"/>
    <n v="0"/>
    <n v="0"/>
    <n v="0"/>
    <n v="0"/>
    <s v="FED HOUSNG &amp; COMM DEV FND"/>
    <s v="FHCD CDBG ADMIN PLNG C09204"/>
    <s v="CDBG ADMIN PLANNING"/>
    <s v="HOUSING AND COMMUNITY DEVELOPMENT"/>
  </r>
  <r>
    <x v="0"/>
    <s v="1047402"/>
    <s v="350044"/>
    <x v="54"/>
    <s v="5590000"/>
    <n v="2015"/>
    <x v="3"/>
    <x v="54"/>
    <n v="0"/>
    <n v="0"/>
    <n v="0"/>
    <n v="0"/>
    <n v="0"/>
    <s v="N/A"/>
    <n v="0"/>
    <n v="0"/>
    <n v="0"/>
    <n v="0"/>
    <n v="0"/>
    <n v="0"/>
    <n v="0"/>
    <n v="0"/>
    <n v="0"/>
    <n v="0"/>
    <n v="0"/>
    <n v="0"/>
    <n v="0"/>
    <s v="FED HOUSNG &amp; COMM DEV FND"/>
    <s v="FHCD CDBG ADMIN PLNG C09204"/>
    <s v="CDBG ADMIN PLANNING"/>
    <s v="HOUSING AND COMMUNITY DEVELOPMENT"/>
  </r>
  <r>
    <x v="0"/>
    <s v="1047402"/>
    <s v="350047"/>
    <x v="37"/>
    <s v="0000000"/>
    <n v="2015"/>
    <x v="4"/>
    <x v="37"/>
    <n v="0"/>
    <n v="0"/>
    <n v="0"/>
    <n v="0"/>
    <n v="0"/>
    <s v="N/A"/>
    <n v="0"/>
    <n v="0"/>
    <n v="0"/>
    <n v="0"/>
    <n v="0"/>
    <n v="0"/>
    <n v="0"/>
    <n v="0"/>
    <n v="0"/>
    <n v="0"/>
    <n v="0"/>
    <n v="0"/>
    <n v="0"/>
    <s v="FED HOUSNG &amp; COMM DEV FND"/>
    <s v="FHCD CDBG ADMIN PLNG C09204"/>
    <s v="PROGRAM YEAR PROJECTS"/>
    <s v="Default"/>
  </r>
  <r>
    <x v="0"/>
    <s v="1047410"/>
    <s v="000000"/>
    <x v="6"/>
    <s v="0000000"/>
    <n v="2015"/>
    <x v="0"/>
    <x v="6"/>
    <n v="0"/>
    <n v="0"/>
    <n v="0"/>
    <n v="0"/>
    <n v="0"/>
    <s v="N/A"/>
    <n v="0"/>
    <n v="0"/>
    <n v="0"/>
    <n v="0"/>
    <n v="0"/>
    <n v="0"/>
    <n v="0"/>
    <n v="0"/>
    <n v="0"/>
    <n v="0"/>
    <n v="0"/>
    <n v="0"/>
    <n v="0"/>
    <s v="FED HOUSNG &amp; COMM DEV FND"/>
    <s v="FHCD KC CDBG ENVIRO REV C10012"/>
    <s v="DEFAULT"/>
    <s v="Default"/>
  </r>
  <r>
    <x v="0"/>
    <s v="1047410"/>
    <s v="000000"/>
    <x v="9"/>
    <s v="0000000"/>
    <n v="2015"/>
    <x v="0"/>
    <x v="9"/>
    <n v="0"/>
    <n v="0"/>
    <n v="32.619999999999997"/>
    <n v="0"/>
    <n v="-32.619999999999997"/>
    <s v="N/A"/>
    <n v="0"/>
    <n v="0"/>
    <n v="0"/>
    <n v="0"/>
    <n v="0"/>
    <n v="0"/>
    <n v="32.619999999999997"/>
    <n v="0"/>
    <n v="0"/>
    <n v="0"/>
    <n v="0"/>
    <n v="0"/>
    <n v="0"/>
    <s v="FED HOUSNG &amp; COMM DEV FND"/>
    <s v="FHCD KC CDBG ENVIRO REV C10012"/>
    <s v="DEFAULT"/>
    <s v="Default"/>
  </r>
  <r>
    <x v="0"/>
    <s v="1047410"/>
    <s v="000000"/>
    <x v="29"/>
    <s v="0000000"/>
    <n v="2015"/>
    <x v="1"/>
    <x v="29"/>
    <n v="0"/>
    <n v="0"/>
    <n v="0"/>
    <n v="0"/>
    <n v="0"/>
    <s v="N/A"/>
    <n v="0"/>
    <n v="0"/>
    <n v="0"/>
    <n v="0"/>
    <n v="0"/>
    <n v="0"/>
    <n v="0"/>
    <n v="0"/>
    <n v="0"/>
    <n v="0"/>
    <n v="0"/>
    <n v="0"/>
    <n v="0"/>
    <s v="FED HOUSNG &amp; COMM DEV FND"/>
    <s v="FHCD KC CDBG ENVIRO REV C10012"/>
    <s v="DEFAULT"/>
    <s v="Default"/>
  </r>
  <r>
    <x v="0"/>
    <s v="1047410"/>
    <s v="350047"/>
    <x v="55"/>
    <s v="0000000"/>
    <n v="2015"/>
    <x v="4"/>
    <x v="55"/>
    <n v="0"/>
    <n v="0"/>
    <n v="0"/>
    <n v="0"/>
    <n v="0"/>
    <s v="N/A"/>
    <n v="0"/>
    <n v="0"/>
    <n v="0"/>
    <n v="0"/>
    <n v="0"/>
    <n v="0"/>
    <n v="0"/>
    <n v="0"/>
    <n v="0"/>
    <n v="0"/>
    <n v="0"/>
    <n v="0"/>
    <n v="0"/>
    <s v="FED HOUSNG &amp; COMM DEV FND"/>
    <s v="FHCD KC CDBG ENVIRO REV C10012"/>
    <s v="PROGRAM YEAR PROJECTS"/>
    <s v="Default"/>
  </r>
  <r>
    <x v="0"/>
    <s v="1047410"/>
    <s v="350047"/>
    <x v="113"/>
    <s v="0000000"/>
    <n v="2015"/>
    <x v="4"/>
    <x v="113"/>
    <n v="0"/>
    <n v="0"/>
    <n v="0"/>
    <n v="0"/>
    <n v="0"/>
    <s v="N/A"/>
    <n v="0"/>
    <n v="0"/>
    <n v="0"/>
    <n v="0"/>
    <n v="0"/>
    <n v="0"/>
    <n v="0"/>
    <n v="0"/>
    <n v="0"/>
    <n v="0"/>
    <n v="0"/>
    <n v="0"/>
    <n v="0"/>
    <s v="FED HOUSNG &amp; COMM DEV FND"/>
    <s v="FHCD KC CDBG ENVIRO REV C10012"/>
    <s v="PROGRAM YEAR PROJECTS"/>
    <s v="Default"/>
  </r>
  <r>
    <x v="0"/>
    <s v="1047410"/>
    <s v="350047"/>
    <x v="38"/>
    <s v="5590000"/>
    <n v="2015"/>
    <x v="3"/>
    <x v="38"/>
    <n v="0"/>
    <n v="0"/>
    <n v="0"/>
    <n v="0"/>
    <n v="0"/>
    <s v="N/A"/>
    <n v="0"/>
    <n v="0"/>
    <n v="0"/>
    <n v="0"/>
    <n v="0"/>
    <n v="0"/>
    <n v="0"/>
    <n v="0"/>
    <n v="0"/>
    <n v="0"/>
    <n v="0"/>
    <n v="0"/>
    <n v="0"/>
    <s v="FED HOUSNG &amp; COMM DEV FND"/>
    <s v="FHCD KC CDBG ENVIRO REV C10012"/>
    <s v="PROGRAM YEAR PROJECTS"/>
    <s v="HOUSING AND COMMUNITY DEVELOPMENT"/>
  </r>
  <r>
    <x v="0"/>
    <s v="1047410"/>
    <s v="350047"/>
    <x v="103"/>
    <s v="5590000"/>
    <n v="2015"/>
    <x v="3"/>
    <x v="103"/>
    <n v="0"/>
    <n v="0"/>
    <n v="0"/>
    <n v="0"/>
    <n v="0"/>
    <s v="N/A"/>
    <n v="0"/>
    <n v="0"/>
    <n v="0"/>
    <n v="0"/>
    <n v="0"/>
    <n v="0"/>
    <n v="0"/>
    <n v="0"/>
    <n v="0"/>
    <n v="0"/>
    <n v="0"/>
    <n v="0"/>
    <n v="0"/>
    <s v="FED HOUSNG &amp; COMM DEV FND"/>
    <s v="FHCD KC CDBG ENVIRO REV C10012"/>
    <s v="PROGRAM YEAR PROJECTS"/>
    <s v="HOUSING AND COMMUNITY DEVELOPMENT"/>
  </r>
  <r>
    <x v="0"/>
    <s v="1047410"/>
    <s v="350047"/>
    <x v="53"/>
    <s v="5590000"/>
    <n v="2015"/>
    <x v="3"/>
    <x v="53"/>
    <n v="0"/>
    <n v="0"/>
    <n v="0"/>
    <n v="0"/>
    <n v="0"/>
    <s v="N/A"/>
    <n v="0"/>
    <n v="0"/>
    <n v="0"/>
    <n v="0"/>
    <n v="0"/>
    <n v="0"/>
    <n v="0"/>
    <n v="0"/>
    <n v="0"/>
    <n v="0"/>
    <n v="0"/>
    <n v="0"/>
    <n v="0"/>
    <s v="FED HOUSNG &amp; COMM DEV FND"/>
    <s v="FHCD KC CDBG ENVIRO REV C10012"/>
    <s v="PROGRAM YEAR PROJECTS"/>
    <s v="HOUSING AND COMMUNITY DEVELOPMENT"/>
  </r>
  <r>
    <x v="0"/>
    <s v="1047410"/>
    <s v="350047"/>
    <x v="54"/>
    <s v="5590000"/>
    <n v="2015"/>
    <x v="3"/>
    <x v="54"/>
    <n v="0"/>
    <n v="0"/>
    <n v="0"/>
    <n v="0"/>
    <n v="0"/>
    <s v="N/A"/>
    <n v="0"/>
    <n v="0"/>
    <n v="0"/>
    <n v="0"/>
    <n v="0"/>
    <n v="0"/>
    <n v="0"/>
    <n v="0"/>
    <n v="0"/>
    <n v="0"/>
    <n v="0"/>
    <n v="0"/>
    <n v="0"/>
    <s v="FED HOUSNG &amp; COMM DEV FND"/>
    <s v="FHCD KC CDBG ENVIRO REV C10012"/>
    <s v="PROGRAM YEAR PROJECTS"/>
    <s v="HOUSING AND COMMUNITY DEVELOPMENT"/>
  </r>
  <r>
    <x v="0"/>
    <s v="1047413"/>
    <s v="350100"/>
    <x v="64"/>
    <s v="0000000"/>
    <n v="2015"/>
    <x v="4"/>
    <x v="64"/>
    <n v="0"/>
    <n v="0"/>
    <n v="0"/>
    <n v="0"/>
    <n v="0"/>
    <s v="N/A"/>
    <n v="0"/>
    <n v="0"/>
    <n v="0"/>
    <n v="0"/>
    <n v="0"/>
    <n v="0"/>
    <n v="0"/>
    <n v="0"/>
    <n v="0"/>
    <n v="0"/>
    <n v="0"/>
    <n v="0"/>
    <n v="0"/>
    <s v="FED HOUSNG &amp; COMM DEV FND"/>
    <s v="FHCD MCKINNEY SAFE HRBR C10781"/>
    <s v="SAFE HARBORS   MCKINNEY"/>
    <s v="Default"/>
  </r>
  <r>
    <x v="0"/>
    <s v="1047413"/>
    <s v="350100"/>
    <x v="44"/>
    <s v="0000000"/>
    <n v="2015"/>
    <x v="3"/>
    <x v="44"/>
    <n v="0"/>
    <n v="0"/>
    <n v="0"/>
    <n v="0"/>
    <n v="0"/>
    <s v="N/A"/>
    <n v="0"/>
    <n v="0"/>
    <n v="0"/>
    <n v="0"/>
    <n v="0"/>
    <n v="0"/>
    <n v="0"/>
    <n v="0"/>
    <n v="0"/>
    <n v="0"/>
    <n v="0"/>
    <n v="0"/>
    <n v="0"/>
    <s v="FED HOUSNG &amp; COMM DEV FND"/>
    <s v="FHCD MCKINNEY SAFE HRBR C10781"/>
    <s v="SAFE HARBORS   MCKINNEY"/>
    <s v="Default"/>
  </r>
  <r>
    <x v="0"/>
    <s v="1047413"/>
    <s v="350100"/>
    <x v="44"/>
    <s v="5593000"/>
    <n v="2015"/>
    <x v="3"/>
    <x v="44"/>
    <n v="0"/>
    <n v="0"/>
    <n v="0"/>
    <n v="0"/>
    <n v="0"/>
    <s v="N/A"/>
    <n v="0"/>
    <n v="0"/>
    <n v="0"/>
    <n v="0"/>
    <n v="0"/>
    <n v="0"/>
    <n v="0"/>
    <n v="0"/>
    <n v="0"/>
    <n v="0"/>
    <n v="0"/>
    <n v="0"/>
    <n v="0"/>
    <s v="FED HOUSNG &amp; COMM DEV FND"/>
    <s v="FHCD MCKINNEY SAFE HRBR C10781"/>
    <s v="SAFE HARBORS   MCKINNEY"/>
    <s v="COMMUNITY DEVELOPMENT SERVICES"/>
  </r>
  <r>
    <x v="0"/>
    <s v="1047443"/>
    <s v="000000"/>
    <x v="6"/>
    <s v="0000000"/>
    <n v="2015"/>
    <x v="0"/>
    <x v="6"/>
    <n v="0"/>
    <n v="0"/>
    <n v="6754.47"/>
    <n v="0"/>
    <n v="-6754.47"/>
    <s v="N/A"/>
    <n v="0"/>
    <n v="0"/>
    <n v="0"/>
    <n v="0"/>
    <n v="0"/>
    <n v="0"/>
    <n v="0"/>
    <n v="0"/>
    <n v="0"/>
    <n v="0"/>
    <n v="6754.47"/>
    <n v="0"/>
    <n v="0"/>
    <s v="FED HOUSNG &amp; COMM DEV FND"/>
    <s v="FHCD YWCA C11153"/>
    <s v="DEFAULT"/>
    <s v="Default"/>
  </r>
  <r>
    <x v="0"/>
    <s v="1047443"/>
    <s v="000000"/>
    <x v="9"/>
    <s v="0000000"/>
    <n v="2015"/>
    <x v="0"/>
    <x v="9"/>
    <n v="0"/>
    <n v="0"/>
    <n v="0"/>
    <n v="0"/>
    <n v="0"/>
    <s v="N/A"/>
    <n v="0"/>
    <n v="0"/>
    <n v="0"/>
    <n v="0"/>
    <n v="0"/>
    <n v="0"/>
    <n v="0"/>
    <n v="0"/>
    <n v="0"/>
    <n v="0"/>
    <n v="0"/>
    <n v="0"/>
    <n v="0"/>
    <s v="FED HOUSNG &amp; COMM DEV FND"/>
    <s v="FHCD YWCA C11153"/>
    <s v="DEFAULT"/>
    <s v="Default"/>
  </r>
  <r>
    <x v="0"/>
    <s v="1047443"/>
    <s v="000000"/>
    <x v="29"/>
    <s v="0000000"/>
    <n v="2015"/>
    <x v="1"/>
    <x v="29"/>
    <n v="0"/>
    <n v="0"/>
    <n v="-6754.47"/>
    <n v="0"/>
    <n v="6754.47"/>
    <s v="N/A"/>
    <n v="0"/>
    <n v="0"/>
    <n v="0"/>
    <n v="0"/>
    <n v="0"/>
    <n v="0"/>
    <n v="0"/>
    <n v="0"/>
    <n v="0"/>
    <n v="0"/>
    <n v="-6754.47"/>
    <n v="0"/>
    <n v="0"/>
    <s v="FED HOUSNG &amp; COMM DEV FND"/>
    <s v="FHCD YWCA C11153"/>
    <s v="DEFAULT"/>
    <s v="Default"/>
  </r>
  <r>
    <x v="0"/>
    <s v="1047443"/>
    <s v="350047"/>
    <x v="55"/>
    <s v="0000000"/>
    <n v="2015"/>
    <x v="4"/>
    <x v="55"/>
    <n v="0"/>
    <n v="0"/>
    <n v="0"/>
    <n v="0"/>
    <n v="0"/>
    <s v="N/A"/>
    <n v="0"/>
    <n v="0"/>
    <n v="0"/>
    <n v="0"/>
    <n v="0"/>
    <n v="0"/>
    <n v="0"/>
    <n v="0"/>
    <n v="0"/>
    <n v="0"/>
    <n v="0"/>
    <n v="0"/>
    <n v="0"/>
    <s v="FED HOUSNG &amp; COMM DEV FND"/>
    <s v="FHCD YWCA C11153"/>
    <s v="PROGRAM YEAR PROJECTS"/>
    <s v="Default"/>
  </r>
  <r>
    <x v="0"/>
    <s v="1047443"/>
    <s v="350047"/>
    <x v="41"/>
    <s v="5590000"/>
    <n v="2015"/>
    <x v="3"/>
    <x v="41"/>
    <n v="0"/>
    <n v="0"/>
    <n v="0"/>
    <n v="0"/>
    <n v="0"/>
    <s v="N/A"/>
    <n v="0"/>
    <n v="0"/>
    <n v="0"/>
    <n v="0"/>
    <n v="0"/>
    <n v="0"/>
    <n v="0"/>
    <n v="0"/>
    <n v="0"/>
    <n v="0"/>
    <n v="0"/>
    <n v="0"/>
    <n v="0"/>
    <s v="FED HOUSNG &amp; COMM DEV FND"/>
    <s v="FHCD YWCA C11153"/>
    <s v="PROGRAM YEAR PROJECTS"/>
    <s v="HOUSING AND COMMUNITY DEVELOPMENT"/>
  </r>
  <r>
    <x v="0"/>
    <s v="1047449"/>
    <s v="350047"/>
    <x v="36"/>
    <s v="5590000"/>
    <n v="2015"/>
    <x v="3"/>
    <x v="36"/>
    <n v="0"/>
    <n v="0"/>
    <n v="0"/>
    <n v="0"/>
    <n v="0"/>
    <s v="N/A"/>
    <n v="0"/>
    <n v="0"/>
    <n v="0"/>
    <n v="0"/>
    <n v="0"/>
    <n v="0"/>
    <n v="0"/>
    <n v="0"/>
    <n v="0"/>
    <n v="0"/>
    <n v="0"/>
    <n v="0"/>
    <n v="0"/>
    <s v="FED HOUSNG &amp; COMM DEV FND"/>
    <s v="FHCD CDBG HSG RPR C09238"/>
    <s v="PROGRAM YEAR PROJECTS"/>
    <s v="HOUSING AND COMMUNITY DEVELOPMENT"/>
  </r>
  <r>
    <x v="0"/>
    <s v="1047466"/>
    <s v="000000"/>
    <x v="6"/>
    <s v="0000000"/>
    <n v="2015"/>
    <x v="0"/>
    <x v="6"/>
    <n v="0"/>
    <n v="0"/>
    <n v="0"/>
    <n v="0"/>
    <n v="0"/>
    <s v="N/A"/>
    <n v="0"/>
    <n v="0"/>
    <n v="0"/>
    <n v="0"/>
    <n v="0"/>
    <n v="0"/>
    <n v="0"/>
    <n v="0"/>
    <n v="0"/>
    <n v="0"/>
    <n v="0"/>
    <n v="0"/>
    <n v="0"/>
    <s v="FED HOUSNG &amp; COMM DEV FND"/>
    <s v="FHCD YWCA C11175"/>
    <s v="DEFAULT"/>
    <s v="Default"/>
  </r>
  <r>
    <x v="0"/>
    <s v="1047466"/>
    <s v="000000"/>
    <x v="9"/>
    <s v="0000000"/>
    <n v="2015"/>
    <x v="0"/>
    <x v="9"/>
    <n v="0"/>
    <n v="0"/>
    <n v="0"/>
    <n v="0"/>
    <n v="0"/>
    <s v="N/A"/>
    <n v="0"/>
    <n v="0"/>
    <n v="0"/>
    <n v="0"/>
    <n v="0"/>
    <n v="0"/>
    <n v="0"/>
    <n v="0"/>
    <n v="0"/>
    <n v="0"/>
    <n v="0"/>
    <n v="0"/>
    <n v="0"/>
    <s v="FED HOUSNG &amp; COMM DEV FND"/>
    <s v="FHCD YWCA C11175"/>
    <s v="DEFAULT"/>
    <s v="Default"/>
  </r>
  <r>
    <x v="0"/>
    <s v="1047466"/>
    <s v="000000"/>
    <x v="29"/>
    <s v="0000000"/>
    <n v="2015"/>
    <x v="1"/>
    <x v="29"/>
    <n v="0"/>
    <n v="0"/>
    <n v="0"/>
    <n v="0"/>
    <n v="0"/>
    <s v="N/A"/>
    <n v="0"/>
    <n v="0"/>
    <n v="0"/>
    <n v="0"/>
    <n v="0"/>
    <n v="0"/>
    <n v="0"/>
    <n v="0"/>
    <n v="0"/>
    <n v="0"/>
    <n v="0"/>
    <n v="0"/>
    <n v="0"/>
    <s v="FED HOUSNG &amp; COMM DEV FND"/>
    <s v="FHCD YWCA C11175"/>
    <s v="DEFAULT"/>
    <s v="Default"/>
  </r>
  <r>
    <x v="0"/>
    <s v="1047466"/>
    <s v="350047"/>
    <x v="55"/>
    <s v="0000000"/>
    <n v="2015"/>
    <x v="4"/>
    <x v="55"/>
    <n v="0"/>
    <n v="0"/>
    <n v="0"/>
    <n v="0"/>
    <n v="0"/>
    <s v="N/A"/>
    <n v="0"/>
    <n v="0"/>
    <n v="0"/>
    <n v="0"/>
    <n v="0"/>
    <n v="0"/>
    <n v="0"/>
    <n v="0"/>
    <n v="0"/>
    <n v="0"/>
    <n v="0"/>
    <n v="0"/>
    <n v="0"/>
    <s v="FED HOUSNG &amp; COMM DEV FND"/>
    <s v="FHCD YWCA C11175"/>
    <s v="PROGRAM YEAR PROJECTS"/>
    <s v="Default"/>
  </r>
  <r>
    <x v="0"/>
    <s v="1047466"/>
    <s v="350047"/>
    <x v="41"/>
    <s v="5590000"/>
    <n v="2015"/>
    <x v="3"/>
    <x v="41"/>
    <n v="0"/>
    <n v="0"/>
    <n v="0"/>
    <n v="0"/>
    <n v="0"/>
    <s v="N/A"/>
    <n v="0"/>
    <n v="0"/>
    <n v="0"/>
    <n v="0"/>
    <n v="0"/>
    <n v="0"/>
    <n v="0"/>
    <n v="0"/>
    <n v="0"/>
    <n v="0"/>
    <n v="0"/>
    <n v="0"/>
    <n v="0"/>
    <s v="FED HOUSNG &amp; COMM DEV FND"/>
    <s v="FHCD YWCA C11175"/>
    <s v="PROGRAM YEAR PROJECTS"/>
    <s v="HOUSING AND COMMUNITY DEVELOPMENT"/>
  </r>
  <r>
    <x v="0"/>
    <s v="1047468"/>
    <s v="000000"/>
    <x v="6"/>
    <s v="0000000"/>
    <n v="2015"/>
    <x v="0"/>
    <x v="6"/>
    <n v="0"/>
    <n v="0"/>
    <n v="0"/>
    <n v="0"/>
    <n v="0"/>
    <s v="N/A"/>
    <n v="0"/>
    <n v="0"/>
    <n v="0"/>
    <n v="0"/>
    <n v="0"/>
    <n v="0"/>
    <n v="0"/>
    <n v="0"/>
    <n v="0"/>
    <n v="0"/>
    <n v="0"/>
    <n v="0"/>
    <n v="0"/>
    <s v="FED HOUSNG &amp; COMM DEV FND"/>
    <s v="FHCD EDVP  C111179"/>
    <s v="DEFAULT"/>
    <s v="Default"/>
  </r>
  <r>
    <x v="0"/>
    <s v="1047468"/>
    <s v="000000"/>
    <x v="9"/>
    <s v="0000000"/>
    <n v="2015"/>
    <x v="0"/>
    <x v="9"/>
    <n v="0"/>
    <n v="0"/>
    <n v="0"/>
    <n v="0"/>
    <n v="0"/>
    <s v="N/A"/>
    <n v="0"/>
    <n v="0"/>
    <n v="0"/>
    <n v="0"/>
    <n v="0"/>
    <n v="0"/>
    <n v="0"/>
    <n v="0"/>
    <n v="0"/>
    <n v="0"/>
    <n v="0"/>
    <n v="0"/>
    <n v="0"/>
    <s v="FED HOUSNG &amp; COMM DEV FND"/>
    <s v="FHCD EDVP  C111179"/>
    <s v="DEFAULT"/>
    <s v="Default"/>
  </r>
  <r>
    <x v="0"/>
    <s v="1047468"/>
    <s v="000000"/>
    <x v="29"/>
    <s v="0000000"/>
    <n v="2015"/>
    <x v="1"/>
    <x v="29"/>
    <n v="0"/>
    <n v="0"/>
    <n v="0"/>
    <n v="0"/>
    <n v="0"/>
    <s v="N/A"/>
    <n v="0"/>
    <n v="0"/>
    <n v="0"/>
    <n v="0"/>
    <n v="0"/>
    <n v="0"/>
    <n v="0"/>
    <n v="0"/>
    <n v="0"/>
    <n v="0"/>
    <n v="0"/>
    <n v="0"/>
    <n v="0"/>
    <s v="FED HOUSNG &amp; COMM DEV FND"/>
    <s v="FHCD EDVP  C111179"/>
    <s v="DEFAULT"/>
    <s v="Default"/>
  </r>
  <r>
    <x v="0"/>
    <s v="1047468"/>
    <s v="350047"/>
    <x v="55"/>
    <s v="0000000"/>
    <n v="2015"/>
    <x v="4"/>
    <x v="55"/>
    <n v="0"/>
    <n v="0"/>
    <n v="0"/>
    <n v="0"/>
    <n v="0"/>
    <s v="N/A"/>
    <n v="0"/>
    <n v="0"/>
    <n v="0"/>
    <n v="0"/>
    <n v="0"/>
    <n v="0"/>
    <n v="0"/>
    <n v="0"/>
    <n v="0"/>
    <n v="0"/>
    <n v="0"/>
    <n v="0"/>
    <n v="0"/>
    <s v="FED HOUSNG &amp; COMM DEV FND"/>
    <s v="FHCD EDVP  C111179"/>
    <s v="PROGRAM YEAR PROJECTS"/>
    <s v="Default"/>
  </r>
  <r>
    <x v="0"/>
    <s v="1047468"/>
    <s v="350047"/>
    <x v="112"/>
    <s v="5590000"/>
    <n v="2015"/>
    <x v="3"/>
    <x v="112"/>
    <n v="0"/>
    <n v="0"/>
    <n v="0"/>
    <n v="0"/>
    <n v="0"/>
    <s v="N/A"/>
    <n v="0"/>
    <n v="0"/>
    <n v="0"/>
    <n v="0"/>
    <n v="0"/>
    <n v="0"/>
    <n v="0"/>
    <n v="0"/>
    <n v="0"/>
    <n v="0"/>
    <n v="0"/>
    <n v="0"/>
    <n v="0"/>
    <s v="FED HOUSNG &amp; COMM DEV FND"/>
    <s v="FHCD EDVP  C111179"/>
    <s v="PROGRAM YEAR PROJECTS"/>
    <s v="HOUSING AND COMMUNITY DEVELOPMENT"/>
  </r>
  <r>
    <x v="0"/>
    <s v="1047470"/>
    <s v="000000"/>
    <x v="6"/>
    <s v="0000000"/>
    <n v="2015"/>
    <x v="0"/>
    <x v="6"/>
    <n v="0"/>
    <n v="0"/>
    <n v="0"/>
    <n v="0"/>
    <n v="0"/>
    <s v="N/A"/>
    <n v="0"/>
    <n v="0"/>
    <n v="0"/>
    <n v="0"/>
    <n v="0"/>
    <n v="0"/>
    <n v="0"/>
    <n v="0"/>
    <n v="0"/>
    <n v="0"/>
    <n v="0"/>
    <n v="0"/>
    <n v="0"/>
    <s v="FED HOUSNG &amp; COMM DEV FND"/>
    <s v="FHCD SKY VALLEY CC ASST C11194"/>
    <s v="DEFAULT"/>
    <s v="Default"/>
  </r>
  <r>
    <x v="0"/>
    <s v="1047470"/>
    <s v="000000"/>
    <x v="9"/>
    <s v="0000000"/>
    <n v="2015"/>
    <x v="0"/>
    <x v="9"/>
    <n v="0"/>
    <n v="0"/>
    <n v="0"/>
    <n v="0"/>
    <n v="0"/>
    <s v="N/A"/>
    <n v="0"/>
    <n v="0"/>
    <n v="0"/>
    <n v="0"/>
    <n v="0"/>
    <n v="0"/>
    <n v="0"/>
    <n v="0"/>
    <n v="0"/>
    <n v="0"/>
    <n v="0"/>
    <n v="0"/>
    <n v="0"/>
    <s v="FED HOUSNG &amp; COMM DEV FND"/>
    <s v="FHCD SKY VALLEY CC ASST C11194"/>
    <s v="DEFAULT"/>
    <s v="Default"/>
  </r>
  <r>
    <x v="0"/>
    <s v="1047470"/>
    <s v="000000"/>
    <x v="29"/>
    <s v="0000000"/>
    <n v="2015"/>
    <x v="1"/>
    <x v="29"/>
    <n v="0"/>
    <n v="0"/>
    <n v="0"/>
    <n v="0"/>
    <n v="0"/>
    <s v="N/A"/>
    <n v="0"/>
    <n v="0"/>
    <n v="0"/>
    <n v="0"/>
    <n v="0"/>
    <n v="0"/>
    <n v="0"/>
    <n v="0"/>
    <n v="0"/>
    <n v="0"/>
    <n v="0"/>
    <n v="0"/>
    <n v="0"/>
    <s v="FED HOUSNG &amp; COMM DEV FND"/>
    <s v="FHCD SKY VALLEY CC ASST C11194"/>
    <s v="DEFAULT"/>
    <s v="Default"/>
  </r>
  <r>
    <x v="0"/>
    <s v="1047470"/>
    <s v="350047"/>
    <x v="55"/>
    <s v="0000000"/>
    <n v="2015"/>
    <x v="4"/>
    <x v="55"/>
    <n v="0"/>
    <n v="0"/>
    <n v="0"/>
    <n v="0"/>
    <n v="0"/>
    <s v="N/A"/>
    <n v="0"/>
    <n v="0"/>
    <n v="0"/>
    <n v="0"/>
    <n v="0"/>
    <n v="0"/>
    <n v="0"/>
    <n v="0"/>
    <n v="0"/>
    <n v="0"/>
    <n v="0"/>
    <n v="0"/>
    <n v="0"/>
    <s v="FED HOUSNG &amp; COMM DEV FND"/>
    <s v="FHCD SKY VALLEY CC ASST C11194"/>
    <s v="PROGRAM YEAR PROJECTS"/>
    <s v="Default"/>
  </r>
  <r>
    <x v="0"/>
    <s v="1047470"/>
    <s v="350047"/>
    <x v="112"/>
    <s v="5590000"/>
    <n v="2015"/>
    <x v="3"/>
    <x v="112"/>
    <n v="0"/>
    <n v="0"/>
    <n v="0"/>
    <n v="0"/>
    <n v="0"/>
    <s v="N/A"/>
    <n v="0"/>
    <n v="0"/>
    <n v="0"/>
    <n v="0"/>
    <n v="0"/>
    <n v="0"/>
    <n v="0"/>
    <n v="0"/>
    <n v="0"/>
    <n v="0"/>
    <n v="0"/>
    <n v="0"/>
    <n v="0"/>
    <s v="FED HOUSNG &amp; COMM DEV FND"/>
    <s v="FHCD SKY VALLEY CC ASST C11194"/>
    <s v="PROGRAM YEAR PROJECTS"/>
    <s v="HOUSING AND COMMUNITY DEVELOPMENT"/>
  </r>
  <r>
    <x v="0"/>
    <s v="1047471"/>
    <s v="350047"/>
    <x v="42"/>
    <s v="5590000"/>
    <n v="2015"/>
    <x v="3"/>
    <x v="42"/>
    <n v="0"/>
    <n v="0"/>
    <n v="0"/>
    <n v="0"/>
    <n v="0"/>
    <s v="N/A"/>
    <n v="0"/>
    <n v="0"/>
    <n v="0"/>
    <n v="0"/>
    <n v="0"/>
    <n v="0"/>
    <n v="0"/>
    <n v="0"/>
    <n v="0"/>
    <n v="0"/>
    <n v="0"/>
    <n v="0"/>
    <n v="0"/>
    <s v="FED HOUSNG &amp; COMM DEV FND"/>
    <s v="FHCD KC CDBG ENVIRO REV C09012"/>
    <s v="PROGRAM YEAR PROJECTS"/>
    <s v="HOUSING AND COMMUNITY DEVELOPMENT"/>
  </r>
  <r>
    <x v="0"/>
    <s v="1047473"/>
    <s v="000000"/>
    <x v="6"/>
    <s v="0000000"/>
    <n v="2015"/>
    <x v="0"/>
    <x v="6"/>
    <n v="0"/>
    <n v="0"/>
    <n v="0"/>
    <n v="0"/>
    <n v="0"/>
    <s v="N/A"/>
    <n v="0"/>
    <n v="0"/>
    <n v="0"/>
    <n v="0"/>
    <n v="0"/>
    <n v="0"/>
    <n v="0"/>
    <n v="0"/>
    <n v="0"/>
    <n v="0"/>
    <n v="0"/>
    <n v="0"/>
    <n v="0"/>
    <s v="FED HOUSNG &amp; COMM DEV FND"/>
    <s v="FHCD BURIEN HZL VLYELM SW 09"/>
    <s v="DEFAULT"/>
    <s v="Default"/>
  </r>
  <r>
    <x v="0"/>
    <s v="1047473"/>
    <s v="000000"/>
    <x v="9"/>
    <s v="0000000"/>
    <n v="2015"/>
    <x v="0"/>
    <x v="9"/>
    <n v="0"/>
    <n v="0"/>
    <n v="26523.100000000002"/>
    <n v="0"/>
    <n v="-26523.100000000002"/>
    <s v="N/A"/>
    <n v="0"/>
    <n v="0"/>
    <n v="0"/>
    <n v="0"/>
    <n v="0"/>
    <n v="0"/>
    <n v="26523.100000000002"/>
    <n v="0"/>
    <n v="0"/>
    <n v="0"/>
    <n v="0"/>
    <n v="0"/>
    <n v="0"/>
    <s v="FED HOUSNG &amp; COMM DEV FND"/>
    <s v="FHCD BURIEN HZL VLYELM SW 09"/>
    <s v="DEFAULT"/>
    <s v="Default"/>
  </r>
  <r>
    <x v="0"/>
    <s v="1047473"/>
    <s v="000000"/>
    <x v="29"/>
    <s v="0000000"/>
    <n v="2015"/>
    <x v="1"/>
    <x v="29"/>
    <n v="0"/>
    <n v="0"/>
    <n v="-26523.100000000002"/>
    <n v="0"/>
    <n v="26523.100000000002"/>
    <s v="N/A"/>
    <n v="0"/>
    <n v="0"/>
    <n v="0"/>
    <n v="0"/>
    <n v="0"/>
    <n v="0"/>
    <n v="-26523.100000000002"/>
    <n v="0"/>
    <n v="0"/>
    <n v="0"/>
    <n v="0"/>
    <n v="0"/>
    <n v="0"/>
    <s v="FED HOUSNG &amp; COMM DEV FND"/>
    <s v="FHCD BURIEN HZL VLYELM SW 09"/>
    <s v="DEFAULT"/>
    <s v="Default"/>
  </r>
  <r>
    <x v="0"/>
    <s v="1047473"/>
    <s v="350047"/>
    <x v="55"/>
    <s v="0000000"/>
    <n v="2015"/>
    <x v="4"/>
    <x v="55"/>
    <n v="0"/>
    <n v="0"/>
    <n v="0"/>
    <n v="0"/>
    <n v="0"/>
    <s v="N/A"/>
    <n v="0"/>
    <n v="0"/>
    <n v="0"/>
    <n v="0"/>
    <n v="0"/>
    <n v="0"/>
    <n v="0"/>
    <n v="0"/>
    <n v="0"/>
    <n v="0"/>
    <n v="0"/>
    <n v="0"/>
    <n v="0"/>
    <s v="FED HOUSNG &amp; COMM DEV FND"/>
    <s v="FHCD BURIEN HZL VLYELM SW 09"/>
    <s v="PROGRAM YEAR PROJECTS"/>
    <s v="Default"/>
  </r>
  <r>
    <x v="0"/>
    <s v="1047473"/>
    <s v="350047"/>
    <x v="113"/>
    <s v="0000000"/>
    <n v="2015"/>
    <x v="4"/>
    <x v="113"/>
    <n v="0"/>
    <n v="0"/>
    <n v="0"/>
    <n v="0"/>
    <n v="0"/>
    <s v="N/A"/>
    <n v="0"/>
    <n v="0"/>
    <n v="0"/>
    <n v="0"/>
    <n v="0"/>
    <n v="0"/>
    <n v="0"/>
    <n v="0"/>
    <n v="0"/>
    <n v="0"/>
    <n v="0"/>
    <n v="0"/>
    <n v="0"/>
    <s v="FED HOUSNG &amp; COMM DEV FND"/>
    <s v="FHCD BURIEN HZL VLYELM SW 09"/>
    <s v="PROGRAM YEAR PROJECTS"/>
    <s v="Default"/>
  </r>
  <r>
    <x v="0"/>
    <s v="1047473"/>
    <s v="350047"/>
    <x v="37"/>
    <s v="0000000"/>
    <n v="2015"/>
    <x v="4"/>
    <x v="37"/>
    <n v="0"/>
    <n v="0"/>
    <n v="0"/>
    <n v="0"/>
    <n v="0"/>
    <s v="N/A"/>
    <n v="0"/>
    <n v="0"/>
    <n v="0"/>
    <n v="0"/>
    <n v="0"/>
    <n v="0"/>
    <n v="0"/>
    <n v="0"/>
    <n v="0"/>
    <n v="0"/>
    <n v="0"/>
    <n v="0"/>
    <n v="0"/>
    <s v="FED HOUSNG &amp; COMM DEV FND"/>
    <s v="FHCD BURIEN HZL VLYELM SW 09"/>
    <s v="PROGRAM YEAR PROJECTS"/>
    <s v="Default"/>
  </r>
  <r>
    <x v="0"/>
    <s v="1047473"/>
    <s v="350047"/>
    <x v="38"/>
    <s v="5590000"/>
    <n v="2015"/>
    <x v="3"/>
    <x v="38"/>
    <n v="0"/>
    <n v="0"/>
    <n v="0"/>
    <n v="0"/>
    <n v="0"/>
    <s v="N/A"/>
    <n v="0"/>
    <n v="0"/>
    <n v="0"/>
    <n v="0"/>
    <n v="0"/>
    <n v="0"/>
    <n v="0"/>
    <n v="0"/>
    <n v="0"/>
    <n v="0"/>
    <n v="0"/>
    <n v="0"/>
    <n v="0"/>
    <s v="FED HOUSNG &amp; COMM DEV FND"/>
    <s v="FHCD BURIEN HZL VLYELM SW 09"/>
    <s v="PROGRAM YEAR PROJECTS"/>
    <s v="HOUSING AND COMMUNITY DEVELOPMENT"/>
  </r>
  <r>
    <x v="0"/>
    <s v="1047473"/>
    <s v="350047"/>
    <x v="105"/>
    <s v="5590000"/>
    <n v="2015"/>
    <x v="3"/>
    <x v="105"/>
    <n v="0"/>
    <n v="0"/>
    <n v="0"/>
    <n v="0"/>
    <n v="0"/>
    <s v="N/A"/>
    <n v="0"/>
    <n v="0"/>
    <n v="0"/>
    <n v="0"/>
    <n v="0"/>
    <n v="0"/>
    <n v="0"/>
    <n v="0"/>
    <n v="0"/>
    <n v="0"/>
    <n v="0"/>
    <n v="0"/>
    <n v="0"/>
    <s v="FED HOUSNG &amp; COMM DEV FND"/>
    <s v="FHCD BURIEN HZL VLYELM SW 09"/>
    <s v="PROGRAM YEAR PROJECTS"/>
    <s v="HOUSING AND COMMUNITY DEVELOPMENT"/>
  </r>
  <r>
    <x v="0"/>
    <s v="1047473"/>
    <s v="350047"/>
    <x v="41"/>
    <s v="5590000"/>
    <n v="2015"/>
    <x v="3"/>
    <x v="41"/>
    <n v="0"/>
    <n v="0"/>
    <n v="0"/>
    <n v="0"/>
    <n v="0"/>
    <s v="N/A"/>
    <n v="0"/>
    <n v="0"/>
    <n v="0"/>
    <n v="0"/>
    <n v="0"/>
    <n v="0"/>
    <n v="0"/>
    <n v="0"/>
    <n v="0"/>
    <n v="0"/>
    <n v="0"/>
    <n v="0"/>
    <n v="0"/>
    <s v="FED HOUSNG &amp; COMM DEV FND"/>
    <s v="FHCD BURIEN HZL VLYELM SW 09"/>
    <s v="PROGRAM YEAR PROJECTS"/>
    <s v="HOUSING AND COMMUNITY DEVELOPMENT"/>
  </r>
  <r>
    <x v="0"/>
    <s v="1047473"/>
    <s v="350047"/>
    <x v="108"/>
    <s v="5590000"/>
    <n v="2015"/>
    <x v="3"/>
    <x v="108"/>
    <n v="0"/>
    <n v="0"/>
    <n v="0"/>
    <n v="0"/>
    <n v="0"/>
    <s v="N/A"/>
    <n v="0"/>
    <n v="0"/>
    <n v="0"/>
    <n v="0"/>
    <n v="0"/>
    <n v="0"/>
    <n v="0"/>
    <n v="0"/>
    <n v="0"/>
    <n v="0"/>
    <n v="0"/>
    <n v="0"/>
    <n v="0"/>
    <s v="FED HOUSNG &amp; COMM DEV FND"/>
    <s v="FHCD BURIEN HZL VLYELM SW 09"/>
    <s v="PROGRAM YEAR PROJECTS"/>
    <s v="HOUSING AND COMMUNITY DEVELOPMENT"/>
  </r>
  <r>
    <x v="0"/>
    <s v="1047473"/>
    <s v="350047"/>
    <x v="103"/>
    <s v="5590000"/>
    <n v="2015"/>
    <x v="3"/>
    <x v="103"/>
    <n v="0"/>
    <n v="0"/>
    <n v="0"/>
    <n v="0"/>
    <n v="0"/>
    <s v="N/A"/>
    <n v="0"/>
    <n v="0"/>
    <n v="0"/>
    <n v="0"/>
    <n v="0"/>
    <n v="0"/>
    <n v="0"/>
    <n v="0"/>
    <n v="0"/>
    <n v="0"/>
    <n v="0"/>
    <n v="0"/>
    <n v="0"/>
    <s v="FED HOUSNG &amp; COMM DEV FND"/>
    <s v="FHCD BURIEN HZL VLYELM SW 09"/>
    <s v="PROGRAM YEAR PROJECTS"/>
    <s v="HOUSING AND COMMUNITY DEVELOPMENT"/>
  </r>
  <r>
    <x v="0"/>
    <s v="1047473"/>
    <s v="350047"/>
    <x v="53"/>
    <s v="5590000"/>
    <n v="2015"/>
    <x v="3"/>
    <x v="53"/>
    <n v="0"/>
    <n v="0"/>
    <n v="0"/>
    <n v="0"/>
    <n v="0"/>
    <s v="N/A"/>
    <n v="0"/>
    <n v="0"/>
    <n v="0"/>
    <n v="0"/>
    <n v="0"/>
    <n v="0"/>
    <n v="0"/>
    <n v="0"/>
    <n v="0"/>
    <n v="0"/>
    <n v="0"/>
    <n v="0"/>
    <n v="0"/>
    <s v="FED HOUSNG &amp; COMM DEV FND"/>
    <s v="FHCD BURIEN HZL VLYELM SW 09"/>
    <s v="PROGRAM YEAR PROJECTS"/>
    <s v="HOUSING AND COMMUNITY DEVELOPMENT"/>
  </r>
  <r>
    <x v="0"/>
    <s v="1047473"/>
    <s v="350047"/>
    <x v="54"/>
    <s v="5590000"/>
    <n v="2015"/>
    <x v="3"/>
    <x v="54"/>
    <n v="0"/>
    <n v="0"/>
    <n v="0"/>
    <n v="0"/>
    <n v="0"/>
    <s v="N/A"/>
    <n v="0"/>
    <n v="0"/>
    <n v="0"/>
    <n v="0"/>
    <n v="0"/>
    <n v="0"/>
    <n v="0"/>
    <n v="0"/>
    <n v="0"/>
    <n v="0"/>
    <n v="0"/>
    <n v="0"/>
    <n v="0"/>
    <s v="FED HOUSNG &amp; COMM DEV FND"/>
    <s v="FHCD BURIEN HZL VLYELM SW 09"/>
    <s v="PROGRAM YEAR PROJECTS"/>
    <s v="HOUSING AND COMMUNITY DEVELOPMENT"/>
  </r>
  <r>
    <x v="0"/>
    <s v="1047476"/>
    <s v="000000"/>
    <x v="6"/>
    <s v="0000000"/>
    <n v="2015"/>
    <x v="0"/>
    <x v="6"/>
    <n v="0"/>
    <n v="0"/>
    <n v="0"/>
    <n v="0"/>
    <n v="0"/>
    <s v="N/A"/>
    <n v="0"/>
    <n v="0"/>
    <n v="0"/>
    <n v="0"/>
    <n v="0"/>
    <n v="0"/>
    <n v="0"/>
    <n v="0"/>
    <n v="0"/>
    <n v="0"/>
    <n v="0"/>
    <n v="0"/>
    <n v="0"/>
    <s v="FED HOUSNG &amp; COMM DEV FND"/>
    <s v="FHCD DES MOINES S216 SD C09127"/>
    <s v="DEFAULT"/>
    <s v="Default"/>
  </r>
  <r>
    <x v="0"/>
    <s v="1047476"/>
    <s v="000000"/>
    <x v="9"/>
    <s v="0000000"/>
    <n v="2015"/>
    <x v="0"/>
    <x v="9"/>
    <n v="0"/>
    <n v="0"/>
    <n v="-49100.93"/>
    <n v="0"/>
    <n v="49100.93"/>
    <s v="N/A"/>
    <n v="0"/>
    <n v="0"/>
    <n v="0"/>
    <n v="0"/>
    <n v="0"/>
    <n v="0"/>
    <n v="-49100.93"/>
    <n v="0"/>
    <n v="0"/>
    <n v="0"/>
    <n v="0"/>
    <n v="0"/>
    <n v="0"/>
    <s v="FED HOUSNG &amp; COMM DEV FND"/>
    <s v="FHCD DES MOINES S216 SD C09127"/>
    <s v="DEFAULT"/>
    <s v="Default"/>
  </r>
  <r>
    <x v="0"/>
    <s v="1047476"/>
    <s v="000000"/>
    <x v="29"/>
    <s v="0000000"/>
    <n v="2015"/>
    <x v="1"/>
    <x v="29"/>
    <n v="0"/>
    <n v="0"/>
    <n v="49100.93"/>
    <n v="0"/>
    <n v="-49100.93"/>
    <s v="N/A"/>
    <n v="0"/>
    <n v="0"/>
    <n v="0"/>
    <n v="0"/>
    <n v="0"/>
    <n v="0"/>
    <n v="49100.93"/>
    <n v="0"/>
    <n v="0"/>
    <n v="0"/>
    <n v="0"/>
    <n v="0"/>
    <n v="0"/>
    <s v="FED HOUSNG &amp; COMM DEV FND"/>
    <s v="FHCD DES MOINES S216 SD C09127"/>
    <s v="DEFAULT"/>
    <s v="Default"/>
  </r>
  <r>
    <x v="0"/>
    <s v="1047476"/>
    <s v="350047"/>
    <x v="55"/>
    <s v="0000000"/>
    <n v="2015"/>
    <x v="4"/>
    <x v="55"/>
    <n v="0"/>
    <n v="0"/>
    <n v="0"/>
    <n v="0"/>
    <n v="0"/>
    <s v="N/A"/>
    <n v="0"/>
    <n v="0"/>
    <n v="0"/>
    <n v="0"/>
    <n v="0"/>
    <n v="0"/>
    <n v="0"/>
    <n v="0"/>
    <n v="0"/>
    <n v="0"/>
    <n v="0"/>
    <n v="0"/>
    <n v="0"/>
    <s v="FED HOUSNG &amp; COMM DEV FND"/>
    <s v="FHCD DES MOINES S216 SD C09127"/>
    <s v="PROGRAM YEAR PROJECTS"/>
    <s v="Default"/>
  </r>
  <r>
    <x v="0"/>
    <s v="1047476"/>
    <s v="350047"/>
    <x v="113"/>
    <s v="0000000"/>
    <n v="2015"/>
    <x v="4"/>
    <x v="113"/>
    <n v="0"/>
    <n v="0"/>
    <n v="0"/>
    <n v="0"/>
    <n v="0"/>
    <s v="N/A"/>
    <n v="0"/>
    <n v="0"/>
    <n v="0"/>
    <n v="0"/>
    <n v="0"/>
    <n v="0"/>
    <n v="0"/>
    <n v="0"/>
    <n v="0"/>
    <n v="0"/>
    <n v="0"/>
    <n v="0"/>
    <n v="0"/>
    <s v="FED HOUSNG &amp; COMM DEV FND"/>
    <s v="FHCD DES MOINES S216 SD C09127"/>
    <s v="PROGRAM YEAR PROJECTS"/>
    <s v="Default"/>
  </r>
  <r>
    <x v="0"/>
    <s v="1047476"/>
    <s v="350047"/>
    <x v="38"/>
    <s v="5590000"/>
    <n v="2015"/>
    <x v="3"/>
    <x v="38"/>
    <n v="0"/>
    <n v="0"/>
    <n v="0"/>
    <n v="0"/>
    <n v="0"/>
    <s v="N/A"/>
    <n v="0"/>
    <n v="0"/>
    <n v="0"/>
    <n v="0"/>
    <n v="0"/>
    <n v="0"/>
    <n v="0"/>
    <n v="0"/>
    <n v="0"/>
    <n v="0"/>
    <n v="0"/>
    <n v="0"/>
    <n v="0"/>
    <s v="FED HOUSNG &amp; COMM DEV FND"/>
    <s v="FHCD DES MOINES S216 SD C09127"/>
    <s v="PROGRAM YEAR PROJECTS"/>
    <s v="HOUSING AND COMMUNITY DEVELOPMENT"/>
  </r>
  <r>
    <x v="0"/>
    <s v="1047476"/>
    <s v="350047"/>
    <x v="41"/>
    <s v="5590000"/>
    <n v="2015"/>
    <x v="3"/>
    <x v="41"/>
    <n v="0"/>
    <n v="0"/>
    <n v="0"/>
    <n v="0"/>
    <n v="0"/>
    <s v="N/A"/>
    <n v="0"/>
    <n v="0"/>
    <n v="0"/>
    <n v="0"/>
    <n v="0"/>
    <n v="0"/>
    <n v="0"/>
    <n v="0"/>
    <n v="0"/>
    <n v="0"/>
    <n v="0"/>
    <n v="0"/>
    <n v="0"/>
    <s v="FED HOUSNG &amp; COMM DEV FND"/>
    <s v="FHCD DES MOINES S216 SD C09127"/>
    <s v="PROGRAM YEAR PROJECTS"/>
    <s v="HOUSING AND COMMUNITY DEVELOPMENT"/>
  </r>
  <r>
    <x v="0"/>
    <s v="1047476"/>
    <s v="350047"/>
    <x v="103"/>
    <s v="5590000"/>
    <n v="2015"/>
    <x v="3"/>
    <x v="103"/>
    <n v="0"/>
    <n v="0"/>
    <n v="0"/>
    <n v="0"/>
    <n v="0"/>
    <s v="N/A"/>
    <n v="0"/>
    <n v="0"/>
    <n v="0"/>
    <n v="0"/>
    <n v="0"/>
    <n v="0"/>
    <n v="0"/>
    <n v="0"/>
    <n v="0"/>
    <n v="0"/>
    <n v="0"/>
    <n v="0"/>
    <n v="0"/>
    <s v="FED HOUSNG &amp; COMM DEV FND"/>
    <s v="FHCD DES MOINES S216 SD C09127"/>
    <s v="PROGRAM YEAR PROJECTS"/>
    <s v="HOUSING AND COMMUNITY DEVELOPMENT"/>
  </r>
  <r>
    <x v="0"/>
    <s v="1047476"/>
    <s v="350047"/>
    <x v="53"/>
    <s v="5590000"/>
    <n v="2015"/>
    <x v="3"/>
    <x v="53"/>
    <n v="0"/>
    <n v="0"/>
    <n v="0"/>
    <n v="0"/>
    <n v="0"/>
    <s v="N/A"/>
    <n v="0"/>
    <n v="0"/>
    <n v="0"/>
    <n v="0"/>
    <n v="0"/>
    <n v="0"/>
    <n v="0"/>
    <n v="0"/>
    <n v="0"/>
    <n v="0"/>
    <n v="0"/>
    <n v="0"/>
    <n v="0"/>
    <s v="FED HOUSNG &amp; COMM DEV FND"/>
    <s v="FHCD DES MOINES S216 SD C09127"/>
    <s v="PROGRAM YEAR PROJECTS"/>
    <s v="HOUSING AND COMMUNITY DEVELOPMENT"/>
  </r>
  <r>
    <x v="0"/>
    <s v="1047476"/>
    <s v="350047"/>
    <x v="54"/>
    <s v="5590000"/>
    <n v="2015"/>
    <x v="3"/>
    <x v="54"/>
    <n v="0"/>
    <n v="0"/>
    <n v="0"/>
    <n v="0"/>
    <n v="0"/>
    <s v="N/A"/>
    <n v="0"/>
    <n v="0"/>
    <n v="0"/>
    <n v="0"/>
    <n v="0"/>
    <n v="0"/>
    <n v="0"/>
    <n v="0"/>
    <n v="0"/>
    <n v="0"/>
    <n v="0"/>
    <n v="0"/>
    <n v="0"/>
    <s v="FED HOUSNG &amp; COMM DEV FND"/>
    <s v="FHCD DES MOINES S216 SD C09127"/>
    <s v="PROGRAM YEAR PROJECTS"/>
    <s v="HOUSING AND COMMUNITY DEVELOPMENT"/>
  </r>
  <r>
    <x v="0"/>
    <s v="1047477"/>
    <s v="350006"/>
    <x v="43"/>
    <s v="0000000"/>
    <n v="2015"/>
    <x v="4"/>
    <x v="43"/>
    <n v="0"/>
    <n v="0"/>
    <n v="0"/>
    <n v="0"/>
    <n v="0"/>
    <s v="N/A"/>
    <n v="0"/>
    <n v="0"/>
    <n v="0"/>
    <n v="0"/>
    <n v="0"/>
    <n v="0"/>
    <n v="0"/>
    <n v="0"/>
    <n v="0"/>
    <n v="0"/>
    <n v="0"/>
    <n v="0"/>
    <n v="0"/>
    <s v="FED HOUSNG &amp; COMM DEV FND"/>
    <s v="FHCD HOME ADMIN 2008"/>
    <s v="HOME ADMIN"/>
    <s v="Default"/>
  </r>
  <r>
    <x v="0"/>
    <s v="1047477"/>
    <s v="350006"/>
    <x v="44"/>
    <s v="0000000"/>
    <n v="2015"/>
    <x v="3"/>
    <x v="44"/>
    <n v="0"/>
    <n v="0"/>
    <n v="0"/>
    <n v="0"/>
    <n v="0"/>
    <s v="N/A"/>
    <n v="0"/>
    <n v="0"/>
    <n v="0"/>
    <n v="0"/>
    <n v="0"/>
    <n v="0"/>
    <n v="0"/>
    <n v="0"/>
    <n v="0"/>
    <n v="0"/>
    <n v="0"/>
    <n v="0"/>
    <n v="0"/>
    <s v="FED HOUSNG &amp; COMM DEV FND"/>
    <s v="FHCD HOME ADMIN 2008"/>
    <s v="HOME ADMIN"/>
    <s v="Default"/>
  </r>
  <r>
    <x v="0"/>
    <s v="1047477"/>
    <s v="350006"/>
    <x v="44"/>
    <s v="5593000"/>
    <n v="2015"/>
    <x v="3"/>
    <x v="44"/>
    <n v="0"/>
    <n v="0"/>
    <n v="0"/>
    <n v="0"/>
    <n v="0"/>
    <s v="N/A"/>
    <n v="0"/>
    <n v="0"/>
    <n v="0"/>
    <n v="0"/>
    <n v="0"/>
    <n v="0"/>
    <n v="0"/>
    <n v="0"/>
    <n v="0"/>
    <n v="0"/>
    <n v="0"/>
    <n v="0"/>
    <n v="0"/>
    <s v="FED HOUSNG &amp; COMM DEV FND"/>
    <s v="FHCD HOME ADMIN 2008"/>
    <s v="HOME ADMIN"/>
    <s v="COMMUNITY DEVELOPMENT SERVICES"/>
  </r>
  <r>
    <x v="0"/>
    <s v="1047477"/>
    <s v="350006"/>
    <x v="111"/>
    <s v="5590000"/>
    <n v="2015"/>
    <x v="3"/>
    <x v="111"/>
    <n v="0"/>
    <n v="0"/>
    <n v="0"/>
    <n v="0"/>
    <n v="0"/>
    <s v="N/A"/>
    <n v="0"/>
    <n v="0"/>
    <n v="0"/>
    <n v="0"/>
    <n v="0"/>
    <n v="0"/>
    <n v="0"/>
    <n v="0"/>
    <n v="0"/>
    <n v="0"/>
    <n v="0"/>
    <n v="0"/>
    <n v="0"/>
    <s v="FED HOUSNG &amp; COMM DEV FND"/>
    <s v="FHCD HOME ADMIN 2008"/>
    <s v="HOME ADMIN"/>
    <s v="HOUSING AND COMMUNITY DEVELOPMENT"/>
  </r>
  <r>
    <x v="0"/>
    <s v="1047492"/>
    <s v="000000"/>
    <x v="6"/>
    <s v="0000000"/>
    <n v="2015"/>
    <x v="0"/>
    <x v="6"/>
    <n v="0"/>
    <n v="0"/>
    <n v="0"/>
    <n v="0"/>
    <n v="0"/>
    <s v="N/A"/>
    <n v="0"/>
    <n v="0"/>
    <n v="0"/>
    <n v="0"/>
    <n v="0"/>
    <n v="0"/>
    <n v="0"/>
    <n v="0"/>
    <n v="0"/>
    <n v="0"/>
    <n v="0"/>
    <n v="0"/>
    <n v="0"/>
    <s v="FED HOUSNG &amp; COMM DEV FND"/>
    <s v="FHCD DASH EVERGREEN CRT"/>
    <s v="DEFAULT"/>
    <s v="Default"/>
  </r>
  <r>
    <x v="0"/>
    <s v="1047492"/>
    <s v="000000"/>
    <x v="9"/>
    <s v="0000000"/>
    <n v="2015"/>
    <x v="0"/>
    <x v="9"/>
    <n v="0"/>
    <n v="0"/>
    <n v="0"/>
    <n v="0"/>
    <n v="0"/>
    <s v="N/A"/>
    <n v="0"/>
    <n v="0"/>
    <n v="0"/>
    <n v="0"/>
    <n v="0"/>
    <n v="0"/>
    <n v="0"/>
    <n v="0"/>
    <n v="0"/>
    <n v="0"/>
    <n v="0"/>
    <n v="0"/>
    <n v="0"/>
    <s v="FED HOUSNG &amp; COMM DEV FND"/>
    <s v="FHCD DASH EVERGREEN CRT"/>
    <s v="DEFAULT"/>
    <s v="Default"/>
  </r>
  <r>
    <x v="0"/>
    <s v="1047492"/>
    <s v="000000"/>
    <x v="29"/>
    <s v="0000000"/>
    <n v="2015"/>
    <x v="1"/>
    <x v="29"/>
    <n v="0"/>
    <n v="0"/>
    <n v="0"/>
    <n v="0"/>
    <n v="0"/>
    <s v="N/A"/>
    <n v="0"/>
    <n v="0"/>
    <n v="0"/>
    <n v="0"/>
    <n v="0"/>
    <n v="0"/>
    <n v="0"/>
    <n v="0"/>
    <n v="0"/>
    <n v="0"/>
    <n v="0"/>
    <n v="0"/>
    <n v="0"/>
    <s v="FED HOUSNG &amp; COMM DEV FND"/>
    <s v="FHCD DASH EVERGREEN CRT"/>
    <s v="DEFAULT"/>
    <s v="Default"/>
  </r>
  <r>
    <x v="0"/>
    <s v="1047492"/>
    <s v="350047"/>
    <x v="55"/>
    <s v="0000000"/>
    <n v="2015"/>
    <x v="4"/>
    <x v="55"/>
    <n v="0"/>
    <n v="0"/>
    <n v="0"/>
    <n v="0"/>
    <n v="0"/>
    <s v="N/A"/>
    <n v="0"/>
    <n v="0"/>
    <n v="0"/>
    <n v="0"/>
    <n v="0"/>
    <n v="0"/>
    <n v="0"/>
    <n v="0"/>
    <n v="0"/>
    <n v="0"/>
    <n v="0"/>
    <n v="0"/>
    <n v="0"/>
    <s v="FED HOUSNG &amp; COMM DEV FND"/>
    <s v="FHCD DASH EVERGREEN CRT"/>
    <s v="PROGRAM YEAR PROJECTS"/>
    <s v="Default"/>
  </r>
  <r>
    <x v="0"/>
    <s v="1047492"/>
    <s v="350047"/>
    <x v="41"/>
    <s v="5590000"/>
    <n v="2015"/>
    <x v="3"/>
    <x v="41"/>
    <n v="0"/>
    <n v="0"/>
    <n v="0"/>
    <n v="0"/>
    <n v="0"/>
    <s v="N/A"/>
    <n v="0"/>
    <n v="0"/>
    <n v="0"/>
    <n v="0"/>
    <n v="0"/>
    <n v="0"/>
    <n v="0"/>
    <n v="0"/>
    <n v="0"/>
    <n v="0"/>
    <n v="0"/>
    <n v="0"/>
    <n v="0"/>
    <s v="FED HOUSNG &amp; COMM DEV FND"/>
    <s v="FHCD DASH EVERGREEN CRT"/>
    <s v="PROGRAM YEAR PROJECTS"/>
    <s v="HOUSING AND COMMUNITY DEVELOPMENT"/>
  </r>
  <r>
    <x v="0"/>
    <s v="1047493"/>
    <s v="350047"/>
    <x v="41"/>
    <s v="5590000"/>
    <n v="2015"/>
    <x v="3"/>
    <x v="41"/>
    <n v="0"/>
    <n v="0"/>
    <n v="0"/>
    <n v="0"/>
    <n v="0"/>
    <s v="N/A"/>
    <n v="0"/>
    <n v="0"/>
    <n v="0"/>
    <n v="0"/>
    <n v="0"/>
    <n v="0"/>
    <n v="0"/>
    <n v="0"/>
    <n v="0"/>
    <n v="0"/>
    <n v="0"/>
    <n v="0"/>
    <n v="0"/>
    <s v="FED HOUSNG &amp; COMM DEV FND"/>
    <s v="FHCD DAWN C11224"/>
    <s v="PROGRAM YEAR PROJECTS"/>
    <s v="HOUSING AND COMMUNITY DEVELOPMENT"/>
  </r>
  <r>
    <x v="0"/>
    <s v="1047495"/>
    <s v="000000"/>
    <x v="6"/>
    <s v="0000000"/>
    <n v="2015"/>
    <x v="0"/>
    <x v="6"/>
    <n v="0"/>
    <n v="0"/>
    <n v="0"/>
    <n v="0"/>
    <n v="0"/>
    <s v="N/A"/>
    <n v="0"/>
    <n v="0"/>
    <n v="0"/>
    <n v="0"/>
    <n v="0"/>
    <n v="0"/>
    <n v="0"/>
    <n v="0"/>
    <n v="0"/>
    <n v="0"/>
    <n v="0"/>
    <n v="0"/>
    <n v="0"/>
    <s v="FED HOUSNG &amp; COMM DEV FND"/>
    <s v="FHCD CCS HOME C11296"/>
    <s v="DEFAULT"/>
    <s v="Default"/>
  </r>
  <r>
    <x v="0"/>
    <s v="1047495"/>
    <s v="000000"/>
    <x v="9"/>
    <s v="0000000"/>
    <n v="2015"/>
    <x v="0"/>
    <x v="9"/>
    <n v="0"/>
    <n v="0"/>
    <n v="0"/>
    <n v="0"/>
    <n v="0"/>
    <s v="N/A"/>
    <n v="0"/>
    <n v="0"/>
    <n v="0"/>
    <n v="0"/>
    <n v="0"/>
    <n v="0"/>
    <n v="0"/>
    <n v="0"/>
    <n v="0"/>
    <n v="0"/>
    <n v="0"/>
    <n v="0"/>
    <n v="0"/>
    <s v="FED HOUSNG &amp; COMM DEV FND"/>
    <s v="FHCD CCS HOME C11296"/>
    <s v="DEFAULT"/>
    <s v="Default"/>
  </r>
  <r>
    <x v="0"/>
    <s v="1047495"/>
    <s v="000000"/>
    <x v="29"/>
    <s v="0000000"/>
    <n v="2015"/>
    <x v="1"/>
    <x v="29"/>
    <n v="0"/>
    <n v="0"/>
    <n v="0"/>
    <n v="0"/>
    <n v="0"/>
    <s v="N/A"/>
    <n v="0"/>
    <n v="0"/>
    <n v="0"/>
    <n v="0"/>
    <n v="0"/>
    <n v="0"/>
    <n v="0"/>
    <n v="0"/>
    <n v="0"/>
    <n v="0"/>
    <n v="0"/>
    <n v="0"/>
    <n v="0"/>
    <s v="FED HOUSNG &amp; COMM DEV FND"/>
    <s v="FHCD CCS HOME C11296"/>
    <s v="DEFAULT"/>
    <s v="Default"/>
  </r>
  <r>
    <x v="0"/>
    <s v="1047495"/>
    <s v="350047"/>
    <x v="55"/>
    <s v="0000000"/>
    <n v="2015"/>
    <x v="4"/>
    <x v="55"/>
    <n v="0"/>
    <n v="0"/>
    <n v="0"/>
    <n v="0"/>
    <n v="0"/>
    <s v="N/A"/>
    <n v="0"/>
    <n v="0"/>
    <n v="0"/>
    <n v="0"/>
    <n v="0"/>
    <n v="0"/>
    <n v="0"/>
    <n v="0"/>
    <n v="0"/>
    <n v="0"/>
    <n v="0"/>
    <n v="0"/>
    <n v="0"/>
    <s v="FED HOUSNG &amp; COMM DEV FND"/>
    <s v="FHCD CCS HOME C11296"/>
    <s v="PROGRAM YEAR PROJECTS"/>
    <s v="Default"/>
  </r>
  <r>
    <x v="0"/>
    <s v="1047495"/>
    <s v="350047"/>
    <x v="112"/>
    <s v="5590000"/>
    <n v="2015"/>
    <x v="3"/>
    <x v="112"/>
    <n v="0"/>
    <n v="0"/>
    <n v="0"/>
    <n v="0"/>
    <n v="0"/>
    <s v="N/A"/>
    <n v="0"/>
    <n v="0"/>
    <n v="0"/>
    <n v="0"/>
    <n v="0"/>
    <n v="0"/>
    <n v="0"/>
    <n v="0"/>
    <n v="0"/>
    <n v="0"/>
    <n v="0"/>
    <n v="0"/>
    <n v="0"/>
    <s v="FED HOUSNG &amp; COMM DEV FND"/>
    <s v="FHCD CCS HOME C11296"/>
    <s v="PROGRAM YEAR PROJECTS"/>
    <s v="HOUSING AND COMMUNITY DEVELOPMENT"/>
  </r>
  <r>
    <x v="0"/>
    <s v="1047497"/>
    <s v="000000"/>
    <x v="6"/>
    <s v="0000000"/>
    <n v="2015"/>
    <x v="0"/>
    <x v="6"/>
    <n v="0"/>
    <n v="0"/>
    <n v="0"/>
    <n v="0"/>
    <n v="0"/>
    <s v="N/A"/>
    <n v="0"/>
    <n v="0"/>
    <n v="0"/>
    <n v="0"/>
    <n v="0"/>
    <n v="0"/>
    <n v="0"/>
    <n v="0"/>
    <n v="0"/>
    <n v="0"/>
    <n v="0"/>
    <n v="0"/>
    <n v="0"/>
    <s v="FED HOUSNG &amp; COMM DEV FND"/>
    <s v="FHCD KOREAN WOMENASS AQ CR9307"/>
    <s v="DEFAULT"/>
    <s v="Default"/>
  </r>
  <r>
    <x v="0"/>
    <s v="1047497"/>
    <s v="000000"/>
    <x v="9"/>
    <s v="0000000"/>
    <n v="2015"/>
    <x v="0"/>
    <x v="9"/>
    <n v="0"/>
    <n v="0"/>
    <n v="0"/>
    <n v="0"/>
    <n v="0"/>
    <s v="N/A"/>
    <n v="0"/>
    <n v="0"/>
    <n v="0"/>
    <n v="0"/>
    <n v="0"/>
    <n v="0"/>
    <n v="0"/>
    <n v="0"/>
    <n v="0"/>
    <n v="0"/>
    <n v="0"/>
    <n v="0"/>
    <n v="0"/>
    <s v="FED HOUSNG &amp; COMM DEV FND"/>
    <s v="FHCD KOREAN WOMENASS AQ CR9307"/>
    <s v="DEFAULT"/>
    <s v="Default"/>
  </r>
  <r>
    <x v="0"/>
    <s v="1047497"/>
    <s v="000000"/>
    <x v="29"/>
    <s v="0000000"/>
    <n v="2015"/>
    <x v="1"/>
    <x v="29"/>
    <n v="0"/>
    <n v="0"/>
    <n v="0"/>
    <n v="0"/>
    <n v="0"/>
    <s v="N/A"/>
    <n v="0"/>
    <n v="0"/>
    <n v="0"/>
    <n v="0"/>
    <n v="0"/>
    <n v="0"/>
    <n v="0"/>
    <n v="0"/>
    <n v="0"/>
    <n v="0"/>
    <n v="0"/>
    <n v="0"/>
    <n v="0"/>
    <s v="FED HOUSNG &amp; COMM DEV FND"/>
    <s v="FHCD KOREAN WOMENASS AQ CR9307"/>
    <s v="DEFAULT"/>
    <s v="Default"/>
  </r>
  <r>
    <x v="0"/>
    <s v="1047497"/>
    <s v="350048"/>
    <x v="55"/>
    <s v="0000000"/>
    <n v="2015"/>
    <x v="4"/>
    <x v="55"/>
    <n v="0"/>
    <n v="0"/>
    <n v="0"/>
    <n v="0"/>
    <n v="0"/>
    <s v="N/A"/>
    <n v="0"/>
    <n v="0"/>
    <n v="0"/>
    <n v="0"/>
    <n v="0"/>
    <n v="0"/>
    <n v="0"/>
    <n v="0"/>
    <n v="0"/>
    <n v="0"/>
    <n v="0"/>
    <n v="0"/>
    <n v="0"/>
    <s v="FED HOUSNG &amp; COMM DEV FND"/>
    <s v="FHCD KOREAN WOMENASS AQ CR9307"/>
    <s v="CDBG ENTITLEMENT STIMULUS"/>
    <s v="Default"/>
  </r>
  <r>
    <x v="0"/>
    <s v="1047497"/>
    <s v="350048"/>
    <x v="113"/>
    <s v="0000000"/>
    <n v="2015"/>
    <x v="4"/>
    <x v="113"/>
    <n v="0"/>
    <n v="0"/>
    <n v="0"/>
    <n v="0"/>
    <n v="0"/>
    <s v="N/A"/>
    <n v="0"/>
    <n v="0"/>
    <n v="0"/>
    <n v="0"/>
    <n v="0"/>
    <n v="0"/>
    <n v="0"/>
    <n v="0"/>
    <n v="0"/>
    <n v="0"/>
    <n v="0"/>
    <n v="0"/>
    <n v="0"/>
    <s v="FED HOUSNG &amp; COMM DEV FND"/>
    <s v="FHCD KOREAN WOMENASS AQ CR9307"/>
    <s v="CDBG ENTITLEMENT STIMULUS"/>
    <s v="Default"/>
  </r>
  <r>
    <x v="0"/>
    <s v="1047497"/>
    <s v="350048"/>
    <x v="38"/>
    <s v="5590000"/>
    <n v="2015"/>
    <x v="3"/>
    <x v="38"/>
    <n v="0"/>
    <n v="0"/>
    <n v="0"/>
    <n v="0"/>
    <n v="0"/>
    <s v="N/A"/>
    <n v="0"/>
    <n v="0"/>
    <n v="0"/>
    <n v="0"/>
    <n v="0"/>
    <n v="0"/>
    <n v="0"/>
    <n v="0"/>
    <n v="0"/>
    <n v="0"/>
    <n v="0"/>
    <n v="0"/>
    <n v="0"/>
    <s v="FED HOUSNG &amp; COMM DEV FND"/>
    <s v="FHCD KOREAN WOMENASS AQ CR9307"/>
    <s v="CDBG ENTITLEMENT STIMULUS"/>
    <s v="HOUSING AND COMMUNITY DEVELOPMENT"/>
  </r>
  <r>
    <x v="0"/>
    <s v="1047497"/>
    <s v="350048"/>
    <x v="41"/>
    <s v="5590000"/>
    <n v="2015"/>
    <x v="3"/>
    <x v="41"/>
    <n v="0"/>
    <n v="0"/>
    <n v="0"/>
    <n v="0"/>
    <n v="0"/>
    <s v="N/A"/>
    <n v="0"/>
    <n v="0"/>
    <n v="0"/>
    <n v="0"/>
    <n v="0"/>
    <n v="0"/>
    <n v="0"/>
    <n v="0"/>
    <n v="0"/>
    <n v="0"/>
    <n v="0"/>
    <n v="0"/>
    <n v="0"/>
    <s v="FED HOUSNG &amp; COMM DEV FND"/>
    <s v="FHCD KOREAN WOMENASS AQ CR9307"/>
    <s v="CDBG ENTITLEMENT STIMULUS"/>
    <s v="HOUSING AND COMMUNITY DEVELOPMENT"/>
  </r>
  <r>
    <x v="0"/>
    <s v="1047497"/>
    <s v="350048"/>
    <x v="53"/>
    <s v="5590000"/>
    <n v="2015"/>
    <x v="3"/>
    <x v="53"/>
    <n v="0"/>
    <n v="0"/>
    <n v="0"/>
    <n v="0"/>
    <n v="0"/>
    <s v="N/A"/>
    <n v="0"/>
    <n v="0"/>
    <n v="0"/>
    <n v="0"/>
    <n v="0"/>
    <n v="0"/>
    <n v="0"/>
    <n v="0"/>
    <n v="0"/>
    <n v="0"/>
    <n v="0"/>
    <n v="0"/>
    <n v="0"/>
    <s v="FED HOUSNG &amp; COMM DEV FND"/>
    <s v="FHCD KOREAN WOMENASS AQ CR9307"/>
    <s v="CDBG ENTITLEMENT STIMULUS"/>
    <s v="HOUSING AND COMMUNITY DEVELOPMENT"/>
  </r>
  <r>
    <x v="0"/>
    <s v="1047497"/>
    <s v="350048"/>
    <x v="54"/>
    <s v="5590000"/>
    <n v="2015"/>
    <x v="3"/>
    <x v="54"/>
    <n v="0"/>
    <n v="0"/>
    <n v="0"/>
    <n v="0"/>
    <n v="0"/>
    <s v="N/A"/>
    <n v="0"/>
    <n v="0"/>
    <n v="0"/>
    <n v="0"/>
    <n v="0"/>
    <n v="0"/>
    <n v="0"/>
    <n v="0"/>
    <n v="0"/>
    <n v="0"/>
    <n v="0"/>
    <n v="0"/>
    <n v="0"/>
    <s v="FED HOUSNG &amp; COMM DEV FND"/>
    <s v="FHCD KOREAN WOMENASS AQ CR9307"/>
    <s v="CDBG ENTITLEMENT STIMULUS"/>
    <s v="HOUSING AND COMMUNITY DEVELOPMENT"/>
  </r>
  <r>
    <x v="0"/>
    <s v="1047499"/>
    <s v="000000"/>
    <x v="6"/>
    <s v="0000000"/>
    <n v="2015"/>
    <x v="0"/>
    <x v="6"/>
    <n v="0"/>
    <n v="0"/>
    <n v="0"/>
    <n v="0"/>
    <n v="0"/>
    <s v="N/A"/>
    <n v="0"/>
    <n v="0"/>
    <n v="0"/>
    <n v="0"/>
    <n v="0"/>
    <n v="0"/>
    <n v="0"/>
    <n v="0"/>
    <n v="0"/>
    <n v="0"/>
    <n v="0"/>
    <n v="0"/>
    <n v="0"/>
    <s v="FED HOUSNG &amp; COMM DEV FND"/>
    <s v="FHCD TUK SEA TAC DM MHR"/>
    <s v="DEFAULT"/>
    <s v="Default"/>
  </r>
  <r>
    <x v="0"/>
    <s v="1047499"/>
    <s v="000000"/>
    <x v="9"/>
    <s v="0000000"/>
    <n v="2015"/>
    <x v="0"/>
    <x v="9"/>
    <n v="0"/>
    <n v="0"/>
    <n v="-1980.73"/>
    <n v="0"/>
    <n v="1980.73"/>
    <s v="N/A"/>
    <n v="0"/>
    <n v="0"/>
    <n v="0"/>
    <n v="0"/>
    <n v="0"/>
    <n v="0"/>
    <n v="-1980.73"/>
    <n v="0"/>
    <n v="0"/>
    <n v="0"/>
    <n v="0"/>
    <n v="0"/>
    <n v="0"/>
    <s v="FED HOUSNG &amp; COMM DEV FND"/>
    <s v="FHCD TUK SEA TAC DM MHR"/>
    <s v="DEFAULT"/>
    <s v="Default"/>
  </r>
  <r>
    <x v="0"/>
    <s v="1047499"/>
    <s v="000000"/>
    <x v="29"/>
    <s v="0000000"/>
    <n v="2015"/>
    <x v="1"/>
    <x v="29"/>
    <n v="0"/>
    <n v="0"/>
    <n v="1980.73"/>
    <n v="0"/>
    <n v="-1980.73"/>
    <s v="N/A"/>
    <n v="0"/>
    <n v="0"/>
    <n v="0"/>
    <n v="0"/>
    <n v="0"/>
    <n v="0"/>
    <n v="1980.73"/>
    <n v="0"/>
    <n v="0"/>
    <n v="0"/>
    <n v="0"/>
    <n v="0"/>
    <n v="0"/>
    <s v="FED HOUSNG &amp; COMM DEV FND"/>
    <s v="FHCD TUK SEA TAC DM MHR"/>
    <s v="DEFAULT"/>
    <s v="Default"/>
  </r>
  <r>
    <x v="0"/>
    <s v="1047499"/>
    <s v="350047"/>
    <x v="55"/>
    <s v="0000000"/>
    <n v="2015"/>
    <x v="4"/>
    <x v="55"/>
    <n v="0"/>
    <n v="0"/>
    <n v="0"/>
    <n v="0"/>
    <n v="0"/>
    <s v="N/A"/>
    <n v="0"/>
    <n v="0"/>
    <n v="0"/>
    <n v="0"/>
    <n v="0"/>
    <n v="0"/>
    <n v="0"/>
    <n v="0"/>
    <n v="0"/>
    <n v="0"/>
    <n v="0"/>
    <n v="0"/>
    <n v="0"/>
    <s v="FED HOUSNG &amp; COMM DEV FND"/>
    <s v="FHCD TUK SEA TAC DM MHR"/>
    <s v="PROGRAM YEAR PROJECTS"/>
    <s v="Default"/>
  </r>
  <r>
    <x v="0"/>
    <s v="1047499"/>
    <s v="350047"/>
    <x v="113"/>
    <s v="0000000"/>
    <n v="2015"/>
    <x v="4"/>
    <x v="113"/>
    <n v="0"/>
    <n v="0"/>
    <n v="0"/>
    <n v="0"/>
    <n v="0"/>
    <s v="N/A"/>
    <n v="0"/>
    <n v="0"/>
    <n v="0"/>
    <n v="0"/>
    <n v="0"/>
    <n v="0"/>
    <n v="0"/>
    <n v="0"/>
    <n v="0"/>
    <n v="0"/>
    <n v="0"/>
    <n v="0"/>
    <n v="0"/>
    <s v="FED HOUSNG &amp; COMM DEV FND"/>
    <s v="FHCD TUK SEA TAC DM MHR"/>
    <s v="PROGRAM YEAR PROJECTS"/>
    <s v="Default"/>
  </r>
  <r>
    <x v="0"/>
    <s v="1047499"/>
    <s v="350047"/>
    <x v="37"/>
    <s v="0000000"/>
    <n v="2015"/>
    <x v="4"/>
    <x v="37"/>
    <n v="0"/>
    <n v="0"/>
    <n v="0"/>
    <n v="0"/>
    <n v="0"/>
    <s v="N/A"/>
    <n v="0"/>
    <n v="0"/>
    <n v="0"/>
    <n v="0"/>
    <n v="0"/>
    <n v="0"/>
    <n v="0"/>
    <n v="0"/>
    <n v="0"/>
    <n v="0"/>
    <n v="0"/>
    <n v="0"/>
    <n v="0"/>
    <s v="FED HOUSNG &amp; COMM DEV FND"/>
    <s v="FHCD TUK SEA TAC DM MHR"/>
    <s v="PROGRAM YEAR PROJECTS"/>
    <s v="Default"/>
  </r>
  <r>
    <x v="0"/>
    <s v="1047499"/>
    <s v="350047"/>
    <x v="38"/>
    <s v="5590000"/>
    <n v="2015"/>
    <x v="3"/>
    <x v="38"/>
    <n v="0"/>
    <n v="0"/>
    <n v="0"/>
    <n v="0"/>
    <n v="0"/>
    <s v="N/A"/>
    <n v="0"/>
    <n v="0"/>
    <n v="0"/>
    <n v="0"/>
    <n v="0"/>
    <n v="0"/>
    <n v="0"/>
    <n v="0"/>
    <n v="0"/>
    <n v="0"/>
    <n v="0"/>
    <n v="0"/>
    <n v="0"/>
    <s v="FED HOUSNG &amp; COMM DEV FND"/>
    <s v="FHCD TUK SEA TAC DM MHR"/>
    <s v="PROGRAM YEAR PROJECTS"/>
    <s v="HOUSING AND COMMUNITY DEVELOPMENT"/>
  </r>
  <r>
    <x v="0"/>
    <s v="1047499"/>
    <s v="350047"/>
    <x v="41"/>
    <s v="5590000"/>
    <n v="2015"/>
    <x v="3"/>
    <x v="41"/>
    <n v="0"/>
    <n v="0"/>
    <n v="0"/>
    <n v="0"/>
    <n v="0"/>
    <s v="N/A"/>
    <n v="0"/>
    <n v="0"/>
    <n v="0"/>
    <n v="0"/>
    <n v="0"/>
    <n v="0"/>
    <n v="0"/>
    <n v="0"/>
    <n v="0"/>
    <n v="0"/>
    <n v="0"/>
    <n v="0"/>
    <n v="0"/>
    <s v="FED HOUSNG &amp; COMM DEV FND"/>
    <s v="FHCD TUK SEA TAC DM MHR"/>
    <s v="PROGRAM YEAR PROJECTS"/>
    <s v="HOUSING AND COMMUNITY DEVELOPMENT"/>
  </r>
  <r>
    <x v="0"/>
    <s v="1047499"/>
    <s v="350047"/>
    <x v="103"/>
    <s v="5590000"/>
    <n v="2015"/>
    <x v="3"/>
    <x v="103"/>
    <n v="0"/>
    <n v="0"/>
    <n v="0"/>
    <n v="0"/>
    <n v="0"/>
    <s v="N/A"/>
    <n v="0"/>
    <n v="0"/>
    <n v="0"/>
    <n v="0"/>
    <n v="0"/>
    <n v="0"/>
    <n v="0"/>
    <n v="0"/>
    <n v="0"/>
    <n v="0"/>
    <n v="0"/>
    <n v="0"/>
    <n v="0"/>
    <s v="FED HOUSNG &amp; COMM DEV FND"/>
    <s v="FHCD TUK SEA TAC DM MHR"/>
    <s v="PROGRAM YEAR PROJECTS"/>
    <s v="HOUSING AND COMMUNITY DEVELOPMENT"/>
  </r>
  <r>
    <x v="0"/>
    <s v="1047499"/>
    <s v="350047"/>
    <x v="53"/>
    <s v="5590000"/>
    <n v="2015"/>
    <x v="3"/>
    <x v="53"/>
    <n v="0"/>
    <n v="0"/>
    <n v="0"/>
    <n v="0"/>
    <n v="0"/>
    <s v="N/A"/>
    <n v="0"/>
    <n v="0"/>
    <n v="0"/>
    <n v="0"/>
    <n v="0"/>
    <n v="0"/>
    <n v="0"/>
    <n v="0"/>
    <n v="0"/>
    <n v="0"/>
    <n v="0"/>
    <n v="0"/>
    <n v="0"/>
    <s v="FED HOUSNG &amp; COMM DEV FND"/>
    <s v="FHCD TUK SEA TAC DM MHR"/>
    <s v="PROGRAM YEAR PROJECTS"/>
    <s v="HOUSING AND COMMUNITY DEVELOPMENT"/>
  </r>
  <r>
    <x v="0"/>
    <s v="1047499"/>
    <s v="350047"/>
    <x v="54"/>
    <s v="5590000"/>
    <n v="2015"/>
    <x v="3"/>
    <x v="54"/>
    <n v="0"/>
    <n v="0"/>
    <n v="0"/>
    <n v="0"/>
    <n v="0"/>
    <s v="N/A"/>
    <n v="0"/>
    <n v="0"/>
    <n v="0"/>
    <n v="0"/>
    <n v="0"/>
    <n v="0"/>
    <n v="0"/>
    <n v="0"/>
    <n v="0"/>
    <n v="0"/>
    <n v="0"/>
    <n v="0"/>
    <n v="0"/>
    <s v="FED HOUSNG &amp; COMM DEV FND"/>
    <s v="FHCD TUK SEA TAC DM MHR"/>
    <s v="PROGRAM YEAR PROJECTS"/>
    <s v="HOUSING AND COMMUNITY DEVELOPMENT"/>
  </r>
  <r>
    <x v="0"/>
    <s v="1047506"/>
    <s v="350080"/>
    <x v="63"/>
    <s v="0000000"/>
    <n v="2015"/>
    <x v="4"/>
    <x v="63"/>
    <n v="0"/>
    <n v="0"/>
    <n v="0"/>
    <n v="0"/>
    <n v="0"/>
    <s v="N/A"/>
    <n v="0"/>
    <n v="0"/>
    <n v="0"/>
    <n v="0"/>
    <n v="0"/>
    <n v="0"/>
    <n v="0"/>
    <n v="0"/>
    <n v="0"/>
    <n v="0"/>
    <n v="0"/>
    <n v="0"/>
    <n v="0"/>
    <s v="FED HOUSNG &amp; COMM DEV FND"/>
    <s v="FHCD SPC GRANT C10972"/>
    <s v="SPC GRANT #2"/>
    <s v="Default"/>
  </r>
  <r>
    <x v="0"/>
    <s v="1047506"/>
    <s v="350080"/>
    <x v="41"/>
    <s v="0000000"/>
    <n v="2015"/>
    <x v="3"/>
    <x v="41"/>
    <n v="0"/>
    <n v="0"/>
    <n v="0"/>
    <n v="0"/>
    <n v="0"/>
    <s v="N/A"/>
    <n v="0"/>
    <n v="0"/>
    <n v="0"/>
    <n v="0"/>
    <n v="0"/>
    <n v="0"/>
    <n v="0"/>
    <n v="0"/>
    <n v="0"/>
    <n v="0"/>
    <n v="0"/>
    <n v="0"/>
    <n v="0"/>
    <s v="FED HOUSNG &amp; COMM DEV FND"/>
    <s v="FHCD SPC GRANT C10972"/>
    <s v="SPC GRANT #2"/>
    <s v="Default"/>
  </r>
  <r>
    <x v="0"/>
    <s v="1047506"/>
    <s v="350080"/>
    <x v="41"/>
    <s v="5593000"/>
    <n v="2015"/>
    <x v="3"/>
    <x v="41"/>
    <n v="0"/>
    <n v="0"/>
    <n v="0"/>
    <n v="0"/>
    <n v="0"/>
    <s v="N/A"/>
    <n v="0"/>
    <n v="0"/>
    <n v="0"/>
    <n v="0"/>
    <n v="0"/>
    <n v="0"/>
    <n v="0"/>
    <n v="0"/>
    <n v="0"/>
    <n v="0"/>
    <n v="0"/>
    <n v="0"/>
    <n v="0"/>
    <s v="FED HOUSNG &amp; COMM DEV FND"/>
    <s v="FHCD SPC GRANT C10972"/>
    <s v="SPC GRANT #2"/>
    <s v="COMMUNITY DEVELOPMENT SERVICES"/>
  </r>
  <r>
    <x v="0"/>
    <s v="1047515"/>
    <s v="000000"/>
    <x v="6"/>
    <s v="0000000"/>
    <n v="2015"/>
    <x v="0"/>
    <x v="6"/>
    <n v="0"/>
    <n v="0"/>
    <n v="783.08"/>
    <n v="0"/>
    <n v="-783.08"/>
    <s v="N/A"/>
    <n v="0"/>
    <n v="0"/>
    <n v="0"/>
    <n v="0"/>
    <n v="0"/>
    <n v="0"/>
    <n v="0"/>
    <n v="0"/>
    <n v="0"/>
    <n v="0"/>
    <n v="783.08"/>
    <n v="0"/>
    <n v="0"/>
    <s v="FED HOUSNG &amp; COMM DEV FND"/>
    <s v="FHCD RENTON M HME RPR C11751"/>
    <s v="DEFAULT"/>
    <s v="Default"/>
  </r>
  <r>
    <x v="0"/>
    <s v="1047515"/>
    <s v="000000"/>
    <x v="9"/>
    <s v="0000000"/>
    <n v="2015"/>
    <x v="0"/>
    <x v="9"/>
    <n v="0"/>
    <n v="0"/>
    <n v="-783.08"/>
    <n v="0"/>
    <n v="783.08"/>
    <s v="N/A"/>
    <n v="0"/>
    <n v="0"/>
    <n v="0"/>
    <n v="0"/>
    <n v="0"/>
    <n v="0"/>
    <n v="0"/>
    <n v="0"/>
    <n v="0"/>
    <n v="0"/>
    <n v="-783.08"/>
    <n v="0"/>
    <n v="0"/>
    <s v="FED HOUSNG &amp; COMM DEV FND"/>
    <s v="FHCD RENTON M HME RPR C11751"/>
    <s v="DEFAULT"/>
    <s v="Default"/>
  </r>
  <r>
    <x v="0"/>
    <s v="1047515"/>
    <s v="000000"/>
    <x v="29"/>
    <s v="0000000"/>
    <n v="2015"/>
    <x v="1"/>
    <x v="29"/>
    <n v="0"/>
    <n v="0"/>
    <n v="0"/>
    <n v="0"/>
    <n v="0"/>
    <s v="N/A"/>
    <n v="0"/>
    <n v="0"/>
    <n v="0"/>
    <n v="0"/>
    <n v="0"/>
    <n v="0"/>
    <n v="0"/>
    <n v="0"/>
    <n v="0"/>
    <n v="0"/>
    <n v="0"/>
    <n v="0"/>
    <n v="0"/>
    <s v="FED HOUSNG &amp; COMM DEV FND"/>
    <s v="FHCD RENTON M HME RPR C11751"/>
    <s v="DEFAULT"/>
    <s v="Default"/>
  </r>
  <r>
    <x v="0"/>
    <s v="1047515"/>
    <s v="350047"/>
    <x v="55"/>
    <s v="0000000"/>
    <n v="2015"/>
    <x v="4"/>
    <x v="55"/>
    <n v="0"/>
    <n v="0"/>
    <n v="0"/>
    <n v="0"/>
    <n v="0"/>
    <s v="N/A"/>
    <n v="0"/>
    <n v="0"/>
    <n v="0"/>
    <n v="0"/>
    <n v="0"/>
    <n v="0"/>
    <n v="0"/>
    <n v="0"/>
    <n v="0"/>
    <n v="0"/>
    <n v="0"/>
    <n v="0"/>
    <n v="0"/>
    <s v="FED HOUSNG &amp; COMM DEV FND"/>
    <s v="FHCD RENTON M HME RPR C11751"/>
    <s v="PROGRAM YEAR PROJECTS"/>
    <s v="Default"/>
  </r>
  <r>
    <x v="0"/>
    <s v="1047515"/>
    <s v="350047"/>
    <x v="113"/>
    <s v="0000000"/>
    <n v="2015"/>
    <x v="4"/>
    <x v="113"/>
    <n v="0"/>
    <n v="0"/>
    <n v="0"/>
    <n v="0"/>
    <n v="0"/>
    <s v="N/A"/>
    <n v="0"/>
    <n v="0"/>
    <n v="0"/>
    <n v="0"/>
    <n v="0"/>
    <n v="0"/>
    <n v="0"/>
    <n v="0"/>
    <n v="0"/>
    <n v="0"/>
    <n v="0"/>
    <n v="0"/>
    <n v="0"/>
    <s v="FED HOUSNG &amp; COMM DEV FND"/>
    <s v="FHCD RENTON M HME RPR C11751"/>
    <s v="PROGRAM YEAR PROJECTS"/>
    <s v="Default"/>
  </r>
  <r>
    <x v="0"/>
    <s v="1047515"/>
    <s v="350047"/>
    <x v="38"/>
    <s v="5590000"/>
    <n v="2015"/>
    <x v="3"/>
    <x v="38"/>
    <n v="0"/>
    <n v="0"/>
    <n v="0"/>
    <n v="0"/>
    <n v="0"/>
    <s v="N/A"/>
    <n v="0"/>
    <n v="0"/>
    <n v="0"/>
    <n v="0"/>
    <n v="0"/>
    <n v="0"/>
    <n v="0"/>
    <n v="0"/>
    <n v="0"/>
    <n v="0"/>
    <n v="0"/>
    <n v="0"/>
    <n v="0"/>
    <s v="FED HOUSNG &amp; COMM DEV FND"/>
    <s v="FHCD RENTON M HME RPR C11751"/>
    <s v="PROGRAM YEAR PROJECTS"/>
    <s v="HOUSING AND COMMUNITY DEVELOPMENT"/>
  </r>
  <r>
    <x v="0"/>
    <s v="1047515"/>
    <s v="350047"/>
    <x v="41"/>
    <s v="5590000"/>
    <n v="2015"/>
    <x v="3"/>
    <x v="41"/>
    <n v="0"/>
    <n v="0"/>
    <n v="0"/>
    <n v="0"/>
    <n v="0"/>
    <s v="N/A"/>
    <n v="0"/>
    <n v="0"/>
    <n v="0"/>
    <n v="0"/>
    <n v="0"/>
    <n v="0"/>
    <n v="0"/>
    <n v="0"/>
    <n v="0"/>
    <n v="0"/>
    <n v="0"/>
    <n v="0"/>
    <n v="0"/>
    <s v="FED HOUSNG &amp; COMM DEV FND"/>
    <s v="FHCD RENTON M HME RPR C11751"/>
    <s v="PROGRAM YEAR PROJECTS"/>
    <s v="HOUSING AND COMMUNITY DEVELOPMENT"/>
  </r>
  <r>
    <x v="0"/>
    <s v="1047515"/>
    <s v="350047"/>
    <x v="112"/>
    <s v="5590000"/>
    <n v="2015"/>
    <x v="3"/>
    <x v="112"/>
    <n v="0"/>
    <n v="0"/>
    <n v="0"/>
    <n v="0"/>
    <n v="0"/>
    <s v="N/A"/>
    <n v="0"/>
    <n v="0"/>
    <n v="0"/>
    <n v="0"/>
    <n v="0"/>
    <n v="0"/>
    <n v="0"/>
    <n v="0"/>
    <n v="0"/>
    <n v="0"/>
    <n v="0"/>
    <n v="0"/>
    <n v="0"/>
    <s v="FED HOUSNG &amp; COMM DEV FND"/>
    <s v="FHCD RENTON M HME RPR C11751"/>
    <s v="PROGRAM YEAR PROJECTS"/>
    <s v="HOUSING AND COMMUNITY DEVELOPMENT"/>
  </r>
  <r>
    <x v="0"/>
    <s v="1047515"/>
    <s v="350047"/>
    <x v="146"/>
    <s v="5590000"/>
    <n v="2015"/>
    <x v="3"/>
    <x v="146"/>
    <n v="0"/>
    <n v="0"/>
    <n v="0"/>
    <n v="0"/>
    <n v="0"/>
    <s v="N/A"/>
    <n v="0"/>
    <n v="0"/>
    <n v="0"/>
    <n v="0"/>
    <n v="0"/>
    <n v="0"/>
    <n v="0"/>
    <n v="0"/>
    <n v="0"/>
    <n v="0"/>
    <n v="0"/>
    <n v="0"/>
    <n v="0"/>
    <s v="FED HOUSNG &amp; COMM DEV FND"/>
    <s v="FHCD RENTON M HME RPR C11751"/>
    <s v="PROGRAM YEAR PROJECTS"/>
    <s v="HOUSING AND COMMUNITY DEVELOPMENT"/>
  </r>
  <r>
    <x v="0"/>
    <s v="1047515"/>
    <s v="350047"/>
    <x v="103"/>
    <s v="5590000"/>
    <n v="2015"/>
    <x v="3"/>
    <x v="103"/>
    <n v="0"/>
    <n v="0"/>
    <n v="0"/>
    <n v="0"/>
    <n v="0"/>
    <s v="N/A"/>
    <n v="0"/>
    <n v="0"/>
    <n v="0"/>
    <n v="0"/>
    <n v="0"/>
    <n v="0"/>
    <n v="0"/>
    <n v="0"/>
    <n v="0"/>
    <n v="0"/>
    <n v="0"/>
    <n v="0"/>
    <n v="0"/>
    <s v="FED HOUSNG &amp; COMM DEV FND"/>
    <s v="FHCD RENTON M HME RPR C11751"/>
    <s v="PROGRAM YEAR PROJECTS"/>
    <s v="HOUSING AND COMMUNITY DEVELOPMENT"/>
  </r>
  <r>
    <x v="0"/>
    <s v="1047515"/>
    <s v="350047"/>
    <x v="53"/>
    <s v="5590000"/>
    <n v="2015"/>
    <x v="3"/>
    <x v="53"/>
    <n v="0"/>
    <n v="0"/>
    <n v="0"/>
    <n v="0"/>
    <n v="0"/>
    <s v="N/A"/>
    <n v="0"/>
    <n v="0"/>
    <n v="0"/>
    <n v="0"/>
    <n v="0"/>
    <n v="0"/>
    <n v="0"/>
    <n v="0"/>
    <n v="0"/>
    <n v="0"/>
    <n v="0"/>
    <n v="0"/>
    <n v="0"/>
    <s v="FED HOUSNG &amp; COMM DEV FND"/>
    <s v="FHCD RENTON M HME RPR C11751"/>
    <s v="PROGRAM YEAR PROJECTS"/>
    <s v="HOUSING AND COMMUNITY DEVELOPMENT"/>
  </r>
  <r>
    <x v="0"/>
    <s v="1047515"/>
    <s v="350047"/>
    <x v="54"/>
    <s v="5590000"/>
    <n v="2015"/>
    <x v="3"/>
    <x v="54"/>
    <n v="0"/>
    <n v="0"/>
    <n v="0"/>
    <n v="0"/>
    <n v="0"/>
    <s v="N/A"/>
    <n v="0"/>
    <n v="0"/>
    <n v="0"/>
    <n v="0"/>
    <n v="0"/>
    <n v="0"/>
    <n v="0"/>
    <n v="0"/>
    <n v="0"/>
    <n v="0"/>
    <n v="0"/>
    <n v="0"/>
    <n v="0"/>
    <s v="FED HOUSNG &amp; COMM DEV FND"/>
    <s v="FHCD RENTON M HME RPR C11751"/>
    <s v="PROGRAM YEAR PROJECTS"/>
    <s v="HOUSING AND COMMUNITY DEVELOPMENT"/>
  </r>
  <r>
    <x v="0"/>
    <s v="1047516"/>
    <s v="000000"/>
    <x v="6"/>
    <s v="0000000"/>
    <n v="2015"/>
    <x v="0"/>
    <x v="6"/>
    <n v="0"/>
    <n v="0"/>
    <n v="-291.44"/>
    <n v="0"/>
    <n v="291.44"/>
    <s v="N/A"/>
    <n v="0"/>
    <n v="0"/>
    <n v="0"/>
    <n v="0"/>
    <n v="0"/>
    <n v="0"/>
    <n v="-291.44"/>
    <n v="0"/>
    <n v="0"/>
    <n v="0"/>
    <n v="0"/>
    <n v="0"/>
    <n v="0"/>
    <s v="FED HOUSNG &amp; COMM DEV FND"/>
    <s v="FHCD HOPELINK PL C11771"/>
    <s v="DEFAULT"/>
    <s v="Default"/>
  </r>
  <r>
    <x v="0"/>
    <s v="1047516"/>
    <s v="000000"/>
    <x v="9"/>
    <s v="0000000"/>
    <n v="2015"/>
    <x v="0"/>
    <x v="9"/>
    <n v="0"/>
    <n v="0"/>
    <n v="0"/>
    <n v="0"/>
    <n v="0"/>
    <s v="N/A"/>
    <n v="0"/>
    <n v="0"/>
    <n v="0"/>
    <n v="0"/>
    <n v="0"/>
    <n v="0"/>
    <n v="0"/>
    <n v="0"/>
    <n v="0"/>
    <n v="0"/>
    <n v="0"/>
    <n v="0"/>
    <n v="0"/>
    <s v="FED HOUSNG &amp; COMM DEV FND"/>
    <s v="FHCD HOPELINK PL C11771"/>
    <s v="DEFAULT"/>
    <s v="Default"/>
  </r>
  <r>
    <x v="0"/>
    <s v="1047516"/>
    <s v="000000"/>
    <x v="29"/>
    <s v="0000000"/>
    <n v="2015"/>
    <x v="1"/>
    <x v="29"/>
    <n v="0"/>
    <n v="0"/>
    <n v="291.44"/>
    <n v="0"/>
    <n v="-291.44"/>
    <s v="N/A"/>
    <n v="0"/>
    <n v="0"/>
    <n v="0"/>
    <n v="0"/>
    <n v="0"/>
    <n v="0"/>
    <n v="291.44"/>
    <n v="0"/>
    <n v="0"/>
    <n v="0"/>
    <n v="0"/>
    <n v="0"/>
    <n v="0"/>
    <s v="FED HOUSNG &amp; COMM DEV FND"/>
    <s v="FHCD HOPELINK PL C11771"/>
    <s v="DEFAULT"/>
    <s v="Default"/>
  </r>
  <r>
    <x v="0"/>
    <s v="1047516"/>
    <s v="350102"/>
    <x v="64"/>
    <s v="0000000"/>
    <n v="2015"/>
    <x v="4"/>
    <x v="64"/>
    <n v="0"/>
    <n v="0"/>
    <n v="0"/>
    <n v="0"/>
    <n v="0"/>
    <s v="N/A"/>
    <n v="0"/>
    <n v="0"/>
    <n v="0"/>
    <n v="0"/>
    <n v="0"/>
    <n v="0"/>
    <n v="0"/>
    <n v="0"/>
    <n v="0"/>
    <n v="0"/>
    <n v="0"/>
    <n v="0"/>
    <n v="0"/>
    <s v="FED HOUSNG &amp; COMM DEV FND"/>
    <s v="FHCD HOPELINK PL C11771"/>
    <s v="MULTISVRC CTRS N E KNG CO"/>
    <s v="Default"/>
  </r>
  <r>
    <x v="0"/>
    <s v="1047516"/>
    <s v="350102"/>
    <x v="38"/>
    <s v="5590000"/>
    <n v="2015"/>
    <x v="3"/>
    <x v="38"/>
    <n v="0"/>
    <n v="0"/>
    <n v="0"/>
    <n v="0"/>
    <n v="0"/>
    <s v="N/A"/>
    <n v="0"/>
    <n v="0"/>
    <n v="0"/>
    <n v="0"/>
    <n v="0"/>
    <n v="0"/>
    <n v="0"/>
    <n v="0"/>
    <n v="0"/>
    <n v="0"/>
    <n v="0"/>
    <n v="0"/>
    <n v="0"/>
    <s v="FED HOUSNG &amp; COMM DEV FND"/>
    <s v="FHCD HOPELINK PL C11771"/>
    <s v="MULTISVRC CTRS N E KNG CO"/>
    <s v="HOUSING AND COMMUNITY DEVELOPMENT"/>
  </r>
  <r>
    <x v="0"/>
    <s v="1047516"/>
    <s v="350102"/>
    <x v="41"/>
    <s v="5590000"/>
    <n v="2015"/>
    <x v="3"/>
    <x v="41"/>
    <n v="0"/>
    <n v="0"/>
    <n v="0"/>
    <n v="0"/>
    <n v="0"/>
    <s v="N/A"/>
    <n v="0"/>
    <n v="0"/>
    <n v="0"/>
    <n v="0"/>
    <n v="0"/>
    <n v="0"/>
    <n v="0"/>
    <n v="0"/>
    <n v="0"/>
    <n v="0"/>
    <n v="0"/>
    <n v="0"/>
    <n v="0"/>
    <s v="FED HOUSNG &amp; COMM DEV FND"/>
    <s v="FHCD HOPELINK PL C11771"/>
    <s v="MULTISVRC CTRS N E KNG CO"/>
    <s v="HOUSING AND COMMUNITY DEVELOPMENT"/>
  </r>
  <r>
    <x v="0"/>
    <s v="1047516"/>
    <s v="350102"/>
    <x v="136"/>
    <s v="5590000"/>
    <n v="2015"/>
    <x v="3"/>
    <x v="136"/>
    <n v="0"/>
    <n v="0"/>
    <n v="0"/>
    <n v="0"/>
    <n v="0"/>
    <s v="N/A"/>
    <n v="0"/>
    <n v="0"/>
    <n v="0"/>
    <n v="0"/>
    <n v="0"/>
    <n v="0"/>
    <n v="0"/>
    <n v="0"/>
    <n v="0"/>
    <n v="0"/>
    <n v="0"/>
    <n v="0"/>
    <n v="0"/>
    <s v="FED HOUSNG &amp; COMM DEV FND"/>
    <s v="FHCD HOPELINK PL C11771"/>
    <s v="MULTISVRC CTRS N E KNG CO"/>
    <s v="HOUSING AND COMMUNITY DEVELOPMENT"/>
  </r>
  <r>
    <x v="0"/>
    <s v="1047516"/>
    <s v="350102"/>
    <x v="112"/>
    <s v="5590000"/>
    <n v="2015"/>
    <x v="3"/>
    <x v="112"/>
    <n v="0"/>
    <n v="0"/>
    <n v="0"/>
    <n v="0"/>
    <n v="0"/>
    <s v="N/A"/>
    <n v="0"/>
    <n v="0"/>
    <n v="0"/>
    <n v="0"/>
    <n v="0"/>
    <n v="0"/>
    <n v="0"/>
    <n v="0"/>
    <n v="0"/>
    <n v="0"/>
    <n v="0"/>
    <n v="0"/>
    <n v="0"/>
    <s v="FED HOUSNG &amp; COMM DEV FND"/>
    <s v="FHCD HOPELINK PL C11771"/>
    <s v="MULTISVRC CTRS N E KNG CO"/>
    <s v="HOUSING AND COMMUNITY DEVELOPMENT"/>
  </r>
  <r>
    <x v="0"/>
    <s v="1047516"/>
    <s v="350102"/>
    <x v="103"/>
    <s v="5590000"/>
    <n v="2015"/>
    <x v="3"/>
    <x v="103"/>
    <n v="0"/>
    <n v="0"/>
    <n v="0"/>
    <n v="0"/>
    <n v="0"/>
    <s v="N/A"/>
    <n v="0"/>
    <n v="0"/>
    <n v="0"/>
    <n v="0"/>
    <n v="0"/>
    <n v="0"/>
    <n v="0"/>
    <n v="0"/>
    <n v="0"/>
    <n v="0"/>
    <n v="0"/>
    <n v="0"/>
    <n v="0"/>
    <s v="FED HOUSNG &amp; COMM DEV FND"/>
    <s v="FHCD HOPELINK PL C11771"/>
    <s v="MULTISVRC CTRS N E KNG CO"/>
    <s v="HOUSING AND COMMUNITY DEVELOPMENT"/>
  </r>
  <r>
    <x v="0"/>
    <s v="1047516"/>
    <s v="350102"/>
    <x v="53"/>
    <s v="5590000"/>
    <n v="2015"/>
    <x v="3"/>
    <x v="53"/>
    <n v="0"/>
    <n v="0"/>
    <n v="0"/>
    <n v="0"/>
    <n v="0"/>
    <s v="N/A"/>
    <n v="0"/>
    <n v="0"/>
    <n v="0"/>
    <n v="0"/>
    <n v="0"/>
    <n v="0"/>
    <n v="0"/>
    <n v="0"/>
    <n v="0"/>
    <n v="0"/>
    <n v="0"/>
    <n v="0"/>
    <n v="0"/>
    <s v="FED HOUSNG &amp; COMM DEV FND"/>
    <s v="FHCD HOPELINK PL C11771"/>
    <s v="MULTISVRC CTRS N E KNG CO"/>
    <s v="HOUSING AND COMMUNITY DEVELOPMENT"/>
  </r>
  <r>
    <x v="0"/>
    <s v="1047516"/>
    <s v="350102"/>
    <x v="54"/>
    <s v="5590000"/>
    <n v="2015"/>
    <x v="3"/>
    <x v="54"/>
    <n v="0"/>
    <n v="0"/>
    <n v="0"/>
    <n v="0"/>
    <n v="0"/>
    <s v="N/A"/>
    <n v="0"/>
    <n v="0"/>
    <n v="0"/>
    <n v="0"/>
    <n v="0"/>
    <n v="0"/>
    <n v="0"/>
    <n v="0"/>
    <n v="0"/>
    <n v="0"/>
    <n v="0"/>
    <n v="0"/>
    <n v="0"/>
    <s v="FED HOUSNG &amp; COMM DEV FND"/>
    <s v="FHCD HOPELINK PL C11771"/>
    <s v="MULTISVRC CTRS N E KNG CO"/>
    <s v="HOUSING AND COMMUNITY DEVELOPMENT"/>
  </r>
  <r>
    <x v="0"/>
    <s v="1047524"/>
    <s v="350061"/>
    <x v="112"/>
    <s v="5590000"/>
    <n v="2015"/>
    <x v="3"/>
    <x v="112"/>
    <n v="0"/>
    <n v="0"/>
    <n v="0"/>
    <n v="0"/>
    <n v="0"/>
    <s v="N/A"/>
    <n v="0"/>
    <n v="0"/>
    <n v="0"/>
    <n v="0"/>
    <n v="0"/>
    <n v="0"/>
    <n v="0"/>
    <n v="0"/>
    <n v="0"/>
    <n v="0"/>
    <n v="0"/>
    <n v="0"/>
    <n v="0"/>
    <s v="FED HOUSNG &amp; COMM DEV FND"/>
    <s v="FHCD EASTSIDE DV PROJ TH1110"/>
    <s v="CTED"/>
    <s v="HOUSING AND COMMUNITY DEVELOPMENT"/>
  </r>
  <r>
    <x v="0"/>
    <s v="1047526"/>
    <s v="350061"/>
    <x v="112"/>
    <s v="5590000"/>
    <n v="2015"/>
    <x v="3"/>
    <x v="112"/>
    <n v="0"/>
    <n v="0"/>
    <n v="0"/>
    <n v="0"/>
    <n v="0"/>
    <s v="N/A"/>
    <n v="0"/>
    <n v="0"/>
    <n v="0"/>
    <n v="0"/>
    <n v="0"/>
    <n v="0"/>
    <n v="0"/>
    <n v="0"/>
    <n v="0"/>
    <n v="0"/>
    <n v="0"/>
    <n v="0"/>
    <n v="0"/>
    <s v="FED HOUSNG &amp; COMM DEV FND"/>
    <s v="FHCD EXODUS TH1112"/>
    <s v="CTED"/>
    <s v="HOUSING AND COMMUNITY DEVELOPMENT"/>
  </r>
  <r>
    <x v="0"/>
    <s v="1047533"/>
    <s v="350061"/>
    <x v="112"/>
    <s v="5590000"/>
    <n v="2015"/>
    <x v="3"/>
    <x v="112"/>
    <n v="0"/>
    <n v="0"/>
    <n v="0"/>
    <n v="0"/>
    <n v="0"/>
    <s v="N/A"/>
    <n v="0"/>
    <n v="0"/>
    <n v="0"/>
    <n v="0"/>
    <n v="0"/>
    <n v="0"/>
    <n v="0"/>
    <n v="0"/>
    <n v="0"/>
    <n v="0"/>
    <n v="0"/>
    <n v="0"/>
    <n v="0"/>
    <s v="FED HOUSNG &amp; COMM DEV FND"/>
    <s v="FHCD KENT YFS TH1121"/>
    <s v="CTED"/>
    <s v="HOUSING AND COMMUNITY DEVELOPMENT"/>
  </r>
  <r>
    <x v="0"/>
    <s v="1047534"/>
    <s v="350061"/>
    <x v="112"/>
    <s v="5590000"/>
    <n v="2015"/>
    <x v="3"/>
    <x v="112"/>
    <n v="0"/>
    <n v="0"/>
    <n v="0"/>
    <n v="0"/>
    <n v="0"/>
    <s v="N/A"/>
    <n v="0"/>
    <n v="0"/>
    <n v="0"/>
    <n v="0"/>
    <n v="0"/>
    <n v="0"/>
    <n v="0"/>
    <n v="0"/>
    <n v="0"/>
    <n v="0"/>
    <n v="0"/>
    <n v="0"/>
    <n v="0"/>
    <s v="FED HOUSNG &amp; COMM DEV FND"/>
    <s v="FHCD SOLID GRND BRDVW TH1124"/>
    <s v="CTED"/>
    <s v="HOUSING AND COMMUNITY DEVELOPMENT"/>
  </r>
  <r>
    <x v="0"/>
    <s v="1047544"/>
    <s v="350061"/>
    <x v="38"/>
    <s v="5590000"/>
    <n v="2015"/>
    <x v="3"/>
    <x v="38"/>
    <n v="0"/>
    <n v="0"/>
    <n v="0"/>
    <n v="0"/>
    <n v="0"/>
    <s v="N/A"/>
    <n v="0"/>
    <n v="0"/>
    <n v="0"/>
    <n v="0"/>
    <n v="0"/>
    <n v="0"/>
    <n v="0"/>
    <n v="0"/>
    <n v="0"/>
    <n v="0"/>
    <n v="0"/>
    <n v="0"/>
    <n v="0"/>
    <s v="FED HOUSNG &amp; COMM DEV FND"/>
    <s v="FHCD FOY MB TH1137"/>
    <s v="CTED"/>
    <s v="HOUSING AND COMMUNITY DEVELOPMENT"/>
  </r>
  <r>
    <x v="0"/>
    <s v="1047544"/>
    <s v="350061"/>
    <x v="112"/>
    <s v="5590000"/>
    <n v="2015"/>
    <x v="3"/>
    <x v="112"/>
    <n v="0"/>
    <n v="0"/>
    <n v="0"/>
    <n v="0"/>
    <n v="0"/>
    <s v="N/A"/>
    <n v="0"/>
    <n v="0"/>
    <n v="0"/>
    <n v="0"/>
    <n v="0"/>
    <n v="0"/>
    <n v="0"/>
    <n v="0"/>
    <n v="0"/>
    <n v="0"/>
    <n v="0"/>
    <n v="0"/>
    <n v="0"/>
    <s v="FED HOUSNG &amp; COMM DEV FND"/>
    <s v="FHCD FOY MB TH1137"/>
    <s v="CTED"/>
    <s v="HOUSING AND COMMUNITY DEVELOPMENT"/>
  </r>
  <r>
    <x v="0"/>
    <s v="1047544"/>
    <s v="350061"/>
    <x v="53"/>
    <s v="5590000"/>
    <n v="2015"/>
    <x v="3"/>
    <x v="53"/>
    <n v="0"/>
    <n v="0"/>
    <n v="0"/>
    <n v="0"/>
    <n v="0"/>
    <s v="N/A"/>
    <n v="0"/>
    <n v="0"/>
    <n v="0"/>
    <n v="0"/>
    <n v="0"/>
    <n v="0"/>
    <n v="0"/>
    <n v="0"/>
    <n v="0"/>
    <n v="0"/>
    <n v="0"/>
    <n v="0"/>
    <n v="0"/>
    <s v="FED HOUSNG &amp; COMM DEV FND"/>
    <s v="FHCD FOY MB TH1137"/>
    <s v="CTED"/>
    <s v="HOUSING AND COMMUNITY DEVELOPMENT"/>
  </r>
  <r>
    <x v="0"/>
    <s v="1047544"/>
    <s v="350061"/>
    <x v="54"/>
    <s v="5590000"/>
    <n v="2015"/>
    <x v="3"/>
    <x v="54"/>
    <n v="0"/>
    <n v="0"/>
    <n v="0"/>
    <n v="0"/>
    <n v="0"/>
    <s v="N/A"/>
    <n v="0"/>
    <n v="0"/>
    <n v="0"/>
    <n v="0"/>
    <n v="0"/>
    <n v="0"/>
    <n v="0"/>
    <n v="0"/>
    <n v="0"/>
    <n v="0"/>
    <n v="0"/>
    <n v="0"/>
    <n v="0"/>
    <s v="FED HOUSNG &amp; COMM DEV FND"/>
    <s v="FHCD FOY MB TH1137"/>
    <s v="CTED"/>
    <s v="HOUSING AND COMMUNITY DEVELOPMENT"/>
  </r>
  <r>
    <x v="0"/>
    <s v="1047544"/>
    <s v="350061"/>
    <x v="120"/>
    <s v="5590000"/>
    <n v="2015"/>
    <x v="3"/>
    <x v="120"/>
    <n v="0"/>
    <n v="0"/>
    <n v="0"/>
    <n v="0"/>
    <n v="0"/>
    <s v="N/A"/>
    <n v="0"/>
    <n v="0"/>
    <n v="0"/>
    <n v="0"/>
    <n v="0"/>
    <n v="0"/>
    <n v="0"/>
    <n v="0"/>
    <n v="0"/>
    <n v="0"/>
    <n v="0"/>
    <n v="0"/>
    <n v="0"/>
    <s v="FED HOUSNG &amp; COMM DEV FND"/>
    <s v="FHCD FOY MB TH1137"/>
    <s v="CTED"/>
    <s v="HOUSING AND COMMUNITY DEVELOPMENT"/>
  </r>
  <r>
    <x v="0"/>
    <s v="1047544"/>
    <s v="350061"/>
    <x v="147"/>
    <s v="5590000"/>
    <n v="2015"/>
    <x v="3"/>
    <x v="147"/>
    <n v="0"/>
    <n v="0"/>
    <n v="0"/>
    <n v="0"/>
    <n v="0"/>
    <s v="N/A"/>
    <n v="0"/>
    <n v="0"/>
    <n v="0"/>
    <n v="0"/>
    <n v="0"/>
    <n v="0"/>
    <n v="0"/>
    <n v="0"/>
    <n v="0"/>
    <n v="0"/>
    <n v="0"/>
    <n v="0"/>
    <n v="0"/>
    <s v="FED HOUSNG &amp; COMM DEV FND"/>
    <s v="FHCD FOY MB TH1137"/>
    <s v="CTED"/>
    <s v="HOUSING AND COMMUNITY DEVELOPMENT"/>
  </r>
  <r>
    <x v="0"/>
    <s v="1047544"/>
    <s v="350061"/>
    <x v="148"/>
    <s v="5590000"/>
    <n v="2015"/>
    <x v="3"/>
    <x v="73"/>
    <n v="0"/>
    <n v="0"/>
    <n v="0"/>
    <n v="0"/>
    <n v="0"/>
    <s v="N/A"/>
    <n v="0"/>
    <n v="0"/>
    <n v="0"/>
    <n v="0"/>
    <n v="0"/>
    <n v="0"/>
    <n v="0"/>
    <n v="0"/>
    <n v="0"/>
    <n v="0"/>
    <n v="0"/>
    <n v="0"/>
    <n v="0"/>
    <s v="FED HOUSNG &amp; COMM DEV FND"/>
    <s v="FHCD FOY MB TH1137"/>
    <s v="CTED"/>
    <s v="HOUSING AND COMMUNITY DEVELOPMENT"/>
  </r>
  <r>
    <x v="0"/>
    <s v="1047545"/>
    <s v="350061"/>
    <x v="112"/>
    <s v="5590000"/>
    <n v="2015"/>
    <x v="3"/>
    <x v="112"/>
    <n v="0"/>
    <n v="0"/>
    <n v="0"/>
    <n v="0"/>
    <n v="0"/>
    <s v="N/A"/>
    <n v="0"/>
    <n v="0"/>
    <n v="0"/>
    <n v="0"/>
    <n v="0"/>
    <n v="0"/>
    <n v="0"/>
    <n v="0"/>
    <n v="0"/>
    <n v="0"/>
    <n v="0"/>
    <n v="0"/>
    <n v="0"/>
    <s v="FED HOUSNG &amp; COMM DEV FND"/>
    <s v="FHCD LIHI MB TH 1138"/>
    <s v="CTED"/>
    <s v="HOUSING AND COMMUNITY DEVELOPMENT"/>
  </r>
  <r>
    <x v="0"/>
    <s v="1047546"/>
    <s v="350061"/>
    <x v="112"/>
    <s v="5590000"/>
    <n v="2015"/>
    <x v="3"/>
    <x v="112"/>
    <n v="0"/>
    <n v="0"/>
    <n v="0"/>
    <n v="0"/>
    <n v="0"/>
    <s v="N/A"/>
    <n v="0"/>
    <n v="0"/>
    <n v="0"/>
    <n v="0"/>
    <n v="0"/>
    <n v="0"/>
    <n v="0"/>
    <n v="0"/>
    <n v="0"/>
    <n v="0"/>
    <n v="0"/>
    <n v="0"/>
    <n v="0"/>
    <s v="FED HOUSNG &amp; COMM DEV FND"/>
    <s v="FHCD SOLID GRND MBTH TH1139"/>
    <s v="CTED"/>
    <s v="HOUSING AND COMMUNITY DEVELOPMENT"/>
  </r>
  <r>
    <x v="0"/>
    <s v="1047548"/>
    <s v="000000"/>
    <x v="6"/>
    <s v="0000000"/>
    <n v="2015"/>
    <x v="0"/>
    <x v="6"/>
    <n v="0"/>
    <n v="0"/>
    <n v="0"/>
    <n v="0"/>
    <n v="0"/>
    <s v="N/A"/>
    <n v="0"/>
    <n v="0"/>
    <n v="0"/>
    <n v="0"/>
    <n v="0"/>
    <n v="0"/>
    <n v="0"/>
    <n v="0"/>
    <n v="0"/>
    <n v="0"/>
    <n v="0"/>
    <n v="0"/>
    <n v="0"/>
    <s v="FED HOUSNG &amp; COMM DEV FND"/>
    <s v="FHCD SPC GRANT C11944"/>
    <s v="DEFAULT"/>
    <s v="Default"/>
  </r>
  <r>
    <x v="0"/>
    <s v="1047548"/>
    <s v="000000"/>
    <x v="9"/>
    <s v="0000000"/>
    <n v="2015"/>
    <x v="0"/>
    <x v="9"/>
    <n v="0"/>
    <n v="0"/>
    <n v="0"/>
    <n v="0"/>
    <n v="0"/>
    <s v="N/A"/>
    <n v="0"/>
    <n v="0"/>
    <n v="0"/>
    <n v="0"/>
    <n v="0"/>
    <n v="0"/>
    <n v="0"/>
    <n v="0"/>
    <n v="0"/>
    <n v="0"/>
    <n v="0"/>
    <n v="0"/>
    <n v="0"/>
    <s v="FED HOUSNG &amp; COMM DEV FND"/>
    <s v="FHCD SPC GRANT C11944"/>
    <s v="DEFAULT"/>
    <s v="Default"/>
  </r>
  <r>
    <x v="0"/>
    <s v="1047548"/>
    <s v="000000"/>
    <x v="29"/>
    <s v="0000000"/>
    <n v="2015"/>
    <x v="1"/>
    <x v="29"/>
    <n v="0"/>
    <n v="0"/>
    <n v="0"/>
    <n v="0"/>
    <n v="0"/>
    <s v="N/A"/>
    <n v="0"/>
    <n v="0"/>
    <n v="0"/>
    <n v="0"/>
    <n v="0"/>
    <n v="0"/>
    <n v="0"/>
    <n v="0"/>
    <n v="0"/>
    <n v="0"/>
    <n v="0"/>
    <n v="0"/>
    <n v="0"/>
    <s v="FED HOUSNG &amp; COMM DEV FND"/>
    <s v="FHCD SPC GRANT C11944"/>
    <s v="DEFAULT"/>
    <s v="Default"/>
  </r>
  <r>
    <x v="0"/>
    <s v="1047548"/>
    <s v="350080"/>
    <x v="63"/>
    <s v="0000000"/>
    <n v="2015"/>
    <x v="4"/>
    <x v="63"/>
    <n v="0"/>
    <n v="0"/>
    <n v="0"/>
    <n v="0"/>
    <n v="0"/>
    <s v="N/A"/>
    <n v="0"/>
    <n v="0"/>
    <n v="0"/>
    <n v="0"/>
    <n v="0"/>
    <n v="0"/>
    <n v="0"/>
    <n v="0"/>
    <n v="0"/>
    <n v="0"/>
    <n v="0"/>
    <n v="0"/>
    <n v="0"/>
    <s v="FED HOUSNG &amp; COMM DEV FND"/>
    <s v="FHCD SPC GRANT C11944"/>
    <s v="SPC GRANT #2"/>
    <s v="Default"/>
  </r>
  <r>
    <x v="0"/>
    <s v="1047548"/>
    <s v="350080"/>
    <x v="41"/>
    <s v="5590000"/>
    <n v="2015"/>
    <x v="3"/>
    <x v="41"/>
    <n v="0"/>
    <n v="0"/>
    <n v="0"/>
    <n v="0"/>
    <n v="0"/>
    <s v="N/A"/>
    <n v="0"/>
    <n v="0"/>
    <n v="0"/>
    <n v="0"/>
    <n v="0"/>
    <n v="0"/>
    <n v="0"/>
    <n v="0"/>
    <n v="0"/>
    <n v="0"/>
    <n v="0"/>
    <n v="0"/>
    <n v="0"/>
    <s v="FED HOUSNG &amp; COMM DEV FND"/>
    <s v="FHCD SPC GRANT C11944"/>
    <s v="SPC GRANT #2"/>
    <s v="HOUSING AND COMMUNITY DEVELOPMENT"/>
  </r>
  <r>
    <x v="0"/>
    <s v="1047548"/>
    <s v="350080"/>
    <x v="136"/>
    <s v="5590000"/>
    <n v="2015"/>
    <x v="3"/>
    <x v="136"/>
    <n v="0"/>
    <n v="0"/>
    <n v="0"/>
    <n v="0"/>
    <n v="0"/>
    <s v="N/A"/>
    <n v="0"/>
    <n v="0"/>
    <n v="0"/>
    <n v="0"/>
    <n v="0"/>
    <n v="0"/>
    <n v="0"/>
    <n v="0"/>
    <n v="0"/>
    <n v="0"/>
    <n v="0"/>
    <n v="0"/>
    <n v="0"/>
    <s v="FED HOUSNG &amp; COMM DEV FND"/>
    <s v="FHCD SPC GRANT C11944"/>
    <s v="SPC GRANT #2"/>
    <s v="HOUSING AND COMMUNITY DEVELOPMENT"/>
  </r>
  <r>
    <x v="0"/>
    <s v="1047549"/>
    <s v="000000"/>
    <x v="6"/>
    <s v="0000000"/>
    <n v="2015"/>
    <x v="0"/>
    <x v="6"/>
    <n v="0"/>
    <n v="0"/>
    <n v="0"/>
    <n v="0"/>
    <n v="0"/>
    <s v="N/A"/>
    <n v="0"/>
    <n v="0"/>
    <n v="0"/>
    <n v="0"/>
    <n v="0"/>
    <n v="0"/>
    <n v="0"/>
    <n v="0"/>
    <n v="0"/>
    <n v="0"/>
    <n v="0"/>
    <n v="0"/>
    <n v="0"/>
    <s v="FED HOUSNG &amp; COMM DEV FND"/>
    <s v="FHCD SPC GRANT C11972"/>
    <s v="DEFAULT"/>
    <s v="Default"/>
  </r>
  <r>
    <x v="0"/>
    <s v="1047549"/>
    <s v="000000"/>
    <x v="9"/>
    <s v="0000000"/>
    <n v="2015"/>
    <x v="0"/>
    <x v="9"/>
    <n v="0"/>
    <n v="0"/>
    <n v="0"/>
    <n v="0"/>
    <n v="0"/>
    <s v="N/A"/>
    <n v="0"/>
    <n v="0"/>
    <n v="0"/>
    <n v="0"/>
    <n v="0"/>
    <n v="0"/>
    <n v="0"/>
    <n v="0"/>
    <n v="0"/>
    <n v="0"/>
    <n v="0"/>
    <n v="0"/>
    <n v="0"/>
    <s v="FED HOUSNG &amp; COMM DEV FND"/>
    <s v="FHCD SPC GRANT C11972"/>
    <s v="DEFAULT"/>
    <s v="Default"/>
  </r>
  <r>
    <x v="0"/>
    <s v="1047549"/>
    <s v="000000"/>
    <x v="29"/>
    <s v="0000000"/>
    <n v="2015"/>
    <x v="1"/>
    <x v="29"/>
    <n v="0"/>
    <n v="0"/>
    <n v="0"/>
    <n v="0"/>
    <n v="0"/>
    <s v="N/A"/>
    <n v="0"/>
    <n v="0"/>
    <n v="0"/>
    <n v="0"/>
    <n v="0"/>
    <n v="0"/>
    <n v="0"/>
    <n v="0"/>
    <n v="0"/>
    <n v="0"/>
    <n v="0"/>
    <n v="0"/>
    <n v="0"/>
    <s v="FED HOUSNG &amp; COMM DEV FND"/>
    <s v="FHCD SPC GRANT C11972"/>
    <s v="DEFAULT"/>
    <s v="Default"/>
  </r>
  <r>
    <x v="0"/>
    <s v="1047549"/>
    <s v="350080"/>
    <x v="63"/>
    <s v="0000000"/>
    <n v="2015"/>
    <x v="4"/>
    <x v="63"/>
    <n v="0"/>
    <n v="0"/>
    <n v="0"/>
    <n v="0"/>
    <n v="0"/>
    <s v="N/A"/>
    <n v="0"/>
    <n v="0"/>
    <n v="0"/>
    <n v="0"/>
    <n v="0"/>
    <n v="0"/>
    <n v="0"/>
    <n v="0"/>
    <n v="0"/>
    <n v="0"/>
    <n v="0"/>
    <n v="0"/>
    <n v="0"/>
    <s v="FED HOUSNG &amp; COMM DEV FND"/>
    <s v="FHCD SPC GRANT C11972"/>
    <s v="SPC GRANT #2"/>
    <s v="Default"/>
  </r>
  <r>
    <x v="0"/>
    <s v="1047549"/>
    <s v="350080"/>
    <x v="41"/>
    <s v="5590000"/>
    <n v="2015"/>
    <x v="3"/>
    <x v="41"/>
    <n v="0"/>
    <n v="0"/>
    <n v="0"/>
    <n v="0"/>
    <n v="0"/>
    <s v="N/A"/>
    <n v="0"/>
    <n v="0"/>
    <n v="0"/>
    <n v="0"/>
    <n v="0"/>
    <n v="0"/>
    <n v="0"/>
    <n v="0"/>
    <n v="0"/>
    <n v="0"/>
    <n v="0"/>
    <n v="0"/>
    <n v="0"/>
    <s v="FED HOUSNG &amp; COMM DEV FND"/>
    <s v="FHCD SPC GRANT C11972"/>
    <s v="SPC GRANT #2"/>
    <s v="HOUSING AND COMMUNITY DEVELOPMENT"/>
  </r>
  <r>
    <x v="0"/>
    <s v="1047549"/>
    <s v="350080"/>
    <x v="136"/>
    <s v="5590000"/>
    <n v="2015"/>
    <x v="3"/>
    <x v="136"/>
    <n v="0"/>
    <n v="0"/>
    <n v="0"/>
    <n v="0"/>
    <n v="0"/>
    <s v="N/A"/>
    <n v="0"/>
    <n v="0"/>
    <n v="0"/>
    <n v="0"/>
    <n v="0"/>
    <n v="0"/>
    <n v="0"/>
    <n v="0"/>
    <n v="0"/>
    <n v="0"/>
    <n v="0"/>
    <n v="0"/>
    <n v="0"/>
    <s v="FED HOUSNG &amp; COMM DEV FND"/>
    <s v="FHCD SPC GRANT C11972"/>
    <s v="SPC GRANT #2"/>
    <s v="HOUSING AND COMMUNITY DEVELOPMENT"/>
  </r>
  <r>
    <x v="0"/>
    <s v="1047550"/>
    <s v="000000"/>
    <x v="6"/>
    <s v="0000000"/>
    <n v="2015"/>
    <x v="0"/>
    <x v="6"/>
    <n v="0"/>
    <n v="0"/>
    <n v="0"/>
    <n v="0"/>
    <n v="0"/>
    <s v="N/A"/>
    <n v="0"/>
    <n v="0"/>
    <n v="0"/>
    <n v="0"/>
    <n v="0"/>
    <n v="0"/>
    <n v="0"/>
    <n v="0"/>
    <n v="0"/>
    <n v="0"/>
    <n v="0"/>
    <n v="0"/>
    <n v="0"/>
    <s v="FED HOUSNG &amp; COMM DEV FND"/>
    <s v="FHCD SPC GRANT C11973"/>
    <s v="DEFAULT"/>
    <s v="Default"/>
  </r>
  <r>
    <x v="0"/>
    <s v="1047550"/>
    <s v="000000"/>
    <x v="9"/>
    <s v="0000000"/>
    <n v="2015"/>
    <x v="0"/>
    <x v="9"/>
    <n v="0"/>
    <n v="0"/>
    <n v="0"/>
    <n v="0"/>
    <n v="0"/>
    <s v="N/A"/>
    <n v="0"/>
    <n v="0"/>
    <n v="0"/>
    <n v="0"/>
    <n v="0"/>
    <n v="0"/>
    <n v="0"/>
    <n v="0"/>
    <n v="0"/>
    <n v="0"/>
    <n v="0"/>
    <n v="0"/>
    <n v="0"/>
    <s v="FED HOUSNG &amp; COMM DEV FND"/>
    <s v="FHCD SPC GRANT C11973"/>
    <s v="DEFAULT"/>
    <s v="Default"/>
  </r>
  <r>
    <x v="0"/>
    <s v="1047550"/>
    <s v="000000"/>
    <x v="29"/>
    <s v="0000000"/>
    <n v="2015"/>
    <x v="1"/>
    <x v="29"/>
    <n v="0"/>
    <n v="0"/>
    <n v="0"/>
    <n v="0"/>
    <n v="0"/>
    <s v="N/A"/>
    <n v="0"/>
    <n v="0"/>
    <n v="0"/>
    <n v="0"/>
    <n v="0"/>
    <n v="0"/>
    <n v="0"/>
    <n v="0"/>
    <n v="0"/>
    <n v="0"/>
    <n v="0"/>
    <n v="0"/>
    <n v="0"/>
    <s v="FED HOUSNG &amp; COMM DEV FND"/>
    <s v="FHCD SPC GRANT C11973"/>
    <s v="DEFAULT"/>
    <s v="Default"/>
  </r>
  <r>
    <x v="0"/>
    <s v="1047550"/>
    <s v="350080"/>
    <x v="63"/>
    <s v="0000000"/>
    <n v="2015"/>
    <x v="4"/>
    <x v="63"/>
    <n v="0"/>
    <n v="0"/>
    <n v="0"/>
    <n v="0"/>
    <n v="0"/>
    <s v="N/A"/>
    <n v="0"/>
    <n v="0"/>
    <n v="0"/>
    <n v="0"/>
    <n v="0"/>
    <n v="0"/>
    <n v="0"/>
    <n v="0"/>
    <n v="0"/>
    <n v="0"/>
    <n v="0"/>
    <n v="0"/>
    <n v="0"/>
    <s v="FED HOUSNG &amp; COMM DEV FND"/>
    <s v="FHCD SPC GRANT C11973"/>
    <s v="SPC GRANT #2"/>
    <s v="Default"/>
  </r>
  <r>
    <x v="0"/>
    <s v="1047550"/>
    <s v="350080"/>
    <x v="41"/>
    <s v="5590000"/>
    <n v="2015"/>
    <x v="3"/>
    <x v="41"/>
    <n v="0"/>
    <n v="0"/>
    <n v="0"/>
    <n v="0"/>
    <n v="0"/>
    <s v="N/A"/>
    <n v="0"/>
    <n v="0"/>
    <n v="0"/>
    <n v="0"/>
    <n v="0"/>
    <n v="0"/>
    <n v="0"/>
    <n v="0"/>
    <n v="0"/>
    <n v="0"/>
    <n v="0"/>
    <n v="0"/>
    <n v="0"/>
    <s v="FED HOUSNG &amp; COMM DEV FND"/>
    <s v="FHCD SPC GRANT C11973"/>
    <s v="SPC GRANT #2"/>
    <s v="HOUSING AND COMMUNITY DEVELOPMENT"/>
  </r>
  <r>
    <x v="0"/>
    <s v="1047550"/>
    <s v="350080"/>
    <x v="136"/>
    <s v="5590000"/>
    <n v="2015"/>
    <x v="3"/>
    <x v="136"/>
    <n v="0"/>
    <n v="0"/>
    <n v="0"/>
    <n v="0"/>
    <n v="0"/>
    <s v="N/A"/>
    <n v="0"/>
    <n v="0"/>
    <n v="0"/>
    <n v="0"/>
    <n v="0"/>
    <n v="0"/>
    <n v="0"/>
    <n v="0"/>
    <n v="0"/>
    <n v="0"/>
    <n v="0"/>
    <n v="0"/>
    <n v="0"/>
    <s v="FED HOUSNG &amp; COMM DEV FND"/>
    <s v="FHCD SPC GRANT C11973"/>
    <s v="SPC GRANT #2"/>
    <s v="HOUSING AND COMMUNITY DEVELOPMENT"/>
  </r>
  <r>
    <x v="0"/>
    <s v="1047554"/>
    <s v="350045"/>
    <x v="38"/>
    <s v="5590000"/>
    <n v="2015"/>
    <x v="3"/>
    <x v="38"/>
    <n v="0"/>
    <n v="0"/>
    <n v="0"/>
    <n v="0"/>
    <n v="0"/>
    <s v="N/A"/>
    <n v="0"/>
    <n v="0"/>
    <n v="0"/>
    <n v="0"/>
    <n v="0"/>
    <n v="0"/>
    <n v="0"/>
    <n v="0"/>
    <n v="0"/>
    <n v="0"/>
    <n v="0"/>
    <n v="0"/>
    <n v="0"/>
    <s v="FED HOUSNG &amp; COMM DEV FND"/>
    <s v="FHCD CDBG UNALLOC N RES C10241"/>
    <s v="CDBG ADMIN CAPITAL"/>
    <s v="HOUSING AND COMMUNITY DEVELOPMENT"/>
  </r>
  <r>
    <x v="0"/>
    <s v="1047554"/>
    <s v="350045"/>
    <x v="105"/>
    <s v="5590000"/>
    <n v="2015"/>
    <x v="3"/>
    <x v="105"/>
    <n v="0"/>
    <n v="0"/>
    <n v="0"/>
    <n v="0"/>
    <n v="0"/>
    <s v="N/A"/>
    <n v="0"/>
    <n v="0"/>
    <n v="0"/>
    <n v="53.99"/>
    <n v="-53.99"/>
    <n v="0"/>
    <n v="0"/>
    <n v="0"/>
    <n v="0"/>
    <n v="0"/>
    <n v="0"/>
    <n v="0"/>
    <n v="0"/>
    <s v="FED HOUSNG &amp; COMM DEV FND"/>
    <s v="FHCD CDBG UNALLOC N RES C10241"/>
    <s v="CDBG ADMIN CAPITAL"/>
    <s v="HOUSING AND COMMUNITY DEVELOPMENT"/>
  </r>
  <r>
    <x v="0"/>
    <s v="1047565"/>
    <s v="000000"/>
    <x v="6"/>
    <s v="0000000"/>
    <n v="2015"/>
    <x v="0"/>
    <x v="6"/>
    <n v="0"/>
    <n v="0"/>
    <n v="0"/>
    <n v="0"/>
    <n v="0"/>
    <s v="N/A"/>
    <n v="0"/>
    <n v="0"/>
    <n v="0"/>
    <n v="0"/>
    <n v="0"/>
    <n v="0"/>
    <n v="0"/>
    <n v="0"/>
    <n v="0"/>
    <n v="0"/>
    <n v="0"/>
    <n v="0"/>
    <n v="0"/>
    <s v="FED HOUSNG &amp; COMM DEV FND"/>
    <s v="FHCD CDBG HSG RPR C10238"/>
    <s v="DEFAULT"/>
    <s v="Default"/>
  </r>
  <r>
    <x v="0"/>
    <s v="1047565"/>
    <s v="000000"/>
    <x v="9"/>
    <s v="0000000"/>
    <n v="2015"/>
    <x v="0"/>
    <x v="9"/>
    <n v="0"/>
    <n v="0"/>
    <n v="0"/>
    <n v="0"/>
    <n v="0"/>
    <s v="N/A"/>
    <n v="0"/>
    <n v="0"/>
    <n v="0"/>
    <n v="0"/>
    <n v="0"/>
    <n v="0"/>
    <n v="0"/>
    <n v="0"/>
    <n v="0"/>
    <n v="0"/>
    <n v="0"/>
    <n v="0"/>
    <n v="0"/>
    <s v="FED HOUSNG &amp; COMM DEV FND"/>
    <s v="FHCD CDBG HSG RPR C10238"/>
    <s v="DEFAULT"/>
    <s v="Default"/>
  </r>
  <r>
    <x v="0"/>
    <s v="1047565"/>
    <s v="000000"/>
    <x v="29"/>
    <s v="0000000"/>
    <n v="2015"/>
    <x v="1"/>
    <x v="29"/>
    <n v="0"/>
    <n v="0"/>
    <n v="0"/>
    <n v="0"/>
    <n v="0"/>
    <s v="N/A"/>
    <n v="0"/>
    <n v="0"/>
    <n v="0"/>
    <n v="0"/>
    <n v="0"/>
    <n v="0"/>
    <n v="0"/>
    <n v="0"/>
    <n v="0"/>
    <n v="0"/>
    <n v="0"/>
    <n v="0"/>
    <n v="0"/>
    <s v="FED HOUSNG &amp; COMM DEV FND"/>
    <s v="FHCD CDBG HSG RPR C10238"/>
    <s v="DEFAULT"/>
    <s v="Default"/>
  </r>
  <r>
    <x v="0"/>
    <s v="1047565"/>
    <s v="350047"/>
    <x v="55"/>
    <s v="0000000"/>
    <n v="2015"/>
    <x v="4"/>
    <x v="55"/>
    <n v="0"/>
    <n v="0"/>
    <n v="0"/>
    <n v="0"/>
    <n v="0"/>
    <s v="N/A"/>
    <n v="0"/>
    <n v="0"/>
    <n v="0"/>
    <n v="0"/>
    <n v="0"/>
    <n v="0"/>
    <n v="0"/>
    <n v="0"/>
    <n v="0"/>
    <n v="0"/>
    <n v="0"/>
    <n v="0"/>
    <n v="0"/>
    <s v="FED HOUSNG &amp; COMM DEV FND"/>
    <s v="FHCD CDBG HSG RPR C10238"/>
    <s v="PROGRAM YEAR PROJECTS"/>
    <s v="Default"/>
  </r>
  <r>
    <x v="0"/>
    <s v="1047565"/>
    <s v="350047"/>
    <x v="113"/>
    <s v="0000000"/>
    <n v="2015"/>
    <x v="4"/>
    <x v="113"/>
    <n v="0"/>
    <n v="0"/>
    <n v="0"/>
    <n v="0"/>
    <n v="0"/>
    <s v="N/A"/>
    <n v="0"/>
    <n v="0"/>
    <n v="0"/>
    <n v="0"/>
    <n v="0"/>
    <n v="0"/>
    <n v="0"/>
    <n v="0"/>
    <n v="0"/>
    <n v="0"/>
    <n v="0"/>
    <n v="0"/>
    <n v="0"/>
    <s v="FED HOUSNG &amp; COMM DEV FND"/>
    <s v="FHCD CDBG HSG RPR C10238"/>
    <s v="PROGRAM YEAR PROJECTS"/>
    <s v="Default"/>
  </r>
  <r>
    <x v="0"/>
    <s v="1047565"/>
    <s v="350047"/>
    <x v="36"/>
    <s v="5590000"/>
    <n v="2015"/>
    <x v="3"/>
    <x v="36"/>
    <n v="0"/>
    <n v="0"/>
    <n v="0"/>
    <n v="0"/>
    <n v="0"/>
    <s v="N/A"/>
    <n v="0"/>
    <n v="0"/>
    <n v="0"/>
    <n v="0"/>
    <n v="0"/>
    <n v="0"/>
    <n v="0"/>
    <n v="0"/>
    <n v="0"/>
    <n v="0"/>
    <n v="0"/>
    <n v="0"/>
    <n v="0"/>
    <s v="FED HOUSNG &amp; COMM DEV FND"/>
    <s v="FHCD CDBG HSG RPR C10238"/>
    <s v="PROGRAM YEAR PROJECTS"/>
    <s v="HOUSING AND COMMUNITY DEVELOPMENT"/>
  </r>
  <r>
    <x v="0"/>
    <s v="1047569"/>
    <s v="000000"/>
    <x v="6"/>
    <s v="0000000"/>
    <n v="2015"/>
    <x v="0"/>
    <x v="6"/>
    <n v="0"/>
    <n v="0"/>
    <n v="0"/>
    <n v="0"/>
    <n v="0"/>
    <s v="N/A"/>
    <n v="0"/>
    <n v="0"/>
    <n v="0"/>
    <n v="0"/>
    <n v="0"/>
    <n v="0"/>
    <n v="0"/>
    <n v="0"/>
    <n v="0"/>
    <n v="0"/>
    <n v="0"/>
    <n v="0"/>
    <n v="0"/>
    <s v="FED HOUSNG &amp; COMM DEV FND"/>
    <s v="FHCD MCKINNEY SAFE HRBR C11781"/>
    <s v="DEFAULT"/>
    <s v="Default"/>
  </r>
  <r>
    <x v="0"/>
    <s v="1047569"/>
    <s v="000000"/>
    <x v="9"/>
    <s v="0000000"/>
    <n v="2015"/>
    <x v="0"/>
    <x v="9"/>
    <n v="0"/>
    <n v="0"/>
    <n v="0"/>
    <n v="0"/>
    <n v="0"/>
    <s v="N/A"/>
    <n v="0"/>
    <n v="0"/>
    <n v="0"/>
    <n v="0"/>
    <n v="0"/>
    <n v="0"/>
    <n v="0"/>
    <n v="0"/>
    <n v="0"/>
    <n v="0"/>
    <n v="0"/>
    <n v="0"/>
    <n v="0"/>
    <s v="FED HOUSNG &amp; COMM DEV FND"/>
    <s v="FHCD MCKINNEY SAFE HRBR C11781"/>
    <s v="DEFAULT"/>
    <s v="Default"/>
  </r>
  <r>
    <x v="0"/>
    <s v="1047569"/>
    <s v="000000"/>
    <x v="29"/>
    <s v="0000000"/>
    <n v="2015"/>
    <x v="1"/>
    <x v="29"/>
    <n v="0"/>
    <n v="0"/>
    <n v="0"/>
    <n v="0"/>
    <n v="0"/>
    <s v="N/A"/>
    <n v="0"/>
    <n v="0"/>
    <n v="0"/>
    <n v="0"/>
    <n v="0"/>
    <n v="0"/>
    <n v="0"/>
    <n v="0"/>
    <n v="0"/>
    <n v="0"/>
    <n v="0"/>
    <n v="0"/>
    <n v="0"/>
    <s v="FED HOUSNG &amp; COMM DEV FND"/>
    <s v="FHCD MCKINNEY SAFE HRBR C11781"/>
    <s v="DEFAULT"/>
    <s v="Default"/>
  </r>
  <r>
    <x v="0"/>
    <s v="1047569"/>
    <s v="350100"/>
    <x v="64"/>
    <s v="0000000"/>
    <n v="2015"/>
    <x v="4"/>
    <x v="64"/>
    <n v="0"/>
    <n v="0"/>
    <n v="0"/>
    <n v="0"/>
    <n v="0"/>
    <s v="N/A"/>
    <n v="0"/>
    <n v="0"/>
    <n v="0"/>
    <n v="0"/>
    <n v="0"/>
    <n v="0"/>
    <n v="0"/>
    <n v="0"/>
    <n v="0"/>
    <n v="0"/>
    <n v="0"/>
    <n v="0"/>
    <n v="0"/>
    <s v="FED HOUSNG &amp; COMM DEV FND"/>
    <s v="FHCD MCKINNEY SAFE HRBR C11781"/>
    <s v="SAFE HARBORS   MCKINNEY"/>
    <s v="Default"/>
  </r>
  <r>
    <x v="0"/>
    <s v="1047569"/>
    <s v="350100"/>
    <x v="38"/>
    <s v="5590000"/>
    <n v="2015"/>
    <x v="3"/>
    <x v="38"/>
    <n v="0"/>
    <n v="0"/>
    <n v="0"/>
    <n v="0"/>
    <n v="0"/>
    <s v="N/A"/>
    <n v="0"/>
    <n v="0"/>
    <n v="0"/>
    <n v="0"/>
    <n v="0"/>
    <n v="0"/>
    <n v="0"/>
    <n v="0"/>
    <n v="0"/>
    <n v="0"/>
    <n v="0"/>
    <n v="0"/>
    <n v="0"/>
    <s v="FED HOUSNG &amp; COMM DEV FND"/>
    <s v="FHCD MCKINNEY SAFE HRBR C11781"/>
    <s v="SAFE HARBORS   MCKINNEY"/>
    <s v="HOUSING AND COMMUNITY DEVELOPMENT"/>
  </r>
  <r>
    <x v="0"/>
    <s v="1047569"/>
    <s v="350100"/>
    <x v="41"/>
    <s v="5590000"/>
    <n v="2015"/>
    <x v="3"/>
    <x v="41"/>
    <n v="0"/>
    <n v="0"/>
    <n v="0"/>
    <n v="0"/>
    <n v="0"/>
    <s v="N/A"/>
    <n v="0"/>
    <n v="0"/>
    <n v="0"/>
    <n v="0"/>
    <n v="0"/>
    <n v="0"/>
    <n v="0"/>
    <n v="0"/>
    <n v="0"/>
    <n v="0"/>
    <n v="0"/>
    <n v="0"/>
    <n v="0"/>
    <s v="FED HOUSNG &amp; COMM DEV FND"/>
    <s v="FHCD MCKINNEY SAFE HRBR C11781"/>
    <s v="SAFE HARBORS   MCKINNEY"/>
    <s v="HOUSING AND COMMUNITY DEVELOPMENT"/>
  </r>
  <r>
    <x v="0"/>
    <s v="1047569"/>
    <s v="350100"/>
    <x v="103"/>
    <s v="5590000"/>
    <n v="2015"/>
    <x v="3"/>
    <x v="103"/>
    <n v="0"/>
    <n v="0"/>
    <n v="0"/>
    <n v="0"/>
    <n v="0"/>
    <s v="N/A"/>
    <n v="0"/>
    <n v="0"/>
    <n v="0"/>
    <n v="0"/>
    <n v="0"/>
    <n v="0"/>
    <n v="0"/>
    <n v="0"/>
    <n v="0"/>
    <n v="0"/>
    <n v="0"/>
    <n v="0"/>
    <n v="0"/>
    <s v="FED HOUSNG &amp; COMM DEV FND"/>
    <s v="FHCD MCKINNEY SAFE HRBR C11781"/>
    <s v="SAFE HARBORS   MCKINNEY"/>
    <s v="HOUSING AND COMMUNITY DEVELOPMENT"/>
  </r>
  <r>
    <x v="0"/>
    <s v="1047569"/>
    <s v="350100"/>
    <x v="53"/>
    <s v="5590000"/>
    <n v="2015"/>
    <x v="3"/>
    <x v="53"/>
    <n v="0"/>
    <n v="0"/>
    <n v="0"/>
    <n v="0"/>
    <n v="0"/>
    <s v="N/A"/>
    <n v="0"/>
    <n v="0"/>
    <n v="0"/>
    <n v="0"/>
    <n v="0"/>
    <n v="0"/>
    <n v="0"/>
    <n v="0"/>
    <n v="0"/>
    <n v="0"/>
    <n v="0"/>
    <n v="0"/>
    <n v="0"/>
    <s v="FED HOUSNG &amp; COMM DEV FND"/>
    <s v="FHCD MCKINNEY SAFE HRBR C11781"/>
    <s v="SAFE HARBORS   MCKINNEY"/>
    <s v="HOUSING AND COMMUNITY DEVELOPMENT"/>
  </r>
  <r>
    <x v="0"/>
    <s v="1047569"/>
    <s v="350100"/>
    <x v="54"/>
    <s v="5590000"/>
    <n v="2015"/>
    <x v="3"/>
    <x v="54"/>
    <n v="0"/>
    <n v="0"/>
    <n v="0"/>
    <n v="0"/>
    <n v="0"/>
    <s v="N/A"/>
    <n v="0"/>
    <n v="0"/>
    <n v="0"/>
    <n v="0"/>
    <n v="0"/>
    <n v="0"/>
    <n v="0"/>
    <n v="0"/>
    <n v="0"/>
    <n v="0"/>
    <n v="0"/>
    <n v="0"/>
    <n v="0"/>
    <s v="FED HOUSNG &amp; COMM DEV FND"/>
    <s v="FHCD MCKINNEY SAFE HRBR C11781"/>
    <s v="SAFE HARBORS   MCKINNEY"/>
    <s v="HOUSING AND COMMUNITY DEVELOPMENT"/>
  </r>
  <r>
    <x v="0"/>
    <s v="1047570"/>
    <s v="350105"/>
    <x v="112"/>
    <s v="5590000"/>
    <n v="2015"/>
    <x v="3"/>
    <x v="112"/>
    <n v="0"/>
    <n v="0"/>
    <n v="0"/>
    <n v="0"/>
    <n v="0"/>
    <s v="N/A"/>
    <n v="0"/>
    <n v="0"/>
    <n v="0"/>
    <n v="0"/>
    <n v="0"/>
    <n v="0"/>
    <n v="0"/>
    <n v="0"/>
    <n v="0"/>
    <n v="0"/>
    <n v="0"/>
    <n v="0"/>
    <n v="0"/>
    <s v="FED HOUSNG &amp; COMM DEV FND"/>
    <s v="FHCD VVLP C10774"/>
    <s v="VIETNAM VETERANS TRANSTL"/>
    <s v="HOUSING AND COMMUNITY DEVELOPMENT"/>
  </r>
  <r>
    <x v="0"/>
    <s v="1111285"/>
    <s v="000000"/>
    <x v="6"/>
    <s v="0000000"/>
    <n v="2015"/>
    <x v="0"/>
    <x v="6"/>
    <n v="0"/>
    <n v="0"/>
    <n v="0"/>
    <n v="0"/>
    <n v="0"/>
    <s v="N/A"/>
    <n v="0"/>
    <n v="0"/>
    <n v="0"/>
    <n v="0"/>
    <n v="0"/>
    <n v="0"/>
    <n v="0"/>
    <n v="0"/>
    <n v="0"/>
    <n v="0"/>
    <n v="0"/>
    <n v="0"/>
    <n v="0"/>
    <s v="FED HOUSNG &amp; COMM DEV FND"/>
    <s v="FHCD EASTSIDE INTERFAITH C1117"/>
    <s v="DEFAULT"/>
    <s v="Default"/>
  </r>
  <r>
    <x v="0"/>
    <s v="1111285"/>
    <s v="000000"/>
    <x v="9"/>
    <s v="0000000"/>
    <n v="2015"/>
    <x v="0"/>
    <x v="9"/>
    <n v="0"/>
    <n v="0"/>
    <n v="-0.2"/>
    <n v="0"/>
    <n v="0.2"/>
    <s v="N/A"/>
    <n v="0"/>
    <n v="0"/>
    <n v="0"/>
    <n v="0"/>
    <n v="0"/>
    <n v="0"/>
    <n v="-0.2"/>
    <n v="0"/>
    <n v="0"/>
    <n v="0"/>
    <n v="0"/>
    <n v="0"/>
    <n v="0"/>
    <s v="FED HOUSNG &amp; COMM DEV FND"/>
    <s v="FHCD EASTSIDE INTERFAITH C1117"/>
    <s v="DEFAULT"/>
    <s v="Default"/>
  </r>
  <r>
    <x v="0"/>
    <s v="1111285"/>
    <s v="000000"/>
    <x v="29"/>
    <s v="0000000"/>
    <n v="2015"/>
    <x v="1"/>
    <x v="29"/>
    <n v="0"/>
    <n v="0"/>
    <n v="0.2"/>
    <n v="0"/>
    <n v="-0.2"/>
    <s v="N/A"/>
    <n v="0"/>
    <n v="0"/>
    <n v="0"/>
    <n v="0"/>
    <n v="0"/>
    <n v="0"/>
    <n v="0.2"/>
    <n v="0"/>
    <n v="0"/>
    <n v="0"/>
    <n v="0"/>
    <n v="0"/>
    <n v="0"/>
    <s v="FED HOUSNG &amp; COMM DEV FND"/>
    <s v="FHCD EASTSIDE INTERFAITH C1117"/>
    <s v="DEFAULT"/>
    <s v="Default"/>
  </r>
  <r>
    <x v="0"/>
    <s v="1111285"/>
    <s v="350047"/>
    <x v="55"/>
    <s v="0000000"/>
    <n v="2015"/>
    <x v="4"/>
    <x v="55"/>
    <n v="0"/>
    <n v="0"/>
    <n v="0"/>
    <n v="0"/>
    <n v="0"/>
    <s v="N/A"/>
    <n v="0"/>
    <n v="0"/>
    <n v="0"/>
    <n v="0"/>
    <n v="0"/>
    <n v="0"/>
    <n v="0"/>
    <n v="0"/>
    <n v="0"/>
    <n v="0"/>
    <n v="0"/>
    <n v="0"/>
    <n v="0"/>
    <s v="FED HOUSNG &amp; COMM DEV FND"/>
    <s v="FHCD EASTSIDE INTERFAITH C1117"/>
    <s v="PROGRAM YEAR PROJECTS"/>
    <s v="Default"/>
  </r>
  <r>
    <x v="0"/>
    <s v="1111285"/>
    <s v="350047"/>
    <x v="41"/>
    <s v="5590000"/>
    <n v="2015"/>
    <x v="3"/>
    <x v="41"/>
    <n v="0"/>
    <n v="0"/>
    <n v="0"/>
    <n v="0"/>
    <n v="0"/>
    <s v="N/A"/>
    <n v="0"/>
    <n v="0"/>
    <n v="0"/>
    <n v="0"/>
    <n v="0"/>
    <n v="0"/>
    <n v="0"/>
    <n v="0"/>
    <n v="0"/>
    <n v="0"/>
    <n v="0"/>
    <n v="0"/>
    <n v="0"/>
    <s v="FED HOUSNG &amp; COMM DEV FND"/>
    <s v="FHCD EASTSIDE INTERFAITH C1117"/>
    <s v="PROGRAM YEAR PROJECTS"/>
    <s v="HOUSING AND COMMUNITY DEVELOPMENT"/>
  </r>
  <r>
    <x v="0"/>
    <s v="1111287"/>
    <s v="000000"/>
    <x v="6"/>
    <s v="0000000"/>
    <n v="2015"/>
    <x v="0"/>
    <x v="6"/>
    <n v="0"/>
    <n v="0"/>
    <n v="0"/>
    <n v="0"/>
    <n v="0"/>
    <s v="N/A"/>
    <n v="0"/>
    <n v="0"/>
    <n v="0"/>
    <n v="0"/>
    <n v="0"/>
    <n v="0"/>
    <n v="0"/>
    <n v="0"/>
    <n v="0"/>
    <n v="0"/>
    <n v="0"/>
    <n v="0"/>
    <n v="0"/>
    <s v="FED HOUSNG &amp; COMM DEV FND"/>
    <s v="FHCD SNO VAL SNR CTR"/>
    <s v="DEFAULT"/>
    <s v="Default"/>
  </r>
  <r>
    <x v="0"/>
    <s v="1111287"/>
    <s v="000000"/>
    <x v="9"/>
    <s v="0000000"/>
    <n v="2015"/>
    <x v="0"/>
    <x v="9"/>
    <n v="0"/>
    <n v="0"/>
    <n v="0"/>
    <n v="0"/>
    <n v="0"/>
    <s v="N/A"/>
    <n v="0"/>
    <n v="0"/>
    <n v="0"/>
    <n v="0"/>
    <n v="0"/>
    <n v="0"/>
    <n v="0"/>
    <n v="0"/>
    <n v="0"/>
    <n v="0"/>
    <n v="0"/>
    <n v="0"/>
    <n v="0"/>
    <s v="FED HOUSNG &amp; COMM DEV FND"/>
    <s v="FHCD SNO VAL SNR CTR"/>
    <s v="DEFAULT"/>
    <s v="Default"/>
  </r>
  <r>
    <x v="0"/>
    <s v="1111287"/>
    <s v="000000"/>
    <x v="29"/>
    <s v="0000000"/>
    <n v="2015"/>
    <x v="1"/>
    <x v="29"/>
    <n v="0"/>
    <n v="0"/>
    <n v="0"/>
    <n v="0"/>
    <n v="0"/>
    <s v="N/A"/>
    <n v="0"/>
    <n v="0"/>
    <n v="0"/>
    <n v="0"/>
    <n v="0"/>
    <n v="0"/>
    <n v="0"/>
    <n v="0"/>
    <n v="0"/>
    <n v="0"/>
    <n v="0"/>
    <n v="0"/>
    <n v="0"/>
    <s v="FED HOUSNG &amp; COMM DEV FND"/>
    <s v="FHCD SNO VAL SNR CTR"/>
    <s v="DEFAULT"/>
    <s v="Default"/>
  </r>
  <r>
    <x v="0"/>
    <s v="1111287"/>
    <s v="350047"/>
    <x v="55"/>
    <s v="0000000"/>
    <n v="2015"/>
    <x v="4"/>
    <x v="55"/>
    <n v="0"/>
    <n v="0"/>
    <n v="0"/>
    <n v="0"/>
    <n v="0"/>
    <s v="N/A"/>
    <n v="0"/>
    <n v="0"/>
    <n v="0"/>
    <n v="0"/>
    <n v="0"/>
    <n v="0"/>
    <n v="0"/>
    <n v="0"/>
    <n v="0"/>
    <n v="0"/>
    <n v="0"/>
    <n v="0"/>
    <n v="0"/>
    <s v="FED HOUSNG &amp; COMM DEV FND"/>
    <s v="FHCD SNO VAL SNR CTR"/>
    <s v="PROGRAM YEAR PROJECTS"/>
    <s v="Default"/>
  </r>
  <r>
    <x v="0"/>
    <s v="1111287"/>
    <s v="350047"/>
    <x v="113"/>
    <s v="0000000"/>
    <n v="2015"/>
    <x v="4"/>
    <x v="113"/>
    <n v="0"/>
    <n v="0"/>
    <n v="0"/>
    <n v="0"/>
    <n v="0"/>
    <s v="N/A"/>
    <n v="0"/>
    <n v="0"/>
    <n v="0"/>
    <n v="0"/>
    <n v="0"/>
    <n v="0"/>
    <n v="0"/>
    <n v="0"/>
    <n v="0"/>
    <n v="0"/>
    <n v="0"/>
    <n v="0"/>
    <n v="0"/>
    <s v="FED HOUSNG &amp; COMM DEV FND"/>
    <s v="FHCD SNO VAL SNR CTR"/>
    <s v="PROGRAM YEAR PROJECTS"/>
    <s v="Default"/>
  </r>
  <r>
    <x v="0"/>
    <s v="1111287"/>
    <s v="350047"/>
    <x v="38"/>
    <s v="5590000"/>
    <n v="2015"/>
    <x v="3"/>
    <x v="38"/>
    <n v="0"/>
    <n v="0"/>
    <n v="0"/>
    <n v="0"/>
    <n v="0"/>
    <s v="N/A"/>
    <n v="0"/>
    <n v="0"/>
    <n v="0"/>
    <n v="0"/>
    <n v="0"/>
    <n v="0"/>
    <n v="0"/>
    <n v="0"/>
    <n v="0"/>
    <n v="0"/>
    <n v="0"/>
    <n v="0"/>
    <n v="0"/>
    <s v="FED HOUSNG &amp; COMM DEV FND"/>
    <s v="FHCD SNO VAL SNR CTR"/>
    <s v="PROGRAM YEAR PROJECTS"/>
    <s v="HOUSING AND COMMUNITY DEVELOPMENT"/>
  </r>
  <r>
    <x v="0"/>
    <s v="1111287"/>
    <s v="350047"/>
    <x v="105"/>
    <s v="5590000"/>
    <n v="2015"/>
    <x v="3"/>
    <x v="105"/>
    <n v="0"/>
    <n v="0"/>
    <n v="0"/>
    <n v="0"/>
    <n v="0"/>
    <s v="N/A"/>
    <n v="0"/>
    <n v="0"/>
    <n v="0"/>
    <n v="0"/>
    <n v="0"/>
    <n v="0"/>
    <n v="0"/>
    <n v="0"/>
    <n v="0"/>
    <n v="0"/>
    <n v="0"/>
    <n v="0"/>
    <n v="0"/>
    <s v="FED HOUSNG &amp; COMM DEV FND"/>
    <s v="FHCD SNO VAL SNR CTR"/>
    <s v="PROGRAM YEAR PROJECTS"/>
    <s v="HOUSING AND COMMUNITY DEVELOPMENT"/>
  </r>
  <r>
    <x v="0"/>
    <s v="1111287"/>
    <s v="350047"/>
    <x v="41"/>
    <s v="5590000"/>
    <n v="2015"/>
    <x v="3"/>
    <x v="41"/>
    <n v="0"/>
    <n v="0"/>
    <n v="0"/>
    <n v="0"/>
    <n v="0"/>
    <s v="N/A"/>
    <n v="0"/>
    <n v="0"/>
    <n v="0"/>
    <n v="0"/>
    <n v="0"/>
    <n v="0"/>
    <n v="0"/>
    <n v="0"/>
    <n v="0"/>
    <n v="0"/>
    <n v="0"/>
    <n v="0"/>
    <n v="0"/>
    <s v="FED HOUSNG &amp; COMM DEV FND"/>
    <s v="FHCD SNO VAL SNR CTR"/>
    <s v="PROGRAM YEAR PROJECTS"/>
    <s v="HOUSING AND COMMUNITY DEVELOPMENT"/>
  </r>
  <r>
    <x v="0"/>
    <s v="1111287"/>
    <s v="350047"/>
    <x v="103"/>
    <s v="5590000"/>
    <n v="2015"/>
    <x v="3"/>
    <x v="103"/>
    <n v="0"/>
    <n v="0"/>
    <n v="0"/>
    <n v="0"/>
    <n v="0"/>
    <s v="N/A"/>
    <n v="0"/>
    <n v="0"/>
    <n v="0"/>
    <n v="0"/>
    <n v="0"/>
    <n v="0"/>
    <n v="0"/>
    <n v="0"/>
    <n v="0"/>
    <n v="0"/>
    <n v="0"/>
    <n v="0"/>
    <n v="0"/>
    <s v="FED HOUSNG &amp; COMM DEV FND"/>
    <s v="FHCD SNO VAL SNR CTR"/>
    <s v="PROGRAM YEAR PROJECTS"/>
    <s v="HOUSING AND COMMUNITY DEVELOPMENT"/>
  </r>
  <r>
    <x v="0"/>
    <s v="1111287"/>
    <s v="350047"/>
    <x v="53"/>
    <s v="5590000"/>
    <n v="2015"/>
    <x v="3"/>
    <x v="53"/>
    <n v="0"/>
    <n v="0"/>
    <n v="0"/>
    <n v="0"/>
    <n v="0"/>
    <s v="N/A"/>
    <n v="0"/>
    <n v="0"/>
    <n v="0"/>
    <n v="0"/>
    <n v="0"/>
    <n v="0"/>
    <n v="0"/>
    <n v="0"/>
    <n v="0"/>
    <n v="0"/>
    <n v="0"/>
    <n v="0"/>
    <n v="0"/>
    <s v="FED HOUSNG &amp; COMM DEV FND"/>
    <s v="FHCD SNO VAL SNR CTR"/>
    <s v="PROGRAM YEAR PROJECTS"/>
    <s v="HOUSING AND COMMUNITY DEVELOPMENT"/>
  </r>
  <r>
    <x v="0"/>
    <s v="1111287"/>
    <s v="350047"/>
    <x v="54"/>
    <s v="5590000"/>
    <n v="2015"/>
    <x v="3"/>
    <x v="54"/>
    <n v="0"/>
    <n v="0"/>
    <n v="0"/>
    <n v="0"/>
    <n v="0"/>
    <s v="N/A"/>
    <n v="0"/>
    <n v="0"/>
    <n v="0"/>
    <n v="0"/>
    <n v="0"/>
    <n v="0"/>
    <n v="0"/>
    <n v="0"/>
    <n v="0"/>
    <n v="0"/>
    <n v="0"/>
    <n v="0"/>
    <n v="0"/>
    <s v="FED HOUSNG &amp; COMM DEV FND"/>
    <s v="FHCD SNO VAL SNR CTR"/>
    <s v="PROGRAM YEAR PROJECTS"/>
    <s v="HOUSING AND COMMUNITY DEVELOPMENT"/>
  </r>
  <r>
    <x v="0"/>
    <s v="1111290"/>
    <s v="000000"/>
    <x v="6"/>
    <s v="0000000"/>
    <n v="2015"/>
    <x v="0"/>
    <x v="6"/>
    <n v="0"/>
    <n v="0"/>
    <n v="0"/>
    <n v="0"/>
    <n v="0"/>
    <s v="N/A"/>
    <n v="0"/>
    <n v="0"/>
    <n v="0"/>
    <n v="0"/>
    <n v="0"/>
    <n v="0"/>
    <n v="0"/>
    <n v="0"/>
    <n v="0"/>
    <n v="0"/>
    <n v="0"/>
    <n v="0"/>
    <n v="0"/>
    <s v="FED HOUSNG &amp; COMM DEV FND"/>
    <s v="FHCD KOREAN WOMENASS AQ C09113"/>
    <s v="DEFAULT"/>
    <s v="Default"/>
  </r>
  <r>
    <x v="0"/>
    <s v="1111290"/>
    <s v="000000"/>
    <x v="9"/>
    <s v="0000000"/>
    <n v="2015"/>
    <x v="0"/>
    <x v="9"/>
    <n v="0"/>
    <n v="0"/>
    <n v="0"/>
    <n v="0"/>
    <n v="0"/>
    <s v="N/A"/>
    <n v="0"/>
    <n v="0"/>
    <n v="0"/>
    <n v="0"/>
    <n v="0"/>
    <n v="0"/>
    <n v="0"/>
    <n v="0"/>
    <n v="0"/>
    <n v="0"/>
    <n v="0"/>
    <n v="0"/>
    <n v="0"/>
    <s v="FED HOUSNG &amp; COMM DEV FND"/>
    <s v="FHCD KOREAN WOMENASS AQ C09113"/>
    <s v="DEFAULT"/>
    <s v="Default"/>
  </r>
  <r>
    <x v="0"/>
    <s v="1111290"/>
    <s v="000000"/>
    <x v="29"/>
    <s v="0000000"/>
    <n v="2015"/>
    <x v="1"/>
    <x v="29"/>
    <n v="0"/>
    <n v="0"/>
    <n v="0"/>
    <n v="0"/>
    <n v="0"/>
    <s v="N/A"/>
    <n v="0"/>
    <n v="0"/>
    <n v="0"/>
    <n v="0"/>
    <n v="0"/>
    <n v="0"/>
    <n v="0"/>
    <n v="0"/>
    <n v="0"/>
    <n v="0"/>
    <n v="0"/>
    <n v="0"/>
    <n v="0"/>
    <s v="FED HOUSNG &amp; COMM DEV FND"/>
    <s v="FHCD KOREAN WOMENASS AQ C09113"/>
    <s v="DEFAULT"/>
    <s v="Default"/>
  </r>
  <r>
    <x v="0"/>
    <s v="1111290"/>
    <s v="350047"/>
    <x v="55"/>
    <s v="0000000"/>
    <n v="2015"/>
    <x v="4"/>
    <x v="55"/>
    <n v="0"/>
    <n v="0"/>
    <n v="0"/>
    <n v="0"/>
    <n v="0"/>
    <s v="N/A"/>
    <n v="0"/>
    <n v="0"/>
    <n v="0"/>
    <n v="0"/>
    <n v="0"/>
    <n v="0"/>
    <n v="0"/>
    <n v="0"/>
    <n v="0"/>
    <n v="0"/>
    <n v="0"/>
    <n v="0"/>
    <n v="0"/>
    <s v="FED HOUSNG &amp; COMM DEV FND"/>
    <s v="FHCD KOREAN WOMENASS AQ C09113"/>
    <s v="PROGRAM YEAR PROJECTS"/>
    <s v="Default"/>
  </r>
  <r>
    <x v="0"/>
    <s v="1111290"/>
    <s v="350047"/>
    <x v="37"/>
    <s v="0000000"/>
    <n v="2015"/>
    <x v="4"/>
    <x v="37"/>
    <n v="0"/>
    <n v="0"/>
    <n v="0"/>
    <n v="0"/>
    <n v="0"/>
    <s v="N/A"/>
    <n v="0"/>
    <n v="0"/>
    <n v="0"/>
    <n v="0"/>
    <n v="0"/>
    <n v="0"/>
    <n v="0"/>
    <n v="0"/>
    <n v="0"/>
    <n v="0"/>
    <n v="0"/>
    <n v="0"/>
    <n v="0"/>
    <s v="FED HOUSNG &amp; COMM DEV FND"/>
    <s v="FHCD KOREAN WOMENASS AQ C09113"/>
    <s v="PROGRAM YEAR PROJECTS"/>
    <s v="Default"/>
  </r>
  <r>
    <x v="0"/>
    <s v="1111290"/>
    <s v="350047"/>
    <x v="38"/>
    <s v="5590000"/>
    <n v="2015"/>
    <x v="3"/>
    <x v="38"/>
    <n v="0"/>
    <n v="0"/>
    <n v="0"/>
    <n v="0"/>
    <n v="0"/>
    <s v="N/A"/>
    <n v="0"/>
    <n v="0"/>
    <n v="0"/>
    <n v="0"/>
    <n v="0"/>
    <n v="0"/>
    <n v="0"/>
    <n v="0"/>
    <n v="0"/>
    <n v="0"/>
    <n v="0"/>
    <n v="0"/>
    <n v="0"/>
    <s v="FED HOUSNG &amp; COMM DEV FND"/>
    <s v="FHCD KOREAN WOMENASS AQ C09113"/>
    <s v="PROGRAM YEAR PROJECTS"/>
    <s v="HOUSING AND COMMUNITY DEVELOPMENT"/>
  </r>
  <r>
    <x v="0"/>
    <s v="1111290"/>
    <s v="350047"/>
    <x v="53"/>
    <s v="5590000"/>
    <n v="2015"/>
    <x v="3"/>
    <x v="53"/>
    <n v="0"/>
    <n v="0"/>
    <n v="0"/>
    <n v="0"/>
    <n v="0"/>
    <s v="N/A"/>
    <n v="0"/>
    <n v="0"/>
    <n v="0"/>
    <n v="0"/>
    <n v="0"/>
    <n v="0"/>
    <n v="0"/>
    <n v="0"/>
    <n v="0"/>
    <n v="0"/>
    <n v="0"/>
    <n v="0"/>
    <n v="0"/>
    <s v="FED HOUSNG &amp; COMM DEV FND"/>
    <s v="FHCD KOREAN WOMENASS AQ C09113"/>
    <s v="PROGRAM YEAR PROJECTS"/>
    <s v="HOUSING AND COMMUNITY DEVELOPMENT"/>
  </r>
  <r>
    <x v="0"/>
    <s v="1111290"/>
    <s v="350047"/>
    <x v="54"/>
    <s v="5590000"/>
    <n v="2015"/>
    <x v="3"/>
    <x v="54"/>
    <n v="0"/>
    <n v="0"/>
    <n v="0"/>
    <n v="0"/>
    <n v="0"/>
    <s v="N/A"/>
    <n v="0"/>
    <n v="0"/>
    <n v="0"/>
    <n v="0"/>
    <n v="0"/>
    <n v="0"/>
    <n v="0"/>
    <n v="0"/>
    <n v="0"/>
    <n v="0"/>
    <n v="0"/>
    <n v="0"/>
    <n v="0"/>
    <s v="FED HOUSNG &amp; COMM DEV FND"/>
    <s v="FHCD KOREAN WOMENASS AQ C09113"/>
    <s v="PROGRAM YEAR PROJECTS"/>
    <s v="HOUSING AND COMMUNITY DEVELOPMENT"/>
  </r>
  <r>
    <x v="0"/>
    <s v="1111294"/>
    <s v="000000"/>
    <x v="6"/>
    <s v="0000000"/>
    <n v="2015"/>
    <x v="0"/>
    <x v="6"/>
    <n v="0"/>
    <n v="0"/>
    <n v="0"/>
    <n v="0"/>
    <n v="0"/>
    <s v="N/A"/>
    <n v="0"/>
    <n v="0"/>
    <n v="0"/>
    <n v="0"/>
    <n v="0"/>
    <n v="0"/>
    <n v="0"/>
    <n v="0"/>
    <n v="0"/>
    <n v="0"/>
    <n v="0"/>
    <n v="0"/>
    <n v="0"/>
    <s v="FED HOUSNG &amp; COMM DEV FND"/>
    <s v="FHCD COS SAFE HARBORS"/>
    <s v="DEFAULT"/>
    <s v="Default"/>
  </r>
  <r>
    <x v="0"/>
    <s v="1111294"/>
    <s v="000000"/>
    <x v="9"/>
    <s v="0000000"/>
    <n v="2015"/>
    <x v="0"/>
    <x v="9"/>
    <n v="0"/>
    <n v="0"/>
    <n v="0"/>
    <n v="0"/>
    <n v="0"/>
    <s v="N/A"/>
    <n v="0"/>
    <n v="0"/>
    <n v="0"/>
    <n v="0"/>
    <n v="0"/>
    <n v="0"/>
    <n v="0"/>
    <n v="0"/>
    <n v="0"/>
    <n v="0"/>
    <n v="0"/>
    <n v="0"/>
    <n v="0"/>
    <s v="FED HOUSNG &amp; COMM DEV FND"/>
    <s v="FHCD COS SAFE HARBORS"/>
    <s v="DEFAULT"/>
    <s v="Default"/>
  </r>
  <r>
    <x v="0"/>
    <s v="1111294"/>
    <s v="000000"/>
    <x v="29"/>
    <s v="0000000"/>
    <n v="2015"/>
    <x v="1"/>
    <x v="29"/>
    <n v="0"/>
    <n v="0"/>
    <n v="0"/>
    <n v="0"/>
    <n v="0"/>
    <s v="N/A"/>
    <n v="0"/>
    <n v="0"/>
    <n v="0"/>
    <n v="0"/>
    <n v="0"/>
    <n v="0"/>
    <n v="0"/>
    <n v="0"/>
    <n v="0"/>
    <n v="0"/>
    <n v="0"/>
    <n v="0"/>
    <n v="0"/>
    <s v="FED HOUSNG &amp; COMM DEV FND"/>
    <s v="FHCD COS SAFE HARBORS"/>
    <s v="DEFAULT"/>
    <s v="Default"/>
  </r>
  <r>
    <x v="0"/>
    <s v="1111294"/>
    <s v="350100"/>
    <x v="64"/>
    <s v="0000000"/>
    <n v="2015"/>
    <x v="4"/>
    <x v="64"/>
    <n v="0"/>
    <n v="0"/>
    <n v="0"/>
    <n v="0"/>
    <n v="0"/>
    <s v="N/A"/>
    <n v="0"/>
    <n v="0"/>
    <n v="0"/>
    <n v="0"/>
    <n v="0"/>
    <n v="0"/>
    <n v="0"/>
    <n v="0"/>
    <n v="0"/>
    <n v="0"/>
    <n v="0"/>
    <n v="0"/>
    <n v="0"/>
    <s v="FED HOUSNG &amp; COMM DEV FND"/>
    <s v="FHCD COS SAFE HARBORS"/>
    <s v="SAFE HARBORS   MCKINNEY"/>
    <s v="Default"/>
  </r>
  <r>
    <x v="0"/>
    <s v="1111294"/>
    <s v="350100"/>
    <x v="38"/>
    <s v="5590000"/>
    <n v="2015"/>
    <x v="3"/>
    <x v="38"/>
    <n v="0"/>
    <n v="0"/>
    <n v="0"/>
    <n v="0"/>
    <n v="0"/>
    <s v="N/A"/>
    <n v="0"/>
    <n v="0"/>
    <n v="0"/>
    <n v="0"/>
    <n v="0"/>
    <n v="0"/>
    <n v="0"/>
    <n v="0"/>
    <n v="0"/>
    <n v="0"/>
    <n v="0"/>
    <n v="0"/>
    <n v="0"/>
    <s v="FED HOUSNG &amp; COMM DEV FND"/>
    <s v="FHCD COS SAFE HARBORS"/>
    <s v="SAFE HARBORS   MCKINNEY"/>
    <s v="HOUSING AND COMMUNITY DEVELOPMENT"/>
  </r>
  <r>
    <x v="0"/>
    <s v="1111294"/>
    <s v="350100"/>
    <x v="70"/>
    <s v="5590000"/>
    <n v="2015"/>
    <x v="3"/>
    <x v="70"/>
    <n v="0"/>
    <n v="0"/>
    <n v="0"/>
    <n v="0"/>
    <n v="0"/>
    <s v="N/A"/>
    <n v="0"/>
    <n v="0"/>
    <n v="0"/>
    <n v="0"/>
    <n v="0"/>
    <n v="0"/>
    <n v="0"/>
    <n v="0"/>
    <n v="0"/>
    <n v="0"/>
    <n v="0"/>
    <n v="0"/>
    <n v="0"/>
    <s v="FED HOUSNG &amp; COMM DEV FND"/>
    <s v="FHCD COS SAFE HARBORS"/>
    <s v="SAFE HARBORS   MCKINNEY"/>
    <s v="HOUSING AND COMMUNITY DEVELOPMENT"/>
  </r>
  <r>
    <x v="0"/>
    <s v="1111294"/>
    <s v="350100"/>
    <x v="71"/>
    <s v="5590000"/>
    <n v="2015"/>
    <x v="3"/>
    <x v="71"/>
    <n v="0"/>
    <n v="0"/>
    <n v="0"/>
    <n v="0"/>
    <n v="0"/>
    <s v="N/A"/>
    <n v="0"/>
    <n v="0"/>
    <n v="0"/>
    <n v="0"/>
    <n v="0"/>
    <n v="0"/>
    <n v="0"/>
    <n v="0"/>
    <n v="0"/>
    <n v="0"/>
    <n v="0"/>
    <n v="0"/>
    <n v="0"/>
    <s v="FED HOUSNG &amp; COMM DEV FND"/>
    <s v="FHCD COS SAFE HARBORS"/>
    <s v="SAFE HARBORS   MCKINNEY"/>
    <s v="HOUSING AND COMMUNITY DEVELOPMENT"/>
  </r>
  <r>
    <x v="0"/>
    <s v="1111294"/>
    <s v="350100"/>
    <x v="72"/>
    <s v="5590000"/>
    <n v="2015"/>
    <x v="3"/>
    <x v="72"/>
    <n v="0"/>
    <n v="0"/>
    <n v="0"/>
    <n v="0"/>
    <n v="0"/>
    <s v="N/A"/>
    <n v="0"/>
    <n v="0"/>
    <n v="0"/>
    <n v="0"/>
    <n v="0"/>
    <n v="0"/>
    <n v="0"/>
    <n v="0"/>
    <n v="0"/>
    <n v="0"/>
    <n v="0"/>
    <n v="0"/>
    <n v="0"/>
    <s v="FED HOUSNG &amp; COMM DEV FND"/>
    <s v="FHCD COS SAFE HARBORS"/>
    <s v="SAFE HARBORS   MCKINNEY"/>
    <s v="HOUSING AND COMMUNITY DEVELOPMENT"/>
  </r>
  <r>
    <x v="0"/>
    <s v="1111294"/>
    <s v="350100"/>
    <x v="41"/>
    <s v="5590000"/>
    <n v="2015"/>
    <x v="3"/>
    <x v="41"/>
    <n v="0"/>
    <n v="0"/>
    <n v="0"/>
    <n v="0"/>
    <n v="0"/>
    <s v="N/A"/>
    <n v="0"/>
    <n v="0"/>
    <n v="0"/>
    <n v="0"/>
    <n v="0"/>
    <n v="0"/>
    <n v="0"/>
    <n v="0"/>
    <n v="0"/>
    <n v="0"/>
    <n v="0"/>
    <n v="0"/>
    <n v="0"/>
    <s v="FED HOUSNG &amp; COMM DEV FND"/>
    <s v="FHCD COS SAFE HARBORS"/>
    <s v="SAFE HARBORS   MCKINNEY"/>
    <s v="HOUSING AND COMMUNITY DEVELOPMENT"/>
  </r>
  <r>
    <x v="0"/>
    <s v="1111294"/>
    <s v="350100"/>
    <x v="136"/>
    <s v="5590000"/>
    <n v="2015"/>
    <x v="3"/>
    <x v="136"/>
    <n v="0"/>
    <n v="0"/>
    <n v="0"/>
    <n v="0"/>
    <n v="0"/>
    <s v="N/A"/>
    <n v="0"/>
    <n v="0"/>
    <n v="0"/>
    <n v="0"/>
    <n v="0"/>
    <n v="0"/>
    <n v="0"/>
    <n v="0"/>
    <n v="0"/>
    <n v="0"/>
    <n v="0"/>
    <n v="0"/>
    <n v="0"/>
    <s v="FED HOUSNG &amp; COMM DEV FND"/>
    <s v="FHCD COS SAFE HARBORS"/>
    <s v="SAFE HARBORS   MCKINNEY"/>
    <s v="HOUSING AND COMMUNITY DEVELOPMENT"/>
  </r>
  <r>
    <x v="0"/>
    <s v="1111294"/>
    <s v="350100"/>
    <x v="103"/>
    <s v="5590000"/>
    <n v="2015"/>
    <x v="3"/>
    <x v="103"/>
    <n v="0"/>
    <n v="0"/>
    <n v="0"/>
    <n v="0"/>
    <n v="0"/>
    <s v="N/A"/>
    <n v="0"/>
    <n v="0"/>
    <n v="0"/>
    <n v="0"/>
    <n v="0"/>
    <n v="0"/>
    <n v="0"/>
    <n v="0"/>
    <n v="0"/>
    <n v="0"/>
    <n v="0"/>
    <n v="0"/>
    <n v="0"/>
    <s v="FED HOUSNG &amp; COMM DEV FND"/>
    <s v="FHCD COS SAFE HARBORS"/>
    <s v="SAFE HARBORS   MCKINNEY"/>
    <s v="HOUSING AND COMMUNITY DEVELOPMENT"/>
  </r>
  <r>
    <x v="0"/>
    <s v="1111294"/>
    <s v="350100"/>
    <x v="53"/>
    <s v="5590000"/>
    <n v="2015"/>
    <x v="3"/>
    <x v="53"/>
    <n v="0"/>
    <n v="0"/>
    <n v="0"/>
    <n v="0"/>
    <n v="0"/>
    <s v="N/A"/>
    <n v="0"/>
    <n v="0"/>
    <n v="0"/>
    <n v="0"/>
    <n v="0"/>
    <n v="0"/>
    <n v="0"/>
    <n v="0"/>
    <n v="0"/>
    <n v="0"/>
    <n v="0"/>
    <n v="0"/>
    <n v="0"/>
    <s v="FED HOUSNG &amp; COMM DEV FND"/>
    <s v="FHCD COS SAFE HARBORS"/>
    <s v="SAFE HARBORS   MCKINNEY"/>
    <s v="HOUSING AND COMMUNITY DEVELOPMENT"/>
  </r>
  <r>
    <x v="0"/>
    <s v="1111294"/>
    <s v="350100"/>
    <x v="54"/>
    <s v="5590000"/>
    <n v="2015"/>
    <x v="3"/>
    <x v="54"/>
    <n v="0"/>
    <n v="0"/>
    <n v="0"/>
    <n v="0"/>
    <n v="0"/>
    <s v="N/A"/>
    <n v="0"/>
    <n v="0"/>
    <n v="0"/>
    <n v="0"/>
    <n v="0"/>
    <n v="0"/>
    <n v="0"/>
    <n v="0"/>
    <n v="0"/>
    <n v="0"/>
    <n v="0"/>
    <n v="0"/>
    <n v="0"/>
    <s v="FED HOUSNG &amp; COMM DEV FND"/>
    <s v="FHCD COS SAFE HARBORS"/>
    <s v="SAFE HARBORS   MCKINNEY"/>
    <s v="HOUSING AND COMMUNITY DEVELOPMENT"/>
  </r>
  <r>
    <x v="0"/>
    <s v="1111347"/>
    <s v="000000"/>
    <x v="6"/>
    <s v="0000000"/>
    <n v="2015"/>
    <x v="0"/>
    <x v="6"/>
    <n v="0"/>
    <n v="0"/>
    <n v="0"/>
    <n v="0"/>
    <n v="0"/>
    <s v="N/A"/>
    <n v="0"/>
    <n v="0"/>
    <n v="0"/>
    <n v="0"/>
    <n v="0"/>
    <n v="0"/>
    <n v="0"/>
    <n v="0"/>
    <n v="0"/>
    <n v="0"/>
    <n v="0"/>
    <n v="0"/>
    <n v="0"/>
    <s v="FED HOUSNG &amp; COMM DEV FND"/>
    <s v="FHCD HCC SRT ZN MICRO ENT C12"/>
    <s v="DEFAULT"/>
    <s v="Default"/>
  </r>
  <r>
    <x v="0"/>
    <s v="1111347"/>
    <s v="000000"/>
    <x v="9"/>
    <s v="0000000"/>
    <n v="2015"/>
    <x v="0"/>
    <x v="9"/>
    <n v="0"/>
    <n v="0"/>
    <n v="16781.86"/>
    <n v="0"/>
    <n v="-16781.86"/>
    <s v="N/A"/>
    <n v="0"/>
    <n v="0"/>
    <n v="0"/>
    <n v="0"/>
    <n v="0"/>
    <n v="0"/>
    <n v="16781.86"/>
    <n v="0"/>
    <n v="0"/>
    <n v="0"/>
    <n v="0"/>
    <n v="0"/>
    <n v="0"/>
    <s v="FED HOUSNG &amp; COMM DEV FND"/>
    <s v="FHCD HCC SRT ZN MICRO ENT C12"/>
    <s v="DEFAULT"/>
    <s v="Default"/>
  </r>
  <r>
    <x v="0"/>
    <s v="1111347"/>
    <s v="000000"/>
    <x v="19"/>
    <s v="0000000"/>
    <n v="2015"/>
    <x v="1"/>
    <x v="19"/>
    <n v="0"/>
    <n v="0"/>
    <n v="0"/>
    <n v="0"/>
    <n v="0"/>
    <s v="N/A"/>
    <n v="0"/>
    <n v="0"/>
    <n v="0"/>
    <n v="0"/>
    <n v="0"/>
    <n v="0"/>
    <n v="0"/>
    <n v="0"/>
    <n v="0"/>
    <n v="0"/>
    <n v="0"/>
    <n v="0"/>
    <n v="0"/>
    <s v="FED HOUSNG &amp; COMM DEV FND"/>
    <s v="FHCD HCC SRT ZN MICRO ENT C12"/>
    <s v="DEFAULT"/>
    <s v="Default"/>
  </r>
  <r>
    <x v="0"/>
    <s v="1111347"/>
    <s v="000000"/>
    <x v="29"/>
    <s v="0000000"/>
    <n v="2015"/>
    <x v="1"/>
    <x v="29"/>
    <n v="0"/>
    <n v="0"/>
    <n v="-16781.86"/>
    <n v="0"/>
    <n v="16781.86"/>
    <s v="N/A"/>
    <n v="0"/>
    <n v="0"/>
    <n v="0"/>
    <n v="0"/>
    <n v="0"/>
    <n v="0"/>
    <n v="-16781.86"/>
    <n v="0"/>
    <n v="0"/>
    <n v="0"/>
    <n v="0"/>
    <n v="0"/>
    <n v="0"/>
    <s v="FED HOUSNG &amp; COMM DEV FND"/>
    <s v="FHCD HCC SRT ZN MICRO ENT C12"/>
    <s v="DEFAULT"/>
    <s v="Default"/>
  </r>
  <r>
    <x v="0"/>
    <s v="1111347"/>
    <s v="350047"/>
    <x v="55"/>
    <s v="0000000"/>
    <n v="2015"/>
    <x v="4"/>
    <x v="55"/>
    <n v="0"/>
    <n v="0"/>
    <n v="0"/>
    <n v="0"/>
    <n v="0"/>
    <s v="N/A"/>
    <n v="0"/>
    <n v="0"/>
    <n v="0"/>
    <n v="0"/>
    <n v="0"/>
    <n v="0"/>
    <n v="0"/>
    <n v="0"/>
    <n v="0"/>
    <n v="0"/>
    <n v="0"/>
    <n v="0"/>
    <n v="0"/>
    <s v="FED HOUSNG &amp; COMM DEV FND"/>
    <s v="FHCD HCC SRT ZN MICRO ENT C12"/>
    <s v="PROGRAM YEAR PROJECTS"/>
    <s v="Default"/>
  </r>
  <r>
    <x v="0"/>
    <s v="1111347"/>
    <s v="350047"/>
    <x v="37"/>
    <s v="0000000"/>
    <n v="2015"/>
    <x v="4"/>
    <x v="37"/>
    <n v="0"/>
    <n v="0"/>
    <n v="0"/>
    <n v="0"/>
    <n v="0"/>
    <s v="N/A"/>
    <n v="0"/>
    <n v="0"/>
    <n v="0"/>
    <n v="0"/>
    <n v="0"/>
    <n v="0"/>
    <n v="0"/>
    <n v="0"/>
    <n v="0"/>
    <n v="0"/>
    <n v="0"/>
    <n v="0"/>
    <n v="0"/>
    <s v="FED HOUSNG &amp; COMM DEV FND"/>
    <s v="FHCD HCC SRT ZN MICRO ENT C12"/>
    <s v="PROGRAM YEAR PROJECTS"/>
    <s v="Default"/>
  </r>
  <r>
    <x v="0"/>
    <s v="1111347"/>
    <s v="350047"/>
    <x v="38"/>
    <s v="5590000"/>
    <n v="2015"/>
    <x v="3"/>
    <x v="38"/>
    <n v="0"/>
    <n v="0"/>
    <n v="0"/>
    <n v="0"/>
    <n v="0"/>
    <s v="N/A"/>
    <n v="0"/>
    <n v="0"/>
    <n v="0"/>
    <n v="0"/>
    <n v="0"/>
    <n v="0"/>
    <n v="0"/>
    <n v="0"/>
    <n v="0"/>
    <n v="0"/>
    <n v="0"/>
    <n v="0"/>
    <n v="0"/>
    <s v="FED HOUSNG &amp; COMM DEV FND"/>
    <s v="FHCD HCC SRT ZN MICRO ENT C12"/>
    <s v="PROGRAM YEAR PROJECTS"/>
    <s v="HOUSING AND COMMUNITY DEVELOPMENT"/>
  </r>
  <r>
    <x v="0"/>
    <s v="1111347"/>
    <s v="350047"/>
    <x v="105"/>
    <s v="5590000"/>
    <n v="2015"/>
    <x v="3"/>
    <x v="105"/>
    <n v="0"/>
    <n v="0"/>
    <n v="0"/>
    <n v="0"/>
    <n v="0"/>
    <s v="N/A"/>
    <n v="0"/>
    <n v="0"/>
    <n v="0"/>
    <n v="0"/>
    <n v="0"/>
    <n v="0"/>
    <n v="0"/>
    <n v="0"/>
    <n v="0"/>
    <n v="0"/>
    <n v="0"/>
    <n v="0"/>
    <n v="0"/>
    <s v="FED HOUSNG &amp; COMM DEV FND"/>
    <s v="FHCD HCC SRT ZN MICRO ENT C12"/>
    <s v="PROGRAM YEAR PROJECTS"/>
    <s v="HOUSING AND COMMUNITY DEVELOPMENT"/>
  </r>
  <r>
    <x v="0"/>
    <s v="1111347"/>
    <s v="350047"/>
    <x v="70"/>
    <s v="5590000"/>
    <n v="2015"/>
    <x v="3"/>
    <x v="70"/>
    <n v="0"/>
    <n v="0"/>
    <n v="0"/>
    <n v="0"/>
    <n v="0"/>
    <s v="N/A"/>
    <n v="0"/>
    <n v="0"/>
    <n v="0"/>
    <n v="0"/>
    <n v="0"/>
    <n v="0"/>
    <n v="0"/>
    <n v="0"/>
    <n v="0"/>
    <n v="0"/>
    <n v="0"/>
    <n v="0"/>
    <n v="0"/>
    <s v="FED HOUSNG &amp; COMM DEV FND"/>
    <s v="FHCD HCC SRT ZN MICRO ENT C12"/>
    <s v="PROGRAM YEAR PROJECTS"/>
    <s v="HOUSING AND COMMUNITY DEVELOPMENT"/>
  </r>
  <r>
    <x v="0"/>
    <s v="1111347"/>
    <s v="350047"/>
    <x v="71"/>
    <s v="5590000"/>
    <n v="2015"/>
    <x v="3"/>
    <x v="71"/>
    <n v="0"/>
    <n v="0"/>
    <n v="0"/>
    <n v="0"/>
    <n v="0"/>
    <s v="N/A"/>
    <n v="0"/>
    <n v="0"/>
    <n v="0"/>
    <n v="0"/>
    <n v="0"/>
    <n v="0"/>
    <n v="0"/>
    <n v="0"/>
    <n v="0"/>
    <n v="0"/>
    <n v="0"/>
    <n v="0"/>
    <n v="0"/>
    <s v="FED HOUSNG &amp; COMM DEV FND"/>
    <s v="FHCD HCC SRT ZN MICRO ENT C12"/>
    <s v="PROGRAM YEAR PROJECTS"/>
    <s v="HOUSING AND COMMUNITY DEVELOPMENT"/>
  </r>
  <r>
    <x v="0"/>
    <s v="1111347"/>
    <s v="350047"/>
    <x v="72"/>
    <s v="5590000"/>
    <n v="2015"/>
    <x v="3"/>
    <x v="72"/>
    <n v="0"/>
    <n v="0"/>
    <n v="0"/>
    <n v="0"/>
    <n v="0"/>
    <s v="N/A"/>
    <n v="0"/>
    <n v="0"/>
    <n v="0"/>
    <n v="0"/>
    <n v="0"/>
    <n v="0"/>
    <n v="0"/>
    <n v="0"/>
    <n v="0"/>
    <n v="0"/>
    <n v="0"/>
    <n v="0"/>
    <n v="0"/>
    <s v="FED HOUSNG &amp; COMM DEV FND"/>
    <s v="FHCD HCC SRT ZN MICRO ENT C12"/>
    <s v="PROGRAM YEAR PROJECTS"/>
    <s v="HOUSING AND COMMUNITY DEVELOPMENT"/>
  </r>
  <r>
    <x v="0"/>
    <s v="1111347"/>
    <s v="350047"/>
    <x v="41"/>
    <s v="5590000"/>
    <n v="2015"/>
    <x v="3"/>
    <x v="41"/>
    <n v="0"/>
    <n v="0"/>
    <n v="0"/>
    <n v="0"/>
    <n v="0"/>
    <s v="N/A"/>
    <n v="0"/>
    <n v="0"/>
    <n v="0"/>
    <n v="0"/>
    <n v="0"/>
    <n v="0"/>
    <n v="0"/>
    <n v="0"/>
    <n v="0"/>
    <n v="0"/>
    <n v="0"/>
    <n v="0"/>
    <n v="0"/>
    <s v="FED HOUSNG &amp; COMM DEV FND"/>
    <s v="FHCD HCC SRT ZN MICRO ENT C12"/>
    <s v="PROGRAM YEAR PROJECTS"/>
    <s v="HOUSING AND COMMUNITY DEVELOPMENT"/>
  </r>
  <r>
    <x v="0"/>
    <s v="1111347"/>
    <s v="350047"/>
    <x v="112"/>
    <s v="5590000"/>
    <n v="2015"/>
    <x v="3"/>
    <x v="112"/>
    <n v="0"/>
    <n v="0"/>
    <n v="0"/>
    <n v="0"/>
    <n v="0"/>
    <s v="N/A"/>
    <n v="0"/>
    <n v="0"/>
    <n v="0"/>
    <n v="0"/>
    <n v="0"/>
    <n v="0"/>
    <n v="0"/>
    <n v="0"/>
    <n v="0"/>
    <n v="0"/>
    <n v="0"/>
    <n v="0"/>
    <n v="0"/>
    <s v="FED HOUSNG &amp; COMM DEV FND"/>
    <s v="FHCD HCC SRT ZN MICRO ENT C12"/>
    <s v="PROGRAM YEAR PROJECTS"/>
    <s v="HOUSING AND COMMUNITY DEVELOPMENT"/>
  </r>
  <r>
    <x v="0"/>
    <s v="1111347"/>
    <s v="350047"/>
    <x v="108"/>
    <s v="5590000"/>
    <n v="2015"/>
    <x v="3"/>
    <x v="108"/>
    <n v="0"/>
    <n v="0"/>
    <n v="0"/>
    <n v="0"/>
    <n v="0"/>
    <s v="N/A"/>
    <n v="0"/>
    <n v="0"/>
    <n v="0"/>
    <n v="0"/>
    <n v="0"/>
    <n v="0"/>
    <n v="0"/>
    <n v="0"/>
    <n v="0"/>
    <n v="0"/>
    <n v="0"/>
    <n v="0"/>
    <n v="0"/>
    <s v="FED HOUSNG &amp; COMM DEV FND"/>
    <s v="FHCD HCC SRT ZN MICRO ENT C12"/>
    <s v="PROGRAM YEAR PROJECTS"/>
    <s v="HOUSING AND COMMUNITY DEVELOPMENT"/>
  </r>
  <r>
    <x v="0"/>
    <s v="1111347"/>
    <s v="350047"/>
    <x v="103"/>
    <s v="5590000"/>
    <n v="2015"/>
    <x v="3"/>
    <x v="103"/>
    <n v="0"/>
    <n v="0"/>
    <n v="0"/>
    <n v="0"/>
    <n v="0"/>
    <s v="N/A"/>
    <n v="0"/>
    <n v="0"/>
    <n v="0"/>
    <n v="0"/>
    <n v="0"/>
    <n v="0"/>
    <n v="0"/>
    <n v="0"/>
    <n v="0"/>
    <n v="0"/>
    <n v="0"/>
    <n v="0"/>
    <n v="0"/>
    <s v="FED HOUSNG &amp; COMM DEV FND"/>
    <s v="FHCD HCC SRT ZN MICRO ENT C12"/>
    <s v="PROGRAM YEAR PROJECTS"/>
    <s v="HOUSING AND COMMUNITY DEVELOPMENT"/>
  </r>
  <r>
    <x v="0"/>
    <s v="1111347"/>
    <s v="350047"/>
    <x v="53"/>
    <s v="5590000"/>
    <n v="2015"/>
    <x v="3"/>
    <x v="53"/>
    <n v="0"/>
    <n v="0"/>
    <n v="0"/>
    <n v="0"/>
    <n v="0"/>
    <s v="N/A"/>
    <n v="0"/>
    <n v="0"/>
    <n v="0"/>
    <n v="0"/>
    <n v="0"/>
    <n v="0"/>
    <n v="0"/>
    <n v="0"/>
    <n v="0"/>
    <n v="0"/>
    <n v="0"/>
    <n v="0"/>
    <n v="0"/>
    <s v="FED HOUSNG &amp; COMM DEV FND"/>
    <s v="FHCD HCC SRT ZN MICRO ENT C12"/>
    <s v="PROGRAM YEAR PROJECTS"/>
    <s v="HOUSING AND COMMUNITY DEVELOPMENT"/>
  </r>
  <r>
    <x v="0"/>
    <s v="1111347"/>
    <s v="350047"/>
    <x v="54"/>
    <s v="5590000"/>
    <n v="2015"/>
    <x v="3"/>
    <x v="54"/>
    <n v="0"/>
    <n v="0"/>
    <n v="0"/>
    <n v="0"/>
    <n v="0"/>
    <s v="N/A"/>
    <n v="0"/>
    <n v="0"/>
    <n v="0"/>
    <n v="0"/>
    <n v="0"/>
    <n v="0"/>
    <n v="0"/>
    <n v="0"/>
    <n v="0"/>
    <n v="0"/>
    <n v="0"/>
    <n v="0"/>
    <n v="0"/>
    <s v="FED HOUSNG &amp; COMM DEV FND"/>
    <s v="FHCD HCC SRT ZN MICRO ENT C12"/>
    <s v="PROGRAM YEAR PROJECTS"/>
    <s v="HOUSING AND COMMUNITY DEVELOPMENT"/>
  </r>
  <r>
    <x v="0"/>
    <s v="1111348"/>
    <s v="000000"/>
    <x v="6"/>
    <s v="0000000"/>
    <n v="2015"/>
    <x v="0"/>
    <x v="6"/>
    <n v="0"/>
    <n v="0"/>
    <n v="0"/>
    <n v="0"/>
    <n v="0"/>
    <s v="N/A"/>
    <n v="0"/>
    <n v="0"/>
    <n v="0"/>
    <n v="0"/>
    <n v="0"/>
    <n v="0"/>
    <n v="0"/>
    <n v="0"/>
    <n v="0"/>
    <n v="0"/>
    <n v="0"/>
    <n v="0"/>
    <n v="0"/>
    <s v="FED HOUSNG &amp; COMM DEV FND"/>
    <s v="FHCD DUVALL RAMP REPLACE C12"/>
    <s v="DEFAULT"/>
    <s v="Default"/>
  </r>
  <r>
    <x v="0"/>
    <s v="1111348"/>
    <s v="000000"/>
    <x v="9"/>
    <s v="0000000"/>
    <n v="2015"/>
    <x v="0"/>
    <x v="9"/>
    <n v="0"/>
    <n v="0"/>
    <n v="1648.05"/>
    <n v="0"/>
    <n v="-1648.05"/>
    <s v="N/A"/>
    <n v="0"/>
    <n v="0"/>
    <n v="0"/>
    <n v="0"/>
    <n v="0"/>
    <n v="0"/>
    <n v="1648.05"/>
    <n v="0"/>
    <n v="0"/>
    <n v="0"/>
    <n v="0"/>
    <n v="0"/>
    <n v="0"/>
    <s v="FED HOUSNG &amp; COMM DEV FND"/>
    <s v="FHCD DUVALL RAMP REPLACE C12"/>
    <s v="DEFAULT"/>
    <s v="Default"/>
  </r>
  <r>
    <x v="0"/>
    <s v="1111348"/>
    <s v="000000"/>
    <x v="29"/>
    <s v="0000000"/>
    <n v="2015"/>
    <x v="1"/>
    <x v="29"/>
    <n v="0"/>
    <n v="0"/>
    <n v="-1648.05"/>
    <n v="0"/>
    <n v="1648.05"/>
    <s v="N/A"/>
    <n v="0"/>
    <n v="0"/>
    <n v="0"/>
    <n v="0"/>
    <n v="0"/>
    <n v="0"/>
    <n v="-1648.05"/>
    <n v="0"/>
    <n v="0"/>
    <n v="0"/>
    <n v="0"/>
    <n v="0"/>
    <n v="0"/>
    <s v="FED HOUSNG &amp; COMM DEV FND"/>
    <s v="FHCD DUVALL RAMP REPLACE C12"/>
    <s v="DEFAULT"/>
    <s v="Default"/>
  </r>
  <r>
    <x v="0"/>
    <s v="1111348"/>
    <s v="350047"/>
    <x v="55"/>
    <s v="0000000"/>
    <n v="2015"/>
    <x v="4"/>
    <x v="55"/>
    <n v="0"/>
    <n v="0"/>
    <n v="0"/>
    <n v="0"/>
    <n v="0"/>
    <s v="N/A"/>
    <n v="0"/>
    <n v="0"/>
    <n v="0"/>
    <n v="0"/>
    <n v="0"/>
    <n v="0"/>
    <n v="0"/>
    <n v="0"/>
    <n v="0"/>
    <n v="0"/>
    <n v="0"/>
    <n v="0"/>
    <n v="0"/>
    <s v="FED HOUSNG &amp; COMM DEV FND"/>
    <s v="FHCD DUVALL RAMP REPLACE C12"/>
    <s v="PROGRAM YEAR PROJECTS"/>
    <s v="Default"/>
  </r>
  <r>
    <x v="0"/>
    <s v="1111348"/>
    <s v="350047"/>
    <x v="38"/>
    <s v="5590000"/>
    <n v="2015"/>
    <x v="3"/>
    <x v="38"/>
    <n v="0"/>
    <n v="0"/>
    <n v="0"/>
    <n v="0"/>
    <n v="0"/>
    <s v="N/A"/>
    <n v="0"/>
    <n v="0"/>
    <n v="0"/>
    <n v="0"/>
    <n v="0"/>
    <n v="0"/>
    <n v="0"/>
    <n v="0"/>
    <n v="0"/>
    <n v="0"/>
    <n v="0"/>
    <n v="0"/>
    <n v="0"/>
    <s v="FED HOUSNG &amp; COMM DEV FND"/>
    <s v="FHCD DUVALL RAMP REPLACE C12"/>
    <s v="PROGRAM YEAR PROJECTS"/>
    <s v="HOUSING AND COMMUNITY DEVELOPMENT"/>
  </r>
  <r>
    <x v="0"/>
    <s v="1111348"/>
    <s v="350047"/>
    <x v="70"/>
    <s v="5590000"/>
    <n v="2015"/>
    <x v="3"/>
    <x v="70"/>
    <n v="0"/>
    <n v="0"/>
    <n v="0"/>
    <n v="0"/>
    <n v="0"/>
    <s v="N/A"/>
    <n v="0"/>
    <n v="0"/>
    <n v="0"/>
    <n v="0"/>
    <n v="0"/>
    <n v="0"/>
    <n v="0"/>
    <n v="0"/>
    <n v="0"/>
    <n v="0"/>
    <n v="0"/>
    <n v="0"/>
    <n v="0"/>
    <s v="FED HOUSNG &amp; COMM DEV FND"/>
    <s v="FHCD DUVALL RAMP REPLACE C12"/>
    <s v="PROGRAM YEAR PROJECTS"/>
    <s v="HOUSING AND COMMUNITY DEVELOPMENT"/>
  </r>
  <r>
    <x v="0"/>
    <s v="1111348"/>
    <s v="350047"/>
    <x v="71"/>
    <s v="5590000"/>
    <n v="2015"/>
    <x v="3"/>
    <x v="71"/>
    <n v="0"/>
    <n v="0"/>
    <n v="0"/>
    <n v="0"/>
    <n v="0"/>
    <s v="N/A"/>
    <n v="0"/>
    <n v="0"/>
    <n v="0"/>
    <n v="0"/>
    <n v="0"/>
    <n v="0"/>
    <n v="0"/>
    <n v="0"/>
    <n v="0"/>
    <n v="0"/>
    <n v="0"/>
    <n v="0"/>
    <n v="0"/>
    <s v="FED HOUSNG &amp; COMM DEV FND"/>
    <s v="FHCD DUVALL RAMP REPLACE C12"/>
    <s v="PROGRAM YEAR PROJECTS"/>
    <s v="HOUSING AND COMMUNITY DEVELOPMENT"/>
  </r>
  <r>
    <x v="0"/>
    <s v="1111348"/>
    <s v="350047"/>
    <x v="72"/>
    <s v="5590000"/>
    <n v="2015"/>
    <x v="3"/>
    <x v="72"/>
    <n v="0"/>
    <n v="0"/>
    <n v="0"/>
    <n v="0"/>
    <n v="0"/>
    <s v="N/A"/>
    <n v="0"/>
    <n v="0"/>
    <n v="0"/>
    <n v="0"/>
    <n v="0"/>
    <n v="0"/>
    <n v="0"/>
    <n v="0"/>
    <n v="0"/>
    <n v="0"/>
    <n v="0"/>
    <n v="0"/>
    <n v="0"/>
    <s v="FED HOUSNG &amp; COMM DEV FND"/>
    <s v="FHCD DUVALL RAMP REPLACE C12"/>
    <s v="PROGRAM YEAR PROJECTS"/>
    <s v="HOUSING AND COMMUNITY DEVELOPMENT"/>
  </r>
  <r>
    <x v="0"/>
    <s v="1111348"/>
    <s v="350047"/>
    <x v="108"/>
    <s v="5590000"/>
    <n v="2015"/>
    <x v="3"/>
    <x v="108"/>
    <n v="0"/>
    <n v="0"/>
    <n v="0"/>
    <n v="0"/>
    <n v="0"/>
    <s v="N/A"/>
    <n v="0"/>
    <n v="0"/>
    <n v="0"/>
    <n v="0"/>
    <n v="0"/>
    <n v="0"/>
    <n v="0"/>
    <n v="0"/>
    <n v="0"/>
    <n v="0"/>
    <n v="0"/>
    <n v="0"/>
    <n v="0"/>
    <s v="FED HOUSNG &amp; COMM DEV FND"/>
    <s v="FHCD DUVALL RAMP REPLACE C12"/>
    <s v="PROGRAM YEAR PROJECTS"/>
    <s v="HOUSING AND COMMUNITY DEVELOPMENT"/>
  </r>
  <r>
    <x v="0"/>
    <s v="1111348"/>
    <s v="350047"/>
    <x v="42"/>
    <s v="5590000"/>
    <n v="2015"/>
    <x v="3"/>
    <x v="42"/>
    <n v="0"/>
    <n v="0"/>
    <n v="0"/>
    <n v="0"/>
    <n v="0"/>
    <s v="N/A"/>
    <n v="0"/>
    <n v="0"/>
    <n v="0"/>
    <n v="0"/>
    <n v="0"/>
    <n v="0"/>
    <n v="0"/>
    <n v="0"/>
    <n v="0"/>
    <n v="0"/>
    <n v="0"/>
    <n v="0"/>
    <n v="0"/>
    <s v="FED HOUSNG &amp; COMM DEV FND"/>
    <s v="FHCD DUVALL RAMP REPLACE C12"/>
    <s v="PROGRAM YEAR PROJECTS"/>
    <s v="HOUSING AND COMMUNITY DEVELOPMENT"/>
  </r>
  <r>
    <x v="0"/>
    <s v="1111348"/>
    <s v="350047"/>
    <x v="146"/>
    <s v="5590000"/>
    <n v="2015"/>
    <x v="3"/>
    <x v="146"/>
    <n v="0"/>
    <n v="0"/>
    <n v="0"/>
    <n v="0"/>
    <n v="0"/>
    <s v="N/A"/>
    <n v="0"/>
    <n v="0"/>
    <n v="0"/>
    <n v="0"/>
    <n v="0"/>
    <n v="0"/>
    <n v="0"/>
    <n v="0"/>
    <n v="0"/>
    <n v="0"/>
    <n v="0"/>
    <n v="0"/>
    <n v="0"/>
    <s v="FED HOUSNG &amp; COMM DEV FND"/>
    <s v="FHCD DUVALL RAMP REPLACE C12"/>
    <s v="PROGRAM YEAR PROJECTS"/>
    <s v="HOUSING AND COMMUNITY DEVELOPMENT"/>
  </r>
  <r>
    <x v="0"/>
    <s v="1111348"/>
    <s v="350047"/>
    <x v="103"/>
    <s v="5590000"/>
    <n v="2015"/>
    <x v="3"/>
    <x v="103"/>
    <n v="0"/>
    <n v="0"/>
    <n v="0"/>
    <n v="0"/>
    <n v="0"/>
    <s v="N/A"/>
    <n v="0"/>
    <n v="0"/>
    <n v="0"/>
    <n v="0"/>
    <n v="0"/>
    <n v="0"/>
    <n v="0"/>
    <n v="0"/>
    <n v="0"/>
    <n v="0"/>
    <n v="0"/>
    <n v="0"/>
    <n v="0"/>
    <s v="FED HOUSNG &amp; COMM DEV FND"/>
    <s v="FHCD DUVALL RAMP REPLACE C12"/>
    <s v="PROGRAM YEAR PROJECTS"/>
    <s v="HOUSING AND COMMUNITY DEVELOPMENT"/>
  </r>
  <r>
    <x v="0"/>
    <s v="1111348"/>
    <s v="350047"/>
    <x v="53"/>
    <s v="5590000"/>
    <n v="2015"/>
    <x v="3"/>
    <x v="53"/>
    <n v="0"/>
    <n v="0"/>
    <n v="0"/>
    <n v="0"/>
    <n v="0"/>
    <s v="N/A"/>
    <n v="0"/>
    <n v="0"/>
    <n v="0"/>
    <n v="0"/>
    <n v="0"/>
    <n v="0"/>
    <n v="0"/>
    <n v="0"/>
    <n v="0"/>
    <n v="0"/>
    <n v="0"/>
    <n v="0"/>
    <n v="0"/>
    <s v="FED HOUSNG &amp; COMM DEV FND"/>
    <s v="FHCD DUVALL RAMP REPLACE C12"/>
    <s v="PROGRAM YEAR PROJECTS"/>
    <s v="HOUSING AND COMMUNITY DEVELOPMENT"/>
  </r>
  <r>
    <x v="0"/>
    <s v="1111348"/>
    <s v="350047"/>
    <x v="54"/>
    <s v="5590000"/>
    <n v="2015"/>
    <x v="3"/>
    <x v="54"/>
    <n v="0"/>
    <n v="0"/>
    <n v="0"/>
    <n v="0"/>
    <n v="0"/>
    <s v="N/A"/>
    <n v="0"/>
    <n v="0"/>
    <n v="0"/>
    <n v="0"/>
    <n v="0"/>
    <n v="0"/>
    <n v="0"/>
    <n v="0"/>
    <n v="0"/>
    <n v="0"/>
    <n v="0"/>
    <n v="0"/>
    <n v="0"/>
    <s v="FED HOUSNG &amp; COMM DEV FND"/>
    <s v="FHCD DUVALL RAMP REPLACE C12"/>
    <s v="PROGRAM YEAR PROJECTS"/>
    <s v="HOUSING AND COMMUNITY DEVELOPMENT"/>
  </r>
  <r>
    <x v="0"/>
    <s v="1111349"/>
    <s v="000000"/>
    <x v="6"/>
    <s v="0000000"/>
    <n v="2015"/>
    <x v="0"/>
    <x v="6"/>
    <n v="0"/>
    <n v="0"/>
    <n v="1261.27"/>
    <n v="0"/>
    <n v="-1261.27"/>
    <s v="N/A"/>
    <n v="0"/>
    <n v="0"/>
    <n v="0"/>
    <n v="0"/>
    <n v="0"/>
    <n v="0"/>
    <n v="0"/>
    <n v="0"/>
    <n v="0"/>
    <n v="0"/>
    <n v="1261.27"/>
    <n v="0"/>
    <n v="0"/>
    <s v="FED HOUSNG &amp; COMM DEV FND"/>
    <s v="FHCD HOSPITALITY HOUSE C12"/>
    <s v="DEFAULT"/>
    <s v="Default"/>
  </r>
  <r>
    <x v="0"/>
    <s v="1111349"/>
    <s v="000000"/>
    <x v="9"/>
    <s v="0000000"/>
    <n v="2015"/>
    <x v="0"/>
    <x v="9"/>
    <n v="0"/>
    <n v="0"/>
    <n v="0"/>
    <n v="0"/>
    <n v="0"/>
    <s v="N/A"/>
    <n v="0"/>
    <n v="0"/>
    <n v="0"/>
    <n v="0"/>
    <n v="0"/>
    <n v="0"/>
    <n v="0"/>
    <n v="0"/>
    <n v="0"/>
    <n v="0"/>
    <n v="0"/>
    <n v="0"/>
    <n v="0"/>
    <s v="FED HOUSNG &amp; COMM DEV FND"/>
    <s v="FHCD HOSPITALITY HOUSE C12"/>
    <s v="DEFAULT"/>
    <s v="Default"/>
  </r>
  <r>
    <x v="0"/>
    <s v="1111349"/>
    <s v="000000"/>
    <x v="19"/>
    <s v="0000000"/>
    <n v="2015"/>
    <x v="1"/>
    <x v="19"/>
    <n v="0"/>
    <n v="0"/>
    <n v="0"/>
    <n v="0"/>
    <n v="0"/>
    <s v="N/A"/>
    <n v="0"/>
    <n v="0"/>
    <n v="0"/>
    <n v="0"/>
    <n v="0"/>
    <n v="0"/>
    <n v="0"/>
    <n v="0"/>
    <n v="0"/>
    <n v="0"/>
    <n v="0"/>
    <n v="0"/>
    <n v="0"/>
    <s v="FED HOUSNG &amp; COMM DEV FND"/>
    <s v="FHCD HOSPITALITY HOUSE C12"/>
    <s v="DEFAULT"/>
    <s v="Default"/>
  </r>
  <r>
    <x v="0"/>
    <s v="1111349"/>
    <s v="000000"/>
    <x v="29"/>
    <s v="0000000"/>
    <n v="2015"/>
    <x v="1"/>
    <x v="29"/>
    <n v="0"/>
    <n v="0"/>
    <n v="0"/>
    <n v="0"/>
    <n v="0"/>
    <s v="N/A"/>
    <n v="0"/>
    <n v="0"/>
    <n v="0"/>
    <n v="0"/>
    <n v="0"/>
    <n v="0"/>
    <n v="0"/>
    <n v="0"/>
    <n v="0"/>
    <n v="0"/>
    <n v="0"/>
    <n v="0"/>
    <n v="0"/>
    <s v="FED HOUSNG &amp; COMM DEV FND"/>
    <s v="FHCD HOSPITALITY HOUSE C12"/>
    <s v="DEFAULT"/>
    <s v="Default"/>
  </r>
  <r>
    <x v="0"/>
    <s v="1111349"/>
    <s v="350047"/>
    <x v="55"/>
    <s v="0000000"/>
    <n v="2015"/>
    <x v="4"/>
    <x v="55"/>
    <n v="0"/>
    <n v="0"/>
    <n v="0"/>
    <n v="0"/>
    <n v="0"/>
    <s v="N/A"/>
    <n v="0"/>
    <n v="0"/>
    <n v="0"/>
    <n v="0"/>
    <n v="0"/>
    <n v="0"/>
    <n v="0"/>
    <n v="0"/>
    <n v="0"/>
    <n v="0"/>
    <n v="0"/>
    <n v="0"/>
    <n v="0"/>
    <s v="FED HOUSNG &amp; COMM DEV FND"/>
    <s v="FHCD HOSPITALITY HOUSE C12"/>
    <s v="PROGRAM YEAR PROJECTS"/>
    <s v="Default"/>
  </r>
  <r>
    <x v="0"/>
    <s v="1111349"/>
    <s v="350047"/>
    <x v="46"/>
    <s v="0000000"/>
    <n v="2015"/>
    <x v="4"/>
    <x v="46"/>
    <n v="0"/>
    <n v="0"/>
    <n v="0"/>
    <n v="0"/>
    <n v="0"/>
    <s v="N/A"/>
    <n v="0"/>
    <n v="0"/>
    <n v="0"/>
    <n v="0"/>
    <n v="0"/>
    <n v="0"/>
    <n v="0"/>
    <n v="0"/>
    <n v="0"/>
    <n v="0"/>
    <n v="0"/>
    <n v="0"/>
    <n v="0"/>
    <s v="FED HOUSNG &amp; COMM DEV FND"/>
    <s v="FHCD HOSPITALITY HOUSE C12"/>
    <s v="PROGRAM YEAR PROJECTS"/>
    <s v="Default"/>
  </r>
  <r>
    <x v="0"/>
    <s v="1111349"/>
    <s v="350047"/>
    <x v="38"/>
    <s v="5590000"/>
    <n v="2015"/>
    <x v="3"/>
    <x v="38"/>
    <n v="0"/>
    <n v="0"/>
    <n v="0"/>
    <n v="0"/>
    <n v="0"/>
    <s v="N/A"/>
    <n v="0"/>
    <n v="0"/>
    <n v="0"/>
    <n v="0"/>
    <n v="0"/>
    <n v="0"/>
    <n v="0"/>
    <n v="0"/>
    <n v="0"/>
    <n v="0"/>
    <n v="0"/>
    <n v="0"/>
    <n v="0"/>
    <s v="FED HOUSNG &amp; COMM DEV FND"/>
    <s v="FHCD HOSPITALITY HOUSE C12"/>
    <s v="PROGRAM YEAR PROJECTS"/>
    <s v="HOUSING AND COMMUNITY DEVELOPMENT"/>
  </r>
  <r>
    <x v="0"/>
    <s v="1111349"/>
    <s v="350047"/>
    <x v="41"/>
    <s v="5590000"/>
    <n v="2015"/>
    <x v="3"/>
    <x v="41"/>
    <n v="0"/>
    <n v="0"/>
    <n v="0"/>
    <n v="0"/>
    <n v="0"/>
    <s v="N/A"/>
    <n v="0"/>
    <n v="0"/>
    <n v="0"/>
    <n v="0"/>
    <n v="0"/>
    <n v="0"/>
    <n v="0"/>
    <n v="0"/>
    <n v="0"/>
    <n v="0"/>
    <n v="0"/>
    <n v="0"/>
    <n v="0"/>
    <s v="FED HOUSNG &amp; COMM DEV FND"/>
    <s v="FHCD HOSPITALITY HOUSE C12"/>
    <s v="PROGRAM YEAR PROJECTS"/>
    <s v="HOUSING AND COMMUNITY DEVELOPMENT"/>
  </r>
  <r>
    <x v="0"/>
    <s v="1111349"/>
    <s v="350047"/>
    <x v="136"/>
    <s v="5590000"/>
    <n v="2015"/>
    <x v="3"/>
    <x v="136"/>
    <n v="0"/>
    <n v="0"/>
    <n v="0"/>
    <n v="0"/>
    <n v="0"/>
    <s v="N/A"/>
    <n v="0"/>
    <n v="0"/>
    <n v="0"/>
    <n v="0"/>
    <n v="0"/>
    <n v="0"/>
    <n v="0"/>
    <n v="0"/>
    <n v="0"/>
    <n v="0"/>
    <n v="0"/>
    <n v="0"/>
    <n v="0"/>
    <s v="FED HOUSNG &amp; COMM DEV FND"/>
    <s v="FHCD HOSPITALITY HOUSE C12"/>
    <s v="PROGRAM YEAR PROJECTS"/>
    <s v="HOUSING AND COMMUNITY DEVELOPMENT"/>
  </r>
  <r>
    <x v="0"/>
    <s v="1111349"/>
    <s v="350047"/>
    <x v="112"/>
    <s v="5590000"/>
    <n v="2015"/>
    <x v="3"/>
    <x v="112"/>
    <n v="0"/>
    <n v="0"/>
    <n v="0"/>
    <n v="0"/>
    <n v="0"/>
    <s v="N/A"/>
    <n v="0"/>
    <n v="0"/>
    <n v="0"/>
    <n v="0"/>
    <n v="0"/>
    <n v="0"/>
    <n v="0"/>
    <n v="0"/>
    <n v="0"/>
    <n v="0"/>
    <n v="0"/>
    <n v="0"/>
    <n v="0"/>
    <s v="FED HOUSNG &amp; COMM DEV FND"/>
    <s v="FHCD HOSPITALITY HOUSE C12"/>
    <s v="PROGRAM YEAR PROJECTS"/>
    <s v="HOUSING AND COMMUNITY DEVELOPMENT"/>
  </r>
  <r>
    <x v="0"/>
    <s v="1111349"/>
    <s v="350047"/>
    <x v="108"/>
    <s v="5590000"/>
    <n v="2015"/>
    <x v="3"/>
    <x v="108"/>
    <n v="0"/>
    <n v="0"/>
    <n v="0"/>
    <n v="0"/>
    <n v="0"/>
    <s v="N/A"/>
    <n v="0"/>
    <n v="0"/>
    <n v="0"/>
    <n v="0"/>
    <n v="0"/>
    <n v="0"/>
    <n v="0"/>
    <n v="0"/>
    <n v="0"/>
    <n v="0"/>
    <n v="0"/>
    <n v="0"/>
    <n v="0"/>
    <s v="FED HOUSNG &amp; COMM DEV FND"/>
    <s v="FHCD HOSPITALITY HOUSE C12"/>
    <s v="PROGRAM YEAR PROJECTS"/>
    <s v="HOUSING AND COMMUNITY DEVELOPMENT"/>
  </r>
  <r>
    <x v="0"/>
    <s v="1111349"/>
    <s v="350047"/>
    <x v="103"/>
    <s v="5590000"/>
    <n v="2015"/>
    <x v="3"/>
    <x v="103"/>
    <n v="0"/>
    <n v="0"/>
    <n v="0"/>
    <n v="0"/>
    <n v="0"/>
    <s v="N/A"/>
    <n v="0"/>
    <n v="0"/>
    <n v="0"/>
    <n v="0"/>
    <n v="0"/>
    <n v="0"/>
    <n v="0"/>
    <n v="0"/>
    <n v="0"/>
    <n v="0"/>
    <n v="0"/>
    <n v="0"/>
    <n v="0"/>
    <s v="FED HOUSNG &amp; COMM DEV FND"/>
    <s v="FHCD HOSPITALITY HOUSE C12"/>
    <s v="PROGRAM YEAR PROJECTS"/>
    <s v="HOUSING AND COMMUNITY DEVELOPMENT"/>
  </r>
  <r>
    <x v="0"/>
    <s v="1111349"/>
    <s v="350047"/>
    <x v="53"/>
    <s v="5590000"/>
    <n v="2015"/>
    <x v="3"/>
    <x v="53"/>
    <n v="0"/>
    <n v="0"/>
    <n v="0"/>
    <n v="0"/>
    <n v="0"/>
    <s v="N/A"/>
    <n v="0"/>
    <n v="0"/>
    <n v="0"/>
    <n v="0"/>
    <n v="0"/>
    <n v="0"/>
    <n v="0"/>
    <n v="0"/>
    <n v="0"/>
    <n v="0"/>
    <n v="0"/>
    <n v="0"/>
    <n v="0"/>
    <s v="FED HOUSNG &amp; COMM DEV FND"/>
    <s v="FHCD HOSPITALITY HOUSE C12"/>
    <s v="PROGRAM YEAR PROJECTS"/>
    <s v="HOUSING AND COMMUNITY DEVELOPMENT"/>
  </r>
  <r>
    <x v="0"/>
    <s v="1111349"/>
    <s v="350047"/>
    <x v="54"/>
    <s v="5590000"/>
    <n v="2015"/>
    <x v="3"/>
    <x v="54"/>
    <n v="0"/>
    <n v="0"/>
    <n v="0"/>
    <n v="0"/>
    <n v="0"/>
    <s v="N/A"/>
    <n v="0"/>
    <n v="0"/>
    <n v="0"/>
    <n v="0"/>
    <n v="0"/>
    <n v="0"/>
    <n v="0"/>
    <n v="0"/>
    <n v="0"/>
    <n v="0"/>
    <n v="0"/>
    <n v="0"/>
    <n v="0"/>
    <s v="FED HOUSNG &amp; COMM DEV FND"/>
    <s v="FHCD HOSPITALITY HOUSE C12"/>
    <s v="PROGRAM YEAR PROJECTS"/>
    <s v="HOUSING AND COMMUNITY DEVELOPMENT"/>
  </r>
  <r>
    <x v="0"/>
    <s v="1111352"/>
    <s v="000000"/>
    <x v="6"/>
    <s v="0000000"/>
    <n v="2015"/>
    <x v="0"/>
    <x v="6"/>
    <n v="0"/>
    <n v="0"/>
    <n v="0"/>
    <n v="0"/>
    <n v="0"/>
    <s v="N/A"/>
    <n v="0"/>
    <n v="0"/>
    <n v="0"/>
    <n v="0"/>
    <n v="0"/>
    <n v="0"/>
    <n v="0"/>
    <n v="0"/>
    <n v="0"/>
    <n v="0"/>
    <n v="0"/>
    <n v="0"/>
    <n v="0"/>
    <s v="FED HOUSNG &amp; COMM DEV FND"/>
    <s v="FHCD SOLD GRND HSG STBLTY C12"/>
    <s v="DEFAULT"/>
    <s v="Default"/>
  </r>
  <r>
    <x v="0"/>
    <s v="1111352"/>
    <s v="000000"/>
    <x v="9"/>
    <s v="0000000"/>
    <n v="2015"/>
    <x v="0"/>
    <x v="9"/>
    <n v="0"/>
    <n v="0"/>
    <n v="58903.22"/>
    <n v="0"/>
    <n v="-58903.22"/>
    <s v="N/A"/>
    <n v="0"/>
    <n v="0"/>
    <n v="0"/>
    <n v="0"/>
    <n v="0"/>
    <n v="0"/>
    <n v="58903.22"/>
    <n v="0"/>
    <n v="0"/>
    <n v="0"/>
    <n v="0"/>
    <n v="0"/>
    <n v="0"/>
    <s v="FED HOUSNG &amp; COMM DEV FND"/>
    <s v="FHCD SOLD GRND HSG STBLTY C12"/>
    <s v="DEFAULT"/>
    <s v="Default"/>
  </r>
  <r>
    <x v="0"/>
    <s v="1111352"/>
    <s v="000000"/>
    <x v="19"/>
    <s v="0000000"/>
    <n v="2015"/>
    <x v="1"/>
    <x v="19"/>
    <n v="0"/>
    <n v="0"/>
    <n v="0"/>
    <n v="0"/>
    <n v="0"/>
    <s v="N/A"/>
    <n v="0"/>
    <n v="0"/>
    <n v="0"/>
    <n v="0"/>
    <n v="0"/>
    <n v="0"/>
    <n v="0"/>
    <n v="0"/>
    <n v="0"/>
    <n v="0"/>
    <n v="0"/>
    <n v="0"/>
    <n v="0"/>
    <s v="FED HOUSNG &amp; COMM DEV FND"/>
    <s v="FHCD SOLD GRND HSG STBLTY C12"/>
    <s v="DEFAULT"/>
    <s v="Default"/>
  </r>
  <r>
    <x v="0"/>
    <s v="1111352"/>
    <s v="000000"/>
    <x v="29"/>
    <s v="0000000"/>
    <n v="2015"/>
    <x v="1"/>
    <x v="29"/>
    <n v="0"/>
    <n v="0"/>
    <n v="-58903.22"/>
    <n v="0"/>
    <n v="58903.22"/>
    <s v="N/A"/>
    <n v="0"/>
    <n v="0"/>
    <n v="0"/>
    <n v="0"/>
    <n v="0"/>
    <n v="0"/>
    <n v="-58903.22"/>
    <n v="0"/>
    <n v="0"/>
    <n v="0"/>
    <n v="0"/>
    <n v="0"/>
    <n v="0"/>
    <s v="FED HOUSNG &amp; COMM DEV FND"/>
    <s v="FHCD SOLD GRND HSG STBLTY C12"/>
    <s v="DEFAULT"/>
    <s v="Default"/>
  </r>
  <r>
    <x v="0"/>
    <s v="1111352"/>
    <s v="350047"/>
    <x v="55"/>
    <s v="0000000"/>
    <n v="2015"/>
    <x v="4"/>
    <x v="55"/>
    <n v="0"/>
    <n v="0"/>
    <n v="0"/>
    <n v="0"/>
    <n v="0"/>
    <s v="N/A"/>
    <n v="0"/>
    <n v="0"/>
    <n v="0"/>
    <n v="0"/>
    <n v="0"/>
    <n v="0"/>
    <n v="0"/>
    <n v="0"/>
    <n v="0"/>
    <n v="0"/>
    <n v="0"/>
    <n v="0"/>
    <n v="0"/>
    <s v="FED HOUSNG &amp; COMM DEV FND"/>
    <s v="FHCD SOLD GRND HSG STBLTY C12"/>
    <s v="PROGRAM YEAR PROJECTS"/>
    <s v="Default"/>
  </r>
  <r>
    <x v="0"/>
    <s v="1111352"/>
    <s v="350047"/>
    <x v="37"/>
    <s v="0000000"/>
    <n v="2015"/>
    <x v="4"/>
    <x v="37"/>
    <n v="0"/>
    <n v="0"/>
    <n v="0"/>
    <n v="0"/>
    <n v="0"/>
    <s v="N/A"/>
    <n v="0"/>
    <n v="0"/>
    <n v="0"/>
    <n v="0"/>
    <n v="0"/>
    <n v="0"/>
    <n v="0"/>
    <n v="0"/>
    <n v="0"/>
    <n v="0"/>
    <n v="0"/>
    <n v="0"/>
    <n v="0"/>
    <s v="FED HOUSNG &amp; COMM DEV FND"/>
    <s v="FHCD SOLD GRND HSG STBLTY C12"/>
    <s v="PROGRAM YEAR PROJECTS"/>
    <s v="Default"/>
  </r>
  <r>
    <x v="0"/>
    <s v="1111352"/>
    <s v="350047"/>
    <x v="41"/>
    <s v="5590000"/>
    <n v="2015"/>
    <x v="3"/>
    <x v="41"/>
    <n v="0"/>
    <n v="0"/>
    <n v="0"/>
    <n v="0"/>
    <n v="0"/>
    <s v="N/A"/>
    <n v="0"/>
    <n v="0"/>
    <n v="0"/>
    <n v="0"/>
    <n v="0"/>
    <n v="0"/>
    <n v="0"/>
    <n v="0"/>
    <n v="0"/>
    <n v="0"/>
    <n v="0"/>
    <n v="0"/>
    <n v="0"/>
    <s v="FED HOUSNG &amp; COMM DEV FND"/>
    <s v="FHCD SOLD GRND HSG STBLTY C12"/>
    <s v="PROGRAM YEAR PROJECTS"/>
    <s v="HOUSING AND COMMUNITY DEVELOPMENT"/>
  </r>
  <r>
    <x v="0"/>
    <s v="1111352"/>
    <s v="350047"/>
    <x v="108"/>
    <s v="5590000"/>
    <n v="2015"/>
    <x v="3"/>
    <x v="108"/>
    <n v="0"/>
    <n v="0"/>
    <n v="0"/>
    <n v="0"/>
    <n v="0"/>
    <s v="N/A"/>
    <n v="0"/>
    <n v="0"/>
    <n v="0"/>
    <n v="0"/>
    <n v="0"/>
    <n v="0"/>
    <n v="0"/>
    <n v="0"/>
    <n v="0"/>
    <n v="0"/>
    <n v="0"/>
    <n v="0"/>
    <n v="0"/>
    <s v="FED HOUSNG &amp; COMM DEV FND"/>
    <s v="FHCD SOLD GRND HSG STBLTY C12"/>
    <s v="PROGRAM YEAR PROJECTS"/>
    <s v="HOUSING AND COMMUNITY DEVELOPMENT"/>
  </r>
  <r>
    <x v="0"/>
    <s v="1111354"/>
    <s v="000000"/>
    <x v="6"/>
    <s v="0000000"/>
    <n v="2015"/>
    <x v="0"/>
    <x v="6"/>
    <n v="0"/>
    <n v="0"/>
    <n v="0"/>
    <n v="0"/>
    <n v="0"/>
    <s v="N/A"/>
    <n v="0"/>
    <n v="0"/>
    <n v="0"/>
    <n v="0"/>
    <n v="0"/>
    <n v="0"/>
    <n v="0"/>
    <n v="0"/>
    <n v="0"/>
    <n v="0"/>
    <n v="0"/>
    <n v="0"/>
    <n v="0"/>
    <s v="FED HOUSNG &amp; COMM DEV FND"/>
    <s v="FHCD SHORELINE MINOR HM RP C12"/>
    <s v="DEFAULT"/>
    <s v="Default"/>
  </r>
  <r>
    <x v="0"/>
    <s v="1111354"/>
    <s v="000000"/>
    <x v="9"/>
    <s v="0000000"/>
    <n v="2015"/>
    <x v="0"/>
    <x v="9"/>
    <n v="0"/>
    <n v="0"/>
    <n v="28647.81"/>
    <n v="0"/>
    <n v="-28647.81"/>
    <s v="N/A"/>
    <n v="0"/>
    <n v="0"/>
    <n v="0"/>
    <n v="0"/>
    <n v="0"/>
    <n v="0"/>
    <n v="28647.81"/>
    <n v="0"/>
    <n v="0"/>
    <n v="0"/>
    <n v="0"/>
    <n v="0"/>
    <n v="0"/>
    <s v="FED HOUSNG &amp; COMM DEV FND"/>
    <s v="FHCD SHORELINE MINOR HM RP C12"/>
    <s v="DEFAULT"/>
    <s v="Default"/>
  </r>
  <r>
    <x v="0"/>
    <s v="1111354"/>
    <s v="000000"/>
    <x v="19"/>
    <s v="0000000"/>
    <n v="2015"/>
    <x v="1"/>
    <x v="19"/>
    <n v="0"/>
    <n v="0"/>
    <n v="0"/>
    <n v="0"/>
    <n v="0"/>
    <s v="N/A"/>
    <n v="0"/>
    <n v="0"/>
    <n v="0"/>
    <n v="0"/>
    <n v="0"/>
    <n v="0"/>
    <n v="0"/>
    <n v="0"/>
    <n v="0"/>
    <n v="0"/>
    <n v="0"/>
    <n v="0"/>
    <n v="0"/>
    <s v="FED HOUSNG &amp; COMM DEV FND"/>
    <s v="FHCD SHORELINE MINOR HM RP C12"/>
    <s v="DEFAULT"/>
    <s v="Default"/>
  </r>
  <r>
    <x v="0"/>
    <s v="1111354"/>
    <s v="000000"/>
    <x v="29"/>
    <s v="0000000"/>
    <n v="2015"/>
    <x v="1"/>
    <x v="29"/>
    <n v="0"/>
    <n v="0"/>
    <n v="-28647.81"/>
    <n v="0"/>
    <n v="28647.81"/>
    <s v="N/A"/>
    <n v="0"/>
    <n v="0"/>
    <n v="0"/>
    <n v="0"/>
    <n v="0"/>
    <n v="0"/>
    <n v="-28647.81"/>
    <n v="0"/>
    <n v="0"/>
    <n v="0"/>
    <n v="0"/>
    <n v="0"/>
    <n v="0"/>
    <s v="FED HOUSNG &amp; COMM DEV FND"/>
    <s v="FHCD SHORELINE MINOR HM RP C12"/>
    <s v="DEFAULT"/>
    <s v="Default"/>
  </r>
  <r>
    <x v="0"/>
    <s v="1111354"/>
    <s v="350047"/>
    <x v="55"/>
    <s v="0000000"/>
    <n v="2015"/>
    <x v="4"/>
    <x v="55"/>
    <n v="0"/>
    <n v="0"/>
    <n v="0"/>
    <n v="0"/>
    <n v="0"/>
    <s v="N/A"/>
    <n v="0"/>
    <n v="0"/>
    <n v="0"/>
    <n v="0"/>
    <n v="0"/>
    <n v="0"/>
    <n v="0"/>
    <n v="0"/>
    <n v="0"/>
    <n v="0"/>
    <n v="0"/>
    <n v="0"/>
    <n v="0"/>
    <s v="FED HOUSNG &amp; COMM DEV FND"/>
    <s v="FHCD SHORELINE MINOR HM RP C12"/>
    <s v="PROGRAM YEAR PROJECTS"/>
    <s v="Default"/>
  </r>
  <r>
    <x v="0"/>
    <s v="1111354"/>
    <s v="350047"/>
    <x v="38"/>
    <s v="5590000"/>
    <n v="2015"/>
    <x v="3"/>
    <x v="38"/>
    <n v="0"/>
    <n v="0"/>
    <n v="0"/>
    <n v="0"/>
    <n v="0"/>
    <s v="N/A"/>
    <n v="0"/>
    <n v="0"/>
    <n v="0"/>
    <n v="0"/>
    <n v="0"/>
    <n v="0"/>
    <n v="0"/>
    <n v="0"/>
    <n v="0"/>
    <n v="0"/>
    <n v="0"/>
    <n v="0"/>
    <n v="0"/>
    <s v="FED HOUSNG &amp; COMM DEV FND"/>
    <s v="FHCD SHORELINE MINOR HM RP C12"/>
    <s v="PROGRAM YEAR PROJECTS"/>
    <s v="HOUSING AND COMMUNITY DEVELOPMENT"/>
  </r>
  <r>
    <x v="0"/>
    <s v="1111354"/>
    <s v="350047"/>
    <x v="41"/>
    <s v="5590000"/>
    <n v="2015"/>
    <x v="3"/>
    <x v="41"/>
    <n v="0"/>
    <n v="0"/>
    <n v="0"/>
    <n v="0"/>
    <n v="0"/>
    <s v="N/A"/>
    <n v="0"/>
    <n v="0"/>
    <n v="0"/>
    <n v="0"/>
    <n v="0"/>
    <n v="0"/>
    <n v="0"/>
    <n v="0"/>
    <n v="0"/>
    <n v="0"/>
    <n v="0"/>
    <n v="0"/>
    <n v="0"/>
    <s v="FED HOUSNG &amp; COMM DEV FND"/>
    <s v="FHCD SHORELINE MINOR HM RP C12"/>
    <s v="PROGRAM YEAR PROJECTS"/>
    <s v="HOUSING AND COMMUNITY DEVELOPMENT"/>
  </r>
  <r>
    <x v="0"/>
    <s v="1111354"/>
    <s v="350047"/>
    <x v="112"/>
    <s v="5590000"/>
    <n v="2015"/>
    <x v="3"/>
    <x v="112"/>
    <n v="0"/>
    <n v="0"/>
    <n v="0"/>
    <n v="0"/>
    <n v="0"/>
    <s v="N/A"/>
    <n v="0"/>
    <n v="0"/>
    <n v="0"/>
    <n v="0"/>
    <n v="0"/>
    <n v="0"/>
    <n v="0"/>
    <n v="0"/>
    <n v="0"/>
    <n v="0"/>
    <n v="0"/>
    <n v="0"/>
    <n v="0"/>
    <s v="FED HOUSNG &amp; COMM DEV FND"/>
    <s v="FHCD SHORELINE MINOR HM RP C12"/>
    <s v="PROGRAM YEAR PROJECTS"/>
    <s v="HOUSING AND COMMUNITY DEVELOPMENT"/>
  </r>
  <r>
    <x v="0"/>
    <s v="1111354"/>
    <s v="350047"/>
    <x v="108"/>
    <s v="5590000"/>
    <n v="2015"/>
    <x v="3"/>
    <x v="108"/>
    <n v="0"/>
    <n v="0"/>
    <n v="0"/>
    <n v="0"/>
    <n v="0"/>
    <s v="N/A"/>
    <n v="0"/>
    <n v="0"/>
    <n v="0"/>
    <n v="0"/>
    <n v="0"/>
    <n v="0"/>
    <n v="0"/>
    <n v="0"/>
    <n v="0"/>
    <n v="0"/>
    <n v="0"/>
    <n v="0"/>
    <n v="0"/>
    <s v="FED HOUSNG &amp; COMM DEV FND"/>
    <s v="FHCD SHORELINE MINOR HM RP C12"/>
    <s v="PROGRAM YEAR PROJECTS"/>
    <s v="HOUSING AND COMMUNITY DEVELOPMENT"/>
  </r>
  <r>
    <x v="0"/>
    <s v="1111354"/>
    <s v="350047"/>
    <x v="103"/>
    <s v="5590000"/>
    <n v="2015"/>
    <x v="3"/>
    <x v="103"/>
    <n v="0"/>
    <n v="0"/>
    <n v="0"/>
    <n v="0"/>
    <n v="0"/>
    <s v="N/A"/>
    <n v="0"/>
    <n v="0"/>
    <n v="0"/>
    <n v="0"/>
    <n v="0"/>
    <n v="0"/>
    <n v="0"/>
    <n v="0"/>
    <n v="0"/>
    <n v="0"/>
    <n v="0"/>
    <n v="0"/>
    <n v="0"/>
    <s v="FED HOUSNG &amp; COMM DEV FND"/>
    <s v="FHCD SHORELINE MINOR HM RP C12"/>
    <s v="PROGRAM YEAR PROJECTS"/>
    <s v="HOUSING AND COMMUNITY DEVELOPMENT"/>
  </r>
  <r>
    <x v="0"/>
    <s v="1111354"/>
    <s v="350047"/>
    <x v="53"/>
    <s v="5590000"/>
    <n v="2015"/>
    <x v="3"/>
    <x v="53"/>
    <n v="0"/>
    <n v="0"/>
    <n v="0"/>
    <n v="0"/>
    <n v="0"/>
    <s v="N/A"/>
    <n v="0"/>
    <n v="0"/>
    <n v="0"/>
    <n v="0"/>
    <n v="0"/>
    <n v="0"/>
    <n v="0"/>
    <n v="0"/>
    <n v="0"/>
    <n v="0"/>
    <n v="0"/>
    <n v="0"/>
    <n v="0"/>
    <s v="FED HOUSNG &amp; COMM DEV FND"/>
    <s v="FHCD SHORELINE MINOR HM RP C12"/>
    <s v="PROGRAM YEAR PROJECTS"/>
    <s v="HOUSING AND COMMUNITY DEVELOPMENT"/>
  </r>
  <r>
    <x v="0"/>
    <s v="1111354"/>
    <s v="350047"/>
    <x v="54"/>
    <s v="5590000"/>
    <n v="2015"/>
    <x v="3"/>
    <x v="54"/>
    <n v="0"/>
    <n v="0"/>
    <n v="0"/>
    <n v="0"/>
    <n v="0"/>
    <s v="N/A"/>
    <n v="0"/>
    <n v="0"/>
    <n v="0"/>
    <n v="0"/>
    <n v="0"/>
    <n v="0"/>
    <n v="0"/>
    <n v="0"/>
    <n v="0"/>
    <n v="0"/>
    <n v="0"/>
    <n v="0"/>
    <n v="0"/>
    <s v="FED HOUSNG &amp; COMM DEV FND"/>
    <s v="FHCD SHORELINE MINOR HM RP C12"/>
    <s v="PROGRAM YEAR PROJECTS"/>
    <s v="HOUSING AND COMMUNITY DEVELOPMENT"/>
  </r>
  <r>
    <x v="0"/>
    <s v="1111355"/>
    <s v="350047"/>
    <x v="38"/>
    <s v="5590000"/>
    <n v="2015"/>
    <x v="3"/>
    <x v="38"/>
    <n v="0"/>
    <n v="0"/>
    <n v="0"/>
    <n v="0"/>
    <n v="0"/>
    <s v="N/A"/>
    <n v="0"/>
    <n v="0"/>
    <n v="0"/>
    <n v="0"/>
    <n v="0"/>
    <n v="0"/>
    <n v="0"/>
    <n v="0"/>
    <n v="0"/>
    <n v="0"/>
    <n v="0"/>
    <n v="0"/>
    <n v="0"/>
    <s v="FED HOUSNG &amp; COMM DEV FND"/>
    <s v="FHCD 2012 CDBG ENVIRO RVW C12"/>
    <s v="PROGRAM YEAR PROJECTS"/>
    <s v="HOUSING AND COMMUNITY DEVELOPMENT"/>
  </r>
  <r>
    <x v="0"/>
    <s v="1111355"/>
    <s v="350047"/>
    <x v="53"/>
    <s v="5590000"/>
    <n v="2015"/>
    <x v="3"/>
    <x v="53"/>
    <n v="0"/>
    <n v="0"/>
    <n v="0"/>
    <n v="0"/>
    <n v="0"/>
    <s v="N/A"/>
    <n v="0"/>
    <n v="0"/>
    <n v="0"/>
    <n v="0"/>
    <n v="0"/>
    <n v="0"/>
    <n v="0"/>
    <n v="0"/>
    <n v="0"/>
    <n v="0"/>
    <n v="0"/>
    <n v="0"/>
    <n v="0"/>
    <s v="FED HOUSNG &amp; COMM DEV FND"/>
    <s v="FHCD 2012 CDBG ENVIRO RVW C12"/>
    <s v="PROGRAM YEAR PROJECTS"/>
    <s v="HOUSING AND COMMUNITY DEVELOPMENT"/>
  </r>
  <r>
    <x v="0"/>
    <s v="1111355"/>
    <s v="350047"/>
    <x v="54"/>
    <s v="5590000"/>
    <n v="2015"/>
    <x v="3"/>
    <x v="54"/>
    <n v="0"/>
    <n v="0"/>
    <n v="0"/>
    <n v="0"/>
    <n v="0"/>
    <s v="N/A"/>
    <n v="0"/>
    <n v="0"/>
    <n v="0"/>
    <n v="0"/>
    <n v="0"/>
    <n v="0"/>
    <n v="0"/>
    <n v="0"/>
    <n v="0"/>
    <n v="0"/>
    <n v="0"/>
    <n v="0"/>
    <n v="0"/>
    <s v="FED HOUSNG &amp; COMM DEV FND"/>
    <s v="FHCD 2012 CDBG ENVIRO RVW C12"/>
    <s v="PROGRAM YEAR PROJECTS"/>
    <s v="HOUSING AND COMMUNITY DEVELOPMENT"/>
  </r>
  <r>
    <x v="0"/>
    <s v="1111356"/>
    <s v="000000"/>
    <x v="6"/>
    <s v="0000000"/>
    <n v="2015"/>
    <x v="0"/>
    <x v="6"/>
    <n v="0"/>
    <n v="0"/>
    <n v="0"/>
    <n v="0"/>
    <n v="0"/>
    <s v="N/A"/>
    <n v="0"/>
    <n v="0"/>
    <n v="0"/>
    <n v="0"/>
    <n v="0"/>
    <n v="0"/>
    <n v="0"/>
    <n v="0"/>
    <n v="0"/>
    <n v="0"/>
    <n v="0"/>
    <n v="0"/>
    <n v="0"/>
    <s v="FED HOUSNG &amp; COMM DEV FND"/>
    <s v="FHCD WASHINGTON CASH C12"/>
    <s v="DEFAULT"/>
    <s v="Default"/>
  </r>
  <r>
    <x v="0"/>
    <s v="1111356"/>
    <s v="000000"/>
    <x v="9"/>
    <s v="0000000"/>
    <n v="2015"/>
    <x v="0"/>
    <x v="9"/>
    <n v="0"/>
    <n v="0"/>
    <n v="0"/>
    <n v="0"/>
    <n v="0"/>
    <s v="N/A"/>
    <n v="0"/>
    <n v="0"/>
    <n v="0"/>
    <n v="0"/>
    <n v="0"/>
    <n v="0"/>
    <n v="0"/>
    <n v="0"/>
    <n v="0"/>
    <n v="0"/>
    <n v="0"/>
    <n v="0"/>
    <n v="0"/>
    <s v="FED HOUSNG &amp; COMM DEV FND"/>
    <s v="FHCD WASHINGTON CASH C12"/>
    <s v="DEFAULT"/>
    <s v="Default"/>
  </r>
  <r>
    <x v="0"/>
    <s v="1111356"/>
    <s v="000000"/>
    <x v="29"/>
    <s v="0000000"/>
    <n v="2015"/>
    <x v="1"/>
    <x v="29"/>
    <n v="0"/>
    <n v="0"/>
    <n v="0"/>
    <n v="0"/>
    <n v="0"/>
    <s v="N/A"/>
    <n v="0"/>
    <n v="0"/>
    <n v="0"/>
    <n v="0"/>
    <n v="0"/>
    <n v="0"/>
    <n v="0"/>
    <n v="0"/>
    <n v="0"/>
    <n v="0"/>
    <n v="0"/>
    <n v="0"/>
    <n v="0"/>
    <s v="FED HOUSNG &amp; COMM DEV FND"/>
    <s v="FHCD WASHINGTON CASH C12"/>
    <s v="DEFAULT"/>
    <s v="Default"/>
  </r>
  <r>
    <x v="0"/>
    <s v="1111356"/>
    <s v="350047"/>
    <x v="55"/>
    <s v="0000000"/>
    <n v="2015"/>
    <x v="4"/>
    <x v="55"/>
    <n v="0"/>
    <n v="0"/>
    <n v="0"/>
    <n v="0"/>
    <n v="0"/>
    <s v="N/A"/>
    <n v="0"/>
    <n v="0"/>
    <n v="0"/>
    <n v="0"/>
    <n v="0"/>
    <n v="0"/>
    <n v="0"/>
    <n v="0"/>
    <n v="0"/>
    <n v="0"/>
    <n v="0"/>
    <n v="0"/>
    <n v="0"/>
    <s v="FED HOUSNG &amp; COMM DEV FND"/>
    <s v="FHCD WASHINGTON CASH C12"/>
    <s v="PROGRAM YEAR PROJECTS"/>
    <s v="Default"/>
  </r>
  <r>
    <x v="0"/>
    <s v="1111356"/>
    <s v="350047"/>
    <x v="37"/>
    <s v="0000000"/>
    <n v="2015"/>
    <x v="4"/>
    <x v="37"/>
    <n v="0"/>
    <n v="0"/>
    <n v="0"/>
    <n v="0"/>
    <n v="0"/>
    <s v="N/A"/>
    <n v="0"/>
    <n v="0"/>
    <n v="0"/>
    <n v="0"/>
    <n v="0"/>
    <n v="0"/>
    <n v="0"/>
    <n v="0"/>
    <n v="0"/>
    <n v="0"/>
    <n v="0"/>
    <n v="0"/>
    <n v="0"/>
    <s v="FED HOUSNG &amp; COMM DEV FND"/>
    <s v="FHCD WASHINGTON CASH C12"/>
    <s v="PROGRAM YEAR PROJECTS"/>
    <s v="Default"/>
  </r>
  <r>
    <x v="0"/>
    <s v="1111356"/>
    <s v="350047"/>
    <x v="38"/>
    <s v="5590000"/>
    <n v="2015"/>
    <x v="3"/>
    <x v="38"/>
    <n v="0"/>
    <n v="0"/>
    <n v="0"/>
    <n v="0"/>
    <n v="0"/>
    <s v="N/A"/>
    <n v="0"/>
    <n v="0"/>
    <n v="0"/>
    <n v="0"/>
    <n v="0"/>
    <n v="0"/>
    <n v="0"/>
    <n v="0"/>
    <n v="0"/>
    <n v="0"/>
    <n v="0"/>
    <n v="0"/>
    <n v="0"/>
    <s v="FED HOUSNG &amp; COMM DEV FND"/>
    <s v="FHCD WASHINGTON CASH C12"/>
    <s v="PROGRAM YEAR PROJECTS"/>
    <s v="HOUSING AND COMMUNITY DEVELOPMENT"/>
  </r>
  <r>
    <x v="0"/>
    <s v="1111356"/>
    <s v="350047"/>
    <x v="41"/>
    <s v="5590000"/>
    <n v="2015"/>
    <x v="3"/>
    <x v="41"/>
    <n v="0"/>
    <n v="0"/>
    <n v="0"/>
    <n v="0"/>
    <n v="0"/>
    <s v="N/A"/>
    <n v="0"/>
    <n v="0"/>
    <n v="0"/>
    <n v="0"/>
    <n v="0"/>
    <n v="0"/>
    <n v="0"/>
    <n v="0"/>
    <n v="0"/>
    <n v="0"/>
    <n v="0"/>
    <n v="0"/>
    <n v="0"/>
    <s v="FED HOUSNG &amp; COMM DEV FND"/>
    <s v="FHCD WASHINGTON CASH C12"/>
    <s v="PROGRAM YEAR PROJECTS"/>
    <s v="HOUSING AND COMMUNITY DEVELOPMENT"/>
  </r>
  <r>
    <x v="0"/>
    <s v="1111356"/>
    <s v="350047"/>
    <x v="108"/>
    <s v="5590000"/>
    <n v="2015"/>
    <x v="3"/>
    <x v="108"/>
    <n v="0"/>
    <n v="0"/>
    <n v="0"/>
    <n v="0"/>
    <n v="0"/>
    <s v="N/A"/>
    <n v="0"/>
    <n v="0"/>
    <n v="0"/>
    <n v="0"/>
    <n v="0"/>
    <n v="0"/>
    <n v="0"/>
    <n v="0"/>
    <n v="0"/>
    <n v="0"/>
    <n v="0"/>
    <n v="0"/>
    <n v="0"/>
    <s v="FED HOUSNG &amp; COMM DEV FND"/>
    <s v="FHCD WASHINGTON CASH C12"/>
    <s v="PROGRAM YEAR PROJECTS"/>
    <s v="HOUSING AND COMMUNITY DEVELOPMENT"/>
  </r>
  <r>
    <x v="0"/>
    <s v="1111356"/>
    <s v="350047"/>
    <x v="103"/>
    <s v="5590000"/>
    <n v="2015"/>
    <x v="3"/>
    <x v="103"/>
    <n v="0"/>
    <n v="0"/>
    <n v="0"/>
    <n v="0"/>
    <n v="0"/>
    <s v="N/A"/>
    <n v="0"/>
    <n v="0"/>
    <n v="0"/>
    <n v="0"/>
    <n v="0"/>
    <n v="0"/>
    <n v="0"/>
    <n v="0"/>
    <n v="0"/>
    <n v="0"/>
    <n v="0"/>
    <n v="0"/>
    <n v="0"/>
    <s v="FED HOUSNG &amp; COMM DEV FND"/>
    <s v="FHCD WASHINGTON CASH C12"/>
    <s v="PROGRAM YEAR PROJECTS"/>
    <s v="HOUSING AND COMMUNITY DEVELOPMENT"/>
  </r>
  <r>
    <x v="0"/>
    <s v="1111356"/>
    <s v="350047"/>
    <x v="53"/>
    <s v="5590000"/>
    <n v="2015"/>
    <x v="3"/>
    <x v="53"/>
    <n v="0"/>
    <n v="0"/>
    <n v="0"/>
    <n v="0"/>
    <n v="0"/>
    <s v="N/A"/>
    <n v="0"/>
    <n v="0"/>
    <n v="0"/>
    <n v="0"/>
    <n v="0"/>
    <n v="0"/>
    <n v="0"/>
    <n v="0"/>
    <n v="0"/>
    <n v="0"/>
    <n v="0"/>
    <n v="0"/>
    <n v="0"/>
    <s v="FED HOUSNG &amp; COMM DEV FND"/>
    <s v="FHCD WASHINGTON CASH C12"/>
    <s v="PROGRAM YEAR PROJECTS"/>
    <s v="HOUSING AND COMMUNITY DEVELOPMENT"/>
  </r>
  <r>
    <x v="0"/>
    <s v="1111356"/>
    <s v="350047"/>
    <x v="54"/>
    <s v="5590000"/>
    <n v="2015"/>
    <x v="3"/>
    <x v="54"/>
    <n v="0"/>
    <n v="0"/>
    <n v="0"/>
    <n v="0"/>
    <n v="0"/>
    <s v="N/A"/>
    <n v="0"/>
    <n v="0"/>
    <n v="0"/>
    <n v="0"/>
    <n v="0"/>
    <n v="0"/>
    <n v="0"/>
    <n v="0"/>
    <n v="0"/>
    <n v="0"/>
    <n v="0"/>
    <n v="0"/>
    <n v="0"/>
    <s v="FED HOUSNG &amp; COMM DEV FND"/>
    <s v="FHCD WASHINGTON CASH C12"/>
    <s v="PROGRAM YEAR PROJECTS"/>
    <s v="HOUSING AND COMMUNITY DEVELOPMENT"/>
  </r>
  <r>
    <x v="0"/>
    <s v="1111357"/>
    <s v="000000"/>
    <x v="6"/>
    <s v="0000000"/>
    <n v="2015"/>
    <x v="0"/>
    <x v="6"/>
    <n v="0"/>
    <n v="0"/>
    <n v="0"/>
    <n v="0"/>
    <n v="0"/>
    <s v="N/A"/>
    <n v="0"/>
    <n v="0"/>
    <n v="0"/>
    <n v="0"/>
    <n v="0"/>
    <n v="0"/>
    <n v="0"/>
    <n v="0"/>
    <n v="0"/>
    <n v="0"/>
    <n v="0"/>
    <n v="0"/>
    <n v="0"/>
    <s v="FED HOUSNG &amp; COMM DEV FND"/>
    <s v="FHCD VVLP M11"/>
    <s v="DEFAULT"/>
    <s v="Default"/>
  </r>
  <r>
    <x v="0"/>
    <s v="1111357"/>
    <s v="000000"/>
    <x v="9"/>
    <s v="0000000"/>
    <n v="2015"/>
    <x v="0"/>
    <x v="9"/>
    <n v="0"/>
    <n v="0"/>
    <n v="-174.99"/>
    <n v="0"/>
    <n v="174.99"/>
    <s v="N/A"/>
    <n v="0"/>
    <n v="0"/>
    <n v="0"/>
    <n v="0"/>
    <n v="0"/>
    <n v="0"/>
    <n v="-174.99"/>
    <n v="0"/>
    <n v="0"/>
    <n v="0"/>
    <n v="0"/>
    <n v="0"/>
    <n v="0"/>
    <s v="FED HOUSNG &amp; COMM DEV FND"/>
    <s v="FHCD VVLP M11"/>
    <s v="DEFAULT"/>
    <s v="Default"/>
  </r>
  <r>
    <x v="0"/>
    <s v="1111357"/>
    <s v="000000"/>
    <x v="19"/>
    <s v="0000000"/>
    <n v="2015"/>
    <x v="1"/>
    <x v="19"/>
    <n v="0"/>
    <n v="0"/>
    <n v="0"/>
    <n v="0"/>
    <n v="0"/>
    <s v="N/A"/>
    <n v="0"/>
    <n v="0"/>
    <n v="0"/>
    <n v="0"/>
    <n v="0"/>
    <n v="0"/>
    <n v="0"/>
    <n v="0"/>
    <n v="0"/>
    <n v="0"/>
    <n v="0"/>
    <n v="0"/>
    <n v="0"/>
    <s v="FED HOUSNG &amp; COMM DEV FND"/>
    <s v="FHCD VVLP M11"/>
    <s v="DEFAULT"/>
    <s v="Default"/>
  </r>
  <r>
    <x v="0"/>
    <s v="1111357"/>
    <s v="000000"/>
    <x v="29"/>
    <s v="0000000"/>
    <n v="2015"/>
    <x v="1"/>
    <x v="29"/>
    <n v="0"/>
    <n v="0"/>
    <n v="174.99"/>
    <n v="0"/>
    <n v="-174.99"/>
    <s v="N/A"/>
    <n v="0"/>
    <n v="0"/>
    <n v="0"/>
    <n v="0"/>
    <n v="0"/>
    <n v="0"/>
    <n v="174.99"/>
    <n v="0"/>
    <n v="0"/>
    <n v="0"/>
    <n v="0"/>
    <n v="0"/>
    <n v="0"/>
    <s v="FED HOUSNG &amp; COMM DEV FND"/>
    <s v="FHCD VVLP M11"/>
    <s v="DEFAULT"/>
    <s v="Default"/>
  </r>
  <r>
    <x v="0"/>
    <s v="1111357"/>
    <s v="350105"/>
    <x v="64"/>
    <s v="0000000"/>
    <n v="2015"/>
    <x v="4"/>
    <x v="64"/>
    <n v="0"/>
    <n v="0"/>
    <n v="0"/>
    <n v="0"/>
    <n v="0"/>
    <s v="N/A"/>
    <n v="0"/>
    <n v="0"/>
    <n v="0"/>
    <n v="0"/>
    <n v="0"/>
    <n v="0"/>
    <n v="0"/>
    <n v="0"/>
    <n v="0"/>
    <n v="0"/>
    <n v="0"/>
    <n v="0"/>
    <n v="0"/>
    <s v="FED HOUSNG &amp; COMM DEV FND"/>
    <s v="FHCD VVLP M11"/>
    <s v="VIETNAM VETERANS TRANSTL"/>
    <s v="Default"/>
  </r>
  <r>
    <x v="0"/>
    <s v="1111357"/>
    <s v="350105"/>
    <x v="38"/>
    <s v="5590000"/>
    <n v="2015"/>
    <x v="3"/>
    <x v="38"/>
    <n v="0"/>
    <n v="0"/>
    <n v="0"/>
    <n v="0"/>
    <n v="0"/>
    <s v="N/A"/>
    <n v="0"/>
    <n v="0"/>
    <n v="0"/>
    <n v="0"/>
    <n v="0"/>
    <n v="0"/>
    <n v="0"/>
    <n v="0"/>
    <n v="0"/>
    <n v="0"/>
    <n v="0"/>
    <n v="0"/>
    <n v="0"/>
    <s v="FED HOUSNG &amp; COMM DEV FND"/>
    <s v="FHCD VVLP M11"/>
    <s v="VIETNAM VETERANS TRANSTL"/>
    <s v="HOUSING AND COMMUNITY DEVELOPMENT"/>
  </r>
  <r>
    <x v="0"/>
    <s v="1111357"/>
    <s v="350105"/>
    <x v="70"/>
    <s v="5590000"/>
    <n v="2015"/>
    <x v="3"/>
    <x v="70"/>
    <n v="0"/>
    <n v="0"/>
    <n v="0"/>
    <n v="0"/>
    <n v="0"/>
    <s v="N/A"/>
    <n v="0"/>
    <n v="0"/>
    <n v="0"/>
    <n v="0"/>
    <n v="0"/>
    <n v="0"/>
    <n v="0"/>
    <n v="0"/>
    <n v="0"/>
    <n v="0"/>
    <n v="0"/>
    <n v="0"/>
    <n v="0"/>
    <s v="FED HOUSNG &amp; COMM DEV FND"/>
    <s v="FHCD VVLP M11"/>
    <s v="VIETNAM VETERANS TRANSTL"/>
    <s v="HOUSING AND COMMUNITY DEVELOPMENT"/>
  </r>
  <r>
    <x v="0"/>
    <s v="1111357"/>
    <s v="350105"/>
    <x v="71"/>
    <s v="5590000"/>
    <n v="2015"/>
    <x v="3"/>
    <x v="71"/>
    <n v="0"/>
    <n v="0"/>
    <n v="0"/>
    <n v="0"/>
    <n v="0"/>
    <s v="N/A"/>
    <n v="0"/>
    <n v="0"/>
    <n v="0"/>
    <n v="0"/>
    <n v="0"/>
    <n v="0"/>
    <n v="0"/>
    <n v="0"/>
    <n v="0"/>
    <n v="0"/>
    <n v="0"/>
    <n v="0"/>
    <n v="0"/>
    <s v="FED HOUSNG &amp; COMM DEV FND"/>
    <s v="FHCD VVLP M11"/>
    <s v="VIETNAM VETERANS TRANSTL"/>
    <s v="HOUSING AND COMMUNITY DEVELOPMENT"/>
  </r>
  <r>
    <x v="0"/>
    <s v="1111357"/>
    <s v="350105"/>
    <x v="72"/>
    <s v="5590000"/>
    <n v="2015"/>
    <x v="3"/>
    <x v="72"/>
    <n v="0"/>
    <n v="0"/>
    <n v="0"/>
    <n v="0"/>
    <n v="0"/>
    <s v="N/A"/>
    <n v="0"/>
    <n v="0"/>
    <n v="0"/>
    <n v="0"/>
    <n v="0"/>
    <n v="0"/>
    <n v="0"/>
    <n v="0"/>
    <n v="0"/>
    <n v="0"/>
    <n v="0"/>
    <n v="0"/>
    <n v="0"/>
    <s v="FED HOUSNG &amp; COMM DEV FND"/>
    <s v="FHCD VVLP M11"/>
    <s v="VIETNAM VETERANS TRANSTL"/>
    <s v="HOUSING AND COMMUNITY DEVELOPMENT"/>
  </r>
  <r>
    <x v="0"/>
    <s v="1111357"/>
    <s v="350105"/>
    <x v="41"/>
    <s v="5590000"/>
    <n v="2015"/>
    <x v="3"/>
    <x v="41"/>
    <n v="0"/>
    <n v="0"/>
    <n v="0"/>
    <n v="0"/>
    <n v="0"/>
    <s v="N/A"/>
    <n v="0"/>
    <n v="0"/>
    <n v="0"/>
    <n v="0"/>
    <n v="0"/>
    <n v="0"/>
    <n v="0"/>
    <n v="0"/>
    <n v="0"/>
    <n v="0"/>
    <n v="0"/>
    <n v="0"/>
    <n v="0"/>
    <s v="FED HOUSNG &amp; COMM DEV FND"/>
    <s v="FHCD VVLP M11"/>
    <s v="VIETNAM VETERANS TRANSTL"/>
    <s v="HOUSING AND COMMUNITY DEVELOPMENT"/>
  </r>
  <r>
    <x v="0"/>
    <s v="1111357"/>
    <s v="350105"/>
    <x v="136"/>
    <s v="5590000"/>
    <n v="2015"/>
    <x v="3"/>
    <x v="136"/>
    <n v="0"/>
    <n v="0"/>
    <n v="0"/>
    <n v="0"/>
    <n v="0"/>
    <s v="N/A"/>
    <n v="0"/>
    <n v="0"/>
    <n v="0"/>
    <n v="0"/>
    <n v="0"/>
    <n v="0"/>
    <n v="0"/>
    <n v="0"/>
    <n v="0"/>
    <n v="0"/>
    <n v="0"/>
    <n v="0"/>
    <n v="0"/>
    <s v="FED HOUSNG &amp; COMM DEV FND"/>
    <s v="FHCD VVLP M11"/>
    <s v="VIETNAM VETERANS TRANSTL"/>
    <s v="HOUSING AND COMMUNITY DEVELOPMENT"/>
  </r>
  <r>
    <x v="0"/>
    <s v="1111357"/>
    <s v="350105"/>
    <x v="112"/>
    <s v="5590000"/>
    <n v="2015"/>
    <x v="3"/>
    <x v="112"/>
    <n v="0"/>
    <n v="0"/>
    <n v="0"/>
    <n v="0"/>
    <n v="0"/>
    <s v="N/A"/>
    <n v="0"/>
    <n v="0"/>
    <n v="0"/>
    <n v="0"/>
    <n v="0"/>
    <n v="0"/>
    <n v="0"/>
    <n v="0"/>
    <n v="0"/>
    <n v="0"/>
    <n v="0"/>
    <n v="0"/>
    <n v="0"/>
    <s v="FED HOUSNG &amp; COMM DEV FND"/>
    <s v="FHCD VVLP M11"/>
    <s v="VIETNAM VETERANS TRANSTL"/>
    <s v="HOUSING AND COMMUNITY DEVELOPMENT"/>
  </r>
  <r>
    <x v="0"/>
    <s v="1111357"/>
    <s v="350105"/>
    <x v="103"/>
    <s v="5590000"/>
    <n v="2015"/>
    <x v="3"/>
    <x v="103"/>
    <n v="0"/>
    <n v="0"/>
    <n v="0"/>
    <n v="0"/>
    <n v="0"/>
    <s v="N/A"/>
    <n v="0"/>
    <n v="0"/>
    <n v="0"/>
    <n v="0"/>
    <n v="0"/>
    <n v="0"/>
    <n v="0"/>
    <n v="0"/>
    <n v="0"/>
    <n v="0"/>
    <n v="0"/>
    <n v="0"/>
    <n v="0"/>
    <s v="FED HOUSNG &amp; COMM DEV FND"/>
    <s v="FHCD VVLP M11"/>
    <s v="VIETNAM VETERANS TRANSTL"/>
    <s v="HOUSING AND COMMUNITY DEVELOPMENT"/>
  </r>
  <r>
    <x v="0"/>
    <s v="1111357"/>
    <s v="350105"/>
    <x v="53"/>
    <s v="5590000"/>
    <n v="2015"/>
    <x v="3"/>
    <x v="53"/>
    <n v="0"/>
    <n v="0"/>
    <n v="0"/>
    <n v="0"/>
    <n v="0"/>
    <s v="N/A"/>
    <n v="0"/>
    <n v="0"/>
    <n v="0"/>
    <n v="0"/>
    <n v="0"/>
    <n v="0"/>
    <n v="0"/>
    <n v="0"/>
    <n v="0"/>
    <n v="0"/>
    <n v="0"/>
    <n v="0"/>
    <n v="0"/>
    <s v="FED HOUSNG &amp; COMM DEV FND"/>
    <s v="FHCD VVLP M11"/>
    <s v="VIETNAM VETERANS TRANSTL"/>
    <s v="HOUSING AND COMMUNITY DEVELOPMENT"/>
  </r>
  <r>
    <x v="0"/>
    <s v="1111357"/>
    <s v="350105"/>
    <x v="54"/>
    <s v="5590000"/>
    <n v="2015"/>
    <x v="3"/>
    <x v="54"/>
    <n v="0"/>
    <n v="0"/>
    <n v="0"/>
    <n v="0"/>
    <n v="0"/>
    <s v="N/A"/>
    <n v="0"/>
    <n v="0"/>
    <n v="0"/>
    <n v="0"/>
    <n v="0"/>
    <n v="0"/>
    <n v="0"/>
    <n v="0"/>
    <n v="0"/>
    <n v="0"/>
    <n v="0"/>
    <n v="0"/>
    <n v="0"/>
    <s v="FED HOUSNG &amp; COMM DEV FND"/>
    <s v="FHCD VVLP M11"/>
    <s v="VIETNAM VETERANS TRANSTL"/>
    <s v="HOUSING AND COMMUNITY DEVELOPMENT"/>
  </r>
  <r>
    <x v="0"/>
    <s v="1111357"/>
    <s v="350208"/>
    <x v="64"/>
    <s v="0000000"/>
    <n v="2015"/>
    <x v="4"/>
    <x v="64"/>
    <n v="0"/>
    <n v="0"/>
    <n v="0"/>
    <n v="0"/>
    <n v="0"/>
    <s v="N/A"/>
    <n v="0"/>
    <n v="0"/>
    <n v="0"/>
    <n v="0"/>
    <n v="0"/>
    <n v="0"/>
    <n v="0"/>
    <n v="0"/>
    <n v="0"/>
    <n v="0"/>
    <n v="0"/>
    <n v="0"/>
    <n v="0"/>
    <s v="FED HOUSNG &amp; COMM DEV FND"/>
    <s v="FHCD VVLP M11"/>
    <s v="DEFAULT PROJECT"/>
    <s v="Default"/>
  </r>
  <r>
    <x v="0"/>
    <s v="1111358"/>
    <s v="000000"/>
    <x v="6"/>
    <s v="0000000"/>
    <n v="2015"/>
    <x v="0"/>
    <x v="6"/>
    <n v="0"/>
    <n v="0"/>
    <n v="0"/>
    <n v="0"/>
    <n v="0"/>
    <s v="N/A"/>
    <n v="0"/>
    <n v="0"/>
    <n v="0"/>
    <n v="0"/>
    <n v="0"/>
    <n v="0"/>
    <n v="0"/>
    <n v="0"/>
    <n v="0"/>
    <n v="0"/>
    <n v="0"/>
    <n v="0"/>
    <n v="0"/>
    <s v="FED HOUSNG &amp; COMM DEV FND"/>
    <s v="FHCD RENTON PACT C12"/>
    <s v="DEFAULT"/>
    <s v="Default"/>
  </r>
  <r>
    <x v="0"/>
    <s v="1111358"/>
    <s v="000000"/>
    <x v="9"/>
    <s v="0000000"/>
    <n v="2015"/>
    <x v="0"/>
    <x v="9"/>
    <n v="0"/>
    <n v="0"/>
    <n v="365.96"/>
    <n v="0"/>
    <n v="-365.96"/>
    <s v="N/A"/>
    <n v="0"/>
    <n v="0"/>
    <n v="0"/>
    <n v="0"/>
    <n v="0"/>
    <n v="0"/>
    <n v="365.96"/>
    <n v="0"/>
    <n v="0"/>
    <n v="0"/>
    <n v="0"/>
    <n v="0"/>
    <n v="0"/>
    <s v="FED HOUSNG &amp; COMM DEV FND"/>
    <s v="FHCD RENTON PACT C12"/>
    <s v="DEFAULT"/>
    <s v="Default"/>
  </r>
  <r>
    <x v="0"/>
    <s v="1111358"/>
    <s v="000000"/>
    <x v="19"/>
    <s v="0000000"/>
    <n v="2015"/>
    <x v="1"/>
    <x v="19"/>
    <n v="0"/>
    <n v="0"/>
    <n v="0"/>
    <n v="0"/>
    <n v="0"/>
    <s v="N/A"/>
    <n v="0"/>
    <n v="0"/>
    <n v="0"/>
    <n v="0"/>
    <n v="0"/>
    <n v="0"/>
    <n v="0"/>
    <n v="0"/>
    <n v="0"/>
    <n v="0"/>
    <n v="0"/>
    <n v="0"/>
    <n v="0"/>
    <s v="FED HOUSNG &amp; COMM DEV FND"/>
    <s v="FHCD RENTON PACT C12"/>
    <s v="DEFAULT"/>
    <s v="Default"/>
  </r>
  <r>
    <x v="0"/>
    <s v="1111358"/>
    <s v="000000"/>
    <x v="29"/>
    <s v="0000000"/>
    <n v="2015"/>
    <x v="1"/>
    <x v="29"/>
    <n v="0"/>
    <n v="0"/>
    <n v="-365.96"/>
    <n v="0"/>
    <n v="365.96"/>
    <s v="N/A"/>
    <n v="0"/>
    <n v="0"/>
    <n v="0"/>
    <n v="0"/>
    <n v="0"/>
    <n v="0"/>
    <n v="-365.96"/>
    <n v="0"/>
    <n v="0"/>
    <n v="0"/>
    <n v="0"/>
    <n v="0"/>
    <n v="0"/>
    <s v="FED HOUSNG &amp; COMM DEV FND"/>
    <s v="FHCD RENTON PACT C12"/>
    <s v="DEFAULT"/>
    <s v="Default"/>
  </r>
  <r>
    <x v="0"/>
    <s v="1111358"/>
    <s v="350047"/>
    <x v="55"/>
    <s v="0000000"/>
    <n v="2015"/>
    <x v="4"/>
    <x v="55"/>
    <n v="0"/>
    <n v="0"/>
    <n v="0"/>
    <n v="0"/>
    <n v="0"/>
    <s v="N/A"/>
    <n v="0"/>
    <n v="0"/>
    <n v="0"/>
    <n v="0"/>
    <n v="0"/>
    <n v="0"/>
    <n v="0"/>
    <n v="0"/>
    <n v="0"/>
    <n v="0"/>
    <n v="0"/>
    <n v="0"/>
    <n v="0"/>
    <s v="FED HOUSNG &amp; COMM DEV FND"/>
    <s v="FHCD RENTON PACT C12"/>
    <s v="PROGRAM YEAR PROJECTS"/>
    <s v="Default"/>
  </r>
  <r>
    <x v="0"/>
    <s v="1111358"/>
    <s v="350047"/>
    <x v="41"/>
    <s v="5590000"/>
    <n v="2015"/>
    <x v="3"/>
    <x v="41"/>
    <n v="0"/>
    <n v="0"/>
    <n v="0"/>
    <n v="0"/>
    <n v="0"/>
    <s v="N/A"/>
    <n v="0"/>
    <n v="0"/>
    <n v="0"/>
    <n v="0"/>
    <n v="0"/>
    <n v="0"/>
    <n v="0"/>
    <n v="0"/>
    <n v="0"/>
    <n v="0"/>
    <n v="0"/>
    <n v="0"/>
    <n v="0"/>
    <s v="FED HOUSNG &amp; COMM DEV FND"/>
    <s v="FHCD RENTON PACT C12"/>
    <s v="PROGRAM YEAR PROJECTS"/>
    <s v="HOUSING AND COMMUNITY DEVELOPMENT"/>
  </r>
  <r>
    <x v="0"/>
    <s v="1111358"/>
    <s v="350047"/>
    <x v="112"/>
    <s v="5590000"/>
    <n v="2015"/>
    <x v="3"/>
    <x v="112"/>
    <n v="0"/>
    <n v="0"/>
    <n v="0"/>
    <n v="0"/>
    <n v="0"/>
    <s v="N/A"/>
    <n v="0"/>
    <n v="0"/>
    <n v="0"/>
    <n v="0"/>
    <n v="0"/>
    <n v="0"/>
    <n v="0"/>
    <n v="0"/>
    <n v="0"/>
    <n v="0"/>
    <n v="0"/>
    <n v="0"/>
    <n v="0"/>
    <s v="FED HOUSNG &amp; COMM DEV FND"/>
    <s v="FHCD RENTON PACT C12"/>
    <s v="PROGRAM YEAR PROJECTS"/>
    <s v="HOUSING AND COMMUNITY DEVELOPMENT"/>
  </r>
  <r>
    <x v="0"/>
    <s v="1111358"/>
    <s v="350047"/>
    <x v="108"/>
    <s v="5590000"/>
    <n v="2015"/>
    <x v="3"/>
    <x v="108"/>
    <n v="0"/>
    <n v="0"/>
    <n v="0"/>
    <n v="0"/>
    <n v="0"/>
    <s v="N/A"/>
    <n v="0"/>
    <n v="0"/>
    <n v="0"/>
    <n v="0"/>
    <n v="0"/>
    <n v="0"/>
    <n v="0"/>
    <n v="0"/>
    <n v="0"/>
    <n v="0"/>
    <n v="0"/>
    <n v="0"/>
    <n v="0"/>
    <s v="FED HOUSNG &amp; COMM DEV FND"/>
    <s v="FHCD RENTON PACT C12"/>
    <s v="PROGRAM YEAR PROJECTS"/>
    <s v="HOUSING AND COMMUNITY DEVELOPMENT"/>
  </r>
  <r>
    <x v="0"/>
    <s v="1111359"/>
    <s v="000000"/>
    <x v="6"/>
    <s v="0000000"/>
    <n v="2015"/>
    <x v="0"/>
    <x v="6"/>
    <n v="0"/>
    <n v="0"/>
    <n v="0"/>
    <n v="0"/>
    <n v="0"/>
    <s v="N/A"/>
    <n v="0"/>
    <n v="0"/>
    <n v="0"/>
    <n v="0"/>
    <n v="0"/>
    <n v="0"/>
    <n v="0"/>
    <n v="0"/>
    <n v="0"/>
    <n v="0"/>
    <n v="0"/>
    <n v="0"/>
    <n v="0"/>
    <s v="FED HOUSNG &amp; COMM DEV FND"/>
    <s v="FHCD RENTON MSC EMER ASST C12"/>
    <s v="DEFAULT"/>
    <s v="Default"/>
  </r>
  <r>
    <x v="0"/>
    <s v="1111359"/>
    <s v="000000"/>
    <x v="9"/>
    <s v="0000000"/>
    <n v="2015"/>
    <x v="0"/>
    <x v="9"/>
    <n v="0"/>
    <n v="0"/>
    <n v="0"/>
    <n v="0"/>
    <n v="0"/>
    <s v="N/A"/>
    <n v="0"/>
    <n v="0"/>
    <n v="0"/>
    <n v="0"/>
    <n v="0"/>
    <n v="0"/>
    <n v="0"/>
    <n v="0"/>
    <n v="0"/>
    <n v="0"/>
    <n v="0"/>
    <n v="0"/>
    <n v="0"/>
    <s v="FED HOUSNG &amp; COMM DEV FND"/>
    <s v="FHCD RENTON MSC EMER ASST C12"/>
    <s v="DEFAULT"/>
    <s v="Default"/>
  </r>
  <r>
    <x v="0"/>
    <s v="1111359"/>
    <s v="000000"/>
    <x v="19"/>
    <s v="0000000"/>
    <n v="2015"/>
    <x v="1"/>
    <x v="19"/>
    <n v="0"/>
    <n v="0"/>
    <n v="0"/>
    <n v="0"/>
    <n v="0"/>
    <s v="N/A"/>
    <n v="0"/>
    <n v="0"/>
    <n v="0"/>
    <n v="0"/>
    <n v="0"/>
    <n v="0"/>
    <n v="0"/>
    <n v="0"/>
    <n v="0"/>
    <n v="0"/>
    <n v="0"/>
    <n v="0"/>
    <n v="0"/>
    <s v="FED HOUSNG &amp; COMM DEV FND"/>
    <s v="FHCD RENTON MSC EMER ASST C12"/>
    <s v="DEFAULT"/>
    <s v="Default"/>
  </r>
  <r>
    <x v="0"/>
    <s v="1111359"/>
    <s v="000000"/>
    <x v="29"/>
    <s v="0000000"/>
    <n v="2015"/>
    <x v="1"/>
    <x v="29"/>
    <n v="0"/>
    <n v="0"/>
    <n v="0"/>
    <n v="0"/>
    <n v="0"/>
    <s v="N/A"/>
    <n v="0"/>
    <n v="0"/>
    <n v="0"/>
    <n v="0"/>
    <n v="0"/>
    <n v="0"/>
    <n v="0"/>
    <n v="0"/>
    <n v="0"/>
    <n v="0"/>
    <n v="0"/>
    <n v="0"/>
    <n v="0"/>
    <s v="FED HOUSNG &amp; COMM DEV FND"/>
    <s v="FHCD RENTON MSC EMER ASST C12"/>
    <s v="DEFAULT"/>
    <s v="Default"/>
  </r>
  <r>
    <x v="0"/>
    <s v="1111359"/>
    <s v="350047"/>
    <x v="55"/>
    <s v="0000000"/>
    <n v="2015"/>
    <x v="4"/>
    <x v="55"/>
    <n v="0"/>
    <n v="0"/>
    <n v="0"/>
    <n v="0"/>
    <n v="0"/>
    <s v="N/A"/>
    <n v="0"/>
    <n v="0"/>
    <n v="0"/>
    <n v="0"/>
    <n v="0"/>
    <n v="0"/>
    <n v="0"/>
    <n v="0"/>
    <n v="0"/>
    <n v="0"/>
    <n v="0"/>
    <n v="0"/>
    <n v="0"/>
    <s v="FED HOUSNG &amp; COMM DEV FND"/>
    <s v="FHCD RENTON MSC EMER ASST C12"/>
    <s v="PROGRAM YEAR PROJECTS"/>
    <s v="Default"/>
  </r>
  <r>
    <x v="0"/>
    <s v="1111359"/>
    <s v="350047"/>
    <x v="41"/>
    <s v="5590000"/>
    <n v="2015"/>
    <x v="3"/>
    <x v="41"/>
    <n v="0"/>
    <n v="0"/>
    <n v="0"/>
    <n v="0"/>
    <n v="0"/>
    <s v="N/A"/>
    <n v="0"/>
    <n v="0"/>
    <n v="0"/>
    <n v="0"/>
    <n v="0"/>
    <n v="0"/>
    <n v="0"/>
    <n v="0"/>
    <n v="0"/>
    <n v="0"/>
    <n v="0"/>
    <n v="0"/>
    <n v="0"/>
    <s v="FED HOUSNG &amp; COMM DEV FND"/>
    <s v="FHCD RENTON MSC EMER ASST C12"/>
    <s v="PROGRAM YEAR PROJECTS"/>
    <s v="HOUSING AND COMMUNITY DEVELOPMENT"/>
  </r>
  <r>
    <x v="0"/>
    <s v="1111359"/>
    <s v="350047"/>
    <x v="112"/>
    <s v="5590000"/>
    <n v="2015"/>
    <x v="3"/>
    <x v="112"/>
    <n v="0"/>
    <n v="0"/>
    <n v="0"/>
    <n v="0"/>
    <n v="0"/>
    <s v="N/A"/>
    <n v="0"/>
    <n v="0"/>
    <n v="0"/>
    <n v="0"/>
    <n v="0"/>
    <n v="0"/>
    <n v="0"/>
    <n v="0"/>
    <n v="0"/>
    <n v="0"/>
    <n v="0"/>
    <n v="0"/>
    <n v="0"/>
    <s v="FED HOUSNG &amp; COMM DEV FND"/>
    <s v="FHCD RENTON MSC EMER ASST C12"/>
    <s v="PROGRAM YEAR PROJECTS"/>
    <s v="HOUSING AND COMMUNITY DEVELOPMENT"/>
  </r>
  <r>
    <x v="0"/>
    <s v="1111359"/>
    <s v="350047"/>
    <x v="108"/>
    <s v="5590000"/>
    <n v="2015"/>
    <x v="3"/>
    <x v="108"/>
    <n v="0"/>
    <n v="0"/>
    <n v="0"/>
    <n v="0"/>
    <n v="0"/>
    <s v="N/A"/>
    <n v="0"/>
    <n v="0"/>
    <n v="0"/>
    <n v="0"/>
    <n v="0"/>
    <n v="0"/>
    <n v="0"/>
    <n v="0"/>
    <n v="0"/>
    <n v="0"/>
    <n v="0"/>
    <n v="0"/>
    <n v="0"/>
    <s v="FED HOUSNG &amp; COMM DEV FND"/>
    <s v="FHCD RENTON MSC EMER ASST C12"/>
    <s v="PROGRAM YEAR PROJECTS"/>
    <s v="HOUSING AND COMMUNITY DEVELOPMENT"/>
  </r>
  <r>
    <x v="0"/>
    <s v="1111360"/>
    <s v="000000"/>
    <x v="6"/>
    <s v="0000000"/>
    <n v="2015"/>
    <x v="0"/>
    <x v="6"/>
    <n v="0"/>
    <n v="0"/>
    <n v="0"/>
    <n v="0"/>
    <n v="0"/>
    <s v="N/A"/>
    <n v="0"/>
    <n v="0"/>
    <n v="27"/>
    <n v="-27"/>
    <n v="0"/>
    <n v="0"/>
    <n v="0"/>
    <n v="0"/>
    <n v="0"/>
    <n v="0"/>
    <n v="0"/>
    <n v="0"/>
    <n v="0"/>
    <s v="FED HOUSNG &amp; COMM DEV FND"/>
    <s v="FHCD 2012 HSG REPAIR PROG C12"/>
    <s v="DEFAULT"/>
    <s v="Default"/>
  </r>
  <r>
    <x v="0"/>
    <s v="1111360"/>
    <s v="000000"/>
    <x v="9"/>
    <s v="0000000"/>
    <n v="2015"/>
    <x v="0"/>
    <x v="9"/>
    <n v="0"/>
    <n v="0"/>
    <n v="0"/>
    <n v="0"/>
    <n v="0"/>
    <s v="N/A"/>
    <n v="0"/>
    <n v="0"/>
    <n v="0"/>
    <n v="0"/>
    <n v="0"/>
    <n v="0"/>
    <n v="0"/>
    <n v="0"/>
    <n v="0"/>
    <n v="0"/>
    <n v="0"/>
    <n v="0"/>
    <n v="0"/>
    <s v="FED HOUSNG &amp; COMM DEV FND"/>
    <s v="FHCD 2012 HSG REPAIR PROG C12"/>
    <s v="DEFAULT"/>
    <s v="Default"/>
  </r>
  <r>
    <x v="0"/>
    <s v="1111360"/>
    <s v="000000"/>
    <x v="19"/>
    <s v="0000000"/>
    <n v="2015"/>
    <x v="1"/>
    <x v="19"/>
    <n v="0"/>
    <n v="0"/>
    <n v="0"/>
    <n v="0"/>
    <n v="0"/>
    <s v="N/A"/>
    <n v="0"/>
    <n v="0"/>
    <n v="0"/>
    <n v="0"/>
    <n v="0"/>
    <n v="0"/>
    <n v="0"/>
    <n v="0"/>
    <n v="0"/>
    <n v="0"/>
    <n v="0"/>
    <n v="0"/>
    <n v="0"/>
    <s v="FED HOUSNG &amp; COMM DEV FND"/>
    <s v="FHCD 2012 HSG REPAIR PROG C12"/>
    <s v="DEFAULT"/>
    <s v="Default"/>
  </r>
  <r>
    <x v="0"/>
    <s v="1111360"/>
    <s v="000000"/>
    <x v="29"/>
    <s v="0000000"/>
    <n v="2015"/>
    <x v="1"/>
    <x v="29"/>
    <n v="0"/>
    <n v="0"/>
    <n v="0"/>
    <n v="0"/>
    <n v="0"/>
    <s v="N/A"/>
    <n v="0"/>
    <n v="0"/>
    <n v="0"/>
    <n v="0"/>
    <n v="0"/>
    <n v="0"/>
    <n v="0"/>
    <n v="0"/>
    <n v="0"/>
    <n v="0"/>
    <n v="0"/>
    <n v="0"/>
    <n v="0"/>
    <s v="FED HOUSNG &amp; COMM DEV FND"/>
    <s v="FHCD 2012 HSG REPAIR PROG C12"/>
    <s v="DEFAULT"/>
    <s v="Default"/>
  </r>
  <r>
    <x v="0"/>
    <s v="1111360"/>
    <s v="350047"/>
    <x v="55"/>
    <s v="0000000"/>
    <n v="2015"/>
    <x v="4"/>
    <x v="55"/>
    <n v="0"/>
    <n v="0"/>
    <n v="-27"/>
    <n v="0"/>
    <n v="27"/>
    <s v="N/A"/>
    <n v="0"/>
    <n v="0"/>
    <n v="-27"/>
    <n v="0"/>
    <n v="0"/>
    <n v="0"/>
    <n v="0"/>
    <n v="0"/>
    <n v="0"/>
    <n v="0"/>
    <n v="0"/>
    <n v="0"/>
    <n v="0"/>
    <s v="FED HOUSNG &amp; COMM DEV FND"/>
    <s v="FHCD 2012 HSG REPAIR PROG C12"/>
    <s v="PROGRAM YEAR PROJECTS"/>
    <s v="Default"/>
  </r>
  <r>
    <x v="0"/>
    <s v="1111360"/>
    <s v="350047"/>
    <x v="37"/>
    <s v="0000000"/>
    <n v="2015"/>
    <x v="4"/>
    <x v="37"/>
    <n v="0"/>
    <n v="0"/>
    <n v="0"/>
    <n v="0"/>
    <n v="0"/>
    <s v="N/A"/>
    <n v="0"/>
    <n v="0"/>
    <n v="0"/>
    <n v="0"/>
    <n v="0"/>
    <n v="0"/>
    <n v="0"/>
    <n v="0"/>
    <n v="0"/>
    <n v="0"/>
    <n v="0"/>
    <n v="0"/>
    <n v="0"/>
    <s v="FED HOUSNG &amp; COMM DEV FND"/>
    <s v="FHCD 2012 HSG REPAIR PROG C12"/>
    <s v="PROGRAM YEAR PROJECTS"/>
    <s v="Default"/>
  </r>
  <r>
    <x v="0"/>
    <s v="1111360"/>
    <s v="350047"/>
    <x v="36"/>
    <s v="5590000"/>
    <n v="2015"/>
    <x v="3"/>
    <x v="36"/>
    <n v="0"/>
    <n v="0"/>
    <n v="0"/>
    <n v="0"/>
    <n v="0"/>
    <s v="N/A"/>
    <n v="0"/>
    <n v="0"/>
    <n v="0"/>
    <n v="0"/>
    <n v="0"/>
    <n v="0"/>
    <n v="0"/>
    <n v="0"/>
    <n v="0"/>
    <n v="0"/>
    <n v="0"/>
    <n v="0"/>
    <n v="0"/>
    <s v="FED HOUSNG &amp; COMM DEV FND"/>
    <s v="FHCD 2012 HSG REPAIR PROG C12"/>
    <s v="PROGRAM YEAR PROJECTS"/>
    <s v="HOUSING AND COMMUNITY DEVELOPMENT"/>
  </r>
  <r>
    <x v="0"/>
    <s v="1111360"/>
    <s v="350047"/>
    <x v="135"/>
    <s v="5590000"/>
    <n v="2015"/>
    <x v="3"/>
    <x v="135"/>
    <n v="0"/>
    <n v="0"/>
    <n v="0"/>
    <n v="0"/>
    <n v="0"/>
    <s v="N/A"/>
    <n v="0"/>
    <n v="0"/>
    <n v="0"/>
    <n v="0"/>
    <n v="0"/>
    <n v="0"/>
    <n v="0"/>
    <n v="0"/>
    <n v="0"/>
    <n v="0"/>
    <n v="0"/>
    <n v="0"/>
    <n v="0"/>
    <s v="FED HOUSNG &amp; COMM DEV FND"/>
    <s v="FHCD 2012 HSG REPAIR PROG C12"/>
    <s v="PROGRAM YEAR PROJECTS"/>
    <s v="HOUSING AND COMMUNITY DEVELOPMENT"/>
  </r>
  <r>
    <x v="0"/>
    <s v="1111360"/>
    <s v="350047"/>
    <x v="41"/>
    <s v="5590000"/>
    <n v="2015"/>
    <x v="3"/>
    <x v="41"/>
    <n v="0"/>
    <n v="0"/>
    <n v="0"/>
    <n v="0"/>
    <n v="0"/>
    <s v="N/A"/>
    <n v="0"/>
    <n v="0"/>
    <n v="0"/>
    <n v="0"/>
    <n v="0"/>
    <n v="0"/>
    <n v="0"/>
    <n v="0"/>
    <n v="0"/>
    <n v="0"/>
    <n v="0"/>
    <n v="0"/>
    <n v="0"/>
    <s v="FED HOUSNG &amp; COMM DEV FND"/>
    <s v="FHCD 2012 HSG REPAIR PROG C12"/>
    <s v="PROGRAM YEAR PROJECTS"/>
    <s v="HOUSING AND COMMUNITY DEVELOPMENT"/>
  </r>
  <r>
    <x v="0"/>
    <s v="1111360"/>
    <s v="350047"/>
    <x v="112"/>
    <s v="5590000"/>
    <n v="2015"/>
    <x v="3"/>
    <x v="112"/>
    <n v="0"/>
    <n v="0"/>
    <n v="0"/>
    <n v="0"/>
    <n v="0"/>
    <s v="N/A"/>
    <n v="0"/>
    <n v="0"/>
    <n v="0"/>
    <n v="0"/>
    <n v="0"/>
    <n v="0"/>
    <n v="0"/>
    <n v="0"/>
    <n v="0"/>
    <n v="0"/>
    <n v="0"/>
    <n v="0"/>
    <n v="0"/>
    <s v="FED HOUSNG &amp; COMM DEV FND"/>
    <s v="FHCD 2012 HSG REPAIR PROG C12"/>
    <s v="PROGRAM YEAR PROJECTS"/>
    <s v="HOUSING AND COMMUNITY DEVELOPMENT"/>
  </r>
  <r>
    <x v="0"/>
    <s v="1111360"/>
    <s v="350047"/>
    <x v="108"/>
    <s v="5590000"/>
    <n v="2015"/>
    <x v="3"/>
    <x v="108"/>
    <n v="0"/>
    <n v="0"/>
    <n v="0"/>
    <n v="0"/>
    <n v="0"/>
    <s v="N/A"/>
    <n v="0"/>
    <n v="0"/>
    <n v="0"/>
    <n v="0"/>
    <n v="0"/>
    <n v="0"/>
    <n v="0"/>
    <n v="0"/>
    <n v="0"/>
    <n v="0"/>
    <n v="0"/>
    <n v="0"/>
    <n v="0"/>
    <s v="FED HOUSNG &amp; COMM DEV FND"/>
    <s v="FHCD 2012 HSG REPAIR PROG C12"/>
    <s v="PROGRAM YEAR PROJECTS"/>
    <s v="HOUSING AND COMMUNITY DEVELOPMENT"/>
  </r>
  <r>
    <x v="0"/>
    <s v="1111360"/>
    <s v="350047"/>
    <x v="108"/>
    <s v="5592000"/>
    <n v="2015"/>
    <x v="3"/>
    <x v="108"/>
    <n v="0"/>
    <n v="0"/>
    <n v="27"/>
    <n v="0"/>
    <n v="-27"/>
    <s v="N/A"/>
    <n v="0"/>
    <n v="0"/>
    <n v="27"/>
    <n v="0"/>
    <n v="0"/>
    <n v="0"/>
    <n v="0"/>
    <n v="0"/>
    <n v="0"/>
    <n v="0"/>
    <n v="0"/>
    <n v="0"/>
    <n v="0"/>
    <s v="FED HOUSNG &amp; COMM DEV FND"/>
    <s v="FHCD 2012 HSG REPAIR PROG C12"/>
    <s v="PROGRAM YEAR PROJECTS"/>
    <s v="HOUSING AND COMMUNITY SERVICES"/>
  </r>
  <r>
    <x v="0"/>
    <s v="1111360"/>
    <s v="350047"/>
    <x v="116"/>
    <s v="5590000"/>
    <n v="2015"/>
    <x v="3"/>
    <x v="116"/>
    <n v="0"/>
    <n v="0"/>
    <n v="0"/>
    <n v="0"/>
    <n v="0"/>
    <s v="N/A"/>
    <n v="0"/>
    <n v="0"/>
    <n v="0"/>
    <n v="0"/>
    <n v="0"/>
    <n v="0"/>
    <n v="0"/>
    <n v="0"/>
    <n v="0"/>
    <n v="0"/>
    <n v="0"/>
    <n v="0"/>
    <n v="0"/>
    <s v="FED HOUSNG &amp; COMM DEV FND"/>
    <s v="FHCD 2012 HSG REPAIR PROG C12"/>
    <s v="PROGRAM YEAR PROJECTS"/>
    <s v="HOUSING AND COMMUNITY DEVELOPMENT"/>
  </r>
  <r>
    <x v="0"/>
    <s v="1111361"/>
    <s v="350206"/>
    <x v="41"/>
    <s v="5590000"/>
    <n v="2015"/>
    <x v="3"/>
    <x v="41"/>
    <n v="0"/>
    <n v="0"/>
    <n v="0"/>
    <n v="0"/>
    <n v="0"/>
    <s v="N/A"/>
    <n v="0"/>
    <n v="0"/>
    <n v="0"/>
    <n v="0"/>
    <n v="0"/>
    <n v="0"/>
    <n v="0"/>
    <n v="0"/>
    <n v="0"/>
    <n v="0"/>
    <n v="0"/>
    <n v="0"/>
    <n v="0"/>
    <s v="FED HOUSNG &amp; COMM DEV FND"/>
    <s v="FHCD 2011 ESG SHELTER OPS E11"/>
    <s v="ESG PROGRAM"/>
    <s v="HOUSING AND COMMUNITY DEVELOPMENT"/>
  </r>
  <r>
    <x v="0"/>
    <s v="1111363"/>
    <s v="000000"/>
    <x v="6"/>
    <s v="0000000"/>
    <n v="2015"/>
    <x v="0"/>
    <x v="6"/>
    <n v="0"/>
    <n v="0"/>
    <n v="0"/>
    <n v="0"/>
    <n v="0"/>
    <s v="N/A"/>
    <n v="0"/>
    <n v="0"/>
    <n v="0"/>
    <n v="0"/>
    <n v="0"/>
    <n v="0"/>
    <n v="0"/>
    <n v="0"/>
    <n v="0"/>
    <n v="0"/>
    <n v="0"/>
    <n v="0"/>
    <n v="0"/>
    <s v="FED HOUSNG &amp; COMM DEV FND"/>
    <s v="FHCD FOY EMER SHELTER C12"/>
    <s v="DEFAULT"/>
    <s v="Default"/>
  </r>
  <r>
    <x v="0"/>
    <s v="1111363"/>
    <s v="000000"/>
    <x v="9"/>
    <s v="0000000"/>
    <n v="2015"/>
    <x v="0"/>
    <x v="9"/>
    <n v="0"/>
    <n v="0"/>
    <n v="0"/>
    <n v="0"/>
    <n v="0"/>
    <s v="N/A"/>
    <n v="0"/>
    <n v="0"/>
    <n v="0"/>
    <n v="0"/>
    <n v="0"/>
    <n v="0"/>
    <n v="0"/>
    <n v="0"/>
    <n v="0"/>
    <n v="0"/>
    <n v="0"/>
    <n v="0"/>
    <n v="0"/>
    <s v="FED HOUSNG &amp; COMM DEV FND"/>
    <s v="FHCD FOY EMER SHELTER C12"/>
    <s v="DEFAULT"/>
    <s v="Default"/>
  </r>
  <r>
    <x v="0"/>
    <s v="1111363"/>
    <s v="000000"/>
    <x v="19"/>
    <s v="0000000"/>
    <n v="2015"/>
    <x v="1"/>
    <x v="19"/>
    <n v="0"/>
    <n v="0"/>
    <n v="0"/>
    <n v="0"/>
    <n v="0"/>
    <s v="N/A"/>
    <n v="0"/>
    <n v="0"/>
    <n v="0"/>
    <n v="0"/>
    <n v="0"/>
    <n v="0"/>
    <n v="0"/>
    <n v="0"/>
    <n v="0"/>
    <n v="0"/>
    <n v="0"/>
    <n v="0"/>
    <n v="0"/>
    <s v="FED HOUSNG &amp; COMM DEV FND"/>
    <s v="FHCD FOY EMER SHELTER C12"/>
    <s v="DEFAULT"/>
    <s v="Default"/>
  </r>
  <r>
    <x v="0"/>
    <s v="1111363"/>
    <s v="000000"/>
    <x v="29"/>
    <s v="0000000"/>
    <n v="2015"/>
    <x v="1"/>
    <x v="29"/>
    <n v="0"/>
    <n v="0"/>
    <n v="0"/>
    <n v="0"/>
    <n v="0"/>
    <s v="N/A"/>
    <n v="0"/>
    <n v="0"/>
    <n v="0"/>
    <n v="0"/>
    <n v="0"/>
    <n v="0"/>
    <n v="0"/>
    <n v="0"/>
    <n v="0"/>
    <n v="0"/>
    <n v="0"/>
    <n v="0"/>
    <n v="0"/>
    <s v="FED HOUSNG &amp; COMM DEV FND"/>
    <s v="FHCD FOY EMER SHELTER C12"/>
    <s v="DEFAULT"/>
    <s v="Default"/>
  </r>
  <r>
    <x v="0"/>
    <s v="1111363"/>
    <s v="350047"/>
    <x v="55"/>
    <s v="0000000"/>
    <n v="2015"/>
    <x v="4"/>
    <x v="55"/>
    <n v="0"/>
    <n v="0"/>
    <n v="0"/>
    <n v="0"/>
    <n v="0"/>
    <s v="N/A"/>
    <n v="0"/>
    <n v="0"/>
    <n v="0"/>
    <n v="0"/>
    <n v="0"/>
    <n v="0"/>
    <n v="0"/>
    <n v="0"/>
    <n v="0"/>
    <n v="0"/>
    <n v="0"/>
    <n v="0"/>
    <n v="0"/>
    <s v="FED HOUSNG &amp; COMM DEV FND"/>
    <s v="FHCD FOY EMER SHELTER C12"/>
    <s v="PROGRAM YEAR PROJECTS"/>
    <s v="Default"/>
  </r>
  <r>
    <x v="0"/>
    <s v="1111363"/>
    <s v="350047"/>
    <x v="55"/>
    <s v="5590000"/>
    <n v="2015"/>
    <x v="4"/>
    <x v="55"/>
    <n v="0"/>
    <n v="0"/>
    <n v="0"/>
    <n v="0"/>
    <n v="0"/>
    <s v="N/A"/>
    <n v="0"/>
    <n v="0"/>
    <n v="0"/>
    <n v="0"/>
    <n v="0"/>
    <n v="0"/>
    <n v="0"/>
    <n v="0"/>
    <n v="0"/>
    <n v="0"/>
    <n v="0"/>
    <n v="0"/>
    <n v="0"/>
    <s v="FED HOUSNG &amp; COMM DEV FND"/>
    <s v="FHCD FOY EMER SHELTER C12"/>
    <s v="PROGRAM YEAR PROJECTS"/>
    <s v="HOUSING AND COMMUNITY DEVELOPMENT"/>
  </r>
  <r>
    <x v="0"/>
    <s v="1111363"/>
    <s v="350047"/>
    <x v="41"/>
    <s v="5590000"/>
    <n v="2015"/>
    <x v="3"/>
    <x v="41"/>
    <n v="0"/>
    <n v="0"/>
    <n v="0"/>
    <n v="0"/>
    <n v="0"/>
    <s v="N/A"/>
    <n v="0"/>
    <n v="0"/>
    <n v="0"/>
    <n v="0"/>
    <n v="0"/>
    <n v="0"/>
    <n v="0"/>
    <n v="0"/>
    <n v="0"/>
    <n v="0"/>
    <n v="0"/>
    <n v="0"/>
    <n v="0"/>
    <s v="FED HOUSNG &amp; COMM DEV FND"/>
    <s v="FHCD FOY EMER SHELTER C12"/>
    <s v="PROGRAM YEAR PROJECTS"/>
    <s v="HOUSING AND COMMUNITY DEVELOPMENT"/>
  </r>
  <r>
    <x v="0"/>
    <s v="1111363"/>
    <s v="350047"/>
    <x v="108"/>
    <s v="0000000"/>
    <n v="2015"/>
    <x v="3"/>
    <x v="108"/>
    <n v="0"/>
    <n v="0"/>
    <n v="0"/>
    <n v="0"/>
    <n v="0"/>
    <s v="N/A"/>
    <n v="0"/>
    <n v="0"/>
    <n v="0"/>
    <n v="0"/>
    <n v="0"/>
    <n v="0"/>
    <n v="0"/>
    <n v="0"/>
    <n v="0"/>
    <n v="0"/>
    <n v="0"/>
    <n v="0"/>
    <n v="0"/>
    <s v="FED HOUSNG &amp; COMM DEV FND"/>
    <s v="FHCD FOY EMER SHELTER C12"/>
    <s v="PROGRAM YEAR PROJECTS"/>
    <s v="Default"/>
  </r>
  <r>
    <x v="0"/>
    <s v="1111363"/>
    <s v="350047"/>
    <x v="108"/>
    <s v="5590000"/>
    <n v="2015"/>
    <x v="3"/>
    <x v="108"/>
    <n v="0"/>
    <n v="0"/>
    <n v="0"/>
    <n v="0"/>
    <n v="0"/>
    <s v="N/A"/>
    <n v="0"/>
    <n v="0"/>
    <n v="0"/>
    <n v="0"/>
    <n v="0"/>
    <n v="0"/>
    <n v="0"/>
    <n v="0"/>
    <n v="0"/>
    <n v="0"/>
    <n v="0"/>
    <n v="0"/>
    <n v="0"/>
    <s v="FED HOUSNG &amp; COMM DEV FND"/>
    <s v="FHCD FOY EMER SHELTER C12"/>
    <s v="PROGRAM YEAR PROJECTS"/>
    <s v="HOUSING AND COMMUNITY DEVELOPMENT"/>
  </r>
  <r>
    <x v="0"/>
    <s v="1111364"/>
    <s v="000000"/>
    <x v="6"/>
    <s v="0000000"/>
    <n v="2015"/>
    <x v="0"/>
    <x v="6"/>
    <n v="0"/>
    <n v="0"/>
    <n v="7500"/>
    <n v="0"/>
    <n v="-7500"/>
    <s v="N/A"/>
    <n v="0"/>
    <n v="0"/>
    <n v="0"/>
    <n v="0"/>
    <n v="0"/>
    <n v="0"/>
    <n v="0"/>
    <n v="0"/>
    <n v="0"/>
    <n v="0"/>
    <n v="7500"/>
    <n v="0"/>
    <n v="0"/>
    <s v="FED HOUSNG &amp; COMM DEV FND"/>
    <s v="FHCD HOME HFP HSG DEV H12"/>
    <s v="DEFAULT"/>
    <s v="Default"/>
  </r>
  <r>
    <x v="0"/>
    <s v="1111364"/>
    <s v="000000"/>
    <x v="9"/>
    <s v="0000000"/>
    <n v="2015"/>
    <x v="0"/>
    <x v="9"/>
    <n v="0"/>
    <n v="0"/>
    <n v="7500"/>
    <n v="0"/>
    <n v="-7500"/>
    <s v="N/A"/>
    <n v="0"/>
    <n v="0"/>
    <n v="0"/>
    <n v="0"/>
    <n v="0"/>
    <n v="0"/>
    <n v="7500"/>
    <n v="0"/>
    <n v="0"/>
    <n v="0"/>
    <n v="0"/>
    <n v="0"/>
    <n v="0"/>
    <s v="FED HOUSNG &amp; COMM DEV FND"/>
    <s v="FHCD HOME HFP HSG DEV H12"/>
    <s v="DEFAULT"/>
    <s v="Default"/>
  </r>
  <r>
    <x v="0"/>
    <s v="1111364"/>
    <s v="000000"/>
    <x v="29"/>
    <s v="0000000"/>
    <n v="2015"/>
    <x v="1"/>
    <x v="29"/>
    <n v="0"/>
    <n v="0"/>
    <n v="-15000"/>
    <n v="0"/>
    <n v="15000"/>
    <s v="N/A"/>
    <n v="0"/>
    <n v="0"/>
    <n v="0"/>
    <n v="0"/>
    <n v="0"/>
    <n v="0"/>
    <n v="-7500"/>
    <n v="0"/>
    <n v="0"/>
    <n v="0"/>
    <n v="-7500"/>
    <n v="0"/>
    <n v="0"/>
    <s v="FED HOUSNG &amp; COMM DEV FND"/>
    <s v="FHCD HOME HFP HSG DEV H12"/>
    <s v="DEFAULT"/>
    <s v="Default"/>
  </r>
  <r>
    <x v="0"/>
    <s v="1111364"/>
    <s v="350007"/>
    <x v="55"/>
    <s v="5590000"/>
    <n v="2015"/>
    <x v="4"/>
    <x v="55"/>
    <n v="0"/>
    <n v="0"/>
    <n v="0"/>
    <n v="0"/>
    <n v="0"/>
    <s v="N/A"/>
    <n v="0"/>
    <n v="0"/>
    <n v="0"/>
    <n v="0"/>
    <n v="0"/>
    <n v="0"/>
    <n v="0"/>
    <n v="0"/>
    <n v="0"/>
    <n v="0"/>
    <n v="0"/>
    <n v="0"/>
    <n v="0"/>
    <s v="FED HOUSNG &amp; COMM DEV FND"/>
    <s v="FHCD HOME HFP HSG DEV H12"/>
    <s v="HOME SBRCPNT UNALL"/>
    <s v="HOUSING AND COMMUNITY DEVELOPMENT"/>
  </r>
  <r>
    <x v="0"/>
    <s v="1111364"/>
    <s v="350007"/>
    <x v="43"/>
    <s v="0000000"/>
    <n v="2015"/>
    <x v="4"/>
    <x v="43"/>
    <n v="0"/>
    <n v="0"/>
    <n v="0"/>
    <n v="0"/>
    <n v="0"/>
    <s v="N/A"/>
    <n v="0"/>
    <n v="0"/>
    <n v="0"/>
    <n v="0"/>
    <n v="0"/>
    <n v="0"/>
    <n v="0"/>
    <n v="0"/>
    <n v="0"/>
    <n v="0"/>
    <n v="0"/>
    <n v="0"/>
    <n v="0"/>
    <s v="FED HOUSNG &amp; COMM DEV FND"/>
    <s v="FHCD HOME HFP HSG DEV H12"/>
    <s v="HOME SBRCPNT UNALL"/>
    <s v="Default"/>
  </r>
  <r>
    <x v="0"/>
    <s v="1111364"/>
    <s v="350007"/>
    <x v="43"/>
    <s v="5590000"/>
    <n v="2015"/>
    <x v="4"/>
    <x v="43"/>
    <n v="0"/>
    <n v="0"/>
    <n v="0"/>
    <n v="0"/>
    <n v="0"/>
    <s v="N/A"/>
    <n v="0"/>
    <n v="0"/>
    <n v="0"/>
    <n v="0"/>
    <n v="0"/>
    <n v="0"/>
    <n v="0"/>
    <n v="0"/>
    <n v="0"/>
    <n v="0"/>
    <n v="0"/>
    <n v="0"/>
    <n v="0"/>
    <s v="FED HOUSNG &amp; COMM DEV FND"/>
    <s v="FHCD HOME HFP HSG DEV H12"/>
    <s v="HOME SBRCPNT UNALL"/>
    <s v="HOUSING AND COMMUNITY DEVELOPMENT"/>
  </r>
  <r>
    <x v="0"/>
    <s v="1111364"/>
    <s v="350007"/>
    <x v="46"/>
    <s v="0000000"/>
    <n v="2015"/>
    <x v="4"/>
    <x v="46"/>
    <n v="0"/>
    <n v="0"/>
    <n v="0"/>
    <n v="0"/>
    <n v="0"/>
    <s v="N/A"/>
    <n v="0"/>
    <n v="0"/>
    <n v="0"/>
    <n v="0"/>
    <n v="0"/>
    <n v="0"/>
    <n v="0"/>
    <n v="0"/>
    <n v="0"/>
    <n v="0"/>
    <n v="0"/>
    <n v="0"/>
    <n v="0"/>
    <s v="FED HOUSNG &amp; COMM DEV FND"/>
    <s v="FHCD HOME HFP HSG DEV H12"/>
    <s v="HOME SBRCPNT UNALL"/>
    <s v="Default"/>
  </r>
  <r>
    <x v="0"/>
    <s v="1111364"/>
    <s v="350007"/>
    <x v="46"/>
    <s v="5590000"/>
    <n v="2015"/>
    <x v="4"/>
    <x v="46"/>
    <n v="0"/>
    <n v="0"/>
    <n v="0"/>
    <n v="0"/>
    <n v="0"/>
    <s v="N/A"/>
    <n v="0"/>
    <n v="0"/>
    <n v="0"/>
    <n v="0"/>
    <n v="0"/>
    <n v="0"/>
    <n v="0"/>
    <n v="0"/>
    <n v="0"/>
    <n v="0"/>
    <n v="0"/>
    <n v="0"/>
    <n v="0"/>
    <s v="FED HOUSNG &amp; COMM DEV FND"/>
    <s v="FHCD HOME HFP HSG DEV H12"/>
    <s v="HOME SBRCPNT UNALL"/>
    <s v="HOUSING AND COMMUNITY DEVELOPMENT"/>
  </r>
  <r>
    <x v="0"/>
    <s v="1111364"/>
    <s v="350007"/>
    <x v="38"/>
    <s v="5590000"/>
    <n v="2015"/>
    <x v="3"/>
    <x v="38"/>
    <n v="0"/>
    <n v="0"/>
    <n v="0"/>
    <n v="0"/>
    <n v="0"/>
    <s v="N/A"/>
    <n v="0"/>
    <n v="0"/>
    <n v="0"/>
    <n v="0"/>
    <n v="0"/>
    <n v="0"/>
    <n v="0"/>
    <n v="0"/>
    <n v="0"/>
    <n v="0"/>
    <n v="0"/>
    <n v="0"/>
    <n v="0"/>
    <s v="FED HOUSNG &amp; COMM DEV FND"/>
    <s v="FHCD HOME HFP HSG DEV H12"/>
    <s v="HOME SBRCPNT UNALL"/>
    <s v="HOUSING AND COMMUNITY DEVELOPMENT"/>
  </r>
  <r>
    <x v="0"/>
    <s v="1111364"/>
    <s v="350007"/>
    <x v="53"/>
    <s v="5590000"/>
    <n v="2015"/>
    <x v="3"/>
    <x v="53"/>
    <n v="0"/>
    <n v="0"/>
    <n v="0"/>
    <n v="0"/>
    <n v="0"/>
    <s v="N/A"/>
    <n v="0"/>
    <n v="0"/>
    <n v="0"/>
    <n v="0"/>
    <n v="0"/>
    <n v="0"/>
    <n v="0"/>
    <n v="0"/>
    <n v="0"/>
    <n v="0"/>
    <n v="0"/>
    <n v="0"/>
    <n v="0"/>
    <s v="FED HOUSNG &amp; COMM DEV FND"/>
    <s v="FHCD HOME HFP HSG DEV H12"/>
    <s v="HOME SBRCPNT UNALL"/>
    <s v="HOUSING AND COMMUNITY DEVELOPMENT"/>
  </r>
  <r>
    <x v="0"/>
    <s v="1111364"/>
    <s v="350007"/>
    <x v="54"/>
    <s v="5590000"/>
    <n v="2015"/>
    <x v="3"/>
    <x v="54"/>
    <n v="0"/>
    <n v="0"/>
    <n v="0"/>
    <n v="0"/>
    <n v="0"/>
    <s v="N/A"/>
    <n v="0"/>
    <n v="0"/>
    <n v="0"/>
    <n v="0"/>
    <n v="0"/>
    <n v="0"/>
    <n v="0"/>
    <n v="0"/>
    <n v="0"/>
    <n v="0"/>
    <n v="0"/>
    <n v="0"/>
    <n v="0"/>
    <s v="FED HOUSNG &amp; COMM DEV FND"/>
    <s v="FHCD HOME HFP HSG DEV H12"/>
    <s v="HOME SBRCPNT UNALL"/>
    <s v="HOUSING AND COMMUNITY DEVELOPMENT"/>
  </r>
  <r>
    <x v="0"/>
    <s v="1111364"/>
    <s v="350007"/>
    <x v="148"/>
    <s v="5590000"/>
    <n v="2015"/>
    <x v="3"/>
    <x v="73"/>
    <n v="0"/>
    <n v="0"/>
    <n v="0"/>
    <n v="0"/>
    <n v="0"/>
    <s v="N/A"/>
    <n v="0"/>
    <n v="0"/>
    <n v="0"/>
    <n v="0"/>
    <n v="0"/>
    <n v="0"/>
    <n v="0"/>
    <n v="0"/>
    <n v="0"/>
    <n v="0"/>
    <n v="0"/>
    <n v="0"/>
    <n v="0"/>
    <s v="FED HOUSNG &amp; COMM DEV FND"/>
    <s v="FHCD HOME HFP HSG DEV H12"/>
    <s v="HOME SBRCPNT UNALL"/>
    <s v="HOUSING AND COMMUNITY DEVELOPMENT"/>
  </r>
  <r>
    <x v="0"/>
    <s v="1111365"/>
    <s v="000000"/>
    <x v="6"/>
    <s v="0000000"/>
    <n v="2015"/>
    <x v="0"/>
    <x v="6"/>
    <n v="0"/>
    <n v="0"/>
    <n v="-40"/>
    <n v="0"/>
    <n v="40"/>
    <s v="N/A"/>
    <n v="0"/>
    <n v="0"/>
    <n v="0"/>
    <n v="0"/>
    <n v="0"/>
    <n v="0"/>
    <n v="-40"/>
    <n v="0"/>
    <n v="0"/>
    <n v="0"/>
    <n v="0"/>
    <n v="0"/>
    <n v="0"/>
    <s v="FED HOUSNG &amp; COMM DEV FND"/>
    <s v="FHCD CONSEJO MI CASA M11"/>
    <s v="DEFAULT"/>
    <s v="Default"/>
  </r>
  <r>
    <x v="0"/>
    <s v="1111365"/>
    <s v="000000"/>
    <x v="9"/>
    <s v="0000000"/>
    <n v="2015"/>
    <x v="0"/>
    <x v="9"/>
    <n v="0"/>
    <n v="0"/>
    <n v="0"/>
    <n v="0"/>
    <n v="0"/>
    <s v="N/A"/>
    <n v="0"/>
    <n v="0"/>
    <n v="0"/>
    <n v="0"/>
    <n v="0"/>
    <n v="0"/>
    <n v="0"/>
    <n v="0"/>
    <n v="0"/>
    <n v="0"/>
    <n v="0"/>
    <n v="0"/>
    <n v="0"/>
    <s v="FED HOUSNG &amp; COMM DEV FND"/>
    <s v="FHCD CONSEJO MI CASA M11"/>
    <s v="DEFAULT"/>
    <s v="Default"/>
  </r>
  <r>
    <x v="0"/>
    <s v="1111365"/>
    <s v="000000"/>
    <x v="29"/>
    <s v="0000000"/>
    <n v="2015"/>
    <x v="1"/>
    <x v="29"/>
    <n v="0"/>
    <n v="0"/>
    <n v="40"/>
    <n v="0"/>
    <n v="-40"/>
    <s v="N/A"/>
    <n v="0"/>
    <n v="0"/>
    <n v="0"/>
    <n v="0"/>
    <n v="0"/>
    <n v="0"/>
    <n v="40"/>
    <n v="0"/>
    <n v="0"/>
    <n v="0"/>
    <n v="0"/>
    <n v="0"/>
    <n v="0"/>
    <s v="FED HOUSNG &amp; COMM DEV FND"/>
    <s v="FHCD CONSEJO MI CASA M11"/>
    <s v="DEFAULT"/>
    <s v="Default"/>
  </r>
  <r>
    <x v="0"/>
    <s v="1111365"/>
    <s v="350102"/>
    <x v="64"/>
    <s v="0000000"/>
    <n v="2015"/>
    <x v="4"/>
    <x v="64"/>
    <n v="0"/>
    <n v="0"/>
    <n v="0"/>
    <n v="0"/>
    <n v="0"/>
    <s v="N/A"/>
    <n v="0"/>
    <n v="0"/>
    <n v="0"/>
    <n v="0"/>
    <n v="0"/>
    <n v="0"/>
    <n v="0"/>
    <n v="0"/>
    <n v="0"/>
    <n v="0"/>
    <n v="0"/>
    <n v="0"/>
    <n v="0"/>
    <s v="FED HOUSNG &amp; COMM DEV FND"/>
    <s v="FHCD CONSEJO MI CASA M11"/>
    <s v="MULTISVRC CTRS N E KNG CO"/>
    <s v="Default"/>
  </r>
  <r>
    <x v="0"/>
    <s v="1111365"/>
    <s v="350102"/>
    <x v="38"/>
    <s v="5590000"/>
    <n v="2015"/>
    <x v="3"/>
    <x v="38"/>
    <n v="0"/>
    <n v="0"/>
    <n v="0"/>
    <n v="0"/>
    <n v="0"/>
    <s v="N/A"/>
    <n v="0"/>
    <n v="0"/>
    <n v="0"/>
    <n v="0"/>
    <n v="0"/>
    <n v="0"/>
    <n v="0"/>
    <n v="0"/>
    <n v="0"/>
    <n v="0"/>
    <n v="0"/>
    <n v="0"/>
    <n v="0"/>
    <s v="FED HOUSNG &amp; COMM DEV FND"/>
    <s v="FHCD CONSEJO MI CASA M11"/>
    <s v="MULTISVRC CTRS N E KNG CO"/>
    <s v="HOUSING AND COMMUNITY DEVELOPMENT"/>
  </r>
  <r>
    <x v="0"/>
    <s v="1111365"/>
    <s v="350102"/>
    <x v="105"/>
    <s v="5590000"/>
    <n v="2015"/>
    <x v="3"/>
    <x v="105"/>
    <n v="0"/>
    <n v="0"/>
    <n v="0"/>
    <n v="0"/>
    <n v="0"/>
    <s v="N/A"/>
    <n v="0"/>
    <n v="0"/>
    <n v="0"/>
    <n v="0"/>
    <n v="0"/>
    <n v="0"/>
    <n v="0"/>
    <n v="0"/>
    <n v="0"/>
    <n v="0"/>
    <n v="0"/>
    <n v="0"/>
    <n v="0"/>
    <s v="FED HOUSNG &amp; COMM DEV FND"/>
    <s v="FHCD CONSEJO MI CASA M11"/>
    <s v="MULTISVRC CTRS N E KNG CO"/>
    <s v="HOUSING AND COMMUNITY DEVELOPMENT"/>
  </r>
  <r>
    <x v="0"/>
    <s v="1111365"/>
    <s v="350102"/>
    <x v="41"/>
    <s v="5590000"/>
    <n v="2015"/>
    <x v="3"/>
    <x v="41"/>
    <n v="0"/>
    <n v="0"/>
    <n v="0"/>
    <n v="0"/>
    <n v="0"/>
    <s v="N/A"/>
    <n v="0"/>
    <n v="0"/>
    <n v="0"/>
    <n v="0"/>
    <n v="0"/>
    <n v="0"/>
    <n v="0"/>
    <n v="0"/>
    <n v="0"/>
    <n v="0"/>
    <n v="0"/>
    <n v="0"/>
    <n v="0"/>
    <s v="FED HOUSNG &amp; COMM DEV FND"/>
    <s v="FHCD CONSEJO MI CASA M11"/>
    <s v="MULTISVRC CTRS N E KNG CO"/>
    <s v="HOUSING AND COMMUNITY DEVELOPMENT"/>
  </r>
  <r>
    <x v="0"/>
    <s v="1111365"/>
    <s v="350102"/>
    <x v="112"/>
    <s v="5590000"/>
    <n v="2015"/>
    <x v="3"/>
    <x v="112"/>
    <n v="0"/>
    <n v="0"/>
    <n v="0"/>
    <n v="0"/>
    <n v="0"/>
    <s v="N/A"/>
    <n v="0"/>
    <n v="0"/>
    <n v="0"/>
    <n v="0"/>
    <n v="0"/>
    <n v="0"/>
    <n v="0"/>
    <n v="0"/>
    <n v="0"/>
    <n v="0"/>
    <n v="0"/>
    <n v="0"/>
    <n v="0"/>
    <s v="FED HOUSNG &amp; COMM DEV FND"/>
    <s v="FHCD CONSEJO MI CASA M11"/>
    <s v="MULTISVRC CTRS N E KNG CO"/>
    <s v="HOUSING AND COMMUNITY DEVELOPMENT"/>
  </r>
  <r>
    <x v="0"/>
    <s v="1111365"/>
    <s v="350102"/>
    <x v="103"/>
    <s v="5590000"/>
    <n v="2015"/>
    <x v="3"/>
    <x v="103"/>
    <n v="0"/>
    <n v="0"/>
    <n v="0"/>
    <n v="0"/>
    <n v="0"/>
    <s v="N/A"/>
    <n v="0"/>
    <n v="0"/>
    <n v="0"/>
    <n v="0"/>
    <n v="0"/>
    <n v="0"/>
    <n v="0"/>
    <n v="0"/>
    <n v="0"/>
    <n v="0"/>
    <n v="0"/>
    <n v="0"/>
    <n v="0"/>
    <s v="FED HOUSNG &amp; COMM DEV FND"/>
    <s v="FHCD CONSEJO MI CASA M11"/>
    <s v="MULTISVRC CTRS N E KNG CO"/>
    <s v="HOUSING AND COMMUNITY DEVELOPMENT"/>
  </r>
  <r>
    <x v="0"/>
    <s v="1111365"/>
    <s v="350102"/>
    <x v="53"/>
    <s v="5590000"/>
    <n v="2015"/>
    <x v="3"/>
    <x v="53"/>
    <n v="0"/>
    <n v="0"/>
    <n v="0"/>
    <n v="0"/>
    <n v="0"/>
    <s v="N/A"/>
    <n v="0"/>
    <n v="0"/>
    <n v="0"/>
    <n v="0"/>
    <n v="0"/>
    <n v="0"/>
    <n v="0"/>
    <n v="0"/>
    <n v="0"/>
    <n v="0"/>
    <n v="0"/>
    <n v="0"/>
    <n v="0"/>
    <s v="FED HOUSNG &amp; COMM DEV FND"/>
    <s v="FHCD CONSEJO MI CASA M11"/>
    <s v="MULTISVRC CTRS N E KNG CO"/>
    <s v="HOUSING AND COMMUNITY DEVELOPMENT"/>
  </r>
  <r>
    <x v="0"/>
    <s v="1111365"/>
    <s v="350102"/>
    <x v="54"/>
    <s v="5590000"/>
    <n v="2015"/>
    <x v="3"/>
    <x v="54"/>
    <n v="0"/>
    <n v="0"/>
    <n v="0"/>
    <n v="0"/>
    <n v="0"/>
    <s v="N/A"/>
    <n v="0"/>
    <n v="0"/>
    <n v="0"/>
    <n v="0"/>
    <n v="0"/>
    <n v="0"/>
    <n v="0"/>
    <n v="0"/>
    <n v="0"/>
    <n v="0"/>
    <n v="0"/>
    <n v="0"/>
    <n v="0"/>
    <s v="FED HOUSNG &amp; COMM DEV FND"/>
    <s v="FHCD CONSEJO MI CASA M11"/>
    <s v="MULTISVRC CTRS N E KNG CO"/>
    <s v="HOUSING AND COMMUNITY DEVELOPMENT"/>
  </r>
  <r>
    <x v="0"/>
    <s v="1111367"/>
    <s v="000000"/>
    <x v="6"/>
    <s v="0000000"/>
    <n v="2015"/>
    <x v="0"/>
    <x v="6"/>
    <n v="0"/>
    <n v="0"/>
    <n v="0"/>
    <n v="0"/>
    <n v="0"/>
    <s v="N/A"/>
    <n v="0"/>
    <n v="0"/>
    <n v="0"/>
    <n v="0"/>
    <n v="0"/>
    <n v="0"/>
    <n v="0"/>
    <n v="0"/>
    <n v="0"/>
    <n v="0"/>
    <n v="0"/>
    <n v="0"/>
    <n v="0"/>
    <s v="FED HOUSNG &amp; COMM DEV FND"/>
    <s v="FHCD SHRLN PROVAIL TBI FTY C12"/>
    <s v="DEFAULT"/>
    <s v="Default"/>
  </r>
  <r>
    <x v="0"/>
    <s v="1111367"/>
    <s v="000000"/>
    <x v="9"/>
    <s v="0000000"/>
    <n v="2015"/>
    <x v="0"/>
    <x v="9"/>
    <n v="0"/>
    <n v="0"/>
    <n v="140.04"/>
    <n v="0"/>
    <n v="-140.04"/>
    <s v="N/A"/>
    <n v="0"/>
    <n v="0"/>
    <n v="0"/>
    <n v="0"/>
    <n v="0"/>
    <n v="0"/>
    <n v="140.04"/>
    <n v="0"/>
    <n v="0"/>
    <n v="0"/>
    <n v="0"/>
    <n v="0"/>
    <n v="0"/>
    <s v="FED HOUSNG &amp; COMM DEV FND"/>
    <s v="FHCD SHRLN PROVAIL TBI FTY C12"/>
    <s v="DEFAULT"/>
    <s v="Default"/>
  </r>
  <r>
    <x v="0"/>
    <s v="1111367"/>
    <s v="000000"/>
    <x v="29"/>
    <s v="0000000"/>
    <n v="2015"/>
    <x v="1"/>
    <x v="29"/>
    <n v="0"/>
    <n v="0"/>
    <n v="-140.04"/>
    <n v="0"/>
    <n v="140.04"/>
    <s v="N/A"/>
    <n v="0"/>
    <n v="0"/>
    <n v="0"/>
    <n v="0"/>
    <n v="0"/>
    <n v="0"/>
    <n v="-140.04"/>
    <n v="0"/>
    <n v="0"/>
    <n v="0"/>
    <n v="0"/>
    <n v="0"/>
    <n v="0"/>
    <s v="FED HOUSNG &amp; COMM DEV FND"/>
    <s v="FHCD SHRLN PROVAIL TBI FTY C12"/>
    <s v="DEFAULT"/>
    <s v="Default"/>
  </r>
  <r>
    <x v="0"/>
    <s v="1111367"/>
    <s v="350047"/>
    <x v="55"/>
    <s v="0000000"/>
    <n v="2015"/>
    <x v="4"/>
    <x v="55"/>
    <n v="0"/>
    <n v="0"/>
    <n v="0"/>
    <n v="0"/>
    <n v="0"/>
    <s v="N/A"/>
    <n v="0"/>
    <n v="0"/>
    <n v="0"/>
    <n v="0"/>
    <n v="0"/>
    <n v="0"/>
    <n v="0"/>
    <n v="0"/>
    <n v="0"/>
    <n v="0"/>
    <n v="0"/>
    <n v="0"/>
    <n v="0"/>
    <s v="FED HOUSNG &amp; COMM DEV FND"/>
    <s v="FHCD SHRLN PROVAIL TBI FTY C12"/>
    <s v="PROGRAM YEAR PROJECTS"/>
    <s v="Default"/>
  </r>
  <r>
    <x v="0"/>
    <s v="1111367"/>
    <s v="350047"/>
    <x v="38"/>
    <s v="5590000"/>
    <n v="2015"/>
    <x v="3"/>
    <x v="38"/>
    <n v="0"/>
    <n v="0"/>
    <n v="0"/>
    <n v="0"/>
    <n v="0"/>
    <s v="N/A"/>
    <n v="0"/>
    <n v="0"/>
    <n v="0"/>
    <n v="0"/>
    <n v="0"/>
    <n v="0"/>
    <n v="0"/>
    <n v="0"/>
    <n v="0"/>
    <n v="0"/>
    <n v="0"/>
    <n v="0"/>
    <n v="0"/>
    <s v="FED HOUSNG &amp; COMM DEV FND"/>
    <s v="FHCD SHRLN PROVAIL TBI FTY C12"/>
    <s v="PROGRAM YEAR PROJECTS"/>
    <s v="HOUSING AND COMMUNITY DEVELOPMENT"/>
  </r>
  <r>
    <x v="0"/>
    <s v="1111367"/>
    <s v="350047"/>
    <x v="70"/>
    <s v="5590000"/>
    <n v="2015"/>
    <x v="3"/>
    <x v="70"/>
    <n v="0"/>
    <n v="0"/>
    <n v="0"/>
    <n v="0"/>
    <n v="0"/>
    <s v="N/A"/>
    <n v="0"/>
    <n v="0"/>
    <n v="0"/>
    <n v="0"/>
    <n v="0"/>
    <n v="0"/>
    <n v="0"/>
    <n v="0"/>
    <n v="0"/>
    <n v="0"/>
    <n v="0"/>
    <n v="0"/>
    <n v="0"/>
    <s v="FED HOUSNG &amp; COMM DEV FND"/>
    <s v="FHCD SHRLN PROVAIL TBI FTY C12"/>
    <s v="PROGRAM YEAR PROJECTS"/>
    <s v="HOUSING AND COMMUNITY DEVELOPMENT"/>
  </r>
  <r>
    <x v="0"/>
    <s v="1111367"/>
    <s v="350047"/>
    <x v="71"/>
    <s v="5590000"/>
    <n v="2015"/>
    <x v="3"/>
    <x v="71"/>
    <n v="0"/>
    <n v="0"/>
    <n v="0"/>
    <n v="0"/>
    <n v="0"/>
    <s v="N/A"/>
    <n v="0"/>
    <n v="0"/>
    <n v="0"/>
    <n v="0"/>
    <n v="0"/>
    <n v="0"/>
    <n v="0"/>
    <n v="0"/>
    <n v="0"/>
    <n v="0"/>
    <n v="0"/>
    <n v="0"/>
    <n v="0"/>
    <s v="FED HOUSNG &amp; COMM DEV FND"/>
    <s v="FHCD SHRLN PROVAIL TBI FTY C12"/>
    <s v="PROGRAM YEAR PROJECTS"/>
    <s v="HOUSING AND COMMUNITY DEVELOPMENT"/>
  </r>
  <r>
    <x v="0"/>
    <s v="1111367"/>
    <s v="350047"/>
    <x v="72"/>
    <s v="5590000"/>
    <n v="2015"/>
    <x v="3"/>
    <x v="72"/>
    <n v="0"/>
    <n v="0"/>
    <n v="0"/>
    <n v="0"/>
    <n v="0"/>
    <s v="N/A"/>
    <n v="0"/>
    <n v="0"/>
    <n v="0"/>
    <n v="0"/>
    <n v="0"/>
    <n v="0"/>
    <n v="0"/>
    <n v="0"/>
    <n v="0"/>
    <n v="0"/>
    <n v="0"/>
    <n v="0"/>
    <n v="0"/>
    <s v="FED HOUSNG &amp; COMM DEV FND"/>
    <s v="FHCD SHRLN PROVAIL TBI FTY C12"/>
    <s v="PROGRAM YEAR PROJECTS"/>
    <s v="HOUSING AND COMMUNITY DEVELOPMENT"/>
  </r>
  <r>
    <x v="0"/>
    <s v="1111367"/>
    <s v="350047"/>
    <x v="41"/>
    <s v="5590000"/>
    <n v="2015"/>
    <x v="3"/>
    <x v="41"/>
    <n v="0"/>
    <n v="0"/>
    <n v="0"/>
    <n v="0"/>
    <n v="0"/>
    <s v="N/A"/>
    <n v="0"/>
    <n v="0"/>
    <n v="0"/>
    <n v="0"/>
    <n v="0"/>
    <n v="0"/>
    <n v="0"/>
    <n v="0"/>
    <n v="0"/>
    <n v="0"/>
    <n v="0"/>
    <n v="0"/>
    <n v="0"/>
    <s v="FED HOUSNG &amp; COMM DEV FND"/>
    <s v="FHCD SHRLN PROVAIL TBI FTY C12"/>
    <s v="PROGRAM YEAR PROJECTS"/>
    <s v="HOUSING AND COMMUNITY DEVELOPMENT"/>
  </r>
  <r>
    <x v="0"/>
    <s v="1111367"/>
    <s v="350047"/>
    <x v="108"/>
    <s v="5590000"/>
    <n v="2015"/>
    <x v="3"/>
    <x v="108"/>
    <n v="0"/>
    <n v="0"/>
    <n v="0"/>
    <n v="0"/>
    <n v="0"/>
    <s v="N/A"/>
    <n v="0"/>
    <n v="0"/>
    <n v="0"/>
    <n v="0"/>
    <n v="0"/>
    <n v="0"/>
    <n v="0"/>
    <n v="0"/>
    <n v="0"/>
    <n v="0"/>
    <n v="0"/>
    <n v="0"/>
    <n v="0"/>
    <s v="FED HOUSNG &amp; COMM DEV FND"/>
    <s v="FHCD SHRLN PROVAIL TBI FTY C12"/>
    <s v="PROGRAM YEAR PROJECTS"/>
    <s v="HOUSING AND COMMUNITY DEVELOPMENT"/>
  </r>
  <r>
    <x v="0"/>
    <s v="1111367"/>
    <s v="350047"/>
    <x v="103"/>
    <s v="5590000"/>
    <n v="2015"/>
    <x v="3"/>
    <x v="103"/>
    <n v="0"/>
    <n v="0"/>
    <n v="0"/>
    <n v="0"/>
    <n v="0"/>
    <s v="N/A"/>
    <n v="0"/>
    <n v="0"/>
    <n v="0"/>
    <n v="0"/>
    <n v="0"/>
    <n v="0"/>
    <n v="0"/>
    <n v="0"/>
    <n v="0"/>
    <n v="0"/>
    <n v="0"/>
    <n v="0"/>
    <n v="0"/>
    <s v="FED HOUSNG &amp; COMM DEV FND"/>
    <s v="FHCD SHRLN PROVAIL TBI FTY C12"/>
    <s v="PROGRAM YEAR PROJECTS"/>
    <s v="HOUSING AND COMMUNITY DEVELOPMENT"/>
  </r>
  <r>
    <x v="0"/>
    <s v="1111367"/>
    <s v="350047"/>
    <x v="53"/>
    <s v="5590000"/>
    <n v="2015"/>
    <x v="3"/>
    <x v="53"/>
    <n v="0"/>
    <n v="0"/>
    <n v="0"/>
    <n v="0"/>
    <n v="0"/>
    <s v="N/A"/>
    <n v="0"/>
    <n v="0"/>
    <n v="0"/>
    <n v="0"/>
    <n v="0"/>
    <n v="0"/>
    <n v="0"/>
    <n v="0"/>
    <n v="0"/>
    <n v="0"/>
    <n v="0"/>
    <n v="0"/>
    <n v="0"/>
    <s v="FED HOUSNG &amp; COMM DEV FND"/>
    <s v="FHCD SHRLN PROVAIL TBI FTY C12"/>
    <s v="PROGRAM YEAR PROJECTS"/>
    <s v="HOUSING AND COMMUNITY DEVELOPMENT"/>
  </r>
  <r>
    <x v="0"/>
    <s v="1111367"/>
    <s v="350047"/>
    <x v="54"/>
    <s v="5590000"/>
    <n v="2015"/>
    <x v="3"/>
    <x v="54"/>
    <n v="0"/>
    <n v="0"/>
    <n v="0"/>
    <n v="0"/>
    <n v="0"/>
    <s v="N/A"/>
    <n v="0"/>
    <n v="0"/>
    <n v="0"/>
    <n v="0"/>
    <n v="0"/>
    <n v="0"/>
    <n v="0"/>
    <n v="0"/>
    <n v="0"/>
    <n v="0"/>
    <n v="0"/>
    <n v="0"/>
    <n v="0"/>
    <s v="FED HOUSNG &amp; COMM DEV FND"/>
    <s v="FHCD SHRLN PROVAIL TBI FTY C12"/>
    <s v="PROGRAM YEAR PROJECTS"/>
    <s v="HOUSING AND COMMUNITY DEVELOPMENT"/>
  </r>
  <r>
    <x v="0"/>
    <s v="1111368"/>
    <s v="000000"/>
    <x v="6"/>
    <s v="0000000"/>
    <n v="2015"/>
    <x v="0"/>
    <x v="6"/>
    <n v="0"/>
    <n v="0"/>
    <n v="0"/>
    <n v="0"/>
    <n v="0"/>
    <s v="N/A"/>
    <n v="0"/>
    <n v="0"/>
    <n v="0"/>
    <n v="0"/>
    <n v="0"/>
    <n v="0"/>
    <n v="0"/>
    <n v="0"/>
    <n v="0"/>
    <n v="0"/>
    <n v="0"/>
    <n v="0"/>
    <n v="0"/>
    <s v="FED HOUSNG &amp; COMM DEV FND"/>
    <s v="FHCD VALLEY CITIES SHP M11"/>
    <s v="DEFAULT"/>
    <s v="Default"/>
  </r>
  <r>
    <x v="0"/>
    <s v="1111368"/>
    <s v="000000"/>
    <x v="9"/>
    <s v="0000000"/>
    <n v="2015"/>
    <x v="0"/>
    <x v="9"/>
    <n v="0"/>
    <n v="0"/>
    <n v="0"/>
    <n v="0"/>
    <n v="0"/>
    <s v="N/A"/>
    <n v="0"/>
    <n v="0"/>
    <n v="0"/>
    <n v="0"/>
    <n v="0"/>
    <n v="0"/>
    <n v="0"/>
    <n v="0"/>
    <n v="0"/>
    <n v="0"/>
    <n v="0"/>
    <n v="0"/>
    <n v="0"/>
    <s v="FED HOUSNG &amp; COMM DEV FND"/>
    <s v="FHCD VALLEY CITIES SHP M11"/>
    <s v="DEFAULT"/>
    <s v="Default"/>
  </r>
  <r>
    <x v="0"/>
    <s v="1111368"/>
    <s v="000000"/>
    <x v="19"/>
    <s v="0000000"/>
    <n v="2015"/>
    <x v="1"/>
    <x v="19"/>
    <n v="0"/>
    <n v="0"/>
    <n v="0"/>
    <n v="0"/>
    <n v="0"/>
    <s v="N/A"/>
    <n v="0"/>
    <n v="0"/>
    <n v="0"/>
    <n v="0"/>
    <n v="0"/>
    <n v="0"/>
    <n v="0"/>
    <n v="0"/>
    <n v="0"/>
    <n v="0"/>
    <n v="0"/>
    <n v="0"/>
    <n v="0"/>
    <s v="FED HOUSNG &amp; COMM DEV FND"/>
    <s v="FHCD VALLEY CITIES SHP M11"/>
    <s v="DEFAULT"/>
    <s v="Default"/>
  </r>
  <r>
    <x v="0"/>
    <s v="1111368"/>
    <s v="000000"/>
    <x v="29"/>
    <s v="0000000"/>
    <n v="2015"/>
    <x v="1"/>
    <x v="29"/>
    <n v="0"/>
    <n v="0"/>
    <n v="0"/>
    <n v="0"/>
    <n v="0"/>
    <s v="N/A"/>
    <n v="0"/>
    <n v="0"/>
    <n v="0"/>
    <n v="0"/>
    <n v="0"/>
    <n v="0"/>
    <n v="0"/>
    <n v="0"/>
    <n v="0"/>
    <n v="0"/>
    <n v="0"/>
    <n v="0"/>
    <n v="0"/>
    <s v="FED HOUSNG &amp; COMM DEV FND"/>
    <s v="FHCD VALLEY CITIES SHP M11"/>
    <s v="DEFAULT"/>
    <s v="Default"/>
  </r>
  <r>
    <x v="0"/>
    <s v="1111368"/>
    <s v="350104"/>
    <x v="64"/>
    <s v="0000000"/>
    <n v="2015"/>
    <x v="4"/>
    <x v="64"/>
    <n v="0"/>
    <n v="0"/>
    <n v="0"/>
    <n v="0"/>
    <n v="0"/>
    <s v="N/A"/>
    <n v="0"/>
    <n v="0"/>
    <n v="0"/>
    <n v="0"/>
    <n v="0"/>
    <n v="0"/>
    <n v="0"/>
    <n v="0"/>
    <n v="0"/>
    <n v="0"/>
    <n v="0"/>
    <n v="0"/>
    <n v="0"/>
    <s v="FED HOUSNG &amp; COMM DEV FND"/>
    <s v="FHCD VALLEY CITIES SHP M11"/>
    <s v="EASTSIDE DOMESTIC VIOL PG"/>
    <s v="Default"/>
  </r>
  <r>
    <x v="0"/>
    <s v="1111368"/>
    <s v="350104"/>
    <x v="38"/>
    <s v="5590000"/>
    <n v="2015"/>
    <x v="3"/>
    <x v="38"/>
    <n v="0"/>
    <n v="0"/>
    <n v="0"/>
    <n v="0"/>
    <n v="0"/>
    <s v="N/A"/>
    <n v="0"/>
    <n v="0"/>
    <n v="0"/>
    <n v="0"/>
    <n v="0"/>
    <n v="0"/>
    <n v="0"/>
    <n v="0"/>
    <n v="0"/>
    <n v="0"/>
    <n v="0"/>
    <n v="0"/>
    <n v="0"/>
    <s v="FED HOUSNG &amp; COMM DEV FND"/>
    <s v="FHCD VALLEY CITIES SHP M11"/>
    <s v="EASTSIDE DOMESTIC VIOL PG"/>
    <s v="HOUSING AND COMMUNITY DEVELOPMENT"/>
  </r>
  <r>
    <x v="0"/>
    <s v="1111368"/>
    <s v="350104"/>
    <x v="41"/>
    <s v="5590000"/>
    <n v="2015"/>
    <x v="3"/>
    <x v="41"/>
    <n v="0"/>
    <n v="0"/>
    <n v="0"/>
    <n v="0"/>
    <n v="0"/>
    <s v="N/A"/>
    <n v="0"/>
    <n v="0"/>
    <n v="0"/>
    <n v="0"/>
    <n v="0"/>
    <n v="0"/>
    <n v="0"/>
    <n v="0"/>
    <n v="0"/>
    <n v="0"/>
    <n v="0"/>
    <n v="0"/>
    <n v="0"/>
    <s v="FED HOUSNG &amp; COMM DEV FND"/>
    <s v="FHCD VALLEY CITIES SHP M11"/>
    <s v="EASTSIDE DOMESTIC VIOL PG"/>
    <s v="HOUSING AND COMMUNITY DEVELOPMENT"/>
  </r>
  <r>
    <x v="0"/>
    <s v="1111368"/>
    <s v="350104"/>
    <x v="112"/>
    <s v="5590000"/>
    <n v="2015"/>
    <x v="3"/>
    <x v="112"/>
    <n v="0"/>
    <n v="0"/>
    <n v="0"/>
    <n v="0"/>
    <n v="0"/>
    <s v="N/A"/>
    <n v="0"/>
    <n v="0"/>
    <n v="0"/>
    <n v="0"/>
    <n v="0"/>
    <n v="0"/>
    <n v="0"/>
    <n v="0"/>
    <n v="0"/>
    <n v="0"/>
    <n v="0"/>
    <n v="0"/>
    <n v="0"/>
    <s v="FED HOUSNG &amp; COMM DEV FND"/>
    <s v="FHCD VALLEY CITIES SHP M11"/>
    <s v="EASTSIDE DOMESTIC VIOL PG"/>
    <s v="HOUSING AND COMMUNITY DEVELOPMENT"/>
  </r>
  <r>
    <x v="0"/>
    <s v="1111368"/>
    <s v="350104"/>
    <x v="103"/>
    <s v="5590000"/>
    <n v="2015"/>
    <x v="3"/>
    <x v="103"/>
    <n v="0"/>
    <n v="0"/>
    <n v="0"/>
    <n v="0"/>
    <n v="0"/>
    <s v="N/A"/>
    <n v="0"/>
    <n v="0"/>
    <n v="0"/>
    <n v="0"/>
    <n v="0"/>
    <n v="0"/>
    <n v="0"/>
    <n v="0"/>
    <n v="0"/>
    <n v="0"/>
    <n v="0"/>
    <n v="0"/>
    <n v="0"/>
    <s v="FED HOUSNG &amp; COMM DEV FND"/>
    <s v="FHCD VALLEY CITIES SHP M11"/>
    <s v="EASTSIDE DOMESTIC VIOL PG"/>
    <s v="HOUSING AND COMMUNITY DEVELOPMENT"/>
  </r>
  <r>
    <x v="0"/>
    <s v="1111368"/>
    <s v="350104"/>
    <x v="53"/>
    <s v="5590000"/>
    <n v="2015"/>
    <x v="3"/>
    <x v="53"/>
    <n v="0"/>
    <n v="0"/>
    <n v="0"/>
    <n v="0"/>
    <n v="0"/>
    <s v="N/A"/>
    <n v="0"/>
    <n v="0"/>
    <n v="0"/>
    <n v="0"/>
    <n v="0"/>
    <n v="0"/>
    <n v="0"/>
    <n v="0"/>
    <n v="0"/>
    <n v="0"/>
    <n v="0"/>
    <n v="0"/>
    <n v="0"/>
    <s v="FED HOUSNG &amp; COMM DEV FND"/>
    <s v="FHCD VALLEY CITIES SHP M11"/>
    <s v="EASTSIDE DOMESTIC VIOL PG"/>
    <s v="HOUSING AND COMMUNITY DEVELOPMENT"/>
  </r>
  <r>
    <x v="0"/>
    <s v="1111368"/>
    <s v="350104"/>
    <x v="54"/>
    <s v="5590000"/>
    <n v="2015"/>
    <x v="3"/>
    <x v="54"/>
    <n v="0"/>
    <n v="0"/>
    <n v="0"/>
    <n v="0"/>
    <n v="0"/>
    <s v="N/A"/>
    <n v="0"/>
    <n v="0"/>
    <n v="0"/>
    <n v="0"/>
    <n v="0"/>
    <n v="0"/>
    <n v="0"/>
    <n v="0"/>
    <n v="0"/>
    <n v="0"/>
    <n v="0"/>
    <n v="0"/>
    <n v="0"/>
    <s v="FED HOUSNG &amp; COMM DEV FND"/>
    <s v="FHCD VALLEY CITIES SHP M11"/>
    <s v="EASTSIDE DOMESTIC VIOL PG"/>
    <s v="HOUSING AND COMMUNITY DEVELOPMENT"/>
  </r>
  <r>
    <x v="0"/>
    <s v="1111369"/>
    <s v="000000"/>
    <x v="6"/>
    <s v="0000000"/>
    <n v="2015"/>
    <x v="0"/>
    <x v="6"/>
    <n v="0"/>
    <n v="0"/>
    <n v="0"/>
    <n v="0"/>
    <n v="0"/>
    <s v="N/A"/>
    <n v="0"/>
    <n v="0"/>
    <n v="0"/>
    <n v="0"/>
    <n v="0"/>
    <n v="0"/>
    <n v="0"/>
    <n v="0"/>
    <n v="0"/>
    <n v="0"/>
    <n v="0"/>
    <n v="0"/>
    <n v="0"/>
    <s v="FED HOUSNG &amp; COMM DEV FND"/>
    <s v="FHCD MARK HINTHORNE H11"/>
    <s v="DEFAULT"/>
    <s v="Default"/>
  </r>
  <r>
    <x v="0"/>
    <s v="1111369"/>
    <s v="000000"/>
    <x v="9"/>
    <s v="0000000"/>
    <n v="2015"/>
    <x v="0"/>
    <x v="9"/>
    <n v="0"/>
    <n v="0"/>
    <n v="0"/>
    <n v="0"/>
    <n v="0"/>
    <s v="N/A"/>
    <n v="0"/>
    <n v="0"/>
    <n v="0"/>
    <n v="0"/>
    <n v="0"/>
    <n v="0"/>
    <n v="0"/>
    <n v="0"/>
    <n v="0"/>
    <n v="0"/>
    <n v="0"/>
    <n v="0"/>
    <n v="0"/>
    <s v="FED HOUSNG &amp; COMM DEV FND"/>
    <s v="FHCD MARK HINTHORNE H11"/>
    <s v="DEFAULT"/>
    <s v="Default"/>
  </r>
  <r>
    <x v="0"/>
    <s v="1111369"/>
    <s v="000000"/>
    <x v="29"/>
    <s v="0000000"/>
    <n v="2015"/>
    <x v="1"/>
    <x v="29"/>
    <n v="0"/>
    <n v="0"/>
    <n v="0"/>
    <n v="0"/>
    <n v="0"/>
    <s v="N/A"/>
    <n v="0"/>
    <n v="0"/>
    <n v="0"/>
    <n v="0"/>
    <n v="0"/>
    <n v="0"/>
    <n v="0"/>
    <n v="0"/>
    <n v="0"/>
    <n v="0"/>
    <n v="0"/>
    <n v="0"/>
    <n v="0"/>
    <s v="FED HOUSNG &amp; COMM DEV FND"/>
    <s v="FHCD MARK HINTHORNE H11"/>
    <s v="DEFAULT"/>
    <s v="Default"/>
  </r>
  <r>
    <x v="0"/>
    <s v="1111369"/>
    <s v="350002"/>
    <x v="43"/>
    <s v="0000000"/>
    <n v="2015"/>
    <x v="4"/>
    <x v="43"/>
    <n v="0"/>
    <n v="0"/>
    <n v="0"/>
    <n v="0"/>
    <n v="0"/>
    <s v="N/A"/>
    <n v="0"/>
    <n v="0"/>
    <n v="0"/>
    <n v="0"/>
    <n v="0"/>
    <n v="0"/>
    <n v="0"/>
    <n v="0"/>
    <n v="0"/>
    <n v="0"/>
    <n v="0"/>
    <n v="0"/>
    <n v="0"/>
    <s v="FED HOUSNG &amp; COMM DEV FND"/>
    <s v="FHCD MARK HINTHORNE H11"/>
    <s v="IDIS HOME OWNERS REHAB"/>
    <s v="Default"/>
  </r>
  <r>
    <x v="0"/>
    <s v="1111369"/>
    <s v="350002"/>
    <x v="37"/>
    <s v="0000000"/>
    <n v="2015"/>
    <x v="4"/>
    <x v="37"/>
    <n v="0"/>
    <n v="0"/>
    <n v="0"/>
    <n v="0"/>
    <n v="0"/>
    <s v="N/A"/>
    <n v="0"/>
    <n v="0"/>
    <n v="0"/>
    <n v="0"/>
    <n v="0"/>
    <n v="0"/>
    <n v="0"/>
    <n v="0"/>
    <n v="0"/>
    <n v="0"/>
    <n v="0"/>
    <n v="0"/>
    <n v="0"/>
    <s v="FED HOUSNG &amp; COMM DEV FND"/>
    <s v="FHCD MARK HINTHORNE H11"/>
    <s v="IDIS HOME OWNERS REHAB"/>
    <s v="Default"/>
  </r>
  <r>
    <x v="0"/>
    <s v="1111369"/>
    <s v="350002"/>
    <x v="36"/>
    <s v="0000000"/>
    <n v="2015"/>
    <x v="3"/>
    <x v="36"/>
    <n v="0"/>
    <n v="0"/>
    <n v="0"/>
    <n v="0"/>
    <n v="0"/>
    <s v="N/A"/>
    <n v="0"/>
    <n v="0"/>
    <n v="0"/>
    <n v="0"/>
    <n v="0"/>
    <n v="0"/>
    <n v="0"/>
    <n v="0"/>
    <n v="0"/>
    <n v="0"/>
    <n v="0"/>
    <n v="0"/>
    <n v="0"/>
    <s v="FED HOUSNG &amp; COMM DEV FND"/>
    <s v="FHCD MARK HINTHORNE H11"/>
    <s v="IDIS HOME OWNERS REHAB"/>
    <s v="Default"/>
  </r>
  <r>
    <x v="0"/>
    <s v="1111369"/>
    <s v="350002"/>
    <x v="36"/>
    <s v="5590000"/>
    <n v="2015"/>
    <x v="3"/>
    <x v="36"/>
    <n v="0"/>
    <n v="0"/>
    <n v="0"/>
    <n v="0"/>
    <n v="0"/>
    <s v="N/A"/>
    <n v="0"/>
    <n v="0"/>
    <n v="0"/>
    <n v="0"/>
    <n v="0"/>
    <n v="0"/>
    <n v="0"/>
    <n v="0"/>
    <n v="0"/>
    <n v="0"/>
    <n v="0"/>
    <n v="0"/>
    <n v="0"/>
    <s v="FED HOUSNG &amp; COMM DEV FND"/>
    <s v="FHCD MARK HINTHORNE H11"/>
    <s v="IDIS HOME OWNERS REHAB"/>
    <s v="HOUSING AND COMMUNITY DEVELOPMENT"/>
  </r>
  <r>
    <x v="0"/>
    <s v="1111369"/>
    <s v="350002"/>
    <x v="36"/>
    <s v="5593000"/>
    <n v="2015"/>
    <x v="3"/>
    <x v="36"/>
    <n v="0"/>
    <n v="0"/>
    <n v="0"/>
    <n v="0"/>
    <n v="0"/>
    <s v="N/A"/>
    <n v="0"/>
    <n v="0"/>
    <n v="0"/>
    <n v="0"/>
    <n v="0"/>
    <n v="0"/>
    <n v="0"/>
    <n v="0"/>
    <n v="0"/>
    <n v="0"/>
    <n v="0"/>
    <n v="0"/>
    <n v="0"/>
    <s v="FED HOUSNG &amp; COMM DEV FND"/>
    <s v="FHCD MARK HINTHORNE H11"/>
    <s v="IDIS HOME OWNERS REHAB"/>
    <s v="COMMUNITY DEVELOPMENT SERVICES"/>
  </r>
  <r>
    <x v="0"/>
    <s v="1111369"/>
    <s v="350002"/>
    <x v="108"/>
    <s v="5590000"/>
    <n v="2015"/>
    <x v="3"/>
    <x v="108"/>
    <n v="0"/>
    <n v="0"/>
    <n v="0"/>
    <n v="0"/>
    <n v="0"/>
    <s v="N/A"/>
    <n v="0"/>
    <n v="0"/>
    <n v="0"/>
    <n v="0"/>
    <n v="0"/>
    <n v="0"/>
    <n v="0"/>
    <n v="0"/>
    <n v="0"/>
    <n v="0"/>
    <n v="0"/>
    <n v="0"/>
    <n v="0"/>
    <s v="FED HOUSNG &amp; COMM DEV FND"/>
    <s v="FHCD MARK HINTHORNE H11"/>
    <s v="IDIS HOME OWNERS REHAB"/>
    <s v="HOUSING AND COMMUNITY DEVELOPMENT"/>
  </r>
  <r>
    <x v="0"/>
    <s v="1111370"/>
    <s v="000000"/>
    <x v="6"/>
    <s v="0000000"/>
    <n v="2015"/>
    <x v="0"/>
    <x v="6"/>
    <n v="0"/>
    <n v="0"/>
    <n v="0"/>
    <n v="0"/>
    <n v="0"/>
    <s v="N/A"/>
    <n v="0"/>
    <n v="0"/>
    <n v="0"/>
    <n v="0"/>
    <n v="0"/>
    <n v="0"/>
    <n v="0"/>
    <n v="0"/>
    <n v="0"/>
    <n v="0"/>
    <n v="0"/>
    <n v="0"/>
    <n v="0"/>
    <s v="FED HOUSNG &amp; COMM DEV FND"/>
    <s v="FHCD DUVALL WATER MAIN RPL C12"/>
    <s v="DEFAULT"/>
    <s v="Default"/>
  </r>
  <r>
    <x v="0"/>
    <s v="1111370"/>
    <s v="000000"/>
    <x v="9"/>
    <s v="0000000"/>
    <n v="2015"/>
    <x v="0"/>
    <x v="9"/>
    <n v="0"/>
    <n v="0"/>
    <n v="0"/>
    <n v="0"/>
    <n v="0"/>
    <s v="N/A"/>
    <n v="0"/>
    <n v="0"/>
    <n v="0"/>
    <n v="0"/>
    <n v="0"/>
    <n v="0"/>
    <n v="0"/>
    <n v="0"/>
    <n v="0"/>
    <n v="0"/>
    <n v="0"/>
    <n v="0"/>
    <n v="0"/>
    <s v="FED HOUSNG &amp; COMM DEV FND"/>
    <s v="FHCD DUVALL WATER MAIN RPL C12"/>
    <s v="DEFAULT"/>
    <s v="Default"/>
  </r>
  <r>
    <x v="0"/>
    <s v="1111370"/>
    <s v="000000"/>
    <x v="29"/>
    <s v="0000000"/>
    <n v="2015"/>
    <x v="1"/>
    <x v="29"/>
    <n v="0"/>
    <n v="0"/>
    <n v="0"/>
    <n v="0"/>
    <n v="0"/>
    <s v="N/A"/>
    <n v="0"/>
    <n v="0"/>
    <n v="0"/>
    <n v="0"/>
    <n v="0"/>
    <n v="0"/>
    <n v="0"/>
    <n v="0"/>
    <n v="0"/>
    <n v="0"/>
    <n v="0"/>
    <n v="0"/>
    <n v="0"/>
    <s v="FED HOUSNG &amp; COMM DEV FND"/>
    <s v="FHCD DUVALL WATER MAIN RPL C12"/>
    <s v="DEFAULT"/>
    <s v="Default"/>
  </r>
  <r>
    <x v="0"/>
    <s v="1111370"/>
    <s v="350047"/>
    <x v="55"/>
    <s v="0000000"/>
    <n v="2015"/>
    <x v="4"/>
    <x v="55"/>
    <n v="0"/>
    <n v="0"/>
    <n v="0"/>
    <n v="0"/>
    <n v="0"/>
    <s v="N/A"/>
    <n v="0"/>
    <n v="0"/>
    <n v="0"/>
    <n v="0"/>
    <n v="0"/>
    <n v="0"/>
    <n v="0"/>
    <n v="0"/>
    <n v="0"/>
    <n v="0"/>
    <n v="0"/>
    <n v="0"/>
    <n v="0"/>
    <s v="FED HOUSNG &amp; COMM DEV FND"/>
    <s v="FHCD DUVALL WATER MAIN RPL C12"/>
    <s v="PROGRAM YEAR PROJECTS"/>
    <s v="Default"/>
  </r>
  <r>
    <x v="0"/>
    <s v="1111370"/>
    <s v="350047"/>
    <x v="38"/>
    <s v="5590000"/>
    <n v="2015"/>
    <x v="3"/>
    <x v="38"/>
    <n v="0"/>
    <n v="0"/>
    <n v="0"/>
    <n v="0"/>
    <n v="0"/>
    <s v="N/A"/>
    <n v="0"/>
    <n v="0"/>
    <n v="0"/>
    <n v="0"/>
    <n v="0"/>
    <n v="0"/>
    <n v="0"/>
    <n v="0"/>
    <n v="0"/>
    <n v="0"/>
    <n v="0"/>
    <n v="0"/>
    <n v="0"/>
    <s v="FED HOUSNG &amp; COMM DEV FND"/>
    <s v="FHCD DUVALL WATER MAIN RPL C12"/>
    <s v="PROGRAM YEAR PROJECTS"/>
    <s v="HOUSING AND COMMUNITY DEVELOPMENT"/>
  </r>
  <r>
    <x v="0"/>
    <s v="1111370"/>
    <s v="350047"/>
    <x v="70"/>
    <s v="5590000"/>
    <n v="2015"/>
    <x v="3"/>
    <x v="70"/>
    <n v="0"/>
    <n v="0"/>
    <n v="0"/>
    <n v="0"/>
    <n v="0"/>
    <s v="N/A"/>
    <n v="0"/>
    <n v="0"/>
    <n v="0"/>
    <n v="0"/>
    <n v="0"/>
    <n v="0"/>
    <n v="0"/>
    <n v="0"/>
    <n v="0"/>
    <n v="0"/>
    <n v="0"/>
    <n v="0"/>
    <n v="0"/>
    <s v="FED HOUSNG &amp; COMM DEV FND"/>
    <s v="FHCD DUVALL WATER MAIN RPL C12"/>
    <s v="PROGRAM YEAR PROJECTS"/>
    <s v="HOUSING AND COMMUNITY DEVELOPMENT"/>
  </r>
  <r>
    <x v="0"/>
    <s v="1111370"/>
    <s v="350047"/>
    <x v="103"/>
    <s v="5590000"/>
    <n v="2015"/>
    <x v="3"/>
    <x v="103"/>
    <n v="0"/>
    <n v="0"/>
    <n v="0"/>
    <n v="0"/>
    <n v="0"/>
    <s v="N/A"/>
    <n v="0"/>
    <n v="0"/>
    <n v="0"/>
    <n v="0"/>
    <n v="0"/>
    <n v="0"/>
    <n v="0"/>
    <n v="0"/>
    <n v="0"/>
    <n v="0"/>
    <n v="0"/>
    <n v="0"/>
    <n v="0"/>
    <s v="FED HOUSNG &amp; COMM DEV FND"/>
    <s v="FHCD DUVALL WATER MAIN RPL C12"/>
    <s v="PROGRAM YEAR PROJECTS"/>
    <s v="HOUSING AND COMMUNITY DEVELOPMENT"/>
  </r>
  <r>
    <x v="0"/>
    <s v="1111370"/>
    <s v="350047"/>
    <x v="53"/>
    <s v="5590000"/>
    <n v="2015"/>
    <x v="3"/>
    <x v="53"/>
    <n v="0"/>
    <n v="0"/>
    <n v="0"/>
    <n v="0"/>
    <n v="0"/>
    <s v="N/A"/>
    <n v="0"/>
    <n v="0"/>
    <n v="0"/>
    <n v="0"/>
    <n v="0"/>
    <n v="0"/>
    <n v="0"/>
    <n v="0"/>
    <n v="0"/>
    <n v="0"/>
    <n v="0"/>
    <n v="0"/>
    <n v="0"/>
    <s v="FED HOUSNG &amp; COMM DEV FND"/>
    <s v="FHCD DUVALL WATER MAIN RPL C12"/>
    <s v="PROGRAM YEAR PROJECTS"/>
    <s v="HOUSING AND COMMUNITY DEVELOPMENT"/>
  </r>
  <r>
    <x v="0"/>
    <s v="1111370"/>
    <s v="350047"/>
    <x v="54"/>
    <s v="5590000"/>
    <n v="2015"/>
    <x v="3"/>
    <x v="54"/>
    <n v="0"/>
    <n v="0"/>
    <n v="0"/>
    <n v="0"/>
    <n v="0"/>
    <s v="N/A"/>
    <n v="0"/>
    <n v="0"/>
    <n v="0"/>
    <n v="0"/>
    <n v="0"/>
    <n v="0"/>
    <n v="0"/>
    <n v="0"/>
    <n v="0"/>
    <n v="0"/>
    <n v="0"/>
    <n v="0"/>
    <n v="0"/>
    <s v="FED HOUSNG &amp; COMM DEV FND"/>
    <s v="FHCD DUVALL WATER MAIN RPL C12"/>
    <s v="PROGRAM YEAR PROJECTS"/>
    <s v="HOUSING AND COMMUNITY DEVELOPMENT"/>
  </r>
  <r>
    <x v="0"/>
    <s v="1111371"/>
    <s v="000000"/>
    <x v="6"/>
    <s v="0000000"/>
    <n v="2015"/>
    <x v="0"/>
    <x v="6"/>
    <n v="0"/>
    <n v="0"/>
    <n v="0"/>
    <n v="0"/>
    <n v="0"/>
    <s v="N/A"/>
    <n v="0"/>
    <n v="0"/>
    <n v="0"/>
    <n v="0"/>
    <n v="0"/>
    <n v="0"/>
    <n v="0"/>
    <n v="0"/>
    <n v="0"/>
    <n v="0"/>
    <n v="0"/>
    <n v="0"/>
    <n v="0"/>
    <s v="FED HOUSNG &amp; COMM DEV FND"/>
    <s v="FHCD SHORLINE CDBG ADMIN C12"/>
    <s v="DEFAULT"/>
    <s v="Default"/>
  </r>
  <r>
    <x v="0"/>
    <s v="1111371"/>
    <s v="000000"/>
    <x v="9"/>
    <s v="0000000"/>
    <n v="2015"/>
    <x v="0"/>
    <x v="9"/>
    <n v="0"/>
    <n v="0"/>
    <n v="-3129.34"/>
    <n v="0"/>
    <n v="3129.34"/>
    <s v="N/A"/>
    <n v="0"/>
    <n v="0"/>
    <n v="0"/>
    <n v="0"/>
    <n v="0"/>
    <n v="0"/>
    <n v="-3129.34"/>
    <n v="0"/>
    <n v="0"/>
    <n v="0"/>
    <n v="0"/>
    <n v="0"/>
    <n v="0"/>
    <s v="FED HOUSNG &amp; COMM DEV FND"/>
    <s v="FHCD SHORLINE CDBG ADMIN C12"/>
    <s v="DEFAULT"/>
    <s v="Default"/>
  </r>
  <r>
    <x v="0"/>
    <s v="1111371"/>
    <s v="000000"/>
    <x v="29"/>
    <s v="0000000"/>
    <n v="2015"/>
    <x v="1"/>
    <x v="29"/>
    <n v="0"/>
    <n v="0"/>
    <n v="11256.86"/>
    <n v="0"/>
    <n v="-11256.86"/>
    <s v="N/A"/>
    <n v="0"/>
    <n v="0"/>
    <n v="0"/>
    <n v="0"/>
    <n v="0"/>
    <n v="0"/>
    <n v="11256.86"/>
    <n v="0"/>
    <n v="0"/>
    <n v="0"/>
    <n v="0"/>
    <n v="0"/>
    <n v="0"/>
    <s v="FED HOUSNG &amp; COMM DEV FND"/>
    <s v="FHCD SHORLINE CDBG ADMIN C12"/>
    <s v="DEFAULT"/>
    <s v="Default"/>
  </r>
  <r>
    <x v="0"/>
    <s v="1111371"/>
    <s v="350047"/>
    <x v="55"/>
    <s v="0000000"/>
    <n v="2015"/>
    <x v="4"/>
    <x v="55"/>
    <n v="0"/>
    <n v="0"/>
    <n v="0"/>
    <n v="0"/>
    <n v="0"/>
    <s v="N/A"/>
    <n v="0"/>
    <n v="0"/>
    <n v="0"/>
    <n v="0"/>
    <n v="0"/>
    <n v="0"/>
    <n v="0"/>
    <n v="0"/>
    <n v="0"/>
    <n v="0"/>
    <n v="0"/>
    <n v="0"/>
    <n v="0"/>
    <s v="FED HOUSNG &amp; COMM DEV FND"/>
    <s v="FHCD SHORLINE CDBG ADMIN C12"/>
    <s v="PROGRAM YEAR PROJECTS"/>
    <s v="Default"/>
  </r>
  <r>
    <x v="0"/>
    <s v="1111371"/>
    <s v="350047"/>
    <x v="37"/>
    <s v="0000000"/>
    <n v="2015"/>
    <x v="4"/>
    <x v="37"/>
    <n v="0"/>
    <n v="0"/>
    <n v="0"/>
    <n v="0"/>
    <n v="0"/>
    <s v="N/A"/>
    <n v="0"/>
    <n v="0"/>
    <n v="0"/>
    <n v="0"/>
    <n v="0"/>
    <n v="0"/>
    <n v="0"/>
    <n v="0"/>
    <n v="0"/>
    <n v="0"/>
    <n v="0"/>
    <n v="0"/>
    <n v="0"/>
    <s v="FED HOUSNG &amp; COMM DEV FND"/>
    <s v="FHCD SHORLINE CDBG ADMIN C12"/>
    <s v="PROGRAM YEAR PROJECTS"/>
    <s v="Default"/>
  </r>
  <r>
    <x v="0"/>
    <s v="1111371"/>
    <s v="350047"/>
    <x v="36"/>
    <s v="5590000"/>
    <n v="2015"/>
    <x v="3"/>
    <x v="36"/>
    <n v="0"/>
    <n v="0"/>
    <n v="0"/>
    <n v="0"/>
    <n v="0"/>
    <s v="N/A"/>
    <n v="0"/>
    <n v="0"/>
    <n v="0"/>
    <n v="0"/>
    <n v="0"/>
    <n v="0"/>
    <n v="0"/>
    <n v="0"/>
    <n v="0"/>
    <n v="0"/>
    <n v="0"/>
    <n v="0"/>
    <n v="0"/>
    <s v="FED HOUSNG &amp; COMM DEV FND"/>
    <s v="FHCD SHORLINE CDBG ADMIN C12"/>
    <s v="PROGRAM YEAR PROJECTS"/>
    <s v="HOUSING AND COMMUNITY DEVELOPMENT"/>
  </r>
  <r>
    <x v="0"/>
    <s v="1111371"/>
    <s v="350047"/>
    <x v="41"/>
    <s v="5590000"/>
    <n v="2015"/>
    <x v="3"/>
    <x v="41"/>
    <n v="0"/>
    <n v="0"/>
    <n v="0"/>
    <n v="0"/>
    <n v="0"/>
    <s v="N/A"/>
    <n v="0"/>
    <n v="0"/>
    <n v="0"/>
    <n v="0"/>
    <n v="0"/>
    <n v="0"/>
    <n v="0"/>
    <n v="0"/>
    <n v="0"/>
    <n v="0"/>
    <n v="0"/>
    <n v="0"/>
    <n v="0"/>
    <s v="FED HOUSNG &amp; COMM DEV FND"/>
    <s v="FHCD SHORLINE CDBG ADMIN C12"/>
    <s v="PROGRAM YEAR PROJECTS"/>
    <s v="HOUSING AND COMMUNITY DEVELOPMENT"/>
  </r>
  <r>
    <x v="0"/>
    <s v="1111371"/>
    <s v="350047"/>
    <x v="108"/>
    <s v="5590000"/>
    <n v="2015"/>
    <x v="3"/>
    <x v="108"/>
    <n v="0"/>
    <n v="0"/>
    <n v="0"/>
    <n v="0"/>
    <n v="0"/>
    <s v="N/A"/>
    <n v="0"/>
    <n v="0"/>
    <n v="0"/>
    <n v="0"/>
    <n v="0"/>
    <n v="0"/>
    <n v="0"/>
    <n v="0"/>
    <n v="0"/>
    <n v="0"/>
    <n v="0"/>
    <n v="0"/>
    <n v="0"/>
    <s v="FED HOUSNG &amp; COMM DEV FND"/>
    <s v="FHCD SHORLINE CDBG ADMIN C12"/>
    <s v="PROGRAM YEAR PROJECTS"/>
    <s v="HOUSING AND COMMUNITY DEVELOPMENT"/>
  </r>
  <r>
    <x v="0"/>
    <s v="1111372"/>
    <s v="000000"/>
    <x v="6"/>
    <s v="0000000"/>
    <n v="2015"/>
    <x v="0"/>
    <x v="6"/>
    <n v="0"/>
    <n v="0"/>
    <n v="0"/>
    <n v="0"/>
    <n v="0"/>
    <s v="N/A"/>
    <n v="0"/>
    <n v="0"/>
    <n v="0"/>
    <n v="0"/>
    <n v="0"/>
    <n v="0"/>
    <n v="0"/>
    <n v="0"/>
    <n v="0"/>
    <n v="0"/>
    <n v="0"/>
    <n v="0"/>
    <n v="0"/>
    <s v="FED HOUSNG &amp; COMM DEV FND"/>
    <s v="FHCD RENTON MINOR HM REPR C12"/>
    <s v="DEFAULT"/>
    <s v="Default"/>
  </r>
  <r>
    <x v="0"/>
    <s v="1111372"/>
    <s v="000000"/>
    <x v="9"/>
    <s v="0000000"/>
    <n v="2015"/>
    <x v="0"/>
    <x v="9"/>
    <n v="0"/>
    <n v="0"/>
    <n v="-1037.8800000000001"/>
    <n v="0"/>
    <n v="1037.8800000000001"/>
    <s v="N/A"/>
    <n v="0"/>
    <n v="0"/>
    <n v="0"/>
    <n v="0"/>
    <n v="0"/>
    <n v="0"/>
    <n v="-1037.8800000000001"/>
    <n v="0"/>
    <n v="0"/>
    <n v="0"/>
    <n v="0"/>
    <n v="0"/>
    <n v="0"/>
    <s v="FED HOUSNG &amp; COMM DEV FND"/>
    <s v="FHCD RENTON MINOR HM REPR C12"/>
    <s v="DEFAULT"/>
    <s v="Default"/>
  </r>
  <r>
    <x v="0"/>
    <s v="1111372"/>
    <s v="000000"/>
    <x v="19"/>
    <s v="0000000"/>
    <n v="2015"/>
    <x v="1"/>
    <x v="19"/>
    <n v="0"/>
    <n v="0"/>
    <n v="0"/>
    <n v="0"/>
    <n v="0"/>
    <s v="N/A"/>
    <n v="0"/>
    <n v="0"/>
    <n v="0"/>
    <n v="0"/>
    <n v="0"/>
    <n v="0"/>
    <n v="0"/>
    <n v="0"/>
    <n v="0"/>
    <n v="0"/>
    <n v="0"/>
    <n v="0"/>
    <n v="0"/>
    <s v="FED HOUSNG &amp; COMM DEV FND"/>
    <s v="FHCD RENTON MINOR HM REPR C12"/>
    <s v="DEFAULT"/>
    <s v="Default"/>
  </r>
  <r>
    <x v="0"/>
    <s v="1111372"/>
    <s v="000000"/>
    <x v="29"/>
    <s v="0000000"/>
    <n v="2015"/>
    <x v="1"/>
    <x v="29"/>
    <n v="0"/>
    <n v="0"/>
    <n v="1037.8800000000001"/>
    <n v="0"/>
    <n v="-1037.8800000000001"/>
    <s v="N/A"/>
    <n v="0"/>
    <n v="0"/>
    <n v="0"/>
    <n v="0"/>
    <n v="0"/>
    <n v="0"/>
    <n v="1037.8800000000001"/>
    <n v="0"/>
    <n v="0"/>
    <n v="0"/>
    <n v="0"/>
    <n v="0"/>
    <n v="0"/>
    <s v="FED HOUSNG &amp; COMM DEV FND"/>
    <s v="FHCD RENTON MINOR HM REPR C12"/>
    <s v="DEFAULT"/>
    <s v="Default"/>
  </r>
  <r>
    <x v="0"/>
    <s v="1111372"/>
    <s v="350047"/>
    <x v="55"/>
    <s v="0000000"/>
    <n v="2015"/>
    <x v="4"/>
    <x v="55"/>
    <n v="0"/>
    <n v="0"/>
    <n v="0"/>
    <n v="0"/>
    <n v="0"/>
    <s v="N/A"/>
    <n v="0"/>
    <n v="0"/>
    <n v="0"/>
    <n v="0"/>
    <n v="0"/>
    <n v="0"/>
    <n v="0"/>
    <n v="0"/>
    <n v="0"/>
    <n v="0"/>
    <n v="0"/>
    <n v="0"/>
    <n v="0"/>
    <s v="FED HOUSNG &amp; COMM DEV FND"/>
    <s v="FHCD RENTON MINOR HM REPR C12"/>
    <s v="PROGRAM YEAR PROJECTS"/>
    <s v="Default"/>
  </r>
  <r>
    <x v="0"/>
    <s v="1111372"/>
    <s v="350047"/>
    <x v="38"/>
    <s v="5590000"/>
    <n v="2015"/>
    <x v="3"/>
    <x v="38"/>
    <n v="0"/>
    <n v="0"/>
    <n v="0"/>
    <n v="0"/>
    <n v="0"/>
    <s v="N/A"/>
    <n v="0"/>
    <n v="0"/>
    <n v="0"/>
    <n v="0"/>
    <n v="0"/>
    <n v="0"/>
    <n v="0"/>
    <n v="0"/>
    <n v="0"/>
    <n v="0"/>
    <n v="0"/>
    <n v="0"/>
    <n v="0"/>
    <s v="FED HOUSNG &amp; COMM DEV FND"/>
    <s v="FHCD RENTON MINOR HM REPR C12"/>
    <s v="PROGRAM YEAR PROJECTS"/>
    <s v="HOUSING AND COMMUNITY DEVELOPMENT"/>
  </r>
  <r>
    <x v="0"/>
    <s v="1111372"/>
    <s v="350047"/>
    <x v="105"/>
    <s v="5590000"/>
    <n v="2015"/>
    <x v="3"/>
    <x v="105"/>
    <n v="0"/>
    <n v="0"/>
    <n v="0"/>
    <n v="0"/>
    <n v="0"/>
    <s v="N/A"/>
    <n v="0"/>
    <n v="0"/>
    <n v="0"/>
    <n v="0"/>
    <n v="0"/>
    <n v="0"/>
    <n v="0"/>
    <n v="0"/>
    <n v="0"/>
    <n v="0"/>
    <n v="0"/>
    <n v="0"/>
    <n v="0"/>
    <s v="FED HOUSNG &amp; COMM DEV FND"/>
    <s v="FHCD RENTON MINOR HM REPR C12"/>
    <s v="PROGRAM YEAR PROJECTS"/>
    <s v="HOUSING AND COMMUNITY DEVELOPMENT"/>
  </r>
  <r>
    <x v="0"/>
    <s v="1111372"/>
    <s v="350047"/>
    <x v="70"/>
    <s v="5590000"/>
    <n v="2015"/>
    <x v="3"/>
    <x v="70"/>
    <n v="0"/>
    <n v="0"/>
    <n v="0"/>
    <n v="0"/>
    <n v="0"/>
    <s v="N/A"/>
    <n v="0"/>
    <n v="0"/>
    <n v="0"/>
    <n v="0"/>
    <n v="0"/>
    <n v="0"/>
    <n v="0"/>
    <n v="0"/>
    <n v="0"/>
    <n v="0"/>
    <n v="0"/>
    <n v="0"/>
    <n v="0"/>
    <s v="FED HOUSNG &amp; COMM DEV FND"/>
    <s v="FHCD RENTON MINOR HM REPR C12"/>
    <s v="PROGRAM YEAR PROJECTS"/>
    <s v="HOUSING AND COMMUNITY DEVELOPMENT"/>
  </r>
  <r>
    <x v="0"/>
    <s v="1111372"/>
    <s v="350047"/>
    <x v="71"/>
    <s v="5590000"/>
    <n v="2015"/>
    <x v="3"/>
    <x v="71"/>
    <n v="0"/>
    <n v="0"/>
    <n v="0"/>
    <n v="0"/>
    <n v="0"/>
    <s v="N/A"/>
    <n v="0"/>
    <n v="0"/>
    <n v="0"/>
    <n v="0"/>
    <n v="0"/>
    <n v="0"/>
    <n v="0"/>
    <n v="0"/>
    <n v="0"/>
    <n v="0"/>
    <n v="0"/>
    <n v="0"/>
    <n v="0"/>
    <s v="FED HOUSNG &amp; COMM DEV FND"/>
    <s v="FHCD RENTON MINOR HM REPR C12"/>
    <s v="PROGRAM YEAR PROJECTS"/>
    <s v="HOUSING AND COMMUNITY DEVELOPMENT"/>
  </r>
  <r>
    <x v="0"/>
    <s v="1111372"/>
    <s v="350047"/>
    <x v="72"/>
    <s v="5590000"/>
    <n v="2015"/>
    <x v="3"/>
    <x v="72"/>
    <n v="0"/>
    <n v="0"/>
    <n v="0"/>
    <n v="0"/>
    <n v="0"/>
    <s v="N/A"/>
    <n v="0"/>
    <n v="0"/>
    <n v="0"/>
    <n v="0"/>
    <n v="0"/>
    <n v="0"/>
    <n v="0"/>
    <n v="0"/>
    <n v="0"/>
    <n v="0"/>
    <n v="0"/>
    <n v="0"/>
    <n v="0"/>
    <s v="FED HOUSNG &amp; COMM DEV FND"/>
    <s v="FHCD RENTON MINOR HM REPR C12"/>
    <s v="PROGRAM YEAR PROJECTS"/>
    <s v="HOUSING AND COMMUNITY DEVELOPMENT"/>
  </r>
  <r>
    <x v="0"/>
    <s v="1111372"/>
    <s v="350047"/>
    <x v="41"/>
    <s v="5590000"/>
    <n v="2015"/>
    <x v="3"/>
    <x v="41"/>
    <n v="0"/>
    <n v="0"/>
    <n v="0"/>
    <n v="0"/>
    <n v="0"/>
    <s v="N/A"/>
    <n v="0"/>
    <n v="0"/>
    <n v="0"/>
    <n v="0"/>
    <n v="0"/>
    <n v="0"/>
    <n v="0"/>
    <n v="0"/>
    <n v="0"/>
    <n v="0"/>
    <n v="0"/>
    <n v="0"/>
    <n v="0"/>
    <s v="FED HOUSNG &amp; COMM DEV FND"/>
    <s v="FHCD RENTON MINOR HM REPR C12"/>
    <s v="PROGRAM YEAR PROJECTS"/>
    <s v="HOUSING AND COMMUNITY DEVELOPMENT"/>
  </r>
  <r>
    <x v="0"/>
    <s v="1111372"/>
    <s v="350047"/>
    <x v="112"/>
    <s v="0000000"/>
    <n v="2015"/>
    <x v="3"/>
    <x v="112"/>
    <n v="0"/>
    <n v="0"/>
    <n v="0"/>
    <n v="0"/>
    <n v="0"/>
    <s v="N/A"/>
    <n v="0"/>
    <n v="0"/>
    <n v="0"/>
    <n v="0"/>
    <n v="0"/>
    <n v="0"/>
    <n v="0"/>
    <n v="0"/>
    <n v="0"/>
    <n v="0"/>
    <n v="0"/>
    <n v="0"/>
    <n v="0"/>
    <s v="FED HOUSNG &amp; COMM DEV FND"/>
    <s v="FHCD RENTON MINOR HM REPR C12"/>
    <s v="PROGRAM YEAR PROJECTS"/>
    <s v="Default"/>
  </r>
  <r>
    <x v="0"/>
    <s v="1111372"/>
    <s v="350047"/>
    <x v="112"/>
    <s v="5590000"/>
    <n v="2015"/>
    <x v="3"/>
    <x v="112"/>
    <n v="0"/>
    <n v="0"/>
    <n v="0"/>
    <n v="0"/>
    <n v="0"/>
    <s v="N/A"/>
    <n v="0"/>
    <n v="0"/>
    <n v="0"/>
    <n v="0"/>
    <n v="0"/>
    <n v="0"/>
    <n v="0"/>
    <n v="0"/>
    <n v="0"/>
    <n v="0"/>
    <n v="0"/>
    <n v="0"/>
    <n v="0"/>
    <s v="FED HOUSNG &amp; COMM DEV FND"/>
    <s v="FHCD RENTON MINOR HM REPR C12"/>
    <s v="PROGRAM YEAR PROJECTS"/>
    <s v="HOUSING AND COMMUNITY DEVELOPMENT"/>
  </r>
  <r>
    <x v="0"/>
    <s v="1111372"/>
    <s v="350047"/>
    <x v="108"/>
    <s v="0000000"/>
    <n v="2015"/>
    <x v="3"/>
    <x v="108"/>
    <n v="0"/>
    <n v="0"/>
    <n v="0"/>
    <n v="0"/>
    <n v="0"/>
    <s v="N/A"/>
    <n v="0"/>
    <n v="0"/>
    <n v="0"/>
    <n v="0"/>
    <n v="0"/>
    <n v="0"/>
    <n v="0"/>
    <n v="0"/>
    <n v="0"/>
    <n v="0"/>
    <n v="0"/>
    <n v="0"/>
    <n v="0"/>
    <s v="FED HOUSNG &amp; COMM DEV FND"/>
    <s v="FHCD RENTON MINOR HM REPR C12"/>
    <s v="PROGRAM YEAR PROJECTS"/>
    <s v="Default"/>
  </r>
  <r>
    <x v="0"/>
    <s v="1111372"/>
    <s v="350047"/>
    <x v="108"/>
    <s v="5590000"/>
    <n v="2015"/>
    <x v="3"/>
    <x v="108"/>
    <n v="0"/>
    <n v="0"/>
    <n v="0"/>
    <n v="0"/>
    <n v="0"/>
    <s v="N/A"/>
    <n v="0"/>
    <n v="0"/>
    <n v="0"/>
    <n v="0"/>
    <n v="0"/>
    <n v="0"/>
    <n v="0"/>
    <n v="0"/>
    <n v="0"/>
    <n v="0"/>
    <n v="0"/>
    <n v="0"/>
    <n v="0"/>
    <s v="FED HOUSNG &amp; COMM DEV FND"/>
    <s v="FHCD RENTON MINOR HM REPR C12"/>
    <s v="PROGRAM YEAR PROJECTS"/>
    <s v="HOUSING AND COMMUNITY DEVELOPMENT"/>
  </r>
  <r>
    <x v="0"/>
    <s v="1111372"/>
    <s v="350047"/>
    <x v="146"/>
    <s v="5590000"/>
    <n v="2015"/>
    <x v="3"/>
    <x v="146"/>
    <n v="0"/>
    <n v="0"/>
    <n v="0"/>
    <n v="0"/>
    <n v="0"/>
    <s v="N/A"/>
    <n v="0"/>
    <n v="0"/>
    <n v="0"/>
    <n v="0"/>
    <n v="0"/>
    <n v="0"/>
    <n v="0"/>
    <n v="0"/>
    <n v="0"/>
    <n v="0"/>
    <n v="0"/>
    <n v="0"/>
    <n v="0"/>
    <s v="FED HOUSNG &amp; COMM DEV FND"/>
    <s v="FHCD RENTON MINOR HM REPR C12"/>
    <s v="PROGRAM YEAR PROJECTS"/>
    <s v="HOUSING AND COMMUNITY DEVELOPMENT"/>
  </r>
  <r>
    <x v="0"/>
    <s v="1111372"/>
    <s v="350047"/>
    <x v="103"/>
    <s v="5590000"/>
    <n v="2015"/>
    <x v="3"/>
    <x v="103"/>
    <n v="0"/>
    <n v="0"/>
    <n v="0"/>
    <n v="0"/>
    <n v="0"/>
    <s v="N/A"/>
    <n v="0"/>
    <n v="0"/>
    <n v="0"/>
    <n v="0"/>
    <n v="0"/>
    <n v="0"/>
    <n v="0"/>
    <n v="0"/>
    <n v="0"/>
    <n v="0"/>
    <n v="0"/>
    <n v="0"/>
    <n v="0"/>
    <s v="FED HOUSNG &amp; COMM DEV FND"/>
    <s v="FHCD RENTON MINOR HM REPR C12"/>
    <s v="PROGRAM YEAR PROJECTS"/>
    <s v="HOUSING AND COMMUNITY DEVELOPMENT"/>
  </r>
  <r>
    <x v="0"/>
    <s v="1111372"/>
    <s v="350047"/>
    <x v="53"/>
    <s v="5590000"/>
    <n v="2015"/>
    <x v="3"/>
    <x v="53"/>
    <n v="0"/>
    <n v="0"/>
    <n v="0"/>
    <n v="0"/>
    <n v="0"/>
    <s v="N/A"/>
    <n v="0"/>
    <n v="0"/>
    <n v="0"/>
    <n v="0"/>
    <n v="0"/>
    <n v="0"/>
    <n v="0"/>
    <n v="0"/>
    <n v="0"/>
    <n v="0"/>
    <n v="0"/>
    <n v="0"/>
    <n v="0"/>
    <s v="FED HOUSNG &amp; COMM DEV FND"/>
    <s v="FHCD RENTON MINOR HM REPR C12"/>
    <s v="PROGRAM YEAR PROJECTS"/>
    <s v="HOUSING AND COMMUNITY DEVELOPMENT"/>
  </r>
  <r>
    <x v="0"/>
    <s v="1111372"/>
    <s v="350047"/>
    <x v="54"/>
    <s v="5590000"/>
    <n v="2015"/>
    <x v="3"/>
    <x v="54"/>
    <n v="0"/>
    <n v="0"/>
    <n v="0"/>
    <n v="0"/>
    <n v="0"/>
    <s v="N/A"/>
    <n v="0"/>
    <n v="0"/>
    <n v="0"/>
    <n v="0"/>
    <n v="0"/>
    <n v="0"/>
    <n v="0"/>
    <n v="0"/>
    <n v="0"/>
    <n v="0"/>
    <n v="0"/>
    <n v="0"/>
    <n v="0"/>
    <s v="FED HOUSNG &amp; COMM DEV FND"/>
    <s v="FHCD RENTON MINOR HM REPR C12"/>
    <s v="PROGRAM YEAR PROJECTS"/>
    <s v="HOUSING AND COMMUNITY DEVELOPMENT"/>
  </r>
  <r>
    <x v="0"/>
    <s v="1111374"/>
    <s v="000000"/>
    <x v="6"/>
    <s v="0000000"/>
    <n v="2015"/>
    <x v="0"/>
    <x v="6"/>
    <n v="0"/>
    <n v="0"/>
    <n v="0"/>
    <n v="0"/>
    <n v="0"/>
    <s v="N/A"/>
    <n v="0"/>
    <n v="0"/>
    <n v="0"/>
    <n v="0"/>
    <n v="0"/>
    <n v="0"/>
    <n v="0"/>
    <n v="0"/>
    <n v="0"/>
    <n v="0"/>
    <n v="0"/>
    <n v="0"/>
    <n v="0"/>
    <s v="FED HOUSNG &amp; COMM DEV FND"/>
    <s v="FHCD BLK DIA WATER REPLACE C12"/>
    <s v="DEFAULT"/>
    <s v="Default"/>
  </r>
  <r>
    <x v="0"/>
    <s v="1111374"/>
    <s v="000000"/>
    <x v="9"/>
    <s v="0000000"/>
    <n v="2015"/>
    <x v="0"/>
    <x v="9"/>
    <n v="0"/>
    <n v="0"/>
    <n v="-59309.33"/>
    <n v="0"/>
    <n v="59309.33"/>
    <s v="N/A"/>
    <n v="0"/>
    <n v="0"/>
    <n v="0"/>
    <n v="0"/>
    <n v="0"/>
    <n v="0"/>
    <n v="-59309.33"/>
    <n v="0"/>
    <n v="0"/>
    <n v="0"/>
    <n v="0"/>
    <n v="0"/>
    <n v="0"/>
    <s v="FED HOUSNG &amp; COMM DEV FND"/>
    <s v="FHCD BLK DIA WATER REPLACE C12"/>
    <s v="DEFAULT"/>
    <s v="Default"/>
  </r>
  <r>
    <x v="0"/>
    <s v="1111374"/>
    <s v="000000"/>
    <x v="29"/>
    <s v="0000000"/>
    <n v="2015"/>
    <x v="1"/>
    <x v="29"/>
    <n v="0"/>
    <n v="0"/>
    <n v="51181.81"/>
    <n v="0"/>
    <n v="-51181.81"/>
    <s v="N/A"/>
    <n v="0"/>
    <n v="0"/>
    <n v="0"/>
    <n v="0"/>
    <n v="0"/>
    <n v="0"/>
    <n v="51181.81"/>
    <n v="0"/>
    <n v="0"/>
    <n v="0"/>
    <n v="0"/>
    <n v="0"/>
    <n v="0"/>
    <s v="FED HOUSNG &amp; COMM DEV FND"/>
    <s v="FHCD BLK DIA WATER REPLACE C12"/>
    <s v="DEFAULT"/>
    <s v="Default"/>
  </r>
  <r>
    <x v="0"/>
    <s v="1111374"/>
    <s v="350047"/>
    <x v="55"/>
    <s v="0000000"/>
    <n v="2015"/>
    <x v="4"/>
    <x v="55"/>
    <n v="0"/>
    <n v="0"/>
    <n v="0"/>
    <n v="0"/>
    <n v="0"/>
    <s v="N/A"/>
    <n v="0"/>
    <n v="0"/>
    <n v="0"/>
    <n v="0"/>
    <n v="0"/>
    <n v="0"/>
    <n v="0"/>
    <n v="0"/>
    <n v="0"/>
    <n v="0"/>
    <n v="0"/>
    <n v="0"/>
    <n v="0"/>
    <s v="FED HOUSNG &amp; COMM DEV FND"/>
    <s v="FHCD BLK DIA WATER REPLACE C12"/>
    <s v="PROGRAM YEAR PROJECTS"/>
    <s v="Default"/>
  </r>
  <r>
    <x v="0"/>
    <s v="1111374"/>
    <s v="350047"/>
    <x v="37"/>
    <s v="0000000"/>
    <n v="2015"/>
    <x v="4"/>
    <x v="37"/>
    <n v="0"/>
    <n v="0"/>
    <n v="0"/>
    <n v="0"/>
    <n v="0"/>
    <s v="N/A"/>
    <n v="0"/>
    <n v="0"/>
    <n v="0"/>
    <n v="0"/>
    <n v="0"/>
    <n v="0"/>
    <n v="0"/>
    <n v="0"/>
    <n v="0"/>
    <n v="0"/>
    <n v="0"/>
    <n v="0"/>
    <n v="0"/>
    <s v="FED HOUSNG &amp; COMM DEV FND"/>
    <s v="FHCD BLK DIA WATER REPLACE C12"/>
    <s v="PROGRAM YEAR PROJECTS"/>
    <s v="Default"/>
  </r>
  <r>
    <x v="0"/>
    <s v="1111374"/>
    <s v="350047"/>
    <x v="38"/>
    <s v="5590000"/>
    <n v="2015"/>
    <x v="3"/>
    <x v="38"/>
    <n v="0"/>
    <n v="0"/>
    <n v="0"/>
    <n v="0"/>
    <n v="0"/>
    <s v="N/A"/>
    <n v="0"/>
    <n v="0"/>
    <n v="0"/>
    <n v="0"/>
    <n v="0"/>
    <n v="0"/>
    <n v="0"/>
    <n v="0"/>
    <n v="0"/>
    <n v="0"/>
    <n v="0"/>
    <n v="0"/>
    <n v="0"/>
    <s v="FED HOUSNG &amp; COMM DEV FND"/>
    <s v="FHCD BLK DIA WATER REPLACE C12"/>
    <s v="PROGRAM YEAR PROJECTS"/>
    <s v="HOUSING AND COMMUNITY DEVELOPMENT"/>
  </r>
  <r>
    <x v="0"/>
    <s v="1111374"/>
    <s v="350047"/>
    <x v="70"/>
    <s v="5590000"/>
    <n v="2015"/>
    <x v="3"/>
    <x v="70"/>
    <n v="0"/>
    <n v="0"/>
    <n v="0"/>
    <n v="0"/>
    <n v="0"/>
    <s v="N/A"/>
    <n v="0"/>
    <n v="0"/>
    <n v="0"/>
    <n v="0"/>
    <n v="0"/>
    <n v="0"/>
    <n v="0"/>
    <n v="0"/>
    <n v="0"/>
    <n v="0"/>
    <n v="0"/>
    <n v="0"/>
    <n v="0"/>
    <s v="FED HOUSNG &amp; COMM DEV FND"/>
    <s v="FHCD BLK DIA WATER REPLACE C12"/>
    <s v="PROGRAM YEAR PROJECTS"/>
    <s v="HOUSING AND COMMUNITY DEVELOPMENT"/>
  </r>
  <r>
    <x v="0"/>
    <s v="1111374"/>
    <s v="350047"/>
    <x v="71"/>
    <s v="5590000"/>
    <n v="2015"/>
    <x v="3"/>
    <x v="71"/>
    <n v="0"/>
    <n v="0"/>
    <n v="0"/>
    <n v="0"/>
    <n v="0"/>
    <s v="N/A"/>
    <n v="0"/>
    <n v="0"/>
    <n v="0"/>
    <n v="0"/>
    <n v="0"/>
    <n v="0"/>
    <n v="0"/>
    <n v="0"/>
    <n v="0"/>
    <n v="0"/>
    <n v="0"/>
    <n v="0"/>
    <n v="0"/>
    <s v="FED HOUSNG &amp; COMM DEV FND"/>
    <s v="FHCD BLK DIA WATER REPLACE C12"/>
    <s v="PROGRAM YEAR PROJECTS"/>
    <s v="HOUSING AND COMMUNITY DEVELOPMENT"/>
  </r>
  <r>
    <x v="0"/>
    <s v="1111374"/>
    <s v="350047"/>
    <x v="72"/>
    <s v="5590000"/>
    <n v="2015"/>
    <x v="3"/>
    <x v="72"/>
    <n v="0"/>
    <n v="0"/>
    <n v="0"/>
    <n v="0"/>
    <n v="0"/>
    <s v="N/A"/>
    <n v="0"/>
    <n v="0"/>
    <n v="0"/>
    <n v="0"/>
    <n v="0"/>
    <n v="0"/>
    <n v="0"/>
    <n v="0"/>
    <n v="0"/>
    <n v="0"/>
    <n v="0"/>
    <n v="0"/>
    <n v="0"/>
    <s v="FED HOUSNG &amp; COMM DEV FND"/>
    <s v="FHCD BLK DIA WATER REPLACE C12"/>
    <s v="PROGRAM YEAR PROJECTS"/>
    <s v="HOUSING AND COMMUNITY DEVELOPMENT"/>
  </r>
  <r>
    <x v="0"/>
    <s v="1111374"/>
    <s v="350047"/>
    <x v="41"/>
    <s v="5590000"/>
    <n v="2015"/>
    <x v="3"/>
    <x v="41"/>
    <n v="0"/>
    <n v="0"/>
    <n v="0"/>
    <n v="0"/>
    <n v="0"/>
    <s v="N/A"/>
    <n v="0"/>
    <n v="0"/>
    <n v="0"/>
    <n v="0"/>
    <n v="0"/>
    <n v="0"/>
    <n v="0"/>
    <n v="0"/>
    <n v="0"/>
    <n v="0"/>
    <n v="0"/>
    <n v="0"/>
    <n v="0"/>
    <s v="FED HOUSNG &amp; COMM DEV FND"/>
    <s v="FHCD BLK DIA WATER REPLACE C12"/>
    <s v="PROGRAM YEAR PROJECTS"/>
    <s v="HOUSING AND COMMUNITY DEVELOPMENT"/>
  </r>
  <r>
    <x v="0"/>
    <s v="1111374"/>
    <s v="350047"/>
    <x v="108"/>
    <s v="5590000"/>
    <n v="2015"/>
    <x v="3"/>
    <x v="108"/>
    <n v="0"/>
    <n v="0"/>
    <n v="0"/>
    <n v="0"/>
    <n v="0"/>
    <s v="N/A"/>
    <n v="0"/>
    <n v="0"/>
    <n v="0"/>
    <n v="0"/>
    <n v="0"/>
    <n v="0"/>
    <n v="0"/>
    <n v="0"/>
    <n v="0"/>
    <n v="0"/>
    <n v="0"/>
    <n v="0"/>
    <n v="0"/>
    <s v="FED HOUSNG &amp; COMM DEV FND"/>
    <s v="FHCD BLK DIA WATER REPLACE C12"/>
    <s v="PROGRAM YEAR PROJECTS"/>
    <s v="HOUSING AND COMMUNITY DEVELOPMENT"/>
  </r>
  <r>
    <x v="0"/>
    <s v="1111374"/>
    <s v="350047"/>
    <x v="42"/>
    <s v="5590000"/>
    <n v="2015"/>
    <x v="3"/>
    <x v="42"/>
    <n v="0"/>
    <n v="0"/>
    <n v="0"/>
    <n v="0"/>
    <n v="0"/>
    <s v="N/A"/>
    <n v="0"/>
    <n v="0"/>
    <n v="0"/>
    <n v="0"/>
    <n v="0"/>
    <n v="0"/>
    <n v="0"/>
    <n v="0"/>
    <n v="0"/>
    <n v="0"/>
    <n v="0"/>
    <n v="0"/>
    <n v="0"/>
    <s v="FED HOUSNG &amp; COMM DEV FND"/>
    <s v="FHCD BLK DIA WATER REPLACE C12"/>
    <s v="PROGRAM YEAR PROJECTS"/>
    <s v="HOUSING AND COMMUNITY DEVELOPMENT"/>
  </r>
  <r>
    <x v="0"/>
    <s v="1111374"/>
    <s v="350047"/>
    <x v="146"/>
    <s v="5590000"/>
    <n v="2015"/>
    <x v="3"/>
    <x v="146"/>
    <n v="0"/>
    <n v="0"/>
    <n v="0"/>
    <n v="0"/>
    <n v="0"/>
    <s v="N/A"/>
    <n v="0"/>
    <n v="0"/>
    <n v="0"/>
    <n v="0"/>
    <n v="0"/>
    <n v="0"/>
    <n v="0"/>
    <n v="0"/>
    <n v="0"/>
    <n v="0"/>
    <n v="0"/>
    <n v="0"/>
    <n v="0"/>
    <s v="FED HOUSNG &amp; COMM DEV FND"/>
    <s v="FHCD BLK DIA WATER REPLACE C12"/>
    <s v="PROGRAM YEAR PROJECTS"/>
    <s v="HOUSING AND COMMUNITY DEVELOPMENT"/>
  </r>
  <r>
    <x v="0"/>
    <s v="1111374"/>
    <s v="350047"/>
    <x v="103"/>
    <s v="5590000"/>
    <n v="2015"/>
    <x v="3"/>
    <x v="103"/>
    <n v="0"/>
    <n v="0"/>
    <n v="0"/>
    <n v="0"/>
    <n v="0"/>
    <s v="N/A"/>
    <n v="0"/>
    <n v="0"/>
    <n v="0"/>
    <n v="0"/>
    <n v="0"/>
    <n v="0"/>
    <n v="0"/>
    <n v="0"/>
    <n v="0"/>
    <n v="0"/>
    <n v="0"/>
    <n v="0"/>
    <n v="0"/>
    <s v="FED HOUSNG &amp; COMM DEV FND"/>
    <s v="FHCD BLK DIA WATER REPLACE C12"/>
    <s v="PROGRAM YEAR PROJECTS"/>
    <s v="HOUSING AND COMMUNITY DEVELOPMENT"/>
  </r>
  <r>
    <x v="0"/>
    <s v="1111374"/>
    <s v="350047"/>
    <x v="53"/>
    <s v="5590000"/>
    <n v="2015"/>
    <x v="3"/>
    <x v="53"/>
    <n v="0"/>
    <n v="0"/>
    <n v="0"/>
    <n v="0"/>
    <n v="0"/>
    <s v="N/A"/>
    <n v="0"/>
    <n v="0"/>
    <n v="0"/>
    <n v="0"/>
    <n v="0"/>
    <n v="0"/>
    <n v="0"/>
    <n v="0"/>
    <n v="0"/>
    <n v="0"/>
    <n v="0"/>
    <n v="0"/>
    <n v="0"/>
    <s v="FED HOUSNG &amp; COMM DEV FND"/>
    <s v="FHCD BLK DIA WATER REPLACE C12"/>
    <s v="PROGRAM YEAR PROJECTS"/>
    <s v="HOUSING AND COMMUNITY DEVELOPMENT"/>
  </r>
  <r>
    <x v="0"/>
    <s v="1111374"/>
    <s v="350047"/>
    <x v="54"/>
    <s v="5590000"/>
    <n v="2015"/>
    <x v="3"/>
    <x v="54"/>
    <n v="0"/>
    <n v="0"/>
    <n v="0"/>
    <n v="0"/>
    <n v="0"/>
    <s v="N/A"/>
    <n v="0"/>
    <n v="0"/>
    <n v="0"/>
    <n v="0"/>
    <n v="0"/>
    <n v="0"/>
    <n v="0"/>
    <n v="0"/>
    <n v="0"/>
    <n v="0"/>
    <n v="0"/>
    <n v="0"/>
    <n v="0"/>
    <s v="FED HOUSNG &amp; COMM DEV FND"/>
    <s v="FHCD BLK DIA WATER REPLACE C12"/>
    <s v="PROGRAM YEAR PROJECTS"/>
    <s v="HOUSING AND COMMUNITY DEVELOPMENT"/>
  </r>
  <r>
    <x v="0"/>
    <s v="1111375"/>
    <s v="000000"/>
    <x v="6"/>
    <s v="0000000"/>
    <n v="2015"/>
    <x v="0"/>
    <x v="6"/>
    <n v="0"/>
    <n v="0"/>
    <n v="0"/>
    <n v="0"/>
    <n v="0"/>
    <s v="N/A"/>
    <n v="0"/>
    <n v="0"/>
    <n v="0"/>
    <n v="0"/>
    <n v="0"/>
    <n v="0"/>
    <n v="0"/>
    <n v="0"/>
    <n v="0"/>
    <n v="0"/>
    <n v="0"/>
    <n v="0"/>
    <n v="0"/>
    <s v="FED HOUSNG &amp; COMM DEV FND"/>
    <s v="FHCD DM AREA FOOD BANK C12"/>
    <s v="DEFAULT"/>
    <s v="Default"/>
  </r>
  <r>
    <x v="0"/>
    <s v="1111375"/>
    <s v="000000"/>
    <x v="9"/>
    <s v="0000000"/>
    <n v="2015"/>
    <x v="0"/>
    <x v="9"/>
    <n v="0"/>
    <n v="0"/>
    <n v="0"/>
    <n v="0"/>
    <n v="0"/>
    <s v="N/A"/>
    <n v="0"/>
    <n v="0"/>
    <n v="0"/>
    <n v="0"/>
    <n v="0"/>
    <n v="0"/>
    <n v="0"/>
    <n v="0"/>
    <n v="0"/>
    <n v="0"/>
    <n v="0"/>
    <n v="0"/>
    <n v="0"/>
    <s v="FED HOUSNG &amp; COMM DEV FND"/>
    <s v="FHCD DM AREA FOOD BANK C12"/>
    <s v="DEFAULT"/>
    <s v="Default"/>
  </r>
  <r>
    <x v="0"/>
    <s v="1111375"/>
    <s v="000000"/>
    <x v="19"/>
    <s v="0000000"/>
    <n v="2015"/>
    <x v="1"/>
    <x v="19"/>
    <n v="0"/>
    <n v="0"/>
    <n v="0"/>
    <n v="0"/>
    <n v="0"/>
    <s v="N/A"/>
    <n v="0"/>
    <n v="0"/>
    <n v="0"/>
    <n v="0"/>
    <n v="0"/>
    <n v="0"/>
    <n v="0"/>
    <n v="0"/>
    <n v="0"/>
    <n v="0"/>
    <n v="0"/>
    <n v="0"/>
    <n v="0"/>
    <s v="FED HOUSNG &amp; COMM DEV FND"/>
    <s v="FHCD DM AREA FOOD BANK C12"/>
    <s v="DEFAULT"/>
    <s v="Default"/>
  </r>
  <r>
    <x v="0"/>
    <s v="1111375"/>
    <s v="000000"/>
    <x v="29"/>
    <s v="0000000"/>
    <n v="2015"/>
    <x v="1"/>
    <x v="29"/>
    <n v="0"/>
    <n v="0"/>
    <n v="0"/>
    <n v="0"/>
    <n v="0"/>
    <s v="N/A"/>
    <n v="0"/>
    <n v="0"/>
    <n v="0"/>
    <n v="0"/>
    <n v="0"/>
    <n v="0"/>
    <n v="0"/>
    <n v="0"/>
    <n v="0"/>
    <n v="0"/>
    <n v="0"/>
    <n v="0"/>
    <n v="0"/>
    <s v="FED HOUSNG &amp; COMM DEV FND"/>
    <s v="FHCD DM AREA FOOD BANK C12"/>
    <s v="DEFAULT"/>
    <s v="Default"/>
  </r>
  <r>
    <x v="0"/>
    <s v="1111375"/>
    <s v="350047"/>
    <x v="55"/>
    <s v="0000000"/>
    <n v="2015"/>
    <x v="4"/>
    <x v="55"/>
    <n v="0"/>
    <n v="0"/>
    <n v="0"/>
    <n v="0"/>
    <n v="0"/>
    <s v="N/A"/>
    <n v="0"/>
    <n v="0"/>
    <n v="0"/>
    <n v="0"/>
    <n v="0"/>
    <n v="0"/>
    <n v="0"/>
    <n v="0"/>
    <n v="0"/>
    <n v="0"/>
    <n v="0"/>
    <n v="0"/>
    <n v="0"/>
    <s v="FED HOUSNG &amp; COMM DEV FND"/>
    <s v="FHCD DM AREA FOOD BANK C12"/>
    <s v="PROGRAM YEAR PROJECTS"/>
    <s v="Default"/>
  </r>
  <r>
    <x v="0"/>
    <s v="1111375"/>
    <s v="350047"/>
    <x v="37"/>
    <s v="0000000"/>
    <n v="2015"/>
    <x v="4"/>
    <x v="37"/>
    <n v="0"/>
    <n v="0"/>
    <n v="0"/>
    <n v="0"/>
    <n v="0"/>
    <s v="N/A"/>
    <n v="0"/>
    <n v="0"/>
    <n v="0"/>
    <n v="0"/>
    <n v="0"/>
    <n v="0"/>
    <n v="0"/>
    <n v="0"/>
    <n v="0"/>
    <n v="0"/>
    <n v="0"/>
    <n v="0"/>
    <n v="0"/>
    <s v="FED HOUSNG &amp; COMM DEV FND"/>
    <s v="FHCD DM AREA FOOD BANK C12"/>
    <s v="PROGRAM YEAR PROJECTS"/>
    <s v="Default"/>
  </r>
  <r>
    <x v="0"/>
    <s v="1111375"/>
    <s v="350047"/>
    <x v="38"/>
    <s v="5590000"/>
    <n v="2015"/>
    <x v="3"/>
    <x v="38"/>
    <n v="0"/>
    <n v="0"/>
    <n v="0"/>
    <n v="0"/>
    <n v="0"/>
    <s v="N/A"/>
    <n v="0"/>
    <n v="0"/>
    <n v="0"/>
    <n v="0"/>
    <n v="0"/>
    <n v="0"/>
    <n v="0"/>
    <n v="0"/>
    <n v="0"/>
    <n v="0"/>
    <n v="0"/>
    <n v="0"/>
    <n v="0"/>
    <s v="FED HOUSNG &amp; COMM DEV FND"/>
    <s v="FHCD DM AREA FOOD BANK C12"/>
    <s v="PROGRAM YEAR PROJECTS"/>
    <s v="HOUSING AND COMMUNITY DEVELOPMENT"/>
  </r>
  <r>
    <x v="0"/>
    <s v="1111375"/>
    <s v="350047"/>
    <x v="70"/>
    <s v="5590000"/>
    <n v="2015"/>
    <x v="3"/>
    <x v="70"/>
    <n v="0"/>
    <n v="0"/>
    <n v="0"/>
    <n v="0"/>
    <n v="0"/>
    <s v="N/A"/>
    <n v="0"/>
    <n v="0"/>
    <n v="0"/>
    <n v="0"/>
    <n v="0"/>
    <n v="0"/>
    <n v="0"/>
    <n v="0"/>
    <n v="0"/>
    <n v="0"/>
    <n v="0"/>
    <n v="0"/>
    <n v="0"/>
    <s v="FED HOUSNG &amp; COMM DEV FND"/>
    <s v="FHCD DM AREA FOOD BANK C12"/>
    <s v="PROGRAM YEAR PROJECTS"/>
    <s v="HOUSING AND COMMUNITY DEVELOPMENT"/>
  </r>
  <r>
    <x v="0"/>
    <s v="1111375"/>
    <s v="350047"/>
    <x v="41"/>
    <s v="5590000"/>
    <n v="2015"/>
    <x v="3"/>
    <x v="41"/>
    <n v="0"/>
    <n v="0"/>
    <n v="0"/>
    <n v="0"/>
    <n v="0"/>
    <s v="N/A"/>
    <n v="0"/>
    <n v="0"/>
    <n v="0"/>
    <n v="0"/>
    <n v="0"/>
    <n v="0"/>
    <n v="0"/>
    <n v="0"/>
    <n v="0"/>
    <n v="0"/>
    <n v="0"/>
    <n v="0"/>
    <n v="0"/>
    <s v="FED HOUSNG &amp; COMM DEV FND"/>
    <s v="FHCD DM AREA FOOD BANK C12"/>
    <s v="PROGRAM YEAR PROJECTS"/>
    <s v="HOUSING AND COMMUNITY DEVELOPMENT"/>
  </r>
  <r>
    <x v="0"/>
    <s v="1111375"/>
    <s v="350047"/>
    <x v="112"/>
    <s v="5590000"/>
    <n v="2015"/>
    <x v="3"/>
    <x v="112"/>
    <n v="0"/>
    <n v="0"/>
    <n v="0"/>
    <n v="0"/>
    <n v="0"/>
    <s v="N/A"/>
    <n v="0"/>
    <n v="0"/>
    <n v="0"/>
    <n v="0"/>
    <n v="0"/>
    <n v="0"/>
    <n v="0"/>
    <n v="0"/>
    <n v="0"/>
    <n v="0"/>
    <n v="0"/>
    <n v="0"/>
    <n v="0"/>
    <s v="FED HOUSNG &amp; COMM DEV FND"/>
    <s v="FHCD DM AREA FOOD BANK C12"/>
    <s v="PROGRAM YEAR PROJECTS"/>
    <s v="HOUSING AND COMMUNITY DEVELOPMENT"/>
  </r>
  <r>
    <x v="0"/>
    <s v="1111375"/>
    <s v="350047"/>
    <x v="108"/>
    <s v="5590000"/>
    <n v="2015"/>
    <x v="3"/>
    <x v="108"/>
    <n v="0"/>
    <n v="0"/>
    <n v="0"/>
    <n v="0"/>
    <n v="0"/>
    <s v="N/A"/>
    <n v="0"/>
    <n v="0"/>
    <n v="0"/>
    <n v="0"/>
    <n v="0"/>
    <n v="0"/>
    <n v="0"/>
    <n v="0"/>
    <n v="0"/>
    <n v="0"/>
    <n v="0"/>
    <n v="0"/>
    <n v="0"/>
    <s v="FED HOUSNG &amp; COMM DEV FND"/>
    <s v="FHCD DM AREA FOOD BANK C12"/>
    <s v="PROGRAM YEAR PROJECTS"/>
    <s v="HOUSING AND COMMUNITY DEVELOPMENT"/>
  </r>
  <r>
    <x v="0"/>
    <s v="1111375"/>
    <s v="350047"/>
    <x v="103"/>
    <s v="5590000"/>
    <n v="2015"/>
    <x v="3"/>
    <x v="103"/>
    <n v="0"/>
    <n v="0"/>
    <n v="0"/>
    <n v="0"/>
    <n v="0"/>
    <s v="N/A"/>
    <n v="0"/>
    <n v="0"/>
    <n v="0"/>
    <n v="0"/>
    <n v="0"/>
    <n v="0"/>
    <n v="0"/>
    <n v="0"/>
    <n v="0"/>
    <n v="0"/>
    <n v="0"/>
    <n v="0"/>
    <n v="0"/>
    <s v="FED HOUSNG &amp; COMM DEV FND"/>
    <s v="FHCD DM AREA FOOD BANK C12"/>
    <s v="PROGRAM YEAR PROJECTS"/>
    <s v="HOUSING AND COMMUNITY DEVELOPMENT"/>
  </r>
  <r>
    <x v="0"/>
    <s v="1111375"/>
    <s v="350047"/>
    <x v="53"/>
    <s v="5590000"/>
    <n v="2015"/>
    <x v="3"/>
    <x v="53"/>
    <n v="0"/>
    <n v="0"/>
    <n v="0"/>
    <n v="0"/>
    <n v="0"/>
    <s v="N/A"/>
    <n v="0"/>
    <n v="0"/>
    <n v="0"/>
    <n v="0"/>
    <n v="0"/>
    <n v="0"/>
    <n v="0"/>
    <n v="0"/>
    <n v="0"/>
    <n v="0"/>
    <n v="0"/>
    <n v="0"/>
    <n v="0"/>
    <s v="FED HOUSNG &amp; COMM DEV FND"/>
    <s v="FHCD DM AREA FOOD BANK C12"/>
    <s v="PROGRAM YEAR PROJECTS"/>
    <s v="HOUSING AND COMMUNITY DEVELOPMENT"/>
  </r>
  <r>
    <x v="0"/>
    <s v="1111375"/>
    <s v="350047"/>
    <x v="54"/>
    <s v="5590000"/>
    <n v="2015"/>
    <x v="3"/>
    <x v="54"/>
    <n v="0"/>
    <n v="0"/>
    <n v="0"/>
    <n v="0"/>
    <n v="0"/>
    <s v="N/A"/>
    <n v="0"/>
    <n v="0"/>
    <n v="0"/>
    <n v="0"/>
    <n v="0"/>
    <n v="0"/>
    <n v="0"/>
    <n v="0"/>
    <n v="0"/>
    <n v="0"/>
    <n v="0"/>
    <n v="0"/>
    <n v="0"/>
    <s v="FED HOUSNG &amp; COMM DEV FND"/>
    <s v="FHCD DM AREA FOOD BANK C12"/>
    <s v="PROGRAM YEAR PROJECTS"/>
    <s v="HOUSING AND COMMUNITY DEVELOPMENT"/>
  </r>
  <r>
    <x v="0"/>
    <s v="1111377"/>
    <s v="000000"/>
    <x v="6"/>
    <s v="0000000"/>
    <n v="2015"/>
    <x v="0"/>
    <x v="6"/>
    <n v="0"/>
    <n v="0"/>
    <n v="0"/>
    <n v="0"/>
    <n v="0"/>
    <s v="N/A"/>
    <n v="0"/>
    <n v="0"/>
    <n v="0"/>
    <n v="0"/>
    <n v="0"/>
    <n v="0"/>
    <n v="0"/>
    <n v="0"/>
    <n v="0"/>
    <n v="0"/>
    <n v="0"/>
    <n v="0"/>
    <n v="0"/>
    <s v="FED HOUSNG &amp; COMM DEV FND"/>
    <s v="FHCD EADS C12"/>
    <s v="DEFAULT"/>
    <s v="Default"/>
  </r>
  <r>
    <x v="0"/>
    <s v="1111377"/>
    <s v="000000"/>
    <x v="9"/>
    <s v="0000000"/>
    <n v="2015"/>
    <x v="0"/>
    <x v="9"/>
    <n v="0"/>
    <n v="0"/>
    <n v="5884.09"/>
    <n v="0"/>
    <n v="-5884.09"/>
    <s v="N/A"/>
    <n v="0"/>
    <n v="0"/>
    <n v="0"/>
    <n v="0"/>
    <n v="0"/>
    <n v="0"/>
    <n v="5884.09"/>
    <n v="0"/>
    <n v="0"/>
    <n v="0"/>
    <n v="0"/>
    <n v="0"/>
    <n v="0"/>
    <s v="FED HOUSNG &amp; COMM DEV FND"/>
    <s v="FHCD EADS C12"/>
    <s v="DEFAULT"/>
    <s v="Default"/>
  </r>
  <r>
    <x v="0"/>
    <s v="1111377"/>
    <s v="000000"/>
    <x v="29"/>
    <s v="0000000"/>
    <n v="2015"/>
    <x v="1"/>
    <x v="29"/>
    <n v="0"/>
    <n v="0"/>
    <n v="-5884.09"/>
    <n v="0"/>
    <n v="5884.09"/>
    <s v="N/A"/>
    <n v="0"/>
    <n v="0"/>
    <n v="0"/>
    <n v="0"/>
    <n v="0"/>
    <n v="0"/>
    <n v="-5884.09"/>
    <n v="0"/>
    <n v="0"/>
    <n v="0"/>
    <n v="0"/>
    <n v="0"/>
    <n v="0"/>
    <s v="FED HOUSNG &amp; COMM DEV FND"/>
    <s v="FHCD EADS C12"/>
    <s v="DEFAULT"/>
    <s v="Default"/>
  </r>
  <r>
    <x v="0"/>
    <s v="1111377"/>
    <s v="350047"/>
    <x v="55"/>
    <s v="0000000"/>
    <n v="2015"/>
    <x v="4"/>
    <x v="55"/>
    <n v="0"/>
    <n v="0"/>
    <n v="0"/>
    <n v="0"/>
    <n v="0"/>
    <s v="N/A"/>
    <n v="0"/>
    <n v="0"/>
    <n v="0"/>
    <n v="0"/>
    <n v="0"/>
    <n v="0"/>
    <n v="0"/>
    <n v="0"/>
    <n v="0"/>
    <n v="0"/>
    <n v="0"/>
    <n v="0"/>
    <n v="0"/>
    <s v="FED HOUSNG &amp; COMM DEV FND"/>
    <s v="FHCD EADS C12"/>
    <s v="PROGRAM YEAR PROJECTS"/>
    <s v="Default"/>
  </r>
  <r>
    <x v="0"/>
    <s v="1111377"/>
    <s v="350047"/>
    <x v="38"/>
    <s v="5590000"/>
    <n v="2015"/>
    <x v="3"/>
    <x v="38"/>
    <n v="0"/>
    <n v="0"/>
    <n v="0"/>
    <n v="0"/>
    <n v="0"/>
    <s v="N/A"/>
    <n v="0"/>
    <n v="0"/>
    <n v="0"/>
    <n v="0"/>
    <n v="0"/>
    <n v="0"/>
    <n v="0"/>
    <n v="0"/>
    <n v="0"/>
    <n v="0"/>
    <n v="0"/>
    <n v="0"/>
    <n v="0"/>
    <s v="FED HOUSNG &amp; COMM DEV FND"/>
    <s v="FHCD EADS C12"/>
    <s v="PROGRAM YEAR PROJECTS"/>
    <s v="HOUSING AND COMMUNITY DEVELOPMENT"/>
  </r>
  <r>
    <x v="0"/>
    <s v="1111377"/>
    <s v="350047"/>
    <x v="70"/>
    <s v="5590000"/>
    <n v="2015"/>
    <x v="3"/>
    <x v="70"/>
    <n v="0"/>
    <n v="0"/>
    <n v="0"/>
    <n v="0"/>
    <n v="0"/>
    <s v="N/A"/>
    <n v="0"/>
    <n v="0"/>
    <n v="0"/>
    <n v="0"/>
    <n v="0"/>
    <n v="0"/>
    <n v="0"/>
    <n v="0"/>
    <n v="0"/>
    <n v="0"/>
    <n v="0"/>
    <n v="0"/>
    <n v="0"/>
    <s v="FED HOUSNG &amp; COMM DEV FND"/>
    <s v="FHCD EADS C12"/>
    <s v="PROGRAM YEAR PROJECTS"/>
    <s v="HOUSING AND COMMUNITY DEVELOPMENT"/>
  </r>
  <r>
    <x v="0"/>
    <s v="1111377"/>
    <s v="350047"/>
    <x v="103"/>
    <s v="5590000"/>
    <n v="2015"/>
    <x v="3"/>
    <x v="103"/>
    <n v="0"/>
    <n v="0"/>
    <n v="0"/>
    <n v="0"/>
    <n v="0"/>
    <s v="N/A"/>
    <n v="0"/>
    <n v="0"/>
    <n v="0"/>
    <n v="0"/>
    <n v="0"/>
    <n v="0"/>
    <n v="0"/>
    <n v="0"/>
    <n v="0"/>
    <n v="0"/>
    <n v="0"/>
    <n v="0"/>
    <n v="0"/>
    <s v="FED HOUSNG &amp; COMM DEV FND"/>
    <s v="FHCD EADS C12"/>
    <s v="PROGRAM YEAR PROJECTS"/>
    <s v="HOUSING AND COMMUNITY DEVELOPMENT"/>
  </r>
  <r>
    <x v="0"/>
    <s v="1111377"/>
    <s v="350047"/>
    <x v="53"/>
    <s v="5590000"/>
    <n v="2015"/>
    <x v="3"/>
    <x v="53"/>
    <n v="0"/>
    <n v="0"/>
    <n v="0"/>
    <n v="0"/>
    <n v="0"/>
    <s v="N/A"/>
    <n v="0"/>
    <n v="0"/>
    <n v="0"/>
    <n v="0"/>
    <n v="0"/>
    <n v="0"/>
    <n v="0"/>
    <n v="0"/>
    <n v="0"/>
    <n v="0"/>
    <n v="0"/>
    <n v="0"/>
    <n v="0"/>
    <s v="FED HOUSNG &amp; COMM DEV FND"/>
    <s v="FHCD EADS C12"/>
    <s v="PROGRAM YEAR PROJECTS"/>
    <s v="HOUSING AND COMMUNITY DEVELOPMENT"/>
  </r>
  <r>
    <x v="0"/>
    <s v="1111377"/>
    <s v="350047"/>
    <x v="54"/>
    <s v="5590000"/>
    <n v="2015"/>
    <x v="3"/>
    <x v="54"/>
    <n v="0"/>
    <n v="0"/>
    <n v="0"/>
    <n v="0"/>
    <n v="0"/>
    <s v="N/A"/>
    <n v="0"/>
    <n v="0"/>
    <n v="0"/>
    <n v="0"/>
    <n v="0"/>
    <n v="0"/>
    <n v="0"/>
    <n v="0"/>
    <n v="0"/>
    <n v="0"/>
    <n v="0"/>
    <n v="0"/>
    <n v="0"/>
    <s v="FED HOUSNG &amp; COMM DEV FND"/>
    <s v="FHCD EADS C12"/>
    <s v="PROGRAM YEAR PROJECTS"/>
    <s v="HOUSING AND COMMUNITY DEVELOPMENT"/>
  </r>
  <r>
    <x v="0"/>
    <s v="1111378"/>
    <s v="000000"/>
    <x v="6"/>
    <s v="0000000"/>
    <n v="2015"/>
    <x v="0"/>
    <x v="6"/>
    <n v="0"/>
    <n v="0"/>
    <n v="0"/>
    <n v="0"/>
    <n v="0"/>
    <s v="N/A"/>
    <n v="0"/>
    <n v="0"/>
    <n v="0"/>
    <n v="0"/>
    <n v="0"/>
    <n v="0"/>
    <n v="0"/>
    <n v="0"/>
    <n v="0"/>
    <n v="0"/>
    <n v="0"/>
    <n v="0"/>
    <n v="0"/>
    <s v="FED HOUSNG &amp; COMM DEV FND"/>
    <s v="FHCD KC BAR ASSOC HSGN JUS C12"/>
    <s v="DEFAULT"/>
    <s v="Default"/>
  </r>
  <r>
    <x v="0"/>
    <s v="1111378"/>
    <s v="000000"/>
    <x v="9"/>
    <s v="0000000"/>
    <n v="2015"/>
    <x v="0"/>
    <x v="9"/>
    <n v="0"/>
    <n v="0"/>
    <n v="0"/>
    <n v="0"/>
    <n v="0"/>
    <s v="N/A"/>
    <n v="0"/>
    <n v="0"/>
    <n v="0"/>
    <n v="0"/>
    <n v="0"/>
    <n v="0"/>
    <n v="0"/>
    <n v="0"/>
    <n v="0"/>
    <n v="0"/>
    <n v="0"/>
    <n v="0"/>
    <n v="0"/>
    <s v="FED HOUSNG &amp; COMM DEV FND"/>
    <s v="FHCD KC BAR ASSOC HSGN JUS C12"/>
    <s v="DEFAULT"/>
    <s v="Default"/>
  </r>
  <r>
    <x v="0"/>
    <s v="1111378"/>
    <s v="000000"/>
    <x v="19"/>
    <s v="0000000"/>
    <n v="2015"/>
    <x v="1"/>
    <x v="19"/>
    <n v="0"/>
    <n v="0"/>
    <n v="0"/>
    <n v="0"/>
    <n v="0"/>
    <s v="N/A"/>
    <n v="0"/>
    <n v="0"/>
    <n v="0"/>
    <n v="0"/>
    <n v="0"/>
    <n v="0"/>
    <n v="0"/>
    <n v="0"/>
    <n v="0"/>
    <n v="0"/>
    <n v="0"/>
    <n v="0"/>
    <n v="0"/>
    <s v="FED HOUSNG &amp; COMM DEV FND"/>
    <s v="FHCD KC BAR ASSOC HSGN JUS C12"/>
    <s v="DEFAULT"/>
    <s v="Default"/>
  </r>
  <r>
    <x v="0"/>
    <s v="1111378"/>
    <s v="000000"/>
    <x v="29"/>
    <s v="0000000"/>
    <n v="2015"/>
    <x v="1"/>
    <x v="29"/>
    <n v="0"/>
    <n v="0"/>
    <n v="0"/>
    <n v="0"/>
    <n v="0"/>
    <s v="N/A"/>
    <n v="0"/>
    <n v="0"/>
    <n v="0"/>
    <n v="0"/>
    <n v="0"/>
    <n v="0"/>
    <n v="0"/>
    <n v="0"/>
    <n v="0"/>
    <n v="0"/>
    <n v="0"/>
    <n v="0"/>
    <n v="0"/>
    <s v="FED HOUSNG &amp; COMM DEV FND"/>
    <s v="FHCD KC BAR ASSOC HSGN JUS C12"/>
    <s v="DEFAULT"/>
    <s v="Default"/>
  </r>
  <r>
    <x v="0"/>
    <s v="1111378"/>
    <s v="350047"/>
    <x v="55"/>
    <s v="0000000"/>
    <n v="2015"/>
    <x v="4"/>
    <x v="55"/>
    <n v="0"/>
    <n v="0"/>
    <n v="0"/>
    <n v="0"/>
    <n v="0"/>
    <s v="N/A"/>
    <n v="0"/>
    <n v="0"/>
    <n v="0"/>
    <n v="0"/>
    <n v="0"/>
    <n v="0"/>
    <n v="0"/>
    <n v="0"/>
    <n v="0"/>
    <n v="0"/>
    <n v="0"/>
    <n v="0"/>
    <n v="0"/>
    <s v="FED HOUSNG &amp; COMM DEV FND"/>
    <s v="FHCD KC BAR ASSOC HSGN JUS C12"/>
    <s v="PROGRAM YEAR PROJECTS"/>
    <s v="Default"/>
  </r>
  <r>
    <x v="0"/>
    <s v="1111378"/>
    <s v="350047"/>
    <x v="38"/>
    <s v="5590000"/>
    <n v="2015"/>
    <x v="3"/>
    <x v="38"/>
    <n v="0"/>
    <n v="0"/>
    <n v="0"/>
    <n v="0"/>
    <n v="0"/>
    <s v="N/A"/>
    <n v="0"/>
    <n v="0"/>
    <n v="0"/>
    <n v="0"/>
    <n v="0"/>
    <n v="0"/>
    <n v="0"/>
    <n v="0"/>
    <n v="0"/>
    <n v="0"/>
    <n v="0"/>
    <n v="0"/>
    <n v="0"/>
    <s v="FED HOUSNG &amp; COMM DEV FND"/>
    <s v="FHCD KC BAR ASSOC HSGN JUS C12"/>
    <s v="PROGRAM YEAR PROJECTS"/>
    <s v="HOUSING AND COMMUNITY DEVELOPMENT"/>
  </r>
  <r>
    <x v="0"/>
    <s v="1111378"/>
    <s v="350047"/>
    <x v="70"/>
    <s v="5590000"/>
    <n v="2015"/>
    <x v="3"/>
    <x v="70"/>
    <n v="0"/>
    <n v="0"/>
    <n v="0"/>
    <n v="0"/>
    <n v="0"/>
    <s v="N/A"/>
    <n v="0"/>
    <n v="0"/>
    <n v="0"/>
    <n v="0"/>
    <n v="0"/>
    <n v="0"/>
    <n v="0"/>
    <n v="0"/>
    <n v="0"/>
    <n v="0"/>
    <n v="0"/>
    <n v="0"/>
    <n v="0"/>
    <s v="FED HOUSNG &amp; COMM DEV FND"/>
    <s v="FHCD KC BAR ASSOC HSGN JUS C12"/>
    <s v="PROGRAM YEAR PROJECTS"/>
    <s v="HOUSING AND COMMUNITY DEVELOPMENT"/>
  </r>
  <r>
    <x v="0"/>
    <s v="1111378"/>
    <s v="350047"/>
    <x v="41"/>
    <s v="5590000"/>
    <n v="2015"/>
    <x v="3"/>
    <x v="41"/>
    <n v="0"/>
    <n v="0"/>
    <n v="0"/>
    <n v="0"/>
    <n v="0"/>
    <s v="N/A"/>
    <n v="0"/>
    <n v="0"/>
    <n v="0"/>
    <n v="0"/>
    <n v="0"/>
    <n v="0"/>
    <n v="0"/>
    <n v="0"/>
    <n v="0"/>
    <n v="0"/>
    <n v="0"/>
    <n v="0"/>
    <n v="0"/>
    <s v="FED HOUSNG &amp; COMM DEV FND"/>
    <s v="FHCD KC BAR ASSOC HSGN JUS C12"/>
    <s v="PROGRAM YEAR PROJECTS"/>
    <s v="HOUSING AND COMMUNITY DEVELOPMENT"/>
  </r>
  <r>
    <x v="0"/>
    <s v="1111378"/>
    <s v="350047"/>
    <x v="112"/>
    <s v="5590000"/>
    <n v="2015"/>
    <x v="3"/>
    <x v="112"/>
    <n v="0"/>
    <n v="0"/>
    <n v="0"/>
    <n v="0"/>
    <n v="0"/>
    <s v="N/A"/>
    <n v="0"/>
    <n v="0"/>
    <n v="0"/>
    <n v="0"/>
    <n v="0"/>
    <n v="0"/>
    <n v="0"/>
    <n v="0"/>
    <n v="0"/>
    <n v="0"/>
    <n v="0"/>
    <n v="0"/>
    <n v="0"/>
    <s v="FED HOUSNG &amp; COMM DEV FND"/>
    <s v="FHCD KC BAR ASSOC HSGN JUS C12"/>
    <s v="PROGRAM YEAR PROJECTS"/>
    <s v="HOUSING AND COMMUNITY DEVELOPMENT"/>
  </r>
  <r>
    <x v="0"/>
    <s v="1111378"/>
    <s v="350047"/>
    <x v="108"/>
    <s v="5590000"/>
    <n v="2015"/>
    <x v="3"/>
    <x v="108"/>
    <n v="0"/>
    <n v="0"/>
    <n v="0"/>
    <n v="0"/>
    <n v="0"/>
    <s v="N/A"/>
    <n v="0"/>
    <n v="0"/>
    <n v="0"/>
    <n v="0"/>
    <n v="0"/>
    <n v="0"/>
    <n v="0"/>
    <n v="0"/>
    <n v="0"/>
    <n v="0"/>
    <n v="0"/>
    <n v="0"/>
    <n v="0"/>
    <s v="FED HOUSNG &amp; COMM DEV FND"/>
    <s v="FHCD KC BAR ASSOC HSGN JUS C12"/>
    <s v="PROGRAM YEAR PROJECTS"/>
    <s v="HOUSING AND COMMUNITY DEVELOPMENT"/>
  </r>
  <r>
    <x v="0"/>
    <s v="1111378"/>
    <s v="350047"/>
    <x v="103"/>
    <s v="5590000"/>
    <n v="2015"/>
    <x v="3"/>
    <x v="103"/>
    <n v="0"/>
    <n v="0"/>
    <n v="0"/>
    <n v="0"/>
    <n v="0"/>
    <s v="N/A"/>
    <n v="0"/>
    <n v="0"/>
    <n v="0"/>
    <n v="0"/>
    <n v="0"/>
    <n v="0"/>
    <n v="0"/>
    <n v="0"/>
    <n v="0"/>
    <n v="0"/>
    <n v="0"/>
    <n v="0"/>
    <n v="0"/>
    <s v="FED HOUSNG &amp; COMM DEV FND"/>
    <s v="FHCD KC BAR ASSOC HSGN JUS C12"/>
    <s v="PROGRAM YEAR PROJECTS"/>
    <s v="HOUSING AND COMMUNITY DEVELOPMENT"/>
  </r>
  <r>
    <x v="0"/>
    <s v="1111378"/>
    <s v="350047"/>
    <x v="53"/>
    <s v="5590000"/>
    <n v="2015"/>
    <x v="3"/>
    <x v="53"/>
    <n v="0"/>
    <n v="0"/>
    <n v="0"/>
    <n v="0"/>
    <n v="0"/>
    <s v="N/A"/>
    <n v="0"/>
    <n v="0"/>
    <n v="0"/>
    <n v="0"/>
    <n v="0"/>
    <n v="0"/>
    <n v="0"/>
    <n v="0"/>
    <n v="0"/>
    <n v="0"/>
    <n v="0"/>
    <n v="0"/>
    <n v="0"/>
    <s v="FED HOUSNG &amp; COMM DEV FND"/>
    <s v="FHCD KC BAR ASSOC HSGN JUS C12"/>
    <s v="PROGRAM YEAR PROJECTS"/>
    <s v="HOUSING AND COMMUNITY DEVELOPMENT"/>
  </r>
  <r>
    <x v="0"/>
    <s v="1111378"/>
    <s v="350047"/>
    <x v="54"/>
    <s v="5590000"/>
    <n v="2015"/>
    <x v="3"/>
    <x v="54"/>
    <n v="0"/>
    <n v="0"/>
    <n v="0"/>
    <n v="0"/>
    <n v="0"/>
    <s v="N/A"/>
    <n v="0"/>
    <n v="0"/>
    <n v="0"/>
    <n v="0"/>
    <n v="0"/>
    <n v="0"/>
    <n v="0"/>
    <n v="0"/>
    <n v="0"/>
    <n v="0"/>
    <n v="0"/>
    <n v="0"/>
    <n v="0"/>
    <s v="FED HOUSNG &amp; COMM DEV FND"/>
    <s v="FHCD KC BAR ASSOC HSGN JUS C12"/>
    <s v="PROGRAM YEAR PROJECTS"/>
    <s v="HOUSING AND COMMUNITY DEVELOPMENT"/>
  </r>
  <r>
    <x v="0"/>
    <s v="1111379"/>
    <s v="000000"/>
    <x v="6"/>
    <s v="0000000"/>
    <n v="2015"/>
    <x v="0"/>
    <x v="6"/>
    <n v="0"/>
    <n v="0"/>
    <n v="0"/>
    <n v="0"/>
    <n v="0"/>
    <s v="N/A"/>
    <n v="0"/>
    <n v="0"/>
    <n v="0"/>
    <n v="0"/>
    <n v="0"/>
    <n v="0"/>
    <n v="0"/>
    <n v="0"/>
    <n v="0"/>
    <n v="0"/>
    <n v="0"/>
    <n v="0"/>
    <n v="0"/>
    <s v="FED HOUSNG &amp; COMM DEV FND"/>
    <s v="FHCD HPELINK EVICT PREVENT C12"/>
    <s v="DEFAULT"/>
    <s v="Default"/>
  </r>
  <r>
    <x v="0"/>
    <s v="1111379"/>
    <s v="000000"/>
    <x v="9"/>
    <s v="0000000"/>
    <n v="2015"/>
    <x v="0"/>
    <x v="9"/>
    <n v="0"/>
    <n v="0"/>
    <n v="0"/>
    <n v="0"/>
    <n v="0"/>
    <s v="N/A"/>
    <n v="0"/>
    <n v="0"/>
    <n v="0"/>
    <n v="0"/>
    <n v="0"/>
    <n v="0"/>
    <n v="0"/>
    <n v="0"/>
    <n v="0"/>
    <n v="0"/>
    <n v="0"/>
    <n v="0"/>
    <n v="0"/>
    <s v="FED HOUSNG &amp; COMM DEV FND"/>
    <s v="FHCD HPELINK EVICT PREVENT C12"/>
    <s v="DEFAULT"/>
    <s v="Default"/>
  </r>
  <r>
    <x v="0"/>
    <s v="1111379"/>
    <s v="000000"/>
    <x v="19"/>
    <s v="0000000"/>
    <n v="2015"/>
    <x v="1"/>
    <x v="19"/>
    <n v="0"/>
    <n v="0"/>
    <n v="0"/>
    <n v="0"/>
    <n v="0"/>
    <s v="N/A"/>
    <n v="0"/>
    <n v="0"/>
    <n v="0"/>
    <n v="0"/>
    <n v="0"/>
    <n v="0"/>
    <n v="0"/>
    <n v="0"/>
    <n v="0"/>
    <n v="0"/>
    <n v="0"/>
    <n v="0"/>
    <n v="0"/>
    <s v="FED HOUSNG &amp; COMM DEV FND"/>
    <s v="FHCD HPELINK EVICT PREVENT C12"/>
    <s v="DEFAULT"/>
    <s v="Default"/>
  </r>
  <r>
    <x v="0"/>
    <s v="1111379"/>
    <s v="000000"/>
    <x v="29"/>
    <s v="0000000"/>
    <n v="2015"/>
    <x v="1"/>
    <x v="29"/>
    <n v="0"/>
    <n v="0"/>
    <n v="0"/>
    <n v="0"/>
    <n v="0"/>
    <s v="N/A"/>
    <n v="0"/>
    <n v="0"/>
    <n v="0"/>
    <n v="0"/>
    <n v="0"/>
    <n v="0"/>
    <n v="0"/>
    <n v="0"/>
    <n v="0"/>
    <n v="0"/>
    <n v="0"/>
    <n v="0"/>
    <n v="0"/>
    <s v="FED HOUSNG &amp; COMM DEV FND"/>
    <s v="FHCD HPELINK EVICT PREVENT C12"/>
    <s v="DEFAULT"/>
    <s v="Default"/>
  </r>
  <r>
    <x v="0"/>
    <s v="1111379"/>
    <s v="350047"/>
    <x v="55"/>
    <s v="0000000"/>
    <n v="2015"/>
    <x v="4"/>
    <x v="55"/>
    <n v="0"/>
    <n v="0"/>
    <n v="0"/>
    <n v="0"/>
    <n v="0"/>
    <s v="N/A"/>
    <n v="0"/>
    <n v="0"/>
    <n v="0"/>
    <n v="0"/>
    <n v="0"/>
    <n v="0"/>
    <n v="0"/>
    <n v="0"/>
    <n v="0"/>
    <n v="0"/>
    <n v="0"/>
    <n v="0"/>
    <n v="0"/>
    <s v="FED HOUSNG &amp; COMM DEV FND"/>
    <s v="FHCD HPELINK EVICT PREVENT C12"/>
    <s v="PROGRAM YEAR PROJECTS"/>
    <s v="Default"/>
  </r>
  <r>
    <x v="0"/>
    <s v="1111379"/>
    <s v="350047"/>
    <x v="37"/>
    <s v="0000000"/>
    <n v="2015"/>
    <x v="4"/>
    <x v="37"/>
    <n v="0"/>
    <n v="0"/>
    <n v="0"/>
    <n v="0"/>
    <n v="0"/>
    <s v="N/A"/>
    <n v="0"/>
    <n v="0"/>
    <n v="0"/>
    <n v="0"/>
    <n v="0"/>
    <n v="0"/>
    <n v="0"/>
    <n v="0"/>
    <n v="0"/>
    <n v="0"/>
    <n v="0"/>
    <n v="0"/>
    <n v="0"/>
    <s v="FED HOUSNG &amp; COMM DEV FND"/>
    <s v="FHCD HPELINK EVICT PREVENT C12"/>
    <s v="PROGRAM YEAR PROJECTS"/>
    <s v="Default"/>
  </r>
  <r>
    <x v="0"/>
    <s v="1111379"/>
    <s v="350047"/>
    <x v="38"/>
    <s v="5590000"/>
    <n v="2015"/>
    <x v="3"/>
    <x v="38"/>
    <n v="0"/>
    <n v="0"/>
    <n v="0"/>
    <n v="0"/>
    <n v="0"/>
    <s v="N/A"/>
    <n v="0"/>
    <n v="0"/>
    <n v="0"/>
    <n v="0"/>
    <n v="0"/>
    <n v="0"/>
    <n v="0"/>
    <n v="0"/>
    <n v="0"/>
    <n v="0"/>
    <n v="0"/>
    <n v="0"/>
    <n v="0"/>
    <s v="FED HOUSNG &amp; COMM DEV FND"/>
    <s v="FHCD HPELINK EVICT PREVENT C12"/>
    <s v="PROGRAM YEAR PROJECTS"/>
    <s v="HOUSING AND COMMUNITY DEVELOPMENT"/>
  </r>
  <r>
    <x v="0"/>
    <s v="1111379"/>
    <s v="350047"/>
    <x v="70"/>
    <s v="5590000"/>
    <n v="2015"/>
    <x v="3"/>
    <x v="70"/>
    <n v="0"/>
    <n v="0"/>
    <n v="0"/>
    <n v="0"/>
    <n v="0"/>
    <s v="N/A"/>
    <n v="0"/>
    <n v="0"/>
    <n v="0"/>
    <n v="0"/>
    <n v="0"/>
    <n v="0"/>
    <n v="0"/>
    <n v="0"/>
    <n v="0"/>
    <n v="0"/>
    <n v="0"/>
    <n v="0"/>
    <n v="0"/>
    <s v="FED HOUSNG &amp; COMM DEV FND"/>
    <s v="FHCD HPELINK EVICT PREVENT C12"/>
    <s v="PROGRAM YEAR PROJECTS"/>
    <s v="HOUSING AND COMMUNITY DEVELOPMENT"/>
  </r>
  <r>
    <x v="0"/>
    <s v="1111379"/>
    <s v="350047"/>
    <x v="41"/>
    <s v="5590000"/>
    <n v="2015"/>
    <x v="3"/>
    <x v="41"/>
    <n v="0"/>
    <n v="0"/>
    <n v="0"/>
    <n v="0"/>
    <n v="0"/>
    <s v="N/A"/>
    <n v="0"/>
    <n v="0"/>
    <n v="0"/>
    <n v="0"/>
    <n v="0"/>
    <n v="0"/>
    <n v="0"/>
    <n v="0"/>
    <n v="0"/>
    <n v="0"/>
    <n v="0"/>
    <n v="0"/>
    <n v="0"/>
    <s v="FED HOUSNG &amp; COMM DEV FND"/>
    <s v="FHCD HPELINK EVICT PREVENT C12"/>
    <s v="PROGRAM YEAR PROJECTS"/>
    <s v="HOUSING AND COMMUNITY DEVELOPMENT"/>
  </r>
  <r>
    <x v="0"/>
    <s v="1111379"/>
    <s v="350047"/>
    <x v="112"/>
    <s v="5590000"/>
    <n v="2015"/>
    <x v="3"/>
    <x v="112"/>
    <n v="0"/>
    <n v="0"/>
    <n v="0"/>
    <n v="0"/>
    <n v="0"/>
    <s v="N/A"/>
    <n v="0"/>
    <n v="0"/>
    <n v="0"/>
    <n v="0"/>
    <n v="0"/>
    <n v="0"/>
    <n v="0"/>
    <n v="0"/>
    <n v="0"/>
    <n v="0"/>
    <n v="0"/>
    <n v="0"/>
    <n v="0"/>
    <s v="FED HOUSNG &amp; COMM DEV FND"/>
    <s v="FHCD HPELINK EVICT PREVENT C12"/>
    <s v="PROGRAM YEAR PROJECTS"/>
    <s v="HOUSING AND COMMUNITY DEVELOPMENT"/>
  </r>
  <r>
    <x v="0"/>
    <s v="1111379"/>
    <s v="350047"/>
    <x v="108"/>
    <s v="5590000"/>
    <n v="2015"/>
    <x v="3"/>
    <x v="108"/>
    <n v="0"/>
    <n v="0"/>
    <n v="0"/>
    <n v="0"/>
    <n v="0"/>
    <s v="N/A"/>
    <n v="0"/>
    <n v="0"/>
    <n v="0"/>
    <n v="0"/>
    <n v="0"/>
    <n v="0"/>
    <n v="0"/>
    <n v="0"/>
    <n v="0"/>
    <n v="0"/>
    <n v="0"/>
    <n v="0"/>
    <n v="0"/>
    <s v="FED HOUSNG &amp; COMM DEV FND"/>
    <s v="FHCD HPELINK EVICT PREVENT C12"/>
    <s v="PROGRAM YEAR PROJECTS"/>
    <s v="HOUSING AND COMMUNITY DEVELOPMENT"/>
  </r>
  <r>
    <x v="0"/>
    <s v="1111379"/>
    <s v="350047"/>
    <x v="103"/>
    <s v="5590000"/>
    <n v="2015"/>
    <x v="3"/>
    <x v="103"/>
    <n v="0"/>
    <n v="0"/>
    <n v="0"/>
    <n v="0"/>
    <n v="0"/>
    <s v="N/A"/>
    <n v="0"/>
    <n v="0"/>
    <n v="0"/>
    <n v="0"/>
    <n v="0"/>
    <n v="0"/>
    <n v="0"/>
    <n v="0"/>
    <n v="0"/>
    <n v="0"/>
    <n v="0"/>
    <n v="0"/>
    <n v="0"/>
    <s v="FED HOUSNG &amp; COMM DEV FND"/>
    <s v="FHCD HPELINK EVICT PREVENT C12"/>
    <s v="PROGRAM YEAR PROJECTS"/>
    <s v="HOUSING AND COMMUNITY DEVELOPMENT"/>
  </r>
  <r>
    <x v="0"/>
    <s v="1111379"/>
    <s v="350047"/>
    <x v="53"/>
    <s v="5590000"/>
    <n v="2015"/>
    <x v="3"/>
    <x v="53"/>
    <n v="0"/>
    <n v="0"/>
    <n v="0"/>
    <n v="0"/>
    <n v="0"/>
    <s v="N/A"/>
    <n v="0"/>
    <n v="0"/>
    <n v="0"/>
    <n v="0"/>
    <n v="0"/>
    <n v="0"/>
    <n v="0"/>
    <n v="0"/>
    <n v="0"/>
    <n v="0"/>
    <n v="0"/>
    <n v="0"/>
    <n v="0"/>
    <s v="FED HOUSNG &amp; COMM DEV FND"/>
    <s v="FHCD HPELINK EVICT PREVENT C12"/>
    <s v="PROGRAM YEAR PROJECTS"/>
    <s v="HOUSING AND COMMUNITY DEVELOPMENT"/>
  </r>
  <r>
    <x v="0"/>
    <s v="1111379"/>
    <s v="350047"/>
    <x v="54"/>
    <s v="5590000"/>
    <n v="2015"/>
    <x v="3"/>
    <x v="54"/>
    <n v="0"/>
    <n v="0"/>
    <n v="0"/>
    <n v="0"/>
    <n v="0"/>
    <s v="N/A"/>
    <n v="0"/>
    <n v="0"/>
    <n v="0"/>
    <n v="0"/>
    <n v="0"/>
    <n v="0"/>
    <n v="0"/>
    <n v="0"/>
    <n v="0"/>
    <n v="0"/>
    <n v="0"/>
    <n v="0"/>
    <n v="0"/>
    <s v="FED HOUSNG &amp; COMM DEV FND"/>
    <s v="FHCD HPELINK EVICT PREVENT C12"/>
    <s v="PROGRAM YEAR PROJECTS"/>
    <s v="HOUSING AND COMMUNITY DEVELOPMENT"/>
  </r>
  <r>
    <x v="0"/>
    <s v="1111380"/>
    <s v="000000"/>
    <x v="6"/>
    <s v="0000000"/>
    <n v="2015"/>
    <x v="0"/>
    <x v="6"/>
    <n v="0"/>
    <n v="0"/>
    <n v="0"/>
    <n v="0"/>
    <n v="0"/>
    <s v="N/A"/>
    <n v="0"/>
    <n v="0"/>
    <n v="0"/>
    <n v="0"/>
    <n v="0"/>
    <n v="0"/>
    <n v="0"/>
    <n v="0"/>
    <n v="0"/>
    <n v="0"/>
    <n v="0"/>
    <n v="0"/>
    <n v="0"/>
    <s v="FED HOUSNG &amp; COMM DEV FND"/>
    <s v="FHCD 2012 ESG ADMIN E12"/>
    <s v="DEFAULT"/>
    <s v="Default"/>
  </r>
  <r>
    <x v="0"/>
    <s v="1111380"/>
    <s v="000000"/>
    <x v="9"/>
    <s v="0000000"/>
    <n v="2015"/>
    <x v="0"/>
    <x v="9"/>
    <n v="0"/>
    <n v="0"/>
    <n v="0"/>
    <n v="0"/>
    <n v="0"/>
    <s v="N/A"/>
    <n v="0"/>
    <n v="0"/>
    <n v="0"/>
    <n v="0"/>
    <n v="0"/>
    <n v="0"/>
    <n v="0"/>
    <n v="0"/>
    <n v="0"/>
    <n v="0"/>
    <n v="0"/>
    <n v="0"/>
    <n v="0"/>
    <s v="FED HOUSNG &amp; COMM DEV FND"/>
    <s v="FHCD 2012 ESG ADMIN E12"/>
    <s v="DEFAULT"/>
    <s v="Default"/>
  </r>
  <r>
    <x v="0"/>
    <s v="1111380"/>
    <s v="000000"/>
    <x v="29"/>
    <s v="0000000"/>
    <n v="2015"/>
    <x v="1"/>
    <x v="29"/>
    <n v="0"/>
    <n v="0"/>
    <n v="0"/>
    <n v="0"/>
    <n v="0"/>
    <s v="N/A"/>
    <n v="0"/>
    <n v="0"/>
    <n v="0"/>
    <n v="0"/>
    <n v="0"/>
    <n v="0"/>
    <n v="0"/>
    <n v="0"/>
    <n v="0"/>
    <n v="0"/>
    <n v="0"/>
    <n v="0"/>
    <n v="0"/>
    <s v="FED HOUSNG &amp; COMM DEV FND"/>
    <s v="FHCD 2012 ESG ADMIN E12"/>
    <s v="DEFAULT"/>
    <s v="Default"/>
  </r>
  <r>
    <x v="0"/>
    <s v="1111380"/>
    <s v="350206"/>
    <x v="62"/>
    <s v="0000000"/>
    <n v="2015"/>
    <x v="4"/>
    <x v="62"/>
    <n v="0"/>
    <n v="0"/>
    <n v="0"/>
    <n v="0"/>
    <n v="0"/>
    <s v="N/A"/>
    <n v="0"/>
    <n v="0"/>
    <n v="0"/>
    <n v="0"/>
    <n v="0"/>
    <n v="0"/>
    <n v="0"/>
    <n v="0"/>
    <n v="0"/>
    <n v="0"/>
    <n v="0"/>
    <n v="0"/>
    <n v="0"/>
    <s v="FED HOUSNG &amp; COMM DEV FND"/>
    <s v="FHCD 2012 ESG ADMIN E12"/>
    <s v="ESG PROGRAM"/>
    <s v="Default"/>
  </r>
  <r>
    <x v="0"/>
    <s v="1111380"/>
    <s v="350206"/>
    <x v="46"/>
    <s v="0000000"/>
    <n v="2015"/>
    <x v="4"/>
    <x v="46"/>
    <n v="0"/>
    <n v="0"/>
    <n v="0"/>
    <n v="0"/>
    <n v="0"/>
    <s v="N/A"/>
    <n v="0"/>
    <n v="0"/>
    <n v="0"/>
    <n v="0"/>
    <n v="0"/>
    <n v="0"/>
    <n v="0"/>
    <n v="0"/>
    <n v="0"/>
    <n v="0"/>
    <n v="0"/>
    <n v="0"/>
    <n v="0"/>
    <s v="FED HOUSNG &amp; COMM DEV FND"/>
    <s v="FHCD 2012 ESG ADMIN E12"/>
    <s v="ESG PROGRAM"/>
    <s v="Default"/>
  </r>
  <r>
    <x v="0"/>
    <s v="1111380"/>
    <s v="350206"/>
    <x v="38"/>
    <s v="5590000"/>
    <n v="2015"/>
    <x v="3"/>
    <x v="38"/>
    <n v="0"/>
    <n v="0"/>
    <n v="0"/>
    <n v="0"/>
    <n v="0"/>
    <s v="N/A"/>
    <n v="0"/>
    <n v="0"/>
    <n v="0"/>
    <n v="0"/>
    <n v="0"/>
    <n v="0"/>
    <n v="0"/>
    <n v="0"/>
    <n v="0"/>
    <n v="0"/>
    <n v="0"/>
    <n v="0"/>
    <n v="0"/>
    <s v="FED HOUSNG &amp; COMM DEV FND"/>
    <s v="FHCD 2012 ESG ADMIN E12"/>
    <s v="ESG PROGRAM"/>
    <s v="HOUSING AND COMMUNITY DEVELOPMENT"/>
  </r>
  <r>
    <x v="0"/>
    <s v="1111380"/>
    <s v="350206"/>
    <x v="70"/>
    <s v="5590000"/>
    <n v="2015"/>
    <x v="3"/>
    <x v="70"/>
    <n v="0"/>
    <n v="0"/>
    <n v="0"/>
    <n v="0"/>
    <n v="0"/>
    <s v="N/A"/>
    <n v="0"/>
    <n v="0"/>
    <n v="0"/>
    <n v="0"/>
    <n v="0"/>
    <n v="0"/>
    <n v="0"/>
    <n v="0"/>
    <n v="0"/>
    <n v="0"/>
    <n v="0"/>
    <n v="0"/>
    <n v="0"/>
    <s v="FED HOUSNG &amp; COMM DEV FND"/>
    <s v="FHCD 2012 ESG ADMIN E12"/>
    <s v="ESG PROGRAM"/>
    <s v="HOUSING AND COMMUNITY DEVELOPMENT"/>
  </r>
  <r>
    <x v="0"/>
    <s v="1111380"/>
    <s v="350206"/>
    <x v="71"/>
    <s v="5590000"/>
    <n v="2015"/>
    <x v="3"/>
    <x v="71"/>
    <n v="0"/>
    <n v="0"/>
    <n v="0"/>
    <n v="0"/>
    <n v="0"/>
    <s v="N/A"/>
    <n v="0"/>
    <n v="0"/>
    <n v="0"/>
    <n v="0"/>
    <n v="0"/>
    <n v="0"/>
    <n v="0"/>
    <n v="0"/>
    <n v="0"/>
    <n v="0"/>
    <n v="0"/>
    <n v="0"/>
    <n v="0"/>
    <s v="FED HOUSNG &amp; COMM DEV FND"/>
    <s v="FHCD 2012 ESG ADMIN E12"/>
    <s v="ESG PROGRAM"/>
    <s v="HOUSING AND COMMUNITY DEVELOPMENT"/>
  </r>
  <r>
    <x v="0"/>
    <s v="1111380"/>
    <s v="350206"/>
    <x v="72"/>
    <s v="5590000"/>
    <n v="2015"/>
    <x v="3"/>
    <x v="72"/>
    <n v="0"/>
    <n v="0"/>
    <n v="0"/>
    <n v="0"/>
    <n v="0"/>
    <s v="N/A"/>
    <n v="0"/>
    <n v="0"/>
    <n v="0"/>
    <n v="0"/>
    <n v="0"/>
    <n v="0"/>
    <n v="0"/>
    <n v="0"/>
    <n v="0"/>
    <n v="0"/>
    <n v="0"/>
    <n v="0"/>
    <n v="0"/>
    <s v="FED HOUSNG &amp; COMM DEV FND"/>
    <s v="FHCD 2012 ESG ADMIN E12"/>
    <s v="ESG PROGRAM"/>
    <s v="HOUSING AND COMMUNITY DEVELOPMENT"/>
  </r>
  <r>
    <x v="0"/>
    <s v="1111380"/>
    <s v="350206"/>
    <x v="103"/>
    <s v="5590000"/>
    <n v="2015"/>
    <x v="3"/>
    <x v="103"/>
    <n v="0"/>
    <n v="0"/>
    <n v="0"/>
    <n v="0"/>
    <n v="0"/>
    <s v="N/A"/>
    <n v="0"/>
    <n v="0"/>
    <n v="0"/>
    <n v="0"/>
    <n v="0"/>
    <n v="0"/>
    <n v="0"/>
    <n v="0"/>
    <n v="0"/>
    <n v="0"/>
    <n v="0"/>
    <n v="0"/>
    <n v="0"/>
    <s v="FED HOUSNG &amp; COMM DEV FND"/>
    <s v="FHCD 2012 ESG ADMIN E12"/>
    <s v="ESG PROGRAM"/>
    <s v="HOUSING AND COMMUNITY DEVELOPMENT"/>
  </r>
  <r>
    <x v="0"/>
    <s v="1111380"/>
    <s v="350206"/>
    <x v="53"/>
    <s v="5590000"/>
    <n v="2015"/>
    <x v="3"/>
    <x v="53"/>
    <n v="0"/>
    <n v="0"/>
    <n v="0"/>
    <n v="0"/>
    <n v="0"/>
    <s v="N/A"/>
    <n v="0"/>
    <n v="0"/>
    <n v="0"/>
    <n v="0"/>
    <n v="0"/>
    <n v="0"/>
    <n v="0"/>
    <n v="0"/>
    <n v="0"/>
    <n v="0"/>
    <n v="0"/>
    <n v="0"/>
    <n v="0"/>
    <s v="FED HOUSNG &amp; COMM DEV FND"/>
    <s v="FHCD 2012 ESG ADMIN E12"/>
    <s v="ESG PROGRAM"/>
    <s v="HOUSING AND COMMUNITY DEVELOPMENT"/>
  </r>
  <r>
    <x v="0"/>
    <s v="1111380"/>
    <s v="350206"/>
    <x v="54"/>
    <s v="5590000"/>
    <n v="2015"/>
    <x v="3"/>
    <x v="54"/>
    <n v="0"/>
    <n v="0"/>
    <n v="0"/>
    <n v="0"/>
    <n v="0"/>
    <s v="N/A"/>
    <n v="0"/>
    <n v="0"/>
    <n v="0"/>
    <n v="0"/>
    <n v="0"/>
    <n v="0"/>
    <n v="0"/>
    <n v="0"/>
    <n v="0"/>
    <n v="0"/>
    <n v="0"/>
    <n v="0"/>
    <n v="0"/>
    <s v="FED HOUSNG &amp; COMM DEV FND"/>
    <s v="FHCD 2012 ESG ADMIN E12"/>
    <s v="ESG PROGRAM"/>
    <s v="HOUSING AND COMMUNITY DEVELOPMENT"/>
  </r>
  <r>
    <x v="0"/>
    <s v="1111382"/>
    <s v="000000"/>
    <x v="6"/>
    <s v="0000000"/>
    <n v="2015"/>
    <x v="0"/>
    <x v="6"/>
    <n v="0"/>
    <n v="0"/>
    <n v="0"/>
    <n v="0"/>
    <n v="0"/>
    <s v="N/A"/>
    <n v="0"/>
    <n v="0"/>
    <n v="0"/>
    <n v="0"/>
    <n v="0"/>
    <n v="0"/>
    <n v="0"/>
    <n v="0"/>
    <n v="0"/>
    <n v="0"/>
    <n v="0"/>
    <n v="0"/>
    <n v="0"/>
    <s v="FED HOUSNG &amp; COMM DEV FND"/>
    <s v="FHCD SHORLINE LFP SR CTR C12"/>
    <s v="DEFAULT"/>
    <s v="Default"/>
  </r>
  <r>
    <x v="0"/>
    <s v="1111382"/>
    <s v="000000"/>
    <x v="9"/>
    <s v="0000000"/>
    <n v="2015"/>
    <x v="0"/>
    <x v="9"/>
    <n v="0"/>
    <n v="0"/>
    <n v="-9025.630000000001"/>
    <n v="0"/>
    <n v="9025.630000000001"/>
    <s v="N/A"/>
    <n v="0"/>
    <n v="0"/>
    <n v="0"/>
    <n v="0"/>
    <n v="0"/>
    <n v="0"/>
    <n v="-9025.630000000001"/>
    <n v="0"/>
    <n v="0"/>
    <n v="0"/>
    <n v="0"/>
    <n v="0"/>
    <n v="0"/>
    <s v="FED HOUSNG &amp; COMM DEV FND"/>
    <s v="FHCD SHORLINE LFP SR CTR C12"/>
    <s v="DEFAULT"/>
    <s v="Default"/>
  </r>
  <r>
    <x v="0"/>
    <s v="1111382"/>
    <s v="000000"/>
    <x v="19"/>
    <s v="0000000"/>
    <n v="2015"/>
    <x v="1"/>
    <x v="19"/>
    <n v="0"/>
    <n v="0"/>
    <n v="0"/>
    <n v="0"/>
    <n v="0"/>
    <s v="N/A"/>
    <n v="0"/>
    <n v="0"/>
    <n v="0"/>
    <n v="0"/>
    <n v="0"/>
    <n v="0"/>
    <n v="0"/>
    <n v="0"/>
    <n v="0"/>
    <n v="0"/>
    <n v="0"/>
    <n v="0"/>
    <n v="0"/>
    <s v="FED HOUSNG &amp; COMM DEV FND"/>
    <s v="FHCD SHORLINE LFP SR CTR C12"/>
    <s v="DEFAULT"/>
    <s v="Default"/>
  </r>
  <r>
    <x v="0"/>
    <s v="1111382"/>
    <s v="000000"/>
    <x v="29"/>
    <s v="0000000"/>
    <n v="2015"/>
    <x v="1"/>
    <x v="29"/>
    <n v="0"/>
    <n v="0"/>
    <n v="9025.630000000001"/>
    <n v="0"/>
    <n v="-9025.630000000001"/>
    <s v="N/A"/>
    <n v="0"/>
    <n v="0"/>
    <n v="0"/>
    <n v="0"/>
    <n v="0"/>
    <n v="0"/>
    <n v="9025.630000000001"/>
    <n v="0"/>
    <n v="0"/>
    <n v="0"/>
    <n v="0"/>
    <n v="0"/>
    <n v="0"/>
    <s v="FED HOUSNG &amp; COMM DEV FND"/>
    <s v="FHCD SHORLINE LFP SR CTR C12"/>
    <s v="DEFAULT"/>
    <s v="Default"/>
  </r>
  <r>
    <x v="0"/>
    <s v="1111382"/>
    <s v="350047"/>
    <x v="55"/>
    <s v="0000000"/>
    <n v="2015"/>
    <x v="4"/>
    <x v="55"/>
    <n v="0"/>
    <n v="0"/>
    <n v="0"/>
    <n v="0"/>
    <n v="0"/>
    <s v="N/A"/>
    <n v="0"/>
    <n v="0"/>
    <n v="0"/>
    <n v="0"/>
    <n v="0"/>
    <n v="0"/>
    <n v="0"/>
    <n v="0"/>
    <n v="0"/>
    <n v="0"/>
    <n v="0"/>
    <n v="0"/>
    <n v="0"/>
    <s v="FED HOUSNG &amp; COMM DEV FND"/>
    <s v="FHCD SHORLINE LFP SR CTR C12"/>
    <s v="PROGRAM YEAR PROJECTS"/>
    <s v="Default"/>
  </r>
  <r>
    <x v="0"/>
    <s v="1111382"/>
    <s v="350047"/>
    <x v="38"/>
    <s v="5590000"/>
    <n v="2015"/>
    <x v="3"/>
    <x v="38"/>
    <n v="0"/>
    <n v="0"/>
    <n v="0"/>
    <n v="0"/>
    <n v="0"/>
    <s v="N/A"/>
    <n v="0"/>
    <n v="0"/>
    <n v="0"/>
    <n v="0"/>
    <n v="0"/>
    <n v="0"/>
    <n v="0"/>
    <n v="0"/>
    <n v="0"/>
    <n v="143.97"/>
    <n v="-143.97"/>
    <n v="0"/>
    <n v="0"/>
    <s v="FED HOUSNG &amp; COMM DEV FND"/>
    <s v="FHCD SHORLINE LFP SR CTR C12"/>
    <s v="PROGRAM YEAR PROJECTS"/>
    <s v="HOUSING AND COMMUNITY DEVELOPMENT"/>
  </r>
  <r>
    <x v="0"/>
    <s v="1111382"/>
    <s v="350047"/>
    <x v="41"/>
    <s v="5590000"/>
    <n v="2015"/>
    <x v="3"/>
    <x v="41"/>
    <n v="0"/>
    <n v="0"/>
    <n v="0"/>
    <n v="0"/>
    <n v="0"/>
    <s v="N/A"/>
    <n v="0"/>
    <n v="0"/>
    <n v="0"/>
    <n v="0"/>
    <n v="0"/>
    <n v="0"/>
    <n v="0"/>
    <n v="0"/>
    <n v="0"/>
    <n v="0"/>
    <n v="0"/>
    <n v="0"/>
    <n v="0"/>
    <s v="FED HOUSNG &amp; COMM DEV FND"/>
    <s v="FHCD SHORLINE LFP SR CTR C12"/>
    <s v="PROGRAM YEAR PROJECTS"/>
    <s v="HOUSING AND COMMUNITY DEVELOPMENT"/>
  </r>
  <r>
    <x v="0"/>
    <s v="1111382"/>
    <s v="350047"/>
    <x v="112"/>
    <s v="5590000"/>
    <n v="2015"/>
    <x v="3"/>
    <x v="112"/>
    <n v="0"/>
    <n v="0"/>
    <n v="0"/>
    <n v="0"/>
    <n v="0"/>
    <s v="N/A"/>
    <n v="0"/>
    <n v="0"/>
    <n v="0"/>
    <n v="0"/>
    <n v="0"/>
    <n v="0"/>
    <n v="0"/>
    <n v="0"/>
    <n v="0"/>
    <n v="0"/>
    <n v="0"/>
    <n v="0"/>
    <n v="0"/>
    <s v="FED HOUSNG &amp; COMM DEV FND"/>
    <s v="FHCD SHORLINE LFP SR CTR C12"/>
    <s v="PROGRAM YEAR PROJECTS"/>
    <s v="HOUSING AND COMMUNITY DEVELOPMENT"/>
  </r>
  <r>
    <x v="0"/>
    <s v="1111382"/>
    <s v="350047"/>
    <x v="108"/>
    <s v="5590000"/>
    <n v="2015"/>
    <x v="3"/>
    <x v="108"/>
    <n v="0"/>
    <n v="0"/>
    <n v="0"/>
    <n v="0"/>
    <n v="0"/>
    <s v="N/A"/>
    <n v="0"/>
    <n v="0"/>
    <n v="0"/>
    <n v="0"/>
    <n v="0"/>
    <n v="0"/>
    <n v="0"/>
    <n v="0"/>
    <n v="0"/>
    <n v="0"/>
    <n v="0"/>
    <n v="0"/>
    <n v="0"/>
    <s v="FED HOUSNG &amp; COMM DEV FND"/>
    <s v="FHCD SHORLINE LFP SR CTR C12"/>
    <s v="PROGRAM YEAR PROJECTS"/>
    <s v="HOUSING AND COMMUNITY DEVELOPMENT"/>
  </r>
  <r>
    <x v="0"/>
    <s v="1111382"/>
    <s v="350047"/>
    <x v="53"/>
    <s v="5590000"/>
    <n v="2015"/>
    <x v="3"/>
    <x v="53"/>
    <n v="0"/>
    <n v="0"/>
    <n v="0"/>
    <n v="0"/>
    <n v="0"/>
    <s v="N/A"/>
    <n v="0"/>
    <n v="0"/>
    <n v="0"/>
    <n v="0"/>
    <n v="0"/>
    <n v="0"/>
    <n v="0"/>
    <n v="0"/>
    <n v="0"/>
    <n v="50.65"/>
    <n v="-50.65"/>
    <n v="0"/>
    <n v="0"/>
    <s v="FED HOUSNG &amp; COMM DEV FND"/>
    <s v="FHCD SHORLINE LFP SR CTR C12"/>
    <s v="PROGRAM YEAR PROJECTS"/>
    <s v="HOUSING AND COMMUNITY DEVELOPMENT"/>
  </r>
  <r>
    <x v="0"/>
    <s v="1111382"/>
    <s v="350047"/>
    <x v="54"/>
    <s v="5590000"/>
    <n v="2015"/>
    <x v="3"/>
    <x v="54"/>
    <n v="0"/>
    <n v="0"/>
    <n v="0"/>
    <n v="0"/>
    <n v="0"/>
    <s v="N/A"/>
    <n v="0"/>
    <n v="0"/>
    <n v="0"/>
    <n v="0"/>
    <n v="0"/>
    <n v="0"/>
    <n v="0"/>
    <n v="0"/>
    <n v="0"/>
    <n v="25.86"/>
    <n v="-25.86"/>
    <n v="0"/>
    <n v="0"/>
    <s v="FED HOUSNG &amp; COMM DEV FND"/>
    <s v="FHCD SHORLINE LFP SR CTR C12"/>
    <s v="PROGRAM YEAR PROJECTS"/>
    <s v="HOUSING AND COMMUNITY DEVELOPMENT"/>
  </r>
  <r>
    <x v="0"/>
    <s v="1111382"/>
    <s v="350047"/>
    <x v="120"/>
    <s v="5590000"/>
    <n v="2015"/>
    <x v="3"/>
    <x v="120"/>
    <n v="0"/>
    <n v="0"/>
    <n v="0"/>
    <n v="0"/>
    <n v="0"/>
    <s v="N/A"/>
    <n v="0"/>
    <n v="0"/>
    <n v="0"/>
    <n v="0"/>
    <n v="0"/>
    <n v="0"/>
    <n v="0"/>
    <n v="0"/>
    <n v="0"/>
    <n v="97.04"/>
    <n v="-97.04"/>
    <n v="0"/>
    <n v="0"/>
    <s v="FED HOUSNG &amp; COMM DEV FND"/>
    <s v="FHCD SHORLINE LFP SR CTR C12"/>
    <s v="PROGRAM YEAR PROJECTS"/>
    <s v="HOUSING AND COMMUNITY DEVELOPMENT"/>
  </r>
  <r>
    <x v="0"/>
    <s v="1111384"/>
    <s v="000000"/>
    <x v="6"/>
    <s v="0000000"/>
    <n v="2015"/>
    <x v="0"/>
    <x v="6"/>
    <n v="0"/>
    <n v="0"/>
    <n v="0"/>
    <n v="0"/>
    <n v="0"/>
    <s v="N/A"/>
    <n v="0"/>
    <n v="0"/>
    <n v="0"/>
    <n v="0"/>
    <n v="0"/>
    <n v="0"/>
    <n v="0"/>
    <n v="0"/>
    <n v="0"/>
    <n v="0"/>
    <n v="0"/>
    <n v="0"/>
    <n v="0"/>
    <s v="FED HOUSNG &amp; COMM DEV FND"/>
    <s v="FHCD FOY YH SHELTER C12"/>
    <s v="DEFAULT"/>
    <s v="Default"/>
  </r>
  <r>
    <x v="0"/>
    <s v="1111384"/>
    <s v="000000"/>
    <x v="9"/>
    <s v="0000000"/>
    <n v="2015"/>
    <x v="0"/>
    <x v="9"/>
    <n v="0"/>
    <n v="0"/>
    <n v="0"/>
    <n v="0"/>
    <n v="0"/>
    <s v="N/A"/>
    <n v="0"/>
    <n v="0"/>
    <n v="0"/>
    <n v="0"/>
    <n v="0"/>
    <n v="0"/>
    <n v="0"/>
    <n v="0"/>
    <n v="0"/>
    <n v="0"/>
    <n v="0"/>
    <n v="0"/>
    <n v="0"/>
    <s v="FED HOUSNG &amp; COMM DEV FND"/>
    <s v="FHCD FOY YH SHELTER C12"/>
    <s v="DEFAULT"/>
    <s v="Default"/>
  </r>
  <r>
    <x v="0"/>
    <s v="1111384"/>
    <s v="000000"/>
    <x v="19"/>
    <s v="0000000"/>
    <n v="2015"/>
    <x v="1"/>
    <x v="19"/>
    <n v="0"/>
    <n v="0"/>
    <n v="0"/>
    <n v="0"/>
    <n v="0"/>
    <s v="N/A"/>
    <n v="0"/>
    <n v="0"/>
    <n v="0"/>
    <n v="0"/>
    <n v="0"/>
    <n v="0"/>
    <n v="0"/>
    <n v="0"/>
    <n v="0"/>
    <n v="0"/>
    <n v="0"/>
    <n v="0"/>
    <n v="0"/>
    <s v="FED HOUSNG &amp; COMM DEV FND"/>
    <s v="FHCD FOY YH SHELTER C12"/>
    <s v="DEFAULT"/>
    <s v="Default"/>
  </r>
  <r>
    <x v="0"/>
    <s v="1111384"/>
    <s v="000000"/>
    <x v="29"/>
    <s v="0000000"/>
    <n v="2015"/>
    <x v="1"/>
    <x v="29"/>
    <n v="0"/>
    <n v="0"/>
    <n v="0"/>
    <n v="0"/>
    <n v="0"/>
    <s v="N/A"/>
    <n v="0"/>
    <n v="0"/>
    <n v="0"/>
    <n v="0"/>
    <n v="0"/>
    <n v="0"/>
    <n v="0"/>
    <n v="0"/>
    <n v="0"/>
    <n v="0"/>
    <n v="0"/>
    <n v="0"/>
    <n v="0"/>
    <s v="FED HOUSNG &amp; COMM DEV FND"/>
    <s v="FHCD FOY YH SHELTER C12"/>
    <s v="DEFAULT"/>
    <s v="Default"/>
  </r>
  <r>
    <x v="0"/>
    <s v="1111384"/>
    <s v="350047"/>
    <x v="55"/>
    <s v="0000000"/>
    <n v="2015"/>
    <x v="4"/>
    <x v="55"/>
    <n v="0"/>
    <n v="0"/>
    <n v="0"/>
    <n v="0"/>
    <n v="0"/>
    <s v="N/A"/>
    <n v="0"/>
    <n v="0"/>
    <n v="0"/>
    <n v="0"/>
    <n v="0"/>
    <n v="0"/>
    <n v="0"/>
    <n v="0"/>
    <n v="0"/>
    <n v="0"/>
    <n v="0"/>
    <n v="0"/>
    <n v="0"/>
    <s v="FED HOUSNG &amp; COMM DEV FND"/>
    <s v="FHCD FOY YH SHELTER C12"/>
    <s v="PROGRAM YEAR PROJECTS"/>
    <s v="Default"/>
  </r>
  <r>
    <x v="0"/>
    <s v="1111384"/>
    <s v="350047"/>
    <x v="41"/>
    <s v="5590000"/>
    <n v="2015"/>
    <x v="3"/>
    <x v="41"/>
    <n v="0"/>
    <n v="0"/>
    <n v="0"/>
    <n v="0"/>
    <n v="0"/>
    <s v="N/A"/>
    <n v="0"/>
    <n v="0"/>
    <n v="0"/>
    <n v="0"/>
    <n v="0"/>
    <n v="0"/>
    <n v="0"/>
    <n v="0"/>
    <n v="0"/>
    <n v="0"/>
    <n v="0"/>
    <n v="0"/>
    <n v="0"/>
    <s v="FED HOUSNG &amp; COMM DEV FND"/>
    <s v="FHCD FOY YH SHELTER C12"/>
    <s v="PROGRAM YEAR PROJECTS"/>
    <s v="HOUSING AND COMMUNITY DEVELOPMENT"/>
  </r>
  <r>
    <x v="0"/>
    <s v="1111384"/>
    <s v="350047"/>
    <x v="108"/>
    <s v="5590000"/>
    <n v="2015"/>
    <x v="3"/>
    <x v="108"/>
    <n v="0"/>
    <n v="0"/>
    <n v="0"/>
    <n v="0"/>
    <n v="0"/>
    <s v="N/A"/>
    <n v="0"/>
    <n v="0"/>
    <n v="0"/>
    <n v="0"/>
    <n v="0"/>
    <n v="0"/>
    <n v="0"/>
    <n v="0"/>
    <n v="0"/>
    <n v="0"/>
    <n v="0"/>
    <n v="0"/>
    <n v="0"/>
    <s v="FED HOUSNG &amp; COMM DEV FND"/>
    <s v="FHCD FOY YH SHELTER C12"/>
    <s v="PROGRAM YEAR PROJECTS"/>
    <s v="HOUSING AND COMMUNITY DEVELOPMENT"/>
  </r>
  <r>
    <x v="0"/>
    <s v="1111385"/>
    <s v="000000"/>
    <x v="6"/>
    <s v="0000000"/>
    <n v="2015"/>
    <x v="0"/>
    <x v="6"/>
    <n v="0"/>
    <n v="0"/>
    <n v="0"/>
    <n v="0"/>
    <n v="0"/>
    <s v="N/A"/>
    <n v="0"/>
    <n v="0"/>
    <n v="0"/>
    <n v="0"/>
    <n v="0"/>
    <n v="0"/>
    <n v="0"/>
    <n v="0"/>
    <n v="0"/>
    <n v="0"/>
    <n v="0"/>
    <n v="0"/>
    <n v="0"/>
    <s v="FED HOUSNG &amp; COMM DEV FND"/>
    <s v="FHCD 11 KC CDBG ENVIRO RVW C11"/>
    <s v="DEFAULT"/>
    <s v="Default"/>
  </r>
  <r>
    <x v="0"/>
    <s v="1111385"/>
    <s v="000000"/>
    <x v="9"/>
    <s v="0000000"/>
    <n v="2015"/>
    <x v="0"/>
    <x v="9"/>
    <n v="0"/>
    <n v="0"/>
    <n v="-390.41"/>
    <n v="0"/>
    <n v="390.41"/>
    <s v="N/A"/>
    <n v="0"/>
    <n v="0"/>
    <n v="0"/>
    <n v="0"/>
    <n v="0"/>
    <n v="0"/>
    <n v="-390.41"/>
    <n v="0"/>
    <n v="0"/>
    <n v="0"/>
    <n v="0"/>
    <n v="0"/>
    <n v="0"/>
    <s v="FED HOUSNG &amp; COMM DEV FND"/>
    <s v="FHCD 11 KC CDBG ENVIRO RVW C11"/>
    <s v="DEFAULT"/>
    <s v="Default"/>
  </r>
  <r>
    <x v="0"/>
    <s v="1111385"/>
    <s v="000000"/>
    <x v="29"/>
    <s v="0000000"/>
    <n v="2015"/>
    <x v="1"/>
    <x v="29"/>
    <n v="0"/>
    <n v="0"/>
    <n v="390.41"/>
    <n v="0"/>
    <n v="-390.41"/>
    <s v="N/A"/>
    <n v="0"/>
    <n v="0"/>
    <n v="0"/>
    <n v="0"/>
    <n v="0"/>
    <n v="0"/>
    <n v="390.41"/>
    <n v="0"/>
    <n v="0"/>
    <n v="0"/>
    <n v="0"/>
    <n v="0"/>
    <n v="0"/>
    <s v="FED HOUSNG &amp; COMM DEV FND"/>
    <s v="FHCD 11 KC CDBG ENVIRO RVW C11"/>
    <s v="DEFAULT"/>
    <s v="Default"/>
  </r>
  <r>
    <x v="0"/>
    <s v="1111385"/>
    <s v="350047"/>
    <x v="55"/>
    <s v="0000000"/>
    <n v="2015"/>
    <x v="4"/>
    <x v="55"/>
    <n v="0"/>
    <n v="0"/>
    <n v="0"/>
    <n v="0"/>
    <n v="0"/>
    <s v="N/A"/>
    <n v="0"/>
    <n v="0"/>
    <n v="0"/>
    <n v="0"/>
    <n v="0"/>
    <n v="0"/>
    <n v="0"/>
    <n v="0"/>
    <n v="0"/>
    <n v="0"/>
    <n v="0"/>
    <n v="0"/>
    <n v="0"/>
    <s v="FED HOUSNG &amp; COMM DEV FND"/>
    <s v="FHCD 11 KC CDBG ENVIRO RVW C11"/>
    <s v="PROGRAM YEAR PROJECTS"/>
    <s v="Default"/>
  </r>
  <r>
    <x v="0"/>
    <s v="1111385"/>
    <s v="350047"/>
    <x v="113"/>
    <s v="0000000"/>
    <n v="2015"/>
    <x v="4"/>
    <x v="113"/>
    <n v="0"/>
    <n v="0"/>
    <n v="0"/>
    <n v="0"/>
    <n v="0"/>
    <s v="N/A"/>
    <n v="0"/>
    <n v="0"/>
    <n v="0"/>
    <n v="0"/>
    <n v="0"/>
    <n v="0"/>
    <n v="0"/>
    <n v="0"/>
    <n v="0"/>
    <n v="0"/>
    <n v="0"/>
    <n v="0"/>
    <n v="0"/>
    <s v="FED HOUSNG &amp; COMM DEV FND"/>
    <s v="FHCD 11 KC CDBG ENVIRO RVW C11"/>
    <s v="PROGRAM YEAR PROJECTS"/>
    <s v="Default"/>
  </r>
  <r>
    <x v="0"/>
    <s v="1111385"/>
    <s v="350047"/>
    <x v="38"/>
    <s v="5590000"/>
    <n v="2015"/>
    <x v="3"/>
    <x v="38"/>
    <n v="0"/>
    <n v="0"/>
    <n v="0"/>
    <n v="0"/>
    <n v="0"/>
    <s v="N/A"/>
    <n v="0"/>
    <n v="0"/>
    <n v="0"/>
    <n v="0"/>
    <n v="0"/>
    <n v="0"/>
    <n v="0"/>
    <n v="0"/>
    <n v="0"/>
    <n v="0"/>
    <n v="0"/>
    <n v="0"/>
    <n v="0"/>
    <s v="FED HOUSNG &amp; COMM DEV FND"/>
    <s v="FHCD 11 KC CDBG ENVIRO RVW C11"/>
    <s v="PROGRAM YEAR PROJECTS"/>
    <s v="HOUSING AND COMMUNITY DEVELOPMENT"/>
  </r>
  <r>
    <x v="0"/>
    <s v="1111385"/>
    <s v="350047"/>
    <x v="77"/>
    <s v="5590000"/>
    <n v="2015"/>
    <x v="3"/>
    <x v="77"/>
    <n v="0"/>
    <n v="0"/>
    <n v="0"/>
    <n v="0"/>
    <n v="0"/>
    <s v="N/A"/>
    <n v="0"/>
    <n v="0"/>
    <n v="0"/>
    <n v="0"/>
    <n v="0"/>
    <n v="0"/>
    <n v="0"/>
    <n v="0"/>
    <n v="0"/>
    <n v="0"/>
    <n v="0"/>
    <n v="0"/>
    <n v="0"/>
    <s v="FED HOUSNG &amp; COMM DEV FND"/>
    <s v="FHCD 11 KC CDBG ENVIRO RVW C11"/>
    <s v="PROGRAM YEAR PROJECTS"/>
    <s v="HOUSING AND COMMUNITY DEVELOPMENT"/>
  </r>
  <r>
    <x v="0"/>
    <s v="1111385"/>
    <s v="350047"/>
    <x v="103"/>
    <s v="5590000"/>
    <n v="2015"/>
    <x v="3"/>
    <x v="103"/>
    <n v="0"/>
    <n v="0"/>
    <n v="0"/>
    <n v="0"/>
    <n v="0"/>
    <s v="N/A"/>
    <n v="0"/>
    <n v="0"/>
    <n v="0"/>
    <n v="0"/>
    <n v="0"/>
    <n v="0"/>
    <n v="0"/>
    <n v="0"/>
    <n v="0"/>
    <n v="0"/>
    <n v="0"/>
    <n v="0"/>
    <n v="0"/>
    <s v="FED HOUSNG &amp; COMM DEV FND"/>
    <s v="FHCD 11 KC CDBG ENVIRO RVW C11"/>
    <s v="PROGRAM YEAR PROJECTS"/>
    <s v="HOUSING AND COMMUNITY DEVELOPMENT"/>
  </r>
  <r>
    <x v="0"/>
    <s v="1111385"/>
    <s v="350047"/>
    <x v="53"/>
    <s v="5590000"/>
    <n v="2015"/>
    <x v="3"/>
    <x v="53"/>
    <n v="0"/>
    <n v="0"/>
    <n v="0"/>
    <n v="0"/>
    <n v="0"/>
    <s v="N/A"/>
    <n v="0"/>
    <n v="0"/>
    <n v="0"/>
    <n v="0"/>
    <n v="0"/>
    <n v="0"/>
    <n v="0"/>
    <n v="0"/>
    <n v="0"/>
    <n v="0"/>
    <n v="0"/>
    <n v="0"/>
    <n v="0"/>
    <s v="FED HOUSNG &amp; COMM DEV FND"/>
    <s v="FHCD 11 KC CDBG ENVIRO RVW C11"/>
    <s v="PROGRAM YEAR PROJECTS"/>
    <s v="HOUSING AND COMMUNITY DEVELOPMENT"/>
  </r>
  <r>
    <x v="0"/>
    <s v="1111385"/>
    <s v="350047"/>
    <x v="54"/>
    <s v="5590000"/>
    <n v="2015"/>
    <x v="3"/>
    <x v="54"/>
    <n v="0"/>
    <n v="0"/>
    <n v="0"/>
    <n v="0"/>
    <n v="0"/>
    <s v="N/A"/>
    <n v="0"/>
    <n v="0"/>
    <n v="0"/>
    <n v="0"/>
    <n v="0"/>
    <n v="0"/>
    <n v="0"/>
    <n v="0"/>
    <n v="0"/>
    <n v="0"/>
    <n v="0"/>
    <n v="0"/>
    <n v="0"/>
    <s v="FED HOUSNG &amp; COMM DEV FND"/>
    <s v="FHCD 11 KC CDBG ENVIRO RVW C11"/>
    <s v="PROGRAM YEAR PROJECTS"/>
    <s v="HOUSING AND COMMUNITY DEVELOPMENT"/>
  </r>
  <r>
    <x v="0"/>
    <s v="1111386"/>
    <s v="000000"/>
    <x v="6"/>
    <s v="0000000"/>
    <n v="2015"/>
    <x v="0"/>
    <x v="6"/>
    <n v="0"/>
    <n v="0"/>
    <n v="0"/>
    <n v="0"/>
    <n v="0"/>
    <s v="N/A"/>
    <n v="0"/>
    <n v="0"/>
    <n v="0"/>
    <n v="0"/>
    <n v="0"/>
    <n v="0"/>
    <n v="0"/>
    <n v="0"/>
    <n v="0"/>
    <n v="0"/>
    <n v="0"/>
    <n v="0"/>
    <n v="0"/>
    <s v="FED HOUSNG &amp; COMM DEV FND"/>
    <s v="FHCD REDMOND CDBG ADMIN C12"/>
    <s v="DEFAULT"/>
    <s v="Default"/>
  </r>
  <r>
    <x v="0"/>
    <s v="1111386"/>
    <s v="000000"/>
    <x v="9"/>
    <s v="0000000"/>
    <n v="2015"/>
    <x v="0"/>
    <x v="9"/>
    <n v="0"/>
    <n v="0"/>
    <n v="-61.65"/>
    <n v="0"/>
    <n v="61.65"/>
    <s v="N/A"/>
    <n v="0"/>
    <n v="0"/>
    <n v="0"/>
    <n v="0"/>
    <n v="0"/>
    <n v="0"/>
    <n v="-61.65"/>
    <n v="0"/>
    <n v="0"/>
    <n v="0"/>
    <n v="0"/>
    <n v="0"/>
    <n v="0"/>
    <s v="FED HOUSNG &amp; COMM DEV FND"/>
    <s v="FHCD REDMOND CDBG ADMIN C12"/>
    <s v="DEFAULT"/>
    <s v="Default"/>
  </r>
  <r>
    <x v="0"/>
    <s v="1111386"/>
    <s v="000000"/>
    <x v="19"/>
    <s v="0000000"/>
    <n v="2015"/>
    <x v="1"/>
    <x v="19"/>
    <n v="0"/>
    <n v="0"/>
    <n v="0"/>
    <n v="0"/>
    <n v="0"/>
    <s v="N/A"/>
    <n v="0"/>
    <n v="0"/>
    <n v="0"/>
    <n v="0"/>
    <n v="0"/>
    <n v="0"/>
    <n v="0"/>
    <n v="0"/>
    <n v="0"/>
    <n v="0"/>
    <n v="0"/>
    <n v="0"/>
    <n v="0"/>
    <s v="FED HOUSNG &amp; COMM DEV FND"/>
    <s v="FHCD REDMOND CDBG ADMIN C12"/>
    <s v="DEFAULT"/>
    <s v="Default"/>
  </r>
  <r>
    <x v="0"/>
    <s v="1111386"/>
    <s v="000000"/>
    <x v="29"/>
    <s v="0000000"/>
    <n v="2015"/>
    <x v="1"/>
    <x v="29"/>
    <n v="0"/>
    <n v="0"/>
    <n v="61.65"/>
    <n v="0"/>
    <n v="-61.65"/>
    <s v="N/A"/>
    <n v="0"/>
    <n v="0"/>
    <n v="0"/>
    <n v="0"/>
    <n v="0"/>
    <n v="0"/>
    <n v="61.65"/>
    <n v="0"/>
    <n v="0"/>
    <n v="0"/>
    <n v="0"/>
    <n v="0"/>
    <n v="0"/>
    <s v="FED HOUSNG &amp; COMM DEV FND"/>
    <s v="FHCD REDMOND CDBG ADMIN C12"/>
    <s v="DEFAULT"/>
    <s v="Default"/>
  </r>
  <r>
    <x v="0"/>
    <s v="1111386"/>
    <s v="350047"/>
    <x v="55"/>
    <s v="0000000"/>
    <n v="2015"/>
    <x v="4"/>
    <x v="55"/>
    <n v="0"/>
    <n v="0"/>
    <n v="0"/>
    <n v="0"/>
    <n v="0"/>
    <s v="N/A"/>
    <n v="0"/>
    <n v="0"/>
    <n v="0"/>
    <n v="0"/>
    <n v="0"/>
    <n v="0"/>
    <n v="0"/>
    <n v="0"/>
    <n v="0"/>
    <n v="0"/>
    <n v="0"/>
    <n v="0"/>
    <n v="0"/>
    <s v="FED HOUSNG &amp; COMM DEV FND"/>
    <s v="FHCD REDMOND CDBG ADMIN C12"/>
    <s v="PROGRAM YEAR PROJECTS"/>
    <s v="Default"/>
  </r>
  <r>
    <x v="0"/>
    <s v="1111386"/>
    <s v="350047"/>
    <x v="38"/>
    <s v="5590000"/>
    <n v="2015"/>
    <x v="3"/>
    <x v="38"/>
    <n v="0"/>
    <n v="0"/>
    <n v="0"/>
    <n v="0"/>
    <n v="0"/>
    <s v="N/A"/>
    <n v="0"/>
    <n v="0"/>
    <n v="0"/>
    <n v="0"/>
    <n v="0"/>
    <n v="0"/>
    <n v="0"/>
    <n v="0"/>
    <n v="0"/>
    <n v="0"/>
    <n v="0"/>
    <n v="0"/>
    <n v="0"/>
    <s v="FED HOUSNG &amp; COMM DEV FND"/>
    <s v="FHCD REDMOND CDBG ADMIN C12"/>
    <s v="PROGRAM YEAR PROJECTS"/>
    <s v="HOUSING AND COMMUNITY DEVELOPMENT"/>
  </r>
  <r>
    <x v="0"/>
    <s v="1111386"/>
    <s v="350047"/>
    <x v="41"/>
    <s v="5590000"/>
    <n v="2015"/>
    <x v="3"/>
    <x v="41"/>
    <n v="0"/>
    <n v="0"/>
    <n v="0"/>
    <n v="0"/>
    <n v="0"/>
    <s v="N/A"/>
    <n v="0"/>
    <n v="0"/>
    <n v="0"/>
    <n v="0"/>
    <n v="0"/>
    <n v="0"/>
    <n v="0"/>
    <n v="0"/>
    <n v="0"/>
    <n v="0"/>
    <n v="0"/>
    <n v="0"/>
    <n v="0"/>
    <s v="FED HOUSNG &amp; COMM DEV FND"/>
    <s v="FHCD REDMOND CDBG ADMIN C12"/>
    <s v="PROGRAM YEAR PROJECTS"/>
    <s v="HOUSING AND COMMUNITY DEVELOPMENT"/>
  </r>
  <r>
    <x v="0"/>
    <s v="1111386"/>
    <s v="350047"/>
    <x v="112"/>
    <s v="5590000"/>
    <n v="2015"/>
    <x v="3"/>
    <x v="112"/>
    <n v="0"/>
    <n v="0"/>
    <n v="0"/>
    <n v="0"/>
    <n v="0"/>
    <s v="N/A"/>
    <n v="0"/>
    <n v="0"/>
    <n v="0"/>
    <n v="0"/>
    <n v="0"/>
    <n v="0"/>
    <n v="0"/>
    <n v="0"/>
    <n v="0"/>
    <n v="0"/>
    <n v="0"/>
    <n v="0"/>
    <n v="0"/>
    <s v="FED HOUSNG &amp; COMM DEV FND"/>
    <s v="FHCD REDMOND CDBG ADMIN C12"/>
    <s v="PROGRAM YEAR PROJECTS"/>
    <s v="HOUSING AND COMMUNITY DEVELOPMENT"/>
  </r>
  <r>
    <x v="0"/>
    <s v="1111386"/>
    <s v="350047"/>
    <x v="108"/>
    <s v="5590000"/>
    <n v="2015"/>
    <x v="3"/>
    <x v="108"/>
    <n v="0"/>
    <n v="0"/>
    <n v="0"/>
    <n v="0"/>
    <n v="0"/>
    <s v="N/A"/>
    <n v="0"/>
    <n v="0"/>
    <n v="0"/>
    <n v="0"/>
    <n v="0"/>
    <n v="0"/>
    <n v="0"/>
    <n v="0"/>
    <n v="0"/>
    <n v="0"/>
    <n v="0"/>
    <n v="0"/>
    <n v="0"/>
    <s v="FED HOUSNG &amp; COMM DEV FND"/>
    <s v="FHCD REDMOND CDBG ADMIN C12"/>
    <s v="PROGRAM YEAR PROJECTS"/>
    <s v="HOUSING AND COMMUNITY DEVELOPMENT"/>
  </r>
  <r>
    <x v="0"/>
    <s v="1111386"/>
    <s v="350047"/>
    <x v="53"/>
    <s v="5590000"/>
    <n v="2015"/>
    <x v="3"/>
    <x v="53"/>
    <n v="0"/>
    <n v="0"/>
    <n v="0"/>
    <n v="0"/>
    <n v="0"/>
    <s v="N/A"/>
    <n v="0"/>
    <n v="0"/>
    <n v="0"/>
    <n v="0"/>
    <n v="0"/>
    <n v="0"/>
    <n v="0"/>
    <n v="0"/>
    <n v="0"/>
    <n v="0"/>
    <n v="0"/>
    <n v="0"/>
    <n v="0"/>
    <s v="FED HOUSNG &amp; COMM DEV FND"/>
    <s v="FHCD REDMOND CDBG ADMIN C12"/>
    <s v="PROGRAM YEAR PROJECTS"/>
    <s v="HOUSING AND COMMUNITY DEVELOPMENT"/>
  </r>
  <r>
    <x v="0"/>
    <s v="1111386"/>
    <s v="350047"/>
    <x v="54"/>
    <s v="5590000"/>
    <n v="2015"/>
    <x v="3"/>
    <x v="54"/>
    <n v="0"/>
    <n v="0"/>
    <n v="0"/>
    <n v="0"/>
    <n v="0"/>
    <s v="N/A"/>
    <n v="0"/>
    <n v="0"/>
    <n v="0"/>
    <n v="0"/>
    <n v="0"/>
    <n v="0"/>
    <n v="0"/>
    <n v="0"/>
    <n v="0"/>
    <n v="0"/>
    <n v="0"/>
    <n v="0"/>
    <n v="0"/>
    <s v="FED HOUSNG &amp; COMM DEV FND"/>
    <s v="FHCD REDMOND CDBG ADMIN C12"/>
    <s v="PROGRAM YEAR PROJECTS"/>
    <s v="HOUSING AND COMMUNITY DEVELOPMENT"/>
  </r>
  <r>
    <x v="0"/>
    <s v="1111387"/>
    <s v="000000"/>
    <x v="6"/>
    <s v="0000000"/>
    <n v="2015"/>
    <x v="0"/>
    <x v="6"/>
    <n v="0"/>
    <n v="0"/>
    <n v="0"/>
    <n v="0"/>
    <n v="0"/>
    <s v="N/A"/>
    <n v="0"/>
    <n v="0"/>
    <n v="0"/>
    <n v="0"/>
    <n v="0"/>
    <n v="0"/>
    <n v="0"/>
    <n v="0"/>
    <n v="0"/>
    <n v="0"/>
    <n v="0"/>
    <n v="0"/>
    <n v="0"/>
    <s v="FED HOUSNG &amp; COMM DEV FND"/>
    <s v="FHCD HOPELINK FOOD BANKS C12"/>
    <s v="DEFAULT"/>
    <s v="Default"/>
  </r>
  <r>
    <x v="0"/>
    <s v="1111387"/>
    <s v="000000"/>
    <x v="9"/>
    <s v="0000000"/>
    <n v="2015"/>
    <x v="0"/>
    <x v="9"/>
    <n v="0"/>
    <n v="0"/>
    <n v="14391.73"/>
    <n v="0"/>
    <n v="-14391.73"/>
    <s v="N/A"/>
    <n v="0"/>
    <n v="0"/>
    <n v="0"/>
    <n v="0"/>
    <n v="0"/>
    <n v="0"/>
    <n v="14391.73"/>
    <n v="0"/>
    <n v="0"/>
    <n v="0"/>
    <n v="0"/>
    <n v="0"/>
    <n v="0"/>
    <s v="FED HOUSNG &amp; COMM DEV FND"/>
    <s v="FHCD HOPELINK FOOD BANKS C12"/>
    <s v="DEFAULT"/>
    <s v="Default"/>
  </r>
  <r>
    <x v="0"/>
    <s v="1111387"/>
    <s v="000000"/>
    <x v="19"/>
    <s v="0000000"/>
    <n v="2015"/>
    <x v="1"/>
    <x v="19"/>
    <n v="0"/>
    <n v="0"/>
    <n v="0"/>
    <n v="0"/>
    <n v="0"/>
    <s v="N/A"/>
    <n v="0"/>
    <n v="0"/>
    <n v="0"/>
    <n v="0"/>
    <n v="0"/>
    <n v="0"/>
    <n v="0"/>
    <n v="0"/>
    <n v="0"/>
    <n v="0"/>
    <n v="0"/>
    <n v="0"/>
    <n v="0"/>
    <s v="FED HOUSNG &amp; COMM DEV FND"/>
    <s v="FHCD HOPELINK FOOD BANKS C12"/>
    <s v="DEFAULT"/>
    <s v="Default"/>
  </r>
  <r>
    <x v="0"/>
    <s v="1111387"/>
    <s v="000000"/>
    <x v="29"/>
    <s v="0000000"/>
    <n v="2015"/>
    <x v="1"/>
    <x v="29"/>
    <n v="0"/>
    <n v="0"/>
    <n v="-14391.73"/>
    <n v="0"/>
    <n v="14391.73"/>
    <s v="N/A"/>
    <n v="0"/>
    <n v="0"/>
    <n v="0"/>
    <n v="0"/>
    <n v="0"/>
    <n v="0"/>
    <n v="-14391.73"/>
    <n v="0"/>
    <n v="0"/>
    <n v="0"/>
    <n v="0"/>
    <n v="0"/>
    <n v="0"/>
    <s v="FED HOUSNG &amp; COMM DEV FND"/>
    <s v="FHCD HOPELINK FOOD BANKS C12"/>
    <s v="DEFAULT"/>
    <s v="Default"/>
  </r>
  <r>
    <x v="0"/>
    <s v="1111387"/>
    <s v="350047"/>
    <x v="55"/>
    <s v="0000000"/>
    <n v="2015"/>
    <x v="4"/>
    <x v="55"/>
    <n v="0"/>
    <n v="0"/>
    <n v="0"/>
    <n v="0"/>
    <n v="0"/>
    <s v="N/A"/>
    <n v="0"/>
    <n v="0"/>
    <n v="0"/>
    <n v="0"/>
    <n v="0"/>
    <n v="0"/>
    <n v="0"/>
    <n v="0"/>
    <n v="0"/>
    <n v="0"/>
    <n v="0"/>
    <n v="0"/>
    <n v="0"/>
    <s v="FED HOUSNG &amp; COMM DEV FND"/>
    <s v="FHCD HOPELINK FOOD BANKS C12"/>
    <s v="PROGRAM YEAR PROJECTS"/>
    <s v="Default"/>
  </r>
  <r>
    <x v="0"/>
    <s v="1111387"/>
    <s v="350047"/>
    <x v="37"/>
    <s v="0000000"/>
    <n v="2015"/>
    <x v="4"/>
    <x v="37"/>
    <n v="0"/>
    <n v="0"/>
    <n v="0"/>
    <n v="0"/>
    <n v="0"/>
    <s v="N/A"/>
    <n v="0"/>
    <n v="0"/>
    <n v="0"/>
    <n v="0"/>
    <n v="0"/>
    <n v="0"/>
    <n v="0"/>
    <n v="0"/>
    <n v="0"/>
    <n v="0"/>
    <n v="0"/>
    <n v="0"/>
    <n v="0"/>
    <s v="FED HOUSNG &amp; COMM DEV FND"/>
    <s v="FHCD HOPELINK FOOD BANKS C12"/>
    <s v="PROGRAM YEAR PROJECTS"/>
    <s v="Default"/>
  </r>
  <r>
    <x v="0"/>
    <s v="1111387"/>
    <s v="350047"/>
    <x v="41"/>
    <s v="5590000"/>
    <n v="2015"/>
    <x v="3"/>
    <x v="41"/>
    <n v="0"/>
    <n v="0"/>
    <n v="0"/>
    <n v="0"/>
    <n v="0"/>
    <s v="N/A"/>
    <n v="0"/>
    <n v="0"/>
    <n v="0"/>
    <n v="0"/>
    <n v="0"/>
    <n v="0"/>
    <n v="0"/>
    <n v="0"/>
    <n v="0"/>
    <n v="0"/>
    <n v="0"/>
    <n v="0"/>
    <n v="0"/>
    <s v="FED HOUSNG &amp; COMM DEV FND"/>
    <s v="FHCD HOPELINK FOOD BANKS C12"/>
    <s v="PROGRAM YEAR PROJECTS"/>
    <s v="HOUSING AND COMMUNITY DEVELOPMENT"/>
  </r>
  <r>
    <x v="0"/>
    <s v="1111387"/>
    <s v="350047"/>
    <x v="112"/>
    <s v="5590000"/>
    <n v="2015"/>
    <x v="3"/>
    <x v="112"/>
    <n v="0"/>
    <n v="0"/>
    <n v="0"/>
    <n v="0"/>
    <n v="0"/>
    <s v="N/A"/>
    <n v="0"/>
    <n v="0"/>
    <n v="0"/>
    <n v="0"/>
    <n v="0"/>
    <n v="0"/>
    <n v="0"/>
    <n v="0"/>
    <n v="0"/>
    <n v="0"/>
    <n v="0"/>
    <n v="0"/>
    <n v="0"/>
    <s v="FED HOUSNG &amp; COMM DEV FND"/>
    <s v="FHCD HOPELINK FOOD BANKS C12"/>
    <s v="PROGRAM YEAR PROJECTS"/>
    <s v="HOUSING AND COMMUNITY DEVELOPMENT"/>
  </r>
  <r>
    <x v="0"/>
    <s v="1111387"/>
    <s v="350047"/>
    <x v="108"/>
    <s v="5590000"/>
    <n v="2015"/>
    <x v="3"/>
    <x v="108"/>
    <n v="0"/>
    <n v="0"/>
    <n v="0"/>
    <n v="0"/>
    <n v="0"/>
    <s v="N/A"/>
    <n v="0"/>
    <n v="0"/>
    <n v="0"/>
    <n v="0"/>
    <n v="0"/>
    <n v="0"/>
    <n v="0"/>
    <n v="0"/>
    <n v="0"/>
    <n v="0"/>
    <n v="0"/>
    <n v="0"/>
    <n v="0"/>
    <s v="FED HOUSNG &amp; COMM DEV FND"/>
    <s v="FHCD HOPELINK FOOD BANKS C12"/>
    <s v="PROGRAM YEAR PROJECTS"/>
    <s v="HOUSING AND COMMUNITY DEVELOPMENT"/>
  </r>
  <r>
    <x v="0"/>
    <s v="1111388"/>
    <s v="000000"/>
    <x v="6"/>
    <s v="0000000"/>
    <n v="2015"/>
    <x v="0"/>
    <x v="6"/>
    <n v="0"/>
    <n v="0"/>
    <n v="0"/>
    <n v="0"/>
    <n v="0"/>
    <s v="N/A"/>
    <n v="0"/>
    <n v="0"/>
    <n v="0"/>
    <n v="0"/>
    <n v="0"/>
    <n v="0"/>
    <n v="0"/>
    <n v="0"/>
    <n v="0"/>
    <n v="0"/>
    <n v="0"/>
    <n v="0"/>
    <n v="0"/>
    <s v="FED HOUSNG &amp; COMM DEV FND"/>
    <s v="FHCD YWCA EMER ASSIST C12"/>
    <s v="DEFAULT"/>
    <s v="Default"/>
  </r>
  <r>
    <x v="0"/>
    <s v="1111388"/>
    <s v="000000"/>
    <x v="9"/>
    <s v="0000000"/>
    <n v="2015"/>
    <x v="0"/>
    <x v="9"/>
    <n v="0"/>
    <n v="0"/>
    <n v="0"/>
    <n v="0"/>
    <n v="0"/>
    <s v="N/A"/>
    <n v="0"/>
    <n v="0"/>
    <n v="0"/>
    <n v="0"/>
    <n v="0"/>
    <n v="0"/>
    <n v="0"/>
    <n v="0"/>
    <n v="0"/>
    <n v="0"/>
    <n v="0"/>
    <n v="0"/>
    <n v="0"/>
    <s v="FED HOUSNG &amp; COMM DEV FND"/>
    <s v="FHCD YWCA EMER ASSIST C12"/>
    <s v="DEFAULT"/>
    <s v="Default"/>
  </r>
  <r>
    <x v="0"/>
    <s v="1111388"/>
    <s v="000000"/>
    <x v="29"/>
    <s v="0000000"/>
    <n v="2015"/>
    <x v="1"/>
    <x v="29"/>
    <n v="0"/>
    <n v="0"/>
    <n v="0"/>
    <n v="0"/>
    <n v="0"/>
    <s v="N/A"/>
    <n v="0"/>
    <n v="0"/>
    <n v="0"/>
    <n v="0"/>
    <n v="0"/>
    <n v="0"/>
    <n v="0"/>
    <n v="0"/>
    <n v="0"/>
    <n v="0"/>
    <n v="0"/>
    <n v="0"/>
    <n v="0"/>
    <s v="FED HOUSNG &amp; COMM DEV FND"/>
    <s v="FHCD YWCA EMER ASSIST C12"/>
    <s v="DEFAULT"/>
    <s v="Default"/>
  </r>
  <r>
    <x v="0"/>
    <s v="1111388"/>
    <s v="350047"/>
    <x v="55"/>
    <s v="0000000"/>
    <n v="2015"/>
    <x v="4"/>
    <x v="55"/>
    <n v="0"/>
    <n v="0"/>
    <n v="0"/>
    <n v="0"/>
    <n v="0"/>
    <s v="N/A"/>
    <n v="0"/>
    <n v="0"/>
    <n v="0"/>
    <n v="0"/>
    <n v="0"/>
    <n v="0"/>
    <n v="0"/>
    <n v="0"/>
    <n v="0"/>
    <n v="0"/>
    <n v="0"/>
    <n v="0"/>
    <n v="0"/>
    <s v="FED HOUSNG &amp; COMM DEV FND"/>
    <s v="FHCD YWCA EMER ASSIST C12"/>
    <s v="PROGRAM YEAR PROJECTS"/>
    <s v="Default"/>
  </r>
  <r>
    <x v="0"/>
    <s v="1111388"/>
    <s v="350047"/>
    <x v="41"/>
    <s v="5590000"/>
    <n v="2015"/>
    <x v="3"/>
    <x v="41"/>
    <n v="0"/>
    <n v="0"/>
    <n v="0"/>
    <n v="0"/>
    <n v="0"/>
    <s v="N/A"/>
    <n v="0"/>
    <n v="0"/>
    <n v="0"/>
    <n v="0"/>
    <n v="0"/>
    <n v="0"/>
    <n v="0"/>
    <n v="0"/>
    <n v="0"/>
    <n v="0"/>
    <n v="0"/>
    <n v="0"/>
    <n v="0"/>
    <s v="FED HOUSNG &amp; COMM DEV FND"/>
    <s v="FHCD YWCA EMER ASSIST C12"/>
    <s v="PROGRAM YEAR PROJECTS"/>
    <s v="HOUSING AND COMMUNITY DEVELOPMENT"/>
  </r>
  <r>
    <x v="0"/>
    <s v="1111388"/>
    <s v="350047"/>
    <x v="108"/>
    <s v="5590000"/>
    <n v="2015"/>
    <x v="3"/>
    <x v="108"/>
    <n v="0"/>
    <n v="0"/>
    <n v="0"/>
    <n v="0"/>
    <n v="0"/>
    <s v="N/A"/>
    <n v="0"/>
    <n v="0"/>
    <n v="0"/>
    <n v="0"/>
    <n v="0"/>
    <n v="0"/>
    <n v="0"/>
    <n v="0"/>
    <n v="0"/>
    <n v="0"/>
    <n v="0"/>
    <n v="0"/>
    <n v="0"/>
    <s v="FED HOUSNG &amp; COMM DEV FND"/>
    <s v="FHCD YWCA EMER ASSIST C12"/>
    <s v="PROGRAM YEAR PROJECTS"/>
    <s v="HOUSING AND COMMUNITY DEVELOPMENT"/>
  </r>
  <r>
    <x v="0"/>
    <s v="1111390"/>
    <s v="000000"/>
    <x v="6"/>
    <s v="0000000"/>
    <n v="2015"/>
    <x v="0"/>
    <x v="6"/>
    <n v="0"/>
    <n v="0"/>
    <n v="0"/>
    <n v="0"/>
    <n v="0"/>
    <s v="N/A"/>
    <n v="0"/>
    <n v="0"/>
    <n v="0"/>
    <n v="0"/>
    <n v="0"/>
    <n v="0"/>
    <n v="0"/>
    <n v="0"/>
    <n v="0"/>
    <n v="0"/>
    <n v="0"/>
    <n v="0"/>
    <n v="0"/>
    <s v="FED HOUSNG &amp; COMM DEV FND"/>
    <s v="FHCD CCS HOME ARISE C12"/>
    <s v="DEFAULT"/>
    <s v="Default"/>
  </r>
  <r>
    <x v="0"/>
    <s v="1111390"/>
    <s v="000000"/>
    <x v="9"/>
    <s v="0000000"/>
    <n v="2015"/>
    <x v="0"/>
    <x v="9"/>
    <n v="0"/>
    <n v="0"/>
    <n v="0"/>
    <n v="0"/>
    <n v="0"/>
    <s v="N/A"/>
    <n v="0"/>
    <n v="0"/>
    <n v="0"/>
    <n v="0"/>
    <n v="0"/>
    <n v="0"/>
    <n v="0"/>
    <n v="0"/>
    <n v="0"/>
    <n v="0"/>
    <n v="0"/>
    <n v="0"/>
    <n v="0"/>
    <s v="FED HOUSNG &amp; COMM DEV FND"/>
    <s v="FHCD CCS HOME ARISE C12"/>
    <s v="DEFAULT"/>
    <s v="Default"/>
  </r>
  <r>
    <x v="0"/>
    <s v="1111390"/>
    <s v="000000"/>
    <x v="19"/>
    <s v="0000000"/>
    <n v="2015"/>
    <x v="1"/>
    <x v="19"/>
    <n v="0"/>
    <n v="0"/>
    <n v="0"/>
    <n v="0"/>
    <n v="0"/>
    <s v="N/A"/>
    <n v="0"/>
    <n v="0"/>
    <n v="0"/>
    <n v="0"/>
    <n v="0"/>
    <n v="0"/>
    <n v="0"/>
    <n v="0"/>
    <n v="0"/>
    <n v="0"/>
    <n v="0"/>
    <n v="0"/>
    <n v="0"/>
    <s v="FED HOUSNG &amp; COMM DEV FND"/>
    <s v="FHCD CCS HOME ARISE C12"/>
    <s v="DEFAULT"/>
    <s v="Default"/>
  </r>
  <r>
    <x v="0"/>
    <s v="1111390"/>
    <s v="000000"/>
    <x v="29"/>
    <s v="0000000"/>
    <n v="2015"/>
    <x v="1"/>
    <x v="29"/>
    <n v="0"/>
    <n v="0"/>
    <n v="0"/>
    <n v="0"/>
    <n v="0"/>
    <s v="N/A"/>
    <n v="0"/>
    <n v="0"/>
    <n v="0"/>
    <n v="0"/>
    <n v="0"/>
    <n v="0"/>
    <n v="0"/>
    <n v="0"/>
    <n v="0"/>
    <n v="0"/>
    <n v="0"/>
    <n v="0"/>
    <n v="0"/>
    <s v="FED HOUSNG &amp; COMM DEV FND"/>
    <s v="FHCD CCS HOME ARISE C12"/>
    <s v="DEFAULT"/>
    <s v="Default"/>
  </r>
  <r>
    <x v="0"/>
    <s v="1111390"/>
    <s v="350047"/>
    <x v="55"/>
    <s v="0000000"/>
    <n v="2015"/>
    <x v="4"/>
    <x v="55"/>
    <n v="0"/>
    <n v="0"/>
    <n v="0"/>
    <n v="0"/>
    <n v="0"/>
    <s v="N/A"/>
    <n v="0"/>
    <n v="0"/>
    <n v="0"/>
    <n v="0"/>
    <n v="0"/>
    <n v="0"/>
    <n v="0"/>
    <n v="0"/>
    <n v="0"/>
    <n v="0"/>
    <n v="0"/>
    <n v="0"/>
    <n v="0"/>
    <s v="FED HOUSNG &amp; COMM DEV FND"/>
    <s v="FHCD CCS HOME ARISE C12"/>
    <s v="PROGRAM YEAR PROJECTS"/>
    <s v="Default"/>
  </r>
  <r>
    <x v="0"/>
    <s v="1111390"/>
    <s v="350047"/>
    <x v="112"/>
    <s v="5590000"/>
    <n v="2015"/>
    <x v="3"/>
    <x v="112"/>
    <n v="0"/>
    <n v="0"/>
    <n v="0"/>
    <n v="0"/>
    <n v="0"/>
    <s v="N/A"/>
    <n v="0"/>
    <n v="0"/>
    <n v="0"/>
    <n v="0"/>
    <n v="0"/>
    <n v="0"/>
    <n v="0"/>
    <n v="0"/>
    <n v="0"/>
    <n v="0"/>
    <n v="0"/>
    <n v="0"/>
    <n v="0"/>
    <s v="FED HOUSNG &amp; COMM DEV FND"/>
    <s v="FHCD CCS HOME ARISE C12"/>
    <s v="PROGRAM YEAR PROJECTS"/>
    <s v="HOUSING AND COMMUNITY DEVELOPMENT"/>
  </r>
  <r>
    <x v="0"/>
    <s v="1111390"/>
    <s v="350047"/>
    <x v="108"/>
    <s v="5590000"/>
    <n v="2015"/>
    <x v="3"/>
    <x v="108"/>
    <n v="0"/>
    <n v="0"/>
    <n v="0"/>
    <n v="0"/>
    <n v="0"/>
    <s v="N/A"/>
    <n v="0"/>
    <n v="0"/>
    <n v="0"/>
    <n v="0"/>
    <n v="0"/>
    <n v="0"/>
    <n v="0"/>
    <n v="0"/>
    <n v="0"/>
    <n v="0"/>
    <n v="0"/>
    <n v="0"/>
    <n v="0"/>
    <s v="FED HOUSNG &amp; COMM DEV FND"/>
    <s v="FHCD CCS HOME ARISE C12"/>
    <s v="PROGRAM YEAR PROJECTS"/>
    <s v="HOUSING AND COMMUNITY DEVELOPMENT"/>
  </r>
  <r>
    <x v="0"/>
    <s v="1111391"/>
    <s v="000000"/>
    <x v="6"/>
    <s v="0000000"/>
    <n v="2015"/>
    <x v="0"/>
    <x v="6"/>
    <n v="0"/>
    <n v="0"/>
    <n v="0"/>
    <n v="0"/>
    <n v="0"/>
    <s v="N/A"/>
    <n v="0"/>
    <n v="0"/>
    <n v="0"/>
    <n v="0"/>
    <n v="0"/>
    <n v="0"/>
    <n v="0"/>
    <n v="0"/>
    <n v="0"/>
    <n v="0"/>
    <n v="0"/>
    <n v="0"/>
    <n v="0"/>
    <s v="FED HOUSNG &amp; COMM DEV FND"/>
    <s v="FHCD N SHORWOOD STRUC REPL C12"/>
    <s v="DEFAULT"/>
    <s v="Default"/>
  </r>
  <r>
    <x v="0"/>
    <s v="1111391"/>
    <s v="000000"/>
    <x v="9"/>
    <s v="0000000"/>
    <n v="2015"/>
    <x v="0"/>
    <x v="9"/>
    <n v="0"/>
    <n v="0"/>
    <n v="52593.07"/>
    <n v="0"/>
    <n v="-52593.07"/>
    <s v="N/A"/>
    <n v="0"/>
    <n v="0"/>
    <n v="0"/>
    <n v="0"/>
    <n v="0"/>
    <n v="0"/>
    <n v="52593.07"/>
    <n v="0"/>
    <n v="0"/>
    <n v="0"/>
    <n v="0"/>
    <n v="0"/>
    <n v="0"/>
    <s v="FED HOUSNG &amp; COMM DEV FND"/>
    <s v="FHCD N SHORWOOD STRUC REPL C12"/>
    <s v="DEFAULT"/>
    <s v="Default"/>
  </r>
  <r>
    <x v="0"/>
    <s v="1111391"/>
    <s v="000000"/>
    <x v="29"/>
    <s v="0000000"/>
    <n v="2015"/>
    <x v="1"/>
    <x v="29"/>
    <n v="0"/>
    <n v="0"/>
    <n v="-52593.07"/>
    <n v="0"/>
    <n v="52593.07"/>
    <s v="N/A"/>
    <n v="0"/>
    <n v="0"/>
    <n v="0"/>
    <n v="0"/>
    <n v="0"/>
    <n v="0"/>
    <n v="-52593.07"/>
    <n v="0"/>
    <n v="0"/>
    <n v="0"/>
    <n v="0"/>
    <n v="0"/>
    <n v="0"/>
    <s v="FED HOUSNG &amp; COMM DEV FND"/>
    <s v="FHCD N SHORWOOD STRUC REPL C12"/>
    <s v="DEFAULT"/>
    <s v="Default"/>
  </r>
  <r>
    <x v="0"/>
    <s v="1111391"/>
    <s v="350047"/>
    <x v="55"/>
    <s v="0000000"/>
    <n v="2015"/>
    <x v="4"/>
    <x v="55"/>
    <n v="0"/>
    <n v="0"/>
    <n v="0"/>
    <n v="0"/>
    <n v="0"/>
    <s v="N/A"/>
    <n v="0"/>
    <n v="0"/>
    <n v="0"/>
    <n v="0"/>
    <n v="0"/>
    <n v="0"/>
    <n v="0"/>
    <n v="0"/>
    <n v="0"/>
    <n v="0"/>
    <n v="0"/>
    <n v="0"/>
    <n v="0"/>
    <s v="FED HOUSNG &amp; COMM DEV FND"/>
    <s v="FHCD N SHORWOOD STRUC REPL C12"/>
    <s v="PROGRAM YEAR PROJECTS"/>
    <s v="Default"/>
  </r>
  <r>
    <x v="0"/>
    <s v="1111391"/>
    <s v="350047"/>
    <x v="38"/>
    <s v="5590000"/>
    <n v="2015"/>
    <x v="3"/>
    <x v="38"/>
    <n v="0"/>
    <n v="0"/>
    <n v="0"/>
    <n v="0"/>
    <n v="0"/>
    <s v="N/A"/>
    <n v="0"/>
    <n v="0"/>
    <n v="0"/>
    <n v="0"/>
    <n v="0"/>
    <n v="0"/>
    <n v="0"/>
    <n v="0"/>
    <n v="0"/>
    <n v="0"/>
    <n v="0"/>
    <n v="0"/>
    <n v="0"/>
    <s v="FED HOUSNG &amp; COMM DEV FND"/>
    <s v="FHCD N SHORWOOD STRUC REPL C12"/>
    <s v="PROGRAM YEAR PROJECTS"/>
    <s v="HOUSING AND COMMUNITY DEVELOPMENT"/>
  </r>
  <r>
    <x v="0"/>
    <s v="1111391"/>
    <s v="350047"/>
    <x v="70"/>
    <s v="5590000"/>
    <n v="2015"/>
    <x v="3"/>
    <x v="70"/>
    <n v="0"/>
    <n v="0"/>
    <n v="0"/>
    <n v="0"/>
    <n v="0"/>
    <s v="N/A"/>
    <n v="0"/>
    <n v="0"/>
    <n v="0"/>
    <n v="0"/>
    <n v="0"/>
    <n v="0"/>
    <n v="0"/>
    <n v="0"/>
    <n v="0"/>
    <n v="0"/>
    <n v="0"/>
    <n v="0"/>
    <n v="0"/>
    <s v="FED HOUSNG &amp; COMM DEV FND"/>
    <s v="FHCD N SHORWOOD STRUC REPL C12"/>
    <s v="PROGRAM YEAR PROJECTS"/>
    <s v="HOUSING AND COMMUNITY DEVELOPMENT"/>
  </r>
  <r>
    <x v="0"/>
    <s v="1111391"/>
    <s v="350047"/>
    <x v="71"/>
    <s v="5590000"/>
    <n v="2015"/>
    <x v="3"/>
    <x v="71"/>
    <n v="0"/>
    <n v="0"/>
    <n v="0"/>
    <n v="0"/>
    <n v="0"/>
    <s v="N/A"/>
    <n v="0"/>
    <n v="0"/>
    <n v="0"/>
    <n v="0"/>
    <n v="0"/>
    <n v="0"/>
    <n v="0"/>
    <n v="0"/>
    <n v="0"/>
    <n v="0"/>
    <n v="0"/>
    <n v="0"/>
    <n v="0"/>
    <s v="FED HOUSNG &amp; COMM DEV FND"/>
    <s v="FHCD N SHORWOOD STRUC REPL C12"/>
    <s v="PROGRAM YEAR PROJECTS"/>
    <s v="HOUSING AND COMMUNITY DEVELOPMENT"/>
  </r>
  <r>
    <x v="0"/>
    <s v="1111391"/>
    <s v="350047"/>
    <x v="72"/>
    <s v="5590000"/>
    <n v="2015"/>
    <x v="3"/>
    <x v="72"/>
    <n v="0"/>
    <n v="0"/>
    <n v="0"/>
    <n v="0"/>
    <n v="0"/>
    <s v="N/A"/>
    <n v="0"/>
    <n v="0"/>
    <n v="0"/>
    <n v="0"/>
    <n v="0"/>
    <n v="0"/>
    <n v="0"/>
    <n v="0"/>
    <n v="0"/>
    <n v="0"/>
    <n v="0"/>
    <n v="0"/>
    <n v="0"/>
    <s v="FED HOUSNG &amp; COMM DEV FND"/>
    <s v="FHCD N SHORWOOD STRUC REPL C12"/>
    <s v="PROGRAM YEAR PROJECTS"/>
    <s v="HOUSING AND COMMUNITY DEVELOPMENT"/>
  </r>
  <r>
    <x v="0"/>
    <s v="1111391"/>
    <s v="350047"/>
    <x v="108"/>
    <s v="5590000"/>
    <n v="2015"/>
    <x v="3"/>
    <x v="108"/>
    <n v="0"/>
    <n v="0"/>
    <n v="0"/>
    <n v="0"/>
    <n v="0"/>
    <s v="N/A"/>
    <n v="0"/>
    <n v="0"/>
    <n v="0"/>
    <n v="0"/>
    <n v="0"/>
    <n v="0"/>
    <n v="0"/>
    <n v="0"/>
    <n v="0"/>
    <n v="0"/>
    <n v="0"/>
    <n v="0"/>
    <n v="0"/>
    <s v="FED HOUSNG &amp; COMM DEV FND"/>
    <s v="FHCD N SHORWOOD STRUC REPL C12"/>
    <s v="PROGRAM YEAR PROJECTS"/>
    <s v="HOUSING AND COMMUNITY DEVELOPMENT"/>
  </r>
  <r>
    <x v="0"/>
    <s v="1111391"/>
    <s v="350047"/>
    <x v="42"/>
    <s v="5590000"/>
    <n v="2015"/>
    <x v="3"/>
    <x v="42"/>
    <n v="0"/>
    <n v="0"/>
    <n v="0"/>
    <n v="0"/>
    <n v="0"/>
    <s v="N/A"/>
    <n v="0"/>
    <n v="0"/>
    <n v="0"/>
    <n v="0"/>
    <n v="0"/>
    <n v="0"/>
    <n v="0"/>
    <n v="0"/>
    <n v="0"/>
    <n v="0"/>
    <n v="0"/>
    <n v="0"/>
    <n v="0"/>
    <s v="FED HOUSNG &amp; COMM DEV FND"/>
    <s v="FHCD N SHORWOOD STRUC REPL C12"/>
    <s v="PROGRAM YEAR PROJECTS"/>
    <s v="HOUSING AND COMMUNITY DEVELOPMENT"/>
  </r>
  <r>
    <x v="0"/>
    <s v="1111391"/>
    <s v="350047"/>
    <x v="146"/>
    <s v="5590000"/>
    <n v="2015"/>
    <x v="3"/>
    <x v="146"/>
    <n v="0"/>
    <n v="0"/>
    <n v="0"/>
    <n v="0"/>
    <n v="0"/>
    <s v="N/A"/>
    <n v="0"/>
    <n v="0"/>
    <n v="0"/>
    <n v="0"/>
    <n v="0"/>
    <n v="0"/>
    <n v="0"/>
    <n v="0"/>
    <n v="0"/>
    <n v="0"/>
    <n v="0"/>
    <n v="0"/>
    <n v="0"/>
    <s v="FED HOUSNG &amp; COMM DEV FND"/>
    <s v="FHCD N SHORWOOD STRUC REPL C12"/>
    <s v="PROGRAM YEAR PROJECTS"/>
    <s v="HOUSING AND COMMUNITY DEVELOPMENT"/>
  </r>
  <r>
    <x v="0"/>
    <s v="1111391"/>
    <s v="350047"/>
    <x v="103"/>
    <s v="5590000"/>
    <n v="2015"/>
    <x v="3"/>
    <x v="103"/>
    <n v="0"/>
    <n v="0"/>
    <n v="0"/>
    <n v="0"/>
    <n v="0"/>
    <s v="N/A"/>
    <n v="0"/>
    <n v="0"/>
    <n v="0"/>
    <n v="0"/>
    <n v="0"/>
    <n v="0"/>
    <n v="0"/>
    <n v="0"/>
    <n v="0"/>
    <n v="0"/>
    <n v="0"/>
    <n v="0"/>
    <n v="0"/>
    <s v="FED HOUSNG &amp; COMM DEV FND"/>
    <s v="FHCD N SHORWOOD STRUC REPL C12"/>
    <s v="PROGRAM YEAR PROJECTS"/>
    <s v="HOUSING AND COMMUNITY DEVELOPMENT"/>
  </r>
  <r>
    <x v="0"/>
    <s v="1111391"/>
    <s v="350047"/>
    <x v="53"/>
    <s v="5590000"/>
    <n v="2015"/>
    <x v="3"/>
    <x v="53"/>
    <n v="0"/>
    <n v="0"/>
    <n v="0"/>
    <n v="0"/>
    <n v="0"/>
    <s v="N/A"/>
    <n v="0"/>
    <n v="0"/>
    <n v="0"/>
    <n v="0"/>
    <n v="0"/>
    <n v="0"/>
    <n v="0"/>
    <n v="0"/>
    <n v="0"/>
    <n v="0"/>
    <n v="0"/>
    <n v="0"/>
    <n v="0"/>
    <s v="FED HOUSNG &amp; COMM DEV FND"/>
    <s v="FHCD N SHORWOOD STRUC REPL C12"/>
    <s v="PROGRAM YEAR PROJECTS"/>
    <s v="HOUSING AND COMMUNITY DEVELOPMENT"/>
  </r>
  <r>
    <x v="0"/>
    <s v="1111391"/>
    <s v="350047"/>
    <x v="54"/>
    <s v="5590000"/>
    <n v="2015"/>
    <x v="3"/>
    <x v="54"/>
    <n v="0"/>
    <n v="0"/>
    <n v="0"/>
    <n v="0"/>
    <n v="0"/>
    <s v="N/A"/>
    <n v="0"/>
    <n v="0"/>
    <n v="0"/>
    <n v="0"/>
    <n v="0"/>
    <n v="0"/>
    <n v="0"/>
    <n v="0"/>
    <n v="0"/>
    <n v="0"/>
    <n v="0"/>
    <n v="0"/>
    <n v="0"/>
    <s v="FED HOUSNG &amp; COMM DEV FND"/>
    <s v="FHCD N SHORWOOD STRUC REPL C12"/>
    <s v="PROGRAM YEAR PROJECTS"/>
    <s v="HOUSING AND COMMUNITY DEVELOPMENT"/>
  </r>
  <r>
    <x v="0"/>
    <s v="1111392"/>
    <s v="000000"/>
    <x v="6"/>
    <s v="0000000"/>
    <n v="2015"/>
    <x v="0"/>
    <x v="6"/>
    <n v="0"/>
    <n v="0"/>
    <n v="0"/>
    <n v="0"/>
    <n v="0"/>
    <s v="N/A"/>
    <n v="0"/>
    <n v="0"/>
    <n v="0"/>
    <n v="0"/>
    <n v="0"/>
    <n v="0"/>
    <n v="0"/>
    <n v="0"/>
    <n v="0"/>
    <n v="0"/>
    <n v="0"/>
    <n v="0"/>
    <n v="0"/>
    <s v="FED HOUSNG &amp; COMM DEV FND"/>
    <s v="FHCD 2012 HSG REPAIR ADMIN C12"/>
    <s v="DEFAULT"/>
    <s v="Default"/>
  </r>
  <r>
    <x v="0"/>
    <s v="1111392"/>
    <s v="000000"/>
    <x v="9"/>
    <s v="0000000"/>
    <n v="2015"/>
    <x v="0"/>
    <x v="9"/>
    <n v="0"/>
    <n v="0"/>
    <n v="66489.83"/>
    <n v="0"/>
    <n v="-66489.83"/>
    <s v="N/A"/>
    <n v="0"/>
    <n v="0"/>
    <n v="0"/>
    <n v="0"/>
    <n v="0"/>
    <n v="0"/>
    <n v="66489.83"/>
    <n v="0"/>
    <n v="0"/>
    <n v="0"/>
    <n v="0"/>
    <n v="0"/>
    <n v="0"/>
    <s v="FED HOUSNG &amp; COMM DEV FND"/>
    <s v="FHCD 2012 HSG REPAIR ADMIN C12"/>
    <s v="DEFAULT"/>
    <s v="Default"/>
  </r>
  <r>
    <x v="0"/>
    <s v="1111392"/>
    <s v="000000"/>
    <x v="29"/>
    <s v="0000000"/>
    <n v="2015"/>
    <x v="1"/>
    <x v="29"/>
    <n v="0"/>
    <n v="0"/>
    <n v="-66489.83"/>
    <n v="0"/>
    <n v="66489.83"/>
    <s v="N/A"/>
    <n v="0"/>
    <n v="0"/>
    <n v="0"/>
    <n v="0"/>
    <n v="0"/>
    <n v="0"/>
    <n v="-66489.83"/>
    <n v="0"/>
    <n v="0"/>
    <n v="0"/>
    <n v="0"/>
    <n v="0"/>
    <n v="0"/>
    <s v="FED HOUSNG &amp; COMM DEV FND"/>
    <s v="FHCD 2012 HSG REPAIR ADMIN C12"/>
    <s v="DEFAULT"/>
    <s v="Default"/>
  </r>
  <r>
    <x v="0"/>
    <s v="1111392"/>
    <s v="350047"/>
    <x v="55"/>
    <s v="0000000"/>
    <n v="2015"/>
    <x v="4"/>
    <x v="55"/>
    <n v="0"/>
    <n v="0"/>
    <n v="0"/>
    <n v="0"/>
    <n v="0"/>
    <s v="N/A"/>
    <n v="0"/>
    <n v="0"/>
    <n v="0"/>
    <n v="0"/>
    <n v="0"/>
    <n v="0"/>
    <n v="0"/>
    <n v="0"/>
    <n v="0"/>
    <n v="0"/>
    <n v="0"/>
    <n v="0"/>
    <n v="0"/>
    <s v="FED HOUSNG &amp; COMM DEV FND"/>
    <s v="FHCD 2012 HSG REPAIR ADMIN C12"/>
    <s v="PROGRAM YEAR PROJECTS"/>
    <s v="Default"/>
  </r>
  <r>
    <x v="0"/>
    <s v="1111392"/>
    <s v="350047"/>
    <x v="38"/>
    <s v="5590000"/>
    <n v="2015"/>
    <x v="3"/>
    <x v="38"/>
    <n v="0"/>
    <n v="0"/>
    <n v="0"/>
    <n v="0"/>
    <n v="0"/>
    <s v="N/A"/>
    <n v="0"/>
    <n v="0"/>
    <n v="0"/>
    <n v="0"/>
    <n v="0"/>
    <n v="0"/>
    <n v="0"/>
    <n v="0"/>
    <n v="0"/>
    <n v="0"/>
    <n v="0"/>
    <n v="0"/>
    <n v="0"/>
    <s v="FED HOUSNG &amp; COMM DEV FND"/>
    <s v="FHCD 2012 HSG REPAIR ADMIN C12"/>
    <s v="PROGRAM YEAR PROJECTS"/>
    <s v="HOUSING AND COMMUNITY DEVELOPMENT"/>
  </r>
  <r>
    <x v="0"/>
    <s v="1111392"/>
    <s v="350047"/>
    <x v="56"/>
    <s v="5590000"/>
    <n v="2015"/>
    <x v="3"/>
    <x v="56"/>
    <n v="0"/>
    <n v="0"/>
    <n v="0"/>
    <n v="0"/>
    <n v="0"/>
    <s v="N/A"/>
    <n v="0"/>
    <n v="0"/>
    <n v="0"/>
    <n v="0"/>
    <n v="0"/>
    <n v="0"/>
    <n v="0"/>
    <n v="0"/>
    <n v="0"/>
    <n v="0"/>
    <n v="0"/>
    <n v="0"/>
    <n v="0"/>
    <s v="FED HOUSNG &amp; COMM DEV FND"/>
    <s v="FHCD 2012 HSG REPAIR ADMIN C12"/>
    <s v="PROGRAM YEAR PROJECTS"/>
    <s v="HOUSING AND COMMUNITY DEVELOPMENT"/>
  </r>
  <r>
    <x v="0"/>
    <s v="1111392"/>
    <s v="350047"/>
    <x v="105"/>
    <s v="5590000"/>
    <n v="2015"/>
    <x v="3"/>
    <x v="105"/>
    <n v="0"/>
    <n v="0"/>
    <n v="0"/>
    <n v="0"/>
    <n v="0"/>
    <s v="N/A"/>
    <n v="0"/>
    <n v="0"/>
    <n v="0"/>
    <n v="0"/>
    <n v="0"/>
    <n v="0"/>
    <n v="0"/>
    <n v="0"/>
    <n v="0"/>
    <n v="0"/>
    <n v="0"/>
    <n v="0"/>
    <n v="0"/>
    <s v="FED HOUSNG &amp; COMM DEV FND"/>
    <s v="FHCD 2012 HSG REPAIR ADMIN C12"/>
    <s v="PROGRAM YEAR PROJECTS"/>
    <s v="HOUSING AND COMMUNITY DEVELOPMENT"/>
  </r>
  <r>
    <x v="0"/>
    <s v="1111392"/>
    <s v="350047"/>
    <x v="70"/>
    <s v="5590000"/>
    <n v="2015"/>
    <x v="3"/>
    <x v="70"/>
    <n v="0"/>
    <n v="0"/>
    <n v="0"/>
    <n v="0"/>
    <n v="0"/>
    <s v="N/A"/>
    <n v="0"/>
    <n v="0"/>
    <n v="0"/>
    <n v="0"/>
    <n v="0"/>
    <n v="0"/>
    <n v="0"/>
    <n v="0"/>
    <n v="0"/>
    <n v="0"/>
    <n v="0"/>
    <n v="0"/>
    <n v="0"/>
    <s v="FED HOUSNG &amp; COMM DEV FND"/>
    <s v="FHCD 2012 HSG REPAIR ADMIN C12"/>
    <s v="PROGRAM YEAR PROJECTS"/>
    <s v="HOUSING AND COMMUNITY DEVELOPMENT"/>
  </r>
  <r>
    <x v="0"/>
    <s v="1111392"/>
    <s v="350047"/>
    <x v="71"/>
    <s v="5590000"/>
    <n v="2015"/>
    <x v="3"/>
    <x v="71"/>
    <n v="0"/>
    <n v="0"/>
    <n v="0"/>
    <n v="0"/>
    <n v="0"/>
    <s v="N/A"/>
    <n v="0"/>
    <n v="0"/>
    <n v="0"/>
    <n v="0"/>
    <n v="0"/>
    <n v="0"/>
    <n v="0"/>
    <n v="0"/>
    <n v="0"/>
    <n v="0"/>
    <n v="0"/>
    <n v="0"/>
    <n v="0"/>
    <s v="FED HOUSNG &amp; COMM DEV FND"/>
    <s v="FHCD 2012 HSG REPAIR ADMIN C12"/>
    <s v="PROGRAM YEAR PROJECTS"/>
    <s v="HOUSING AND COMMUNITY DEVELOPMENT"/>
  </r>
  <r>
    <x v="0"/>
    <s v="1111392"/>
    <s v="350047"/>
    <x v="72"/>
    <s v="5590000"/>
    <n v="2015"/>
    <x v="3"/>
    <x v="72"/>
    <n v="0"/>
    <n v="0"/>
    <n v="0"/>
    <n v="0"/>
    <n v="0"/>
    <s v="N/A"/>
    <n v="0"/>
    <n v="0"/>
    <n v="0"/>
    <n v="0"/>
    <n v="0"/>
    <n v="0"/>
    <n v="0"/>
    <n v="0"/>
    <n v="0"/>
    <n v="0"/>
    <n v="0"/>
    <n v="0"/>
    <n v="0"/>
    <s v="FED HOUSNG &amp; COMM DEV FND"/>
    <s v="FHCD 2012 HSG REPAIR ADMIN C12"/>
    <s v="PROGRAM YEAR PROJECTS"/>
    <s v="HOUSING AND COMMUNITY DEVELOPMENT"/>
  </r>
  <r>
    <x v="0"/>
    <s v="1111392"/>
    <s v="350047"/>
    <x v="74"/>
    <s v="5590000"/>
    <n v="2015"/>
    <x v="3"/>
    <x v="74"/>
    <n v="0"/>
    <n v="0"/>
    <n v="0"/>
    <n v="0"/>
    <n v="0"/>
    <s v="N/A"/>
    <n v="0"/>
    <n v="0"/>
    <n v="0"/>
    <n v="0"/>
    <n v="0"/>
    <n v="0"/>
    <n v="0"/>
    <n v="0"/>
    <n v="0"/>
    <n v="0"/>
    <n v="0"/>
    <n v="0"/>
    <n v="0"/>
    <s v="FED HOUSNG &amp; COMM DEV FND"/>
    <s v="FHCD 2012 HSG REPAIR ADMIN C12"/>
    <s v="PROGRAM YEAR PROJECTS"/>
    <s v="HOUSING AND COMMUNITY DEVELOPMENT"/>
  </r>
  <r>
    <x v="0"/>
    <s v="1111392"/>
    <s v="350047"/>
    <x v="149"/>
    <s v="5590000"/>
    <n v="2015"/>
    <x v="3"/>
    <x v="148"/>
    <n v="0"/>
    <n v="0"/>
    <n v="0"/>
    <n v="0"/>
    <n v="0"/>
    <s v="N/A"/>
    <n v="0"/>
    <n v="0"/>
    <n v="0"/>
    <n v="0"/>
    <n v="0"/>
    <n v="0"/>
    <n v="0"/>
    <n v="0"/>
    <n v="0"/>
    <n v="0"/>
    <n v="0"/>
    <n v="0"/>
    <n v="0"/>
    <s v="FED HOUSNG &amp; COMM DEV FND"/>
    <s v="FHCD 2012 HSG REPAIR ADMIN C12"/>
    <s v="PROGRAM YEAR PROJECTS"/>
    <s v="HOUSING AND COMMUNITY DEVELOPMENT"/>
  </r>
  <r>
    <x v="0"/>
    <s v="1111392"/>
    <s v="350047"/>
    <x v="117"/>
    <s v="5590000"/>
    <n v="2015"/>
    <x v="3"/>
    <x v="117"/>
    <n v="0"/>
    <n v="0"/>
    <n v="0"/>
    <n v="0"/>
    <n v="0"/>
    <s v="N/A"/>
    <n v="0"/>
    <n v="0"/>
    <n v="0"/>
    <n v="0"/>
    <n v="0"/>
    <n v="0"/>
    <n v="0"/>
    <n v="0"/>
    <n v="0"/>
    <n v="0"/>
    <n v="0"/>
    <n v="0"/>
    <n v="0"/>
    <s v="FED HOUSNG &amp; COMM DEV FND"/>
    <s v="FHCD 2012 HSG REPAIR ADMIN C12"/>
    <s v="PROGRAM YEAR PROJECTS"/>
    <s v="HOUSING AND COMMUNITY DEVELOPMENT"/>
  </r>
  <r>
    <x v="0"/>
    <s v="1111392"/>
    <s v="350047"/>
    <x v="150"/>
    <s v="5590000"/>
    <n v="2015"/>
    <x v="3"/>
    <x v="149"/>
    <n v="0"/>
    <n v="0"/>
    <n v="0"/>
    <n v="0"/>
    <n v="0"/>
    <s v="N/A"/>
    <n v="0"/>
    <n v="0"/>
    <n v="0"/>
    <n v="0"/>
    <n v="0"/>
    <n v="0"/>
    <n v="0"/>
    <n v="0"/>
    <n v="0"/>
    <n v="0"/>
    <n v="0"/>
    <n v="0"/>
    <n v="0"/>
    <s v="FED HOUSNG &amp; COMM DEV FND"/>
    <s v="FHCD 2012 HSG REPAIR ADMIN C12"/>
    <s v="PROGRAM YEAR PROJECTS"/>
    <s v="HOUSING AND COMMUNITY DEVELOPMENT"/>
  </r>
  <r>
    <x v="0"/>
    <s v="1111392"/>
    <s v="350047"/>
    <x v="151"/>
    <s v="5590000"/>
    <n v="2015"/>
    <x v="3"/>
    <x v="150"/>
    <n v="0"/>
    <n v="0"/>
    <n v="0"/>
    <n v="0"/>
    <n v="0"/>
    <s v="N/A"/>
    <n v="0"/>
    <n v="0"/>
    <n v="0"/>
    <n v="0"/>
    <n v="0"/>
    <n v="0"/>
    <n v="0"/>
    <n v="0"/>
    <n v="0"/>
    <n v="0"/>
    <n v="0"/>
    <n v="0"/>
    <n v="0"/>
    <s v="FED HOUSNG &amp; COMM DEV FND"/>
    <s v="FHCD 2012 HSG REPAIR ADMIN C12"/>
    <s v="PROGRAM YEAR PROJECTS"/>
    <s v="HOUSING AND COMMUNITY DEVELOPMENT"/>
  </r>
  <r>
    <x v="0"/>
    <s v="1111392"/>
    <s v="350047"/>
    <x v="36"/>
    <s v="5590000"/>
    <n v="2015"/>
    <x v="3"/>
    <x v="36"/>
    <n v="0"/>
    <n v="0"/>
    <n v="0"/>
    <n v="0"/>
    <n v="0"/>
    <s v="N/A"/>
    <n v="0"/>
    <n v="0"/>
    <n v="0"/>
    <n v="0"/>
    <n v="0"/>
    <n v="0"/>
    <n v="0"/>
    <n v="0"/>
    <n v="0"/>
    <n v="0"/>
    <n v="0"/>
    <n v="0"/>
    <n v="0"/>
    <s v="FED HOUSNG &amp; COMM DEV FND"/>
    <s v="FHCD 2012 HSG REPAIR ADMIN C12"/>
    <s v="PROGRAM YEAR PROJECTS"/>
    <s v="HOUSING AND COMMUNITY DEVELOPMENT"/>
  </r>
  <r>
    <x v="0"/>
    <s v="1111392"/>
    <s v="350047"/>
    <x v="75"/>
    <s v="5590000"/>
    <n v="2015"/>
    <x v="3"/>
    <x v="75"/>
    <n v="0"/>
    <n v="0"/>
    <n v="0"/>
    <n v="0"/>
    <n v="0"/>
    <s v="N/A"/>
    <n v="0"/>
    <n v="0"/>
    <n v="0"/>
    <n v="0"/>
    <n v="0"/>
    <n v="0"/>
    <n v="0"/>
    <n v="0"/>
    <n v="0"/>
    <n v="0"/>
    <n v="0"/>
    <n v="0"/>
    <n v="0"/>
    <s v="FED HOUSNG &amp; COMM DEV FND"/>
    <s v="FHCD 2012 HSG REPAIR ADMIN C12"/>
    <s v="PROGRAM YEAR PROJECTS"/>
    <s v="HOUSING AND COMMUNITY DEVELOPMENT"/>
  </r>
  <r>
    <x v="0"/>
    <s v="1111392"/>
    <s v="350047"/>
    <x v="41"/>
    <s v="5590000"/>
    <n v="2015"/>
    <x v="3"/>
    <x v="41"/>
    <n v="0"/>
    <n v="0"/>
    <n v="0"/>
    <n v="0"/>
    <n v="0"/>
    <s v="N/A"/>
    <n v="0"/>
    <n v="0"/>
    <n v="0"/>
    <n v="0"/>
    <n v="0"/>
    <n v="0"/>
    <n v="0"/>
    <n v="0"/>
    <n v="0"/>
    <n v="0"/>
    <n v="0"/>
    <n v="0"/>
    <n v="0"/>
    <s v="FED HOUSNG &amp; COMM DEV FND"/>
    <s v="FHCD 2012 HSG REPAIR ADMIN C12"/>
    <s v="PROGRAM YEAR PROJECTS"/>
    <s v="HOUSING AND COMMUNITY DEVELOPMENT"/>
  </r>
  <r>
    <x v="0"/>
    <s v="1111392"/>
    <s v="350047"/>
    <x v="136"/>
    <s v="5590000"/>
    <n v="2015"/>
    <x v="3"/>
    <x v="136"/>
    <n v="0"/>
    <n v="0"/>
    <n v="0"/>
    <n v="0"/>
    <n v="0"/>
    <s v="N/A"/>
    <n v="0"/>
    <n v="0"/>
    <n v="0"/>
    <n v="0"/>
    <n v="0"/>
    <n v="0"/>
    <n v="0"/>
    <n v="0"/>
    <n v="0"/>
    <n v="0"/>
    <n v="0"/>
    <n v="0"/>
    <n v="0"/>
    <s v="FED HOUSNG &amp; COMM DEV FND"/>
    <s v="FHCD 2012 HSG REPAIR ADMIN C12"/>
    <s v="PROGRAM YEAR PROJECTS"/>
    <s v="HOUSING AND COMMUNITY DEVELOPMENT"/>
  </r>
  <r>
    <x v="0"/>
    <s v="1111392"/>
    <s v="350047"/>
    <x v="51"/>
    <s v="5590000"/>
    <n v="2015"/>
    <x v="3"/>
    <x v="51"/>
    <n v="0"/>
    <n v="0"/>
    <n v="0"/>
    <n v="0"/>
    <n v="0"/>
    <s v="N/A"/>
    <n v="0"/>
    <n v="0"/>
    <n v="0"/>
    <n v="0"/>
    <n v="0"/>
    <n v="0"/>
    <n v="0"/>
    <n v="0"/>
    <n v="0"/>
    <n v="0"/>
    <n v="0"/>
    <n v="0"/>
    <n v="0"/>
    <s v="FED HOUSNG &amp; COMM DEV FND"/>
    <s v="FHCD 2012 HSG REPAIR ADMIN C12"/>
    <s v="PROGRAM YEAR PROJECTS"/>
    <s v="HOUSING AND COMMUNITY DEVELOPMENT"/>
  </r>
  <r>
    <x v="0"/>
    <s v="1111392"/>
    <s v="350047"/>
    <x v="131"/>
    <s v="5590000"/>
    <n v="2015"/>
    <x v="3"/>
    <x v="131"/>
    <n v="0"/>
    <n v="0"/>
    <n v="0"/>
    <n v="0"/>
    <n v="0"/>
    <s v="N/A"/>
    <n v="0"/>
    <n v="0"/>
    <n v="0"/>
    <n v="0"/>
    <n v="0"/>
    <n v="0"/>
    <n v="0"/>
    <n v="0"/>
    <n v="0"/>
    <n v="0"/>
    <n v="0"/>
    <n v="0"/>
    <n v="0"/>
    <s v="FED HOUSNG &amp; COMM DEV FND"/>
    <s v="FHCD 2012 HSG REPAIR ADMIN C12"/>
    <s v="PROGRAM YEAR PROJECTS"/>
    <s v="HOUSING AND COMMUNITY DEVELOPMENT"/>
  </r>
  <r>
    <x v="0"/>
    <s v="1111392"/>
    <s v="350047"/>
    <x v="141"/>
    <s v="5590000"/>
    <n v="2015"/>
    <x v="3"/>
    <x v="141"/>
    <n v="0"/>
    <n v="0"/>
    <n v="0"/>
    <n v="0"/>
    <n v="0"/>
    <s v="N/A"/>
    <n v="0"/>
    <n v="0"/>
    <n v="0"/>
    <n v="0"/>
    <n v="0"/>
    <n v="0"/>
    <n v="0"/>
    <n v="0"/>
    <n v="0"/>
    <n v="0"/>
    <n v="0"/>
    <n v="0"/>
    <n v="0"/>
    <s v="FED HOUSNG &amp; COMM DEV FND"/>
    <s v="FHCD 2012 HSG REPAIR ADMIN C12"/>
    <s v="PROGRAM YEAR PROJECTS"/>
    <s v="HOUSING AND COMMUNITY DEVELOPMENT"/>
  </r>
  <r>
    <x v="0"/>
    <s v="1111392"/>
    <s v="350047"/>
    <x v="122"/>
    <s v="5590000"/>
    <n v="2015"/>
    <x v="3"/>
    <x v="122"/>
    <n v="0"/>
    <n v="0"/>
    <n v="0"/>
    <n v="0"/>
    <n v="0"/>
    <s v="N/A"/>
    <n v="0"/>
    <n v="0"/>
    <n v="0"/>
    <n v="0"/>
    <n v="0"/>
    <n v="0"/>
    <n v="0"/>
    <n v="0"/>
    <n v="0"/>
    <n v="0"/>
    <n v="0"/>
    <n v="0"/>
    <n v="0"/>
    <s v="FED HOUSNG &amp; COMM DEV FND"/>
    <s v="FHCD 2012 HSG REPAIR ADMIN C12"/>
    <s v="PROGRAM YEAR PROJECTS"/>
    <s v="HOUSING AND COMMUNITY DEVELOPMENT"/>
  </r>
  <r>
    <x v="0"/>
    <s v="1111392"/>
    <s v="350047"/>
    <x v="116"/>
    <s v="5590000"/>
    <n v="2015"/>
    <x v="3"/>
    <x v="116"/>
    <n v="0"/>
    <n v="0"/>
    <n v="0"/>
    <n v="0"/>
    <n v="0"/>
    <s v="N/A"/>
    <n v="0"/>
    <n v="0"/>
    <n v="0"/>
    <n v="0"/>
    <n v="0"/>
    <n v="0"/>
    <n v="0"/>
    <n v="0"/>
    <n v="0"/>
    <n v="0"/>
    <n v="0"/>
    <n v="0"/>
    <n v="0"/>
    <s v="FED HOUSNG &amp; COMM DEV FND"/>
    <s v="FHCD 2012 HSG REPAIR ADMIN C12"/>
    <s v="PROGRAM YEAR PROJECTS"/>
    <s v="HOUSING AND COMMUNITY DEVELOPMENT"/>
  </r>
  <r>
    <x v="0"/>
    <s v="1111392"/>
    <s v="350047"/>
    <x v="137"/>
    <s v="5590000"/>
    <n v="2015"/>
    <x v="3"/>
    <x v="137"/>
    <n v="0"/>
    <n v="0"/>
    <n v="0"/>
    <n v="0"/>
    <n v="0"/>
    <s v="N/A"/>
    <n v="0"/>
    <n v="0"/>
    <n v="0"/>
    <n v="0"/>
    <n v="0"/>
    <n v="0"/>
    <n v="0"/>
    <n v="0"/>
    <n v="0"/>
    <n v="0"/>
    <n v="0"/>
    <n v="0"/>
    <n v="0"/>
    <s v="FED HOUSNG &amp; COMM DEV FND"/>
    <s v="FHCD 2012 HSG REPAIR ADMIN C12"/>
    <s v="PROGRAM YEAR PROJECTS"/>
    <s v="HOUSING AND COMMUNITY DEVELOPMENT"/>
  </r>
  <r>
    <x v="0"/>
    <s v="1111392"/>
    <s v="350047"/>
    <x v="152"/>
    <s v="5590000"/>
    <n v="2015"/>
    <x v="3"/>
    <x v="151"/>
    <n v="0"/>
    <n v="0"/>
    <n v="0"/>
    <n v="0"/>
    <n v="0"/>
    <s v="N/A"/>
    <n v="0"/>
    <n v="0"/>
    <n v="0"/>
    <n v="0"/>
    <n v="0"/>
    <n v="0"/>
    <n v="0"/>
    <n v="0"/>
    <n v="0"/>
    <n v="0"/>
    <n v="0"/>
    <n v="0"/>
    <n v="0"/>
    <s v="FED HOUSNG &amp; COMM DEV FND"/>
    <s v="FHCD 2012 HSG REPAIR ADMIN C12"/>
    <s v="PROGRAM YEAR PROJECTS"/>
    <s v="HOUSING AND COMMUNITY DEVELOPMENT"/>
  </r>
  <r>
    <x v="0"/>
    <s v="1111392"/>
    <s v="350047"/>
    <x v="76"/>
    <s v="5590000"/>
    <n v="2015"/>
    <x v="3"/>
    <x v="76"/>
    <n v="0"/>
    <n v="0"/>
    <n v="0"/>
    <n v="0"/>
    <n v="0"/>
    <s v="N/A"/>
    <n v="0"/>
    <n v="0"/>
    <n v="0"/>
    <n v="0"/>
    <n v="0"/>
    <n v="0"/>
    <n v="0"/>
    <n v="0"/>
    <n v="0"/>
    <n v="0"/>
    <n v="0"/>
    <n v="0"/>
    <n v="0"/>
    <s v="FED HOUSNG &amp; COMM DEV FND"/>
    <s v="FHCD 2012 HSG REPAIR ADMIN C12"/>
    <s v="PROGRAM YEAR PROJECTS"/>
    <s v="HOUSING AND COMMUNITY DEVELOPMENT"/>
  </r>
  <r>
    <x v="0"/>
    <s v="1111392"/>
    <s v="350047"/>
    <x v="77"/>
    <s v="5590000"/>
    <n v="2015"/>
    <x v="3"/>
    <x v="77"/>
    <n v="0"/>
    <n v="0"/>
    <n v="0"/>
    <n v="0"/>
    <n v="0"/>
    <s v="N/A"/>
    <n v="0"/>
    <n v="0"/>
    <n v="0"/>
    <n v="0"/>
    <n v="0"/>
    <n v="0"/>
    <n v="0"/>
    <n v="0"/>
    <n v="0"/>
    <n v="0"/>
    <n v="0"/>
    <n v="0"/>
    <n v="0"/>
    <s v="FED HOUSNG &amp; COMM DEV FND"/>
    <s v="FHCD 2012 HSG REPAIR ADMIN C12"/>
    <s v="PROGRAM YEAR PROJECTS"/>
    <s v="HOUSING AND COMMUNITY DEVELOPMENT"/>
  </r>
  <r>
    <x v="0"/>
    <s v="1111392"/>
    <s v="350047"/>
    <x v="42"/>
    <s v="5590000"/>
    <n v="2015"/>
    <x v="3"/>
    <x v="42"/>
    <n v="0"/>
    <n v="0"/>
    <n v="0"/>
    <n v="0"/>
    <n v="0"/>
    <s v="N/A"/>
    <n v="0"/>
    <n v="0"/>
    <n v="0"/>
    <n v="0"/>
    <n v="0"/>
    <n v="0"/>
    <n v="0"/>
    <n v="0"/>
    <n v="0"/>
    <n v="0"/>
    <n v="0"/>
    <n v="0"/>
    <n v="0"/>
    <s v="FED HOUSNG &amp; COMM DEV FND"/>
    <s v="FHCD 2012 HSG REPAIR ADMIN C12"/>
    <s v="PROGRAM YEAR PROJECTS"/>
    <s v="HOUSING AND COMMUNITY DEVELOPMENT"/>
  </r>
  <r>
    <x v="0"/>
    <s v="1111392"/>
    <s v="350047"/>
    <x v="78"/>
    <s v="5590000"/>
    <n v="2015"/>
    <x v="3"/>
    <x v="78"/>
    <n v="0"/>
    <n v="0"/>
    <n v="0"/>
    <n v="0"/>
    <n v="0"/>
    <s v="N/A"/>
    <n v="0"/>
    <n v="0"/>
    <n v="0"/>
    <n v="0"/>
    <n v="0"/>
    <n v="0"/>
    <n v="0"/>
    <n v="0"/>
    <n v="0"/>
    <n v="0"/>
    <n v="0"/>
    <n v="0"/>
    <n v="0"/>
    <s v="FED HOUSNG &amp; COMM DEV FND"/>
    <s v="FHCD 2012 HSG REPAIR ADMIN C12"/>
    <s v="PROGRAM YEAR PROJECTS"/>
    <s v="HOUSING AND COMMUNITY DEVELOPMENT"/>
  </r>
  <r>
    <x v="0"/>
    <s v="1111392"/>
    <s v="350047"/>
    <x v="123"/>
    <s v="5590000"/>
    <n v="2015"/>
    <x v="3"/>
    <x v="123"/>
    <n v="0"/>
    <n v="0"/>
    <n v="0"/>
    <n v="0"/>
    <n v="0"/>
    <s v="N/A"/>
    <n v="0"/>
    <n v="0"/>
    <n v="0"/>
    <n v="0"/>
    <n v="0"/>
    <n v="0"/>
    <n v="0"/>
    <n v="0"/>
    <n v="0"/>
    <n v="0"/>
    <n v="0"/>
    <n v="0"/>
    <n v="0"/>
    <s v="FED HOUSNG &amp; COMM DEV FND"/>
    <s v="FHCD 2012 HSG REPAIR ADMIN C12"/>
    <s v="PROGRAM YEAR PROJECTS"/>
    <s v="HOUSING AND COMMUNITY DEVELOPMENT"/>
  </r>
  <r>
    <x v="0"/>
    <s v="1111392"/>
    <s v="350047"/>
    <x v="79"/>
    <s v="5590000"/>
    <n v="2015"/>
    <x v="3"/>
    <x v="79"/>
    <n v="0"/>
    <n v="0"/>
    <n v="0"/>
    <n v="0"/>
    <n v="0"/>
    <s v="N/A"/>
    <n v="0"/>
    <n v="0"/>
    <n v="0"/>
    <n v="0"/>
    <n v="0"/>
    <n v="0"/>
    <n v="0"/>
    <n v="0"/>
    <n v="0"/>
    <n v="0"/>
    <n v="0"/>
    <n v="0"/>
    <n v="0"/>
    <s v="FED HOUSNG &amp; COMM DEV FND"/>
    <s v="FHCD 2012 HSG REPAIR ADMIN C12"/>
    <s v="PROGRAM YEAR PROJECTS"/>
    <s v="HOUSING AND COMMUNITY DEVELOPMENT"/>
  </r>
  <r>
    <x v="0"/>
    <s v="1111392"/>
    <s v="350047"/>
    <x v="124"/>
    <s v="5590000"/>
    <n v="2015"/>
    <x v="3"/>
    <x v="124"/>
    <n v="0"/>
    <n v="0"/>
    <n v="0"/>
    <n v="0"/>
    <n v="0"/>
    <s v="N/A"/>
    <n v="0"/>
    <n v="0"/>
    <n v="0"/>
    <n v="0"/>
    <n v="0"/>
    <n v="0"/>
    <n v="0"/>
    <n v="0"/>
    <n v="0"/>
    <n v="0"/>
    <n v="0"/>
    <n v="0"/>
    <n v="0"/>
    <s v="FED HOUSNG &amp; COMM DEV FND"/>
    <s v="FHCD 2012 HSG REPAIR ADMIN C12"/>
    <s v="PROGRAM YEAR PROJECTS"/>
    <s v="HOUSING AND COMMUNITY DEVELOPMENT"/>
  </r>
  <r>
    <x v="0"/>
    <s v="1111392"/>
    <s v="350047"/>
    <x v="81"/>
    <s v="5590000"/>
    <n v="2015"/>
    <x v="3"/>
    <x v="81"/>
    <n v="0"/>
    <n v="0"/>
    <n v="0"/>
    <n v="0"/>
    <n v="0"/>
    <s v="N/A"/>
    <n v="0"/>
    <n v="0"/>
    <n v="0"/>
    <n v="0"/>
    <n v="0"/>
    <n v="0"/>
    <n v="0"/>
    <n v="0"/>
    <n v="0"/>
    <n v="0"/>
    <n v="0"/>
    <n v="0"/>
    <n v="0"/>
    <s v="FED HOUSNG &amp; COMM DEV FND"/>
    <s v="FHCD 2012 HSG REPAIR ADMIN C12"/>
    <s v="PROGRAM YEAR PROJECTS"/>
    <s v="HOUSING AND COMMUNITY DEVELOPMENT"/>
  </r>
  <r>
    <x v="0"/>
    <s v="1111392"/>
    <s v="350047"/>
    <x v="52"/>
    <s v="5590000"/>
    <n v="2015"/>
    <x v="3"/>
    <x v="52"/>
    <n v="0"/>
    <n v="0"/>
    <n v="0"/>
    <n v="0"/>
    <n v="0"/>
    <s v="N/A"/>
    <n v="0"/>
    <n v="0"/>
    <n v="0"/>
    <n v="0"/>
    <n v="0"/>
    <n v="0"/>
    <n v="0"/>
    <n v="0"/>
    <n v="0"/>
    <n v="0"/>
    <n v="0"/>
    <n v="0"/>
    <n v="0"/>
    <s v="FED HOUSNG &amp; COMM DEV FND"/>
    <s v="FHCD 2012 HSG REPAIR ADMIN C12"/>
    <s v="PROGRAM YEAR PROJECTS"/>
    <s v="HOUSING AND COMMUNITY DEVELOPMENT"/>
  </r>
  <r>
    <x v="0"/>
    <s v="1111392"/>
    <s v="350047"/>
    <x v="82"/>
    <s v="5590000"/>
    <n v="2015"/>
    <x v="3"/>
    <x v="82"/>
    <n v="0"/>
    <n v="0"/>
    <n v="0"/>
    <n v="0"/>
    <n v="0"/>
    <s v="N/A"/>
    <n v="0"/>
    <n v="0"/>
    <n v="0"/>
    <n v="0"/>
    <n v="0"/>
    <n v="0"/>
    <n v="0"/>
    <n v="0"/>
    <n v="0"/>
    <n v="0"/>
    <n v="0"/>
    <n v="0"/>
    <n v="0"/>
    <s v="FED HOUSNG &amp; COMM DEV FND"/>
    <s v="FHCD 2012 HSG REPAIR ADMIN C12"/>
    <s v="PROGRAM YEAR PROJECTS"/>
    <s v="HOUSING AND COMMUNITY DEVELOPMENT"/>
  </r>
  <r>
    <x v="0"/>
    <s v="1111392"/>
    <s v="350047"/>
    <x v="83"/>
    <s v="5590000"/>
    <n v="2015"/>
    <x v="3"/>
    <x v="83"/>
    <n v="0"/>
    <n v="0"/>
    <n v="0"/>
    <n v="0"/>
    <n v="0"/>
    <s v="N/A"/>
    <n v="0"/>
    <n v="0"/>
    <n v="0"/>
    <n v="0"/>
    <n v="0"/>
    <n v="0"/>
    <n v="0"/>
    <n v="0"/>
    <n v="0"/>
    <n v="0"/>
    <n v="0"/>
    <n v="0"/>
    <n v="0"/>
    <s v="FED HOUSNG &amp; COMM DEV FND"/>
    <s v="FHCD 2012 HSG REPAIR ADMIN C12"/>
    <s v="PROGRAM YEAR PROJECTS"/>
    <s v="HOUSING AND COMMUNITY DEVELOPMENT"/>
  </r>
  <r>
    <x v="0"/>
    <s v="1111392"/>
    <s v="350047"/>
    <x v="145"/>
    <s v="5590000"/>
    <n v="2015"/>
    <x v="3"/>
    <x v="145"/>
    <n v="0"/>
    <n v="0"/>
    <n v="0"/>
    <n v="0"/>
    <n v="0"/>
    <s v="N/A"/>
    <n v="0"/>
    <n v="0"/>
    <n v="0"/>
    <n v="0"/>
    <n v="0"/>
    <n v="0"/>
    <n v="0"/>
    <n v="0"/>
    <n v="0"/>
    <n v="0"/>
    <n v="0"/>
    <n v="0"/>
    <n v="0"/>
    <s v="FED HOUSNG &amp; COMM DEV FND"/>
    <s v="FHCD 2012 HSG REPAIR ADMIN C12"/>
    <s v="PROGRAM YEAR PROJECTS"/>
    <s v="HOUSING AND COMMUNITY DEVELOPMENT"/>
  </r>
  <r>
    <x v="0"/>
    <s v="1111392"/>
    <s v="350047"/>
    <x v="84"/>
    <s v="5590000"/>
    <n v="2015"/>
    <x v="3"/>
    <x v="84"/>
    <n v="0"/>
    <n v="0"/>
    <n v="0"/>
    <n v="0"/>
    <n v="0"/>
    <s v="N/A"/>
    <n v="0"/>
    <n v="0"/>
    <n v="0"/>
    <n v="0"/>
    <n v="0"/>
    <n v="0"/>
    <n v="0"/>
    <n v="0"/>
    <n v="0"/>
    <n v="0"/>
    <n v="0"/>
    <n v="0"/>
    <n v="0"/>
    <s v="FED HOUSNG &amp; COMM DEV FND"/>
    <s v="FHCD 2012 HSG REPAIR ADMIN C12"/>
    <s v="PROGRAM YEAR PROJECTS"/>
    <s v="HOUSING AND COMMUNITY DEVELOPMENT"/>
  </r>
  <r>
    <x v="0"/>
    <s v="1111392"/>
    <s v="350047"/>
    <x v="85"/>
    <s v="5590000"/>
    <n v="2015"/>
    <x v="3"/>
    <x v="85"/>
    <n v="0"/>
    <n v="0"/>
    <n v="0"/>
    <n v="0"/>
    <n v="0"/>
    <s v="N/A"/>
    <n v="0"/>
    <n v="0"/>
    <n v="0"/>
    <n v="0"/>
    <n v="0"/>
    <n v="0"/>
    <n v="0"/>
    <n v="0"/>
    <n v="0"/>
    <n v="0"/>
    <n v="0"/>
    <n v="0"/>
    <n v="0"/>
    <s v="FED HOUSNG &amp; COMM DEV FND"/>
    <s v="FHCD 2012 HSG REPAIR ADMIN C12"/>
    <s v="PROGRAM YEAR PROJECTS"/>
    <s v="HOUSING AND COMMUNITY DEVELOPMENT"/>
  </r>
  <r>
    <x v="0"/>
    <s v="1111392"/>
    <s v="350047"/>
    <x v="86"/>
    <s v="5590000"/>
    <n v="2015"/>
    <x v="3"/>
    <x v="86"/>
    <n v="0"/>
    <n v="0"/>
    <n v="0"/>
    <n v="0"/>
    <n v="0"/>
    <s v="N/A"/>
    <n v="0"/>
    <n v="0"/>
    <n v="0"/>
    <n v="0"/>
    <n v="0"/>
    <n v="0"/>
    <n v="0"/>
    <n v="0"/>
    <n v="0"/>
    <n v="0"/>
    <n v="0"/>
    <n v="0"/>
    <n v="0"/>
    <s v="FED HOUSNG &amp; COMM DEV FND"/>
    <s v="FHCD 2012 HSG REPAIR ADMIN C12"/>
    <s v="PROGRAM YEAR PROJECTS"/>
    <s v="HOUSING AND COMMUNITY DEVELOPMENT"/>
  </r>
  <r>
    <x v="0"/>
    <s v="1111392"/>
    <s v="350047"/>
    <x v="87"/>
    <s v="5590000"/>
    <n v="2015"/>
    <x v="3"/>
    <x v="87"/>
    <n v="0"/>
    <n v="0"/>
    <n v="0"/>
    <n v="0"/>
    <n v="0"/>
    <s v="N/A"/>
    <n v="0"/>
    <n v="0"/>
    <n v="0"/>
    <n v="0"/>
    <n v="0"/>
    <n v="0"/>
    <n v="0"/>
    <n v="0"/>
    <n v="0"/>
    <n v="0"/>
    <n v="0"/>
    <n v="0"/>
    <n v="0"/>
    <s v="FED HOUSNG &amp; COMM DEV FND"/>
    <s v="FHCD 2012 HSG REPAIR ADMIN C12"/>
    <s v="PROGRAM YEAR PROJECTS"/>
    <s v="HOUSING AND COMMUNITY DEVELOPMENT"/>
  </r>
  <r>
    <x v="0"/>
    <s v="1111392"/>
    <s v="350047"/>
    <x v="88"/>
    <s v="5590000"/>
    <n v="2015"/>
    <x v="3"/>
    <x v="88"/>
    <n v="0"/>
    <n v="0"/>
    <n v="0"/>
    <n v="0"/>
    <n v="0"/>
    <s v="N/A"/>
    <n v="0"/>
    <n v="0"/>
    <n v="0"/>
    <n v="0"/>
    <n v="0"/>
    <n v="0"/>
    <n v="0"/>
    <n v="0"/>
    <n v="0"/>
    <n v="0"/>
    <n v="0"/>
    <n v="0"/>
    <n v="0"/>
    <s v="FED HOUSNG &amp; COMM DEV FND"/>
    <s v="FHCD 2012 HSG REPAIR ADMIN C12"/>
    <s v="PROGRAM YEAR PROJECTS"/>
    <s v="HOUSING AND COMMUNITY DEVELOPMENT"/>
  </r>
  <r>
    <x v="0"/>
    <s v="1111392"/>
    <s v="350047"/>
    <x v="89"/>
    <s v="5590000"/>
    <n v="2015"/>
    <x v="3"/>
    <x v="89"/>
    <n v="0"/>
    <n v="0"/>
    <n v="0"/>
    <n v="0"/>
    <n v="0"/>
    <s v="N/A"/>
    <n v="0"/>
    <n v="0"/>
    <n v="0"/>
    <n v="0"/>
    <n v="0"/>
    <n v="0"/>
    <n v="0"/>
    <n v="0"/>
    <n v="0"/>
    <n v="0"/>
    <n v="0"/>
    <n v="0"/>
    <n v="0"/>
    <s v="FED HOUSNG &amp; COMM DEV FND"/>
    <s v="FHCD 2012 HSG REPAIR ADMIN C12"/>
    <s v="PROGRAM YEAR PROJECTS"/>
    <s v="HOUSING AND COMMUNITY DEVELOPMENT"/>
  </r>
  <r>
    <x v="0"/>
    <s v="1111392"/>
    <s v="350047"/>
    <x v="125"/>
    <s v="5590000"/>
    <n v="2015"/>
    <x v="3"/>
    <x v="125"/>
    <n v="0"/>
    <n v="0"/>
    <n v="0"/>
    <n v="0"/>
    <n v="0"/>
    <s v="N/A"/>
    <n v="0"/>
    <n v="0"/>
    <n v="0"/>
    <n v="0"/>
    <n v="0"/>
    <n v="0"/>
    <n v="0"/>
    <n v="0"/>
    <n v="0"/>
    <n v="0"/>
    <n v="0"/>
    <n v="0"/>
    <n v="0"/>
    <s v="FED HOUSNG &amp; COMM DEV FND"/>
    <s v="FHCD 2012 HSG REPAIR ADMIN C12"/>
    <s v="PROGRAM YEAR PROJECTS"/>
    <s v="HOUSING AND COMMUNITY DEVELOPMENT"/>
  </r>
  <r>
    <x v="0"/>
    <s v="1111392"/>
    <s v="350047"/>
    <x v="90"/>
    <s v="5590000"/>
    <n v="2015"/>
    <x v="3"/>
    <x v="90"/>
    <n v="0"/>
    <n v="0"/>
    <n v="0"/>
    <n v="0"/>
    <n v="0"/>
    <s v="N/A"/>
    <n v="0"/>
    <n v="0"/>
    <n v="0"/>
    <n v="0"/>
    <n v="0"/>
    <n v="0"/>
    <n v="0"/>
    <n v="0"/>
    <n v="0"/>
    <n v="0"/>
    <n v="0"/>
    <n v="0"/>
    <n v="0"/>
    <s v="FED HOUSNG &amp; COMM DEV FND"/>
    <s v="FHCD 2012 HSG REPAIR ADMIN C12"/>
    <s v="PROGRAM YEAR PROJECTS"/>
    <s v="HOUSING AND COMMUNITY DEVELOPMENT"/>
  </r>
  <r>
    <x v="0"/>
    <s v="1111392"/>
    <s v="350047"/>
    <x v="93"/>
    <s v="5590000"/>
    <n v="2015"/>
    <x v="3"/>
    <x v="93"/>
    <n v="0"/>
    <n v="0"/>
    <n v="0"/>
    <n v="0"/>
    <n v="0"/>
    <s v="N/A"/>
    <n v="0"/>
    <n v="0"/>
    <n v="0"/>
    <n v="0"/>
    <n v="0"/>
    <n v="0"/>
    <n v="0"/>
    <n v="0"/>
    <n v="0"/>
    <n v="0"/>
    <n v="0"/>
    <n v="0"/>
    <n v="0"/>
    <s v="FED HOUSNG &amp; COMM DEV FND"/>
    <s v="FHCD 2012 HSG REPAIR ADMIN C12"/>
    <s v="PROGRAM YEAR PROJECTS"/>
    <s v="HOUSING AND COMMUNITY DEVELOPMENT"/>
  </r>
  <r>
    <x v="0"/>
    <s v="1111392"/>
    <s v="350047"/>
    <x v="94"/>
    <s v="5590000"/>
    <n v="2015"/>
    <x v="3"/>
    <x v="94"/>
    <n v="0"/>
    <n v="0"/>
    <n v="0"/>
    <n v="0"/>
    <n v="0"/>
    <s v="N/A"/>
    <n v="0"/>
    <n v="0"/>
    <n v="0"/>
    <n v="0"/>
    <n v="0"/>
    <n v="0"/>
    <n v="0"/>
    <n v="0"/>
    <n v="0"/>
    <n v="0"/>
    <n v="0"/>
    <n v="0"/>
    <n v="0"/>
    <s v="FED HOUSNG &amp; COMM DEV FND"/>
    <s v="FHCD 2012 HSG REPAIR ADMIN C12"/>
    <s v="PROGRAM YEAR PROJECTS"/>
    <s v="HOUSING AND COMMUNITY DEVELOPMENT"/>
  </r>
  <r>
    <x v="0"/>
    <s v="1111392"/>
    <s v="350047"/>
    <x v="109"/>
    <s v="5590000"/>
    <n v="2015"/>
    <x v="3"/>
    <x v="109"/>
    <n v="0"/>
    <n v="0"/>
    <n v="0"/>
    <n v="0"/>
    <n v="0"/>
    <s v="N/A"/>
    <n v="0"/>
    <n v="0"/>
    <n v="0"/>
    <n v="0"/>
    <n v="0"/>
    <n v="0"/>
    <n v="0"/>
    <n v="0"/>
    <n v="0"/>
    <n v="0"/>
    <n v="0"/>
    <n v="0"/>
    <n v="0"/>
    <s v="FED HOUSNG &amp; COMM DEV FND"/>
    <s v="FHCD 2012 HSG REPAIR ADMIN C12"/>
    <s v="PROGRAM YEAR PROJECTS"/>
    <s v="HOUSING AND COMMUNITY DEVELOPMENT"/>
  </r>
  <r>
    <x v="0"/>
    <s v="1111392"/>
    <s v="350047"/>
    <x v="146"/>
    <s v="5590000"/>
    <n v="2015"/>
    <x v="3"/>
    <x v="146"/>
    <n v="0"/>
    <n v="0"/>
    <n v="0"/>
    <n v="0"/>
    <n v="0"/>
    <s v="N/A"/>
    <n v="0"/>
    <n v="0"/>
    <n v="0"/>
    <n v="0"/>
    <n v="0"/>
    <n v="0"/>
    <n v="0"/>
    <n v="0"/>
    <n v="0"/>
    <n v="0"/>
    <n v="0"/>
    <n v="0"/>
    <n v="0"/>
    <s v="FED HOUSNG &amp; COMM DEV FND"/>
    <s v="FHCD 2012 HSG REPAIR ADMIN C12"/>
    <s v="PROGRAM YEAR PROJECTS"/>
    <s v="HOUSING AND COMMUNITY DEVELOPMENT"/>
  </r>
  <r>
    <x v="0"/>
    <s v="1111392"/>
    <s v="350047"/>
    <x v="103"/>
    <s v="5590000"/>
    <n v="2015"/>
    <x v="3"/>
    <x v="103"/>
    <n v="0"/>
    <n v="0"/>
    <n v="0"/>
    <n v="0"/>
    <n v="0"/>
    <s v="N/A"/>
    <n v="0"/>
    <n v="0"/>
    <n v="0"/>
    <n v="0"/>
    <n v="0"/>
    <n v="0"/>
    <n v="0"/>
    <n v="0"/>
    <n v="0"/>
    <n v="0"/>
    <n v="0"/>
    <n v="0"/>
    <n v="0"/>
    <s v="FED HOUSNG &amp; COMM DEV FND"/>
    <s v="FHCD 2012 HSG REPAIR ADMIN C12"/>
    <s v="PROGRAM YEAR PROJECTS"/>
    <s v="HOUSING AND COMMUNITY DEVELOPMENT"/>
  </r>
  <r>
    <x v="0"/>
    <s v="1111392"/>
    <s v="350047"/>
    <x v="53"/>
    <s v="5590000"/>
    <n v="2015"/>
    <x v="3"/>
    <x v="53"/>
    <n v="0"/>
    <n v="0"/>
    <n v="0"/>
    <n v="0"/>
    <n v="0"/>
    <s v="N/A"/>
    <n v="0"/>
    <n v="0"/>
    <n v="0"/>
    <n v="0"/>
    <n v="0"/>
    <n v="0"/>
    <n v="0"/>
    <n v="0"/>
    <n v="0"/>
    <n v="0"/>
    <n v="0"/>
    <n v="0"/>
    <n v="0"/>
    <s v="FED HOUSNG &amp; COMM DEV FND"/>
    <s v="FHCD 2012 HSG REPAIR ADMIN C12"/>
    <s v="PROGRAM YEAR PROJECTS"/>
    <s v="HOUSING AND COMMUNITY DEVELOPMENT"/>
  </r>
  <r>
    <x v="0"/>
    <s v="1111392"/>
    <s v="350047"/>
    <x v="54"/>
    <s v="5590000"/>
    <n v="2015"/>
    <x v="3"/>
    <x v="54"/>
    <n v="0"/>
    <n v="0"/>
    <n v="0"/>
    <n v="0"/>
    <n v="0"/>
    <s v="N/A"/>
    <n v="0"/>
    <n v="0"/>
    <n v="0"/>
    <n v="0"/>
    <n v="0"/>
    <n v="0"/>
    <n v="0"/>
    <n v="0"/>
    <n v="0"/>
    <n v="0"/>
    <n v="0"/>
    <n v="0"/>
    <n v="0"/>
    <s v="FED HOUSNG &amp; COMM DEV FND"/>
    <s v="FHCD 2012 HSG REPAIR ADMIN C12"/>
    <s v="PROGRAM YEAR PROJECTS"/>
    <s v="HOUSING AND COMMUNITY DEVELOPMENT"/>
  </r>
  <r>
    <x v="0"/>
    <s v="1111393"/>
    <s v="000000"/>
    <x v="6"/>
    <s v="0000000"/>
    <n v="2015"/>
    <x v="0"/>
    <x v="6"/>
    <n v="0"/>
    <n v="0"/>
    <n v="0"/>
    <n v="0"/>
    <n v="0"/>
    <s v="N/A"/>
    <n v="0"/>
    <n v="0"/>
    <n v="0"/>
    <n v="0"/>
    <n v="0"/>
    <n v="0"/>
    <n v="0"/>
    <n v="0"/>
    <n v="0"/>
    <n v="0"/>
    <n v="0"/>
    <n v="0"/>
    <n v="0"/>
    <s v="FED HOUSNG &amp; COMM DEV FND"/>
    <s v="FHCD HOPELINK KENMORE C12"/>
    <s v="DEFAULT"/>
    <s v="Default"/>
  </r>
  <r>
    <x v="0"/>
    <s v="1111393"/>
    <s v="000000"/>
    <x v="9"/>
    <s v="0000000"/>
    <n v="2015"/>
    <x v="0"/>
    <x v="9"/>
    <n v="0"/>
    <n v="0"/>
    <n v="0"/>
    <n v="0"/>
    <n v="0"/>
    <s v="N/A"/>
    <n v="0"/>
    <n v="0"/>
    <n v="0"/>
    <n v="0"/>
    <n v="0"/>
    <n v="0"/>
    <n v="0"/>
    <n v="0"/>
    <n v="0"/>
    <n v="0"/>
    <n v="0"/>
    <n v="0"/>
    <n v="0"/>
    <s v="FED HOUSNG &amp; COMM DEV FND"/>
    <s v="FHCD HOPELINK KENMORE C12"/>
    <s v="DEFAULT"/>
    <s v="Default"/>
  </r>
  <r>
    <x v="0"/>
    <s v="1111393"/>
    <s v="000000"/>
    <x v="29"/>
    <s v="0000000"/>
    <n v="2015"/>
    <x v="1"/>
    <x v="29"/>
    <n v="0"/>
    <n v="0"/>
    <n v="0"/>
    <n v="0"/>
    <n v="0"/>
    <s v="N/A"/>
    <n v="0"/>
    <n v="0"/>
    <n v="0"/>
    <n v="0"/>
    <n v="0"/>
    <n v="0"/>
    <n v="0"/>
    <n v="0"/>
    <n v="0"/>
    <n v="0"/>
    <n v="0"/>
    <n v="0"/>
    <n v="0"/>
    <s v="FED HOUSNG &amp; COMM DEV FND"/>
    <s v="FHCD HOPELINK KENMORE C12"/>
    <s v="DEFAULT"/>
    <s v="Default"/>
  </r>
  <r>
    <x v="0"/>
    <s v="1111393"/>
    <s v="350047"/>
    <x v="55"/>
    <s v="0000000"/>
    <n v="2015"/>
    <x v="4"/>
    <x v="55"/>
    <n v="0"/>
    <n v="0"/>
    <n v="0"/>
    <n v="0"/>
    <n v="0"/>
    <s v="N/A"/>
    <n v="0"/>
    <n v="0"/>
    <n v="0"/>
    <n v="0"/>
    <n v="0"/>
    <n v="0"/>
    <n v="0"/>
    <n v="0"/>
    <n v="0"/>
    <n v="0"/>
    <n v="0"/>
    <n v="0"/>
    <n v="0"/>
    <s v="FED HOUSNG &amp; COMM DEV FND"/>
    <s v="FHCD HOPELINK KENMORE C12"/>
    <s v="PROGRAM YEAR PROJECTS"/>
    <s v="Default"/>
  </r>
  <r>
    <x v="0"/>
    <s v="1111393"/>
    <s v="350047"/>
    <x v="41"/>
    <s v="5590000"/>
    <n v="2015"/>
    <x v="3"/>
    <x v="41"/>
    <n v="0"/>
    <n v="0"/>
    <n v="0"/>
    <n v="0"/>
    <n v="0"/>
    <s v="N/A"/>
    <n v="0"/>
    <n v="0"/>
    <n v="0"/>
    <n v="0"/>
    <n v="0"/>
    <n v="0"/>
    <n v="0"/>
    <n v="0"/>
    <n v="0"/>
    <n v="0"/>
    <n v="0"/>
    <n v="0"/>
    <n v="0"/>
    <s v="FED HOUSNG &amp; COMM DEV FND"/>
    <s v="FHCD HOPELINK KENMORE C12"/>
    <s v="PROGRAM YEAR PROJECTS"/>
    <s v="HOUSING AND COMMUNITY DEVELOPMENT"/>
  </r>
  <r>
    <x v="0"/>
    <s v="1111393"/>
    <s v="350047"/>
    <x v="108"/>
    <s v="5590000"/>
    <n v="2015"/>
    <x v="3"/>
    <x v="108"/>
    <n v="0"/>
    <n v="0"/>
    <n v="0"/>
    <n v="0"/>
    <n v="0"/>
    <s v="N/A"/>
    <n v="0"/>
    <n v="0"/>
    <n v="0"/>
    <n v="0"/>
    <n v="0"/>
    <n v="0"/>
    <n v="0"/>
    <n v="0"/>
    <n v="0"/>
    <n v="0"/>
    <n v="0"/>
    <n v="0"/>
    <n v="0"/>
    <s v="FED HOUSNG &amp; COMM DEV FND"/>
    <s v="FHCD HOPELINK KENMORE C12"/>
    <s v="PROGRAM YEAR PROJECTS"/>
    <s v="HOUSING AND COMMUNITY DEVELOPMENT"/>
  </r>
  <r>
    <x v="0"/>
    <s v="1111395"/>
    <s v="000000"/>
    <x v="6"/>
    <s v="0000000"/>
    <n v="2015"/>
    <x v="0"/>
    <x v="6"/>
    <n v="0"/>
    <n v="0"/>
    <n v="0"/>
    <n v="0"/>
    <n v="0"/>
    <s v="N/A"/>
    <n v="0"/>
    <n v="0"/>
    <n v="0"/>
    <n v="0"/>
    <n v="0"/>
    <n v="0"/>
    <n v="0"/>
    <n v="0"/>
    <n v="0"/>
    <n v="0"/>
    <n v="0"/>
    <n v="0"/>
    <n v="0"/>
    <s v="FED HOUSNG &amp; COMM DEV FND"/>
    <s v="FHCD MV FOOD BANK C12"/>
    <s v="DEFAULT"/>
    <s v="Default"/>
  </r>
  <r>
    <x v="0"/>
    <s v="1111395"/>
    <s v="000000"/>
    <x v="9"/>
    <s v="0000000"/>
    <n v="2015"/>
    <x v="0"/>
    <x v="9"/>
    <n v="0"/>
    <n v="0"/>
    <n v="0"/>
    <n v="0"/>
    <n v="0"/>
    <s v="N/A"/>
    <n v="0"/>
    <n v="0"/>
    <n v="0"/>
    <n v="0"/>
    <n v="0"/>
    <n v="0"/>
    <n v="0"/>
    <n v="0"/>
    <n v="0"/>
    <n v="0"/>
    <n v="0"/>
    <n v="0"/>
    <n v="0"/>
    <s v="FED HOUSNG &amp; COMM DEV FND"/>
    <s v="FHCD MV FOOD BANK C12"/>
    <s v="DEFAULT"/>
    <s v="Default"/>
  </r>
  <r>
    <x v="0"/>
    <s v="1111395"/>
    <s v="000000"/>
    <x v="19"/>
    <s v="0000000"/>
    <n v="2015"/>
    <x v="1"/>
    <x v="19"/>
    <n v="0"/>
    <n v="0"/>
    <n v="0"/>
    <n v="0"/>
    <n v="0"/>
    <s v="N/A"/>
    <n v="0"/>
    <n v="0"/>
    <n v="0"/>
    <n v="0"/>
    <n v="0"/>
    <n v="0"/>
    <n v="0"/>
    <n v="0"/>
    <n v="0"/>
    <n v="0"/>
    <n v="0"/>
    <n v="0"/>
    <n v="0"/>
    <s v="FED HOUSNG &amp; COMM DEV FND"/>
    <s v="FHCD MV FOOD BANK C12"/>
    <s v="DEFAULT"/>
    <s v="Default"/>
  </r>
  <r>
    <x v="0"/>
    <s v="1111395"/>
    <s v="000000"/>
    <x v="29"/>
    <s v="0000000"/>
    <n v="2015"/>
    <x v="1"/>
    <x v="29"/>
    <n v="0"/>
    <n v="0"/>
    <n v="0"/>
    <n v="0"/>
    <n v="0"/>
    <s v="N/A"/>
    <n v="0"/>
    <n v="0"/>
    <n v="0"/>
    <n v="0"/>
    <n v="0"/>
    <n v="0"/>
    <n v="0"/>
    <n v="0"/>
    <n v="0"/>
    <n v="0"/>
    <n v="0"/>
    <n v="0"/>
    <n v="0"/>
    <s v="FED HOUSNG &amp; COMM DEV FND"/>
    <s v="FHCD MV FOOD BANK C12"/>
    <s v="DEFAULT"/>
    <s v="Default"/>
  </r>
  <r>
    <x v="0"/>
    <s v="1111395"/>
    <s v="350047"/>
    <x v="55"/>
    <s v="0000000"/>
    <n v="2015"/>
    <x v="4"/>
    <x v="55"/>
    <n v="0"/>
    <n v="0"/>
    <n v="0"/>
    <n v="0"/>
    <n v="0"/>
    <s v="N/A"/>
    <n v="0"/>
    <n v="0"/>
    <n v="0"/>
    <n v="0"/>
    <n v="0"/>
    <n v="0"/>
    <n v="0"/>
    <n v="0"/>
    <n v="0"/>
    <n v="0"/>
    <n v="0"/>
    <n v="0"/>
    <n v="0"/>
    <s v="FED HOUSNG &amp; COMM DEV FND"/>
    <s v="FHCD MV FOOD BANK C12"/>
    <s v="PROGRAM YEAR PROJECTS"/>
    <s v="Default"/>
  </r>
  <r>
    <x v="0"/>
    <s v="1111395"/>
    <s v="350047"/>
    <x v="37"/>
    <s v="0000000"/>
    <n v="2015"/>
    <x v="4"/>
    <x v="37"/>
    <n v="0"/>
    <n v="0"/>
    <n v="0"/>
    <n v="0"/>
    <n v="0"/>
    <s v="N/A"/>
    <n v="0"/>
    <n v="0"/>
    <n v="0"/>
    <n v="0"/>
    <n v="0"/>
    <n v="0"/>
    <n v="0"/>
    <n v="0"/>
    <n v="0"/>
    <n v="0"/>
    <n v="0"/>
    <n v="0"/>
    <n v="0"/>
    <s v="FED HOUSNG &amp; COMM DEV FND"/>
    <s v="FHCD MV FOOD BANK C12"/>
    <s v="PROGRAM YEAR PROJECTS"/>
    <s v="Default"/>
  </r>
  <r>
    <x v="0"/>
    <s v="1111395"/>
    <s v="350047"/>
    <x v="38"/>
    <s v="5590000"/>
    <n v="2015"/>
    <x v="3"/>
    <x v="38"/>
    <n v="0"/>
    <n v="0"/>
    <n v="0"/>
    <n v="0"/>
    <n v="0"/>
    <s v="N/A"/>
    <n v="0"/>
    <n v="0"/>
    <n v="0"/>
    <n v="0"/>
    <n v="0"/>
    <n v="0"/>
    <n v="0"/>
    <n v="0"/>
    <n v="0"/>
    <n v="0"/>
    <n v="0"/>
    <n v="0"/>
    <n v="0"/>
    <s v="FED HOUSNG &amp; COMM DEV FND"/>
    <s v="FHCD MV FOOD BANK C12"/>
    <s v="PROGRAM YEAR PROJECTS"/>
    <s v="HOUSING AND COMMUNITY DEVELOPMENT"/>
  </r>
  <r>
    <x v="0"/>
    <s v="1111395"/>
    <s v="350047"/>
    <x v="70"/>
    <s v="5590000"/>
    <n v="2015"/>
    <x v="3"/>
    <x v="70"/>
    <n v="0"/>
    <n v="0"/>
    <n v="0"/>
    <n v="0"/>
    <n v="0"/>
    <s v="N/A"/>
    <n v="0"/>
    <n v="0"/>
    <n v="0"/>
    <n v="0"/>
    <n v="0"/>
    <n v="0"/>
    <n v="0"/>
    <n v="0"/>
    <n v="0"/>
    <n v="0"/>
    <n v="0"/>
    <n v="0"/>
    <n v="0"/>
    <s v="FED HOUSNG &amp; COMM DEV FND"/>
    <s v="FHCD MV FOOD BANK C12"/>
    <s v="PROGRAM YEAR PROJECTS"/>
    <s v="HOUSING AND COMMUNITY DEVELOPMENT"/>
  </r>
  <r>
    <x v="0"/>
    <s v="1111395"/>
    <s v="350047"/>
    <x v="41"/>
    <s v="5590000"/>
    <n v="2015"/>
    <x v="3"/>
    <x v="41"/>
    <n v="0"/>
    <n v="0"/>
    <n v="0"/>
    <n v="0"/>
    <n v="0"/>
    <s v="N/A"/>
    <n v="0"/>
    <n v="0"/>
    <n v="0"/>
    <n v="0"/>
    <n v="0"/>
    <n v="0"/>
    <n v="0"/>
    <n v="0"/>
    <n v="0"/>
    <n v="0"/>
    <n v="0"/>
    <n v="0"/>
    <n v="0"/>
    <s v="FED HOUSNG &amp; COMM DEV FND"/>
    <s v="FHCD MV FOOD BANK C12"/>
    <s v="PROGRAM YEAR PROJECTS"/>
    <s v="HOUSING AND COMMUNITY DEVELOPMENT"/>
  </r>
  <r>
    <x v="0"/>
    <s v="1111395"/>
    <s v="350047"/>
    <x v="112"/>
    <s v="5590000"/>
    <n v="2015"/>
    <x v="3"/>
    <x v="112"/>
    <n v="0"/>
    <n v="0"/>
    <n v="0"/>
    <n v="0"/>
    <n v="0"/>
    <s v="N/A"/>
    <n v="0"/>
    <n v="0"/>
    <n v="0"/>
    <n v="0"/>
    <n v="0"/>
    <n v="0"/>
    <n v="0"/>
    <n v="0"/>
    <n v="0"/>
    <n v="0"/>
    <n v="0"/>
    <n v="0"/>
    <n v="0"/>
    <s v="FED HOUSNG &amp; COMM DEV FND"/>
    <s v="FHCD MV FOOD BANK C12"/>
    <s v="PROGRAM YEAR PROJECTS"/>
    <s v="HOUSING AND COMMUNITY DEVELOPMENT"/>
  </r>
  <r>
    <x v="0"/>
    <s v="1111395"/>
    <s v="350047"/>
    <x v="108"/>
    <s v="5590000"/>
    <n v="2015"/>
    <x v="3"/>
    <x v="108"/>
    <n v="0"/>
    <n v="0"/>
    <n v="0"/>
    <n v="0"/>
    <n v="0"/>
    <s v="N/A"/>
    <n v="0"/>
    <n v="0"/>
    <n v="0"/>
    <n v="0"/>
    <n v="0"/>
    <n v="0"/>
    <n v="0"/>
    <n v="0"/>
    <n v="0"/>
    <n v="0"/>
    <n v="0"/>
    <n v="0"/>
    <n v="0"/>
    <s v="FED HOUSNG &amp; COMM DEV FND"/>
    <s v="FHCD MV FOOD BANK C12"/>
    <s v="PROGRAM YEAR PROJECTS"/>
    <s v="HOUSING AND COMMUNITY DEVELOPMENT"/>
  </r>
  <r>
    <x v="0"/>
    <s v="1111395"/>
    <s v="350047"/>
    <x v="103"/>
    <s v="5590000"/>
    <n v="2015"/>
    <x v="3"/>
    <x v="103"/>
    <n v="0"/>
    <n v="0"/>
    <n v="0"/>
    <n v="0"/>
    <n v="0"/>
    <s v="N/A"/>
    <n v="0"/>
    <n v="0"/>
    <n v="0"/>
    <n v="0"/>
    <n v="0"/>
    <n v="0"/>
    <n v="0"/>
    <n v="0"/>
    <n v="0"/>
    <n v="0"/>
    <n v="0"/>
    <n v="0"/>
    <n v="0"/>
    <s v="FED HOUSNG &amp; COMM DEV FND"/>
    <s v="FHCD MV FOOD BANK C12"/>
    <s v="PROGRAM YEAR PROJECTS"/>
    <s v="HOUSING AND COMMUNITY DEVELOPMENT"/>
  </r>
  <r>
    <x v="0"/>
    <s v="1111395"/>
    <s v="350047"/>
    <x v="53"/>
    <s v="5590000"/>
    <n v="2015"/>
    <x v="3"/>
    <x v="53"/>
    <n v="0"/>
    <n v="0"/>
    <n v="0"/>
    <n v="0"/>
    <n v="0"/>
    <s v="N/A"/>
    <n v="0"/>
    <n v="0"/>
    <n v="0"/>
    <n v="0"/>
    <n v="0"/>
    <n v="0"/>
    <n v="0"/>
    <n v="0"/>
    <n v="0"/>
    <n v="0"/>
    <n v="0"/>
    <n v="0"/>
    <n v="0"/>
    <s v="FED HOUSNG &amp; COMM DEV FND"/>
    <s v="FHCD MV FOOD BANK C12"/>
    <s v="PROGRAM YEAR PROJECTS"/>
    <s v="HOUSING AND COMMUNITY DEVELOPMENT"/>
  </r>
  <r>
    <x v="0"/>
    <s v="1111395"/>
    <s v="350047"/>
    <x v="54"/>
    <s v="5590000"/>
    <n v="2015"/>
    <x v="3"/>
    <x v="54"/>
    <n v="0"/>
    <n v="0"/>
    <n v="0"/>
    <n v="0"/>
    <n v="0"/>
    <s v="N/A"/>
    <n v="0"/>
    <n v="0"/>
    <n v="0"/>
    <n v="0"/>
    <n v="0"/>
    <n v="0"/>
    <n v="0"/>
    <n v="0"/>
    <n v="0"/>
    <n v="0"/>
    <n v="0"/>
    <n v="0"/>
    <n v="0"/>
    <s v="FED HOUSNG &amp; COMM DEV FND"/>
    <s v="FHCD MV FOOD BANK C12"/>
    <s v="PROGRAM YEAR PROJECTS"/>
    <s v="HOUSING AND COMMUNITY DEVELOPMENT"/>
  </r>
  <r>
    <x v="0"/>
    <s v="1111396"/>
    <s v="000000"/>
    <x v="6"/>
    <s v="0000000"/>
    <n v="2015"/>
    <x v="0"/>
    <x v="6"/>
    <n v="0"/>
    <n v="0"/>
    <n v="0"/>
    <n v="0"/>
    <n v="0"/>
    <s v="N/A"/>
    <n v="0"/>
    <n v="0"/>
    <n v="0"/>
    <n v="0"/>
    <n v="0"/>
    <n v="0"/>
    <n v="0"/>
    <n v="0"/>
    <n v="0"/>
    <n v="0"/>
    <n v="0"/>
    <n v="0"/>
    <n v="0"/>
    <s v="FED HOUSNG &amp; COMM DEV FND"/>
    <s v="FHCD FED WY START ZONE MCR C11"/>
    <s v="DEFAULT"/>
    <s v="Default"/>
  </r>
  <r>
    <x v="0"/>
    <s v="1111396"/>
    <s v="000000"/>
    <x v="9"/>
    <s v="0000000"/>
    <n v="2015"/>
    <x v="0"/>
    <x v="9"/>
    <n v="0"/>
    <n v="0"/>
    <n v="0"/>
    <n v="0"/>
    <n v="0"/>
    <s v="N/A"/>
    <n v="0"/>
    <n v="0"/>
    <n v="0"/>
    <n v="0"/>
    <n v="0"/>
    <n v="0"/>
    <n v="0"/>
    <n v="0"/>
    <n v="0"/>
    <n v="0"/>
    <n v="0"/>
    <n v="0"/>
    <n v="0"/>
    <s v="FED HOUSNG &amp; COMM DEV FND"/>
    <s v="FHCD FED WY START ZONE MCR C11"/>
    <s v="DEFAULT"/>
    <s v="Default"/>
  </r>
  <r>
    <x v="0"/>
    <s v="1111396"/>
    <s v="000000"/>
    <x v="29"/>
    <s v="0000000"/>
    <n v="2015"/>
    <x v="1"/>
    <x v="29"/>
    <n v="0"/>
    <n v="0"/>
    <n v="0"/>
    <n v="0"/>
    <n v="0"/>
    <s v="N/A"/>
    <n v="0"/>
    <n v="0"/>
    <n v="0"/>
    <n v="0"/>
    <n v="0"/>
    <n v="0"/>
    <n v="0"/>
    <n v="0"/>
    <n v="0"/>
    <n v="0"/>
    <n v="0"/>
    <n v="0"/>
    <n v="0"/>
    <s v="FED HOUSNG &amp; COMM DEV FND"/>
    <s v="FHCD FED WY START ZONE MCR C11"/>
    <s v="DEFAULT"/>
    <s v="Default"/>
  </r>
  <r>
    <x v="0"/>
    <s v="1111396"/>
    <s v="350047"/>
    <x v="55"/>
    <s v="0000000"/>
    <n v="2015"/>
    <x v="4"/>
    <x v="55"/>
    <n v="0"/>
    <n v="0"/>
    <n v="0"/>
    <n v="0"/>
    <n v="0"/>
    <s v="N/A"/>
    <n v="0"/>
    <n v="0"/>
    <n v="0"/>
    <n v="0"/>
    <n v="0"/>
    <n v="0"/>
    <n v="0"/>
    <n v="0"/>
    <n v="0"/>
    <n v="0"/>
    <n v="0"/>
    <n v="0"/>
    <n v="0"/>
    <s v="FED HOUSNG &amp; COMM DEV FND"/>
    <s v="FHCD FED WY START ZONE MCR C11"/>
    <s v="PROGRAM YEAR PROJECTS"/>
    <s v="Default"/>
  </r>
  <r>
    <x v="0"/>
    <s v="1111396"/>
    <s v="350047"/>
    <x v="153"/>
    <s v="5590000"/>
    <n v="2015"/>
    <x v="3"/>
    <x v="152"/>
    <n v="0"/>
    <n v="0"/>
    <n v="0"/>
    <n v="0"/>
    <n v="0"/>
    <s v="N/A"/>
    <n v="0"/>
    <n v="0"/>
    <n v="0"/>
    <n v="0"/>
    <n v="0"/>
    <n v="0"/>
    <n v="0"/>
    <n v="0"/>
    <n v="0"/>
    <n v="0"/>
    <n v="0"/>
    <n v="0"/>
    <n v="0"/>
    <s v="FED HOUSNG &amp; COMM DEV FND"/>
    <s v="FHCD FED WY START ZONE MCR C11"/>
    <s v="PROGRAM YEAR PROJECTS"/>
    <s v="HOUSING AND COMMUNITY DEVELOPMENT"/>
  </r>
  <r>
    <x v="0"/>
    <s v="1111397"/>
    <s v="000000"/>
    <x v="6"/>
    <s v="0000000"/>
    <n v="2015"/>
    <x v="0"/>
    <x v="6"/>
    <n v="0"/>
    <n v="0"/>
    <n v="0"/>
    <n v="0"/>
    <n v="0"/>
    <s v="N/A"/>
    <n v="0"/>
    <n v="0"/>
    <n v="0"/>
    <n v="0"/>
    <n v="0"/>
    <n v="0"/>
    <n v="0"/>
    <n v="0"/>
    <n v="0"/>
    <n v="0"/>
    <n v="0"/>
    <n v="0"/>
    <n v="0"/>
    <s v="FED HOUSNG &amp; COMM DEV FND"/>
    <s v="FHCD CARLA ERDTSIECK H11"/>
    <s v="DEFAULT"/>
    <s v="Default"/>
  </r>
  <r>
    <x v="0"/>
    <s v="1111397"/>
    <s v="000000"/>
    <x v="9"/>
    <s v="0000000"/>
    <n v="2015"/>
    <x v="0"/>
    <x v="9"/>
    <n v="0"/>
    <n v="0"/>
    <n v="0"/>
    <n v="0"/>
    <n v="0"/>
    <s v="N/A"/>
    <n v="0"/>
    <n v="0"/>
    <n v="0"/>
    <n v="0"/>
    <n v="0"/>
    <n v="0"/>
    <n v="0"/>
    <n v="0"/>
    <n v="0"/>
    <n v="0"/>
    <n v="0"/>
    <n v="0"/>
    <n v="0"/>
    <s v="FED HOUSNG &amp; COMM DEV FND"/>
    <s v="FHCD CARLA ERDTSIECK H11"/>
    <s v="DEFAULT"/>
    <s v="Default"/>
  </r>
  <r>
    <x v="0"/>
    <s v="1111397"/>
    <s v="000000"/>
    <x v="29"/>
    <s v="0000000"/>
    <n v="2015"/>
    <x v="1"/>
    <x v="29"/>
    <n v="0"/>
    <n v="0"/>
    <n v="0"/>
    <n v="0"/>
    <n v="0"/>
    <s v="N/A"/>
    <n v="0"/>
    <n v="0"/>
    <n v="0"/>
    <n v="0"/>
    <n v="0"/>
    <n v="0"/>
    <n v="0"/>
    <n v="0"/>
    <n v="0"/>
    <n v="0"/>
    <n v="0"/>
    <n v="0"/>
    <n v="0"/>
    <s v="FED HOUSNG &amp; COMM DEV FND"/>
    <s v="FHCD CARLA ERDTSIECK H11"/>
    <s v="DEFAULT"/>
    <s v="Default"/>
  </r>
  <r>
    <x v="0"/>
    <s v="1111397"/>
    <s v="350002"/>
    <x v="37"/>
    <s v="0000000"/>
    <n v="2015"/>
    <x v="4"/>
    <x v="37"/>
    <n v="0"/>
    <n v="0"/>
    <n v="0"/>
    <n v="0"/>
    <n v="0"/>
    <s v="N/A"/>
    <n v="0"/>
    <n v="0"/>
    <n v="0"/>
    <n v="0"/>
    <n v="0"/>
    <n v="0"/>
    <n v="0"/>
    <n v="0"/>
    <n v="0"/>
    <n v="0"/>
    <n v="0"/>
    <n v="0"/>
    <n v="0"/>
    <s v="FED HOUSNG &amp; COMM DEV FND"/>
    <s v="FHCD CARLA ERDTSIECK H11"/>
    <s v="IDIS HOME OWNERS REHAB"/>
    <s v="Default"/>
  </r>
  <r>
    <x v="0"/>
    <s v="1111397"/>
    <s v="350002"/>
    <x v="36"/>
    <s v="5590000"/>
    <n v="2015"/>
    <x v="3"/>
    <x v="36"/>
    <n v="0"/>
    <n v="0"/>
    <n v="0"/>
    <n v="0"/>
    <n v="0"/>
    <s v="N/A"/>
    <n v="0"/>
    <n v="0"/>
    <n v="0"/>
    <n v="0"/>
    <n v="0"/>
    <n v="0"/>
    <n v="0"/>
    <n v="0"/>
    <n v="0"/>
    <n v="0"/>
    <n v="0"/>
    <n v="0"/>
    <n v="0"/>
    <s v="FED HOUSNG &amp; COMM DEV FND"/>
    <s v="FHCD CARLA ERDTSIECK H11"/>
    <s v="IDIS HOME OWNERS REHAB"/>
    <s v="HOUSING AND COMMUNITY DEVELOPMENT"/>
  </r>
  <r>
    <x v="0"/>
    <s v="1111398"/>
    <s v="000000"/>
    <x v="6"/>
    <s v="0000000"/>
    <n v="2015"/>
    <x v="0"/>
    <x v="6"/>
    <n v="0"/>
    <n v="0"/>
    <n v="0"/>
    <n v="0"/>
    <n v="0"/>
    <s v="N/A"/>
    <n v="0"/>
    <n v="0"/>
    <n v="0"/>
    <n v="0"/>
    <n v="0"/>
    <n v="0"/>
    <n v="0"/>
    <n v="0"/>
    <n v="0"/>
    <n v="0"/>
    <n v="0"/>
    <n v="0"/>
    <n v="0"/>
    <s v="FED HOUSNG &amp; COMM DEV FND"/>
    <s v="FHCD SNO VAL SR CENTER C12"/>
    <s v="DEFAULT"/>
    <s v="Default"/>
  </r>
  <r>
    <x v="0"/>
    <s v="1111398"/>
    <s v="000000"/>
    <x v="9"/>
    <s v="0000000"/>
    <n v="2015"/>
    <x v="0"/>
    <x v="9"/>
    <n v="0"/>
    <n v="0"/>
    <n v="0"/>
    <n v="0"/>
    <n v="0"/>
    <s v="N/A"/>
    <n v="0"/>
    <n v="0"/>
    <n v="0"/>
    <n v="0"/>
    <n v="0"/>
    <n v="0"/>
    <n v="0"/>
    <n v="0"/>
    <n v="0"/>
    <n v="0"/>
    <n v="0"/>
    <n v="0"/>
    <n v="0"/>
    <s v="FED HOUSNG &amp; COMM DEV FND"/>
    <s v="FHCD SNO VAL SR CENTER C12"/>
    <s v="DEFAULT"/>
    <s v="Default"/>
  </r>
  <r>
    <x v="0"/>
    <s v="1111398"/>
    <s v="000000"/>
    <x v="29"/>
    <s v="0000000"/>
    <n v="2015"/>
    <x v="1"/>
    <x v="29"/>
    <n v="0"/>
    <n v="0"/>
    <n v="0"/>
    <n v="0"/>
    <n v="0"/>
    <s v="N/A"/>
    <n v="0"/>
    <n v="0"/>
    <n v="0"/>
    <n v="0"/>
    <n v="0"/>
    <n v="0"/>
    <n v="0"/>
    <n v="0"/>
    <n v="0"/>
    <n v="0"/>
    <n v="0"/>
    <n v="0"/>
    <n v="0"/>
    <s v="FED HOUSNG &amp; COMM DEV FND"/>
    <s v="FHCD SNO VAL SR CENTER C12"/>
    <s v="DEFAULT"/>
    <s v="Default"/>
  </r>
  <r>
    <x v="0"/>
    <s v="1111398"/>
    <s v="350047"/>
    <x v="55"/>
    <s v="0000000"/>
    <n v="2015"/>
    <x v="4"/>
    <x v="55"/>
    <n v="0"/>
    <n v="0"/>
    <n v="0"/>
    <n v="0"/>
    <n v="0"/>
    <s v="N/A"/>
    <n v="0"/>
    <n v="0"/>
    <n v="0"/>
    <n v="0"/>
    <n v="0"/>
    <n v="0"/>
    <n v="0"/>
    <n v="0"/>
    <n v="0"/>
    <n v="0"/>
    <n v="0"/>
    <n v="0"/>
    <n v="0"/>
    <s v="FED HOUSNG &amp; COMM DEV FND"/>
    <s v="FHCD SNO VAL SR CENTER C12"/>
    <s v="PROGRAM YEAR PROJECTS"/>
    <s v="Default"/>
  </r>
  <r>
    <x v="0"/>
    <s v="1111398"/>
    <s v="350047"/>
    <x v="37"/>
    <s v="0000000"/>
    <n v="2015"/>
    <x v="4"/>
    <x v="37"/>
    <n v="0"/>
    <n v="0"/>
    <n v="0"/>
    <n v="0"/>
    <n v="0"/>
    <s v="N/A"/>
    <n v="0"/>
    <n v="0"/>
    <n v="0"/>
    <n v="0"/>
    <n v="0"/>
    <n v="0"/>
    <n v="0"/>
    <n v="0"/>
    <n v="0"/>
    <n v="0"/>
    <n v="0"/>
    <n v="0"/>
    <n v="0"/>
    <s v="FED HOUSNG &amp; COMM DEV FND"/>
    <s v="FHCD SNO VAL SR CENTER C12"/>
    <s v="PROGRAM YEAR PROJECTS"/>
    <s v="Default"/>
  </r>
  <r>
    <x v="0"/>
    <s v="1111398"/>
    <s v="350047"/>
    <x v="38"/>
    <s v="5590000"/>
    <n v="2015"/>
    <x v="3"/>
    <x v="38"/>
    <n v="0"/>
    <n v="0"/>
    <n v="0"/>
    <n v="0"/>
    <n v="0"/>
    <s v="N/A"/>
    <n v="0"/>
    <n v="0"/>
    <n v="0"/>
    <n v="0"/>
    <n v="0"/>
    <n v="0"/>
    <n v="0"/>
    <n v="0"/>
    <n v="0"/>
    <n v="0"/>
    <n v="0"/>
    <n v="0"/>
    <n v="0"/>
    <s v="FED HOUSNG &amp; COMM DEV FND"/>
    <s v="FHCD SNO VAL SR CENTER C12"/>
    <s v="PROGRAM YEAR PROJECTS"/>
    <s v="HOUSING AND COMMUNITY DEVELOPMENT"/>
  </r>
  <r>
    <x v="0"/>
    <s v="1111398"/>
    <s v="350047"/>
    <x v="105"/>
    <s v="5590000"/>
    <n v="2015"/>
    <x v="3"/>
    <x v="105"/>
    <n v="0"/>
    <n v="0"/>
    <n v="0"/>
    <n v="0"/>
    <n v="0"/>
    <s v="N/A"/>
    <n v="0"/>
    <n v="0"/>
    <n v="0"/>
    <n v="0"/>
    <n v="0"/>
    <n v="0"/>
    <n v="0"/>
    <n v="0"/>
    <n v="0"/>
    <n v="0"/>
    <n v="0"/>
    <n v="0"/>
    <n v="0"/>
    <s v="FED HOUSNG &amp; COMM DEV FND"/>
    <s v="FHCD SNO VAL SR CENTER C12"/>
    <s v="PROGRAM YEAR PROJECTS"/>
    <s v="HOUSING AND COMMUNITY DEVELOPMENT"/>
  </r>
  <r>
    <x v="0"/>
    <s v="1111398"/>
    <s v="350047"/>
    <x v="70"/>
    <s v="5590000"/>
    <n v="2015"/>
    <x v="3"/>
    <x v="70"/>
    <n v="0"/>
    <n v="0"/>
    <n v="0"/>
    <n v="0"/>
    <n v="0"/>
    <s v="N/A"/>
    <n v="0"/>
    <n v="0"/>
    <n v="0"/>
    <n v="0"/>
    <n v="0"/>
    <n v="0"/>
    <n v="0"/>
    <n v="0"/>
    <n v="0"/>
    <n v="0"/>
    <n v="0"/>
    <n v="0"/>
    <n v="0"/>
    <s v="FED HOUSNG &amp; COMM DEV FND"/>
    <s v="FHCD SNO VAL SR CENTER C12"/>
    <s v="PROGRAM YEAR PROJECTS"/>
    <s v="HOUSING AND COMMUNITY DEVELOPMENT"/>
  </r>
  <r>
    <x v="0"/>
    <s v="1111398"/>
    <s v="350047"/>
    <x v="71"/>
    <s v="5590000"/>
    <n v="2015"/>
    <x v="3"/>
    <x v="71"/>
    <n v="0"/>
    <n v="0"/>
    <n v="0"/>
    <n v="0"/>
    <n v="0"/>
    <s v="N/A"/>
    <n v="0"/>
    <n v="0"/>
    <n v="0"/>
    <n v="0"/>
    <n v="0"/>
    <n v="0"/>
    <n v="0"/>
    <n v="0"/>
    <n v="0"/>
    <n v="0"/>
    <n v="0"/>
    <n v="0"/>
    <n v="0"/>
    <s v="FED HOUSNG &amp; COMM DEV FND"/>
    <s v="FHCD SNO VAL SR CENTER C12"/>
    <s v="PROGRAM YEAR PROJECTS"/>
    <s v="HOUSING AND COMMUNITY DEVELOPMENT"/>
  </r>
  <r>
    <x v="0"/>
    <s v="1111398"/>
    <s v="350047"/>
    <x v="72"/>
    <s v="5590000"/>
    <n v="2015"/>
    <x v="3"/>
    <x v="72"/>
    <n v="0"/>
    <n v="0"/>
    <n v="0"/>
    <n v="0"/>
    <n v="0"/>
    <s v="N/A"/>
    <n v="0"/>
    <n v="0"/>
    <n v="0"/>
    <n v="0"/>
    <n v="0"/>
    <n v="0"/>
    <n v="0"/>
    <n v="0"/>
    <n v="0"/>
    <n v="0"/>
    <n v="0"/>
    <n v="0"/>
    <n v="0"/>
    <s v="FED HOUSNG &amp; COMM DEV FND"/>
    <s v="FHCD SNO VAL SR CENTER C12"/>
    <s v="PROGRAM YEAR PROJECTS"/>
    <s v="HOUSING AND COMMUNITY DEVELOPMENT"/>
  </r>
  <r>
    <x v="0"/>
    <s v="1111398"/>
    <s v="350047"/>
    <x v="41"/>
    <s v="5590000"/>
    <n v="2015"/>
    <x v="3"/>
    <x v="41"/>
    <n v="0"/>
    <n v="0"/>
    <n v="0"/>
    <n v="0"/>
    <n v="0"/>
    <s v="N/A"/>
    <n v="0"/>
    <n v="0"/>
    <n v="0"/>
    <n v="0"/>
    <n v="0"/>
    <n v="0"/>
    <n v="0"/>
    <n v="0"/>
    <n v="0"/>
    <n v="0"/>
    <n v="0"/>
    <n v="0"/>
    <n v="0"/>
    <s v="FED HOUSNG &amp; COMM DEV FND"/>
    <s v="FHCD SNO VAL SR CENTER C12"/>
    <s v="PROGRAM YEAR PROJECTS"/>
    <s v="HOUSING AND COMMUNITY DEVELOPMENT"/>
  </r>
  <r>
    <x v="0"/>
    <s v="1111398"/>
    <s v="350047"/>
    <x v="108"/>
    <s v="5590000"/>
    <n v="2015"/>
    <x v="3"/>
    <x v="108"/>
    <n v="0"/>
    <n v="0"/>
    <n v="0"/>
    <n v="0"/>
    <n v="0"/>
    <s v="N/A"/>
    <n v="0"/>
    <n v="0"/>
    <n v="0"/>
    <n v="0"/>
    <n v="0"/>
    <n v="0"/>
    <n v="0"/>
    <n v="0"/>
    <n v="0"/>
    <n v="0"/>
    <n v="0"/>
    <n v="0"/>
    <n v="0"/>
    <s v="FED HOUSNG &amp; COMM DEV FND"/>
    <s v="FHCD SNO VAL SR CENTER C12"/>
    <s v="PROGRAM YEAR PROJECTS"/>
    <s v="HOUSING AND COMMUNITY DEVELOPMENT"/>
  </r>
  <r>
    <x v="0"/>
    <s v="1111398"/>
    <s v="350047"/>
    <x v="42"/>
    <s v="5590000"/>
    <n v="2015"/>
    <x v="3"/>
    <x v="42"/>
    <n v="0"/>
    <n v="0"/>
    <n v="0"/>
    <n v="0"/>
    <n v="0"/>
    <s v="N/A"/>
    <n v="0"/>
    <n v="0"/>
    <n v="0"/>
    <n v="0"/>
    <n v="0"/>
    <n v="0"/>
    <n v="0"/>
    <n v="0"/>
    <n v="0"/>
    <n v="0"/>
    <n v="0"/>
    <n v="0"/>
    <n v="0"/>
    <s v="FED HOUSNG &amp; COMM DEV FND"/>
    <s v="FHCD SNO VAL SR CENTER C12"/>
    <s v="PROGRAM YEAR PROJECTS"/>
    <s v="HOUSING AND COMMUNITY DEVELOPMENT"/>
  </r>
  <r>
    <x v="0"/>
    <s v="1111398"/>
    <s v="350047"/>
    <x v="103"/>
    <s v="5590000"/>
    <n v="2015"/>
    <x v="3"/>
    <x v="103"/>
    <n v="0"/>
    <n v="0"/>
    <n v="0"/>
    <n v="0"/>
    <n v="0"/>
    <s v="N/A"/>
    <n v="0"/>
    <n v="0"/>
    <n v="0"/>
    <n v="0"/>
    <n v="0"/>
    <n v="0"/>
    <n v="0"/>
    <n v="0"/>
    <n v="0"/>
    <n v="0"/>
    <n v="0"/>
    <n v="0"/>
    <n v="0"/>
    <s v="FED HOUSNG &amp; COMM DEV FND"/>
    <s v="FHCD SNO VAL SR CENTER C12"/>
    <s v="PROGRAM YEAR PROJECTS"/>
    <s v="HOUSING AND COMMUNITY DEVELOPMENT"/>
  </r>
  <r>
    <x v="0"/>
    <s v="1111398"/>
    <s v="350047"/>
    <x v="53"/>
    <s v="5590000"/>
    <n v="2015"/>
    <x v="3"/>
    <x v="53"/>
    <n v="0"/>
    <n v="0"/>
    <n v="0"/>
    <n v="0"/>
    <n v="0"/>
    <s v="N/A"/>
    <n v="0"/>
    <n v="0"/>
    <n v="0"/>
    <n v="0"/>
    <n v="0"/>
    <n v="0"/>
    <n v="0"/>
    <n v="0"/>
    <n v="0"/>
    <n v="0"/>
    <n v="0"/>
    <n v="0"/>
    <n v="0"/>
    <s v="FED HOUSNG &amp; COMM DEV FND"/>
    <s v="FHCD SNO VAL SR CENTER C12"/>
    <s v="PROGRAM YEAR PROJECTS"/>
    <s v="HOUSING AND COMMUNITY DEVELOPMENT"/>
  </r>
  <r>
    <x v="0"/>
    <s v="1111398"/>
    <s v="350047"/>
    <x v="54"/>
    <s v="5590000"/>
    <n v="2015"/>
    <x v="3"/>
    <x v="54"/>
    <n v="0"/>
    <n v="0"/>
    <n v="0"/>
    <n v="0"/>
    <n v="0"/>
    <s v="N/A"/>
    <n v="0"/>
    <n v="0"/>
    <n v="0"/>
    <n v="0"/>
    <n v="0"/>
    <n v="0"/>
    <n v="0"/>
    <n v="0"/>
    <n v="0"/>
    <n v="0"/>
    <n v="0"/>
    <n v="0"/>
    <n v="0"/>
    <s v="FED HOUSNG &amp; COMM DEV FND"/>
    <s v="FHCD SNO VAL SR CENTER C12"/>
    <s v="PROGRAM YEAR PROJECTS"/>
    <s v="HOUSING AND COMMUNITY DEVELOPMENT"/>
  </r>
  <r>
    <x v="0"/>
    <s v="1111399"/>
    <s v="000000"/>
    <x v="6"/>
    <s v="0000000"/>
    <n v="2015"/>
    <x v="0"/>
    <x v="6"/>
    <n v="0"/>
    <n v="0"/>
    <n v="0"/>
    <n v="0"/>
    <n v="0"/>
    <s v="N/A"/>
    <n v="0"/>
    <n v="0"/>
    <n v="0"/>
    <n v="0"/>
    <n v="0"/>
    <n v="0"/>
    <n v="0"/>
    <n v="0"/>
    <n v="0"/>
    <n v="0"/>
    <n v="0"/>
    <n v="0"/>
    <n v="0"/>
    <s v="FED HOUSNG &amp; COMM DEV FND"/>
    <s v="FHCD CCS REACH OUT C12"/>
    <s v="DEFAULT"/>
    <s v="Default"/>
  </r>
  <r>
    <x v="0"/>
    <s v="1111399"/>
    <s v="000000"/>
    <x v="9"/>
    <s v="0000000"/>
    <n v="2015"/>
    <x v="0"/>
    <x v="9"/>
    <n v="0"/>
    <n v="0"/>
    <n v="0"/>
    <n v="0"/>
    <n v="0"/>
    <s v="N/A"/>
    <n v="0"/>
    <n v="0"/>
    <n v="0"/>
    <n v="0"/>
    <n v="0"/>
    <n v="0"/>
    <n v="0"/>
    <n v="0"/>
    <n v="0"/>
    <n v="0"/>
    <n v="0"/>
    <n v="0"/>
    <n v="0"/>
    <s v="FED HOUSNG &amp; COMM DEV FND"/>
    <s v="FHCD CCS REACH OUT C12"/>
    <s v="DEFAULT"/>
    <s v="Default"/>
  </r>
  <r>
    <x v="0"/>
    <s v="1111399"/>
    <s v="000000"/>
    <x v="19"/>
    <s v="0000000"/>
    <n v="2015"/>
    <x v="1"/>
    <x v="19"/>
    <n v="0"/>
    <n v="0"/>
    <n v="0"/>
    <n v="0"/>
    <n v="0"/>
    <s v="N/A"/>
    <n v="0"/>
    <n v="0"/>
    <n v="0"/>
    <n v="0"/>
    <n v="0"/>
    <n v="0"/>
    <n v="0"/>
    <n v="0"/>
    <n v="0"/>
    <n v="0"/>
    <n v="0"/>
    <n v="0"/>
    <n v="0"/>
    <s v="FED HOUSNG &amp; COMM DEV FND"/>
    <s v="FHCD CCS REACH OUT C12"/>
    <s v="DEFAULT"/>
    <s v="Default"/>
  </r>
  <r>
    <x v="0"/>
    <s v="1111399"/>
    <s v="000000"/>
    <x v="29"/>
    <s v="0000000"/>
    <n v="2015"/>
    <x v="1"/>
    <x v="29"/>
    <n v="0"/>
    <n v="0"/>
    <n v="0"/>
    <n v="0"/>
    <n v="0"/>
    <s v="N/A"/>
    <n v="0"/>
    <n v="0"/>
    <n v="0"/>
    <n v="0"/>
    <n v="0"/>
    <n v="0"/>
    <n v="0"/>
    <n v="0"/>
    <n v="0"/>
    <n v="0"/>
    <n v="0"/>
    <n v="0"/>
    <n v="0"/>
    <s v="FED HOUSNG &amp; COMM DEV FND"/>
    <s v="FHCD CCS REACH OUT C12"/>
    <s v="DEFAULT"/>
    <s v="Default"/>
  </r>
  <r>
    <x v="0"/>
    <s v="1111399"/>
    <s v="350047"/>
    <x v="55"/>
    <s v="0000000"/>
    <n v="2015"/>
    <x v="4"/>
    <x v="55"/>
    <n v="0"/>
    <n v="0"/>
    <n v="0"/>
    <n v="0"/>
    <n v="0"/>
    <s v="N/A"/>
    <n v="0"/>
    <n v="0"/>
    <n v="0"/>
    <n v="0"/>
    <n v="0"/>
    <n v="0"/>
    <n v="0"/>
    <n v="0"/>
    <n v="0"/>
    <n v="0"/>
    <n v="0"/>
    <n v="0"/>
    <n v="0"/>
    <s v="FED HOUSNG &amp; COMM DEV FND"/>
    <s v="FHCD CCS REACH OUT C12"/>
    <s v="PROGRAM YEAR PROJECTS"/>
    <s v="Default"/>
  </r>
  <r>
    <x v="0"/>
    <s v="1111399"/>
    <s v="350047"/>
    <x v="37"/>
    <s v="0000000"/>
    <n v="2015"/>
    <x v="4"/>
    <x v="37"/>
    <n v="0"/>
    <n v="0"/>
    <n v="0"/>
    <n v="0"/>
    <n v="0"/>
    <s v="N/A"/>
    <n v="0"/>
    <n v="0"/>
    <n v="0"/>
    <n v="0"/>
    <n v="0"/>
    <n v="0"/>
    <n v="0"/>
    <n v="0"/>
    <n v="0"/>
    <n v="0"/>
    <n v="0"/>
    <n v="0"/>
    <n v="0"/>
    <s v="FED HOUSNG &amp; COMM DEV FND"/>
    <s v="FHCD CCS REACH OUT C12"/>
    <s v="PROGRAM YEAR PROJECTS"/>
    <s v="Default"/>
  </r>
  <r>
    <x v="0"/>
    <s v="1111399"/>
    <s v="350047"/>
    <x v="41"/>
    <s v="5590000"/>
    <n v="2015"/>
    <x v="3"/>
    <x v="41"/>
    <n v="0"/>
    <n v="0"/>
    <n v="0"/>
    <n v="0"/>
    <n v="0"/>
    <s v="N/A"/>
    <n v="0"/>
    <n v="0"/>
    <n v="0"/>
    <n v="0"/>
    <n v="0"/>
    <n v="0"/>
    <n v="0"/>
    <n v="0"/>
    <n v="0"/>
    <n v="0"/>
    <n v="0"/>
    <n v="0"/>
    <n v="0"/>
    <s v="FED HOUSNG &amp; COMM DEV FND"/>
    <s v="FHCD CCS REACH OUT C12"/>
    <s v="PROGRAM YEAR PROJECTS"/>
    <s v="HOUSING AND COMMUNITY DEVELOPMENT"/>
  </r>
  <r>
    <x v="0"/>
    <s v="1111399"/>
    <s v="350047"/>
    <x v="112"/>
    <s v="5590000"/>
    <n v="2015"/>
    <x v="3"/>
    <x v="112"/>
    <n v="0"/>
    <n v="0"/>
    <n v="0"/>
    <n v="0"/>
    <n v="0"/>
    <s v="N/A"/>
    <n v="0"/>
    <n v="0"/>
    <n v="0"/>
    <n v="0"/>
    <n v="0"/>
    <n v="0"/>
    <n v="0"/>
    <n v="0"/>
    <n v="0"/>
    <n v="0"/>
    <n v="0"/>
    <n v="0"/>
    <n v="0"/>
    <s v="FED HOUSNG &amp; COMM DEV FND"/>
    <s v="FHCD CCS REACH OUT C12"/>
    <s v="PROGRAM YEAR PROJECTS"/>
    <s v="HOUSING AND COMMUNITY DEVELOPMENT"/>
  </r>
  <r>
    <x v="0"/>
    <s v="1111399"/>
    <s v="350047"/>
    <x v="108"/>
    <s v="5590000"/>
    <n v="2015"/>
    <x v="3"/>
    <x v="108"/>
    <n v="0"/>
    <n v="0"/>
    <n v="0"/>
    <n v="0"/>
    <n v="0"/>
    <s v="N/A"/>
    <n v="0"/>
    <n v="0"/>
    <n v="0"/>
    <n v="0"/>
    <n v="0"/>
    <n v="0"/>
    <n v="0"/>
    <n v="0"/>
    <n v="0"/>
    <n v="0"/>
    <n v="0"/>
    <n v="0"/>
    <n v="0"/>
    <s v="FED HOUSNG &amp; COMM DEV FND"/>
    <s v="FHCD CCS REACH OUT C12"/>
    <s v="PROGRAM YEAR PROJECTS"/>
    <s v="HOUSING AND COMMUNITY DEVELOPMENT"/>
  </r>
  <r>
    <x v="0"/>
    <s v="1111402"/>
    <s v="000000"/>
    <x v="6"/>
    <s v="0000000"/>
    <n v="2015"/>
    <x v="0"/>
    <x v="6"/>
    <n v="0"/>
    <n v="0"/>
    <n v="0"/>
    <n v="0"/>
    <n v="0"/>
    <s v="N/A"/>
    <n v="0"/>
    <n v="0"/>
    <n v="0"/>
    <n v="0"/>
    <n v="0"/>
    <n v="0"/>
    <n v="0"/>
    <n v="0"/>
    <n v="0"/>
    <n v="0"/>
    <n v="0"/>
    <n v="0"/>
    <n v="0"/>
    <s v="FED HOUSNG &amp; COMM DEV FND"/>
    <s v="FHCD BURIEN COMM CTR FACIL C12"/>
    <s v="DEFAULT"/>
    <s v="Default"/>
  </r>
  <r>
    <x v="0"/>
    <s v="1111402"/>
    <s v="000000"/>
    <x v="9"/>
    <s v="0000000"/>
    <n v="2015"/>
    <x v="0"/>
    <x v="9"/>
    <n v="0"/>
    <n v="0"/>
    <n v="-47164.22"/>
    <n v="0"/>
    <n v="47164.22"/>
    <s v="N/A"/>
    <n v="0"/>
    <n v="0"/>
    <n v="0"/>
    <n v="0"/>
    <n v="0"/>
    <n v="0"/>
    <n v="-47164.22"/>
    <n v="0"/>
    <n v="0"/>
    <n v="0"/>
    <n v="0"/>
    <n v="0"/>
    <n v="0"/>
    <s v="FED HOUSNG &amp; COMM DEV FND"/>
    <s v="FHCD BURIEN COMM CTR FACIL C12"/>
    <s v="DEFAULT"/>
    <s v="Default"/>
  </r>
  <r>
    <x v="0"/>
    <s v="1111402"/>
    <s v="000000"/>
    <x v="29"/>
    <s v="0000000"/>
    <n v="2015"/>
    <x v="1"/>
    <x v="29"/>
    <n v="0"/>
    <n v="0"/>
    <n v="47164.22"/>
    <n v="0"/>
    <n v="-47164.22"/>
    <s v="N/A"/>
    <n v="0"/>
    <n v="0"/>
    <n v="0"/>
    <n v="0"/>
    <n v="0"/>
    <n v="0"/>
    <n v="47164.22"/>
    <n v="0"/>
    <n v="0"/>
    <n v="0"/>
    <n v="0"/>
    <n v="0"/>
    <n v="0"/>
    <s v="FED HOUSNG &amp; COMM DEV FND"/>
    <s v="FHCD BURIEN COMM CTR FACIL C12"/>
    <s v="DEFAULT"/>
    <s v="Default"/>
  </r>
  <r>
    <x v="0"/>
    <s v="1111402"/>
    <s v="350047"/>
    <x v="55"/>
    <s v="0000000"/>
    <n v="2015"/>
    <x v="4"/>
    <x v="55"/>
    <n v="0"/>
    <n v="0"/>
    <n v="0"/>
    <n v="0"/>
    <n v="0"/>
    <s v="N/A"/>
    <n v="0"/>
    <n v="0"/>
    <n v="0"/>
    <n v="0"/>
    <n v="0"/>
    <n v="0"/>
    <n v="0"/>
    <n v="0"/>
    <n v="0"/>
    <n v="0"/>
    <n v="0"/>
    <n v="0"/>
    <n v="0"/>
    <s v="FED HOUSNG &amp; COMM DEV FND"/>
    <s v="FHCD BURIEN COMM CTR FACIL C12"/>
    <s v="PROGRAM YEAR PROJECTS"/>
    <s v="Default"/>
  </r>
  <r>
    <x v="0"/>
    <s v="1111402"/>
    <s v="350047"/>
    <x v="38"/>
    <s v="5590000"/>
    <n v="2015"/>
    <x v="3"/>
    <x v="38"/>
    <n v="0"/>
    <n v="0"/>
    <n v="0"/>
    <n v="0"/>
    <n v="0"/>
    <s v="N/A"/>
    <n v="0"/>
    <n v="0"/>
    <n v="0"/>
    <n v="0"/>
    <n v="0"/>
    <n v="0"/>
    <n v="0"/>
    <n v="0"/>
    <n v="0"/>
    <n v="0"/>
    <n v="0"/>
    <n v="0"/>
    <n v="0"/>
    <s v="FED HOUSNG &amp; COMM DEV FND"/>
    <s v="FHCD BURIEN COMM CTR FACIL C12"/>
    <s v="PROGRAM YEAR PROJECTS"/>
    <s v="HOUSING AND COMMUNITY DEVELOPMENT"/>
  </r>
  <r>
    <x v="0"/>
    <s v="1111402"/>
    <s v="350047"/>
    <x v="105"/>
    <s v="5590000"/>
    <n v="2015"/>
    <x v="3"/>
    <x v="105"/>
    <n v="0"/>
    <n v="0"/>
    <n v="0"/>
    <n v="0"/>
    <n v="0"/>
    <s v="N/A"/>
    <n v="0"/>
    <n v="0"/>
    <n v="0"/>
    <n v="0"/>
    <n v="0"/>
    <n v="0"/>
    <n v="0"/>
    <n v="0"/>
    <n v="0"/>
    <n v="0"/>
    <n v="0"/>
    <n v="0"/>
    <n v="0"/>
    <s v="FED HOUSNG &amp; COMM DEV FND"/>
    <s v="FHCD BURIEN COMM CTR FACIL C12"/>
    <s v="PROGRAM YEAR PROJECTS"/>
    <s v="HOUSING AND COMMUNITY DEVELOPMENT"/>
  </r>
  <r>
    <x v="0"/>
    <s v="1111402"/>
    <s v="350047"/>
    <x v="70"/>
    <s v="5590000"/>
    <n v="2015"/>
    <x v="3"/>
    <x v="70"/>
    <n v="0"/>
    <n v="0"/>
    <n v="0"/>
    <n v="0"/>
    <n v="0"/>
    <s v="N/A"/>
    <n v="0"/>
    <n v="0"/>
    <n v="0"/>
    <n v="0"/>
    <n v="0"/>
    <n v="0"/>
    <n v="0"/>
    <n v="0"/>
    <n v="0"/>
    <n v="0"/>
    <n v="0"/>
    <n v="0"/>
    <n v="0"/>
    <s v="FED HOUSNG &amp; COMM DEV FND"/>
    <s v="FHCD BURIEN COMM CTR FACIL C12"/>
    <s v="PROGRAM YEAR PROJECTS"/>
    <s v="HOUSING AND COMMUNITY DEVELOPMENT"/>
  </r>
  <r>
    <x v="0"/>
    <s v="1111402"/>
    <s v="350047"/>
    <x v="71"/>
    <s v="5590000"/>
    <n v="2015"/>
    <x v="3"/>
    <x v="71"/>
    <n v="0"/>
    <n v="0"/>
    <n v="0"/>
    <n v="0"/>
    <n v="0"/>
    <s v="N/A"/>
    <n v="0"/>
    <n v="0"/>
    <n v="0"/>
    <n v="0"/>
    <n v="0"/>
    <n v="0"/>
    <n v="0"/>
    <n v="0"/>
    <n v="0"/>
    <n v="0"/>
    <n v="0"/>
    <n v="0"/>
    <n v="0"/>
    <s v="FED HOUSNG &amp; COMM DEV FND"/>
    <s v="FHCD BURIEN COMM CTR FACIL C12"/>
    <s v="PROGRAM YEAR PROJECTS"/>
    <s v="HOUSING AND COMMUNITY DEVELOPMENT"/>
  </r>
  <r>
    <x v="0"/>
    <s v="1111402"/>
    <s v="350047"/>
    <x v="72"/>
    <s v="5590000"/>
    <n v="2015"/>
    <x v="3"/>
    <x v="72"/>
    <n v="0"/>
    <n v="0"/>
    <n v="0"/>
    <n v="0"/>
    <n v="0"/>
    <s v="N/A"/>
    <n v="0"/>
    <n v="0"/>
    <n v="0"/>
    <n v="0"/>
    <n v="0"/>
    <n v="0"/>
    <n v="0"/>
    <n v="0"/>
    <n v="0"/>
    <n v="0"/>
    <n v="0"/>
    <n v="0"/>
    <n v="0"/>
    <s v="FED HOUSNG &amp; COMM DEV FND"/>
    <s v="FHCD BURIEN COMM CTR FACIL C12"/>
    <s v="PROGRAM YEAR PROJECTS"/>
    <s v="HOUSING AND COMMUNITY DEVELOPMENT"/>
  </r>
  <r>
    <x v="0"/>
    <s v="1111402"/>
    <s v="350047"/>
    <x v="108"/>
    <s v="5590000"/>
    <n v="2015"/>
    <x v="3"/>
    <x v="108"/>
    <n v="0"/>
    <n v="0"/>
    <n v="0"/>
    <n v="0"/>
    <n v="0"/>
    <s v="N/A"/>
    <n v="0"/>
    <n v="0"/>
    <n v="0"/>
    <n v="0"/>
    <n v="0"/>
    <n v="0"/>
    <n v="0"/>
    <n v="0"/>
    <n v="0"/>
    <n v="0"/>
    <n v="0"/>
    <n v="0"/>
    <n v="0"/>
    <s v="FED HOUSNG &amp; COMM DEV FND"/>
    <s v="FHCD BURIEN COMM CTR FACIL C12"/>
    <s v="PROGRAM YEAR PROJECTS"/>
    <s v="HOUSING AND COMMUNITY DEVELOPMENT"/>
  </r>
  <r>
    <x v="0"/>
    <s v="1111402"/>
    <s v="350047"/>
    <x v="42"/>
    <s v="5590000"/>
    <n v="2015"/>
    <x v="3"/>
    <x v="42"/>
    <n v="0"/>
    <n v="0"/>
    <n v="0"/>
    <n v="0"/>
    <n v="0"/>
    <s v="N/A"/>
    <n v="0"/>
    <n v="0"/>
    <n v="0"/>
    <n v="0"/>
    <n v="0"/>
    <n v="0"/>
    <n v="0"/>
    <n v="0"/>
    <n v="0"/>
    <n v="0"/>
    <n v="0"/>
    <n v="0"/>
    <n v="0"/>
    <s v="FED HOUSNG &amp; COMM DEV FND"/>
    <s v="FHCD BURIEN COMM CTR FACIL C12"/>
    <s v="PROGRAM YEAR PROJECTS"/>
    <s v="HOUSING AND COMMUNITY DEVELOPMENT"/>
  </r>
  <r>
    <x v="0"/>
    <s v="1111402"/>
    <s v="350047"/>
    <x v="103"/>
    <s v="5590000"/>
    <n v="2015"/>
    <x v="3"/>
    <x v="103"/>
    <n v="0"/>
    <n v="0"/>
    <n v="0"/>
    <n v="0"/>
    <n v="0"/>
    <s v="N/A"/>
    <n v="0"/>
    <n v="0"/>
    <n v="0"/>
    <n v="0"/>
    <n v="0"/>
    <n v="0"/>
    <n v="0"/>
    <n v="0"/>
    <n v="0"/>
    <n v="0"/>
    <n v="0"/>
    <n v="0"/>
    <n v="0"/>
    <s v="FED HOUSNG &amp; COMM DEV FND"/>
    <s v="FHCD BURIEN COMM CTR FACIL C12"/>
    <s v="PROGRAM YEAR PROJECTS"/>
    <s v="HOUSING AND COMMUNITY DEVELOPMENT"/>
  </r>
  <r>
    <x v="0"/>
    <s v="1111402"/>
    <s v="350047"/>
    <x v="53"/>
    <s v="5590000"/>
    <n v="2015"/>
    <x v="3"/>
    <x v="53"/>
    <n v="0"/>
    <n v="0"/>
    <n v="0"/>
    <n v="0"/>
    <n v="0"/>
    <s v="N/A"/>
    <n v="0"/>
    <n v="0"/>
    <n v="0"/>
    <n v="0"/>
    <n v="0"/>
    <n v="0"/>
    <n v="0"/>
    <n v="0"/>
    <n v="0"/>
    <n v="0"/>
    <n v="0"/>
    <n v="0"/>
    <n v="0"/>
    <s v="FED HOUSNG &amp; COMM DEV FND"/>
    <s v="FHCD BURIEN COMM CTR FACIL C12"/>
    <s v="PROGRAM YEAR PROJECTS"/>
    <s v="HOUSING AND COMMUNITY DEVELOPMENT"/>
  </r>
  <r>
    <x v="0"/>
    <s v="1111402"/>
    <s v="350047"/>
    <x v="54"/>
    <s v="5590000"/>
    <n v="2015"/>
    <x v="3"/>
    <x v="54"/>
    <n v="0"/>
    <n v="0"/>
    <n v="0"/>
    <n v="0"/>
    <n v="0"/>
    <s v="N/A"/>
    <n v="0"/>
    <n v="0"/>
    <n v="0"/>
    <n v="0"/>
    <n v="0"/>
    <n v="0"/>
    <n v="0"/>
    <n v="0"/>
    <n v="0"/>
    <n v="0"/>
    <n v="0"/>
    <n v="0"/>
    <n v="0"/>
    <s v="FED HOUSNG &amp; COMM DEV FND"/>
    <s v="FHCD BURIEN COMM CTR FACIL C12"/>
    <s v="PROGRAM YEAR PROJECTS"/>
    <s v="HOUSING AND COMMUNITY DEVELOPMENT"/>
  </r>
  <r>
    <x v="0"/>
    <s v="1111402"/>
    <s v="350047"/>
    <x v="120"/>
    <s v="5590000"/>
    <n v="2015"/>
    <x v="3"/>
    <x v="120"/>
    <n v="0"/>
    <n v="0"/>
    <n v="0"/>
    <n v="0"/>
    <n v="0"/>
    <s v="N/A"/>
    <n v="0"/>
    <n v="0"/>
    <n v="0"/>
    <n v="0"/>
    <n v="0"/>
    <n v="0"/>
    <n v="0"/>
    <n v="0"/>
    <n v="0"/>
    <n v="0"/>
    <n v="0"/>
    <n v="0"/>
    <n v="0"/>
    <s v="FED HOUSNG &amp; COMM DEV FND"/>
    <s v="FHCD BURIEN COMM CTR FACIL C12"/>
    <s v="PROGRAM YEAR PROJECTS"/>
    <s v="HOUSING AND COMMUNITY DEVELOPMENT"/>
  </r>
  <r>
    <x v="0"/>
    <s v="1111403"/>
    <s v="000000"/>
    <x v="6"/>
    <s v="0000000"/>
    <n v="2015"/>
    <x v="0"/>
    <x v="6"/>
    <n v="0"/>
    <n v="0"/>
    <n v="0"/>
    <n v="0"/>
    <n v="0"/>
    <s v="N/A"/>
    <n v="0"/>
    <n v="0"/>
    <n v="0"/>
    <n v="0"/>
    <n v="0"/>
    <n v="0"/>
    <n v="0"/>
    <n v="0"/>
    <n v="0"/>
    <n v="0"/>
    <n v="0"/>
    <n v="0"/>
    <n v="0"/>
    <s v="FED HOUSNG &amp; COMM DEV FND"/>
    <s v="FHCD 2012 CDBG ADMIN C12"/>
    <s v="DEFAULT"/>
    <s v="Default"/>
  </r>
  <r>
    <x v="0"/>
    <s v="1111403"/>
    <s v="000000"/>
    <x v="9"/>
    <s v="0000000"/>
    <n v="2015"/>
    <x v="0"/>
    <x v="9"/>
    <n v="0"/>
    <n v="0"/>
    <n v="-81249.2"/>
    <n v="0"/>
    <n v="81249.2"/>
    <s v="N/A"/>
    <n v="0"/>
    <n v="0"/>
    <n v="0"/>
    <n v="0"/>
    <n v="0"/>
    <n v="0"/>
    <n v="-81249.2"/>
    <n v="0"/>
    <n v="0"/>
    <n v="0"/>
    <n v="0"/>
    <n v="0"/>
    <n v="0"/>
    <s v="FED HOUSNG &amp; COMM DEV FND"/>
    <s v="FHCD 2012 CDBG ADMIN C12"/>
    <s v="DEFAULT"/>
    <s v="Default"/>
  </r>
  <r>
    <x v="0"/>
    <s v="1111403"/>
    <s v="000000"/>
    <x v="29"/>
    <s v="0000000"/>
    <n v="2015"/>
    <x v="1"/>
    <x v="29"/>
    <n v="0"/>
    <n v="0"/>
    <n v="81249.2"/>
    <n v="0"/>
    <n v="-81249.2"/>
    <s v="N/A"/>
    <n v="0"/>
    <n v="0"/>
    <n v="0"/>
    <n v="0"/>
    <n v="0"/>
    <n v="0"/>
    <n v="81249.2"/>
    <n v="0"/>
    <n v="0"/>
    <n v="0"/>
    <n v="0"/>
    <n v="0"/>
    <n v="0"/>
    <s v="FED HOUSNG &amp; COMM DEV FND"/>
    <s v="FHCD 2012 CDBG ADMIN C12"/>
    <s v="DEFAULT"/>
    <s v="Default"/>
  </r>
  <r>
    <x v="0"/>
    <s v="1111403"/>
    <s v="350044"/>
    <x v="55"/>
    <s v="0000000"/>
    <n v="2015"/>
    <x v="4"/>
    <x v="55"/>
    <n v="0"/>
    <n v="0"/>
    <n v="0"/>
    <n v="0"/>
    <n v="0"/>
    <s v="N/A"/>
    <n v="0"/>
    <n v="0"/>
    <n v="0"/>
    <n v="0"/>
    <n v="0"/>
    <n v="0"/>
    <n v="0"/>
    <n v="0"/>
    <n v="0"/>
    <n v="0"/>
    <n v="0"/>
    <n v="0"/>
    <n v="0"/>
    <s v="FED HOUSNG &amp; COMM DEV FND"/>
    <s v="FHCD 2012 CDBG ADMIN C12"/>
    <s v="CDBG ADMIN PLANNING"/>
    <s v="Default"/>
  </r>
  <r>
    <x v="0"/>
    <s v="1111403"/>
    <s v="350044"/>
    <x v="37"/>
    <s v="0000000"/>
    <n v="2015"/>
    <x v="4"/>
    <x v="37"/>
    <n v="0"/>
    <n v="0"/>
    <n v="0"/>
    <n v="0"/>
    <n v="0"/>
    <s v="N/A"/>
    <n v="0"/>
    <n v="0"/>
    <n v="0"/>
    <n v="0"/>
    <n v="0"/>
    <n v="0"/>
    <n v="0"/>
    <n v="0"/>
    <n v="0"/>
    <n v="0"/>
    <n v="0"/>
    <n v="0"/>
    <n v="0"/>
    <s v="FED HOUSNG &amp; COMM DEV FND"/>
    <s v="FHCD 2012 CDBG ADMIN C12"/>
    <s v="CDBG ADMIN PLANNING"/>
    <s v="Default"/>
  </r>
  <r>
    <x v="0"/>
    <s v="1111403"/>
    <s v="350044"/>
    <x v="38"/>
    <s v="5590000"/>
    <n v="2015"/>
    <x v="3"/>
    <x v="38"/>
    <n v="0"/>
    <n v="0"/>
    <n v="0"/>
    <n v="0"/>
    <n v="0"/>
    <s v="N/A"/>
    <n v="0"/>
    <n v="0"/>
    <n v="0"/>
    <n v="0"/>
    <n v="0"/>
    <n v="0"/>
    <n v="0"/>
    <n v="0"/>
    <n v="0"/>
    <n v="0"/>
    <n v="0"/>
    <n v="0"/>
    <n v="0"/>
    <s v="FED HOUSNG &amp; COMM DEV FND"/>
    <s v="FHCD 2012 CDBG ADMIN C12"/>
    <s v="CDBG ADMIN PLANNING"/>
    <s v="HOUSING AND COMMUNITY DEVELOPMENT"/>
  </r>
  <r>
    <x v="0"/>
    <s v="1111403"/>
    <s v="350044"/>
    <x v="56"/>
    <s v="5590000"/>
    <n v="2015"/>
    <x v="3"/>
    <x v="56"/>
    <n v="0"/>
    <n v="0"/>
    <n v="0"/>
    <n v="0"/>
    <n v="0"/>
    <s v="N/A"/>
    <n v="0"/>
    <n v="0"/>
    <n v="0"/>
    <n v="0"/>
    <n v="0"/>
    <n v="0"/>
    <n v="0"/>
    <n v="0"/>
    <n v="0"/>
    <n v="0"/>
    <n v="0"/>
    <n v="0"/>
    <n v="0"/>
    <s v="FED HOUSNG &amp; COMM DEV FND"/>
    <s v="FHCD 2012 CDBG ADMIN C12"/>
    <s v="CDBG ADMIN PLANNING"/>
    <s v="HOUSING AND COMMUNITY DEVELOPMENT"/>
  </r>
  <r>
    <x v="0"/>
    <s v="1111403"/>
    <s v="350044"/>
    <x v="105"/>
    <s v="5590000"/>
    <n v="2015"/>
    <x v="3"/>
    <x v="105"/>
    <n v="0"/>
    <n v="0"/>
    <n v="0"/>
    <n v="0"/>
    <n v="0"/>
    <s v="N/A"/>
    <n v="0"/>
    <n v="0"/>
    <n v="0"/>
    <n v="0"/>
    <n v="0"/>
    <n v="0"/>
    <n v="0"/>
    <n v="0"/>
    <n v="0"/>
    <n v="0"/>
    <n v="0"/>
    <n v="0"/>
    <n v="0"/>
    <s v="FED HOUSNG &amp; COMM DEV FND"/>
    <s v="FHCD 2012 CDBG ADMIN C12"/>
    <s v="CDBG ADMIN PLANNING"/>
    <s v="HOUSING AND COMMUNITY DEVELOPMENT"/>
  </r>
  <r>
    <x v="0"/>
    <s v="1111403"/>
    <s v="350044"/>
    <x v="107"/>
    <s v="5590000"/>
    <n v="2015"/>
    <x v="3"/>
    <x v="107"/>
    <n v="0"/>
    <n v="0"/>
    <n v="0"/>
    <n v="0"/>
    <n v="0"/>
    <s v="N/A"/>
    <n v="0"/>
    <n v="0"/>
    <n v="0"/>
    <n v="0"/>
    <n v="0"/>
    <n v="0"/>
    <n v="0"/>
    <n v="0"/>
    <n v="0"/>
    <n v="0"/>
    <n v="0"/>
    <n v="0"/>
    <n v="0"/>
    <s v="FED HOUSNG &amp; COMM DEV FND"/>
    <s v="FHCD 2012 CDBG ADMIN C12"/>
    <s v="CDBG ADMIN PLANNING"/>
    <s v="HOUSING AND COMMUNITY DEVELOPMENT"/>
  </r>
  <r>
    <x v="0"/>
    <s v="1111403"/>
    <s v="350044"/>
    <x v="74"/>
    <s v="5590000"/>
    <n v="2015"/>
    <x v="3"/>
    <x v="74"/>
    <n v="0"/>
    <n v="0"/>
    <n v="0"/>
    <n v="0"/>
    <n v="0"/>
    <s v="N/A"/>
    <n v="0"/>
    <n v="0"/>
    <n v="0"/>
    <n v="0"/>
    <n v="0"/>
    <n v="0"/>
    <n v="0"/>
    <n v="0"/>
    <n v="0"/>
    <n v="0"/>
    <n v="0"/>
    <n v="0"/>
    <n v="0"/>
    <s v="FED HOUSNG &amp; COMM DEV FND"/>
    <s v="FHCD 2012 CDBG ADMIN C12"/>
    <s v="CDBG ADMIN PLANNING"/>
    <s v="HOUSING AND COMMUNITY DEVELOPMENT"/>
  </r>
  <r>
    <x v="0"/>
    <s v="1111403"/>
    <s v="350044"/>
    <x v="117"/>
    <s v="5590000"/>
    <n v="2015"/>
    <x v="3"/>
    <x v="117"/>
    <n v="0"/>
    <n v="0"/>
    <n v="0"/>
    <n v="0"/>
    <n v="0"/>
    <s v="N/A"/>
    <n v="0"/>
    <n v="0"/>
    <n v="0"/>
    <n v="0"/>
    <n v="0"/>
    <n v="0"/>
    <n v="0"/>
    <n v="0"/>
    <n v="0"/>
    <n v="0"/>
    <n v="0"/>
    <n v="0"/>
    <n v="0"/>
    <s v="FED HOUSNG &amp; COMM DEV FND"/>
    <s v="FHCD 2012 CDBG ADMIN C12"/>
    <s v="CDBG ADMIN PLANNING"/>
    <s v="HOUSING AND COMMUNITY DEVELOPMENT"/>
  </r>
  <r>
    <x v="0"/>
    <s v="1111403"/>
    <s v="350044"/>
    <x v="154"/>
    <s v="5590000"/>
    <n v="2015"/>
    <x v="3"/>
    <x v="153"/>
    <n v="0"/>
    <n v="0"/>
    <n v="0"/>
    <n v="0"/>
    <n v="0"/>
    <s v="N/A"/>
    <n v="0"/>
    <n v="0"/>
    <n v="0"/>
    <n v="0"/>
    <n v="0"/>
    <n v="0"/>
    <n v="0"/>
    <n v="0"/>
    <n v="0"/>
    <n v="0"/>
    <n v="0"/>
    <n v="0"/>
    <n v="0"/>
    <s v="FED HOUSNG &amp; COMM DEV FND"/>
    <s v="FHCD 2012 CDBG ADMIN C12"/>
    <s v="CDBG ADMIN PLANNING"/>
    <s v="HOUSING AND COMMUNITY DEVELOPMENT"/>
  </r>
  <r>
    <x v="0"/>
    <s v="1111403"/>
    <s v="350044"/>
    <x v="129"/>
    <s v="5590000"/>
    <n v="2015"/>
    <x v="3"/>
    <x v="129"/>
    <n v="0"/>
    <n v="0"/>
    <n v="0"/>
    <n v="0"/>
    <n v="0"/>
    <s v="N/A"/>
    <n v="0"/>
    <n v="0"/>
    <n v="0"/>
    <n v="0"/>
    <n v="0"/>
    <n v="0"/>
    <n v="0"/>
    <n v="0"/>
    <n v="0"/>
    <n v="0"/>
    <n v="0"/>
    <n v="0"/>
    <n v="0"/>
    <s v="FED HOUSNG &amp; COMM DEV FND"/>
    <s v="FHCD 2012 CDBG ADMIN C12"/>
    <s v="CDBG ADMIN PLANNING"/>
    <s v="HOUSING AND COMMUNITY DEVELOPMENT"/>
  </r>
  <r>
    <x v="0"/>
    <s v="1111403"/>
    <s v="350044"/>
    <x v="153"/>
    <s v="5590000"/>
    <n v="2015"/>
    <x v="3"/>
    <x v="152"/>
    <n v="0"/>
    <n v="0"/>
    <n v="0"/>
    <n v="0"/>
    <n v="0"/>
    <s v="N/A"/>
    <n v="0"/>
    <n v="0"/>
    <n v="0"/>
    <n v="0"/>
    <n v="0"/>
    <n v="0"/>
    <n v="0"/>
    <n v="0"/>
    <n v="0"/>
    <n v="0"/>
    <n v="0"/>
    <n v="0"/>
    <n v="0"/>
    <s v="FED HOUSNG &amp; COMM DEV FND"/>
    <s v="FHCD 2012 CDBG ADMIN C12"/>
    <s v="CDBG ADMIN PLANNING"/>
    <s v="HOUSING AND COMMUNITY DEVELOPMENT"/>
  </r>
  <r>
    <x v="0"/>
    <s v="1111403"/>
    <s v="350044"/>
    <x v="36"/>
    <s v="5590000"/>
    <n v="2015"/>
    <x v="3"/>
    <x v="36"/>
    <n v="0"/>
    <n v="0"/>
    <n v="0"/>
    <n v="0"/>
    <n v="0"/>
    <s v="N/A"/>
    <n v="0"/>
    <n v="0"/>
    <n v="0"/>
    <n v="0"/>
    <n v="0"/>
    <n v="0"/>
    <n v="0"/>
    <n v="0"/>
    <n v="0"/>
    <n v="0"/>
    <n v="0"/>
    <n v="0"/>
    <n v="0"/>
    <s v="FED HOUSNG &amp; COMM DEV FND"/>
    <s v="FHCD 2012 CDBG ADMIN C12"/>
    <s v="CDBG ADMIN PLANNING"/>
    <s v="HOUSING AND COMMUNITY DEVELOPMENT"/>
  </r>
  <r>
    <x v="0"/>
    <s v="1111403"/>
    <s v="350044"/>
    <x v="75"/>
    <s v="5590000"/>
    <n v="2015"/>
    <x v="3"/>
    <x v="75"/>
    <n v="0"/>
    <n v="0"/>
    <n v="0"/>
    <n v="0"/>
    <n v="0"/>
    <s v="N/A"/>
    <n v="0"/>
    <n v="0"/>
    <n v="0"/>
    <n v="0"/>
    <n v="0"/>
    <n v="0"/>
    <n v="0"/>
    <n v="0"/>
    <n v="0"/>
    <n v="0"/>
    <n v="0"/>
    <n v="0"/>
    <n v="0"/>
    <s v="FED HOUSNG &amp; COMM DEV FND"/>
    <s v="FHCD 2012 CDBG ADMIN C12"/>
    <s v="CDBG ADMIN PLANNING"/>
    <s v="HOUSING AND COMMUNITY DEVELOPMENT"/>
  </r>
  <r>
    <x v="0"/>
    <s v="1111403"/>
    <s v="350044"/>
    <x v="41"/>
    <s v="5590000"/>
    <n v="2015"/>
    <x v="3"/>
    <x v="41"/>
    <n v="0"/>
    <n v="0"/>
    <n v="0"/>
    <n v="0"/>
    <n v="0"/>
    <s v="N/A"/>
    <n v="0"/>
    <n v="0"/>
    <n v="0"/>
    <n v="0"/>
    <n v="0"/>
    <n v="0"/>
    <n v="0"/>
    <n v="0"/>
    <n v="0"/>
    <n v="0"/>
    <n v="0"/>
    <n v="0"/>
    <n v="0"/>
    <s v="FED HOUSNG &amp; COMM DEV FND"/>
    <s v="FHCD 2012 CDBG ADMIN C12"/>
    <s v="CDBG ADMIN PLANNING"/>
    <s v="HOUSING AND COMMUNITY DEVELOPMENT"/>
  </r>
  <r>
    <x v="0"/>
    <s v="1111403"/>
    <s v="350044"/>
    <x v="130"/>
    <s v="5590000"/>
    <n v="2015"/>
    <x v="3"/>
    <x v="130"/>
    <n v="0"/>
    <n v="0"/>
    <n v="0"/>
    <n v="0"/>
    <n v="0"/>
    <s v="N/A"/>
    <n v="0"/>
    <n v="0"/>
    <n v="0"/>
    <n v="0"/>
    <n v="0"/>
    <n v="0"/>
    <n v="0"/>
    <n v="0"/>
    <n v="0"/>
    <n v="0"/>
    <n v="0"/>
    <n v="0"/>
    <n v="0"/>
    <s v="FED HOUSNG &amp; COMM DEV FND"/>
    <s v="FHCD 2012 CDBG ADMIN C12"/>
    <s v="CDBG ADMIN PLANNING"/>
    <s v="HOUSING AND COMMUNITY DEVELOPMENT"/>
  </r>
  <r>
    <x v="0"/>
    <s v="1111403"/>
    <s v="350044"/>
    <x v="51"/>
    <s v="5590000"/>
    <n v="2015"/>
    <x v="3"/>
    <x v="51"/>
    <n v="0"/>
    <n v="0"/>
    <n v="0"/>
    <n v="0"/>
    <n v="0"/>
    <s v="N/A"/>
    <n v="0"/>
    <n v="0"/>
    <n v="0"/>
    <n v="0"/>
    <n v="0"/>
    <n v="0"/>
    <n v="0"/>
    <n v="0"/>
    <n v="0"/>
    <n v="0"/>
    <n v="0"/>
    <n v="0"/>
    <n v="0"/>
    <s v="FED HOUSNG &amp; COMM DEV FND"/>
    <s v="FHCD 2012 CDBG ADMIN C12"/>
    <s v="CDBG ADMIN PLANNING"/>
    <s v="HOUSING AND COMMUNITY DEVELOPMENT"/>
  </r>
  <r>
    <x v="0"/>
    <s v="1111403"/>
    <s v="350044"/>
    <x v="141"/>
    <s v="5590000"/>
    <n v="2015"/>
    <x v="3"/>
    <x v="141"/>
    <n v="0"/>
    <n v="0"/>
    <n v="0"/>
    <n v="0"/>
    <n v="0"/>
    <s v="N/A"/>
    <n v="0"/>
    <n v="0"/>
    <n v="0"/>
    <n v="0"/>
    <n v="0"/>
    <n v="0"/>
    <n v="0"/>
    <n v="0"/>
    <n v="0"/>
    <n v="0"/>
    <n v="0"/>
    <n v="0"/>
    <n v="0"/>
    <s v="FED HOUSNG &amp; COMM DEV FND"/>
    <s v="FHCD 2012 CDBG ADMIN C12"/>
    <s v="CDBG ADMIN PLANNING"/>
    <s v="HOUSING AND COMMUNITY DEVELOPMENT"/>
  </r>
  <r>
    <x v="0"/>
    <s v="1111403"/>
    <s v="350044"/>
    <x v="122"/>
    <s v="5590000"/>
    <n v="2015"/>
    <x v="3"/>
    <x v="122"/>
    <n v="0"/>
    <n v="0"/>
    <n v="0"/>
    <n v="0"/>
    <n v="0"/>
    <s v="N/A"/>
    <n v="0"/>
    <n v="0"/>
    <n v="0"/>
    <n v="0"/>
    <n v="0"/>
    <n v="0"/>
    <n v="0"/>
    <n v="0"/>
    <n v="0"/>
    <n v="0"/>
    <n v="0"/>
    <n v="0"/>
    <n v="0"/>
    <s v="FED HOUSNG &amp; COMM DEV FND"/>
    <s v="FHCD 2012 CDBG ADMIN C12"/>
    <s v="CDBG ADMIN PLANNING"/>
    <s v="HOUSING AND COMMUNITY DEVELOPMENT"/>
  </r>
  <r>
    <x v="0"/>
    <s v="1111403"/>
    <s v="350044"/>
    <x v="116"/>
    <s v="5590000"/>
    <n v="2015"/>
    <x v="3"/>
    <x v="116"/>
    <n v="0"/>
    <n v="0"/>
    <n v="0"/>
    <n v="0"/>
    <n v="0"/>
    <s v="N/A"/>
    <n v="0"/>
    <n v="0"/>
    <n v="0"/>
    <n v="0"/>
    <n v="0"/>
    <n v="0"/>
    <n v="0"/>
    <n v="0"/>
    <n v="0"/>
    <n v="0"/>
    <n v="0"/>
    <n v="0"/>
    <n v="0"/>
    <s v="FED HOUSNG &amp; COMM DEV FND"/>
    <s v="FHCD 2012 CDBG ADMIN C12"/>
    <s v="CDBG ADMIN PLANNING"/>
    <s v="HOUSING AND COMMUNITY DEVELOPMENT"/>
  </r>
  <r>
    <x v="0"/>
    <s v="1111403"/>
    <s v="350044"/>
    <x v="137"/>
    <s v="5590000"/>
    <n v="2015"/>
    <x v="3"/>
    <x v="137"/>
    <n v="0"/>
    <n v="0"/>
    <n v="0"/>
    <n v="0"/>
    <n v="0"/>
    <s v="N/A"/>
    <n v="0"/>
    <n v="0"/>
    <n v="0"/>
    <n v="0"/>
    <n v="0"/>
    <n v="0"/>
    <n v="0"/>
    <n v="0"/>
    <n v="0"/>
    <n v="0"/>
    <n v="0"/>
    <n v="0"/>
    <n v="0"/>
    <s v="FED HOUSNG &amp; COMM DEV FND"/>
    <s v="FHCD 2012 CDBG ADMIN C12"/>
    <s v="CDBG ADMIN PLANNING"/>
    <s v="HOUSING AND COMMUNITY DEVELOPMENT"/>
  </r>
  <r>
    <x v="0"/>
    <s v="1111403"/>
    <s v="350044"/>
    <x v="155"/>
    <s v="5590000"/>
    <n v="2015"/>
    <x v="3"/>
    <x v="154"/>
    <n v="0"/>
    <n v="0"/>
    <n v="0"/>
    <n v="0"/>
    <n v="0"/>
    <s v="N/A"/>
    <n v="0"/>
    <n v="0"/>
    <n v="0"/>
    <n v="0"/>
    <n v="0"/>
    <n v="0"/>
    <n v="0"/>
    <n v="0"/>
    <n v="0"/>
    <n v="0"/>
    <n v="0"/>
    <n v="0"/>
    <n v="0"/>
    <s v="FED HOUSNG &amp; COMM DEV FND"/>
    <s v="FHCD 2012 CDBG ADMIN C12"/>
    <s v="CDBG ADMIN PLANNING"/>
    <s v="HOUSING AND COMMUNITY DEVELOPMENT"/>
  </r>
  <r>
    <x v="0"/>
    <s v="1111403"/>
    <s v="350044"/>
    <x v="156"/>
    <s v="5590000"/>
    <n v="2015"/>
    <x v="3"/>
    <x v="155"/>
    <n v="0"/>
    <n v="0"/>
    <n v="0"/>
    <n v="0"/>
    <n v="0"/>
    <s v="N/A"/>
    <n v="0"/>
    <n v="0"/>
    <n v="0"/>
    <n v="0"/>
    <n v="0"/>
    <n v="0"/>
    <n v="0"/>
    <n v="0"/>
    <n v="0"/>
    <n v="0"/>
    <n v="0"/>
    <n v="0"/>
    <n v="0"/>
    <s v="FED HOUSNG &amp; COMM DEV FND"/>
    <s v="FHCD 2012 CDBG ADMIN C12"/>
    <s v="CDBG ADMIN PLANNING"/>
    <s v="HOUSING AND COMMUNITY DEVELOPMENT"/>
  </r>
  <r>
    <x v="0"/>
    <s v="1111403"/>
    <s v="350044"/>
    <x v="157"/>
    <s v="5590000"/>
    <n v="2015"/>
    <x v="3"/>
    <x v="156"/>
    <n v="0"/>
    <n v="0"/>
    <n v="0"/>
    <n v="0"/>
    <n v="0"/>
    <s v="N/A"/>
    <n v="0"/>
    <n v="0"/>
    <n v="0"/>
    <n v="0"/>
    <n v="0"/>
    <n v="0"/>
    <n v="0"/>
    <n v="0"/>
    <n v="0"/>
    <n v="0"/>
    <n v="0"/>
    <n v="0"/>
    <n v="0"/>
    <s v="FED HOUSNG &amp; COMM DEV FND"/>
    <s v="FHCD 2012 CDBG ADMIN C12"/>
    <s v="CDBG ADMIN PLANNING"/>
    <s v="HOUSING AND COMMUNITY DEVELOPMENT"/>
  </r>
  <r>
    <x v="0"/>
    <s v="1111403"/>
    <s v="350044"/>
    <x v="158"/>
    <s v="5590000"/>
    <n v="2015"/>
    <x v="3"/>
    <x v="157"/>
    <n v="0"/>
    <n v="0"/>
    <n v="0"/>
    <n v="0"/>
    <n v="0"/>
    <s v="N/A"/>
    <n v="0"/>
    <n v="0"/>
    <n v="0"/>
    <n v="0"/>
    <n v="0"/>
    <n v="0"/>
    <n v="0"/>
    <n v="0"/>
    <n v="0"/>
    <n v="0"/>
    <n v="0"/>
    <n v="0"/>
    <n v="0"/>
    <s v="FED HOUSNG &amp; COMM DEV FND"/>
    <s v="FHCD 2012 CDBG ADMIN C12"/>
    <s v="CDBG ADMIN PLANNING"/>
    <s v="HOUSING AND COMMUNITY DEVELOPMENT"/>
  </r>
  <r>
    <x v="0"/>
    <s v="1111403"/>
    <s v="350044"/>
    <x v="76"/>
    <s v="5590000"/>
    <n v="2015"/>
    <x v="3"/>
    <x v="76"/>
    <n v="0"/>
    <n v="0"/>
    <n v="0"/>
    <n v="0"/>
    <n v="0"/>
    <s v="N/A"/>
    <n v="0"/>
    <n v="0"/>
    <n v="0"/>
    <n v="0"/>
    <n v="0"/>
    <n v="0"/>
    <n v="0"/>
    <n v="0"/>
    <n v="0"/>
    <n v="0"/>
    <n v="0"/>
    <n v="0"/>
    <n v="0"/>
    <s v="FED HOUSNG &amp; COMM DEV FND"/>
    <s v="FHCD 2012 CDBG ADMIN C12"/>
    <s v="CDBG ADMIN PLANNING"/>
    <s v="HOUSING AND COMMUNITY DEVELOPMENT"/>
  </r>
  <r>
    <x v="0"/>
    <s v="1111403"/>
    <s v="350044"/>
    <x v="77"/>
    <s v="5590000"/>
    <n v="2015"/>
    <x v="3"/>
    <x v="77"/>
    <n v="0"/>
    <n v="0"/>
    <n v="0"/>
    <n v="0"/>
    <n v="0"/>
    <s v="N/A"/>
    <n v="0"/>
    <n v="0"/>
    <n v="0"/>
    <n v="0"/>
    <n v="0"/>
    <n v="0"/>
    <n v="0"/>
    <n v="0"/>
    <n v="0"/>
    <n v="0"/>
    <n v="0"/>
    <n v="0"/>
    <n v="0"/>
    <s v="FED HOUSNG &amp; COMM DEV FND"/>
    <s v="FHCD 2012 CDBG ADMIN C12"/>
    <s v="CDBG ADMIN PLANNING"/>
    <s v="HOUSING AND COMMUNITY DEVELOPMENT"/>
  </r>
  <r>
    <x v="0"/>
    <s v="1111403"/>
    <s v="350044"/>
    <x v="42"/>
    <s v="5590000"/>
    <n v="2015"/>
    <x v="3"/>
    <x v="42"/>
    <n v="0"/>
    <n v="0"/>
    <n v="0"/>
    <n v="0"/>
    <n v="0"/>
    <s v="N/A"/>
    <n v="0"/>
    <n v="0"/>
    <n v="0"/>
    <n v="0"/>
    <n v="0"/>
    <n v="0"/>
    <n v="0"/>
    <n v="0"/>
    <n v="0"/>
    <n v="0"/>
    <n v="0"/>
    <n v="0"/>
    <n v="0"/>
    <s v="FED HOUSNG &amp; COMM DEV FND"/>
    <s v="FHCD 2012 CDBG ADMIN C12"/>
    <s v="CDBG ADMIN PLANNING"/>
    <s v="HOUSING AND COMMUNITY DEVELOPMENT"/>
  </r>
  <r>
    <x v="0"/>
    <s v="1111403"/>
    <s v="350044"/>
    <x v="78"/>
    <s v="5590000"/>
    <n v="2015"/>
    <x v="3"/>
    <x v="78"/>
    <n v="0"/>
    <n v="0"/>
    <n v="0"/>
    <n v="0"/>
    <n v="0"/>
    <s v="N/A"/>
    <n v="0"/>
    <n v="0"/>
    <n v="0"/>
    <n v="0"/>
    <n v="0"/>
    <n v="0"/>
    <n v="0"/>
    <n v="0"/>
    <n v="0"/>
    <n v="0"/>
    <n v="0"/>
    <n v="0"/>
    <n v="0"/>
    <s v="FED HOUSNG &amp; COMM DEV FND"/>
    <s v="FHCD 2012 CDBG ADMIN C12"/>
    <s v="CDBG ADMIN PLANNING"/>
    <s v="HOUSING AND COMMUNITY DEVELOPMENT"/>
  </r>
  <r>
    <x v="0"/>
    <s v="1111403"/>
    <s v="350044"/>
    <x v="123"/>
    <s v="5590000"/>
    <n v="2015"/>
    <x v="3"/>
    <x v="123"/>
    <n v="0"/>
    <n v="0"/>
    <n v="0"/>
    <n v="0"/>
    <n v="0"/>
    <s v="N/A"/>
    <n v="0"/>
    <n v="0"/>
    <n v="0"/>
    <n v="0"/>
    <n v="0"/>
    <n v="0"/>
    <n v="0"/>
    <n v="0"/>
    <n v="0"/>
    <n v="0"/>
    <n v="0"/>
    <n v="0"/>
    <n v="0"/>
    <s v="FED HOUSNG &amp; COMM DEV FND"/>
    <s v="FHCD 2012 CDBG ADMIN C12"/>
    <s v="CDBG ADMIN PLANNING"/>
    <s v="HOUSING AND COMMUNITY DEVELOPMENT"/>
  </r>
  <r>
    <x v="0"/>
    <s v="1111403"/>
    <s v="350044"/>
    <x v="79"/>
    <s v="5590000"/>
    <n v="2015"/>
    <x v="3"/>
    <x v="79"/>
    <n v="0"/>
    <n v="0"/>
    <n v="0"/>
    <n v="0"/>
    <n v="0"/>
    <s v="N/A"/>
    <n v="0"/>
    <n v="0"/>
    <n v="0"/>
    <n v="0"/>
    <n v="0"/>
    <n v="0"/>
    <n v="0"/>
    <n v="0"/>
    <n v="0"/>
    <n v="0"/>
    <n v="0"/>
    <n v="0"/>
    <n v="0"/>
    <s v="FED HOUSNG &amp; COMM DEV FND"/>
    <s v="FHCD 2012 CDBG ADMIN C12"/>
    <s v="CDBG ADMIN PLANNING"/>
    <s v="HOUSING AND COMMUNITY DEVELOPMENT"/>
  </r>
  <r>
    <x v="0"/>
    <s v="1111403"/>
    <s v="350044"/>
    <x v="124"/>
    <s v="5590000"/>
    <n v="2015"/>
    <x v="3"/>
    <x v="124"/>
    <n v="0"/>
    <n v="0"/>
    <n v="0"/>
    <n v="0"/>
    <n v="0"/>
    <s v="N/A"/>
    <n v="0"/>
    <n v="0"/>
    <n v="0"/>
    <n v="0"/>
    <n v="0"/>
    <n v="0"/>
    <n v="0"/>
    <n v="0"/>
    <n v="0"/>
    <n v="0"/>
    <n v="0"/>
    <n v="0"/>
    <n v="0"/>
    <s v="FED HOUSNG &amp; COMM DEV FND"/>
    <s v="FHCD 2012 CDBG ADMIN C12"/>
    <s v="CDBG ADMIN PLANNING"/>
    <s v="HOUSING AND COMMUNITY DEVELOPMENT"/>
  </r>
  <r>
    <x v="0"/>
    <s v="1111403"/>
    <s v="350044"/>
    <x v="81"/>
    <s v="5590000"/>
    <n v="2015"/>
    <x v="3"/>
    <x v="81"/>
    <n v="0"/>
    <n v="0"/>
    <n v="0"/>
    <n v="0"/>
    <n v="0"/>
    <s v="N/A"/>
    <n v="0"/>
    <n v="0"/>
    <n v="0"/>
    <n v="0"/>
    <n v="0"/>
    <n v="0"/>
    <n v="0"/>
    <n v="0"/>
    <n v="0"/>
    <n v="0"/>
    <n v="0"/>
    <n v="0"/>
    <n v="0"/>
    <s v="FED HOUSNG &amp; COMM DEV FND"/>
    <s v="FHCD 2012 CDBG ADMIN C12"/>
    <s v="CDBG ADMIN PLANNING"/>
    <s v="HOUSING AND COMMUNITY DEVELOPMENT"/>
  </r>
  <r>
    <x v="0"/>
    <s v="1111403"/>
    <s v="350044"/>
    <x v="82"/>
    <s v="5590000"/>
    <n v="2015"/>
    <x v="3"/>
    <x v="82"/>
    <n v="0"/>
    <n v="0"/>
    <n v="0"/>
    <n v="0"/>
    <n v="0"/>
    <s v="N/A"/>
    <n v="0"/>
    <n v="0"/>
    <n v="0"/>
    <n v="0"/>
    <n v="0"/>
    <n v="0"/>
    <n v="0"/>
    <n v="0"/>
    <n v="0"/>
    <n v="0"/>
    <n v="0"/>
    <n v="0"/>
    <n v="0"/>
    <s v="FED HOUSNG &amp; COMM DEV FND"/>
    <s v="FHCD 2012 CDBG ADMIN C12"/>
    <s v="CDBG ADMIN PLANNING"/>
    <s v="HOUSING AND COMMUNITY DEVELOPMENT"/>
  </r>
  <r>
    <x v="0"/>
    <s v="1111403"/>
    <s v="350044"/>
    <x v="159"/>
    <s v="5590000"/>
    <n v="2015"/>
    <x v="3"/>
    <x v="158"/>
    <n v="0"/>
    <n v="0"/>
    <n v="0"/>
    <n v="0"/>
    <n v="0"/>
    <s v="N/A"/>
    <n v="0"/>
    <n v="0"/>
    <n v="0"/>
    <n v="0"/>
    <n v="0"/>
    <n v="0"/>
    <n v="0"/>
    <n v="0"/>
    <n v="0"/>
    <n v="0"/>
    <n v="0"/>
    <n v="0"/>
    <n v="0"/>
    <s v="FED HOUSNG &amp; COMM DEV FND"/>
    <s v="FHCD 2012 CDBG ADMIN C12"/>
    <s v="CDBG ADMIN PLANNING"/>
    <s v="HOUSING AND COMMUNITY DEVELOPMENT"/>
  </r>
  <r>
    <x v="0"/>
    <s v="1111403"/>
    <s v="350044"/>
    <x v="83"/>
    <s v="5590000"/>
    <n v="2015"/>
    <x v="3"/>
    <x v="83"/>
    <n v="0"/>
    <n v="0"/>
    <n v="0"/>
    <n v="0"/>
    <n v="0"/>
    <s v="N/A"/>
    <n v="0"/>
    <n v="0"/>
    <n v="0"/>
    <n v="0"/>
    <n v="0"/>
    <n v="0"/>
    <n v="0"/>
    <n v="0"/>
    <n v="0"/>
    <n v="0"/>
    <n v="0"/>
    <n v="0"/>
    <n v="0"/>
    <s v="FED HOUSNG &amp; COMM DEV FND"/>
    <s v="FHCD 2012 CDBG ADMIN C12"/>
    <s v="CDBG ADMIN PLANNING"/>
    <s v="HOUSING AND COMMUNITY DEVELOPMENT"/>
  </r>
  <r>
    <x v="0"/>
    <s v="1111403"/>
    <s v="350044"/>
    <x v="84"/>
    <s v="5590000"/>
    <n v="2015"/>
    <x v="3"/>
    <x v="84"/>
    <n v="0"/>
    <n v="0"/>
    <n v="0"/>
    <n v="0"/>
    <n v="0"/>
    <s v="N/A"/>
    <n v="0"/>
    <n v="0"/>
    <n v="0"/>
    <n v="0"/>
    <n v="0"/>
    <n v="0"/>
    <n v="0"/>
    <n v="0"/>
    <n v="0"/>
    <n v="0"/>
    <n v="0"/>
    <n v="0"/>
    <n v="0"/>
    <s v="FED HOUSNG &amp; COMM DEV FND"/>
    <s v="FHCD 2012 CDBG ADMIN C12"/>
    <s v="CDBG ADMIN PLANNING"/>
    <s v="HOUSING AND COMMUNITY DEVELOPMENT"/>
  </r>
  <r>
    <x v="0"/>
    <s v="1111403"/>
    <s v="350044"/>
    <x v="85"/>
    <s v="5590000"/>
    <n v="2015"/>
    <x v="3"/>
    <x v="85"/>
    <n v="0"/>
    <n v="0"/>
    <n v="0"/>
    <n v="0"/>
    <n v="0"/>
    <s v="N/A"/>
    <n v="0"/>
    <n v="0"/>
    <n v="0"/>
    <n v="0"/>
    <n v="0"/>
    <n v="0"/>
    <n v="0"/>
    <n v="0"/>
    <n v="0"/>
    <n v="0"/>
    <n v="0"/>
    <n v="0"/>
    <n v="0"/>
    <s v="FED HOUSNG &amp; COMM DEV FND"/>
    <s v="FHCD 2012 CDBG ADMIN C12"/>
    <s v="CDBG ADMIN PLANNING"/>
    <s v="HOUSING AND COMMUNITY DEVELOPMENT"/>
  </r>
  <r>
    <x v="0"/>
    <s v="1111403"/>
    <s v="350044"/>
    <x v="86"/>
    <s v="5590000"/>
    <n v="2015"/>
    <x v="3"/>
    <x v="86"/>
    <n v="0"/>
    <n v="0"/>
    <n v="0"/>
    <n v="0"/>
    <n v="0"/>
    <s v="N/A"/>
    <n v="0"/>
    <n v="0"/>
    <n v="0"/>
    <n v="0"/>
    <n v="0"/>
    <n v="0"/>
    <n v="0"/>
    <n v="0"/>
    <n v="0"/>
    <n v="0"/>
    <n v="0"/>
    <n v="0"/>
    <n v="0"/>
    <s v="FED HOUSNG &amp; COMM DEV FND"/>
    <s v="FHCD 2012 CDBG ADMIN C12"/>
    <s v="CDBG ADMIN PLANNING"/>
    <s v="HOUSING AND COMMUNITY DEVELOPMENT"/>
  </r>
  <r>
    <x v="0"/>
    <s v="1111403"/>
    <s v="350044"/>
    <x v="139"/>
    <s v="5590000"/>
    <n v="2015"/>
    <x v="3"/>
    <x v="139"/>
    <n v="0"/>
    <n v="0"/>
    <n v="0"/>
    <n v="0"/>
    <n v="0"/>
    <s v="N/A"/>
    <n v="0"/>
    <n v="0"/>
    <n v="0"/>
    <n v="0"/>
    <n v="0"/>
    <n v="0"/>
    <n v="0"/>
    <n v="0"/>
    <n v="0"/>
    <n v="0"/>
    <n v="0"/>
    <n v="0"/>
    <n v="0"/>
    <s v="FED HOUSNG &amp; COMM DEV FND"/>
    <s v="FHCD 2012 CDBG ADMIN C12"/>
    <s v="CDBG ADMIN PLANNING"/>
    <s v="HOUSING AND COMMUNITY DEVELOPMENT"/>
  </r>
  <r>
    <x v="0"/>
    <s v="1111403"/>
    <s v="350044"/>
    <x v="87"/>
    <s v="5590000"/>
    <n v="2015"/>
    <x v="3"/>
    <x v="87"/>
    <n v="0"/>
    <n v="0"/>
    <n v="0"/>
    <n v="0"/>
    <n v="0"/>
    <s v="N/A"/>
    <n v="0"/>
    <n v="0"/>
    <n v="0"/>
    <n v="0"/>
    <n v="0"/>
    <n v="0"/>
    <n v="0"/>
    <n v="0"/>
    <n v="0"/>
    <n v="0"/>
    <n v="0"/>
    <n v="0"/>
    <n v="0"/>
    <s v="FED HOUSNG &amp; COMM DEV FND"/>
    <s v="FHCD 2012 CDBG ADMIN C12"/>
    <s v="CDBG ADMIN PLANNING"/>
    <s v="HOUSING AND COMMUNITY DEVELOPMENT"/>
  </r>
  <r>
    <x v="0"/>
    <s v="1111403"/>
    <s v="350044"/>
    <x v="88"/>
    <s v="5590000"/>
    <n v="2015"/>
    <x v="3"/>
    <x v="88"/>
    <n v="0"/>
    <n v="0"/>
    <n v="0"/>
    <n v="0"/>
    <n v="0"/>
    <s v="N/A"/>
    <n v="0"/>
    <n v="0"/>
    <n v="0"/>
    <n v="0"/>
    <n v="0"/>
    <n v="0"/>
    <n v="0"/>
    <n v="0"/>
    <n v="0"/>
    <n v="0"/>
    <n v="0"/>
    <n v="0"/>
    <n v="0"/>
    <s v="FED HOUSNG &amp; COMM DEV FND"/>
    <s v="FHCD 2012 CDBG ADMIN C12"/>
    <s v="CDBG ADMIN PLANNING"/>
    <s v="HOUSING AND COMMUNITY DEVELOPMENT"/>
  </r>
  <r>
    <x v="0"/>
    <s v="1111403"/>
    <s v="350044"/>
    <x v="89"/>
    <s v="5590000"/>
    <n v="2015"/>
    <x v="3"/>
    <x v="89"/>
    <n v="0"/>
    <n v="0"/>
    <n v="0"/>
    <n v="0"/>
    <n v="0"/>
    <s v="N/A"/>
    <n v="0"/>
    <n v="0"/>
    <n v="0"/>
    <n v="0"/>
    <n v="0"/>
    <n v="0"/>
    <n v="0"/>
    <n v="0"/>
    <n v="0"/>
    <n v="0"/>
    <n v="0"/>
    <n v="0"/>
    <n v="0"/>
    <s v="FED HOUSNG &amp; COMM DEV FND"/>
    <s v="FHCD 2012 CDBG ADMIN C12"/>
    <s v="CDBG ADMIN PLANNING"/>
    <s v="HOUSING AND COMMUNITY DEVELOPMENT"/>
  </r>
  <r>
    <x v="0"/>
    <s v="1111403"/>
    <s v="350044"/>
    <x v="125"/>
    <s v="5590000"/>
    <n v="2015"/>
    <x v="3"/>
    <x v="125"/>
    <n v="0"/>
    <n v="0"/>
    <n v="0"/>
    <n v="0"/>
    <n v="0"/>
    <s v="N/A"/>
    <n v="0"/>
    <n v="0"/>
    <n v="0"/>
    <n v="0"/>
    <n v="0"/>
    <n v="0"/>
    <n v="0"/>
    <n v="0"/>
    <n v="0"/>
    <n v="0"/>
    <n v="0"/>
    <n v="0"/>
    <n v="0"/>
    <s v="FED HOUSNG &amp; COMM DEV FND"/>
    <s v="FHCD 2012 CDBG ADMIN C12"/>
    <s v="CDBG ADMIN PLANNING"/>
    <s v="HOUSING AND COMMUNITY DEVELOPMENT"/>
  </r>
  <r>
    <x v="0"/>
    <s v="1111403"/>
    <s v="350044"/>
    <x v="90"/>
    <s v="5590000"/>
    <n v="2015"/>
    <x v="3"/>
    <x v="90"/>
    <n v="0"/>
    <n v="0"/>
    <n v="0"/>
    <n v="0"/>
    <n v="0"/>
    <s v="N/A"/>
    <n v="0"/>
    <n v="0"/>
    <n v="0"/>
    <n v="0"/>
    <n v="0"/>
    <n v="0"/>
    <n v="0"/>
    <n v="0"/>
    <n v="0"/>
    <n v="0"/>
    <n v="0"/>
    <n v="0"/>
    <n v="0"/>
    <s v="FED HOUSNG &amp; COMM DEV FND"/>
    <s v="FHCD 2012 CDBG ADMIN C12"/>
    <s v="CDBG ADMIN PLANNING"/>
    <s v="HOUSING AND COMMUNITY DEVELOPMENT"/>
  </r>
  <r>
    <x v="0"/>
    <s v="1111403"/>
    <s v="350044"/>
    <x v="93"/>
    <s v="5590000"/>
    <n v="2015"/>
    <x v="3"/>
    <x v="93"/>
    <n v="0"/>
    <n v="0"/>
    <n v="0"/>
    <n v="0"/>
    <n v="0"/>
    <s v="N/A"/>
    <n v="0"/>
    <n v="0"/>
    <n v="0"/>
    <n v="0"/>
    <n v="0"/>
    <n v="0"/>
    <n v="0"/>
    <n v="0"/>
    <n v="0"/>
    <n v="0"/>
    <n v="0"/>
    <n v="0"/>
    <n v="0"/>
    <s v="FED HOUSNG &amp; COMM DEV FND"/>
    <s v="FHCD 2012 CDBG ADMIN C12"/>
    <s v="CDBG ADMIN PLANNING"/>
    <s v="HOUSING AND COMMUNITY DEVELOPMENT"/>
  </r>
  <r>
    <x v="0"/>
    <s v="1111403"/>
    <s v="350044"/>
    <x v="94"/>
    <s v="5590000"/>
    <n v="2015"/>
    <x v="3"/>
    <x v="94"/>
    <n v="0"/>
    <n v="0"/>
    <n v="0"/>
    <n v="0"/>
    <n v="0"/>
    <s v="N/A"/>
    <n v="0"/>
    <n v="0"/>
    <n v="0"/>
    <n v="0"/>
    <n v="0"/>
    <n v="0"/>
    <n v="0"/>
    <n v="0"/>
    <n v="0"/>
    <n v="0"/>
    <n v="0"/>
    <n v="0"/>
    <n v="0"/>
    <s v="FED HOUSNG &amp; COMM DEV FND"/>
    <s v="FHCD 2012 CDBG ADMIN C12"/>
    <s v="CDBG ADMIN PLANNING"/>
    <s v="HOUSING AND COMMUNITY DEVELOPMENT"/>
  </r>
  <r>
    <x v="0"/>
    <s v="1111403"/>
    <s v="350044"/>
    <x v="109"/>
    <s v="5590000"/>
    <n v="2015"/>
    <x v="3"/>
    <x v="109"/>
    <n v="0"/>
    <n v="0"/>
    <n v="0"/>
    <n v="0"/>
    <n v="0"/>
    <s v="N/A"/>
    <n v="0"/>
    <n v="0"/>
    <n v="0"/>
    <n v="0"/>
    <n v="0"/>
    <n v="0"/>
    <n v="0"/>
    <n v="0"/>
    <n v="0"/>
    <n v="0"/>
    <n v="0"/>
    <n v="0"/>
    <n v="0"/>
    <s v="FED HOUSNG &amp; COMM DEV FND"/>
    <s v="FHCD 2012 CDBG ADMIN C12"/>
    <s v="CDBG ADMIN PLANNING"/>
    <s v="HOUSING AND COMMUNITY DEVELOPMENT"/>
  </r>
  <r>
    <x v="0"/>
    <s v="1111403"/>
    <s v="350044"/>
    <x v="103"/>
    <s v="5590000"/>
    <n v="2015"/>
    <x v="3"/>
    <x v="103"/>
    <n v="0"/>
    <n v="0"/>
    <n v="0"/>
    <n v="0"/>
    <n v="0"/>
    <s v="N/A"/>
    <n v="0"/>
    <n v="0"/>
    <n v="0"/>
    <n v="0"/>
    <n v="0"/>
    <n v="0"/>
    <n v="0"/>
    <n v="0"/>
    <n v="0"/>
    <n v="0"/>
    <n v="0"/>
    <n v="0"/>
    <n v="0"/>
    <s v="FED HOUSNG &amp; COMM DEV FND"/>
    <s v="FHCD 2012 CDBG ADMIN C12"/>
    <s v="CDBG ADMIN PLANNING"/>
    <s v="HOUSING AND COMMUNITY DEVELOPMENT"/>
  </r>
  <r>
    <x v="0"/>
    <s v="1111403"/>
    <s v="350044"/>
    <x v="53"/>
    <s v="5590000"/>
    <n v="2015"/>
    <x v="3"/>
    <x v="53"/>
    <n v="0"/>
    <n v="0"/>
    <n v="0"/>
    <n v="0"/>
    <n v="0"/>
    <s v="N/A"/>
    <n v="0"/>
    <n v="0"/>
    <n v="0"/>
    <n v="0"/>
    <n v="0"/>
    <n v="0"/>
    <n v="0"/>
    <n v="0"/>
    <n v="0"/>
    <n v="0"/>
    <n v="0"/>
    <n v="0"/>
    <n v="0"/>
    <s v="FED HOUSNG &amp; COMM DEV FND"/>
    <s v="FHCD 2012 CDBG ADMIN C12"/>
    <s v="CDBG ADMIN PLANNING"/>
    <s v="HOUSING AND COMMUNITY DEVELOPMENT"/>
  </r>
  <r>
    <x v="0"/>
    <s v="1111403"/>
    <s v="350044"/>
    <x v="54"/>
    <s v="5590000"/>
    <n v="2015"/>
    <x v="3"/>
    <x v="54"/>
    <n v="0"/>
    <n v="0"/>
    <n v="0"/>
    <n v="0"/>
    <n v="0"/>
    <s v="N/A"/>
    <n v="0"/>
    <n v="0"/>
    <n v="0"/>
    <n v="0"/>
    <n v="0"/>
    <n v="0"/>
    <n v="0"/>
    <n v="0"/>
    <n v="0"/>
    <n v="0"/>
    <n v="0"/>
    <n v="0"/>
    <n v="0"/>
    <s v="FED HOUSNG &amp; COMM DEV FND"/>
    <s v="FHCD 2012 CDBG ADMIN C12"/>
    <s v="CDBG ADMIN PLANNING"/>
    <s v="HOUSING AND COMMUNITY DEVELOPMENT"/>
  </r>
  <r>
    <x v="0"/>
    <s v="1111403"/>
    <s v="350044"/>
    <x v="120"/>
    <s v="5590000"/>
    <n v="2015"/>
    <x v="3"/>
    <x v="120"/>
    <n v="0"/>
    <n v="0"/>
    <n v="0"/>
    <n v="0"/>
    <n v="0"/>
    <s v="N/A"/>
    <n v="0"/>
    <n v="0"/>
    <n v="0"/>
    <n v="0"/>
    <n v="0"/>
    <n v="0"/>
    <n v="0"/>
    <n v="0"/>
    <n v="0"/>
    <n v="0"/>
    <n v="0"/>
    <n v="0"/>
    <n v="0"/>
    <s v="FED HOUSNG &amp; COMM DEV FND"/>
    <s v="FHCD 2012 CDBG ADMIN C12"/>
    <s v="CDBG ADMIN PLANNING"/>
    <s v="HOUSING AND COMMUNITY DEVELOPMENT"/>
  </r>
  <r>
    <x v="0"/>
    <s v="1111403"/>
    <s v="350047"/>
    <x v="37"/>
    <s v="0000000"/>
    <n v="2015"/>
    <x v="4"/>
    <x v="37"/>
    <n v="0"/>
    <n v="0"/>
    <n v="0"/>
    <n v="0"/>
    <n v="0"/>
    <s v="N/A"/>
    <n v="0"/>
    <n v="0"/>
    <n v="0"/>
    <n v="0"/>
    <n v="0"/>
    <n v="0"/>
    <n v="0"/>
    <n v="0"/>
    <n v="0"/>
    <n v="0"/>
    <n v="0"/>
    <n v="0"/>
    <n v="0"/>
    <s v="FED HOUSNG &amp; COMM DEV FND"/>
    <s v="FHCD 2012 CDBG ADMIN C12"/>
    <s v="PROGRAM YEAR PROJECTS"/>
    <s v="Default"/>
  </r>
  <r>
    <x v="0"/>
    <s v="1111403"/>
    <s v="350047"/>
    <x v="38"/>
    <s v="5590000"/>
    <n v="2015"/>
    <x v="3"/>
    <x v="38"/>
    <n v="0"/>
    <n v="0"/>
    <n v="0"/>
    <n v="0"/>
    <n v="0"/>
    <s v="N/A"/>
    <n v="0"/>
    <n v="0"/>
    <n v="0"/>
    <n v="0"/>
    <n v="0"/>
    <n v="0"/>
    <n v="0"/>
    <n v="0"/>
    <n v="0"/>
    <n v="0"/>
    <n v="0"/>
    <n v="0"/>
    <n v="0"/>
    <s v="FED HOUSNG &amp; COMM DEV FND"/>
    <s v="FHCD 2012 CDBG ADMIN C12"/>
    <s v="PROGRAM YEAR PROJECTS"/>
    <s v="HOUSING AND COMMUNITY DEVELOPMENT"/>
  </r>
  <r>
    <x v="0"/>
    <s v="1111403"/>
    <s v="350047"/>
    <x v="76"/>
    <s v="5590000"/>
    <n v="2015"/>
    <x v="3"/>
    <x v="76"/>
    <n v="0"/>
    <n v="0"/>
    <n v="0"/>
    <n v="0"/>
    <n v="0"/>
    <s v="N/A"/>
    <n v="0"/>
    <n v="0"/>
    <n v="0"/>
    <n v="0"/>
    <n v="0"/>
    <n v="0"/>
    <n v="0"/>
    <n v="0"/>
    <n v="0"/>
    <n v="0"/>
    <n v="0"/>
    <n v="0"/>
    <n v="0"/>
    <s v="FED HOUSNG &amp; COMM DEV FND"/>
    <s v="FHCD 2012 CDBG ADMIN C12"/>
    <s v="PROGRAM YEAR PROJECTS"/>
    <s v="HOUSING AND COMMUNITY DEVELOPMENT"/>
  </r>
  <r>
    <x v="0"/>
    <s v="1111403"/>
    <s v="350047"/>
    <x v="53"/>
    <s v="5590000"/>
    <n v="2015"/>
    <x v="3"/>
    <x v="53"/>
    <n v="0"/>
    <n v="0"/>
    <n v="0"/>
    <n v="0"/>
    <n v="0"/>
    <s v="N/A"/>
    <n v="0"/>
    <n v="0"/>
    <n v="0"/>
    <n v="0"/>
    <n v="0"/>
    <n v="0"/>
    <n v="0"/>
    <n v="0"/>
    <n v="0"/>
    <n v="0"/>
    <n v="0"/>
    <n v="0"/>
    <n v="0"/>
    <s v="FED HOUSNG &amp; COMM DEV FND"/>
    <s v="FHCD 2012 CDBG ADMIN C12"/>
    <s v="PROGRAM YEAR PROJECTS"/>
    <s v="HOUSING AND COMMUNITY DEVELOPMENT"/>
  </r>
  <r>
    <x v="0"/>
    <s v="1111403"/>
    <s v="350047"/>
    <x v="54"/>
    <s v="5590000"/>
    <n v="2015"/>
    <x v="3"/>
    <x v="54"/>
    <n v="0"/>
    <n v="0"/>
    <n v="0"/>
    <n v="0"/>
    <n v="0"/>
    <s v="N/A"/>
    <n v="0"/>
    <n v="0"/>
    <n v="0"/>
    <n v="0"/>
    <n v="0"/>
    <n v="0"/>
    <n v="0"/>
    <n v="0"/>
    <n v="0"/>
    <n v="0"/>
    <n v="0"/>
    <n v="0"/>
    <n v="0"/>
    <s v="FED HOUSNG &amp; COMM DEV FND"/>
    <s v="FHCD 2012 CDBG ADMIN C12"/>
    <s v="PROGRAM YEAR PROJECTS"/>
    <s v="HOUSING AND COMMUNITY DEVELOPMENT"/>
  </r>
  <r>
    <x v="0"/>
    <s v="1111404"/>
    <s v="000000"/>
    <x v="6"/>
    <s v="0000000"/>
    <n v="2015"/>
    <x v="0"/>
    <x v="6"/>
    <n v="0"/>
    <n v="0"/>
    <n v="0"/>
    <n v="0"/>
    <n v="0"/>
    <s v="N/A"/>
    <n v="0"/>
    <n v="0"/>
    <n v="0"/>
    <n v="0"/>
    <n v="0"/>
    <n v="0"/>
    <n v="0"/>
    <n v="0"/>
    <n v="0"/>
    <n v="0"/>
    <n v="0"/>
    <n v="0"/>
    <n v="0"/>
    <s v="FED HOUSNG &amp; COMM DEV FND"/>
    <s v="FHCD 2012 HOME ADMIN H12"/>
    <s v="DEFAULT"/>
    <s v="Default"/>
  </r>
  <r>
    <x v="0"/>
    <s v="1111404"/>
    <s v="000000"/>
    <x v="9"/>
    <s v="0000000"/>
    <n v="2015"/>
    <x v="0"/>
    <x v="9"/>
    <n v="0"/>
    <n v="0"/>
    <n v="0"/>
    <n v="0"/>
    <n v="0"/>
    <s v="N/A"/>
    <n v="0"/>
    <n v="0"/>
    <n v="0"/>
    <n v="0"/>
    <n v="0"/>
    <n v="0"/>
    <n v="0"/>
    <n v="0"/>
    <n v="0"/>
    <n v="0"/>
    <n v="0"/>
    <n v="0"/>
    <n v="0"/>
    <s v="FED HOUSNG &amp; COMM DEV FND"/>
    <s v="FHCD 2012 HOME ADMIN H12"/>
    <s v="DEFAULT"/>
    <s v="Default"/>
  </r>
  <r>
    <x v="0"/>
    <s v="1111404"/>
    <s v="000000"/>
    <x v="29"/>
    <s v="0000000"/>
    <n v="2015"/>
    <x v="1"/>
    <x v="29"/>
    <n v="0"/>
    <n v="0"/>
    <n v="0"/>
    <n v="0"/>
    <n v="0"/>
    <s v="N/A"/>
    <n v="0"/>
    <n v="0"/>
    <n v="0"/>
    <n v="0"/>
    <n v="0"/>
    <n v="0"/>
    <n v="0"/>
    <n v="0"/>
    <n v="0"/>
    <n v="0"/>
    <n v="0"/>
    <n v="0"/>
    <n v="0"/>
    <s v="FED HOUSNG &amp; COMM DEV FND"/>
    <s v="FHCD 2012 HOME ADMIN H12"/>
    <s v="DEFAULT"/>
    <s v="Default"/>
  </r>
  <r>
    <x v="0"/>
    <s v="1111404"/>
    <s v="350002"/>
    <x v="43"/>
    <s v="0000000"/>
    <n v="2015"/>
    <x v="4"/>
    <x v="43"/>
    <n v="0"/>
    <n v="0"/>
    <n v="0"/>
    <n v="0"/>
    <n v="0"/>
    <s v="N/A"/>
    <n v="0"/>
    <n v="0"/>
    <n v="0"/>
    <n v="0"/>
    <n v="0"/>
    <n v="0"/>
    <n v="0"/>
    <n v="0"/>
    <n v="0"/>
    <n v="0"/>
    <n v="0"/>
    <n v="0"/>
    <n v="0"/>
    <s v="FED HOUSNG &amp; COMM DEV FND"/>
    <s v="FHCD 2012 HOME ADMIN H12"/>
    <s v="IDIS HOME OWNERS REHAB"/>
    <s v="Default"/>
  </r>
  <r>
    <x v="0"/>
    <s v="1111404"/>
    <s v="350006"/>
    <x v="43"/>
    <s v="0000000"/>
    <n v="2015"/>
    <x v="4"/>
    <x v="43"/>
    <n v="0"/>
    <n v="0"/>
    <n v="0"/>
    <n v="0"/>
    <n v="0"/>
    <s v="N/A"/>
    <n v="0"/>
    <n v="0"/>
    <n v="0"/>
    <n v="0"/>
    <n v="0"/>
    <n v="0"/>
    <n v="0"/>
    <n v="0"/>
    <n v="0"/>
    <n v="0"/>
    <n v="0"/>
    <n v="0"/>
    <n v="0"/>
    <s v="FED HOUSNG &amp; COMM DEV FND"/>
    <s v="FHCD 2012 HOME ADMIN H12"/>
    <s v="HOME ADMIN"/>
    <s v="Default"/>
  </r>
  <r>
    <x v="0"/>
    <s v="1111404"/>
    <s v="350006"/>
    <x v="37"/>
    <s v="0000000"/>
    <n v="2015"/>
    <x v="4"/>
    <x v="37"/>
    <n v="0"/>
    <n v="0"/>
    <n v="0"/>
    <n v="0"/>
    <n v="0"/>
    <s v="N/A"/>
    <n v="0"/>
    <n v="0"/>
    <n v="0"/>
    <n v="0"/>
    <n v="0"/>
    <n v="0"/>
    <n v="0"/>
    <n v="0"/>
    <n v="0"/>
    <n v="0"/>
    <n v="0"/>
    <n v="0"/>
    <n v="0"/>
    <s v="FED HOUSNG &amp; COMM DEV FND"/>
    <s v="FHCD 2012 HOME ADMIN H12"/>
    <s v="HOME ADMIN"/>
    <s v="Default"/>
  </r>
  <r>
    <x v="0"/>
    <s v="1111404"/>
    <s v="350006"/>
    <x v="38"/>
    <s v="5590000"/>
    <n v="2015"/>
    <x v="3"/>
    <x v="38"/>
    <n v="0"/>
    <n v="0"/>
    <n v="0"/>
    <n v="0"/>
    <n v="0"/>
    <s v="N/A"/>
    <n v="0"/>
    <n v="0"/>
    <n v="0"/>
    <n v="0"/>
    <n v="0"/>
    <n v="0"/>
    <n v="0"/>
    <n v="0"/>
    <n v="0"/>
    <n v="0"/>
    <n v="0"/>
    <n v="0"/>
    <n v="0"/>
    <s v="FED HOUSNG &amp; COMM DEV FND"/>
    <s v="FHCD 2012 HOME ADMIN H12"/>
    <s v="HOME ADMIN"/>
    <s v="HOUSING AND COMMUNITY DEVELOPMENT"/>
  </r>
  <r>
    <x v="0"/>
    <s v="1111404"/>
    <s v="350006"/>
    <x v="56"/>
    <s v="5590000"/>
    <n v="2015"/>
    <x v="3"/>
    <x v="56"/>
    <n v="0"/>
    <n v="0"/>
    <n v="0"/>
    <n v="0"/>
    <n v="0"/>
    <s v="N/A"/>
    <n v="0"/>
    <n v="0"/>
    <n v="0"/>
    <n v="0"/>
    <n v="0"/>
    <n v="0"/>
    <n v="0"/>
    <n v="0"/>
    <n v="0"/>
    <n v="0"/>
    <n v="0"/>
    <n v="0"/>
    <n v="0"/>
    <s v="FED HOUSNG &amp; COMM DEV FND"/>
    <s v="FHCD 2012 HOME ADMIN H12"/>
    <s v="HOME ADMIN"/>
    <s v="HOUSING AND COMMUNITY DEVELOPMENT"/>
  </r>
  <r>
    <x v="0"/>
    <s v="1111404"/>
    <s v="350006"/>
    <x v="105"/>
    <s v="5590000"/>
    <n v="2015"/>
    <x v="3"/>
    <x v="105"/>
    <n v="0"/>
    <n v="0"/>
    <n v="0"/>
    <n v="0"/>
    <n v="0"/>
    <s v="N/A"/>
    <n v="0"/>
    <n v="0"/>
    <n v="0"/>
    <n v="0"/>
    <n v="0"/>
    <n v="0"/>
    <n v="0"/>
    <n v="0"/>
    <n v="0"/>
    <n v="0"/>
    <n v="0"/>
    <n v="0"/>
    <n v="0"/>
    <s v="FED HOUSNG &amp; COMM DEV FND"/>
    <s v="FHCD 2012 HOME ADMIN H12"/>
    <s v="HOME ADMIN"/>
    <s v="HOUSING AND COMMUNITY DEVELOPMENT"/>
  </r>
  <r>
    <x v="0"/>
    <s v="1111404"/>
    <s v="350006"/>
    <x v="70"/>
    <s v="5590000"/>
    <n v="2015"/>
    <x v="3"/>
    <x v="70"/>
    <n v="0"/>
    <n v="0"/>
    <n v="0"/>
    <n v="0"/>
    <n v="0"/>
    <s v="N/A"/>
    <n v="0"/>
    <n v="0"/>
    <n v="0"/>
    <n v="0"/>
    <n v="0"/>
    <n v="0"/>
    <n v="0"/>
    <n v="0"/>
    <n v="0"/>
    <n v="0"/>
    <n v="0"/>
    <n v="0"/>
    <n v="0"/>
    <s v="FED HOUSNG &amp; COMM DEV FND"/>
    <s v="FHCD 2012 HOME ADMIN H12"/>
    <s v="HOME ADMIN"/>
    <s v="HOUSING AND COMMUNITY DEVELOPMENT"/>
  </r>
  <r>
    <x v="0"/>
    <s v="1111404"/>
    <s v="350006"/>
    <x v="71"/>
    <s v="5590000"/>
    <n v="2015"/>
    <x v="3"/>
    <x v="71"/>
    <n v="0"/>
    <n v="0"/>
    <n v="0"/>
    <n v="0"/>
    <n v="0"/>
    <s v="N/A"/>
    <n v="0"/>
    <n v="0"/>
    <n v="0"/>
    <n v="0"/>
    <n v="0"/>
    <n v="0"/>
    <n v="0"/>
    <n v="0"/>
    <n v="0"/>
    <n v="0"/>
    <n v="0"/>
    <n v="0"/>
    <n v="0"/>
    <s v="FED HOUSNG &amp; COMM DEV FND"/>
    <s v="FHCD 2012 HOME ADMIN H12"/>
    <s v="HOME ADMIN"/>
    <s v="HOUSING AND COMMUNITY DEVELOPMENT"/>
  </r>
  <r>
    <x v="0"/>
    <s v="1111404"/>
    <s v="350006"/>
    <x v="72"/>
    <s v="5590000"/>
    <n v="2015"/>
    <x v="3"/>
    <x v="72"/>
    <n v="0"/>
    <n v="0"/>
    <n v="0"/>
    <n v="0"/>
    <n v="0"/>
    <s v="N/A"/>
    <n v="0"/>
    <n v="0"/>
    <n v="0"/>
    <n v="0"/>
    <n v="0"/>
    <n v="0"/>
    <n v="0"/>
    <n v="0"/>
    <n v="0"/>
    <n v="0"/>
    <n v="0"/>
    <n v="0"/>
    <n v="0"/>
    <s v="FED HOUSNG &amp; COMM DEV FND"/>
    <s v="FHCD 2012 HOME ADMIN H12"/>
    <s v="HOME ADMIN"/>
    <s v="HOUSING AND COMMUNITY DEVELOPMENT"/>
  </r>
  <r>
    <x v="0"/>
    <s v="1111404"/>
    <s v="350006"/>
    <x v="74"/>
    <s v="5590000"/>
    <n v="2015"/>
    <x v="3"/>
    <x v="74"/>
    <n v="0"/>
    <n v="0"/>
    <n v="0"/>
    <n v="0"/>
    <n v="0"/>
    <s v="N/A"/>
    <n v="0"/>
    <n v="0"/>
    <n v="0"/>
    <n v="0"/>
    <n v="0"/>
    <n v="0"/>
    <n v="0"/>
    <n v="0"/>
    <n v="0"/>
    <n v="0"/>
    <n v="0"/>
    <n v="0"/>
    <n v="0"/>
    <s v="FED HOUSNG &amp; COMM DEV FND"/>
    <s v="FHCD 2012 HOME ADMIN H12"/>
    <s v="HOME ADMIN"/>
    <s v="HOUSING AND COMMUNITY DEVELOPMENT"/>
  </r>
  <r>
    <x v="0"/>
    <s v="1111404"/>
    <s v="350006"/>
    <x v="151"/>
    <s v="5590000"/>
    <n v="2015"/>
    <x v="3"/>
    <x v="150"/>
    <n v="0"/>
    <n v="0"/>
    <n v="0"/>
    <n v="0"/>
    <n v="0"/>
    <s v="N/A"/>
    <n v="0"/>
    <n v="0"/>
    <n v="0"/>
    <n v="0"/>
    <n v="0"/>
    <n v="0"/>
    <n v="0"/>
    <n v="0"/>
    <n v="0"/>
    <n v="0"/>
    <n v="0"/>
    <n v="0"/>
    <n v="0"/>
    <s v="FED HOUSNG &amp; COMM DEV FND"/>
    <s v="FHCD 2012 HOME ADMIN H12"/>
    <s v="HOME ADMIN"/>
    <s v="HOUSING AND COMMUNITY DEVELOPMENT"/>
  </r>
  <r>
    <x v="0"/>
    <s v="1111404"/>
    <s v="350006"/>
    <x v="41"/>
    <s v="5590000"/>
    <n v="2015"/>
    <x v="3"/>
    <x v="41"/>
    <n v="0"/>
    <n v="0"/>
    <n v="0"/>
    <n v="0"/>
    <n v="0"/>
    <s v="N/A"/>
    <n v="0"/>
    <n v="0"/>
    <n v="0"/>
    <n v="0"/>
    <n v="0"/>
    <n v="0"/>
    <n v="0"/>
    <n v="0"/>
    <n v="0"/>
    <n v="0"/>
    <n v="0"/>
    <n v="0"/>
    <n v="0"/>
    <s v="FED HOUSNG &amp; COMM DEV FND"/>
    <s v="FHCD 2012 HOME ADMIN H12"/>
    <s v="HOME ADMIN"/>
    <s v="HOUSING AND COMMUNITY DEVELOPMENT"/>
  </r>
  <r>
    <x v="0"/>
    <s v="1111404"/>
    <s v="350006"/>
    <x v="51"/>
    <s v="5590000"/>
    <n v="2015"/>
    <x v="3"/>
    <x v="51"/>
    <n v="0"/>
    <n v="0"/>
    <n v="0"/>
    <n v="0"/>
    <n v="0"/>
    <s v="N/A"/>
    <n v="0"/>
    <n v="0"/>
    <n v="0"/>
    <n v="0"/>
    <n v="0"/>
    <n v="0"/>
    <n v="0"/>
    <n v="0"/>
    <n v="0"/>
    <n v="0"/>
    <n v="0"/>
    <n v="0"/>
    <n v="0"/>
    <s v="FED HOUSNG &amp; COMM DEV FND"/>
    <s v="FHCD 2012 HOME ADMIN H12"/>
    <s v="HOME ADMIN"/>
    <s v="HOUSING AND COMMUNITY DEVELOPMENT"/>
  </r>
  <r>
    <x v="0"/>
    <s v="1111404"/>
    <s v="350006"/>
    <x v="122"/>
    <s v="5590000"/>
    <n v="2015"/>
    <x v="3"/>
    <x v="122"/>
    <n v="0"/>
    <n v="0"/>
    <n v="0"/>
    <n v="0"/>
    <n v="0"/>
    <s v="N/A"/>
    <n v="0"/>
    <n v="0"/>
    <n v="0"/>
    <n v="0"/>
    <n v="0"/>
    <n v="0"/>
    <n v="0"/>
    <n v="0"/>
    <n v="0"/>
    <n v="0"/>
    <n v="0"/>
    <n v="0"/>
    <n v="0"/>
    <s v="FED HOUSNG &amp; COMM DEV FND"/>
    <s v="FHCD 2012 HOME ADMIN H12"/>
    <s v="HOME ADMIN"/>
    <s v="HOUSING AND COMMUNITY DEVELOPMENT"/>
  </r>
  <r>
    <x v="0"/>
    <s v="1111404"/>
    <s v="350006"/>
    <x v="116"/>
    <s v="5590000"/>
    <n v="2015"/>
    <x v="3"/>
    <x v="116"/>
    <n v="0"/>
    <n v="0"/>
    <n v="0"/>
    <n v="0"/>
    <n v="0"/>
    <s v="N/A"/>
    <n v="0"/>
    <n v="0"/>
    <n v="0"/>
    <n v="0"/>
    <n v="0"/>
    <n v="0"/>
    <n v="0"/>
    <n v="0"/>
    <n v="0"/>
    <n v="0"/>
    <n v="0"/>
    <n v="0"/>
    <n v="0"/>
    <s v="FED HOUSNG &amp; COMM DEV FND"/>
    <s v="FHCD 2012 HOME ADMIN H12"/>
    <s v="HOME ADMIN"/>
    <s v="HOUSING AND COMMUNITY DEVELOPMENT"/>
  </r>
  <r>
    <x v="0"/>
    <s v="1111404"/>
    <s v="350006"/>
    <x v="137"/>
    <s v="5590000"/>
    <n v="2015"/>
    <x v="3"/>
    <x v="137"/>
    <n v="0"/>
    <n v="0"/>
    <n v="0"/>
    <n v="0"/>
    <n v="0"/>
    <s v="N/A"/>
    <n v="0"/>
    <n v="0"/>
    <n v="0"/>
    <n v="0"/>
    <n v="0"/>
    <n v="0"/>
    <n v="0"/>
    <n v="0"/>
    <n v="0"/>
    <n v="0"/>
    <n v="0"/>
    <n v="0"/>
    <n v="0"/>
    <s v="FED HOUSNG &amp; COMM DEV FND"/>
    <s v="FHCD 2012 HOME ADMIN H12"/>
    <s v="HOME ADMIN"/>
    <s v="HOUSING AND COMMUNITY DEVELOPMENT"/>
  </r>
  <r>
    <x v="0"/>
    <s v="1111404"/>
    <s v="350006"/>
    <x v="156"/>
    <s v="5590000"/>
    <n v="2015"/>
    <x v="3"/>
    <x v="155"/>
    <n v="0"/>
    <n v="0"/>
    <n v="0"/>
    <n v="0"/>
    <n v="0"/>
    <s v="N/A"/>
    <n v="0"/>
    <n v="0"/>
    <n v="0"/>
    <n v="0"/>
    <n v="0"/>
    <n v="0"/>
    <n v="0"/>
    <n v="0"/>
    <n v="0"/>
    <n v="0"/>
    <n v="0"/>
    <n v="0"/>
    <n v="0"/>
    <s v="FED HOUSNG &amp; COMM DEV FND"/>
    <s v="FHCD 2012 HOME ADMIN H12"/>
    <s v="HOME ADMIN"/>
    <s v="HOUSING AND COMMUNITY DEVELOPMENT"/>
  </r>
  <r>
    <x v="0"/>
    <s v="1111404"/>
    <s v="350006"/>
    <x v="158"/>
    <s v="5590000"/>
    <n v="2015"/>
    <x v="3"/>
    <x v="157"/>
    <n v="0"/>
    <n v="0"/>
    <n v="0"/>
    <n v="0"/>
    <n v="0"/>
    <s v="N/A"/>
    <n v="0"/>
    <n v="0"/>
    <n v="0"/>
    <n v="0"/>
    <n v="0"/>
    <n v="0"/>
    <n v="0"/>
    <n v="0"/>
    <n v="0"/>
    <n v="0"/>
    <n v="0"/>
    <n v="0"/>
    <n v="0"/>
    <s v="FED HOUSNG &amp; COMM DEV FND"/>
    <s v="FHCD 2012 HOME ADMIN H12"/>
    <s v="HOME ADMIN"/>
    <s v="HOUSING AND COMMUNITY DEVELOPMENT"/>
  </r>
  <r>
    <x v="0"/>
    <s v="1111404"/>
    <s v="350006"/>
    <x v="76"/>
    <s v="5590000"/>
    <n v="2015"/>
    <x v="3"/>
    <x v="76"/>
    <n v="0"/>
    <n v="0"/>
    <n v="0"/>
    <n v="0"/>
    <n v="0"/>
    <s v="N/A"/>
    <n v="0"/>
    <n v="0"/>
    <n v="0"/>
    <n v="0"/>
    <n v="0"/>
    <n v="0"/>
    <n v="0"/>
    <n v="0"/>
    <n v="0"/>
    <n v="0"/>
    <n v="0"/>
    <n v="0"/>
    <n v="0"/>
    <s v="FED HOUSNG &amp; COMM DEV FND"/>
    <s v="FHCD 2012 HOME ADMIN H12"/>
    <s v="HOME ADMIN"/>
    <s v="HOUSING AND COMMUNITY DEVELOPMENT"/>
  </r>
  <r>
    <x v="0"/>
    <s v="1111404"/>
    <s v="350006"/>
    <x v="42"/>
    <s v="5590000"/>
    <n v="2015"/>
    <x v="3"/>
    <x v="42"/>
    <n v="0"/>
    <n v="0"/>
    <n v="0"/>
    <n v="0"/>
    <n v="0"/>
    <s v="N/A"/>
    <n v="0"/>
    <n v="0"/>
    <n v="0"/>
    <n v="0"/>
    <n v="0"/>
    <n v="0"/>
    <n v="0"/>
    <n v="0"/>
    <n v="0"/>
    <n v="0"/>
    <n v="0"/>
    <n v="0"/>
    <n v="0"/>
    <s v="FED HOUSNG &amp; COMM DEV FND"/>
    <s v="FHCD 2012 HOME ADMIN H12"/>
    <s v="HOME ADMIN"/>
    <s v="HOUSING AND COMMUNITY DEVELOPMENT"/>
  </r>
  <r>
    <x v="0"/>
    <s v="1111404"/>
    <s v="350006"/>
    <x v="78"/>
    <s v="5590000"/>
    <n v="2015"/>
    <x v="3"/>
    <x v="78"/>
    <n v="0"/>
    <n v="0"/>
    <n v="0"/>
    <n v="0"/>
    <n v="0"/>
    <s v="N/A"/>
    <n v="0"/>
    <n v="0"/>
    <n v="0"/>
    <n v="0"/>
    <n v="0"/>
    <n v="0"/>
    <n v="0"/>
    <n v="0"/>
    <n v="0"/>
    <n v="0"/>
    <n v="0"/>
    <n v="0"/>
    <n v="0"/>
    <s v="FED HOUSNG &amp; COMM DEV FND"/>
    <s v="FHCD 2012 HOME ADMIN H12"/>
    <s v="HOME ADMIN"/>
    <s v="HOUSING AND COMMUNITY DEVELOPMENT"/>
  </r>
  <r>
    <x v="0"/>
    <s v="1111404"/>
    <s v="350006"/>
    <x v="123"/>
    <s v="5590000"/>
    <n v="2015"/>
    <x v="3"/>
    <x v="123"/>
    <n v="0"/>
    <n v="0"/>
    <n v="0"/>
    <n v="0"/>
    <n v="0"/>
    <s v="N/A"/>
    <n v="0"/>
    <n v="0"/>
    <n v="0"/>
    <n v="0"/>
    <n v="0"/>
    <n v="0"/>
    <n v="0"/>
    <n v="0"/>
    <n v="0"/>
    <n v="0"/>
    <n v="0"/>
    <n v="0"/>
    <n v="0"/>
    <s v="FED HOUSNG &amp; COMM DEV FND"/>
    <s v="FHCD 2012 HOME ADMIN H12"/>
    <s v="HOME ADMIN"/>
    <s v="HOUSING AND COMMUNITY DEVELOPMENT"/>
  </r>
  <r>
    <x v="0"/>
    <s v="1111404"/>
    <s v="350006"/>
    <x v="79"/>
    <s v="5590000"/>
    <n v="2015"/>
    <x v="3"/>
    <x v="79"/>
    <n v="0"/>
    <n v="0"/>
    <n v="0"/>
    <n v="0"/>
    <n v="0"/>
    <s v="N/A"/>
    <n v="0"/>
    <n v="0"/>
    <n v="0"/>
    <n v="0"/>
    <n v="0"/>
    <n v="0"/>
    <n v="0"/>
    <n v="0"/>
    <n v="0"/>
    <n v="0"/>
    <n v="0"/>
    <n v="0"/>
    <n v="0"/>
    <s v="FED HOUSNG &amp; COMM DEV FND"/>
    <s v="FHCD 2012 HOME ADMIN H12"/>
    <s v="HOME ADMIN"/>
    <s v="HOUSING AND COMMUNITY DEVELOPMENT"/>
  </r>
  <r>
    <x v="0"/>
    <s v="1111404"/>
    <s v="350006"/>
    <x v="124"/>
    <s v="5590000"/>
    <n v="2015"/>
    <x v="3"/>
    <x v="124"/>
    <n v="0"/>
    <n v="0"/>
    <n v="0"/>
    <n v="0"/>
    <n v="0"/>
    <s v="N/A"/>
    <n v="0"/>
    <n v="0"/>
    <n v="0"/>
    <n v="0"/>
    <n v="0"/>
    <n v="0"/>
    <n v="0"/>
    <n v="0"/>
    <n v="0"/>
    <n v="0"/>
    <n v="0"/>
    <n v="0"/>
    <n v="0"/>
    <s v="FED HOUSNG &amp; COMM DEV FND"/>
    <s v="FHCD 2012 HOME ADMIN H12"/>
    <s v="HOME ADMIN"/>
    <s v="HOUSING AND COMMUNITY DEVELOPMENT"/>
  </r>
  <r>
    <x v="0"/>
    <s v="1111404"/>
    <s v="350006"/>
    <x v="81"/>
    <s v="5590000"/>
    <n v="2015"/>
    <x v="3"/>
    <x v="81"/>
    <n v="0"/>
    <n v="0"/>
    <n v="0"/>
    <n v="0"/>
    <n v="0"/>
    <s v="N/A"/>
    <n v="0"/>
    <n v="0"/>
    <n v="0"/>
    <n v="0"/>
    <n v="0"/>
    <n v="0"/>
    <n v="0"/>
    <n v="0"/>
    <n v="0"/>
    <n v="0"/>
    <n v="0"/>
    <n v="0"/>
    <n v="0"/>
    <s v="FED HOUSNG &amp; COMM DEV FND"/>
    <s v="FHCD 2012 HOME ADMIN H12"/>
    <s v="HOME ADMIN"/>
    <s v="HOUSING AND COMMUNITY DEVELOPMENT"/>
  </r>
  <r>
    <x v="0"/>
    <s v="1111404"/>
    <s v="350006"/>
    <x v="82"/>
    <s v="5590000"/>
    <n v="2015"/>
    <x v="3"/>
    <x v="82"/>
    <n v="0"/>
    <n v="0"/>
    <n v="0"/>
    <n v="0"/>
    <n v="0"/>
    <s v="N/A"/>
    <n v="0"/>
    <n v="0"/>
    <n v="0"/>
    <n v="0"/>
    <n v="0"/>
    <n v="0"/>
    <n v="0"/>
    <n v="0"/>
    <n v="0"/>
    <n v="0"/>
    <n v="0"/>
    <n v="0"/>
    <n v="0"/>
    <s v="FED HOUSNG &amp; COMM DEV FND"/>
    <s v="FHCD 2012 HOME ADMIN H12"/>
    <s v="HOME ADMIN"/>
    <s v="HOUSING AND COMMUNITY DEVELOPMENT"/>
  </r>
  <r>
    <x v="0"/>
    <s v="1111404"/>
    <s v="350006"/>
    <x v="159"/>
    <s v="5590000"/>
    <n v="2015"/>
    <x v="3"/>
    <x v="158"/>
    <n v="0"/>
    <n v="0"/>
    <n v="0"/>
    <n v="0"/>
    <n v="0"/>
    <s v="N/A"/>
    <n v="0"/>
    <n v="0"/>
    <n v="0"/>
    <n v="0"/>
    <n v="0"/>
    <n v="0"/>
    <n v="0"/>
    <n v="0"/>
    <n v="0"/>
    <n v="0"/>
    <n v="0"/>
    <n v="0"/>
    <n v="0"/>
    <s v="FED HOUSNG &amp; COMM DEV FND"/>
    <s v="FHCD 2012 HOME ADMIN H12"/>
    <s v="HOME ADMIN"/>
    <s v="HOUSING AND COMMUNITY DEVELOPMENT"/>
  </r>
  <r>
    <x v="0"/>
    <s v="1111404"/>
    <s v="350006"/>
    <x v="159"/>
    <s v="5592000"/>
    <n v="2015"/>
    <x v="3"/>
    <x v="158"/>
    <n v="0"/>
    <n v="0"/>
    <n v="0"/>
    <n v="0"/>
    <n v="0"/>
    <s v="N/A"/>
    <n v="0"/>
    <n v="0"/>
    <n v="0"/>
    <n v="0"/>
    <n v="0"/>
    <n v="0"/>
    <n v="0"/>
    <n v="0"/>
    <n v="0"/>
    <n v="0"/>
    <n v="0"/>
    <n v="0"/>
    <n v="0"/>
    <s v="FED HOUSNG &amp; COMM DEV FND"/>
    <s v="FHCD 2012 HOME ADMIN H12"/>
    <s v="HOME ADMIN"/>
    <s v="HOUSING AND COMMUNITY SERVICES"/>
  </r>
  <r>
    <x v="0"/>
    <s v="1111404"/>
    <s v="350006"/>
    <x v="83"/>
    <s v="5590000"/>
    <n v="2015"/>
    <x v="3"/>
    <x v="83"/>
    <n v="0"/>
    <n v="0"/>
    <n v="0"/>
    <n v="0"/>
    <n v="0"/>
    <s v="N/A"/>
    <n v="0"/>
    <n v="0"/>
    <n v="0"/>
    <n v="0"/>
    <n v="0"/>
    <n v="0"/>
    <n v="0"/>
    <n v="0"/>
    <n v="0"/>
    <n v="0"/>
    <n v="0"/>
    <n v="0"/>
    <n v="0"/>
    <s v="FED HOUSNG &amp; COMM DEV FND"/>
    <s v="FHCD 2012 HOME ADMIN H12"/>
    <s v="HOME ADMIN"/>
    <s v="HOUSING AND COMMUNITY DEVELOPMENT"/>
  </r>
  <r>
    <x v="0"/>
    <s v="1111404"/>
    <s v="350006"/>
    <x v="84"/>
    <s v="5590000"/>
    <n v="2015"/>
    <x v="3"/>
    <x v="84"/>
    <n v="0"/>
    <n v="0"/>
    <n v="0"/>
    <n v="0"/>
    <n v="0"/>
    <s v="N/A"/>
    <n v="0"/>
    <n v="0"/>
    <n v="0"/>
    <n v="0"/>
    <n v="0"/>
    <n v="0"/>
    <n v="0"/>
    <n v="0"/>
    <n v="0"/>
    <n v="0"/>
    <n v="0"/>
    <n v="0"/>
    <n v="0"/>
    <s v="FED HOUSNG &amp; COMM DEV FND"/>
    <s v="FHCD 2012 HOME ADMIN H12"/>
    <s v="HOME ADMIN"/>
    <s v="HOUSING AND COMMUNITY DEVELOPMENT"/>
  </r>
  <r>
    <x v="0"/>
    <s v="1111404"/>
    <s v="350006"/>
    <x v="85"/>
    <s v="5590000"/>
    <n v="2015"/>
    <x v="3"/>
    <x v="85"/>
    <n v="0"/>
    <n v="0"/>
    <n v="0"/>
    <n v="0"/>
    <n v="0"/>
    <s v="N/A"/>
    <n v="0"/>
    <n v="0"/>
    <n v="0"/>
    <n v="0"/>
    <n v="0"/>
    <n v="0"/>
    <n v="0"/>
    <n v="0"/>
    <n v="0"/>
    <n v="0"/>
    <n v="0"/>
    <n v="0"/>
    <n v="0"/>
    <s v="FED HOUSNG &amp; COMM DEV FND"/>
    <s v="FHCD 2012 HOME ADMIN H12"/>
    <s v="HOME ADMIN"/>
    <s v="HOUSING AND COMMUNITY DEVELOPMENT"/>
  </r>
  <r>
    <x v="0"/>
    <s v="1111404"/>
    <s v="350006"/>
    <x v="86"/>
    <s v="5590000"/>
    <n v="2015"/>
    <x v="3"/>
    <x v="86"/>
    <n v="0"/>
    <n v="0"/>
    <n v="0"/>
    <n v="0"/>
    <n v="0"/>
    <s v="N/A"/>
    <n v="0"/>
    <n v="0"/>
    <n v="0"/>
    <n v="0"/>
    <n v="0"/>
    <n v="0"/>
    <n v="0"/>
    <n v="0"/>
    <n v="0"/>
    <n v="0"/>
    <n v="0"/>
    <n v="0"/>
    <n v="0"/>
    <s v="FED HOUSNG &amp; COMM DEV FND"/>
    <s v="FHCD 2012 HOME ADMIN H12"/>
    <s v="HOME ADMIN"/>
    <s v="HOUSING AND COMMUNITY DEVELOPMENT"/>
  </r>
  <r>
    <x v="0"/>
    <s v="1111404"/>
    <s v="350006"/>
    <x v="87"/>
    <s v="5590000"/>
    <n v="2015"/>
    <x v="3"/>
    <x v="87"/>
    <n v="0"/>
    <n v="0"/>
    <n v="0"/>
    <n v="0"/>
    <n v="0"/>
    <s v="N/A"/>
    <n v="0"/>
    <n v="0"/>
    <n v="0"/>
    <n v="0"/>
    <n v="0"/>
    <n v="0"/>
    <n v="0"/>
    <n v="0"/>
    <n v="0"/>
    <n v="0"/>
    <n v="0"/>
    <n v="0"/>
    <n v="0"/>
    <s v="FED HOUSNG &amp; COMM DEV FND"/>
    <s v="FHCD 2012 HOME ADMIN H12"/>
    <s v="HOME ADMIN"/>
    <s v="HOUSING AND COMMUNITY DEVELOPMENT"/>
  </r>
  <r>
    <x v="0"/>
    <s v="1111404"/>
    <s v="350006"/>
    <x v="88"/>
    <s v="5590000"/>
    <n v="2015"/>
    <x v="3"/>
    <x v="88"/>
    <n v="0"/>
    <n v="0"/>
    <n v="0"/>
    <n v="0"/>
    <n v="0"/>
    <s v="N/A"/>
    <n v="0"/>
    <n v="0"/>
    <n v="0"/>
    <n v="0"/>
    <n v="0"/>
    <n v="0"/>
    <n v="0"/>
    <n v="0"/>
    <n v="0"/>
    <n v="0"/>
    <n v="0"/>
    <n v="0"/>
    <n v="0"/>
    <s v="FED HOUSNG &amp; COMM DEV FND"/>
    <s v="FHCD 2012 HOME ADMIN H12"/>
    <s v="HOME ADMIN"/>
    <s v="HOUSING AND COMMUNITY DEVELOPMENT"/>
  </r>
  <r>
    <x v="0"/>
    <s v="1111404"/>
    <s v="350006"/>
    <x v="89"/>
    <s v="5590000"/>
    <n v="2015"/>
    <x v="3"/>
    <x v="89"/>
    <n v="0"/>
    <n v="0"/>
    <n v="0"/>
    <n v="0"/>
    <n v="0"/>
    <s v="N/A"/>
    <n v="0"/>
    <n v="0"/>
    <n v="0"/>
    <n v="0"/>
    <n v="0"/>
    <n v="0"/>
    <n v="0"/>
    <n v="0"/>
    <n v="0"/>
    <n v="0"/>
    <n v="0"/>
    <n v="0"/>
    <n v="0"/>
    <s v="FED HOUSNG &amp; COMM DEV FND"/>
    <s v="FHCD 2012 HOME ADMIN H12"/>
    <s v="HOME ADMIN"/>
    <s v="HOUSING AND COMMUNITY DEVELOPMENT"/>
  </r>
  <r>
    <x v="0"/>
    <s v="1111404"/>
    <s v="350006"/>
    <x v="125"/>
    <s v="5590000"/>
    <n v="2015"/>
    <x v="3"/>
    <x v="125"/>
    <n v="0"/>
    <n v="0"/>
    <n v="0"/>
    <n v="0"/>
    <n v="0"/>
    <s v="N/A"/>
    <n v="0"/>
    <n v="0"/>
    <n v="0"/>
    <n v="0"/>
    <n v="0"/>
    <n v="0"/>
    <n v="0"/>
    <n v="0"/>
    <n v="0"/>
    <n v="0"/>
    <n v="0"/>
    <n v="0"/>
    <n v="0"/>
    <s v="FED HOUSNG &amp; COMM DEV FND"/>
    <s v="FHCD 2012 HOME ADMIN H12"/>
    <s v="HOME ADMIN"/>
    <s v="HOUSING AND COMMUNITY DEVELOPMENT"/>
  </r>
  <r>
    <x v="0"/>
    <s v="1111404"/>
    <s v="350006"/>
    <x v="90"/>
    <s v="5590000"/>
    <n v="2015"/>
    <x v="3"/>
    <x v="90"/>
    <n v="0"/>
    <n v="0"/>
    <n v="0"/>
    <n v="0"/>
    <n v="0"/>
    <s v="N/A"/>
    <n v="0"/>
    <n v="0"/>
    <n v="0"/>
    <n v="0"/>
    <n v="0"/>
    <n v="0"/>
    <n v="0"/>
    <n v="0"/>
    <n v="0"/>
    <n v="0"/>
    <n v="0"/>
    <n v="0"/>
    <n v="0"/>
    <s v="FED HOUSNG &amp; COMM DEV FND"/>
    <s v="FHCD 2012 HOME ADMIN H12"/>
    <s v="HOME ADMIN"/>
    <s v="HOUSING AND COMMUNITY DEVELOPMENT"/>
  </r>
  <r>
    <x v="0"/>
    <s v="1111404"/>
    <s v="350006"/>
    <x v="93"/>
    <s v="5590000"/>
    <n v="2015"/>
    <x v="3"/>
    <x v="93"/>
    <n v="0"/>
    <n v="0"/>
    <n v="0"/>
    <n v="0"/>
    <n v="0"/>
    <s v="N/A"/>
    <n v="0"/>
    <n v="0"/>
    <n v="0"/>
    <n v="0"/>
    <n v="0"/>
    <n v="0"/>
    <n v="0"/>
    <n v="0"/>
    <n v="0"/>
    <n v="0"/>
    <n v="0"/>
    <n v="0"/>
    <n v="0"/>
    <s v="FED HOUSNG &amp; COMM DEV FND"/>
    <s v="FHCD 2012 HOME ADMIN H12"/>
    <s v="HOME ADMIN"/>
    <s v="HOUSING AND COMMUNITY DEVELOPMENT"/>
  </r>
  <r>
    <x v="0"/>
    <s v="1111404"/>
    <s v="350006"/>
    <x v="94"/>
    <s v="5590000"/>
    <n v="2015"/>
    <x v="3"/>
    <x v="94"/>
    <n v="0"/>
    <n v="0"/>
    <n v="0"/>
    <n v="0"/>
    <n v="0"/>
    <s v="N/A"/>
    <n v="0"/>
    <n v="0"/>
    <n v="0"/>
    <n v="0"/>
    <n v="0"/>
    <n v="0"/>
    <n v="0"/>
    <n v="0"/>
    <n v="0"/>
    <n v="0"/>
    <n v="0"/>
    <n v="0"/>
    <n v="0"/>
    <s v="FED HOUSNG &amp; COMM DEV FND"/>
    <s v="FHCD 2012 HOME ADMIN H12"/>
    <s v="HOME ADMIN"/>
    <s v="HOUSING AND COMMUNITY DEVELOPMENT"/>
  </r>
  <r>
    <x v="0"/>
    <s v="1111404"/>
    <s v="350006"/>
    <x v="109"/>
    <s v="5590000"/>
    <n v="2015"/>
    <x v="3"/>
    <x v="109"/>
    <n v="0"/>
    <n v="0"/>
    <n v="0"/>
    <n v="0"/>
    <n v="0"/>
    <s v="N/A"/>
    <n v="0"/>
    <n v="0"/>
    <n v="0"/>
    <n v="0"/>
    <n v="0"/>
    <n v="0"/>
    <n v="0"/>
    <n v="0"/>
    <n v="0"/>
    <n v="0"/>
    <n v="0"/>
    <n v="0"/>
    <n v="0"/>
    <s v="FED HOUSNG &amp; COMM DEV FND"/>
    <s v="FHCD 2012 HOME ADMIN H12"/>
    <s v="HOME ADMIN"/>
    <s v="HOUSING AND COMMUNITY DEVELOPMENT"/>
  </r>
  <r>
    <x v="0"/>
    <s v="1111404"/>
    <s v="350006"/>
    <x v="110"/>
    <s v="5590000"/>
    <n v="2015"/>
    <x v="3"/>
    <x v="110"/>
    <n v="0"/>
    <n v="0"/>
    <n v="0"/>
    <n v="0"/>
    <n v="0"/>
    <s v="N/A"/>
    <n v="0"/>
    <n v="0"/>
    <n v="0"/>
    <n v="0"/>
    <n v="0"/>
    <n v="0"/>
    <n v="0"/>
    <n v="0"/>
    <n v="0"/>
    <n v="0"/>
    <n v="0"/>
    <n v="0"/>
    <n v="0"/>
    <s v="FED HOUSNG &amp; COMM DEV FND"/>
    <s v="FHCD 2012 HOME ADMIN H12"/>
    <s v="HOME ADMIN"/>
    <s v="HOUSING AND COMMUNITY DEVELOPMENT"/>
  </r>
  <r>
    <x v="0"/>
    <s v="1111404"/>
    <s v="350006"/>
    <x v="103"/>
    <s v="5590000"/>
    <n v="2015"/>
    <x v="3"/>
    <x v="103"/>
    <n v="0"/>
    <n v="0"/>
    <n v="0"/>
    <n v="0"/>
    <n v="0"/>
    <s v="N/A"/>
    <n v="0"/>
    <n v="0"/>
    <n v="0"/>
    <n v="0"/>
    <n v="0"/>
    <n v="0"/>
    <n v="0"/>
    <n v="0"/>
    <n v="0"/>
    <n v="0"/>
    <n v="0"/>
    <n v="0"/>
    <n v="0"/>
    <s v="FED HOUSNG &amp; COMM DEV FND"/>
    <s v="FHCD 2012 HOME ADMIN H12"/>
    <s v="HOME ADMIN"/>
    <s v="HOUSING AND COMMUNITY DEVELOPMENT"/>
  </r>
  <r>
    <x v="0"/>
    <s v="1111404"/>
    <s v="350006"/>
    <x v="53"/>
    <s v="5590000"/>
    <n v="2015"/>
    <x v="3"/>
    <x v="53"/>
    <n v="0"/>
    <n v="0"/>
    <n v="0"/>
    <n v="0"/>
    <n v="0"/>
    <s v="N/A"/>
    <n v="0"/>
    <n v="0"/>
    <n v="0"/>
    <n v="0"/>
    <n v="0"/>
    <n v="0"/>
    <n v="0"/>
    <n v="0"/>
    <n v="0"/>
    <n v="0"/>
    <n v="0"/>
    <n v="0"/>
    <n v="0"/>
    <s v="FED HOUSNG &amp; COMM DEV FND"/>
    <s v="FHCD 2012 HOME ADMIN H12"/>
    <s v="HOME ADMIN"/>
    <s v="HOUSING AND COMMUNITY DEVELOPMENT"/>
  </r>
  <r>
    <x v="0"/>
    <s v="1111404"/>
    <s v="350006"/>
    <x v="54"/>
    <s v="5590000"/>
    <n v="2015"/>
    <x v="3"/>
    <x v="54"/>
    <n v="0"/>
    <n v="0"/>
    <n v="0"/>
    <n v="0"/>
    <n v="0"/>
    <s v="N/A"/>
    <n v="0"/>
    <n v="0"/>
    <n v="0"/>
    <n v="0"/>
    <n v="0"/>
    <n v="0"/>
    <n v="0"/>
    <n v="0"/>
    <n v="0"/>
    <n v="0"/>
    <n v="0"/>
    <n v="0"/>
    <n v="0"/>
    <s v="FED HOUSNG &amp; COMM DEV FND"/>
    <s v="FHCD 2012 HOME ADMIN H12"/>
    <s v="HOME ADMIN"/>
    <s v="HOUSING AND COMMUNITY DEVELOPMENT"/>
  </r>
  <r>
    <x v="0"/>
    <s v="1111405"/>
    <s v="000000"/>
    <x v="6"/>
    <s v="0000000"/>
    <n v="2015"/>
    <x v="0"/>
    <x v="6"/>
    <n v="0"/>
    <n v="0"/>
    <n v="0"/>
    <n v="0"/>
    <n v="0"/>
    <s v="N/A"/>
    <n v="0"/>
    <n v="0"/>
    <n v="0"/>
    <n v="0"/>
    <n v="0"/>
    <n v="0"/>
    <n v="0"/>
    <n v="0"/>
    <n v="0"/>
    <n v="0"/>
    <n v="0"/>
    <n v="0"/>
    <n v="0"/>
    <s v="FED HOUSNG &amp; COMM DEV FND"/>
    <s v="FHCD MCKINNEY SAFE HARBOR M12"/>
    <s v="DEFAULT"/>
    <s v="Default"/>
  </r>
  <r>
    <x v="0"/>
    <s v="1111405"/>
    <s v="000000"/>
    <x v="9"/>
    <s v="0000000"/>
    <n v="2015"/>
    <x v="0"/>
    <x v="9"/>
    <n v="0"/>
    <n v="0"/>
    <n v="-0.03"/>
    <n v="0"/>
    <n v="0.03"/>
    <s v="N/A"/>
    <n v="0"/>
    <n v="0"/>
    <n v="0"/>
    <n v="0"/>
    <n v="0"/>
    <n v="0"/>
    <n v="-0.03"/>
    <n v="0"/>
    <n v="0"/>
    <n v="0"/>
    <n v="0"/>
    <n v="0"/>
    <n v="0"/>
    <s v="FED HOUSNG &amp; COMM DEV FND"/>
    <s v="FHCD MCKINNEY SAFE HARBOR M12"/>
    <s v="DEFAULT"/>
    <s v="Default"/>
  </r>
  <r>
    <x v="0"/>
    <s v="1111405"/>
    <s v="000000"/>
    <x v="19"/>
    <s v="0000000"/>
    <n v="2015"/>
    <x v="1"/>
    <x v="19"/>
    <n v="0"/>
    <n v="0"/>
    <n v="0"/>
    <n v="0"/>
    <n v="0"/>
    <s v="N/A"/>
    <n v="0"/>
    <n v="0"/>
    <n v="0"/>
    <n v="0"/>
    <n v="0"/>
    <n v="0"/>
    <n v="0"/>
    <n v="0"/>
    <n v="0"/>
    <n v="0"/>
    <n v="0"/>
    <n v="0"/>
    <n v="0"/>
    <s v="FED HOUSNG &amp; COMM DEV FND"/>
    <s v="FHCD MCKINNEY SAFE HARBOR M12"/>
    <s v="DEFAULT"/>
    <s v="Default"/>
  </r>
  <r>
    <x v="0"/>
    <s v="1111405"/>
    <s v="000000"/>
    <x v="29"/>
    <s v="0000000"/>
    <n v="2015"/>
    <x v="1"/>
    <x v="29"/>
    <n v="0"/>
    <n v="0"/>
    <n v="-0.01"/>
    <n v="0"/>
    <n v="0.01"/>
    <s v="N/A"/>
    <n v="0"/>
    <n v="0"/>
    <n v="0"/>
    <n v="0"/>
    <n v="0"/>
    <n v="0"/>
    <n v="-0.01"/>
    <n v="0"/>
    <n v="0"/>
    <n v="0"/>
    <n v="0"/>
    <n v="0"/>
    <n v="0"/>
    <s v="FED HOUSNG &amp; COMM DEV FND"/>
    <s v="FHCD MCKINNEY SAFE HARBOR M12"/>
    <s v="DEFAULT"/>
    <s v="Default"/>
  </r>
  <r>
    <x v="0"/>
    <s v="1111405"/>
    <s v="350100"/>
    <x v="64"/>
    <s v="0000000"/>
    <n v="2015"/>
    <x v="4"/>
    <x v="64"/>
    <n v="0"/>
    <n v="0"/>
    <n v="0"/>
    <n v="0"/>
    <n v="0"/>
    <s v="N/A"/>
    <n v="0"/>
    <n v="0"/>
    <n v="0"/>
    <n v="0"/>
    <n v="0"/>
    <n v="0"/>
    <n v="0"/>
    <n v="0"/>
    <n v="0"/>
    <n v="0"/>
    <n v="0"/>
    <n v="0"/>
    <n v="0"/>
    <s v="FED HOUSNG &amp; COMM DEV FND"/>
    <s v="FHCD MCKINNEY SAFE HARBOR M12"/>
    <s v="SAFE HARBORS   MCKINNEY"/>
    <s v="Default"/>
  </r>
  <r>
    <x v="0"/>
    <s v="1111405"/>
    <s v="350100"/>
    <x v="38"/>
    <s v="5590000"/>
    <n v="2015"/>
    <x v="3"/>
    <x v="38"/>
    <n v="0"/>
    <n v="0"/>
    <n v="0"/>
    <n v="0"/>
    <n v="0"/>
    <s v="N/A"/>
    <n v="0"/>
    <n v="0"/>
    <n v="0"/>
    <n v="0"/>
    <n v="0"/>
    <n v="0"/>
    <n v="0"/>
    <n v="0"/>
    <n v="0"/>
    <n v="0"/>
    <n v="0"/>
    <n v="0"/>
    <n v="0"/>
    <s v="FED HOUSNG &amp; COMM DEV FND"/>
    <s v="FHCD MCKINNEY SAFE HARBOR M12"/>
    <s v="SAFE HARBORS   MCKINNEY"/>
    <s v="HOUSING AND COMMUNITY DEVELOPMENT"/>
  </r>
  <r>
    <x v="0"/>
    <s v="1111405"/>
    <s v="350100"/>
    <x v="70"/>
    <s v="5590000"/>
    <n v="2015"/>
    <x v="3"/>
    <x v="70"/>
    <n v="0"/>
    <n v="0"/>
    <n v="0"/>
    <n v="0"/>
    <n v="0"/>
    <s v="N/A"/>
    <n v="0"/>
    <n v="0"/>
    <n v="0"/>
    <n v="0"/>
    <n v="0"/>
    <n v="0"/>
    <n v="0"/>
    <n v="0"/>
    <n v="0"/>
    <n v="0"/>
    <n v="0"/>
    <n v="0"/>
    <n v="0"/>
    <s v="FED HOUSNG &amp; COMM DEV FND"/>
    <s v="FHCD MCKINNEY SAFE HARBOR M12"/>
    <s v="SAFE HARBORS   MCKINNEY"/>
    <s v="HOUSING AND COMMUNITY DEVELOPMENT"/>
  </r>
  <r>
    <x v="0"/>
    <s v="1111405"/>
    <s v="350100"/>
    <x v="71"/>
    <s v="5590000"/>
    <n v="2015"/>
    <x v="3"/>
    <x v="71"/>
    <n v="0"/>
    <n v="0"/>
    <n v="0"/>
    <n v="0"/>
    <n v="0"/>
    <s v="N/A"/>
    <n v="0"/>
    <n v="0"/>
    <n v="0"/>
    <n v="0"/>
    <n v="0"/>
    <n v="0"/>
    <n v="0"/>
    <n v="0"/>
    <n v="0"/>
    <n v="0"/>
    <n v="0"/>
    <n v="0"/>
    <n v="0"/>
    <s v="FED HOUSNG &amp; COMM DEV FND"/>
    <s v="FHCD MCKINNEY SAFE HARBOR M12"/>
    <s v="SAFE HARBORS   MCKINNEY"/>
    <s v="HOUSING AND COMMUNITY DEVELOPMENT"/>
  </r>
  <r>
    <x v="0"/>
    <s v="1111405"/>
    <s v="350100"/>
    <x v="72"/>
    <s v="5590000"/>
    <n v="2015"/>
    <x v="3"/>
    <x v="72"/>
    <n v="0"/>
    <n v="0"/>
    <n v="0"/>
    <n v="0"/>
    <n v="0"/>
    <s v="N/A"/>
    <n v="0"/>
    <n v="0"/>
    <n v="0"/>
    <n v="0"/>
    <n v="0"/>
    <n v="0"/>
    <n v="0"/>
    <n v="0"/>
    <n v="0"/>
    <n v="0"/>
    <n v="0"/>
    <n v="0"/>
    <n v="0"/>
    <s v="FED HOUSNG &amp; COMM DEV FND"/>
    <s v="FHCD MCKINNEY SAFE HARBOR M12"/>
    <s v="SAFE HARBORS   MCKINNEY"/>
    <s v="HOUSING AND COMMUNITY DEVELOPMENT"/>
  </r>
  <r>
    <x v="0"/>
    <s v="1111405"/>
    <s v="350100"/>
    <x v="41"/>
    <s v="5590000"/>
    <n v="2015"/>
    <x v="3"/>
    <x v="41"/>
    <n v="0"/>
    <n v="0"/>
    <n v="0"/>
    <n v="0"/>
    <n v="0"/>
    <s v="N/A"/>
    <n v="0"/>
    <n v="0"/>
    <n v="0"/>
    <n v="0"/>
    <n v="0"/>
    <n v="0"/>
    <n v="0"/>
    <n v="0"/>
    <n v="0"/>
    <n v="0"/>
    <n v="0"/>
    <n v="0"/>
    <n v="0"/>
    <s v="FED HOUSNG &amp; COMM DEV FND"/>
    <s v="FHCD MCKINNEY SAFE HARBOR M12"/>
    <s v="SAFE HARBORS   MCKINNEY"/>
    <s v="HOUSING AND COMMUNITY DEVELOPMENT"/>
  </r>
  <r>
    <x v="0"/>
    <s v="1111405"/>
    <s v="350100"/>
    <x v="136"/>
    <s v="5590000"/>
    <n v="2015"/>
    <x v="3"/>
    <x v="136"/>
    <n v="0"/>
    <n v="0"/>
    <n v="0"/>
    <n v="0"/>
    <n v="0"/>
    <s v="N/A"/>
    <n v="0"/>
    <n v="0"/>
    <n v="0"/>
    <n v="0"/>
    <n v="0"/>
    <n v="0"/>
    <n v="0"/>
    <n v="0"/>
    <n v="0"/>
    <n v="0"/>
    <n v="0"/>
    <n v="0"/>
    <n v="0"/>
    <s v="FED HOUSNG &amp; COMM DEV FND"/>
    <s v="FHCD MCKINNEY SAFE HARBOR M12"/>
    <s v="SAFE HARBORS   MCKINNEY"/>
    <s v="HOUSING AND COMMUNITY DEVELOPMENT"/>
  </r>
  <r>
    <x v="0"/>
    <s v="1111405"/>
    <s v="350100"/>
    <x v="112"/>
    <s v="5590000"/>
    <n v="2015"/>
    <x v="3"/>
    <x v="112"/>
    <n v="0"/>
    <n v="0"/>
    <n v="0"/>
    <n v="0"/>
    <n v="0"/>
    <s v="N/A"/>
    <n v="0"/>
    <n v="0"/>
    <n v="0"/>
    <n v="0"/>
    <n v="0"/>
    <n v="0"/>
    <n v="0"/>
    <n v="0"/>
    <n v="0"/>
    <n v="0"/>
    <n v="0"/>
    <n v="0"/>
    <n v="0"/>
    <s v="FED HOUSNG &amp; COMM DEV FND"/>
    <s v="FHCD MCKINNEY SAFE HARBOR M12"/>
    <s v="SAFE HARBORS   MCKINNEY"/>
    <s v="HOUSING AND COMMUNITY DEVELOPMENT"/>
  </r>
  <r>
    <x v="0"/>
    <s v="1111405"/>
    <s v="350100"/>
    <x v="103"/>
    <s v="5590000"/>
    <n v="2015"/>
    <x v="3"/>
    <x v="103"/>
    <n v="0"/>
    <n v="0"/>
    <n v="0"/>
    <n v="0"/>
    <n v="0"/>
    <s v="N/A"/>
    <n v="0"/>
    <n v="0"/>
    <n v="0"/>
    <n v="0"/>
    <n v="0"/>
    <n v="0"/>
    <n v="0"/>
    <n v="0"/>
    <n v="0"/>
    <n v="0"/>
    <n v="0"/>
    <n v="0"/>
    <n v="0"/>
    <s v="FED HOUSNG &amp; COMM DEV FND"/>
    <s v="FHCD MCKINNEY SAFE HARBOR M12"/>
    <s v="SAFE HARBORS   MCKINNEY"/>
    <s v="HOUSING AND COMMUNITY DEVELOPMENT"/>
  </r>
  <r>
    <x v="0"/>
    <s v="1111405"/>
    <s v="350100"/>
    <x v="53"/>
    <s v="5590000"/>
    <n v="2015"/>
    <x v="3"/>
    <x v="53"/>
    <n v="0"/>
    <n v="0"/>
    <n v="0"/>
    <n v="0"/>
    <n v="0"/>
    <s v="N/A"/>
    <n v="0"/>
    <n v="0"/>
    <n v="0"/>
    <n v="0"/>
    <n v="0"/>
    <n v="0"/>
    <n v="0"/>
    <n v="0"/>
    <n v="0"/>
    <n v="0"/>
    <n v="0"/>
    <n v="0"/>
    <n v="0"/>
    <s v="FED HOUSNG &amp; COMM DEV FND"/>
    <s v="FHCD MCKINNEY SAFE HARBOR M12"/>
    <s v="SAFE HARBORS   MCKINNEY"/>
    <s v="HOUSING AND COMMUNITY DEVELOPMENT"/>
  </r>
  <r>
    <x v="0"/>
    <s v="1111405"/>
    <s v="350100"/>
    <x v="54"/>
    <s v="5590000"/>
    <n v="2015"/>
    <x v="3"/>
    <x v="54"/>
    <n v="0"/>
    <n v="0"/>
    <n v="0"/>
    <n v="0"/>
    <n v="0"/>
    <s v="N/A"/>
    <n v="0"/>
    <n v="0"/>
    <n v="0"/>
    <n v="0"/>
    <n v="0"/>
    <n v="0"/>
    <n v="0"/>
    <n v="0"/>
    <n v="0"/>
    <n v="0"/>
    <n v="0"/>
    <n v="0"/>
    <n v="0"/>
    <s v="FED HOUSNG &amp; COMM DEV FND"/>
    <s v="FHCD MCKINNEY SAFE HARBOR M12"/>
    <s v="SAFE HARBORS   MCKINNEY"/>
    <s v="HOUSING AND COMMUNITY DEVELOPMENT"/>
  </r>
  <r>
    <x v="0"/>
    <s v="1111406"/>
    <s v="000000"/>
    <x v="6"/>
    <s v="0000000"/>
    <n v="2015"/>
    <x v="0"/>
    <x v="6"/>
    <n v="0"/>
    <n v="0"/>
    <n v="0"/>
    <n v="0"/>
    <n v="0"/>
    <s v="N/A"/>
    <n v="0"/>
    <n v="0"/>
    <n v="0"/>
    <n v="0"/>
    <n v="0"/>
    <n v="0"/>
    <n v="0"/>
    <n v="0"/>
    <n v="0"/>
    <n v="0"/>
    <n v="0"/>
    <n v="0"/>
    <n v="0"/>
    <s v="FED HOUSNG &amp; COMM DEV FND"/>
    <s v="FHCD TUK SEATAC DM MN HMRP C12"/>
    <s v="DEFAULT"/>
    <s v="Default"/>
  </r>
  <r>
    <x v="0"/>
    <s v="1111406"/>
    <s v="000000"/>
    <x v="9"/>
    <s v="0000000"/>
    <n v="2015"/>
    <x v="0"/>
    <x v="9"/>
    <n v="0"/>
    <n v="0"/>
    <n v="-2737.84"/>
    <n v="0"/>
    <n v="2737.84"/>
    <s v="N/A"/>
    <n v="0"/>
    <n v="0"/>
    <n v="0"/>
    <n v="0"/>
    <n v="0"/>
    <n v="0"/>
    <n v="-2737.84"/>
    <n v="0"/>
    <n v="0"/>
    <n v="0"/>
    <n v="0"/>
    <n v="0"/>
    <n v="0"/>
    <s v="FED HOUSNG &amp; COMM DEV FND"/>
    <s v="FHCD TUK SEATAC DM MN HMRP C12"/>
    <s v="DEFAULT"/>
    <s v="Default"/>
  </r>
  <r>
    <x v="0"/>
    <s v="1111406"/>
    <s v="000000"/>
    <x v="19"/>
    <s v="0000000"/>
    <n v="2015"/>
    <x v="1"/>
    <x v="19"/>
    <n v="0"/>
    <n v="0"/>
    <n v="0"/>
    <n v="0"/>
    <n v="0"/>
    <s v="N/A"/>
    <n v="0"/>
    <n v="0"/>
    <n v="0"/>
    <n v="0"/>
    <n v="0"/>
    <n v="0"/>
    <n v="0"/>
    <n v="0"/>
    <n v="0"/>
    <n v="0"/>
    <n v="0"/>
    <n v="0"/>
    <n v="0"/>
    <s v="FED HOUSNG &amp; COMM DEV FND"/>
    <s v="FHCD TUK SEATAC DM MN HMRP C12"/>
    <s v="DEFAULT"/>
    <s v="Default"/>
  </r>
  <r>
    <x v="0"/>
    <s v="1111406"/>
    <s v="000000"/>
    <x v="29"/>
    <s v="0000000"/>
    <n v="2015"/>
    <x v="1"/>
    <x v="29"/>
    <n v="0"/>
    <n v="0"/>
    <n v="2737.84"/>
    <n v="0"/>
    <n v="-2737.84"/>
    <s v="N/A"/>
    <n v="0"/>
    <n v="0"/>
    <n v="0"/>
    <n v="0"/>
    <n v="0"/>
    <n v="0"/>
    <n v="2737.84"/>
    <n v="0"/>
    <n v="0"/>
    <n v="0"/>
    <n v="0"/>
    <n v="0"/>
    <n v="0"/>
    <s v="FED HOUSNG &amp; COMM DEV FND"/>
    <s v="FHCD TUK SEATAC DM MN HMRP C12"/>
    <s v="DEFAULT"/>
    <s v="Default"/>
  </r>
  <r>
    <x v="0"/>
    <s v="1111406"/>
    <s v="350047"/>
    <x v="55"/>
    <s v="0000000"/>
    <n v="2015"/>
    <x v="4"/>
    <x v="55"/>
    <n v="0"/>
    <n v="0"/>
    <n v="0"/>
    <n v="0"/>
    <n v="0"/>
    <s v="N/A"/>
    <n v="0"/>
    <n v="0"/>
    <n v="0"/>
    <n v="0"/>
    <n v="0"/>
    <n v="0"/>
    <n v="0"/>
    <n v="0"/>
    <n v="0"/>
    <n v="0"/>
    <n v="0"/>
    <n v="0"/>
    <n v="0"/>
    <s v="FED HOUSNG &amp; COMM DEV FND"/>
    <s v="FHCD TUK SEATAC DM MN HMRP C12"/>
    <s v="PROGRAM YEAR PROJECTS"/>
    <s v="Default"/>
  </r>
  <r>
    <x v="0"/>
    <s v="1111406"/>
    <s v="350047"/>
    <x v="37"/>
    <s v="0000000"/>
    <n v="2015"/>
    <x v="4"/>
    <x v="37"/>
    <n v="0"/>
    <n v="0"/>
    <n v="0"/>
    <n v="0"/>
    <n v="0"/>
    <s v="N/A"/>
    <n v="0"/>
    <n v="0"/>
    <n v="0"/>
    <n v="0"/>
    <n v="0"/>
    <n v="0"/>
    <n v="0"/>
    <n v="0"/>
    <n v="0"/>
    <n v="0"/>
    <n v="0"/>
    <n v="0"/>
    <n v="0"/>
    <s v="FED HOUSNG &amp; COMM DEV FND"/>
    <s v="FHCD TUK SEATAC DM MN HMRP C12"/>
    <s v="PROGRAM YEAR PROJECTS"/>
    <s v="Default"/>
  </r>
  <r>
    <x v="0"/>
    <s v="1111406"/>
    <s v="350047"/>
    <x v="38"/>
    <s v="5590000"/>
    <n v="2015"/>
    <x v="3"/>
    <x v="38"/>
    <n v="0"/>
    <n v="0"/>
    <n v="0"/>
    <n v="0"/>
    <n v="0"/>
    <s v="N/A"/>
    <n v="0"/>
    <n v="0"/>
    <n v="0"/>
    <n v="0"/>
    <n v="0"/>
    <n v="0"/>
    <n v="0"/>
    <n v="0"/>
    <n v="0"/>
    <n v="0"/>
    <n v="0"/>
    <n v="0"/>
    <n v="0"/>
    <s v="FED HOUSNG &amp; COMM DEV FND"/>
    <s v="FHCD TUK SEATAC DM MN HMRP C12"/>
    <s v="PROGRAM YEAR PROJECTS"/>
    <s v="HOUSING AND COMMUNITY DEVELOPMENT"/>
  </r>
  <r>
    <x v="0"/>
    <s v="1111406"/>
    <s v="350047"/>
    <x v="105"/>
    <s v="5590000"/>
    <n v="2015"/>
    <x v="3"/>
    <x v="105"/>
    <n v="0"/>
    <n v="0"/>
    <n v="0"/>
    <n v="0"/>
    <n v="0"/>
    <s v="N/A"/>
    <n v="0"/>
    <n v="0"/>
    <n v="0"/>
    <n v="0"/>
    <n v="0"/>
    <n v="0"/>
    <n v="0"/>
    <n v="0"/>
    <n v="0"/>
    <n v="0"/>
    <n v="0"/>
    <n v="0"/>
    <n v="0"/>
    <s v="FED HOUSNG &amp; COMM DEV FND"/>
    <s v="FHCD TUK SEATAC DM MN HMRP C12"/>
    <s v="PROGRAM YEAR PROJECTS"/>
    <s v="HOUSING AND COMMUNITY DEVELOPMENT"/>
  </r>
  <r>
    <x v="0"/>
    <s v="1111406"/>
    <s v="350047"/>
    <x v="70"/>
    <s v="5590000"/>
    <n v="2015"/>
    <x v="3"/>
    <x v="70"/>
    <n v="0"/>
    <n v="0"/>
    <n v="0"/>
    <n v="0"/>
    <n v="0"/>
    <s v="N/A"/>
    <n v="0"/>
    <n v="0"/>
    <n v="0"/>
    <n v="0"/>
    <n v="0"/>
    <n v="0"/>
    <n v="0"/>
    <n v="0"/>
    <n v="0"/>
    <n v="0"/>
    <n v="0"/>
    <n v="0"/>
    <n v="0"/>
    <s v="FED HOUSNG &amp; COMM DEV FND"/>
    <s v="FHCD TUK SEATAC DM MN HMRP C12"/>
    <s v="PROGRAM YEAR PROJECTS"/>
    <s v="HOUSING AND COMMUNITY DEVELOPMENT"/>
  </r>
  <r>
    <x v="0"/>
    <s v="1111406"/>
    <s v="350047"/>
    <x v="71"/>
    <s v="5590000"/>
    <n v="2015"/>
    <x v="3"/>
    <x v="71"/>
    <n v="0"/>
    <n v="0"/>
    <n v="0"/>
    <n v="0"/>
    <n v="0"/>
    <s v="N/A"/>
    <n v="0"/>
    <n v="0"/>
    <n v="0"/>
    <n v="0"/>
    <n v="0"/>
    <n v="0"/>
    <n v="0"/>
    <n v="0"/>
    <n v="0"/>
    <n v="0"/>
    <n v="0"/>
    <n v="0"/>
    <n v="0"/>
    <s v="FED HOUSNG &amp; COMM DEV FND"/>
    <s v="FHCD TUK SEATAC DM MN HMRP C12"/>
    <s v="PROGRAM YEAR PROJECTS"/>
    <s v="HOUSING AND COMMUNITY DEVELOPMENT"/>
  </r>
  <r>
    <x v="0"/>
    <s v="1111406"/>
    <s v="350047"/>
    <x v="72"/>
    <s v="5590000"/>
    <n v="2015"/>
    <x v="3"/>
    <x v="72"/>
    <n v="0"/>
    <n v="0"/>
    <n v="0"/>
    <n v="0"/>
    <n v="0"/>
    <s v="N/A"/>
    <n v="0"/>
    <n v="0"/>
    <n v="0"/>
    <n v="0"/>
    <n v="0"/>
    <n v="0"/>
    <n v="0"/>
    <n v="0"/>
    <n v="0"/>
    <n v="0"/>
    <n v="0"/>
    <n v="0"/>
    <n v="0"/>
    <s v="FED HOUSNG &amp; COMM DEV FND"/>
    <s v="FHCD TUK SEATAC DM MN HMRP C12"/>
    <s v="PROGRAM YEAR PROJECTS"/>
    <s v="HOUSING AND COMMUNITY DEVELOPMENT"/>
  </r>
  <r>
    <x v="0"/>
    <s v="1111406"/>
    <s v="350047"/>
    <x v="160"/>
    <s v="5590000"/>
    <n v="2015"/>
    <x v="3"/>
    <x v="159"/>
    <n v="0"/>
    <n v="0"/>
    <n v="0"/>
    <n v="0"/>
    <n v="0"/>
    <s v="N/A"/>
    <n v="0"/>
    <n v="0"/>
    <n v="0"/>
    <n v="0"/>
    <n v="0"/>
    <n v="0"/>
    <n v="0"/>
    <n v="0"/>
    <n v="0"/>
    <n v="0"/>
    <n v="0"/>
    <n v="0"/>
    <n v="0"/>
    <s v="FED HOUSNG &amp; COMM DEV FND"/>
    <s v="FHCD TUK SEATAC DM MN HMRP C12"/>
    <s v="PROGRAM YEAR PROJECTS"/>
    <s v="HOUSING AND COMMUNITY DEVELOPMENT"/>
  </r>
  <r>
    <x v="0"/>
    <s v="1111406"/>
    <s v="350047"/>
    <x v="41"/>
    <s v="5590000"/>
    <n v="2015"/>
    <x v="3"/>
    <x v="41"/>
    <n v="0"/>
    <n v="0"/>
    <n v="0"/>
    <n v="0"/>
    <n v="0"/>
    <s v="N/A"/>
    <n v="0"/>
    <n v="0"/>
    <n v="0"/>
    <n v="0"/>
    <n v="0"/>
    <n v="0"/>
    <n v="0"/>
    <n v="0"/>
    <n v="0"/>
    <n v="0"/>
    <n v="0"/>
    <n v="0"/>
    <n v="0"/>
    <s v="FED HOUSNG &amp; COMM DEV FND"/>
    <s v="FHCD TUK SEATAC DM MN HMRP C12"/>
    <s v="PROGRAM YEAR PROJECTS"/>
    <s v="HOUSING AND COMMUNITY DEVELOPMENT"/>
  </r>
  <r>
    <x v="0"/>
    <s v="1111406"/>
    <s v="350047"/>
    <x v="136"/>
    <s v="5590000"/>
    <n v="2015"/>
    <x v="3"/>
    <x v="136"/>
    <n v="0"/>
    <n v="0"/>
    <n v="0"/>
    <n v="0"/>
    <n v="0"/>
    <s v="N/A"/>
    <n v="0"/>
    <n v="0"/>
    <n v="0"/>
    <n v="0"/>
    <n v="0"/>
    <n v="0"/>
    <n v="0"/>
    <n v="0"/>
    <n v="0"/>
    <n v="0"/>
    <n v="0"/>
    <n v="0"/>
    <n v="0"/>
    <s v="FED HOUSNG &amp; COMM DEV FND"/>
    <s v="FHCD TUK SEATAC DM MN HMRP C12"/>
    <s v="PROGRAM YEAR PROJECTS"/>
    <s v="HOUSING AND COMMUNITY DEVELOPMENT"/>
  </r>
  <r>
    <x v="0"/>
    <s v="1111406"/>
    <s v="350047"/>
    <x v="112"/>
    <s v="5590000"/>
    <n v="2015"/>
    <x v="3"/>
    <x v="112"/>
    <n v="0"/>
    <n v="0"/>
    <n v="0"/>
    <n v="0"/>
    <n v="0"/>
    <s v="N/A"/>
    <n v="0"/>
    <n v="0"/>
    <n v="0"/>
    <n v="0"/>
    <n v="0"/>
    <n v="0"/>
    <n v="0"/>
    <n v="0"/>
    <n v="0"/>
    <n v="0"/>
    <n v="0"/>
    <n v="0"/>
    <n v="0"/>
    <s v="FED HOUSNG &amp; COMM DEV FND"/>
    <s v="FHCD TUK SEATAC DM MN HMRP C12"/>
    <s v="PROGRAM YEAR PROJECTS"/>
    <s v="HOUSING AND COMMUNITY DEVELOPMENT"/>
  </r>
  <r>
    <x v="0"/>
    <s v="1111406"/>
    <s v="350047"/>
    <x v="108"/>
    <s v="5590000"/>
    <n v="2015"/>
    <x v="3"/>
    <x v="108"/>
    <n v="0"/>
    <n v="0"/>
    <n v="0"/>
    <n v="0"/>
    <n v="0"/>
    <s v="N/A"/>
    <n v="0"/>
    <n v="0"/>
    <n v="0"/>
    <n v="0"/>
    <n v="0"/>
    <n v="0"/>
    <n v="0"/>
    <n v="0"/>
    <n v="0"/>
    <n v="0"/>
    <n v="0"/>
    <n v="0"/>
    <n v="0"/>
    <s v="FED HOUSNG &amp; COMM DEV FND"/>
    <s v="FHCD TUK SEATAC DM MN HMRP C12"/>
    <s v="PROGRAM YEAR PROJECTS"/>
    <s v="HOUSING AND COMMUNITY DEVELOPMENT"/>
  </r>
  <r>
    <x v="0"/>
    <s v="1111406"/>
    <s v="350047"/>
    <x v="146"/>
    <s v="5590000"/>
    <n v="2015"/>
    <x v="3"/>
    <x v="146"/>
    <n v="0"/>
    <n v="0"/>
    <n v="0"/>
    <n v="0"/>
    <n v="0"/>
    <s v="N/A"/>
    <n v="0"/>
    <n v="0"/>
    <n v="0"/>
    <n v="0"/>
    <n v="0"/>
    <n v="0"/>
    <n v="0"/>
    <n v="0"/>
    <n v="0"/>
    <n v="0"/>
    <n v="0"/>
    <n v="0"/>
    <n v="0"/>
    <s v="FED HOUSNG &amp; COMM DEV FND"/>
    <s v="FHCD TUK SEATAC DM MN HMRP C12"/>
    <s v="PROGRAM YEAR PROJECTS"/>
    <s v="HOUSING AND COMMUNITY DEVELOPMENT"/>
  </r>
  <r>
    <x v="0"/>
    <s v="1111406"/>
    <s v="350047"/>
    <x v="103"/>
    <s v="5590000"/>
    <n v="2015"/>
    <x v="3"/>
    <x v="103"/>
    <n v="0"/>
    <n v="0"/>
    <n v="0"/>
    <n v="0"/>
    <n v="0"/>
    <s v="N/A"/>
    <n v="0"/>
    <n v="0"/>
    <n v="0"/>
    <n v="0"/>
    <n v="0"/>
    <n v="0"/>
    <n v="0"/>
    <n v="0"/>
    <n v="0"/>
    <n v="0"/>
    <n v="0"/>
    <n v="0"/>
    <n v="0"/>
    <s v="FED HOUSNG &amp; COMM DEV FND"/>
    <s v="FHCD TUK SEATAC DM MN HMRP C12"/>
    <s v="PROGRAM YEAR PROJECTS"/>
    <s v="HOUSING AND COMMUNITY DEVELOPMENT"/>
  </r>
  <r>
    <x v="0"/>
    <s v="1111406"/>
    <s v="350047"/>
    <x v="53"/>
    <s v="5590000"/>
    <n v="2015"/>
    <x v="3"/>
    <x v="53"/>
    <n v="0"/>
    <n v="0"/>
    <n v="0"/>
    <n v="0"/>
    <n v="0"/>
    <s v="N/A"/>
    <n v="0"/>
    <n v="0"/>
    <n v="0"/>
    <n v="0"/>
    <n v="0"/>
    <n v="0"/>
    <n v="0"/>
    <n v="0"/>
    <n v="0"/>
    <n v="0"/>
    <n v="0"/>
    <n v="0"/>
    <n v="0"/>
    <s v="FED HOUSNG &amp; COMM DEV FND"/>
    <s v="FHCD TUK SEATAC DM MN HMRP C12"/>
    <s v="PROGRAM YEAR PROJECTS"/>
    <s v="HOUSING AND COMMUNITY DEVELOPMENT"/>
  </r>
  <r>
    <x v="0"/>
    <s v="1111406"/>
    <s v="350047"/>
    <x v="54"/>
    <s v="5590000"/>
    <n v="2015"/>
    <x v="3"/>
    <x v="54"/>
    <n v="0"/>
    <n v="0"/>
    <n v="0"/>
    <n v="0"/>
    <n v="0"/>
    <s v="N/A"/>
    <n v="0"/>
    <n v="0"/>
    <n v="0"/>
    <n v="0"/>
    <n v="0"/>
    <n v="0"/>
    <n v="0"/>
    <n v="0"/>
    <n v="0"/>
    <n v="0"/>
    <n v="0"/>
    <n v="0"/>
    <n v="0"/>
    <s v="FED HOUSNG &amp; COMM DEV FND"/>
    <s v="FHCD TUK SEATAC DM MN HMRP C12"/>
    <s v="PROGRAM YEAR PROJECTS"/>
    <s v="HOUSING AND COMMUNITY DEVELOPMENT"/>
  </r>
  <r>
    <x v="0"/>
    <s v="1114219"/>
    <s v="000000"/>
    <x v="6"/>
    <s v="0000000"/>
    <n v="2015"/>
    <x v="0"/>
    <x v="6"/>
    <n v="0"/>
    <n v="0"/>
    <n v="0"/>
    <n v="0"/>
    <n v="0"/>
    <s v="N/A"/>
    <n v="0"/>
    <n v="0"/>
    <n v="0"/>
    <n v="0"/>
    <n v="0"/>
    <n v="0"/>
    <n v="0"/>
    <n v="0"/>
    <n v="0"/>
    <n v="0"/>
    <n v="0"/>
    <n v="0"/>
    <n v="0"/>
    <s v="FED HOUSNG &amp; COMM DEV FND"/>
    <s v="FHCD HECTOR GARCIA"/>
    <s v="DEFAULT"/>
    <s v="Default"/>
  </r>
  <r>
    <x v="0"/>
    <s v="1114219"/>
    <s v="000000"/>
    <x v="9"/>
    <s v="0000000"/>
    <n v="2015"/>
    <x v="0"/>
    <x v="9"/>
    <n v="0"/>
    <n v="0"/>
    <n v="2651.62"/>
    <n v="0"/>
    <n v="-2651.62"/>
    <s v="N/A"/>
    <n v="0"/>
    <n v="0"/>
    <n v="0"/>
    <n v="0"/>
    <n v="0"/>
    <n v="0"/>
    <n v="2651.62"/>
    <n v="0"/>
    <n v="0"/>
    <n v="0"/>
    <n v="0"/>
    <n v="0"/>
    <n v="0"/>
    <s v="FED HOUSNG &amp; COMM DEV FND"/>
    <s v="FHCD HECTOR GARCIA"/>
    <s v="DEFAULT"/>
    <s v="Default"/>
  </r>
  <r>
    <x v="0"/>
    <s v="1114219"/>
    <s v="000000"/>
    <x v="29"/>
    <s v="0000000"/>
    <n v="2015"/>
    <x v="1"/>
    <x v="29"/>
    <n v="0"/>
    <n v="0"/>
    <n v="-2651.62"/>
    <n v="0"/>
    <n v="2651.62"/>
    <s v="N/A"/>
    <n v="0"/>
    <n v="0"/>
    <n v="0"/>
    <n v="0"/>
    <n v="0"/>
    <n v="0"/>
    <n v="-2651.62"/>
    <n v="0"/>
    <n v="0"/>
    <n v="0"/>
    <n v="0"/>
    <n v="0"/>
    <n v="0"/>
    <s v="FED HOUSNG &amp; COMM DEV FND"/>
    <s v="FHCD HECTOR GARCIA"/>
    <s v="DEFAULT"/>
    <s v="Default"/>
  </r>
  <r>
    <x v="0"/>
    <s v="1114219"/>
    <s v="350002"/>
    <x v="43"/>
    <s v="0000000"/>
    <n v="2015"/>
    <x v="4"/>
    <x v="43"/>
    <n v="0"/>
    <n v="0"/>
    <n v="0"/>
    <n v="0"/>
    <n v="0"/>
    <s v="N/A"/>
    <n v="0"/>
    <n v="0"/>
    <n v="0"/>
    <n v="0"/>
    <n v="0"/>
    <n v="0"/>
    <n v="0"/>
    <n v="0"/>
    <n v="0"/>
    <n v="0"/>
    <n v="0"/>
    <n v="0"/>
    <n v="0"/>
    <s v="FED HOUSNG &amp; COMM DEV FND"/>
    <s v="FHCD HECTOR GARCIA"/>
    <s v="IDIS HOME OWNERS REHAB"/>
    <s v="Default"/>
  </r>
  <r>
    <x v="0"/>
    <s v="1114219"/>
    <s v="350002"/>
    <x v="135"/>
    <s v="0000000"/>
    <n v="2015"/>
    <x v="3"/>
    <x v="135"/>
    <n v="0"/>
    <n v="0"/>
    <n v="0"/>
    <n v="0"/>
    <n v="0"/>
    <s v="N/A"/>
    <n v="0"/>
    <n v="0"/>
    <n v="0"/>
    <n v="0"/>
    <n v="0"/>
    <n v="0"/>
    <n v="0"/>
    <n v="0"/>
    <n v="0"/>
    <n v="0"/>
    <n v="0"/>
    <n v="0"/>
    <n v="0"/>
    <s v="FED HOUSNG &amp; COMM DEV FND"/>
    <s v="FHCD HECTOR GARCIA"/>
    <s v="IDIS HOME OWNERS REHAB"/>
    <s v="Default"/>
  </r>
  <r>
    <x v="0"/>
    <s v="1114219"/>
    <s v="350002"/>
    <x v="135"/>
    <s v="5590000"/>
    <n v="2015"/>
    <x v="3"/>
    <x v="135"/>
    <n v="0"/>
    <n v="0"/>
    <n v="0"/>
    <n v="0"/>
    <n v="0"/>
    <s v="N/A"/>
    <n v="0"/>
    <n v="0"/>
    <n v="0"/>
    <n v="0"/>
    <n v="0"/>
    <n v="0"/>
    <n v="0"/>
    <n v="0"/>
    <n v="0"/>
    <n v="0"/>
    <n v="0"/>
    <n v="0"/>
    <n v="0"/>
    <s v="FED HOUSNG &amp; COMM DEV FND"/>
    <s v="FHCD HECTOR GARCIA"/>
    <s v="IDIS HOME OWNERS REHAB"/>
    <s v="HOUSING AND COMMUNITY DEVELOPMENT"/>
  </r>
  <r>
    <x v="0"/>
    <s v="1114219"/>
    <s v="350002"/>
    <x v="135"/>
    <s v="5593000"/>
    <n v="2015"/>
    <x v="3"/>
    <x v="135"/>
    <n v="0"/>
    <n v="0"/>
    <n v="0"/>
    <n v="0"/>
    <n v="0"/>
    <s v="N/A"/>
    <n v="0"/>
    <n v="0"/>
    <n v="0"/>
    <n v="0"/>
    <n v="0"/>
    <n v="0"/>
    <n v="0"/>
    <n v="0"/>
    <n v="0"/>
    <n v="0"/>
    <n v="0"/>
    <n v="0"/>
    <n v="0"/>
    <s v="FED HOUSNG &amp; COMM DEV FND"/>
    <s v="FHCD HECTOR GARCIA"/>
    <s v="IDIS HOME OWNERS REHAB"/>
    <s v="COMMUNITY DEVELOPMENT SERVICES"/>
  </r>
  <r>
    <x v="0"/>
    <s v="1114219"/>
    <s v="350002"/>
    <x v="108"/>
    <s v="5590000"/>
    <n v="2015"/>
    <x v="3"/>
    <x v="108"/>
    <n v="0"/>
    <n v="0"/>
    <n v="0"/>
    <n v="0"/>
    <n v="0"/>
    <s v="N/A"/>
    <n v="0"/>
    <n v="0"/>
    <n v="0"/>
    <n v="0"/>
    <n v="0"/>
    <n v="0"/>
    <n v="0"/>
    <n v="0"/>
    <n v="0"/>
    <n v="0"/>
    <n v="0"/>
    <n v="0"/>
    <n v="0"/>
    <s v="FED HOUSNG &amp; COMM DEV FND"/>
    <s v="FHCD HECTOR GARCIA"/>
    <s v="IDIS HOME OWNERS REHAB"/>
    <s v="HOUSING AND COMMUNITY DEVELOPMENT"/>
  </r>
  <r>
    <x v="0"/>
    <s v="1114219"/>
    <s v="350007"/>
    <x v="43"/>
    <s v="0000000"/>
    <n v="2015"/>
    <x v="4"/>
    <x v="43"/>
    <n v="0"/>
    <n v="0"/>
    <n v="0"/>
    <n v="0"/>
    <n v="0"/>
    <s v="N/A"/>
    <n v="0"/>
    <n v="0"/>
    <n v="0"/>
    <n v="0"/>
    <n v="0"/>
    <n v="0"/>
    <n v="0"/>
    <n v="0"/>
    <n v="0"/>
    <n v="0"/>
    <n v="0"/>
    <n v="0"/>
    <n v="0"/>
    <s v="FED HOUSNG &amp; COMM DEV FND"/>
    <s v="FHCD HECTOR GARCIA"/>
    <s v="HOME SBRCPNT UNALL"/>
    <s v="Default"/>
  </r>
  <r>
    <x v="0"/>
    <s v="1114234"/>
    <s v="000000"/>
    <x v="6"/>
    <s v="0000000"/>
    <n v="2015"/>
    <x v="0"/>
    <x v="6"/>
    <n v="0"/>
    <n v="0"/>
    <n v="0"/>
    <n v="0"/>
    <n v="0"/>
    <s v="N/A"/>
    <n v="0"/>
    <n v="0"/>
    <n v="0"/>
    <n v="0"/>
    <n v="0"/>
    <n v="0"/>
    <n v="0"/>
    <n v="0"/>
    <n v="0"/>
    <n v="0"/>
    <n v="0"/>
    <n v="0"/>
    <n v="0"/>
    <s v="FED HOUSNG &amp; COMM DEV FND"/>
    <s v="FHCD JEANETTE JOHNSON"/>
    <s v="DEFAULT"/>
    <s v="Default"/>
  </r>
  <r>
    <x v="0"/>
    <s v="1114234"/>
    <s v="000000"/>
    <x v="9"/>
    <s v="0000000"/>
    <n v="2015"/>
    <x v="0"/>
    <x v="9"/>
    <n v="0"/>
    <n v="0"/>
    <n v="0"/>
    <n v="0"/>
    <n v="0"/>
    <s v="N/A"/>
    <n v="0"/>
    <n v="0"/>
    <n v="0"/>
    <n v="0"/>
    <n v="0"/>
    <n v="0"/>
    <n v="0"/>
    <n v="0"/>
    <n v="0"/>
    <n v="0"/>
    <n v="0"/>
    <n v="0"/>
    <n v="0"/>
    <s v="FED HOUSNG &amp; COMM DEV FND"/>
    <s v="FHCD JEANETTE JOHNSON"/>
    <s v="DEFAULT"/>
    <s v="Default"/>
  </r>
  <r>
    <x v="0"/>
    <s v="1114234"/>
    <s v="000000"/>
    <x v="29"/>
    <s v="0000000"/>
    <n v="2015"/>
    <x v="1"/>
    <x v="29"/>
    <n v="0"/>
    <n v="0"/>
    <n v="0"/>
    <n v="0"/>
    <n v="0"/>
    <s v="N/A"/>
    <n v="0"/>
    <n v="0"/>
    <n v="0"/>
    <n v="0"/>
    <n v="0"/>
    <n v="0"/>
    <n v="0"/>
    <n v="0"/>
    <n v="0"/>
    <n v="0"/>
    <n v="0"/>
    <n v="0"/>
    <n v="0"/>
    <s v="FED HOUSNG &amp; COMM DEV FND"/>
    <s v="FHCD JEANETTE JOHNSON"/>
    <s v="DEFAULT"/>
    <s v="Default"/>
  </r>
  <r>
    <x v="0"/>
    <s v="1114234"/>
    <s v="350002"/>
    <x v="43"/>
    <s v="0000000"/>
    <n v="2015"/>
    <x v="4"/>
    <x v="43"/>
    <n v="0"/>
    <n v="0"/>
    <n v="0"/>
    <n v="0"/>
    <n v="0"/>
    <s v="N/A"/>
    <n v="0"/>
    <n v="0"/>
    <n v="0"/>
    <n v="0"/>
    <n v="0"/>
    <n v="0"/>
    <n v="0"/>
    <n v="0"/>
    <n v="0"/>
    <n v="0"/>
    <n v="0"/>
    <n v="0"/>
    <n v="0"/>
    <s v="FED HOUSNG &amp; COMM DEV FND"/>
    <s v="FHCD JEANETTE JOHNSON"/>
    <s v="IDIS HOME OWNERS REHAB"/>
    <s v="Default"/>
  </r>
  <r>
    <x v="0"/>
    <s v="1114234"/>
    <s v="350002"/>
    <x v="135"/>
    <s v="5590000"/>
    <n v="2015"/>
    <x v="3"/>
    <x v="135"/>
    <n v="0"/>
    <n v="0"/>
    <n v="0"/>
    <n v="0"/>
    <n v="0"/>
    <s v="N/A"/>
    <n v="0"/>
    <n v="0"/>
    <n v="0"/>
    <n v="0"/>
    <n v="0"/>
    <n v="0"/>
    <n v="0"/>
    <n v="0"/>
    <n v="0"/>
    <n v="0"/>
    <n v="0"/>
    <n v="0"/>
    <n v="0"/>
    <s v="FED HOUSNG &amp; COMM DEV FND"/>
    <s v="FHCD JEANETTE JOHNSON"/>
    <s v="IDIS HOME OWNERS REHAB"/>
    <s v="HOUSING AND COMMUNITY DEVELOPMENT"/>
  </r>
  <r>
    <x v="0"/>
    <s v="1114235"/>
    <s v="000000"/>
    <x v="6"/>
    <s v="0000000"/>
    <n v="2015"/>
    <x v="0"/>
    <x v="6"/>
    <n v="0"/>
    <n v="0"/>
    <n v="0"/>
    <n v="0"/>
    <n v="0"/>
    <s v="N/A"/>
    <n v="0"/>
    <n v="0"/>
    <n v="0"/>
    <n v="0"/>
    <n v="0"/>
    <n v="0"/>
    <n v="0"/>
    <n v="0"/>
    <n v="0"/>
    <n v="0"/>
    <n v="0"/>
    <n v="0"/>
    <n v="0"/>
    <s v="FED HOUSNG &amp; COMM DEV FND"/>
    <s v="FHCD JANET MATHEWS"/>
    <s v="DEFAULT"/>
    <s v="Default"/>
  </r>
  <r>
    <x v="0"/>
    <s v="1114235"/>
    <s v="000000"/>
    <x v="9"/>
    <s v="0000000"/>
    <n v="2015"/>
    <x v="0"/>
    <x v="9"/>
    <n v="0"/>
    <n v="0"/>
    <n v="0"/>
    <n v="0"/>
    <n v="0"/>
    <s v="N/A"/>
    <n v="0"/>
    <n v="0"/>
    <n v="0"/>
    <n v="0"/>
    <n v="0"/>
    <n v="0"/>
    <n v="0"/>
    <n v="0"/>
    <n v="0"/>
    <n v="0"/>
    <n v="0"/>
    <n v="0"/>
    <n v="0"/>
    <s v="FED HOUSNG &amp; COMM DEV FND"/>
    <s v="FHCD JANET MATHEWS"/>
    <s v="DEFAULT"/>
    <s v="Default"/>
  </r>
  <r>
    <x v="0"/>
    <s v="1114235"/>
    <s v="000000"/>
    <x v="29"/>
    <s v="0000000"/>
    <n v="2015"/>
    <x v="1"/>
    <x v="29"/>
    <n v="0"/>
    <n v="0"/>
    <n v="0"/>
    <n v="0"/>
    <n v="0"/>
    <s v="N/A"/>
    <n v="0"/>
    <n v="0"/>
    <n v="0"/>
    <n v="0"/>
    <n v="0"/>
    <n v="0"/>
    <n v="0"/>
    <n v="0"/>
    <n v="0"/>
    <n v="0"/>
    <n v="0"/>
    <n v="0"/>
    <n v="0"/>
    <s v="FED HOUSNG &amp; COMM DEV FND"/>
    <s v="FHCD JANET MATHEWS"/>
    <s v="DEFAULT"/>
    <s v="Default"/>
  </r>
  <r>
    <x v="0"/>
    <s v="1114235"/>
    <s v="350002"/>
    <x v="43"/>
    <s v="0000000"/>
    <n v="2015"/>
    <x v="4"/>
    <x v="43"/>
    <n v="0"/>
    <n v="0"/>
    <n v="0"/>
    <n v="0"/>
    <n v="0"/>
    <s v="N/A"/>
    <n v="0"/>
    <n v="0"/>
    <n v="0"/>
    <n v="0"/>
    <n v="0"/>
    <n v="0"/>
    <n v="0"/>
    <n v="0"/>
    <n v="0"/>
    <n v="0"/>
    <n v="0"/>
    <n v="0"/>
    <n v="0"/>
    <s v="FED HOUSNG &amp; COMM DEV FND"/>
    <s v="FHCD JANET MATHEWS"/>
    <s v="IDIS HOME OWNERS REHAB"/>
    <s v="Default"/>
  </r>
  <r>
    <x v="0"/>
    <s v="1114235"/>
    <s v="350002"/>
    <x v="36"/>
    <s v="5590000"/>
    <n v="2015"/>
    <x v="3"/>
    <x v="36"/>
    <n v="0"/>
    <n v="0"/>
    <n v="0"/>
    <n v="0"/>
    <n v="0"/>
    <s v="N/A"/>
    <n v="0"/>
    <n v="0"/>
    <n v="0"/>
    <n v="0"/>
    <n v="0"/>
    <n v="0"/>
    <n v="0"/>
    <n v="0"/>
    <n v="0"/>
    <n v="0"/>
    <n v="0"/>
    <n v="0"/>
    <n v="0"/>
    <s v="FED HOUSNG &amp; COMM DEV FND"/>
    <s v="FHCD JANET MATHEWS"/>
    <s v="IDIS HOME OWNERS REHAB"/>
    <s v="HOUSING AND COMMUNITY DEVELOPMENT"/>
  </r>
  <r>
    <x v="0"/>
    <s v="1114346"/>
    <s v="000000"/>
    <x v="6"/>
    <s v="0000000"/>
    <n v="2015"/>
    <x v="0"/>
    <x v="6"/>
    <n v="0"/>
    <n v="0"/>
    <n v="0"/>
    <n v="0"/>
    <n v="0"/>
    <s v="N/A"/>
    <n v="0"/>
    <n v="0"/>
    <n v="0"/>
    <n v="0"/>
    <n v="0"/>
    <n v="0"/>
    <n v="0"/>
    <n v="0"/>
    <n v="0"/>
    <n v="0"/>
    <n v="0"/>
    <n v="0"/>
    <n v="0"/>
    <s v="FED HOUSNG &amp; COMM DEV FND"/>
    <s v="FHCD JACQUELINE WYATT"/>
    <s v="DEFAULT"/>
    <s v="Default"/>
  </r>
  <r>
    <x v="0"/>
    <s v="1114346"/>
    <s v="000000"/>
    <x v="9"/>
    <s v="0000000"/>
    <n v="2015"/>
    <x v="0"/>
    <x v="9"/>
    <n v="0"/>
    <n v="0"/>
    <n v="0"/>
    <n v="0"/>
    <n v="0"/>
    <s v="N/A"/>
    <n v="0"/>
    <n v="0"/>
    <n v="0"/>
    <n v="0"/>
    <n v="0"/>
    <n v="0"/>
    <n v="0"/>
    <n v="0"/>
    <n v="0"/>
    <n v="0"/>
    <n v="0"/>
    <n v="0"/>
    <n v="0"/>
    <s v="FED HOUSNG &amp; COMM DEV FND"/>
    <s v="FHCD JACQUELINE WYATT"/>
    <s v="DEFAULT"/>
    <s v="Default"/>
  </r>
  <r>
    <x v="0"/>
    <s v="1114346"/>
    <s v="000000"/>
    <x v="29"/>
    <s v="0000000"/>
    <n v="2015"/>
    <x v="1"/>
    <x v="29"/>
    <n v="0"/>
    <n v="0"/>
    <n v="0"/>
    <n v="0"/>
    <n v="0"/>
    <s v="N/A"/>
    <n v="0"/>
    <n v="0"/>
    <n v="0"/>
    <n v="0"/>
    <n v="0"/>
    <n v="0"/>
    <n v="0"/>
    <n v="0"/>
    <n v="0"/>
    <n v="0"/>
    <n v="0"/>
    <n v="0"/>
    <n v="0"/>
    <s v="FED HOUSNG &amp; COMM DEV FND"/>
    <s v="FHCD JACQUELINE WYATT"/>
    <s v="DEFAULT"/>
    <s v="Default"/>
  </r>
  <r>
    <x v="0"/>
    <s v="1114346"/>
    <s v="350002"/>
    <x v="43"/>
    <s v="0000000"/>
    <n v="2015"/>
    <x v="4"/>
    <x v="43"/>
    <n v="0"/>
    <n v="0"/>
    <n v="0"/>
    <n v="0"/>
    <n v="0"/>
    <s v="N/A"/>
    <n v="0"/>
    <n v="0"/>
    <n v="0"/>
    <n v="0"/>
    <n v="0"/>
    <n v="0"/>
    <n v="0"/>
    <n v="0"/>
    <n v="0"/>
    <n v="0"/>
    <n v="0"/>
    <n v="0"/>
    <n v="0"/>
    <s v="FED HOUSNG &amp; COMM DEV FND"/>
    <s v="FHCD JACQUELINE WYATT"/>
    <s v="IDIS HOME OWNERS REHAB"/>
    <s v="Default"/>
  </r>
  <r>
    <x v="0"/>
    <s v="1114346"/>
    <s v="350002"/>
    <x v="135"/>
    <s v="5590000"/>
    <n v="2015"/>
    <x v="3"/>
    <x v="135"/>
    <n v="0"/>
    <n v="0"/>
    <n v="0"/>
    <n v="0"/>
    <n v="0"/>
    <s v="N/A"/>
    <n v="0"/>
    <n v="0"/>
    <n v="0"/>
    <n v="0"/>
    <n v="0"/>
    <n v="0"/>
    <n v="0"/>
    <n v="0"/>
    <n v="0"/>
    <n v="0"/>
    <n v="0"/>
    <n v="0"/>
    <n v="0"/>
    <s v="FED HOUSNG &amp; COMM DEV FND"/>
    <s v="FHCD JACQUELINE WYATT"/>
    <s v="IDIS HOME OWNERS REHAB"/>
    <s v="HOUSING AND COMMUNITY DEVELOPMENT"/>
  </r>
  <r>
    <x v="0"/>
    <s v="1114434"/>
    <s v="000000"/>
    <x v="6"/>
    <s v="0000000"/>
    <n v="2015"/>
    <x v="0"/>
    <x v="6"/>
    <n v="0"/>
    <n v="0"/>
    <n v="0"/>
    <n v="0"/>
    <n v="0"/>
    <s v="N/A"/>
    <n v="0"/>
    <n v="0"/>
    <n v="0"/>
    <n v="0"/>
    <n v="0"/>
    <n v="0"/>
    <n v="0"/>
    <n v="0"/>
    <n v="0"/>
    <n v="0"/>
    <n v="0"/>
    <n v="0"/>
    <n v="0"/>
    <s v="FED HOUSNG &amp; COMM DEV FND"/>
    <s v="FHCD 2013 HOME ADMIN"/>
    <s v="DEFAULT"/>
    <s v="Default"/>
  </r>
  <r>
    <x v="0"/>
    <s v="1114434"/>
    <s v="000000"/>
    <x v="9"/>
    <s v="0000000"/>
    <n v="2015"/>
    <x v="0"/>
    <x v="9"/>
    <n v="0"/>
    <n v="0"/>
    <n v="0"/>
    <n v="0"/>
    <n v="0"/>
    <s v="N/A"/>
    <n v="0"/>
    <n v="0"/>
    <n v="0"/>
    <n v="0"/>
    <n v="0"/>
    <n v="0"/>
    <n v="0"/>
    <n v="0"/>
    <n v="0"/>
    <n v="0"/>
    <n v="0"/>
    <n v="0"/>
    <n v="0"/>
    <s v="FED HOUSNG &amp; COMM DEV FND"/>
    <s v="FHCD 2013 HOME ADMIN"/>
    <s v="DEFAULT"/>
    <s v="Default"/>
  </r>
  <r>
    <x v="0"/>
    <s v="1114434"/>
    <s v="000000"/>
    <x v="19"/>
    <s v="0000000"/>
    <n v="2015"/>
    <x v="1"/>
    <x v="19"/>
    <n v="0"/>
    <n v="0"/>
    <n v="0"/>
    <n v="0"/>
    <n v="0"/>
    <s v="N/A"/>
    <n v="0"/>
    <n v="0"/>
    <n v="0"/>
    <n v="0"/>
    <n v="0"/>
    <n v="0"/>
    <n v="0"/>
    <n v="0"/>
    <n v="0"/>
    <n v="0"/>
    <n v="0"/>
    <n v="0"/>
    <n v="0"/>
    <s v="FED HOUSNG &amp; COMM DEV FND"/>
    <s v="FHCD 2013 HOME ADMIN"/>
    <s v="DEFAULT"/>
    <s v="Default"/>
  </r>
  <r>
    <x v="0"/>
    <s v="1114434"/>
    <s v="000000"/>
    <x v="29"/>
    <s v="0000000"/>
    <n v="2015"/>
    <x v="1"/>
    <x v="29"/>
    <n v="0"/>
    <n v="0"/>
    <n v="0"/>
    <n v="0"/>
    <n v="0"/>
    <s v="N/A"/>
    <n v="0"/>
    <n v="0"/>
    <n v="0"/>
    <n v="0"/>
    <n v="0"/>
    <n v="0"/>
    <n v="0"/>
    <n v="0"/>
    <n v="0"/>
    <n v="0"/>
    <n v="0"/>
    <n v="0"/>
    <n v="0"/>
    <s v="FED HOUSNG &amp; COMM DEV FND"/>
    <s v="FHCD 2013 HOME ADMIN"/>
    <s v="DEFAULT"/>
    <s v="Default"/>
  </r>
  <r>
    <x v="0"/>
    <s v="1114434"/>
    <s v="350006"/>
    <x v="43"/>
    <s v="0000000"/>
    <n v="2015"/>
    <x v="4"/>
    <x v="43"/>
    <n v="0"/>
    <n v="0"/>
    <n v="0"/>
    <n v="0"/>
    <n v="0"/>
    <s v="N/A"/>
    <n v="0"/>
    <n v="0"/>
    <n v="0"/>
    <n v="0"/>
    <n v="0"/>
    <n v="0"/>
    <n v="0"/>
    <n v="0"/>
    <n v="0"/>
    <n v="0"/>
    <n v="0"/>
    <n v="0"/>
    <n v="0"/>
    <s v="FED HOUSNG &amp; COMM DEV FND"/>
    <s v="FHCD 2013 HOME ADMIN"/>
    <s v="HOME ADMIN"/>
    <s v="Default"/>
  </r>
  <r>
    <x v="0"/>
    <s v="1114434"/>
    <s v="350006"/>
    <x v="37"/>
    <s v="0000000"/>
    <n v="2015"/>
    <x v="4"/>
    <x v="37"/>
    <n v="0"/>
    <n v="0"/>
    <n v="0"/>
    <n v="0"/>
    <n v="0"/>
    <s v="N/A"/>
    <n v="0"/>
    <n v="0"/>
    <n v="0"/>
    <n v="0"/>
    <n v="0"/>
    <n v="0"/>
    <n v="0"/>
    <n v="0"/>
    <n v="0"/>
    <n v="0"/>
    <n v="0"/>
    <n v="0"/>
    <n v="0"/>
    <s v="FED HOUSNG &amp; COMM DEV FND"/>
    <s v="FHCD 2013 HOME ADMIN"/>
    <s v="HOME ADMIN"/>
    <s v="Default"/>
  </r>
  <r>
    <x v="0"/>
    <s v="1114434"/>
    <s v="350006"/>
    <x v="38"/>
    <s v="5590000"/>
    <n v="2015"/>
    <x v="3"/>
    <x v="38"/>
    <n v="0"/>
    <n v="0"/>
    <n v="0"/>
    <n v="0"/>
    <n v="0"/>
    <s v="N/A"/>
    <n v="0"/>
    <n v="0"/>
    <n v="0"/>
    <n v="0"/>
    <n v="0"/>
    <n v="0"/>
    <n v="0"/>
    <n v="0"/>
    <n v="0"/>
    <n v="0"/>
    <n v="0"/>
    <n v="0"/>
    <n v="0"/>
    <s v="FED HOUSNG &amp; COMM DEV FND"/>
    <s v="FHCD 2013 HOME ADMIN"/>
    <s v="HOME ADMIN"/>
    <s v="HOUSING AND COMMUNITY DEVELOPMENT"/>
  </r>
  <r>
    <x v="0"/>
    <s v="1114434"/>
    <s v="350006"/>
    <x v="105"/>
    <s v="5590000"/>
    <n v="2015"/>
    <x v="3"/>
    <x v="105"/>
    <n v="0"/>
    <n v="0"/>
    <n v="0"/>
    <n v="0"/>
    <n v="0"/>
    <s v="N/A"/>
    <n v="0"/>
    <n v="0"/>
    <n v="0"/>
    <n v="0"/>
    <n v="0"/>
    <n v="0"/>
    <n v="0"/>
    <n v="0"/>
    <n v="0"/>
    <n v="0"/>
    <n v="0"/>
    <n v="0"/>
    <n v="0"/>
    <s v="FED HOUSNG &amp; COMM DEV FND"/>
    <s v="FHCD 2013 HOME ADMIN"/>
    <s v="HOME ADMIN"/>
    <s v="HOUSING AND COMMUNITY DEVELOPMENT"/>
  </r>
  <r>
    <x v="0"/>
    <s v="1114434"/>
    <s v="350006"/>
    <x v="70"/>
    <s v="5590000"/>
    <n v="2015"/>
    <x v="3"/>
    <x v="70"/>
    <n v="0"/>
    <n v="0"/>
    <n v="0"/>
    <n v="0"/>
    <n v="0"/>
    <s v="N/A"/>
    <n v="0"/>
    <n v="0"/>
    <n v="0"/>
    <n v="0"/>
    <n v="0"/>
    <n v="0"/>
    <n v="0"/>
    <n v="0"/>
    <n v="0"/>
    <n v="0"/>
    <n v="0"/>
    <n v="0"/>
    <n v="0"/>
    <s v="FED HOUSNG &amp; COMM DEV FND"/>
    <s v="FHCD 2013 HOME ADMIN"/>
    <s v="HOME ADMIN"/>
    <s v="HOUSING AND COMMUNITY DEVELOPMENT"/>
  </r>
  <r>
    <x v="0"/>
    <s v="1114434"/>
    <s v="350006"/>
    <x v="71"/>
    <s v="5590000"/>
    <n v="2015"/>
    <x v="3"/>
    <x v="71"/>
    <n v="0"/>
    <n v="0"/>
    <n v="0"/>
    <n v="0"/>
    <n v="0"/>
    <s v="N/A"/>
    <n v="0"/>
    <n v="0"/>
    <n v="0"/>
    <n v="0"/>
    <n v="0"/>
    <n v="0"/>
    <n v="0"/>
    <n v="0"/>
    <n v="0"/>
    <n v="0"/>
    <n v="0"/>
    <n v="0"/>
    <n v="0"/>
    <s v="FED HOUSNG &amp; COMM DEV FND"/>
    <s v="FHCD 2013 HOME ADMIN"/>
    <s v="HOME ADMIN"/>
    <s v="HOUSING AND COMMUNITY DEVELOPMENT"/>
  </r>
  <r>
    <x v="0"/>
    <s v="1114434"/>
    <s v="350006"/>
    <x v="72"/>
    <s v="5590000"/>
    <n v="2015"/>
    <x v="3"/>
    <x v="72"/>
    <n v="0"/>
    <n v="0"/>
    <n v="0"/>
    <n v="0"/>
    <n v="0"/>
    <s v="N/A"/>
    <n v="0"/>
    <n v="0"/>
    <n v="0"/>
    <n v="0"/>
    <n v="0"/>
    <n v="0"/>
    <n v="0"/>
    <n v="0"/>
    <n v="0"/>
    <n v="0"/>
    <n v="0"/>
    <n v="0"/>
    <n v="0"/>
    <s v="FED HOUSNG &amp; COMM DEV FND"/>
    <s v="FHCD 2013 HOME ADMIN"/>
    <s v="HOME ADMIN"/>
    <s v="HOUSING AND COMMUNITY DEVELOPMENT"/>
  </r>
  <r>
    <x v="0"/>
    <s v="1114434"/>
    <s v="350006"/>
    <x v="74"/>
    <s v="5590000"/>
    <n v="2015"/>
    <x v="3"/>
    <x v="74"/>
    <n v="0"/>
    <n v="0"/>
    <n v="0"/>
    <n v="0"/>
    <n v="0"/>
    <s v="N/A"/>
    <n v="0"/>
    <n v="0"/>
    <n v="0"/>
    <n v="0"/>
    <n v="0"/>
    <n v="0"/>
    <n v="0"/>
    <n v="0"/>
    <n v="0"/>
    <n v="0"/>
    <n v="0"/>
    <n v="0"/>
    <n v="0"/>
    <s v="FED HOUSNG &amp; COMM DEV FND"/>
    <s v="FHCD 2013 HOME ADMIN"/>
    <s v="HOME ADMIN"/>
    <s v="HOUSING AND COMMUNITY DEVELOPMENT"/>
  </r>
  <r>
    <x v="0"/>
    <s v="1114434"/>
    <s v="350006"/>
    <x v="161"/>
    <s v="5590000"/>
    <n v="2015"/>
    <x v="3"/>
    <x v="160"/>
    <n v="0"/>
    <n v="0"/>
    <n v="0"/>
    <n v="0"/>
    <n v="0"/>
    <s v="N/A"/>
    <n v="0"/>
    <n v="0"/>
    <n v="0"/>
    <n v="0"/>
    <n v="0"/>
    <n v="0"/>
    <n v="0"/>
    <n v="0"/>
    <n v="0"/>
    <n v="0"/>
    <n v="0"/>
    <n v="0"/>
    <n v="0"/>
    <s v="FED HOUSNG &amp; COMM DEV FND"/>
    <s v="FHCD 2013 HOME ADMIN"/>
    <s v="HOME ADMIN"/>
    <s v="HOUSING AND COMMUNITY DEVELOPMENT"/>
  </r>
  <r>
    <x v="0"/>
    <s v="1114434"/>
    <s v="350006"/>
    <x v="117"/>
    <s v="5590000"/>
    <n v="2015"/>
    <x v="3"/>
    <x v="117"/>
    <n v="0"/>
    <n v="0"/>
    <n v="0"/>
    <n v="0"/>
    <n v="0"/>
    <s v="N/A"/>
    <n v="0"/>
    <n v="0"/>
    <n v="0"/>
    <n v="0"/>
    <n v="0"/>
    <n v="0"/>
    <n v="0"/>
    <n v="0"/>
    <n v="0"/>
    <n v="0"/>
    <n v="0"/>
    <n v="0"/>
    <n v="0"/>
    <s v="FED HOUSNG &amp; COMM DEV FND"/>
    <s v="FHCD 2013 HOME ADMIN"/>
    <s v="HOME ADMIN"/>
    <s v="HOUSING AND COMMUNITY DEVELOPMENT"/>
  </r>
  <r>
    <x v="0"/>
    <s v="1114434"/>
    <s v="350006"/>
    <x v="153"/>
    <s v="5590000"/>
    <n v="2015"/>
    <x v="3"/>
    <x v="152"/>
    <n v="0"/>
    <n v="0"/>
    <n v="0"/>
    <n v="0"/>
    <n v="0"/>
    <s v="N/A"/>
    <n v="0"/>
    <n v="0"/>
    <n v="0"/>
    <n v="0"/>
    <n v="0"/>
    <n v="0"/>
    <n v="0"/>
    <n v="0"/>
    <n v="0"/>
    <n v="0"/>
    <n v="0"/>
    <n v="0"/>
    <n v="0"/>
    <s v="FED HOUSNG &amp; COMM DEV FND"/>
    <s v="FHCD 2013 HOME ADMIN"/>
    <s v="HOME ADMIN"/>
    <s v="HOUSING AND COMMUNITY DEVELOPMENT"/>
  </r>
  <r>
    <x v="0"/>
    <s v="1114434"/>
    <s v="350006"/>
    <x v="36"/>
    <s v="5590000"/>
    <n v="2015"/>
    <x v="3"/>
    <x v="36"/>
    <n v="0"/>
    <n v="0"/>
    <n v="0"/>
    <n v="0"/>
    <n v="0"/>
    <s v="N/A"/>
    <n v="0"/>
    <n v="0"/>
    <n v="0"/>
    <n v="0"/>
    <n v="0"/>
    <n v="0"/>
    <n v="0"/>
    <n v="0"/>
    <n v="0"/>
    <n v="0"/>
    <n v="0"/>
    <n v="0"/>
    <n v="0"/>
    <s v="FED HOUSNG &amp; COMM DEV FND"/>
    <s v="FHCD 2013 HOME ADMIN"/>
    <s v="HOME ADMIN"/>
    <s v="HOUSING AND COMMUNITY DEVELOPMENT"/>
  </r>
  <r>
    <x v="0"/>
    <s v="1114434"/>
    <s v="350006"/>
    <x v="41"/>
    <s v="5590000"/>
    <n v="2015"/>
    <x v="3"/>
    <x v="41"/>
    <n v="0"/>
    <n v="0"/>
    <n v="0"/>
    <n v="0"/>
    <n v="0"/>
    <s v="N/A"/>
    <n v="0"/>
    <n v="0"/>
    <n v="0"/>
    <n v="0"/>
    <n v="0"/>
    <n v="0"/>
    <n v="0"/>
    <n v="0"/>
    <n v="0"/>
    <n v="0"/>
    <n v="0"/>
    <n v="0"/>
    <n v="0"/>
    <s v="FED HOUSNG &amp; COMM DEV FND"/>
    <s v="FHCD 2013 HOME ADMIN"/>
    <s v="HOME ADMIN"/>
    <s v="HOUSING AND COMMUNITY DEVELOPMENT"/>
  </r>
  <r>
    <x v="0"/>
    <s v="1114434"/>
    <s v="350006"/>
    <x v="136"/>
    <s v="5590000"/>
    <n v="2015"/>
    <x v="3"/>
    <x v="136"/>
    <n v="0"/>
    <n v="0"/>
    <n v="0"/>
    <n v="0"/>
    <n v="0"/>
    <s v="N/A"/>
    <n v="0"/>
    <n v="0"/>
    <n v="0"/>
    <n v="0"/>
    <n v="0"/>
    <n v="0"/>
    <n v="0"/>
    <n v="0"/>
    <n v="0"/>
    <n v="0"/>
    <n v="0"/>
    <n v="0"/>
    <n v="0"/>
    <s v="FED HOUSNG &amp; COMM DEV FND"/>
    <s v="FHCD 2013 HOME ADMIN"/>
    <s v="HOME ADMIN"/>
    <s v="HOUSING AND COMMUNITY DEVELOPMENT"/>
  </r>
  <r>
    <x v="0"/>
    <s v="1114434"/>
    <s v="350006"/>
    <x v="162"/>
    <s v="5590000"/>
    <n v="2015"/>
    <x v="3"/>
    <x v="161"/>
    <n v="0"/>
    <n v="0"/>
    <n v="0"/>
    <n v="0"/>
    <n v="0"/>
    <s v="N/A"/>
    <n v="0"/>
    <n v="0"/>
    <n v="0"/>
    <n v="0"/>
    <n v="0"/>
    <n v="0"/>
    <n v="0"/>
    <n v="0"/>
    <n v="0"/>
    <n v="0"/>
    <n v="0"/>
    <n v="0"/>
    <n v="0"/>
    <s v="FED HOUSNG &amp; COMM DEV FND"/>
    <s v="FHCD 2013 HOME ADMIN"/>
    <s v="HOME ADMIN"/>
    <s v="HOUSING AND COMMUNITY DEVELOPMENT"/>
  </r>
  <r>
    <x v="0"/>
    <s v="1114434"/>
    <s v="350006"/>
    <x v="122"/>
    <s v="5590000"/>
    <n v="2015"/>
    <x v="3"/>
    <x v="122"/>
    <n v="0"/>
    <n v="0"/>
    <n v="0"/>
    <n v="0"/>
    <n v="0"/>
    <s v="N/A"/>
    <n v="0"/>
    <n v="0"/>
    <n v="0"/>
    <n v="0"/>
    <n v="0"/>
    <n v="0"/>
    <n v="0"/>
    <n v="0"/>
    <n v="0"/>
    <n v="0"/>
    <n v="0"/>
    <n v="0"/>
    <n v="0"/>
    <s v="FED HOUSNG &amp; COMM DEV FND"/>
    <s v="FHCD 2013 HOME ADMIN"/>
    <s v="HOME ADMIN"/>
    <s v="HOUSING AND COMMUNITY DEVELOPMENT"/>
  </r>
  <r>
    <x v="0"/>
    <s v="1114434"/>
    <s v="350006"/>
    <x v="116"/>
    <s v="5590000"/>
    <n v="2015"/>
    <x v="3"/>
    <x v="116"/>
    <n v="0"/>
    <n v="0"/>
    <n v="0"/>
    <n v="0"/>
    <n v="0"/>
    <s v="N/A"/>
    <n v="4.7"/>
    <n v="0"/>
    <n v="-4.7"/>
    <n v="4.7"/>
    <n v="0"/>
    <n v="0"/>
    <n v="0"/>
    <n v="0"/>
    <n v="0"/>
    <n v="0"/>
    <n v="0"/>
    <n v="-4.7"/>
    <n v="0"/>
    <s v="FED HOUSNG &amp; COMM DEV FND"/>
    <s v="FHCD 2013 HOME ADMIN"/>
    <s v="HOME ADMIN"/>
    <s v="HOUSING AND COMMUNITY DEVELOPMENT"/>
  </r>
  <r>
    <x v="0"/>
    <s v="1114434"/>
    <s v="350006"/>
    <x v="137"/>
    <s v="5590000"/>
    <n v="2015"/>
    <x v="3"/>
    <x v="137"/>
    <n v="0"/>
    <n v="0"/>
    <n v="0"/>
    <n v="0"/>
    <n v="0"/>
    <s v="N/A"/>
    <n v="0"/>
    <n v="0"/>
    <n v="0"/>
    <n v="0"/>
    <n v="0"/>
    <n v="0"/>
    <n v="0"/>
    <n v="0"/>
    <n v="0"/>
    <n v="0"/>
    <n v="0"/>
    <n v="0"/>
    <n v="0"/>
    <s v="FED HOUSNG &amp; COMM DEV FND"/>
    <s v="FHCD 2013 HOME ADMIN"/>
    <s v="HOME ADMIN"/>
    <s v="HOUSING AND COMMUNITY DEVELOPMENT"/>
  </r>
  <r>
    <x v="0"/>
    <s v="1114434"/>
    <s v="350006"/>
    <x v="132"/>
    <s v="5590000"/>
    <n v="2015"/>
    <x v="3"/>
    <x v="132"/>
    <n v="0"/>
    <n v="0"/>
    <n v="0"/>
    <n v="0"/>
    <n v="0"/>
    <s v="N/A"/>
    <n v="0"/>
    <n v="0"/>
    <n v="0"/>
    <n v="0"/>
    <n v="0"/>
    <n v="0"/>
    <n v="0"/>
    <n v="0"/>
    <n v="0"/>
    <n v="0"/>
    <n v="0"/>
    <n v="0"/>
    <n v="0"/>
    <s v="FED HOUSNG &amp; COMM DEV FND"/>
    <s v="FHCD 2013 HOME ADMIN"/>
    <s v="HOME ADMIN"/>
    <s v="HOUSING AND COMMUNITY DEVELOPMENT"/>
  </r>
  <r>
    <x v="0"/>
    <s v="1114434"/>
    <s v="350006"/>
    <x v="158"/>
    <s v="5590000"/>
    <n v="2015"/>
    <x v="3"/>
    <x v="157"/>
    <n v="0"/>
    <n v="0"/>
    <n v="0"/>
    <n v="0"/>
    <n v="0"/>
    <s v="N/A"/>
    <n v="0"/>
    <n v="0"/>
    <n v="0"/>
    <n v="0"/>
    <n v="0"/>
    <n v="0"/>
    <n v="0"/>
    <n v="0"/>
    <n v="0"/>
    <n v="0"/>
    <n v="0"/>
    <n v="0"/>
    <n v="0"/>
    <s v="FED HOUSNG &amp; COMM DEV FND"/>
    <s v="FHCD 2013 HOME ADMIN"/>
    <s v="HOME ADMIN"/>
    <s v="HOUSING AND COMMUNITY DEVELOPMENT"/>
  </r>
  <r>
    <x v="0"/>
    <s v="1114434"/>
    <s v="350006"/>
    <x v="76"/>
    <s v="5590000"/>
    <n v="2015"/>
    <x v="3"/>
    <x v="76"/>
    <n v="0"/>
    <n v="0"/>
    <n v="0"/>
    <n v="0"/>
    <n v="0"/>
    <s v="N/A"/>
    <n v="0"/>
    <n v="0"/>
    <n v="0"/>
    <n v="0"/>
    <n v="0"/>
    <n v="0"/>
    <n v="0"/>
    <n v="0"/>
    <n v="0"/>
    <n v="0"/>
    <n v="0"/>
    <n v="0"/>
    <n v="0"/>
    <s v="FED HOUSNG &amp; COMM DEV FND"/>
    <s v="FHCD 2013 HOME ADMIN"/>
    <s v="HOME ADMIN"/>
    <s v="HOUSING AND COMMUNITY DEVELOPMENT"/>
  </r>
  <r>
    <x v="0"/>
    <s v="1114434"/>
    <s v="350006"/>
    <x v="42"/>
    <s v="5590000"/>
    <n v="2015"/>
    <x v="3"/>
    <x v="42"/>
    <n v="0"/>
    <n v="0"/>
    <n v="0"/>
    <n v="0"/>
    <n v="0"/>
    <s v="N/A"/>
    <n v="0"/>
    <n v="0"/>
    <n v="0"/>
    <n v="0"/>
    <n v="0"/>
    <n v="0"/>
    <n v="0"/>
    <n v="0"/>
    <n v="0"/>
    <n v="0"/>
    <n v="0"/>
    <n v="0"/>
    <n v="0"/>
    <s v="FED HOUSNG &amp; COMM DEV FND"/>
    <s v="FHCD 2013 HOME ADMIN"/>
    <s v="HOME ADMIN"/>
    <s v="HOUSING AND COMMUNITY DEVELOPMENT"/>
  </r>
  <r>
    <x v="0"/>
    <s v="1114434"/>
    <s v="350006"/>
    <x v="110"/>
    <s v="5590000"/>
    <n v="2015"/>
    <x v="3"/>
    <x v="110"/>
    <n v="0"/>
    <n v="0"/>
    <n v="0"/>
    <n v="0"/>
    <n v="0"/>
    <s v="N/A"/>
    <n v="0"/>
    <n v="0"/>
    <n v="0"/>
    <n v="0"/>
    <n v="0"/>
    <n v="0"/>
    <n v="0"/>
    <n v="0"/>
    <n v="0"/>
    <n v="0"/>
    <n v="0"/>
    <n v="0"/>
    <n v="0"/>
    <s v="FED HOUSNG &amp; COMM DEV FND"/>
    <s v="FHCD 2013 HOME ADMIN"/>
    <s v="HOME ADMIN"/>
    <s v="HOUSING AND COMMUNITY DEVELOPMENT"/>
  </r>
  <r>
    <x v="0"/>
    <s v="1114434"/>
    <s v="350006"/>
    <x v="103"/>
    <s v="5590000"/>
    <n v="2015"/>
    <x v="3"/>
    <x v="103"/>
    <n v="0"/>
    <n v="0"/>
    <n v="0"/>
    <n v="0"/>
    <n v="0"/>
    <s v="N/A"/>
    <n v="0"/>
    <n v="0"/>
    <n v="0"/>
    <n v="0"/>
    <n v="0"/>
    <n v="0"/>
    <n v="0"/>
    <n v="0"/>
    <n v="0"/>
    <n v="0"/>
    <n v="0"/>
    <n v="0"/>
    <n v="0"/>
    <s v="FED HOUSNG &amp; COMM DEV FND"/>
    <s v="FHCD 2013 HOME ADMIN"/>
    <s v="HOME ADMIN"/>
    <s v="HOUSING AND COMMUNITY DEVELOPMENT"/>
  </r>
  <r>
    <x v="0"/>
    <s v="1114434"/>
    <s v="350006"/>
    <x v="53"/>
    <s v="5590000"/>
    <n v="2015"/>
    <x v="3"/>
    <x v="53"/>
    <n v="0"/>
    <n v="0"/>
    <n v="0"/>
    <n v="0"/>
    <n v="0"/>
    <s v="N/A"/>
    <n v="0"/>
    <n v="0"/>
    <n v="0"/>
    <n v="0"/>
    <n v="0"/>
    <n v="0"/>
    <n v="0"/>
    <n v="0"/>
    <n v="0"/>
    <n v="0"/>
    <n v="0"/>
    <n v="0"/>
    <n v="0"/>
    <s v="FED HOUSNG &amp; COMM DEV FND"/>
    <s v="FHCD 2013 HOME ADMIN"/>
    <s v="HOME ADMIN"/>
    <s v="HOUSING AND COMMUNITY DEVELOPMENT"/>
  </r>
  <r>
    <x v="0"/>
    <s v="1114434"/>
    <s v="350006"/>
    <x v="54"/>
    <s v="5590000"/>
    <n v="2015"/>
    <x v="3"/>
    <x v="54"/>
    <n v="0"/>
    <n v="0"/>
    <n v="0"/>
    <n v="0"/>
    <n v="0"/>
    <s v="N/A"/>
    <n v="0"/>
    <n v="0"/>
    <n v="0"/>
    <n v="0"/>
    <n v="0"/>
    <n v="0"/>
    <n v="0"/>
    <n v="0"/>
    <n v="0"/>
    <n v="0"/>
    <n v="0"/>
    <n v="0"/>
    <n v="0"/>
    <s v="FED HOUSNG &amp; COMM DEV FND"/>
    <s v="FHCD 2013 HOME ADMIN"/>
    <s v="HOME ADMIN"/>
    <s v="HOUSING AND COMMUNITY DEVELOPMENT"/>
  </r>
  <r>
    <x v="0"/>
    <s v="1114822"/>
    <s v="000000"/>
    <x v="6"/>
    <s v="0000000"/>
    <n v="2015"/>
    <x v="0"/>
    <x v="6"/>
    <n v="0"/>
    <n v="0"/>
    <n v="0"/>
    <n v="0"/>
    <n v="0"/>
    <s v="N/A"/>
    <n v="0"/>
    <n v="0"/>
    <n v="0"/>
    <n v="0"/>
    <n v="0"/>
    <n v="0"/>
    <n v="0"/>
    <n v="0"/>
    <n v="0"/>
    <n v="0"/>
    <n v="0"/>
    <n v="0"/>
    <n v="0"/>
    <s v="FED HOUSNG &amp; COMM DEV FND"/>
    <s v="FHCD JAYNE WISSEL H11"/>
    <s v="DEFAULT"/>
    <s v="Default"/>
  </r>
  <r>
    <x v="0"/>
    <s v="1114822"/>
    <s v="000000"/>
    <x v="9"/>
    <s v="0000000"/>
    <n v="2015"/>
    <x v="0"/>
    <x v="9"/>
    <n v="0"/>
    <n v="0"/>
    <n v="-5000"/>
    <n v="0"/>
    <n v="5000"/>
    <s v="N/A"/>
    <n v="0"/>
    <n v="0"/>
    <n v="0"/>
    <n v="0"/>
    <n v="0"/>
    <n v="0"/>
    <n v="-5000"/>
    <n v="0"/>
    <n v="0"/>
    <n v="0"/>
    <n v="0"/>
    <n v="0"/>
    <n v="0"/>
    <s v="FED HOUSNG &amp; COMM DEV FND"/>
    <s v="FHCD JAYNE WISSEL H11"/>
    <s v="DEFAULT"/>
    <s v="Default"/>
  </r>
  <r>
    <x v="0"/>
    <s v="1114822"/>
    <s v="000000"/>
    <x v="29"/>
    <s v="0000000"/>
    <n v="2015"/>
    <x v="1"/>
    <x v="29"/>
    <n v="0"/>
    <n v="0"/>
    <n v="5146.34"/>
    <n v="0"/>
    <n v="-5146.34"/>
    <s v="N/A"/>
    <n v="0"/>
    <n v="0"/>
    <n v="0"/>
    <n v="0"/>
    <n v="0"/>
    <n v="0"/>
    <n v="5146.34"/>
    <n v="0"/>
    <n v="0"/>
    <n v="0"/>
    <n v="0"/>
    <n v="0"/>
    <n v="0"/>
    <s v="FED HOUSNG &amp; COMM DEV FND"/>
    <s v="FHCD JAYNE WISSEL H11"/>
    <s v="DEFAULT"/>
    <s v="Default"/>
  </r>
  <r>
    <x v="0"/>
    <s v="1114822"/>
    <s v="350002"/>
    <x v="43"/>
    <s v="0000000"/>
    <n v="2015"/>
    <x v="4"/>
    <x v="43"/>
    <n v="0"/>
    <n v="0"/>
    <n v="0"/>
    <n v="0"/>
    <n v="0"/>
    <s v="N/A"/>
    <n v="0"/>
    <n v="0"/>
    <n v="0"/>
    <n v="0"/>
    <n v="0"/>
    <n v="0"/>
    <n v="0"/>
    <n v="0"/>
    <n v="0"/>
    <n v="0"/>
    <n v="0"/>
    <n v="0"/>
    <n v="0"/>
    <s v="FED HOUSNG &amp; COMM DEV FND"/>
    <s v="FHCD JAYNE WISSEL H11"/>
    <s v="IDIS HOME OWNERS REHAB"/>
    <s v="Default"/>
  </r>
  <r>
    <x v="0"/>
    <s v="1114822"/>
    <s v="350002"/>
    <x v="37"/>
    <s v="0000000"/>
    <n v="2015"/>
    <x v="4"/>
    <x v="37"/>
    <n v="0"/>
    <n v="0"/>
    <n v="0"/>
    <n v="0"/>
    <n v="0"/>
    <s v="N/A"/>
    <n v="0"/>
    <n v="0"/>
    <n v="0"/>
    <n v="0"/>
    <n v="0"/>
    <n v="0"/>
    <n v="0"/>
    <n v="0"/>
    <n v="0"/>
    <n v="0"/>
    <n v="0"/>
    <n v="0"/>
    <n v="0"/>
    <s v="FED HOUSNG &amp; COMM DEV FND"/>
    <s v="FHCD JAYNE WISSEL H11"/>
    <s v="IDIS HOME OWNERS REHAB"/>
    <s v="Default"/>
  </r>
  <r>
    <x v="0"/>
    <s v="1114822"/>
    <s v="350002"/>
    <x v="36"/>
    <s v="5590000"/>
    <n v="2015"/>
    <x v="3"/>
    <x v="36"/>
    <n v="0"/>
    <n v="0"/>
    <n v="0"/>
    <n v="0"/>
    <n v="0"/>
    <s v="N/A"/>
    <n v="0"/>
    <n v="0"/>
    <n v="0"/>
    <n v="0"/>
    <n v="0"/>
    <n v="0"/>
    <n v="0"/>
    <n v="0"/>
    <n v="0"/>
    <n v="0"/>
    <n v="0"/>
    <n v="0"/>
    <n v="0"/>
    <s v="FED HOUSNG &amp; COMM DEV FND"/>
    <s v="FHCD JAYNE WISSEL H11"/>
    <s v="IDIS HOME OWNERS REHAB"/>
    <s v="HOUSING AND COMMUNITY DEVELOPMENT"/>
  </r>
  <r>
    <x v="0"/>
    <s v="1114822"/>
    <s v="350002"/>
    <x v="163"/>
    <s v="5590000"/>
    <n v="2015"/>
    <x v="3"/>
    <x v="162"/>
    <n v="0"/>
    <n v="0"/>
    <n v="0"/>
    <n v="0"/>
    <n v="0"/>
    <s v="N/A"/>
    <n v="0"/>
    <n v="0"/>
    <n v="0"/>
    <n v="0"/>
    <n v="0"/>
    <n v="0"/>
    <n v="0"/>
    <n v="0"/>
    <n v="0"/>
    <n v="0"/>
    <n v="0"/>
    <n v="0"/>
    <n v="0"/>
    <s v="FED HOUSNG &amp; COMM DEV FND"/>
    <s v="FHCD JAYNE WISSEL H11"/>
    <s v="IDIS HOME OWNERS REHAB"/>
    <s v="HOUSING AND COMMUNITY DEVELOPMENT"/>
  </r>
  <r>
    <x v="0"/>
    <s v="1114822"/>
    <s v="350002"/>
    <x v="108"/>
    <s v="5590000"/>
    <n v="2015"/>
    <x v="3"/>
    <x v="108"/>
    <n v="0"/>
    <n v="0"/>
    <n v="0"/>
    <n v="0"/>
    <n v="0"/>
    <s v="N/A"/>
    <n v="0"/>
    <n v="0"/>
    <n v="0"/>
    <n v="0"/>
    <n v="0"/>
    <n v="0"/>
    <n v="0"/>
    <n v="0"/>
    <n v="0"/>
    <n v="0"/>
    <n v="0"/>
    <n v="0"/>
    <n v="0"/>
    <s v="FED HOUSNG &amp; COMM DEV FND"/>
    <s v="FHCD JAYNE WISSEL H11"/>
    <s v="IDIS HOME OWNERS REHAB"/>
    <s v="HOUSING AND COMMUNITY DEVELOPMENT"/>
  </r>
  <r>
    <x v="0"/>
    <s v="1115040"/>
    <s v="000000"/>
    <x v="6"/>
    <s v="0000000"/>
    <n v="2015"/>
    <x v="0"/>
    <x v="6"/>
    <n v="0"/>
    <n v="0"/>
    <n v="0"/>
    <n v="0"/>
    <n v="0"/>
    <s v="N/A"/>
    <n v="0"/>
    <n v="0"/>
    <n v="0"/>
    <n v="0"/>
    <n v="0"/>
    <n v="0"/>
    <n v="0"/>
    <n v="0"/>
    <n v="0"/>
    <n v="0"/>
    <n v="0"/>
    <n v="0"/>
    <n v="0"/>
    <s v="FED HOUSNG &amp; COMM DEV FND"/>
    <s v="FHCD HPL AVONDALE PRK ESSH E12"/>
    <s v="DEFAULT"/>
    <s v="Default"/>
  </r>
  <r>
    <x v="0"/>
    <s v="1115040"/>
    <s v="000000"/>
    <x v="9"/>
    <s v="0000000"/>
    <n v="2015"/>
    <x v="0"/>
    <x v="9"/>
    <n v="0"/>
    <n v="0"/>
    <n v="0"/>
    <n v="0"/>
    <n v="0"/>
    <s v="N/A"/>
    <n v="0"/>
    <n v="0"/>
    <n v="0"/>
    <n v="0"/>
    <n v="0"/>
    <n v="0"/>
    <n v="0"/>
    <n v="0"/>
    <n v="0"/>
    <n v="0"/>
    <n v="0"/>
    <n v="0"/>
    <n v="0"/>
    <s v="FED HOUSNG &amp; COMM DEV FND"/>
    <s v="FHCD HPL AVONDALE PRK ESSH E12"/>
    <s v="DEFAULT"/>
    <s v="Default"/>
  </r>
  <r>
    <x v="0"/>
    <s v="1115040"/>
    <s v="000000"/>
    <x v="29"/>
    <s v="0000000"/>
    <n v="2015"/>
    <x v="1"/>
    <x v="29"/>
    <n v="0"/>
    <n v="0"/>
    <n v="-10"/>
    <n v="0"/>
    <n v="10"/>
    <s v="N/A"/>
    <n v="0"/>
    <n v="0"/>
    <n v="0"/>
    <n v="0"/>
    <n v="0"/>
    <n v="0"/>
    <n v="-10"/>
    <n v="0"/>
    <n v="0"/>
    <n v="0"/>
    <n v="0"/>
    <n v="0"/>
    <n v="0"/>
    <s v="FED HOUSNG &amp; COMM DEV FND"/>
    <s v="FHCD HPL AVONDALE PRK ESSH E12"/>
    <s v="DEFAULT"/>
    <s v="Default"/>
  </r>
  <r>
    <x v="0"/>
    <s v="1115040"/>
    <s v="350206"/>
    <x v="62"/>
    <s v="0000000"/>
    <n v="2015"/>
    <x v="4"/>
    <x v="62"/>
    <n v="0"/>
    <n v="0"/>
    <n v="0"/>
    <n v="0"/>
    <n v="0"/>
    <s v="N/A"/>
    <n v="0"/>
    <n v="0"/>
    <n v="0"/>
    <n v="0"/>
    <n v="0"/>
    <n v="0"/>
    <n v="0"/>
    <n v="0"/>
    <n v="0"/>
    <n v="0"/>
    <n v="0"/>
    <n v="0"/>
    <n v="0"/>
    <s v="FED HOUSNG &amp; COMM DEV FND"/>
    <s v="FHCD HPL AVONDALE PRK ESSH E12"/>
    <s v="ESG PROGRAM"/>
    <s v="Default"/>
  </r>
  <r>
    <x v="0"/>
    <s v="1115040"/>
    <s v="350206"/>
    <x v="46"/>
    <s v="0000000"/>
    <n v="2015"/>
    <x v="4"/>
    <x v="46"/>
    <n v="0"/>
    <n v="0"/>
    <n v="0"/>
    <n v="0"/>
    <n v="0"/>
    <s v="N/A"/>
    <n v="0"/>
    <n v="0"/>
    <n v="0"/>
    <n v="0"/>
    <n v="0"/>
    <n v="0"/>
    <n v="0"/>
    <n v="0"/>
    <n v="0"/>
    <n v="0"/>
    <n v="0"/>
    <n v="0"/>
    <n v="0"/>
    <s v="FED HOUSNG &amp; COMM DEV FND"/>
    <s v="FHCD HPL AVONDALE PRK ESSH E12"/>
    <s v="ESG PROGRAM"/>
    <s v="Default"/>
  </r>
  <r>
    <x v="0"/>
    <s v="1115040"/>
    <s v="350206"/>
    <x v="41"/>
    <s v="5590000"/>
    <n v="2015"/>
    <x v="3"/>
    <x v="41"/>
    <n v="0"/>
    <n v="0"/>
    <n v="0"/>
    <n v="0"/>
    <n v="0"/>
    <s v="N/A"/>
    <n v="0"/>
    <n v="0"/>
    <n v="0"/>
    <n v="0"/>
    <n v="0"/>
    <n v="0"/>
    <n v="0"/>
    <n v="0"/>
    <n v="0"/>
    <n v="0"/>
    <n v="0"/>
    <n v="0"/>
    <n v="0"/>
    <s v="FED HOUSNG &amp; COMM DEV FND"/>
    <s v="FHCD HPL AVONDALE PRK ESSH E12"/>
    <s v="ESG PROGRAM"/>
    <s v="HOUSING AND COMMUNITY DEVELOPMENT"/>
  </r>
  <r>
    <x v="0"/>
    <s v="1115040"/>
    <s v="350206"/>
    <x v="108"/>
    <s v="5590000"/>
    <n v="2015"/>
    <x v="3"/>
    <x v="108"/>
    <n v="0"/>
    <n v="0"/>
    <n v="0"/>
    <n v="0"/>
    <n v="0"/>
    <s v="N/A"/>
    <n v="0"/>
    <n v="0"/>
    <n v="0"/>
    <n v="0"/>
    <n v="0"/>
    <n v="0"/>
    <n v="0"/>
    <n v="0"/>
    <n v="0"/>
    <n v="0"/>
    <n v="0"/>
    <n v="0"/>
    <n v="0"/>
    <s v="FED HOUSNG &amp; COMM DEV FND"/>
    <s v="FHCD HPL AVONDALE PRK ESSH E12"/>
    <s v="ESG PROGRAM"/>
    <s v="HOUSING AND COMMUNITY DEVELOPMENT"/>
  </r>
  <r>
    <x v="0"/>
    <s v="1115041"/>
    <s v="000000"/>
    <x v="6"/>
    <s v="0000000"/>
    <n v="2015"/>
    <x v="0"/>
    <x v="6"/>
    <n v="0"/>
    <n v="0"/>
    <n v="0"/>
    <n v="0"/>
    <n v="0"/>
    <s v="N/A"/>
    <n v="0"/>
    <n v="0"/>
    <n v="0"/>
    <n v="0"/>
    <n v="0"/>
    <n v="0"/>
    <n v="0"/>
    <n v="0"/>
    <n v="0"/>
    <n v="0"/>
    <n v="0"/>
    <n v="0"/>
    <n v="0"/>
    <s v="FED HOUSNG &amp; COMM DEV FND"/>
    <s v="FHCD HPL KENMORE FAMI ESSH E12"/>
    <s v="DEFAULT"/>
    <s v="Default"/>
  </r>
  <r>
    <x v="0"/>
    <s v="1115041"/>
    <s v="000000"/>
    <x v="9"/>
    <s v="0000000"/>
    <n v="2015"/>
    <x v="0"/>
    <x v="9"/>
    <n v="0"/>
    <n v="0"/>
    <n v="0"/>
    <n v="0"/>
    <n v="0"/>
    <s v="N/A"/>
    <n v="0"/>
    <n v="0"/>
    <n v="0"/>
    <n v="0"/>
    <n v="0"/>
    <n v="0"/>
    <n v="0"/>
    <n v="0"/>
    <n v="0"/>
    <n v="0"/>
    <n v="0"/>
    <n v="0"/>
    <n v="0"/>
    <s v="FED HOUSNG &amp; COMM DEV FND"/>
    <s v="FHCD HPL KENMORE FAMI ESSH E12"/>
    <s v="DEFAULT"/>
    <s v="Default"/>
  </r>
  <r>
    <x v="0"/>
    <s v="1115041"/>
    <s v="000000"/>
    <x v="19"/>
    <s v="0000000"/>
    <n v="2015"/>
    <x v="1"/>
    <x v="19"/>
    <n v="0"/>
    <n v="0"/>
    <n v="0"/>
    <n v="0"/>
    <n v="0"/>
    <s v="N/A"/>
    <n v="0"/>
    <n v="0"/>
    <n v="0"/>
    <n v="0"/>
    <n v="0"/>
    <n v="0"/>
    <n v="0"/>
    <n v="0"/>
    <n v="0"/>
    <n v="0"/>
    <n v="0"/>
    <n v="0"/>
    <n v="0"/>
    <s v="FED HOUSNG &amp; COMM DEV FND"/>
    <s v="FHCD HPL KENMORE FAMI ESSH E12"/>
    <s v="DEFAULT"/>
    <s v="Default"/>
  </r>
  <r>
    <x v="0"/>
    <s v="1115041"/>
    <s v="000000"/>
    <x v="29"/>
    <s v="0000000"/>
    <n v="2015"/>
    <x v="1"/>
    <x v="29"/>
    <n v="0"/>
    <n v="0"/>
    <n v="0"/>
    <n v="0"/>
    <n v="0"/>
    <s v="N/A"/>
    <n v="0"/>
    <n v="0"/>
    <n v="0"/>
    <n v="0"/>
    <n v="0"/>
    <n v="0"/>
    <n v="0"/>
    <n v="0"/>
    <n v="0"/>
    <n v="0"/>
    <n v="0"/>
    <n v="0"/>
    <n v="0"/>
    <s v="FED HOUSNG &amp; COMM DEV FND"/>
    <s v="FHCD HPL KENMORE FAMI ESSH E12"/>
    <s v="DEFAULT"/>
    <s v="Default"/>
  </r>
  <r>
    <x v="0"/>
    <s v="1115041"/>
    <s v="350206"/>
    <x v="62"/>
    <s v="0000000"/>
    <n v="2015"/>
    <x v="4"/>
    <x v="62"/>
    <n v="0"/>
    <n v="0"/>
    <n v="0"/>
    <n v="0"/>
    <n v="0"/>
    <s v="N/A"/>
    <n v="0"/>
    <n v="0"/>
    <n v="0"/>
    <n v="0"/>
    <n v="0"/>
    <n v="0"/>
    <n v="0"/>
    <n v="0"/>
    <n v="0"/>
    <n v="0"/>
    <n v="0"/>
    <n v="0"/>
    <n v="0"/>
    <s v="FED HOUSNG &amp; COMM DEV FND"/>
    <s v="FHCD HPL KENMORE FAMI ESSH E12"/>
    <s v="ESG PROGRAM"/>
    <s v="Default"/>
  </r>
  <r>
    <x v="0"/>
    <s v="1115041"/>
    <s v="350206"/>
    <x v="46"/>
    <s v="0000000"/>
    <n v="2015"/>
    <x v="4"/>
    <x v="46"/>
    <n v="0"/>
    <n v="0"/>
    <n v="0"/>
    <n v="0"/>
    <n v="0"/>
    <s v="N/A"/>
    <n v="0"/>
    <n v="0"/>
    <n v="0"/>
    <n v="0"/>
    <n v="0"/>
    <n v="0"/>
    <n v="0"/>
    <n v="0"/>
    <n v="0"/>
    <n v="0"/>
    <n v="0"/>
    <n v="0"/>
    <n v="0"/>
    <s v="FED HOUSNG &amp; COMM DEV FND"/>
    <s v="FHCD HPL KENMORE FAMI ESSH E12"/>
    <s v="ESG PROGRAM"/>
    <s v="Default"/>
  </r>
  <r>
    <x v="0"/>
    <s v="1115041"/>
    <s v="350206"/>
    <x v="41"/>
    <s v="5590000"/>
    <n v="2015"/>
    <x v="3"/>
    <x v="41"/>
    <n v="0"/>
    <n v="0"/>
    <n v="0"/>
    <n v="0"/>
    <n v="0"/>
    <s v="N/A"/>
    <n v="0"/>
    <n v="0"/>
    <n v="0"/>
    <n v="0"/>
    <n v="0"/>
    <n v="0"/>
    <n v="0"/>
    <n v="0"/>
    <n v="0"/>
    <n v="0"/>
    <n v="0"/>
    <n v="0"/>
    <n v="0"/>
    <s v="FED HOUSNG &amp; COMM DEV FND"/>
    <s v="FHCD HPL KENMORE FAMI ESSH E12"/>
    <s v="ESG PROGRAM"/>
    <s v="HOUSING AND COMMUNITY DEVELOPMENT"/>
  </r>
  <r>
    <x v="0"/>
    <s v="1115041"/>
    <s v="350206"/>
    <x v="112"/>
    <s v="5590000"/>
    <n v="2015"/>
    <x v="3"/>
    <x v="112"/>
    <n v="0"/>
    <n v="0"/>
    <n v="0"/>
    <n v="0"/>
    <n v="0"/>
    <s v="N/A"/>
    <n v="0"/>
    <n v="0"/>
    <n v="0"/>
    <n v="0"/>
    <n v="0"/>
    <n v="0"/>
    <n v="0"/>
    <n v="0"/>
    <n v="0"/>
    <n v="0"/>
    <n v="0"/>
    <n v="0"/>
    <n v="0"/>
    <s v="FED HOUSNG &amp; COMM DEV FND"/>
    <s v="FHCD HPL KENMORE FAMI ESSH E12"/>
    <s v="ESG PROGRAM"/>
    <s v="HOUSING AND COMMUNITY DEVELOPMENT"/>
  </r>
  <r>
    <x v="0"/>
    <s v="1115041"/>
    <s v="350206"/>
    <x v="108"/>
    <s v="5590000"/>
    <n v="2015"/>
    <x v="3"/>
    <x v="108"/>
    <n v="0"/>
    <n v="0"/>
    <n v="0"/>
    <n v="0"/>
    <n v="0"/>
    <s v="N/A"/>
    <n v="0"/>
    <n v="0"/>
    <n v="0"/>
    <n v="0"/>
    <n v="0"/>
    <n v="0"/>
    <n v="0"/>
    <n v="0"/>
    <n v="0"/>
    <n v="0"/>
    <n v="0"/>
    <n v="0"/>
    <n v="0"/>
    <s v="FED HOUSNG &amp; COMM DEV FND"/>
    <s v="FHCD HPL KENMORE FAMI ESSH E12"/>
    <s v="ESG PROGRAM"/>
    <s v="HOUSING AND COMMUNITY DEVELOPMENT"/>
  </r>
  <r>
    <x v="0"/>
    <s v="1115042"/>
    <s v="000000"/>
    <x v="6"/>
    <s v="0000000"/>
    <n v="2015"/>
    <x v="0"/>
    <x v="6"/>
    <n v="0"/>
    <n v="0"/>
    <n v="0"/>
    <n v="0"/>
    <n v="0"/>
    <s v="N/A"/>
    <n v="0"/>
    <n v="0"/>
    <n v="0"/>
    <n v="0"/>
    <n v="0"/>
    <n v="0"/>
    <n v="0"/>
    <n v="0"/>
    <n v="0"/>
    <n v="0"/>
    <n v="0"/>
    <n v="0"/>
    <n v="0"/>
    <s v="FED HOUSNG &amp; COMM DEV FND"/>
    <s v="FHCD MSC FAMILY SHLTR ESSH E12"/>
    <s v="DEFAULT"/>
    <s v="Default"/>
  </r>
  <r>
    <x v="0"/>
    <s v="1115042"/>
    <s v="000000"/>
    <x v="9"/>
    <s v="0000000"/>
    <n v="2015"/>
    <x v="0"/>
    <x v="9"/>
    <n v="0"/>
    <n v="0"/>
    <n v="0"/>
    <n v="0"/>
    <n v="0"/>
    <s v="N/A"/>
    <n v="0"/>
    <n v="0"/>
    <n v="0"/>
    <n v="0"/>
    <n v="0"/>
    <n v="0"/>
    <n v="0"/>
    <n v="0"/>
    <n v="0"/>
    <n v="0"/>
    <n v="0"/>
    <n v="0"/>
    <n v="0"/>
    <s v="FED HOUSNG &amp; COMM DEV FND"/>
    <s v="FHCD MSC FAMILY SHLTR ESSH E12"/>
    <s v="DEFAULT"/>
    <s v="Default"/>
  </r>
  <r>
    <x v="0"/>
    <s v="1115042"/>
    <s v="000000"/>
    <x v="19"/>
    <s v="0000000"/>
    <n v="2015"/>
    <x v="1"/>
    <x v="19"/>
    <n v="0"/>
    <n v="0"/>
    <n v="0"/>
    <n v="0"/>
    <n v="0"/>
    <s v="N/A"/>
    <n v="0"/>
    <n v="0"/>
    <n v="0"/>
    <n v="0"/>
    <n v="0"/>
    <n v="0"/>
    <n v="0"/>
    <n v="0"/>
    <n v="0"/>
    <n v="0"/>
    <n v="0"/>
    <n v="0"/>
    <n v="0"/>
    <s v="FED HOUSNG &amp; COMM DEV FND"/>
    <s v="FHCD MSC FAMILY SHLTR ESSH E12"/>
    <s v="DEFAULT"/>
    <s v="Default"/>
  </r>
  <r>
    <x v="0"/>
    <s v="1115042"/>
    <s v="000000"/>
    <x v="29"/>
    <s v="0000000"/>
    <n v="2015"/>
    <x v="1"/>
    <x v="29"/>
    <n v="0"/>
    <n v="0"/>
    <n v="0"/>
    <n v="0"/>
    <n v="0"/>
    <s v="N/A"/>
    <n v="0"/>
    <n v="0"/>
    <n v="0"/>
    <n v="0"/>
    <n v="0"/>
    <n v="0"/>
    <n v="0"/>
    <n v="0"/>
    <n v="0"/>
    <n v="0"/>
    <n v="0"/>
    <n v="0"/>
    <n v="0"/>
    <s v="FED HOUSNG &amp; COMM DEV FND"/>
    <s v="FHCD MSC FAMILY SHLTR ESSH E12"/>
    <s v="DEFAULT"/>
    <s v="Default"/>
  </r>
  <r>
    <x v="0"/>
    <s v="1115042"/>
    <s v="350206"/>
    <x v="62"/>
    <s v="0000000"/>
    <n v="2015"/>
    <x v="4"/>
    <x v="62"/>
    <n v="0"/>
    <n v="0"/>
    <n v="0"/>
    <n v="0"/>
    <n v="0"/>
    <s v="N/A"/>
    <n v="0"/>
    <n v="0"/>
    <n v="0"/>
    <n v="0"/>
    <n v="0"/>
    <n v="0"/>
    <n v="0"/>
    <n v="0"/>
    <n v="0"/>
    <n v="0"/>
    <n v="0"/>
    <n v="0"/>
    <n v="0"/>
    <s v="FED HOUSNG &amp; COMM DEV FND"/>
    <s v="FHCD MSC FAMILY SHLTR ESSH E12"/>
    <s v="ESG PROGRAM"/>
    <s v="Default"/>
  </r>
  <r>
    <x v="0"/>
    <s v="1115042"/>
    <s v="350206"/>
    <x v="46"/>
    <s v="0000000"/>
    <n v="2015"/>
    <x v="4"/>
    <x v="46"/>
    <n v="0"/>
    <n v="0"/>
    <n v="0"/>
    <n v="0"/>
    <n v="0"/>
    <s v="N/A"/>
    <n v="0"/>
    <n v="0"/>
    <n v="0"/>
    <n v="0"/>
    <n v="0"/>
    <n v="0"/>
    <n v="0"/>
    <n v="0"/>
    <n v="0"/>
    <n v="0"/>
    <n v="0"/>
    <n v="0"/>
    <n v="0"/>
    <s v="FED HOUSNG &amp; COMM DEV FND"/>
    <s v="FHCD MSC FAMILY SHLTR ESSH E12"/>
    <s v="ESG PROGRAM"/>
    <s v="Default"/>
  </r>
  <r>
    <x v="0"/>
    <s v="1115042"/>
    <s v="350206"/>
    <x v="41"/>
    <s v="5590000"/>
    <n v="2015"/>
    <x v="3"/>
    <x v="41"/>
    <n v="0"/>
    <n v="0"/>
    <n v="0"/>
    <n v="0"/>
    <n v="0"/>
    <s v="N/A"/>
    <n v="0"/>
    <n v="0"/>
    <n v="0"/>
    <n v="0"/>
    <n v="0"/>
    <n v="0"/>
    <n v="0"/>
    <n v="0"/>
    <n v="0"/>
    <n v="0"/>
    <n v="0"/>
    <n v="0"/>
    <n v="0"/>
    <s v="FED HOUSNG &amp; COMM DEV FND"/>
    <s v="FHCD MSC FAMILY SHLTR ESSH E12"/>
    <s v="ESG PROGRAM"/>
    <s v="HOUSING AND COMMUNITY DEVELOPMENT"/>
  </r>
  <r>
    <x v="0"/>
    <s v="1115042"/>
    <s v="350206"/>
    <x v="112"/>
    <s v="5590000"/>
    <n v="2015"/>
    <x v="3"/>
    <x v="112"/>
    <n v="0"/>
    <n v="0"/>
    <n v="0"/>
    <n v="0"/>
    <n v="0"/>
    <s v="N/A"/>
    <n v="0"/>
    <n v="0"/>
    <n v="0"/>
    <n v="0"/>
    <n v="0"/>
    <n v="0"/>
    <n v="0"/>
    <n v="0"/>
    <n v="0"/>
    <n v="0"/>
    <n v="0"/>
    <n v="0"/>
    <n v="0"/>
    <s v="FED HOUSNG &amp; COMM DEV FND"/>
    <s v="FHCD MSC FAMILY SHLTR ESSH E12"/>
    <s v="ESG PROGRAM"/>
    <s v="HOUSING AND COMMUNITY DEVELOPMENT"/>
  </r>
  <r>
    <x v="0"/>
    <s v="1115042"/>
    <s v="350206"/>
    <x v="108"/>
    <s v="5590000"/>
    <n v="2015"/>
    <x v="3"/>
    <x v="108"/>
    <n v="0"/>
    <n v="0"/>
    <n v="0"/>
    <n v="0"/>
    <n v="0"/>
    <s v="N/A"/>
    <n v="0"/>
    <n v="0"/>
    <n v="0"/>
    <n v="0"/>
    <n v="0"/>
    <n v="0"/>
    <n v="0"/>
    <n v="0"/>
    <n v="0"/>
    <n v="0"/>
    <n v="0"/>
    <n v="0"/>
    <n v="0"/>
    <s v="FED HOUSNG &amp; COMM DEV FND"/>
    <s v="FHCD MSC FAMILY SHLTR ESSH E12"/>
    <s v="ESG PROGRAM"/>
    <s v="HOUSING AND COMMUNITY DEVELOPMENT"/>
  </r>
  <r>
    <x v="0"/>
    <s v="1115043"/>
    <s v="000000"/>
    <x v="6"/>
    <s v="0000000"/>
    <n v="2015"/>
    <x v="0"/>
    <x v="6"/>
    <n v="0"/>
    <n v="0"/>
    <n v="0"/>
    <n v="0"/>
    <n v="0"/>
    <s v="N/A"/>
    <n v="0"/>
    <n v="0"/>
    <n v="0"/>
    <n v="0"/>
    <n v="0"/>
    <n v="0"/>
    <n v="0"/>
    <n v="0"/>
    <n v="0"/>
    <n v="0"/>
    <n v="0"/>
    <n v="0"/>
    <n v="0"/>
    <s v="FED HOUSNG &amp; COMM DEV FND"/>
    <s v="FHCD YWC SKC FAM SHLT ESSH E12"/>
    <s v="DEFAULT"/>
    <s v="Default"/>
  </r>
  <r>
    <x v="0"/>
    <s v="1115043"/>
    <s v="000000"/>
    <x v="9"/>
    <s v="0000000"/>
    <n v="2015"/>
    <x v="0"/>
    <x v="9"/>
    <n v="0"/>
    <n v="0"/>
    <n v="-10"/>
    <n v="0"/>
    <n v="10"/>
    <s v="N/A"/>
    <n v="0"/>
    <n v="0"/>
    <n v="0"/>
    <n v="0"/>
    <n v="0"/>
    <n v="0"/>
    <n v="-10"/>
    <n v="0"/>
    <n v="0"/>
    <n v="0"/>
    <n v="0"/>
    <n v="0"/>
    <n v="0"/>
    <s v="FED HOUSNG &amp; COMM DEV FND"/>
    <s v="FHCD YWC SKC FAM SHLT ESSH E12"/>
    <s v="DEFAULT"/>
    <s v="Default"/>
  </r>
  <r>
    <x v="0"/>
    <s v="1115043"/>
    <s v="000000"/>
    <x v="29"/>
    <s v="0000000"/>
    <n v="2015"/>
    <x v="1"/>
    <x v="29"/>
    <n v="0"/>
    <n v="0"/>
    <n v="10"/>
    <n v="0"/>
    <n v="-10"/>
    <s v="N/A"/>
    <n v="0"/>
    <n v="0"/>
    <n v="0"/>
    <n v="0"/>
    <n v="0"/>
    <n v="0"/>
    <n v="10"/>
    <n v="0"/>
    <n v="0"/>
    <n v="0"/>
    <n v="0"/>
    <n v="0"/>
    <n v="0"/>
    <s v="FED HOUSNG &amp; COMM DEV FND"/>
    <s v="FHCD YWC SKC FAM SHLT ESSH E12"/>
    <s v="DEFAULT"/>
    <s v="Default"/>
  </r>
  <r>
    <x v="0"/>
    <s v="1115043"/>
    <s v="350206"/>
    <x v="62"/>
    <s v="0000000"/>
    <n v="2015"/>
    <x v="4"/>
    <x v="62"/>
    <n v="0"/>
    <n v="0"/>
    <n v="0"/>
    <n v="0"/>
    <n v="0"/>
    <s v="N/A"/>
    <n v="0"/>
    <n v="0"/>
    <n v="0"/>
    <n v="0"/>
    <n v="0"/>
    <n v="0"/>
    <n v="0"/>
    <n v="0"/>
    <n v="0"/>
    <n v="0"/>
    <n v="0"/>
    <n v="0"/>
    <n v="0"/>
    <s v="FED HOUSNG &amp; COMM DEV FND"/>
    <s v="FHCD YWC SKC FAM SHLT ESSH E12"/>
    <s v="ESG PROGRAM"/>
    <s v="Default"/>
  </r>
  <r>
    <x v="0"/>
    <s v="1115043"/>
    <s v="350206"/>
    <x v="46"/>
    <s v="0000000"/>
    <n v="2015"/>
    <x v="4"/>
    <x v="46"/>
    <n v="0"/>
    <n v="0"/>
    <n v="0"/>
    <n v="0"/>
    <n v="0"/>
    <s v="N/A"/>
    <n v="0"/>
    <n v="0"/>
    <n v="0"/>
    <n v="0"/>
    <n v="0"/>
    <n v="0"/>
    <n v="0"/>
    <n v="0"/>
    <n v="0"/>
    <n v="0"/>
    <n v="0"/>
    <n v="0"/>
    <n v="0"/>
    <s v="FED HOUSNG &amp; COMM DEV FND"/>
    <s v="FHCD YWC SKC FAM SHLT ESSH E12"/>
    <s v="ESG PROGRAM"/>
    <s v="Default"/>
  </r>
  <r>
    <x v="0"/>
    <s v="1115043"/>
    <s v="350206"/>
    <x v="41"/>
    <s v="5590000"/>
    <n v="2015"/>
    <x v="3"/>
    <x v="41"/>
    <n v="0"/>
    <n v="0"/>
    <n v="0"/>
    <n v="0"/>
    <n v="0"/>
    <s v="N/A"/>
    <n v="0"/>
    <n v="0"/>
    <n v="0"/>
    <n v="0"/>
    <n v="0"/>
    <n v="0"/>
    <n v="0"/>
    <n v="0"/>
    <n v="0"/>
    <n v="0"/>
    <n v="0"/>
    <n v="0"/>
    <n v="0"/>
    <s v="FED HOUSNG &amp; COMM DEV FND"/>
    <s v="FHCD YWC SKC FAM SHLT ESSH E12"/>
    <s v="ESG PROGRAM"/>
    <s v="HOUSING AND COMMUNITY DEVELOPMENT"/>
  </r>
  <r>
    <x v="0"/>
    <s v="1115043"/>
    <s v="350206"/>
    <x v="108"/>
    <s v="5590000"/>
    <n v="2015"/>
    <x v="3"/>
    <x v="108"/>
    <n v="0"/>
    <n v="0"/>
    <n v="0"/>
    <n v="0"/>
    <n v="0"/>
    <s v="N/A"/>
    <n v="0"/>
    <n v="0"/>
    <n v="0"/>
    <n v="0"/>
    <n v="0"/>
    <n v="0"/>
    <n v="0"/>
    <n v="0"/>
    <n v="0"/>
    <n v="0"/>
    <n v="0"/>
    <n v="0"/>
    <n v="0"/>
    <s v="FED HOUSNG &amp; COMM DEV FND"/>
    <s v="FHCD YWC SKC FAM SHLT ESSH E12"/>
    <s v="ESG PROGRAM"/>
    <s v="HOUSING AND COMMUNITY DEVELOPMENT"/>
  </r>
  <r>
    <x v="0"/>
    <s v="1115102"/>
    <s v="000000"/>
    <x v="6"/>
    <s v="0000000"/>
    <n v="2015"/>
    <x v="0"/>
    <x v="6"/>
    <n v="0"/>
    <n v="0"/>
    <n v="0"/>
    <n v="0"/>
    <n v="0"/>
    <s v="N/A"/>
    <n v="0"/>
    <n v="0"/>
    <n v="0"/>
    <n v="0"/>
    <n v="0"/>
    <n v="0"/>
    <n v="0"/>
    <n v="0"/>
    <n v="0"/>
    <n v="0"/>
    <n v="0"/>
    <n v="0"/>
    <n v="0"/>
    <s v="FED HOUSNG &amp; COMM DEV FND"/>
    <s v="FHCD REDMOND ES WNTR SHLTR C12"/>
    <s v="DEFAULT"/>
    <s v="Default"/>
  </r>
  <r>
    <x v="0"/>
    <s v="1115102"/>
    <s v="000000"/>
    <x v="9"/>
    <s v="0000000"/>
    <n v="2015"/>
    <x v="0"/>
    <x v="9"/>
    <n v="0"/>
    <n v="0"/>
    <n v="0"/>
    <n v="0"/>
    <n v="0"/>
    <s v="N/A"/>
    <n v="0"/>
    <n v="0"/>
    <n v="0"/>
    <n v="0"/>
    <n v="0"/>
    <n v="0"/>
    <n v="0"/>
    <n v="0"/>
    <n v="0"/>
    <n v="0"/>
    <n v="0"/>
    <n v="0"/>
    <n v="0"/>
    <s v="FED HOUSNG &amp; COMM DEV FND"/>
    <s v="FHCD REDMOND ES WNTR SHLTR C12"/>
    <s v="DEFAULT"/>
    <s v="Default"/>
  </r>
  <r>
    <x v="0"/>
    <s v="1115102"/>
    <s v="000000"/>
    <x v="19"/>
    <s v="0000000"/>
    <n v="2015"/>
    <x v="1"/>
    <x v="19"/>
    <n v="0"/>
    <n v="0"/>
    <n v="0"/>
    <n v="0"/>
    <n v="0"/>
    <s v="N/A"/>
    <n v="0"/>
    <n v="0"/>
    <n v="0"/>
    <n v="0"/>
    <n v="0"/>
    <n v="0"/>
    <n v="0"/>
    <n v="0"/>
    <n v="0"/>
    <n v="0"/>
    <n v="0"/>
    <n v="0"/>
    <n v="0"/>
    <s v="FED HOUSNG &amp; COMM DEV FND"/>
    <s v="FHCD REDMOND ES WNTR SHLTR C12"/>
    <s v="DEFAULT"/>
    <s v="Default"/>
  </r>
  <r>
    <x v="0"/>
    <s v="1115102"/>
    <s v="000000"/>
    <x v="29"/>
    <s v="0000000"/>
    <n v="2015"/>
    <x v="1"/>
    <x v="29"/>
    <n v="0"/>
    <n v="0"/>
    <n v="0"/>
    <n v="0"/>
    <n v="0"/>
    <s v="N/A"/>
    <n v="0"/>
    <n v="0"/>
    <n v="0"/>
    <n v="0"/>
    <n v="0"/>
    <n v="0"/>
    <n v="0"/>
    <n v="0"/>
    <n v="0"/>
    <n v="0"/>
    <n v="0"/>
    <n v="0"/>
    <n v="0"/>
    <s v="FED HOUSNG &amp; COMM DEV FND"/>
    <s v="FHCD REDMOND ES WNTR SHLTR C12"/>
    <s v="DEFAULT"/>
    <s v="Default"/>
  </r>
  <r>
    <x v="0"/>
    <s v="1115102"/>
    <s v="350047"/>
    <x v="55"/>
    <s v="0000000"/>
    <n v="2015"/>
    <x v="4"/>
    <x v="55"/>
    <n v="0"/>
    <n v="0"/>
    <n v="0"/>
    <n v="0"/>
    <n v="0"/>
    <s v="N/A"/>
    <n v="0"/>
    <n v="0"/>
    <n v="0"/>
    <n v="0"/>
    <n v="0"/>
    <n v="0"/>
    <n v="0"/>
    <n v="0"/>
    <n v="0"/>
    <n v="0"/>
    <n v="0"/>
    <n v="0"/>
    <n v="0"/>
    <s v="FED HOUSNG &amp; COMM DEV FND"/>
    <s v="FHCD REDMOND ES WNTR SHLTR C12"/>
    <s v="PROGRAM YEAR PROJECTS"/>
    <s v="Default"/>
  </r>
  <r>
    <x v="0"/>
    <s v="1115102"/>
    <s v="350047"/>
    <x v="41"/>
    <s v="5590000"/>
    <n v="2015"/>
    <x v="3"/>
    <x v="41"/>
    <n v="0"/>
    <n v="0"/>
    <n v="0"/>
    <n v="0"/>
    <n v="0"/>
    <s v="N/A"/>
    <n v="0"/>
    <n v="0"/>
    <n v="0"/>
    <n v="0"/>
    <n v="0"/>
    <n v="0"/>
    <n v="0"/>
    <n v="0"/>
    <n v="0"/>
    <n v="0"/>
    <n v="0"/>
    <n v="0"/>
    <n v="0"/>
    <s v="FED HOUSNG &amp; COMM DEV FND"/>
    <s v="FHCD REDMOND ES WNTR SHLTR C12"/>
    <s v="PROGRAM YEAR PROJECTS"/>
    <s v="HOUSING AND COMMUNITY DEVELOPMENT"/>
  </r>
  <r>
    <x v="0"/>
    <s v="1115102"/>
    <s v="350047"/>
    <x v="136"/>
    <s v="5590000"/>
    <n v="2015"/>
    <x v="3"/>
    <x v="136"/>
    <n v="0"/>
    <n v="0"/>
    <n v="0"/>
    <n v="0"/>
    <n v="0"/>
    <s v="N/A"/>
    <n v="0"/>
    <n v="0"/>
    <n v="0"/>
    <n v="0"/>
    <n v="0"/>
    <n v="0"/>
    <n v="0"/>
    <n v="0"/>
    <n v="0"/>
    <n v="0"/>
    <n v="0"/>
    <n v="0"/>
    <n v="0"/>
    <s v="FED HOUSNG &amp; COMM DEV FND"/>
    <s v="FHCD REDMOND ES WNTR SHLTR C12"/>
    <s v="PROGRAM YEAR PROJECTS"/>
    <s v="HOUSING AND COMMUNITY DEVELOPMENT"/>
  </r>
  <r>
    <x v="0"/>
    <s v="1115102"/>
    <s v="350047"/>
    <x v="112"/>
    <s v="5590000"/>
    <n v="2015"/>
    <x v="3"/>
    <x v="112"/>
    <n v="0"/>
    <n v="0"/>
    <n v="0"/>
    <n v="0"/>
    <n v="0"/>
    <s v="N/A"/>
    <n v="0"/>
    <n v="0"/>
    <n v="0"/>
    <n v="0"/>
    <n v="0"/>
    <n v="0"/>
    <n v="0"/>
    <n v="0"/>
    <n v="0"/>
    <n v="0"/>
    <n v="0"/>
    <n v="0"/>
    <n v="0"/>
    <s v="FED HOUSNG &amp; COMM DEV FND"/>
    <s v="FHCD REDMOND ES WNTR SHLTR C12"/>
    <s v="PROGRAM YEAR PROJECTS"/>
    <s v="HOUSING AND COMMUNITY DEVELOPMENT"/>
  </r>
  <r>
    <x v="0"/>
    <s v="1115102"/>
    <s v="350047"/>
    <x v="108"/>
    <s v="5590000"/>
    <n v="2015"/>
    <x v="3"/>
    <x v="108"/>
    <n v="0"/>
    <n v="0"/>
    <n v="0"/>
    <n v="0"/>
    <n v="0"/>
    <s v="N/A"/>
    <n v="0"/>
    <n v="0"/>
    <n v="0"/>
    <n v="0"/>
    <n v="0"/>
    <n v="0"/>
    <n v="0"/>
    <n v="0"/>
    <n v="0"/>
    <n v="0"/>
    <n v="0"/>
    <n v="0"/>
    <n v="0"/>
    <s v="FED HOUSNG &amp; COMM DEV FND"/>
    <s v="FHCD REDMOND ES WNTR SHLTR C12"/>
    <s v="PROGRAM YEAR PROJECTS"/>
    <s v="HOUSING AND COMMUNITY DEVELOPMENT"/>
  </r>
  <r>
    <x v="0"/>
    <s v="1115354"/>
    <s v="000000"/>
    <x v="6"/>
    <s v="0000000"/>
    <n v="2015"/>
    <x v="0"/>
    <x v="6"/>
    <n v="0"/>
    <n v="0"/>
    <n v="0"/>
    <n v="0"/>
    <n v="0"/>
    <s v="N/A"/>
    <n v="0"/>
    <n v="0"/>
    <n v="0"/>
    <n v="0"/>
    <n v="0"/>
    <n v="0"/>
    <n v="0"/>
    <n v="0"/>
    <n v="0"/>
    <n v="0"/>
    <n v="0"/>
    <n v="0"/>
    <n v="0"/>
    <s v="FED HOUSNG &amp; COMM DEV FND"/>
    <s v="FHCD FAIRWIND APTS H12"/>
    <s v="DEFAULT"/>
    <s v="Default"/>
  </r>
  <r>
    <x v="0"/>
    <s v="1115354"/>
    <s v="000000"/>
    <x v="9"/>
    <s v="0000000"/>
    <n v="2015"/>
    <x v="0"/>
    <x v="9"/>
    <n v="0"/>
    <n v="0"/>
    <n v="-34768.5"/>
    <n v="0"/>
    <n v="34768.5"/>
    <s v="N/A"/>
    <n v="0"/>
    <n v="0"/>
    <n v="0"/>
    <n v="0"/>
    <n v="0"/>
    <n v="0"/>
    <n v="-34768.5"/>
    <n v="0"/>
    <n v="0"/>
    <n v="0"/>
    <n v="0"/>
    <n v="0"/>
    <n v="0"/>
    <s v="FED HOUSNG &amp; COMM DEV FND"/>
    <s v="FHCD FAIRWIND APTS H12"/>
    <s v="DEFAULT"/>
    <s v="Default"/>
  </r>
  <r>
    <x v="0"/>
    <s v="1115354"/>
    <s v="000000"/>
    <x v="29"/>
    <s v="0000000"/>
    <n v="2015"/>
    <x v="1"/>
    <x v="29"/>
    <n v="0"/>
    <n v="0"/>
    <n v="34768.5"/>
    <n v="0"/>
    <n v="-34768.5"/>
    <s v="N/A"/>
    <n v="0"/>
    <n v="0"/>
    <n v="0"/>
    <n v="0"/>
    <n v="0"/>
    <n v="0"/>
    <n v="34768.5"/>
    <n v="0"/>
    <n v="0"/>
    <n v="0"/>
    <n v="0"/>
    <n v="0"/>
    <n v="0"/>
    <s v="FED HOUSNG &amp; COMM DEV FND"/>
    <s v="FHCD FAIRWIND APTS H12"/>
    <s v="DEFAULT"/>
    <s v="Default"/>
  </r>
  <r>
    <x v="0"/>
    <s v="1115354"/>
    <s v="350007"/>
    <x v="43"/>
    <s v="0000000"/>
    <n v="2015"/>
    <x v="4"/>
    <x v="43"/>
    <n v="0"/>
    <n v="0"/>
    <n v="0"/>
    <n v="0"/>
    <n v="0"/>
    <s v="N/A"/>
    <n v="0"/>
    <n v="0"/>
    <n v="0"/>
    <n v="0"/>
    <n v="0"/>
    <n v="0"/>
    <n v="0"/>
    <n v="0"/>
    <n v="0"/>
    <n v="0"/>
    <n v="0"/>
    <n v="0"/>
    <n v="0"/>
    <s v="FED HOUSNG &amp; COMM DEV FND"/>
    <s v="FHCD FAIRWIND APTS H12"/>
    <s v="HOME SBRCPNT UNALL"/>
    <s v="Default"/>
  </r>
  <r>
    <x v="0"/>
    <s v="1115354"/>
    <s v="350007"/>
    <x v="41"/>
    <s v="5590000"/>
    <n v="2015"/>
    <x v="3"/>
    <x v="41"/>
    <n v="0"/>
    <n v="0"/>
    <n v="0"/>
    <n v="0"/>
    <n v="0"/>
    <s v="N/A"/>
    <n v="0"/>
    <n v="0"/>
    <n v="0"/>
    <n v="0"/>
    <n v="0"/>
    <n v="0"/>
    <n v="0"/>
    <n v="0"/>
    <n v="0"/>
    <n v="0"/>
    <n v="0"/>
    <n v="0"/>
    <n v="0"/>
    <s v="FED HOUSNG &amp; COMM DEV FND"/>
    <s v="FHCD FAIRWIND APTS H12"/>
    <s v="HOME SBRCPNT UNALL"/>
    <s v="HOUSING AND COMMUNITY DEVELOPMENT"/>
  </r>
  <r>
    <x v="0"/>
    <s v="1115354"/>
    <s v="350007"/>
    <x v="108"/>
    <s v="5590000"/>
    <n v="2015"/>
    <x v="3"/>
    <x v="108"/>
    <n v="0"/>
    <n v="0"/>
    <n v="0"/>
    <n v="0"/>
    <n v="0"/>
    <s v="N/A"/>
    <n v="0"/>
    <n v="0"/>
    <n v="0"/>
    <n v="0"/>
    <n v="0"/>
    <n v="0"/>
    <n v="0"/>
    <n v="0"/>
    <n v="0"/>
    <n v="0"/>
    <n v="0"/>
    <n v="0"/>
    <n v="0"/>
    <s v="FED HOUSNG &amp; COMM DEV FND"/>
    <s v="FHCD FAIRWIND APTS H12"/>
    <s v="HOME SBRCPNT UNALL"/>
    <s v="HOUSING AND COMMUNITY DEVELOPMENT"/>
  </r>
  <r>
    <x v="0"/>
    <s v="1115733"/>
    <s v="000000"/>
    <x v="6"/>
    <s v="0000000"/>
    <n v="2015"/>
    <x v="0"/>
    <x v="6"/>
    <n v="0"/>
    <n v="0"/>
    <n v="0"/>
    <n v="0"/>
    <n v="0"/>
    <s v="N/A"/>
    <n v="0"/>
    <n v="0"/>
    <n v="0"/>
    <n v="0"/>
    <n v="0"/>
    <n v="0"/>
    <n v="0"/>
    <n v="0"/>
    <n v="0"/>
    <n v="0"/>
    <n v="0"/>
    <n v="0"/>
    <n v="0"/>
    <s v="FED HOUSNG &amp; COMM DEV FND"/>
    <s v="FHCD COM HM 7th ADLT FMLYH C12"/>
    <s v="DEFAULT"/>
    <s v="Default"/>
  </r>
  <r>
    <x v="0"/>
    <s v="1115733"/>
    <s v="000000"/>
    <x v="9"/>
    <s v="0000000"/>
    <n v="2015"/>
    <x v="0"/>
    <x v="9"/>
    <n v="0"/>
    <n v="0"/>
    <n v="-47485.61"/>
    <n v="0"/>
    <n v="47485.61"/>
    <s v="N/A"/>
    <n v="0"/>
    <n v="0"/>
    <n v="0"/>
    <n v="0"/>
    <n v="0"/>
    <n v="0"/>
    <n v="-47485.61"/>
    <n v="0"/>
    <n v="0"/>
    <n v="0"/>
    <n v="0"/>
    <n v="0"/>
    <n v="0"/>
    <s v="FED HOUSNG &amp; COMM DEV FND"/>
    <s v="FHCD COM HM 7th ADLT FMLYH C12"/>
    <s v="DEFAULT"/>
    <s v="Default"/>
  </r>
  <r>
    <x v="0"/>
    <s v="1115733"/>
    <s v="000000"/>
    <x v="29"/>
    <s v="0000000"/>
    <n v="2015"/>
    <x v="1"/>
    <x v="29"/>
    <n v="0"/>
    <n v="0"/>
    <n v="47485.61"/>
    <n v="0"/>
    <n v="-47485.61"/>
    <s v="N/A"/>
    <n v="0"/>
    <n v="0"/>
    <n v="0"/>
    <n v="0"/>
    <n v="0"/>
    <n v="0"/>
    <n v="47485.61"/>
    <n v="0"/>
    <n v="0"/>
    <n v="0"/>
    <n v="0"/>
    <n v="0"/>
    <n v="0"/>
    <s v="FED HOUSNG &amp; COMM DEV FND"/>
    <s v="FHCD COM HM 7th ADLT FMLYH C12"/>
    <s v="DEFAULT"/>
    <s v="Default"/>
  </r>
  <r>
    <x v="0"/>
    <s v="1115733"/>
    <s v="350047"/>
    <x v="55"/>
    <s v="0000000"/>
    <n v="2015"/>
    <x v="4"/>
    <x v="55"/>
    <n v="0"/>
    <n v="0"/>
    <n v="0"/>
    <n v="0"/>
    <n v="0"/>
    <s v="N/A"/>
    <n v="0"/>
    <n v="0"/>
    <n v="0"/>
    <n v="0"/>
    <n v="0"/>
    <n v="0"/>
    <n v="0"/>
    <n v="0"/>
    <n v="0"/>
    <n v="0"/>
    <n v="0"/>
    <n v="0"/>
    <n v="0"/>
    <s v="FED HOUSNG &amp; COMM DEV FND"/>
    <s v="FHCD COM HM 7th ADLT FMLYH C12"/>
    <s v="PROGRAM YEAR PROJECTS"/>
    <s v="Default"/>
  </r>
  <r>
    <x v="0"/>
    <s v="1115733"/>
    <s v="350047"/>
    <x v="41"/>
    <s v="5590000"/>
    <n v="2015"/>
    <x v="3"/>
    <x v="41"/>
    <n v="0"/>
    <n v="0"/>
    <n v="0"/>
    <n v="0"/>
    <n v="0"/>
    <s v="N/A"/>
    <n v="0"/>
    <n v="0"/>
    <n v="0"/>
    <n v="0"/>
    <n v="0"/>
    <n v="0"/>
    <n v="0"/>
    <n v="0"/>
    <n v="0"/>
    <n v="0"/>
    <n v="0"/>
    <n v="0"/>
    <n v="0"/>
    <s v="FED HOUSNG &amp; COMM DEV FND"/>
    <s v="FHCD COM HM 7th ADLT FMLYH C12"/>
    <s v="PROGRAM YEAR PROJECTS"/>
    <s v="HOUSING AND COMMUNITY DEVELOPMENT"/>
  </r>
  <r>
    <x v="0"/>
    <s v="1115733"/>
    <s v="350047"/>
    <x v="108"/>
    <s v="5590000"/>
    <n v="2015"/>
    <x v="3"/>
    <x v="108"/>
    <n v="0"/>
    <n v="0"/>
    <n v="0"/>
    <n v="0"/>
    <n v="0"/>
    <s v="N/A"/>
    <n v="0"/>
    <n v="0"/>
    <n v="0"/>
    <n v="0"/>
    <n v="0"/>
    <n v="0"/>
    <n v="0"/>
    <n v="0"/>
    <n v="0"/>
    <n v="0"/>
    <n v="0"/>
    <n v="0"/>
    <n v="0"/>
    <s v="FED HOUSNG &amp; COMM DEV FND"/>
    <s v="FHCD COM HM 7th ADLT FMLYH C12"/>
    <s v="PROGRAM YEAR PROJECTS"/>
    <s v="HOUSING AND COMMUNITY DEVELOPMENT"/>
  </r>
  <r>
    <x v="0"/>
    <s v="1115734"/>
    <s v="000000"/>
    <x v="6"/>
    <s v="0000000"/>
    <n v="2015"/>
    <x v="0"/>
    <x v="6"/>
    <n v="0"/>
    <n v="0"/>
    <n v="0"/>
    <n v="0"/>
    <n v="0"/>
    <s v="N/A"/>
    <n v="0"/>
    <n v="0"/>
    <n v="0"/>
    <n v="0"/>
    <n v="0"/>
    <n v="0"/>
    <n v="0"/>
    <n v="0"/>
    <n v="0"/>
    <n v="0"/>
    <n v="0"/>
    <n v="0"/>
    <n v="0"/>
    <s v="FED HOUSNG &amp; COMM DEV FND"/>
    <s v="FHCD FOY YOUTH HAVEN RSDNC C12"/>
    <s v="DEFAULT"/>
    <s v="Default"/>
  </r>
  <r>
    <x v="0"/>
    <s v="1115734"/>
    <s v="000000"/>
    <x v="9"/>
    <s v="0000000"/>
    <n v="2015"/>
    <x v="0"/>
    <x v="9"/>
    <n v="0"/>
    <n v="0"/>
    <n v="0"/>
    <n v="0"/>
    <n v="0"/>
    <s v="N/A"/>
    <n v="0"/>
    <n v="0"/>
    <n v="0"/>
    <n v="0"/>
    <n v="0"/>
    <n v="0"/>
    <n v="0"/>
    <n v="0"/>
    <n v="0"/>
    <n v="0"/>
    <n v="0"/>
    <n v="0"/>
    <n v="0"/>
    <s v="FED HOUSNG &amp; COMM DEV FND"/>
    <s v="FHCD FOY YOUTH HAVEN RSDNC C12"/>
    <s v="DEFAULT"/>
    <s v="Default"/>
  </r>
  <r>
    <x v="0"/>
    <s v="1115734"/>
    <s v="000000"/>
    <x v="29"/>
    <s v="0000000"/>
    <n v="2015"/>
    <x v="1"/>
    <x v="29"/>
    <n v="0"/>
    <n v="0"/>
    <n v="0"/>
    <n v="0"/>
    <n v="0"/>
    <s v="N/A"/>
    <n v="0"/>
    <n v="0"/>
    <n v="0"/>
    <n v="0"/>
    <n v="0"/>
    <n v="0"/>
    <n v="0"/>
    <n v="0"/>
    <n v="0"/>
    <n v="0"/>
    <n v="0"/>
    <n v="0"/>
    <n v="0"/>
    <s v="FED HOUSNG &amp; COMM DEV FND"/>
    <s v="FHCD FOY YOUTH HAVEN RSDNC C12"/>
    <s v="DEFAULT"/>
    <s v="Default"/>
  </r>
  <r>
    <x v="0"/>
    <s v="1115734"/>
    <s v="350047"/>
    <x v="55"/>
    <s v="0000000"/>
    <n v="2015"/>
    <x v="4"/>
    <x v="55"/>
    <n v="0"/>
    <n v="0"/>
    <n v="0"/>
    <n v="0"/>
    <n v="0"/>
    <s v="N/A"/>
    <n v="0"/>
    <n v="0"/>
    <n v="0"/>
    <n v="0"/>
    <n v="0"/>
    <n v="0"/>
    <n v="0"/>
    <n v="0"/>
    <n v="0"/>
    <n v="0"/>
    <n v="0"/>
    <n v="0"/>
    <n v="0"/>
    <s v="FED HOUSNG &amp; COMM DEV FND"/>
    <s v="FHCD FOY YOUTH HAVEN RSDNC C12"/>
    <s v="PROGRAM YEAR PROJECTS"/>
    <s v="Default"/>
  </r>
  <r>
    <x v="0"/>
    <s v="1115734"/>
    <s v="350047"/>
    <x v="37"/>
    <s v="0000000"/>
    <n v="2015"/>
    <x v="4"/>
    <x v="37"/>
    <n v="0"/>
    <n v="0"/>
    <n v="0"/>
    <n v="0"/>
    <n v="0"/>
    <s v="N/A"/>
    <n v="0"/>
    <n v="0"/>
    <n v="0"/>
    <n v="0"/>
    <n v="0"/>
    <n v="0"/>
    <n v="0"/>
    <n v="0"/>
    <n v="0"/>
    <n v="0"/>
    <n v="0"/>
    <n v="0"/>
    <n v="0"/>
    <s v="FED HOUSNG &amp; COMM DEV FND"/>
    <s v="FHCD FOY YOUTH HAVEN RSDNC C12"/>
    <s v="PROGRAM YEAR PROJECTS"/>
    <s v="Default"/>
  </r>
  <r>
    <x v="0"/>
    <s v="1115734"/>
    <s v="350047"/>
    <x v="38"/>
    <s v="5590000"/>
    <n v="2015"/>
    <x v="3"/>
    <x v="38"/>
    <n v="0"/>
    <n v="0"/>
    <n v="0"/>
    <n v="0"/>
    <n v="0"/>
    <s v="N/A"/>
    <n v="0"/>
    <n v="0"/>
    <n v="0"/>
    <n v="0"/>
    <n v="0"/>
    <n v="0"/>
    <n v="0"/>
    <n v="0"/>
    <n v="0"/>
    <n v="0"/>
    <n v="0"/>
    <n v="0"/>
    <n v="0"/>
    <s v="FED HOUSNG &amp; COMM DEV FND"/>
    <s v="FHCD FOY YOUTH HAVEN RSDNC C12"/>
    <s v="PROGRAM YEAR PROJECTS"/>
    <s v="HOUSING AND COMMUNITY DEVELOPMENT"/>
  </r>
  <r>
    <x v="0"/>
    <s v="1115734"/>
    <s v="350047"/>
    <x v="41"/>
    <s v="5590000"/>
    <n v="2015"/>
    <x v="3"/>
    <x v="41"/>
    <n v="0"/>
    <n v="0"/>
    <n v="0"/>
    <n v="0"/>
    <n v="0"/>
    <s v="N/A"/>
    <n v="0"/>
    <n v="0"/>
    <n v="0"/>
    <n v="0"/>
    <n v="0"/>
    <n v="0"/>
    <n v="0"/>
    <n v="0"/>
    <n v="0"/>
    <n v="0"/>
    <n v="0"/>
    <n v="0"/>
    <n v="0"/>
    <s v="FED HOUSNG &amp; COMM DEV FND"/>
    <s v="FHCD FOY YOUTH HAVEN RSDNC C12"/>
    <s v="PROGRAM YEAR PROJECTS"/>
    <s v="HOUSING AND COMMUNITY DEVELOPMENT"/>
  </r>
  <r>
    <x v="0"/>
    <s v="1115734"/>
    <s v="350047"/>
    <x v="108"/>
    <s v="5590000"/>
    <n v="2015"/>
    <x v="3"/>
    <x v="108"/>
    <n v="0"/>
    <n v="0"/>
    <n v="0"/>
    <n v="0"/>
    <n v="0"/>
    <s v="N/A"/>
    <n v="0"/>
    <n v="0"/>
    <n v="0"/>
    <n v="0"/>
    <n v="0"/>
    <n v="0"/>
    <n v="0"/>
    <n v="0"/>
    <n v="0"/>
    <n v="0"/>
    <n v="0"/>
    <n v="0"/>
    <n v="0"/>
    <s v="FED HOUSNG &amp; COMM DEV FND"/>
    <s v="FHCD FOY YOUTH HAVEN RSDNC C12"/>
    <s v="PROGRAM YEAR PROJECTS"/>
    <s v="HOUSING AND COMMUNITY DEVELOPMENT"/>
  </r>
  <r>
    <x v="0"/>
    <s v="1115817"/>
    <s v="000000"/>
    <x v="6"/>
    <s v="0000000"/>
    <n v="2015"/>
    <x v="0"/>
    <x v="6"/>
    <n v="0"/>
    <n v="0"/>
    <n v="0"/>
    <n v="0"/>
    <n v="0"/>
    <s v="N/A"/>
    <n v="0"/>
    <n v="0"/>
    <n v="0"/>
    <n v="0"/>
    <n v="0"/>
    <n v="0"/>
    <n v="0"/>
    <n v="0"/>
    <n v="0"/>
    <n v="0"/>
    <n v="0"/>
    <n v="0"/>
    <n v="0"/>
    <s v="FED HOUSNG &amp; COMM DEV FND"/>
    <s v="FHCD FERNANDO PARAISO H11"/>
    <s v="DEFAULT"/>
    <s v="Default"/>
  </r>
  <r>
    <x v="0"/>
    <s v="1115817"/>
    <s v="000000"/>
    <x v="9"/>
    <s v="0000000"/>
    <n v="2015"/>
    <x v="0"/>
    <x v="9"/>
    <n v="0"/>
    <n v="0"/>
    <n v="0"/>
    <n v="0"/>
    <n v="0"/>
    <s v="N/A"/>
    <n v="0"/>
    <n v="0"/>
    <n v="0"/>
    <n v="0"/>
    <n v="0"/>
    <n v="0"/>
    <n v="0"/>
    <n v="0"/>
    <n v="0"/>
    <n v="0"/>
    <n v="0"/>
    <n v="0"/>
    <n v="0"/>
    <s v="FED HOUSNG &amp; COMM DEV FND"/>
    <s v="FHCD FERNANDO PARAISO H11"/>
    <s v="DEFAULT"/>
    <s v="Default"/>
  </r>
  <r>
    <x v="0"/>
    <s v="1115817"/>
    <s v="000000"/>
    <x v="29"/>
    <s v="0000000"/>
    <n v="2015"/>
    <x v="1"/>
    <x v="29"/>
    <n v="0"/>
    <n v="0"/>
    <n v="0"/>
    <n v="0"/>
    <n v="0"/>
    <s v="N/A"/>
    <n v="0"/>
    <n v="0"/>
    <n v="0"/>
    <n v="0"/>
    <n v="0"/>
    <n v="0"/>
    <n v="0"/>
    <n v="0"/>
    <n v="0"/>
    <n v="0"/>
    <n v="0"/>
    <n v="0"/>
    <n v="0"/>
    <s v="FED HOUSNG &amp; COMM DEV FND"/>
    <s v="FHCD FERNANDO PARAISO H11"/>
    <s v="DEFAULT"/>
    <s v="Default"/>
  </r>
  <r>
    <x v="0"/>
    <s v="1115817"/>
    <s v="350002"/>
    <x v="43"/>
    <s v="0000000"/>
    <n v="2015"/>
    <x v="4"/>
    <x v="43"/>
    <n v="0"/>
    <n v="0"/>
    <n v="0"/>
    <n v="0"/>
    <n v="0"/>
    <s v="N/A"/>
    <n v="0"/>
    <n v="0"/>
    <n v="0"/>
    <n v="0"/>
    <n v="0"/>
    <n v="0"/>
    <n v="0"/>
    <n v="0"/>
    <n v="0"/>
    <n v="0"/>
    <n v="0"/>
    <n v="0"/>
    <n v="0"/>
    <s v="FED HOUSNG &amp; COMM DEV FND"/>
    <s v="FHCD FERNANDO PARAISO H11"/>
    <s v="IDIS HOME OWNERS REHAB"/>
    <s v="Default"/>
  </r>
  <r>
    <x v="0"/>
    <s v="1115817"/>
    <s v="350002"/>
    <x v="36"/>
    <s v="5590000"/>
    <n v="2015"/>
    <x v="3"/>
    <x v="36"/>
    <n v="0"/>
    <n v="0"/>
    <n v="0"/>
    <n v="0"/>
    <n v="0"/>
    <s v="N/A"/>
    <n v="0"/>
    <n v="0"/>
    <n v="0"/>
    <n v="0"/>
    <n v="0"/>
    <n v="0"/>
    <n v="0"/>
    <n v="0"/>
    <n v="0"/>
    <n v="0"/>
    <n v="0"/>
    <n v="0"/>
    <n v="0"/>
    <s v="FED HOUSNG &amp; COMM DEV FND"/>
    <s v="FHCD FERNANDO PARAISO H11"/>
    <s v="IDIS HOME OWNERS REHAB"/>
    <s v="HOUSING AND COMMUNITY DEVELOPMENT"/>
  </r>
  <r>
    <x v="0"/>
    <s v="1115846"/>
    <s v="000000"/>
    <x v="6"/>
    <s v="0000000"/>
    <n v="2015"/>
    <x v="0"/>
    <x v="6"/>
    <n v="0"/>
    <n v="0"/>
    <n v="0"/>
    <n v="0"/>
    <n v="0"/>
    <s v="N/A"/>
    <n v="0"/>
    <n v="0"/>
    <n v="0"/>
    <n v="0"/>
    <n v="0"/>
    <n v="0"/>
    <n v="0"/>
    <n v="0"/>
    <n v="0"/>
    <n v="0"/>
    <n v="0"/>
    <n v="0"/>
    <n v="0"/>
    <s v="FED HOUSNG &amp; COMM DEV FND"/>
    <s v="FHCD SPC TRA-CH C12944"/>
    <s v="DEFAULT"/>
    <s v="Default"/>
  </r>
  <r>
    <x v="0"/>
    <s v="1115846"/>
    <s v="000000"/>
    <x v="9"/>
    <s v="0000000"/>
    <n v="2015"/>
    <x v="0"/>
    <x v="9"/>
    <n v="0"/>
    <n v="0"/>
    <n v="0"/>
    <n v="0"/>
    <n v="0"/>
    <s v="N/A"/>
    <n v="0"/>
    <n v="0"/>
    <n v="0"/>
    <n v="0"/>
    <n v="0"/>
    <n v="0"/>
    <n v="0"/>
    <n v="0"/>
    <n v="0"/>
    <n v="0"/>
    <n v="0"/>
    <n v="0"/>
    <n v="0"/>
    <s v="FED HOUSNG &amp; COMM DEV FND"/>
    <s v="FHCD SPC TRA-CH C12944"/>
    <s v="DEFAULT"/>
    <s v="Default"/>
  </r>
  <r>
    <x v="0"/>
    <s v="1115846"/>
    <s v="000000"/>
    <x v="29"/>
    <s v="0000000"/>
    <n v="2015"/>
    <x v="1"/>
    <x v="29"/>
    <n v="0"/>
    <n v="0"/>
    <n v="0"/>
    <n v="0"/>
    <n v="0"/>
    <s v="N/A"/>
    <n v="0"/>
    <n v="0"/>
    <n v="0"/>
    <n v="0"/>
    <n v="0"/>
    <n v="0"/>
    <n v="0"/>
    <n v="0"/>
    <n v="0"/>
    <n v="0"/>
    <n v="0"/>
    <n v="0"/>
    <n v="0"/>
    <s v="FED HOUSNG &amp; COMM DEV FND"/>
    <s v="FHCD SPC TRA-CH C12944"/>
    <s v="DEFAULT"/>
    <s v="Default"/>
  </r>
  <r>
    <x v="0"/>
    <s v="1115846"/>
    <s v="350080"/>
    <x v="63"/>
    <s v="0000000"/>
    <n v="2015"/>
    <x v="4"/>
    <x v="63"/>
    <n v="0"/>
    <n v="0"/>
    <n v="0"/>
    <n v="0"/>
    <n v="0"/>
    <s v="N/A"/>
    <n v="0"/>
    <n v="0"/>
    <n v="0"/>
    <n v="0"/>
    <n v="0"/>
    <n v="0"/>
    <n v="0"/>
    <n v="0"/>
    <n v="0"/>
    <n v="0"/>
    <n v="0"/>
    <n v="0"/>
    <n v="0"/>
    <s v="FED HOUSNG &amp; COMM DEV FND"/>
    <s v="FHCD SPC TRA-CH C12944"/>
    <s v="SPC GRANT #2"/>
    <s v="Default"/>
  </r>
  <r>
    <x v="0"/>
    <s v="1115846"/>
    <s v="350080"/>
    <x v="41"/>
    <s v="5590000"/>
    <n v="2015"/>
    <x v="3"/>
    <x v="41"/>
    <n v="0"/>
    <n v="0"/>
    <n v="0"/>
    <n v="0"/>
    <n v="0"/>
    <s v="N/A"/>
    <n v="0"/>
    <n v="0"/>
    <n v="0"/>
    <n v="0"/>
    <n v="0"/>
    <n v="0"/>
    <n v="0"/>
    <n v="0"/>
    <n v="0"/>
    <n v="0"/>
    <n v="0"/>
    <n v="0"/>
    <n v="0"/>
    <s v="FED HOUSNG &amp; COMM DEV FND"/>
    <s v="FHCD SPC TRA-CH C12944"/>
    <s v="SPC GRANT #2"/>
    <s v="HOUSING AND COMMUNITY DEVELOPMENT"/>
  </r>
  <r>
    <x v="0"/>
    <s v="1115846"/>
    <s v="350080"/>
    <x v="136"/>
    <s v="5590000"/>
    <n v="2015"/>
    <x v="3"/>
    <x v="136"/>
    <n v="0"/>
    <n v="0"/>
    <n v="0"/>
    <n v="0"/>
    <n v="0"/>
    <s v="N/A"/>
    <n v="0"/>
    <n v="0"/>
    <n v="0"/>
    <n v="0"/>
    <n v="0"/>
    <n v="0"/>
    <n v="0"/>
    <n v="0"/>
    <n v="0"/>
    <n v="0"/>
    <n v="0"/>
    <n v="0"/>
    <n v="0"/>
    <s v="FED HOUSNG &amp; COMM DEV FND"/>
    <s v="FHCD SPC TRA-CH C12944"/>
    <s v="SPC GRANT #2"/>
    <s v="HOUSING AND COMMUNITY DEVELOPMENT"/>
  </r>
  <r>
    <x v="0"/>
    <s v="1115846"/>
    <s v="350080"/>
    <x v="112"/>
    <s v="5590000"/>
    <n v="2015"/>
    <x v="3"/>
    <x v="112"/>
    <n v="0"/>
    <n v="0"/>
    <n v="0"/>
    <n v="0"/>
    <n v="0"/>
    <s v="N/A"/>
    <n v="0"/>
    <n v="0"/>
    <n v="0"/>
    <n v="0"/>
    <n v="0"/>
    <n v="0"/>
    <n v="0"/>
    <n v="0"/>
    <n v="0"/>
    <n v="0"/>
    <n v="0"/>
    <n v="0"/>
    <n v="0"/>
    <s v="FED HOUSNG &amp; COMM DEV FND"/>
    <s v="FHCD SPC TRA-CH C12944"/>
    <s v="SPC GRANT #2"/>
    <s v="HOUSING AND COMMUNITY DEVELOPMENT"/>
  </r>
  <r>
    <x v="0"/>
    <s v="1115846"/>
    <s v="350080"/>
    <x v="108"/>
    <s v="5590000"/>
    <n v="2015"/>
    <x v="3"/>
    <x v="108"/>
    <n v="0"/>
    <n v="0"/>
    <n v="0"/>
    <n v="0"/>
    <n v="0"/>
    <s v="N/A"/>
    <n v="0"/>
    <n v="0"/>
    <n v="0"/>
    <n v="0"/>
    <n v="0"/>
    <n v="0"/>
    <n v="0"/>
    <n v="0"/>
    <n v="0"/>
    <n v="0"/>
    <n v="0"/>
    <n v="0"/>
    <n v="0"/>
    <s v="FED HOUSNG &amp; COMM DEV FND"/>
    <s v="FHCD SPC TRA-CH C12944"/>
    <s v="SPC GRANT #2"/>
    <s v="HOUSING AND COMMUNITY DEVELOPMENT"/>
  </r>
  <r>
    <x v="0"/>
    <s v="1115847"/>
    <s v="000000"/>
    <x v="6"/>
    <s v="0000000"/>
    <n v="2015"/>
    <x v="0"/>
    <x v="6"/>
    <n v="0"/>
    <n v="0"/>
    <n v="0"/>
    <n v="0"/>
    <n v="0"/>
    <s v="N/A"/>
    <n v="0"/>
    <n v="0"/>
    <n v="0"/>
    <n v="0"/>
    <n v="0"/>
    <n v="0"/>
    <n v="0"/>
    <n v="0"/>
    <n v="0"/>
    <n v="0"/>
    <n v="0"/>
    <n v="0"/>
    <n v="0"/>
    <s v="FED HOUSNG &amp; COMM DEV FND"/>
    <s v="FHCD SPC TRA C12973"/>
    <s v="DEFAULT"/>
    <s v="Default"/>
  </r>
  <r>
    <x v="0"/>
    <s v="1115847"/>
    <s v="000000"/>
    <x v="9"/>
    <s v="0000000"/>
    <n v="2015"/>
    <x v="0"/>
    <x v="9"/>
    <n v="0"/>
    <n v="0"/>
    <n v="0"/>
    <n v="0"/>
    <n v="0"/>
    <s v="N/A"/>
    <n v="0"/>
    <n v="0"/>
    <n v="0"/>
    <n v="0"/>
    <n v="0"/>
    <n v="0"/>
    <n v="0"/>
    <n v="0"/>
    <n v="0"/>
    <n v="0"/>
    <n v="0"/>
    <n v="0"/>
    <n v="0"/>
    <s v="FED HOUSNG &amp; COMM DEV FND"/>
    <s v="FHCD SPC TRA C12973"/>
    <s v="DEFAULT"/>
    <s v="Default"/>
  </r>
  <r>
    <x v="0"/>
    <s v="1115847"/>
    <s v="000000"/>
    <x v="29"/>
    <s v="0000000"/>
    <n v="2015"/>
    <x v="1"/>
    <x v="29"/>
    <n v="0"/>
    <n v="0"/>
    <n v="0"/>
    <n v="0"/>
    <n v="0"/>
    <s v="N/A"/>
    <n v="0"/>
    <n v="0"/>
    <n v="0"/>
    <n v="0"/>
    <n v="0"/>
    <n v="0"/>
    <n v="0"/>
    <n v="0"/>
    <n v="0"/>
    <n v="0"/>
    <n v="0"/>
    <n v="0"/>
    <n v="0"/>
    <s v="FED HOUSNG &amp; COMM DEV FND"/>
    <s v="FHCD SPC TRA C12973"/>
    <s v="DEFAULT"/>
    <s v="Default"/>
  </r>
  <r>
    <x v="0"/>
    <s v="1115847"/>
    <s v="350080"/>
    <x v="63"/>
    <s v="0000000"/>
    <n v="2015"/>
    <x v="4"/>
    <x v="63"/>
    <n v="0"/>
    <n v="0"/>
    <n v="0"/>
    <n v="0"/>
    <n v="0"/>
    <s v="N/A"/>
    <n v="0"/>
    <n v="0"/>
    <n v="0"/>
    <n v="0"/>
    <n v="0"/>
    <n v="0"/>
    <n v="0"/>
    <n v="0"/>
    <n v="0"/>
    <n v="0"/>
    <n v="0"/>
    <n v="0"/>
    <n v="0"/>
    <s v="FED HOUSNG &amp; COMM DEV FND"/>
    <s v="FHCD SPC TRA C12973"/>
    <s v="SPC GRANT #2"/>
    <s v="Default"/>
  </r>
  <r>
    <x v="0"/>
    <s v="1115847"/>
    <s v="350080"/>
    <x v="41"/>
    <s v="5590000"/>
    <n v="2015"/>
    <x v="3"/>
    <x v="41"/>
    <n v="0"/>
    <n v="0"/>
    <n v="0"/>
    <n v="0"/>
    <n v="0"/>
    <s v="N/A"/>
    <n v="0"/>
    <n v="0"/>
    <n v="0"/>
    <n v="0"/>
    <n v="0"/>
    <n v="0"/>
    <n v="0"/>
    <n v="0"/>
    <n v="0"/>
    <n v="0"/>
    <n v="0"/>
    <n v="0"/>
    <n v="0"/>
    <s v="FED HOUSNG &amp; COMM DEV FND"/>
    <s v="FHCD SPC TRA C12973"/>
    <s v="SPC GRANT #2"/>
    <s v="HOUSING AND COMMUNITY DEVELOPMENT"/>
  </r>
  <r>
    <x v="0"/>
    <s v="1115847"/>
    <s v="350080"/>
    <x v="136"/>
    <s v="5590000"/>
    <n v="2015"/>
    <x v="3"/>
    <x v="136"/>
    <n v="0"/>
    <n v="0"/>
    <n v="0"/>
    <n v="0"/>
    <n v="0"/>
    <s v="N/A"/>
    <n v="0"/>
    <n v="0"/>
    <n v="0"/>
    <n v="0"/>
    <n v="0"/>
    <n v="0"/>
    <n v="0"/>
    <n v="0"/>
    <n v="0"/>
    <n v="0"/>
    <n v="0"/>
    <n v="0"/>
    <n v="0"/>
    <s v="FED HOUSNG &amp; COMM DEV FND"/>
    <s v="FHCD SPC TRA C12973"/>
    <s v="SPC GRANT #2"/>
    <s v="HOUSING AND COMMUNITY DEVELOPMENT"/>
  </r>
  <r>
    <x v="0"/>
    <s v="1115847"/>
    <s v="350080"/>
    <x v="112"/>
    <s v="5590000"/>
    <n v="2015"/>
    <x v="3"/>
    <x v="112"/>
    <n v="0"/>
    <n v="0"/>
    <n v="0"/>
    <n v="0"/>
    <n v="0"/>
    <s v="N/A"/>
    <n v="0"/>
    <n v="0"/>
    <n v="0"/>
    <n v="0"/>
    <n v="0"/>
    <n v="0"/>
    <n v="0"/>
    <n v="0"/>
    <n v="0"/>
    <n v="0"/>
    <n v="0"/>
    <n v="0"/>
    <n v="0"/>
    <s v="FED HOUSNG &amp; COMM DEV FND"/>
    <s v="FHCD SPC TRA C12973"/>
    <s v="SPC GRANT #2"/>
    <s v="HOUSING AND COMMUNITY DEVELOPMENT"/>
  </r>
  <r>
    <x v="0"/>
    <s v="1115847"/>
    <s v="350080"/>
    <x v="108"/>
    <s v="5590000"/>
    <n v="2015"/>
    <x v="3"/>
    <x v="108"/>
    <n v="0"/>
    <n v="0"/>
    <n v="0"/>
    <n v="0"/>
    <n v="0"/>
    <s v="N/A"/>
    <n v="0"/>
    <n v="0"/>
    <n v="0"/>
    <n v="0"/>
    <n v="0"/>
    <n v="0"/>
    <n v="0"/>
    <n v="0"/>
    <n v="0"/>
    <n v="0"/>
    <n v="0"/>
    <n v="0"/>
    <n v="0"/>
    <s v="FED HOUSNG &amp; COMM DEV FND"/>
    <s v="FHCD SPC TRA C12973"/>
    <s v="SPC GRANT #2"/>
    <s v="HOUSING AND COMMUNITY DEVELOPMENT"/>
  </r>
  <r>
    <x v="0"/>
    <s v="1116041"/>
    <s v="000000"/>
    <x v="6"/>
    <s v="0000000"/>
    <n v="2015"/>
    <x v="0"/>
    <x v="6"/>
    <n v="0"/>
    <n v="0"/>
    <n v="0"/>
    <n v="0"/>
    <n v="0"/>
    <s v="N/A"/>
    <n v="0"/>
    <n v="0"/>
    <n v="0"/>
    <n v="0"/>
    <n v="0"/>
    <n v="0"/>
    <n v="0"/>
    <n v="0"/>
    <n v="0"/>
    <n v="0"/>
    <n v="0"/>
    <n v="0"/>
    <n v="0"/>
    <s v="FED HOUSNG &amp; COMM DEV FND"/>
    <s v="FHCD SPC SRA C12972"/>
    <s v="DEFAULT"/>
    <s v="Default"/>
  </r>
  <r>
    <x v="0"/>
    <s v="1116041"/>
    <s v="000000"/>
    <x v="9"/>
    <s v="0000000"/>
    <n v="2015"/>
    <x v="0"/>
    <x v="9"/>
    <n v="0"/>
    <n v="0"/>
    <n v="0"/>
    <n v="0"/>
    <n v="0"/>
    <s v="N/A"/>
    <n v="0"/>
    <n v="0"/>
    <n v="0"/>
    <n v="0"/>
    <n v="0"/>
    <n v="0"/>
    <n v="0"/>
    <n v="0"/>
    <n v="0"/>
    <n v="0"/>
    <n v="0"/>
    <n v="0"/>
    <n v="0"/>
    <s v="FED HOUSNG &amp; COMM DEV FND"/>
    <s v="FHCD SPC SRA C12972"/>
    <s v="DEFAULT"/>
    <s v="Default"/>
  </r>
  <r>
    <x v="0"/>
    <s v="1116041"/>
    <s v="000000"/>
    <x v="29"/>
    <s v="0000000"/>
    <n v="2015"/>
    <x v="1"/>
    <x v="29"/>
    <n v="0"/>
    <n v="0"/>
    <n v="5.16"/>
    <n v="0"/>
    <n v="-5.16"/>
    <s v="N/A"/>
    <n v="0"/>
    <n v="0"/>
    <n v="0"/>
    <n v="0"/>
    <n v="0"/>
    <n v="0"/>
    <n v="5.16"/>
    <n v="0"/>
    <n v="0"/>
    <n v="0"/>
    <n v="0"/>
    <n v="0"/>
    <n v="0"/>
    <s v="FED HOUSNG &amp; COMM DEV FND"/>
    <s v="FHCD SPC SRA C12972"/>
    <s v="DEFAULT"/>
    <s v="Default"/>
  </r>
  <r>
    <x v="0"/>
    <s v="1116041"/>
    <s v="350080"/>
    <x v="63"/>
    <s v="0000000"/>
    <n v="2015"/>
    <x v="4"/>
    <x v="63"/>
    <n v="0"/>
    <n v="0"/>
    <n v="0"/>
    <n v="0"/>
    <n v="0"/>
    <s v="N/A"/>
    <n v="0"/>
    <n v="0"/>
    <n v="0"/>
    <n v="0"/>
    <n v="0"/>
    <n v="0"/>
    <n v="0"/>
    <n v="0"/>
    <n v="0"/>
    <n v="0"/>
    <n v="0"/>
    <n v="0"/>
    <n v="0"/>
    <s v="FED HOUSNG &amp; COMM DEV FND"/>
    <s v="FHCD SPC SRA C12972"/>
    <s v="SPC GRANT #2"/>
    <s v="Default"/>
  </r>
  <r>
    <x v="0"/>
    <s v="1116041"/>
    <s v="350080"/>
    <x v="41"/>
    <s v="5590000"/>
    <n v="2015"/>
    <x v="3"/>
    <x v="41"/>
    <n v="0"/>
    <n v="0"/>
    <n v="0"/>
    <n v="0"/>
    <n v="0"/>
    <s v="N/A"/>
    <n v="0"/>
    <n v="0"/>
    <n v="0"/>
    <n v="0"/>
    <n v="0"/>
    <n v="0"/>
    <n v="0"/>
    <n v="0"/>
    <n v="0"/>
    <n v="0"/>
    <n v="0"/>
    <n v="0"/>
    <n v="0"/>
    <s v="FED HOUSNG &amp; COMM DEV FND"/>
    <s v="FHCD SPC SRA C12972"/>
    <s v="SPC GRANT #2"/>
    <s v="HOUSING AND COMMUNITY DEVELOPMENT"/>
  </r>
  <r>
    <x v="0"/>
    <s v="1116041"/>
    <s v="350080"/>
    <x v="136"/>
    <s v="5590000"/>
    <n v="2015"/>
    <x v="3"/>
    <x v="136"/>
    <n v="0"/>
    <n v="0"/>
    <n v="0"/>
    <n v="0"/>
    <n v="0"/>
    <s v="N/A"/>
    <n v="0"/>
    <n v="0"/>
    <n v="0"/>
    <n v="0"/>
    <n v="0"/>
    <n v="0"/>
    <n v="0"/>
    <n v="0"/>
    <n v="0"/>
    <n v="0"/>
    <n v="0"/>
    <n v="0"/>
    <n v="0"/>
    <s v="FED HOUSNG &amp; COMM DEV FND"/>
    <s v="FHCD SPC SRA C12972"/>
    <s v="SPC GRANT #2"/>
    <s v="HOUSING AND COMMUNITY DEVELOPMENT"/>
  </r>
  <r>
    <x v="0"/>
    <s v="1116041"/>
    <s v="350080"/>
    <x v="112"/>
    <s v="5590000"/>
    <n v="2015"/>
    <x v="3"/>
    <x v="112"/>
    <n v="0"/>
    <n v="0"/>
    <n v="0"/>
    <n v="0"/>
    <n v="0"/>
    <s v="N/A"/>
    <n v="0"/>
    <n v="0"/>
    <n v="0"/>
    <n v="0"/>
    <n v="0"/>
    <n v="0"/>
    <n v="0"/>
    <n v="0"/>
    <n v="0"/>
    <n v="0"/>
    <n v="0"/>
    <n v="0"/>
    <n v="0"/>
    <s v="FED HOUSNG &amp; COMM DEV FND"/>
    <s v="FHCD SPC SRA C12972"/>
    <s v="SPC GRANT #2"/>
    <s v="HOUSING AND COMMUNITY DEVELOPMENT"/>
  </r>
  <r>
    <x v="0"/>
    <s v="1116041"/>
    <s v="350080"/>
    <x v="108"/>
    <s v="5590000"/>
    <n v="2015"/>
    <x v="3"/>
    <x v="108"/>
    <n v="0"/>
    <n v="0"/>
    <n v="0"/>
    <n v="0"/>
    <n v="0"/>
    <s v="N/A"/>
    <n v="0"/>
    <n v="0"/>
    <n v="0"/>
    <n v="0"/>
    <n v="0"/>
    <n v="0"/>
    <n v="0"/>
    <n v="0"/>
    <n v="0"/>
    <n v="0"/>
    <n v="0"/>
    <n v="0"/>
    <n v="0"/>
    <s v="FED HOUSNG &amp; COMM DEV FND"/>
    <s v="FHCD SPC SRA C12972"/>
    <s v="SPC GRANT #2"/>
    <s v="HOUSING AND COMMUNITY DEVELOPMENT"/>
  </r>
  <r>
    <x v="0"/>
    <s v="1116174"/>
    <s v="000000"/>
    <x v="6"/>
    <s v="0000000"/>
    <n v="2015"/>
    <x v="0"/>
    <x v="6"/>
    <n v="0"/>
    <n v="0"/>
    <n v="0"/>
    <n v="0"/>
    <n v="0"/>
    <s v="N/A"/>
    <n v="0"/>
    <n v="0"/>
    <n v="0"/>
    <n v="0"/>
    <n v="0"/>
    <n v="0"/>
    <n v="0"/>
    <n v="0"/>
    <n v="0"/>
    <n v="0"/>
    <n v="0"/>
    <n v="0"/>
    <n v="0"/>
    <s v="FED HOUSNG &amp; COMM DEV FND"/>
    <s v="FHCD RENTON CDBG PRO ADMIN C12"/>
    <s v="DEFAULT"/>
    <s v="Default"/>
  </r>
  <r>
    <x v="0"/>
    <s v="1116174"/>
    <s v="000000"/>
    <x v="9"/>
    <s v="0000000"/>
    <n v="2015"/>
    <x v="0"/>
    <x v="9"/>
    <n v="0"/>
    <n v="0"/>
    <n v="-11445"/>
    <n v="0"/>
    <n v="11445"/>
    <s v="N/A"/>
    <n v="0"/>
    <n v="0"/>
    <n v="0"/>
    <n v="0"/>
    <n v="0"/>
    <n v="0"/>
    <n v="-11445"/>
    <n v="0"/>
    <n v="0"/>
    <n v="0"/>
    <n v="0"/>
    <n v="0"/>
    <n v="0"/>
    <s v="FED HOUSNG &amp; COMM DEV FND"/>
    <s v="FHCD RENTON CDBG PRO ADMIN C12"/>
    <s v="DEFAULT"/>
    <s v="Default"/>
  </r>
  <r>
    <x v="0"/>
    <s v="1116174"/>
    <s v="000000"/>
    <x v="19"/>
    <s v="0000000"/>
    <n v="2015"/>
    <x v="1"/>
    <x v="19"/>
    <n v="0"/>
    <n v="0"/>
    <n v="0"/>
    <n v="0"/>
    <n v="0"/>
    <s v="N/A"/>
    <n v="0"/>
    <n v="0"/>
    <n v="0"/>
    <n v="0"/>
    <n v="0"/>
    <n v="0"/>
    <n v="0"/>
    <n v="0"/>
    <n v="0"/>
    <n v="0"/>
    <n v="0"/>
    <n v="0"/>
    <n v="0"/>
    <s v="FED HOUSNG &amp; COMM DEV FND"/>
    <s v="FHCD RENTON CDBG PRO ADMIN C12"/>
    <s v="DEFAULT"/>
    <s v="Default"/>
  </r>
  <r>
    <x v="0"/>
    <s v="1116174"/>
    <s v="000000"/>
    <x v="29"/>
    <s v="0000000"/>
    <n v="2015"/>
    <x v="1"/>
    <x v="29"/>
    <n v="0"/>
    <n v="0"/>
    <n v="11445"/>
    <n v="0"/>
    <n v="-11445"/>
    <s v="N/A"/>
    <n v="0"/>
    <n v="0"/>
    <n v="0"/>
    <n v="0"/>
    <n v="0"/>
    <n v="0"/>
    <n v="11445"/>
    <n v="0"/>
    <n v="0"/>
    <n v="0"/>
    <n v="0"/>
    <n v="0"/>
    <n v="0"/>
    <s v="FED HOUSNG &amp; COMM DEV FND"/>
    <s v="FHCD RENTON CDBG PRO ADMIN C12"/>
    <s v="DEFAULT"/>
    <s v="Default"/>
  </r>
  <r>
    <x v="0"/>
    <s v="1116174"/>
    <s v="350047"/>
    <x v="55"/>
    <s v="0000000"/>
    <n v="2015"/>
    <x v="4"/>
    <x v="55"/>
    <n v="0"/>
    <n v="0"/>
    <n v="0"/>
    <n v="0"/>
    <n v="0"/>
    <s v="N/A"/>
    <n v="0"/>
    <n v="0"/>
    <n v="0"/>
    <n v="0"/>
    <n v="0"/>
    <n v="0"/>
    <n v="0"/>
    <n v="0"/>
    <n v="0"/>
    <n v="0"/>
    <n v="0"/>
    <n v="0"/>
    <n v="0"/>
    <s v="FED HOUSNG &amp; COMM DEV FND"/>
    <s v="FHCD RENTON CDBG PRO ADMIN C12"/>
    <s v="PROGRAM YEAR PROJECTS"/>
    <s v="Default"/>
  </r>
  <r>
    <x v="0"/>
    <s v="1116174"/>
    <s v="350047"/>
    <x v="41"/>
    <s v="5590000"/>
    <n v="2015"/>
    <x v="3"/>
    <x v="41"/>
    <n v="0"/>
    <n v="0"/>
    <n v="0"/>
    <n v="0"/>
    <n v="0"/>
    <s v="N/A"/>
    <n v="0"/>
    <n v="0"/>
    <n v="0"/>
    <n v="0"/>
    <n v="0"/>
    <n v="0"/>
    <n v="0"/>
    <n v="0"/>
    <n v="0"/>
    <n v="0"/>
    <n v="0"/>
    <n v="0"/>
    <n v="0"/>
    <s v="FED HOUSNG &amp; COMM DEV FND"/>
    <s v="FHCD RENTON CDBG PRO ADMIN C12"/>
    <s v="PROGRAM YEAR PROJECTS"/>
    <s v="HOUSING AND COMMUNITY DEVELOPMENT"/>
  </r>
  <r>
    <x v="0"/>
    <s v="1116174"/>
    <s v="350047"/>
    <x v="112"/>
    <s v="5590000"/>
    <n v="2015"/>
    <x v="3"/>
    <x v="112"/>
    <n v="0"/>
    <n v="0"/>
    <n v="0"/>
    <n v="0"/>
    <n v="0"/>
    <s v="N/A"/>
    <n v="0"/>
    <n v="0"/>
    <n v="0"/>
    <n v="0"/>
    <n v="0"/>
    <n v="0"/>
    <n v="0"/>
    <n v="0"/>
    <n v="0"/>
    <n v="0"/>
    <n v="0"/>
    <n v="0"/>
    <n v="0"/>
    <s v="FED HOUSNG &amp; COMM DEV FND"/>
    <s v="FHCD RENTON CDBG PRO ADMIN C12"/>
    <s v="PROGRAM YEAR PROJECTS"/>
    <s v="HOUSING AND COMMUNITY DEVELOPMENT"/>
  </r>
  <r>
    <x v="0"/>
    <s v="1116174"/>
    <s v="350047"/>
    <x v="108"/>
    <s v="5590000"/>
    <n v="2015"/>
    <x v="3"/>
    <x v="108"/>
    <n v="0"/>
    <n v="0"/>
    <n v="0"/>
    <n v="0"/>
    <n v="0"/>
    <s v="N/A"/>
    <n v="0"/>
    <n v="0"/>
    <n v="0"/>
    <n v="0"/>
    <n v="0"/>
    <n v="0"/>
    <n v="0"/>
    <n v="0"/>
    <n v="0"/>
    <n v="0"/>
    <n v="0"/>
    <n v="0"/>
    <n v="0"/>
    <s v="FED HOUSNG &amp; COMM DEV FND"/>
    <s v="FHCD RENTON CDBG PRO ADMIN C12"/>
    <s v="PROGRAM YEAR PROJECTS"/>
    <s v="HOUSING AND COMMUNITY DEVELOPMENT"/>
  </r>
  <r>
    <x v="0"/>
    <s v="1116510"/>
    <s v="000000"/>
    <x v="6"/>
    <s v="0000000"/>
    <n v="2015"/>
    <x v="0"/>
    <x v="6"/>
    <n v="0"/>
    <n v="0"/>
    <n v="0"/>
    <n v="0"/>
    <n v="0"/>
    <s v="N/A"/>
    <n v="0"/>
    <n v="0"/>
    <n v="0"/>
    <n v="0"/>
    <n v="0"/>
    <n v="0"/>
    <n v="0"/>
    <n v="0"/>
    <n v="0"/>
    <n v="0"/>
    <n v="0"/>
    <n v="0"/>
    <n v="0"/>
    <s v="FED HOUSNG &amp; COMM DEV FND"/>
    <s v="FHCD KC RELOCAT ACTIVITIES C12"/>
    <s v="DEFAULT"/>
    <s v="Default"/>
  </r>
  <r>
    <x v="0"/>
    <s v="1116510"/>
    <s v="000000"/>
    <x v="9"/>
    <s v="0000000"/>
    <n v="2015"/>
    <x v="0"/>
    <x v="9"/>
    <n v="0"/>
    <n v="0"/>
    <n v="-24887.200000000001"/>
    <n v="0"/>
    <n v="24887.200000000001"/>
    <s v="N/A"/>
    <n v="0"/>
    <n v="0"/>
    <n v="0"/>
    <n v="0"/>
    <n v="0"/>
    <n v="0"/>
    <n v="-24887.200000000001"/>
    <n v="0"/>
    <n v="0"/>
    <n v="0"/>
    <n v="0"/>
    <n v="0"/>
    <n v="0"/>
    <s v="FED HOUSNG &amp; COMM DEV FND"/>
    <s v="FHCD KC RELOCAT ACTIVITIES C12"/>
    <s v="DEFAULT"/>
    <s v="Default"/>
  </r>
  <r>
    <x v="0"/>
    <s v="1116510"/>
    <s v="000000"/>
    <x v="29"/>
    <s v="0000000"/>
    <n v="2015"/>
    <x v="1"/>
    <x v="29"/>
    <n v="0"/>
    <n v="0"/>
    <n v="24887.200000000001"/>
    <n v="0"/>
    <n v="-24887.200000000001"/>
    <s v="N/A"/>
    <n v="0"/>
    <n v="0"/>
    <n v="0"/>
    <n v="0"/>
    <n v="0"/>
    <n v="0"/>
    <n v="24887.200000000001"/>
    <n v="0"/>
    <n v="0"/>
    <n v="0"/>
    <n v="0"/>
    <n v="0"/>
    <n v="0"/>
    <s v="FED HOUSNG &amp; COMM DEV FND"/>
    <s v="FHCD KC RELOCAT ACTIVITIES C12"/>
    <s v="DEFAULT"/>
    <s v="Default"/>
  </r>
  <r>
    <x v="0"/>
    <s v="1116510"/>
    <s v="350047"/>
    <x v="55"/>
    <s v="0000000"/>
    <n v="2015"/>
    <x v="4"/>
    <x v="55"/>
    <n v="0"/>
    <n v="0"/>
    <n v="0"/>
    <n v="0"/>
    <n v="0"/>
    <s v="N/A"/>
    <n v="0"/>
    <n v="0"/>
    <n v="0"/>
    <n v="0"/>
    <n v="0"/>
    <n v="0"/>
    <n v="0"/>
    <n v="0"/>
    <n v="0"/>
    <n v="0"/>
    <n v="0"/>
    <n v="0"/>
    <n v="0"/>
    <s v="FED HOUSNG &amp; COMM DEV FND"/>
    <s v="FHCD KC RELOCAT ACTIVITIES C12"/>
    <s v="PROGRAM YEAR PROJECTS"/>
    <s v="Default"/>
  </r>
  <r>
    <x v="0"/>
    <s v="1116510"/>
    <s v="350047"/>
    <x v="38"/>
    <s v="5590000"/>
    <n v="2015"/>
    <x v="3"/>
    <x v="38"/>
    <n v="0"/>
    <n v="0"/>
    <n v="0"/>
    <n v="0"/>
    <n v="0"/>
    <s v="N/A"/>
    <n v="0"/>
    <n v="0"/>
    <n v="0"/>
    <n v="0"/>
    <n v="0"/>
    <n v="0"/>
    <n v="0"/>
    <n v="0"/>
    <n v="0"/>
    <n v="0"/>
    <n v="0"/>
    <n v="0"/>
    <n v="0"/>
    <s v="FED HOUSNG &amp; COMM DEV FND"/>
    <s v="FHCD KC RELOCAT ACTIVITIES C12"/>
    <s v="PROGRAM YEAR PROJECTS"/>
    <s v="HOUSING AND COMMUNITY DEVELOPMENT"/>
  </r>
  <r>
    <x v="0"/>
    <s v="1116510"/>
    <s v="350047"/>
    <x v="103"/>
    <s v="5590000"/>
    <n v="2015"/>
    <x v="3"/>
    <x v="103"/>
    <n v="0"/>
    <n v="0"/>
    <n v="0"/>
    <n v="0"/>
    <n v="0"/>
    <s v="N/A"/>
    <n v="0"/>
    <n v="0"/>
    <n v="0"/>
    <n v="0"/>
    <n v="0"/>
    <n v="0"/>
    <n v="0"/>
    <n v="0"/>
    <n v="0"/>
    <n v="0"/>
    <n v="0"/>
    <n v="0"/>
    <n v="0"/>
    <s v="FED HOUSNG &amp; COMM DEV FND"/>
    <s v="FHCD KC RELOCAT ACTIVITIES C12"/>
    <s v="PROGRAM YEAR PROJECTS"/>
    <s v="HOUSING AND COMMUNITY DEVELOPMENT"/>
  </r>
  <r>
    <x v="0"/>
    <s v="1116510"/>
    <s v="350047"/>
    <x v="53"/>
    <s v="5590000"/>
    <n v="2015"/>
    <x v="3"/>
    <x v="53"/>
    <n v="0"/>
    <n v="0"/>
    <n v="0"/>
    <n v="0"/>
    <n v="0"/>
    <s v="N/A"/>
    <n v="0"/>
    <n v="0"/>
    <n v="0"/>
    <n v="0"/>
    <n v="0"/>
    <n v="0"/>
    <n v="0"/>
    <n v="0"/>
    <n v="0"/>
    <n v="0"/>
    <n v="0"/>
    <n v="0"/>
    <n v="0"/>
    <s v="FED HOUSNG &amp; COMM DEV FND"/>
    <s v="FHCD KC RELOCAT ACTIVITIES C12"/>
    <s v="PROGRAM YEAR PROJECTS"/>
    <s v="HOUSING AND COMMUNITY DEVELOPMENT"/>
  </r>
  <r>
    <x v="0"/>
    <s v="1116510"/>
    <s v="350047"/>
    <x v="54"/>
    <s v="5590000"/>
    <n v="2015"/>
    <x v="3"/>
    <x v="54"/>
    <n v="0"/>
    <n v="0"/>
    <n v="0"/>
    <n v="0"/>
    <n v="0"/>
    <s v="N/A"/>
    <n v="0"/>
    <n v="0"/>
    <n v="0"/>
    <n v="0"/>
    <n v="0"/>
    <n v="0"/>
    <n v="0"/>
    <n v="0"/>
    <n v="0"/>
    <n v="0"/>
    <n v="0"/>
    <n v="0"/>
    <n v="0"/>
    <s v="FED HOUSNG &amp; COMM DEV FND"/>
    <s v="FHCD KC RELOCAT ACTIVITIES C12"/>
    <s v="PROGRAM YEAR PROJECTS"/>
    <s v="HOUSING AND COMMUNITY DEVELOPMENT"/>
  </r>
  <r>
    <x v="0"/>
    <s v="1117066"/>
    <s v="000000"/>
    <x v="6"/>
    <s v="0000000"/>
    <n v="2015"/>
    <x v="0"/>
    <x v="6"/>
    <n v="0"/>
    <n v="0"/>
    <n v="0"/>
    <n v="0"/>
    <n v="0"/>
    <s v="N/A"/>
    <n v="0"/>
    <n v="0"/>
    <n v="0"/>
    <n v="0"/>
    <n v="0"/>
    <n v="0"/>
    <n v="0"/>
    <n v="0"/>
    <n v="0"/>
    <n v="0"/>
    <n v="0"/>
    <n v="0"/>
    <n v="0"/>
    <s v="FED HOUSNG &amp; COMM DEV FND"/>
    <s v="FHCD LIFEWIRE FRIENDS PL M12"/>
    <s v="DEFAULT"/>
    <s v="Default"/>
  </r>
  <r>
    <x v="0"/>
    <s v="1117066"/>
    <s v="000000"/>
    <x v="9"/>
    <s v="0000000"/>
    <n v="2015"/>
    <x v="0"/>
    <x v="9"/>
    <n v="0"/>
    <n v="0"/>
    <n v="0"/>
    <n v="0"/>
    <n v="0"/>
    <s v="N/A"/>
    <n v="0"/>
    <n v="0"/>
    <n v="0"/>
    <n v="0"/>
    <n v="0"/>
    <n v="0"/>
    <n v="0"/>
    <n v="0"/>
    <n v="0"/>
    <n v="0"/>
    <n v="0"/>
    <n v="0"/>
    <n v="0"/>
    <s v="FED HOUSNG &amp; COMM DEV FND"/>
    <s v="FHCD LIFEWIRE FRIENDS PL M12"/>
    <s v="DEFAULT"/>
    <s v="Default"/>
  </r>
  <r>
    <x v="0"/>
    <s v="1117066"/>
    <s v="000000"/>
    <x v="19"/>
    <s v="0000000"/>
    <n v="2015"/>
    <x v="1"/>
    <x v="19"/>
    <n v="0"/>
    <n v="0"/>
    <n v="0"/>
    <n v="0"/>
    <n v="0"/>
    <s v="N/A"/>
    <n v="0"/>
    <n v="0"/>
    <n v="0"/>
    <n v="0"/>
    <n v="0"/>
    <n v="0"/>
    <n v="0"/>
    <n v="0"/>
    <n v="0"/>
    <n v="0"/>
    <n v="0"/>
    <n v="0"/>
    <n v="0"/>
    <s v="FED HOUSNG &amp; COMM DEV FND"/>
    <s v="FHCD LIFEWIRE FRIENDS PL M12"/>
    <s v="DEFAULT"/>
    <s v="Default"/>
  </r>
  <r>
    <x v="0"/>
    <s v="1117066"/>
    <s v="000000"/>
    <x v="29"/>
    <s v="0000000"/>
    <n v="2015"/>
    <x v="1"/>
    <x v="29"/>
    <n v="0"/>
    <n v="0"/>
    <n v="0"/>
    <n v="0"/>
    <n v="0"/>
    <s v="N/A"/>
    <n v="0"/>
    <n v="0"/>
    <n v="0"/>
    <n v="0"/>
    <n v="0"/>
    <n v="0"/>
    <n v="0"/>
    <n v="0"/>
    <n v="0"/>
    <n v="0"/>
    <n v="0"/>
    <n v="0"/>
    <n v="0"/>
    <s v="FED HOUSNG &amp; COMM DEV FND"/>
    <s v="FHCD LIFEWIRE FRIENDS PL M12"/>
    <s v="DEFAULT"/>
    <s v="Default"/>
  </r>
  <r>
    <x v="0"/>
    <s v="1117066"/>
    <s v="350104"/>
    <x v="64"/>
    <s v="0000000"/>
    <n v="2015"/>
    <x v="4"/>
    <x v="64"/>
    <n v="0"/>
    <n v="0"/>
    <n v="0"/>
    <n v="0"/>
    <n v="0"/>
    <s v="N/A"/>
    <n v="0"/>
    <n v="0"/>
    <n v="0"/>
    <n v="0"/>
    <n v="0"/>
    <n v="0"/>
    <n v="0"/>
    <n v="0"/>
    <n v="0"/>
    <n v="0"/>
    <n v="0"/>
    <n v="0"/>
    <n v="0"/>
    <s v="FED HOUSNG &amp; COMM DEV FND"/>
    <s v="FHCD LIFEWIRE FRIENDS PL M12"/>
    <s v="EASTSIDE DOMESTIC VIOL PG"/>
    <s v="Default"/>
  </r>
  <r>
    <x v="0"/>
    <s v="1117066"/>
    <s v="350104"/>
    <x v="38"/>
    <s v="5590000"/>
    <n v="2015"/>
    <x v="3"/>
    <x v="38"/>
    <n v="0"/>
    <n v="0"/>
    <n v="0"/>
    <n v="0"/>
    <n v="0"/>
    <s v="N/A"/>
    <n v="0"/>
    <n v="0"/>
    <n v="0"/>
    <n v="0"/>
    <n v="0"/>
    <n v="0"/>
    <n v="0"/>
    <n v="0"/>
    <n v="0"/>
    <n v="0"/>
    <n v="0"/>
    <n v="0"/>
    <n v="0"/>
    <s v="FED HOUSNG &amp; COMM DEV FND"/>
    <s v="FHCD LIFEWIRE FRIENDS PL M12"/>
    <s v="EASTSIDE DOMESTIC VIOL PG"/>
    <s v="HOUSING AND COMMUNITY DEVELOPMENT"/>
  </r>
  <r>
    <x v="0"/>
    <s v="1117066"/>
    <s v="350104"/>
    <x v="70"/>
    <s v="5590000"/>
    <n v="2015"/>
    <x v="3"/>
    <x v="70"/>
    <n v="0"/>
    <n v="0"/>
    <n v="0"/>
    <n v="0"/>
    <n v="0"/>
    <s v="N/A"/>
    <n v="0"/>
    <n v="0"/>
    <n v="0"/>
    <n v="0"/>
    <n v="0"/>
    <n v="0"/>
    <n v="0"/>
    <n v="0"/>
    <n v="0"/>
    <n v="0"/>
    <n v="0"/>
    <n v="0"/>
    <n v="0"/>
    <s v="FED HOUSNG &amp; COMM DEV FND"/>
    <s v="FHCD LIFEWIRE FRIENDS PL M12"/>
    <s v="EASTSIDE DOMESTIC VIOL PG"/>
    <s v="HOUSING AND COMMUNITY DEVELOPMENT"/>
  </r>
  <r>
    <x v="0"/>
    <s v="1117066"/>
    <s v="350104"/>
    <x v="71"/>
    <s v="5590000"/>
    <n v="2015"/>
    <x v="3"/>
    <x v="71"/>
    <n v="0"/>
    <n v="0"/>
    <n v="0"/>
    <n v="0"/>
    <n v="0"/>
    <s v="N/A"/>
    <n v="0"/>
    <n v="0"/>
    <n v="0"/>
    <n v="0"/>
    <n v="0"/>
    <n v="0"/>
    <n v="0"/>
    <n v="0"/>
    <n v="0"/>
    <n v="0"/>
    <n v="0"/>
    <n v="0"/>
    <n v="0"/>
    <s v="FED HOUSNG &amp; COMM DEV FND"/>
    <s v="FHCD LIFEWIRE FRIENDS PL M12"/>
    <s v="EASTSIDE DOMESTIC VIOL PG"/>
    <s v="HOUSING AND COMMUNITY DEVELOPMENT"/>
  </r>
  <r>
    <x v="0"/>
    <s v="1117066"/>
    <s v="350104"/>
    <x v="72"/>
    <s v="5590000"/>
    <n v="2015"/>
    <x v="3"/>
    <x v="72"/>
    <n v="0"/>
    <n v="0"/>
    <n v="0"/>
    <n v="0"/>
    <n v="0"/>
    <s v="N/A"/>
    <n v="0"/>
    <n v="0"/>
    <n v="0"/>
    <n v="0"/>
    <n v="0"/>
    <n v="0"/>
    <n v="0"/>
    <n v="0"/>
    <n v="0"/>
    <n v="0"/>
    <n v="0"/>
    <n v="0"/>
    <n v="0"/>
    <s v="FED HOUSNG &amp; COMM DEV FND"/>
    <s v="FHCD LIFEWIRE FRIENDS PL M12"/>
    <s v="EASTSIDE DOMESTIC VIOL PG"/>
    <s v="HOUSING AND COMMUNITY DEVELOPMENT"/>
  </r>
  <r>
    <x v="0"/>
    <s v="1117066"/>
    <s v="350104"/>
    <x v="41"/>
    <s v="5590000"/>
    <n v="2015"/>
    <x v="3"/>
    <x v="41"/>
    <n v="0"/>
    <n v="0"/>
    <n v="0"/>
    <n v="0"/>
    <n v="0"/>
    <s v="N/A"/>
    <n v="0"/>
    <n v="0"/>
    <n v="0"/>
    <n v="0"/>
    <n v="0"/>
    <n v="0"/>
    <n v="0"/>
    <n v="0"/>
    <n v="0"/>
    <n v="0"/>
    <n v="0"/>
    <n v="0"/>
    <n v="0"/>
    <s v="FED HOUSNG &amp; COMM DEV FND"/>
    <s v="FHCD LIFEWIRE FRIENDS PL M12"/>
    <s v="EASTSIDE DOMESTIC VIOL PG"/>
    <s v="HOUSING AND COMMUNITY DEVELOPMENT"/>
  </r>
  <r>
    <x v="0"/>
    <s v="1117066"/>
    <s v="350104"/>
    <x v="136"/>
    <s v="5590000"/>
    <n v="2015"/>
    <x v="3"/>
    <x v="136"/>
    <n v="0"/>
    <n v="0"/>
    <n v="0"/>
    <n v="0"/>
    <n v="0"/>
    <s v="N/A"/>
    <n v="0"/>
    <n v="0"/>
    <n v="0"/>
    <n v="0"/>
    <n v="0"/>
    <n v="0"/>
    <n v="0"/>
    <n v="0"/>
    <n v="0"/>
    <n v="0"/>
    <n v="0"/>
    <n v="0"/>
    <n v="0"/>
    <s v="FED HOUSNG &amp; COMM DEV FND"/>
    <s v="FHCD LIFEWIRE FRIENDS PL M12"/>
    <s v="EASTSIDE DOMESTIC VIOL PG"/>
    <s v="HOUSING AND COMMUNITY DEVELOPMENT"/>
  </r>
  <r>
    <x v="0"/>
    <s v="1117066"/>
    <s v="350104"/>
    <x v="103"/>
    <s v="5590000"/>
    <n v="2015"/>
    <x v="3"/>
    <x v="103"/>
    <n v="0"/>
    <n v="0"/>
    <n v="0"/>
    <n v="0"/>
    <n v="0"/>
    <s v="N/A"/>
    <n v="0"/>
    <n v="0"/>
    <n v="0"/>
    <n v="0"/>
    <n v="0"/>
    <n v="0"/>
    <n v="0"/>
    <n v="0"/>
    <n v="0"/>
    <n v="0"/>
    <n v="0"/>
    <n v="0"/>
    <n v="0"/>
    <s v="FED HOUSNG &amp; COMM DEV FND"/>
    <s v="FHCD LIFEWIRE FRIENDS PL M12"/>
    <s v="EASTSIDE DOMESTIC VIOL PG"/>
    <s v="HOUSING AND COMMUNITY DEVELOPMENT"/>
  </r>
  <r>
    <x v="0"/>
    <s v="1117066"/>
    <s v="350104"/>
    <x v="53"/>
    <s v="5590000"/>
    <n v="2015"/>
    <x v="3"/>
    <x v="53"/>
    <n v="0"/>
    <n v="0"/>
    <n v="0"/>
    <n v="0"/>
    <n v="0"/>
    <s v="N/A"/>
    <n v="0"/>
    <n v="0"/>
    <n v="0"/>
    <n v="0"/>
    <n v="0"/>
    <n v="0"/>
    <n v="0"/>
    <n v="0"/>
    <n v="0"/>
    <n v="0"/>
    <n v="0"/>
    <n v="0"/>
    <n v="0"/>
    <s v="FED HOUSNG &amp; COMM DEV FND"/>
    <s v="FHCD LIFEWIRE FRIENDS PL M12"/>
    <s v="EASTSIDE DOMESTIC VIOL PG"/>
    <s v="HOUSING AND COMMUNITY DEVELOPMENT"/>
  </r>
  <r>
    <x v="0"/>
    <s v="1117066"/>
    <s v="350104"/>
    <x v="54"/>
    <s v="5590000"/>
    <n v="2015"/>
    <x v="3"/>
    <x v="54"/>
    <n v="0"/>
    <n v="0"/>
    <n v="0"/>
    <n v="0"/>
    <n v="0"/>
    <s v="N/A"/>
    <n v="0"/>
    <n v="0"/>
    <n v="0"/>
    <n v="0"/>
    <n v="0"/>
    <n v="0"/>
    <n v="0"/>
    <n v="0"/>
    <n v="0"/>
    <n v="0"/>
    <n v="0"/>
    <n v="0"/>
    <n v="0"/>
    <s v="FED HOUSNG &amp; COMM DEV FND"/>
    <s v="FHCD LIFEWIRE FRIENDS PL M12"/>
    <s v="EASTSIDE DOMESTIC VIOL PG"/>
    <s v="HOUSING AND COMMUNITY DEVELOPMENT"/>
  </r>
  <r>
    <x v="0"/>
    <s v="1117070"/>
    <s v="000000"/>
    <x v="6"/>
    <s v="0000000"/>
    <n v="2015"/>
    <x v="0"/>
    <x v="6"/>
    <n v="0"/>
    <n v="0"/>
    <n v="0"/>
    <n v="0"/>
    <n v="0"/>
    <s v="N/A"/>
    <n v="0"/>
    <n v="0"/>
    <n v="0"/>
    <n v="0"/>
    <n v="0"/>
    <n v="0"/>
    <n v="0"/>
    <n v="0"/>
    <n v="0"/>
    <n v="0"/>
    <n v="0"/>
    <n v="0"/>
    <n v="0"/>
    <s v="FED HOUSNG &amp; COMM DEV FND"/>
    <s v="FHCD HOPELINK PL C12771 M12"/>
    <s v="DEFAULT"/>
    <s v="Default"/>
  </r>
  <r>
    <x v="0"/>
    <s v="1117070"/>
    <s v="000000"/>
    <x v="9"/>
    <s v="0000000"/>
    <n v="2015"/>
    <x v="0"/>
    <x v="9"/>
    <n v="0"/>
    <n v="0"/>
    <n v="0"/>
    <n v="0"/>
    <n v="0"/>
    <s v="N/A"/>
    <n v="0"/>
    <n v="0"/>
    <n v="0"/>
    <n v="0"/>
    <n v="0"/>
    <n v="0"/>
    <n v="0"/>
    <n v="0"/>
    <n v="0"/>
    <n v="0"/>
    <n v="0"/>
    <n v="0"/>
    <n v="0"/>
    <s v="FED HOUSNG &amp; COMM DEV FND"/>
    <s v="FHCD HOPELINK PL C12771 M12"/>
    <s v="DEFAULT"/>
    <s v="Default"/>
  </r>
  <r>
    <x v="0"/>
    <s v="1117070"/>
    <s v="000000"/>
    <x v="19"/>
    <s v="0000000"/>
    <n v="2015"/>
    <x v="1"/>
    <x v="19"/>
    <n v="0"/>
    <n v="0"/>
    <n v="0"/>
    <n v="0"/>
    <n v="0"/>
    <s v="N/A"/>
    <n v="0"/>
    <n v="0"/>
    <n v="0"/>
    <n v="0"/>
    <n v="0"/>
    <n v="0"/>
    <n v="0"/>
    <n v="0"/>
    <n v="0"/>
    <n v="0"/>
    <n v="0"/>
    <n v="0"/>
    <n v="0"/>
    <s v="FED HOUSNG &amp; COMM DEV FND"/>
    <s v="FHCD HOPELINK PL C12771 M12"/>
    <s v="DEFAULT"/>
    <s v="Default"/>
  </r>
  <r>
    <x v="0"/>
    <s v="1117070"/>
    <s v="000000"/>
    <x v="29"/>
    <s v="0000000"/>
    <n v="2015"/>
    <x v="1"/>
    <x v="29"/>
    <n v="0"/>
    <n v="0"/>
    <n v="0"/>
    <n v="0"/>
    <n v="0"/>
    <s v="N/A"/>
    <n v="0"/>
    <n v="0"/>
    <n v="0"/>
    <n v="0"/>
    <n v="0"/>
    <n v="0"/>
    <n v="0"/>
    <n v="0"/>
    <n v="0"/>
    <n v="0"/>
    <n v="0"/>
    <n v="0"/>
    <n v="0"/>
    <s v="FED HOUSNG &amp; COMM DEV FND"/>
    <s v="FHCD HOPELINK PL C12771 M12"/>
    <s v="DEFAULT"/>
    <s v="Default"/>
  </r>
  <r>
    <x v="0"/>
    <s v="1117070"/>
    <s v="350102"/>
    <x v="64"/>
    <s v="0000000"/>
    <n v="2015"/>
    <x v="4"/>
    <x v="64"/>
    <n v="0"/>
    <n v="0"/>
    <n v="0"/>
    <n v="0"/>
    <n v="0"/>
    <s v="N/A"/>
    <n v="0"/>
    <n v="0"/>
    <n v="0"/>
    <n v="0"/>
    <n v="0"/>
    <n v="0"/>
    <n v="0"/>
    <n v="0"/>
    <n v="0"/>
    <n v="0"/>
    <n v="0"/>
    <n v="0"/>
    <n v="0"/>
    <s v="FED HOUSNG &amp; COMM DEV FND"/>
    <s v="FHCD HOPELINK PL C12771 M12"/>
    <s v="MULTISVRC CTRS N E KNG CO"/>
    <s v="Default"/>
  </r>
  <r>
    <x v="0"/>
    <s v="1117070"/>
    <s v="350102"/>
    <x v="38"/>
    <s v="5590000"/>
    <n v="2015"/>
    <x v="3"/>
    <x v="38"/>
    <n v="0"/>
    <n v="0"/>
    <n v="0"/>
    <n v="0"/>
    <n v="0"/>
    <s v="N/A"/>
    <n v="0"/>
    <n v="0"/>
    <n v="0"/>
    <n v="0"/>
    <n v="0"/>
    <n v="0"/>
    <n v="0"/>
    <n v="0"/>
    <n v="0"/>
    <n v="0"/>
    <n v="0"/>
    <n v="0"/>
    <n v="0"/>
    <s v="FED HOUSNG &amp; COMM DEV FND"/>
    <s v="FHCD HOPELINK PL C12771 M12"/>
    <s v="MULTISVRC CTRS N E KNG CO"/>
    <s v="HOUSING AND COMMUNITY DEVELOPMENT"/>
  </r>
  <r>
    <x v="0"/>
    <s v="1117070"/>
    <s v="350102"/>
    <x v="70"/>
    <s v="5590000"/>
    <n v="2015"/>
    <x v="3"/>
    <x v="70"/>
    <n v="0"/>
    <n v="0"/>
    <n v="0"/>
    <n v="0"/>
    <n v="0"/>
    <s v="N/A"/>
    <n v="0"/>
    <n v="0"/>
    <n v="0"/>
    <n v="0"/>
    <n v="0"/>
    <n v="0"/>
    <n v="0"/>
    <n v="0"/>
    <n v="0"/>
    <n v="0"/>
    <n v="0"/>
    <n v="0"/>
    <n v="0"/>
    <s v="FED HOUSNG &amp; COMM DEV FND"/>
    <s v="FHCD HOPELINK PL C12771 M12"/>
    <s v="MULTISVRC CTRS N E KNG CO"/>
    <s v="HOUSING AND COMMUNITY DEVELOPMENT"/>
  </r>
  <r>
    <x v="0"/>
    <s v="1117070"/>
    <s v="350102"/>
    <x v="71"/>
    <s v="5590000"/>
    <n v="2015"/>
    <x v="3"/>
    <x v="71"/>
    <n v="0"/>
    <n v="0"/>
    <n v="0"/>
    <n v="0"/>
    <n v="0"/>
    <s v="N/A"/>
    <n v="0"/>
    <n v="0"/>
    <n v="0"/>
    <n v="0"/>
    <n v="0"/>
    <n v="0"/>
    <n v="0"/>
    <n v="0"/>
    <n v="0"/>
    <n v="0"/>
    <n v="0"/>
    <n v="0"/>
    <n v="0"/>
    <s v="FED HOUSNG &amp; COMM DEV FND"/>
    <s v="FHCD HOPELINK PL C12771 M12"/>
    <s v="MULTISVRC CTRS N E KNG CO"/>
    <s v="HOUSING AND COMMUNITY DEVELOPMENT"/>
  </r>
  <r>
    <x v="0"/>
    <s v="1117070"/>
    <s v="350102"/>
    <x v="72"/>
    <s v="5590000"/>
    <n v="2015"/>
    <x v="3"/>
    <x v="72"/>
    <n v="0"/>
    <n v="0"/>
    <n v="0"/>
    <n v="0"/>
    <n v="0"/>
    <s v="N/A"/>
    <n v="0"/>
    <n v="0"/>
    <n v="0"/>
    <n v="0"/>
    <n v="0"/>
    <n v="0"/>
    <n v="0"/>
    <n v="0"/>
    <n v="0"/>
    <n v="0"/>
    <n v="0"/>
    <n v="0"/>
    <n v="0"/>
    <s v="FED HOUSNG &amp; COMM DEV FND"/>
    <s v="FHCD HOPELINK PL C12771 M12"/>
    <s v="MULTISVRC CTRS N E KNG CO"/>
    <s v="HOUSING AND COMMUNITY DEVELOPMENT"/>
  </r>
  <r>
    <x v="0"/>
    <s v="1117070"/>
    <s v="350102"/>
    <x v="41"/>
    <s v="5590000"/>
    <n v="2015"/>
    <x v="3"/>
    <x v="41"/>
    <n v="0"/>
    <n v="0"/>
    <n v="0"/>
    <n v="0"/>
    <n v="0"/>
    <s v="N/A"/>
    <n v="0"/>
    <n v="0"/>
    <n v="0"/>
    <n v="0"/>
    <n v="0"/>
    <n v="0"/>
    <n v="0"/>
    <n v="0"/>
    <n v="0"/>
    <n v="0"/>
    <n v="0"/>
    <n v="0"/>
    <n v="0"/>
    <s v="FED HOUSNG &amp; COMM DEV FND"/>
    <s v="FHCD HOPELINK PL C12771 M12"/>
    <s v="MULTISVRC CTRS N E KNG CO"/>
    <s v="HOUSING AND COMMUNITY DEVELOPMENT"/>
  </r>
  <r>
    <x v="0"/>
    <s v="1117070"/>
    <s v="350102"/>
    <x v="136"/>
    <s v="5590000"/>
    <n v="2015"/>
    <x v="3"/>
    <x v="136"/>
    <n v="0"/>
    <n v="0"/>
    <n v="0"/>
    <n v="0"/>
    <n v="0"/>
    <s v="N/A"/>
    <n v="0"/>
    <n v="0"/>
    <n v="0"/>
    <n v="0"/>
    <n v="0"/>
    <n v="0"/>
    <n v="0"/>
    <n v="0"/>
    <n v="0"/>
    <n v="0"/>
    <n v="0"/>
    <n v="0"/>
    <n v="0"/>
    <s v="FED HOUSNG &amp; COMM DEV FND"/>
    <s v="FHCD HOPELINK PL C12771 M12"/>
    <s v="MULTISVRC CTRS N E KNG CO"/>
    <s v="HOUSING AND COMMUNITY DEVELOPMENT"/>
  </r>
  <r>
    <x v="0"/>
    <s v="1117070"/>
    <s v="350102"/>
    <x v="112"/>
    <s v="5590000"/>
    <n v="2015"/>
    <x v="3"/>
    <x v="112"/>
    <n v="0"/>
    <n v="0"/>
    <n v="0"/>
    <n v="0"/>
    <n v="0"/>
    <s v="N/A"/>
    <n v="0"/>
    <n v="0"/>
    <n v="0"/>
    <n v="0"/>
    <n v="0"/>
    <n v="0"/>
    <n v="0"/>
    <n v="0"/>
    <n v="0"/>
    <n v="0"/>
    <n v="0"/>
    <n v="0"/>
    <n v="0"/>
    <s v="FED HOUSNG &amp; COMM DEV FND"/>
    <s v="FHCD HOPELINK PL C12771 M12"/>
    <s v="MULTISVRC CTRS N E KNG CO"/>
    <s v="HOUSING AND COMMUNITY DEVELOPMENT"/>
  </r>
  <r>
    <x v="0"/>
    <s v="1117070"/>
    <s v="350102"/>
    <x v="103"/>
    <s v="5590000"/>
    <n v="2015"/>
    <x v="3"/>
    <x v="103"/>
    <n v="0"/>
    <n v="0"/>
    <n v="0"/>
    <n v="0"/>
    <n v="0"/>
    <s v="N/A"/>
    <n v="0"/>
    <n v="0"/>
    <n v="0"/>
    <n v="0"/>
    <n v="0"/>
    <n v="0"/>
    <n v="0"/>
    <n v="0"/>
    <n v="0"/>
    <n v="0"/>
    <n v="0"/>
    <n v="0"/>
    <n v="0"/>
    <s v="FED HOUSNG &amp; COMM DEV FND"/>
    <s v="FHCD HOPELINK PL C12771 M12"/>
    <s v="MULTISVRC CTRS N E KNG CO"/>
    <s v="HOUSING AND COMMUNITY DEVELOPMENT"/>
  </r>
  <r>
    <x v="0"/>
    <s v="1117070"/>
    <s v="350102"/>
    <x v="53"/>
    <s v="5590000"/>
    <n v="2015"/>
    <x v="3"/>
    <x v="53"/>
    <n v="0"/>
    <n v="0"/>
    <n v="0"/>
    <n v="0"/>
    <n v="0"/>
    <s v="N/A"/>
    <n v="0"/>
    <n v="0"/>
    <n v="0"/>
    <n v="0"/>
    <n v="0"/>
    <n v="0"/>
    <n v="0"/>
    <n v="0"/>
    <n v="0"/>
    <n v="0"/>
    <n v="0"/>
    <n v="0"/>
    <n v="0"/>
    <s v="FED HOUSNG &amp; COMM DEV FND"/>
    <s v="FHCD HOPELINK PL C12771 M12"/>
    <s v="MULTISVRC CTRS N E KNG CO"/>
    <s v="HOUSING AND COMMUNITY DEVELOPMENT"/>
  </r>
  <r>
    <x v="0"/>
    <s v="1117070"/>
    <s v="350102"/>
    <x v="54"/>
    <s v="5590000"/>
    <n v="2015"/>
    <x v="3"/>
    <x v="54"/>
    <n v="0"/>
    <n v="0"/>
    <n v="0"/>
    <n v="0"/>
    <n v="0"/>
    <s v="N/A"/>
    <n v="0"/>
    <n v="0"/>
    <n v="0"/>
    <n v="0"/>
    <n v="0"/>
    <n v="0"/>
    <n v="0"/>
    <n v="0"/>
    <n v="0"/>
    <n v="0"/>
    <n v="0"/>
    <n v="0"/>
    <n v="0"/>
    <s v="FED HOUSNG &amp; COMM DEV FND"/>
    <s v="FHCD HOPELINK PL C12771 M12"/>
    <s v="MULTISVRC CTRS N E KNG CO"/>
    <s v="HOUSING AND COMMUNITY DEVELOPMENT"/>
  </r>
  <r>
    <x v="0"/>
    <s v="1117438"/>
    <s v="000000"/>
    <x v="6"/>
    <s v="0000000"/>
    <n v="2015"/>
    <x v="0"/>
    <x v="6"/>
    <n v="0"/>
    <n v="0"/>
    <n v="0"/>
    <n v="0"/>
    <n v="0"/>
    <s v="N/A"/>
    <n v="0"/>
    <n v="0"/>
    <n v="0"/>
    <n v="0"/>
    <n v="0"/>
    <n v="0"/>
    <n v="0"/>
    <n v="0"/>
    <n v="0"/>
    <n v="0"/>
    <n v="0"/>
    <n v="0"/>
    <n v="0"/>
    <s v="FED HOUSNG &amp; COMM DEV FND"/>
    <s v="FHCD PATRICIA SHERMAN"/>
    <s v="DEFAULT"/>
    <s v="Default"/>
  </r>
  <r>
    <x v="0"/>
    <s v="1117438"/>
    <s v="000000"/>
    <x v="9"/>
    <s v="0000000"/>
    <n v="2015"/>
    <x v="0"/>
    <x v="9"/>
    <n v="0"/>
    <n v="0"/>
    <n v="0"/>
    <n v="0"/>
    <n v="0"/>
    <s v="N/A"/>
    <n v="0"/>
    <n v="0"/>
    <n v="0"/>
    <n v="0"/>
    <n v="0"/>
    <n v="0"/>
    <n v="0"/>
    <n v="0"/>
    <n v="0"/>
    <n v="0"/>
    <n v="0"/>
    <n v="0"/>
    <n v="0"/>
    <s v="FED HOUSNG &amp; COMM DEV FND"/>
    <s v="FHCD PATRICIA SHERMAN"/>
    <s v="DEFAULT"/>
    <s v="Default"/>
  </r>
  <r>
    <x v="0"/>
    <s v="1117438"/>
    <s v="000000"/>
    <x v="29"/>
    <s v="0000000"/>
    <n v="2015"/>
    <x v="1"/>
    <x v="29"/>
    <n v="0"/>
    <n v="0"/>
    <n v="0"/>
    <n v="0"/>
    <n v="0"/>
    <s v="N/A"/>
    <n v="0"/>
    <n v="0"/>
    <n v="0"/>
    <n v="0"/>
    <n v="0"/>
    <n v="0"/>
    <n v="0"/>
    <n v="0"/>
    <n v="0"/>
    <n v="0"/>
    <n v="0"/>
    <n v="0"/>
    <n v="0"/>
    <s v="FED HOUSNG &amp; COMM DEV FND"/>
    <s v="FHCD PATRICIA SHERMAN"/>
    <s v="DEFAULT"/>
    <s v="Default"/>
  </r>
  <r>
    <x v="0"/>
    <s v="1117438"/>
    <s v="350002"/>
    <x v="43"/>
    <s v="0000000"/>
    <n v="2015"/>
    <x v="4"/>
    <x v="43"/>
    <n v="0"/>
    <n v="0"/>
    <n v="0"/>
    <n v="0"/>
    <n v="0"/>
    <s v="N/A"/>
    <n v="0"/>
    <n v="0"/>
    <n v="0"/>
    <n v="0"/>
    <n v="0"/>
    <n v="0"/>
    <n v="0"/>
    <n v="0"/>
    <n v="0"/>
    <n v="0"/>
    <n v="0"/>
    <n v="0"/>
    <n v="0"/>
    <s v="FED HOUSNG &amp; COMM DEV FND"/>
    <s v="FHCD PATRICIA SHERMAN"/>
    <s v="IDIS HOME OWNERS REHAB"/>
    <s v="Default"/>
  </r>
  <r>
    <x v="0"/>
    <s v="1117438"/>
    <s v="350002"/>
    <x v="37"/>
    <s v="0000000"/>
    <n v="2015"/>
    <x v="4"/>
    <x v="37"/>
    <n v="0"/>
    <n v="0"/>
    <n v="0"/>
    <n v="0"/>
    <n v="0"/>
    <s v="N/A"/>
    <n v="0"/>
    <n v="0"/>
    <n v="0"/>
    <n v="0"/>
    <n v="0"/>
    <n v="0"/>
    <n v="0"/>
    <n v="0"/>
    <n v="0"/>
    <n v="0"/>
    <n v="0"/>
    <n v="0"/>
    <n v="0"/>
    <s v="FED HOUSNG &amp; COMM DEV FND"/>
    <s v="FHCD PATRICIA SHERMAN"/>
    <s v="IDIS HOME OWNERS REHAB"/>
    <s v="Default"/>
  </r>
  <r>
    <x v="0"/>
    <s v="1117438"/>
    <s v="350002"/>
    <x v="36"/>
    <s v="5590000"/>
    <n v="2015"/>
    <x v="3"/>
    <x v="36"/>
    <n v="0"/>
    <n v="0"/>
    <n v="0"/>
    <n v="0"/>
    <n v="0"/>
    <s v="N/A"/>
    <n v="0"/>
    <n v="0"/>
    <n v="0"/>
    <n v="0"/>
    <n v="0"/>
    <n v="0"/>
    <n v="0"/>
    <n v="0"/>
    <n v="0"/>
    <n v="0"/>
    <n v="0"/>
    <n v="0"/>
    <n v="0"/>
    <s v="FED HOUSNG &amp; COMM DEV FND"/>
    <s v="FHCD PATRICIA SHERMAN"/>
    <s v="IDIS HOME OWNERS REHAB"/>
    <s v="HOUSING AND COMMUNITY DEVELOPMENT"/>
  </r>
  <r>
    <x v="0"/>
    <s v="1117447"/>
    <s v="000000"/>
    <x v="6"/>
    <s v="0000000"/>
    <n v="2015"/>
    <x v="0"/>
    <x v="6"/>
    <n v="0"/>
    <n v="0"/>
    <n v="0"/>
    <n v="0"/>
    <n v="0"/>
    <s v="N/A"/>
    <n v="0"/>
    <n v="0"/>
    <n v="0"/>
    <n v="0"/>
    <n v="0"/>
    <n v="0"/>
    <n v="0"/>
    <n v="0"/>
    <n v="0"/>
    <n v="0"/>
    <n v="0"/>
    <n v="0"/>
    <n v="0"/>
    <s v="FED HOUSNG &amp; COMM DEV FND"/>
    <s v="FHCD GERALD NEUMANN"/>
    <s v="DEFAULT"/>
    <s v="Default"/>
  </r>
  <r>
    <x v="0"/>
    <s v="1117447"/>
    <s v="000000"/>
    <x v="9"/>
    <s v="0000000"/>
    <n v="2015"/>
    <x v="0"/>
    <x v="9"/>
    <n v="0"/>
    <n v="0"/>
    <n v="0"/>
    <n v="0"/>
    <n v="0"/>
    <s v="N/A"/>
    <n v="0"/>
    <n v="0"/>
    <n v="0"/>
    <n v="0"/>
    <n v="0"/>
    <n v="0"/>
    <n v="0"/>
    <n v="0"/>
    <n v="0"/>
    <n v="0"/>
    <n v="0"/>
    <n v="0"/>
    <n v="0"/>
    <s v="FED HOUSNG &amp; COMM DEV FND"/>
    <s v="FHCD GERALD NEUMANN"/>
    <s v="DEFAULT"/>
    <s v="Default"/>
  </r>
  <r>
    <x v="0"/>
    <s v="1117447"/>
    <s v="000000"/>
    <x v="29"/>
    <s v="0000000"/>
    <n v="2015"/>
    <x v="1"/>
    <x v="29"/>
    <n v="0"/>
    <n v="0"/>
    <n v="0"/>
    <n v="0"/>
    <n v="0"/>
    <s v="N/A"/>
    <n v="0"/>
    <n v="0"/>
    <n v="0"/>
    <n v="0"/>
    <n v="0"/>
    <n v="0"/>
    <n v="0"/>
    <n v="0"/>
    <n v="0"/>
    <n v="0"/>
    <n v="0"/>
    <n v="0"/>
    <n v="0"/>
    <s v="FED HOUSNG &amp; COMM DEV FND"/>
    <s v="FHCD GERALD NEUMANN"/>
    <s v="DEFAULT"/>
    <s v="Default"/>
  </r>
  <r>
    <x v="0"/>
    <s v="1117447"/>
    <s v="350002"/>
    <x v="43"/>
    <s v="0000000"/>
    <n v="2015"/>
    <x v="4"/>
    <x v="43"/>
    <n v="0"/>
    <n v="0"/>
    <n v="0"/>
    <n v="0"/>
    <n v="0"/>
    <s v="N/A"/>
    <n v="0"/>
    <n v="0"/>
    <n v="0"/>
    <n v="0"/>
    <n v="0"/>
    <n v="0"/>
    <n v="0"/>
    <n v="0"/>
    <n v="0"/>
    <n v="0"/>
    <n v="0"/>
    <n v="0"/>
    <n v="0"/>
    <s v="FED HOUSNG &amp; COMM DEV FND"/>
    <s v="FHCD GERALD NEUMANN"/>
    <s v="IDIS HOME OWNERS REHAB"/>
    <s v="Default"/>
  </r>
  <r>
    <x v="0"/>
    <s v="1117447"/>
    <s v="350002"/>
    <x v="37"/>
    <s v="0000000"/>
    <n v="2015"/>
    <x v="4"/>
    <x v="37"/>
    <n v="0"/>
    <n v="0"/>
    <n v="0"/>
    <n v="0"/>
    <n v="0"/>
    <s v="N/A"/>
    <n v="0"/>
    <n v="0"/>
    <n v="0"/>
    <n v="0"/>
    <n v="0"/>
    <n v="0"/>
    <n v="0"/>
    <n v="0"/>
    <n v="0"/>
    <n v="0"/>
    <n v="0"/>
    <n v="0"/>
    <n v="0"/>
    <s v="FED HOUSNG &amp; COMM DEV FND"/>
    <s v="FHCD GERALD NEUMANN"/>
    <s v="IDIS HOME OWNERS REHAB"/>
    <s v="Default"/>
  </r>
  <r>
    <x v="0"/>
    <s v="1117447"/>
    <s v="350002"/>
    <x v="36"/>
    <s v="5590000"/>
    <n v="2015"/>
    <x v="3"/>
    <x v="36"/>
    <n v="0"/>
    <n v="0"/>
    <n v="0"/>
    <n v="0"/>
    <n v="0"/>
    <s v="N/A"/>
    <n v="0"/>
    <n v="0"/>
    <n v="0"/>
    <n v="0"/>
    <n v="0"/>
    <n v="0"/>
    <n v="0"/>
    <n v="0"/>
    <n v="0"/>
    <n v="0"/>
    <n v="0"/>
    <n v="0"/>
    <n v="0"/>
    <s v="FED HOUSNG &amp; COMM DEV FND"/>
    <s v="FHCD GERALD NEUMANN"/>
    <s v="IDIS HOME OWNERS REHAB"/>
    <s v="HOUSING AND COMMUNITY DEVELOPMENT"/>
  </r>
  <r>
    <x v="0"/>
    <s v="1117447"/>
    <s v="350002"/>
    <x v="135"/>
    <s v="5590000"/>
    <n v="2015"/>
    <x v="3"/>
    <x v="135"/>
    <n v="0"/>
    <n v="0"/>
    <n v="0"/>
    <n v="0"/>
    <n v="0"/>
    <s v="N/A"/>
    <n v="0"/>
    <n v="0"/>
    <n v="0"/>
    <n v="0"/>
    <n v="0"/>
    <n v="0"/>
    <n v="0"/>
    <n v="0"/>
    <n v="0"/>
    <n v="0"/>
    <n v="0"/>
    <n v="0"/>
    <n v="0"/>
    <s v="FED HOUSNG &amp; COMM DEV FND"/>
    <s v="FHCD GERALD NEUMANN"/>
    <s v="IDIS HOME OWNERS REHAB"/>
    <s v="HOUSING AND COMMUNITY DEVELOPMENT"/>
  </r>
  <r>
    <x v="0"/>
    <s v="1117609"/>
    <s v="000000"/>
    <x v="6"/>
    <s v="0000000"/>
    <n v="2015"/>
    <x v="0"/>
    <x v="6"/>
    <n v="0"/>
    <n v="0"/>
    <n v="0"/>
    <n v="0"/>
    <n v="0"/>
    <s v="N/A"/>
    <n v="0"/>
    <n v="0"/>
    <n v="0"/>
    <n v="0"/>
    <n v="0"/>
    <n v="0"/>
    <n v="0"/>
    <n v="0"/>
    <n v="0"/>
    <n v="0"/>
    <n v="0"/>
    <n v="0"/>
    <n v="0"/>
    <s v="FED HOUSNG &amp; COMM DEV FND"/>
    <s v="FHCD VALLEY CITIES SHP M12"/>
    <s v="DEFAULT"/>
    <s v="Default"/>
  </r>
  <r>
    <x v="0"/>
    <s v="1117609"/>
    <s v="000000"/>
    <x v="9"/>
    <s v="0000000"/>
    <n v="2015"/>
    <x v="0"/>
    <x v="9"/>
    <n v="0"/>
    <n v="0"/>
    <n v="0"/>
    <n v="0"/>
    <n v="0"/>
    <s v="N/A"/>
    <n v="0"/>
    <n v="0"/>
    <n v="0"/>
    <n v="0"/>
    <n v="0"/>
    <n v="0"/>
    <n v="0"/>
    <n v="0"/>
    <n v="0"/>
    <n v="0"/>
    <n v="0"/>
    <n v="0"/>
    <n v="0"/>
    <s v="FED HOUSNG &amp; COMM DEV FND"/>
    <s v="FHCD VALLEY CITIES SHP M12"/>
    <s v="DEFAULT"/>
    <s v="Default"/>
  </r>
  <r>
    <x v="0"/>
    <s v="1117609"/>
    <s v="000000"/>
    <x v="19"/>
    <s v="0000000"/>
    <n v="2015"/>
    <x v="1"/>
    <x v="19"/>
    <n v="0"/>
    <n v="0"/>
    <n v="0"/>
    <n v="0"/>
    <n v="0"/>
    <s v="N/A"/>
    <n v="0"/>
    <n v="0"/>
    <n v="0"/>
    <n v="0"/>
    <n v="0"/>
    <n v="0"/>
    <n v="0"/>
    <n v="0"/>
    <n v="0"/>
    <n v="0"/>
    <n v="0"/>
    <n v="0"/>
    <n v="0"/>
    <s v="FED HOUSNG &amp; COMM DEV FND"/>
    <s v="FHCD VALLEY CITIES SHP M12"/>
    <s v="DEFAULT"/>
    <s v="Default"/>
  </r>
  <r>
    <x v="0"/>
    <s v="1117609"/>
    <s v="000000"/>
    <x v="29"/>
    <s v="0000000"/>
    <n v="2015"/>
    <x v="1"/>
    <x v="29"/>
    <n v="0"/>
    <n v="0"/>
    <n v="0"/>
    <n v="0"/>
    <n v="0"/>
    <s v="N/A"/>
    <n v="0"/>
    <n v="0"/>
    <n v="0"/>
    <n v="0"/>
    <n v="0"/>
    <n v="0"/>
    <n v="0"/>
    <n v="0"/>
    <n v="0"/>
    <n v="0"/>
    <n v="0"/>
    <n v="0"/>
    <n v="0"/>
    <s v="FED HOUSNG &amp; COMM DEV FND"/>
    <s v="FHCD VALLEY CITIES SHP M12"/>
    <s v="DEFAULT"/>
    <s v="Default"/>
  </r>
  <r>
    <x v="0"/>
    <s v="1117609"/>
    <s v="350104"/>
    <x v="64"/>
    <s v="0000000"/>
    <n v="2015"/>
    <x v="4"/>
    <x v="64"/>
    <n v="0"/>
    <n v="0"/>
    <n v="0"/>
    <n v="0"/>
    <n v="0"/>
    <s v="N/A"/>
    <n v="0"/>
    <n v="0"/>
    <n v="0"/>
    <n v="0"/>
    <n v="0"/>
    <n v="0"/>
    <n v="0"/>
    <n v="0"/>
    <n v="0"/>
    <n v="0"/>
    <n v="0"/>
    <n v="0"/>
    <n v="0"/>
    <s v="FED HOUSNG &amp; COMM DEV FND"/>
    <s v="FHCD VALLEY CITIES SHP M12"/>
    <s v="EASTSIDE DOMESTIC VIOL PG"/>
    <s v="Default"/>
  </r>
  <r>
    <x v="0"/>
    <s v="1117609"/>
    <s v="350104"/>
    <x v="38"/>
    <s v="5590000"/>
    <n v="2015"/>
    <x v="3"/>
    <x v="38"/>
    <n v="0"/>
    <n v="0"/>
    <n v="0"/>
    <n v="0"/>
    <n v="0"/>
    <s v="N/A"/>
    <n v="0"/>
    <n v="0"/>
    <n v="0"/>
    <n v="0"/>
    <n v="0"/>
    <n v="0"/>
    <n v="0"/>
    <n v="0"/>
    <n v="0"/>
    <n v="0"/>
    <n v="0"/>
    <n v="0"/>
    <n v="0"/>
    <s v="FED HOUSNG &amp; COMM DEV FND"/>
    <s v="FHCD VALLEY CITIES SHP M12"/>
    <s v="EASTSIDE DOMESTIC VIOL PG"/>
    <s v="HOUSING AND COMMUNITY DEVELOPMENT"/>
  </r>
  <r>
    <x v="0"/>
    <s v="1117609"/>
    <s v="350104"/>
    <x v="70"/>
    <s v="5590000"/>
    <n v="2015"/>
    <x v="3"/>
    <x v="70"/>
    <n v="0"/>
    <n v="0"/>
    <n v="0"/>
    <n v="0"/>
    <n v="0"/>
    <s v="N/A"/>
    <n v="0"/>
    <n v="0"/>
    <n v="0"/>
    <n v="0"/>
    <n v="0"/>
    <n v="0"/>
    <n v="0"/>
    <n v="0"/>
    <n v="0"/>
    <n v="0"/>
    <n v="0"/>
    <n v="0"/>
    <n v="0"/>
    <s v="FED HOUSNG &amp; COMM DEV FND"/>
    <s v="FHCD VALLEY CITIES SHP M12"/>
    <s v="EASTSIDE DOMESTIC VIOL PG"/>
    <s v="HOUSING AND COMMUNITY DEVELOPMENT"/>
  </r>
  <r>
    <x v="0"/>
    <s v="1117609"/>
    <s v="350104"/>
    <x v="71"/>
    <s v="5590000"/>
    <n v="2015"/>
    <x v="3"/>
    <x v="71"/>
    <n v="0"/>
    <n v="0"/>
    <n v="0"/>
    <n v="0"/>
    <n v="0"/>
    <s v="N/A"/>
    <n v="0"/>
    <n v="0"/>
    <n v="0"/>
    <n v="0"/>
    <n v="0"/>
    <n v="0"/>
    <n v="0"/>
    <n v="0"/>
    <n v="0"/>
    <n v="0"/>
    <n v="0"/>
    <n v="0"/>
    <n v="0"/>
    <s v="FED HOUSNG &amp; COMM DEV FND"/>
    <s v="FHCD VALLEY CITIES SHP M12"/>
    <s v="EASTSIDE DOMESTIC VIOL PG"/>
    <s v="HOUSING AND COMMUNITY DEVELOPMENT"/>
  </r>
  <r>
    <x v="0"/>
    <s v="1117609"/>
    <s v="350104"/>
    <x v="72"/>
    <s v="5590000"/>
    <n v="2015"/>
    <x v="3"/>
    <x v="72"/>
    <n v="0"/>
    <n v="0"/>
    <n v="0"/>
    <n v="0"/>
    <n v="0"/>
    <s v="N/A"/>
    <n v="0"/>
    <n v="0"/>
    <n v="0"/>
    <n v="0"/>
    <n v="0"/>
    <n v="0"/>
    <n v="0"/>
    <n v="0"/>
    <n v="0"/>
    <n v="0"/>
    <n v="0"/>
    <n v="0"/>
    <n v="0"/>
    <s v="FED HOUSNG &amp; COMM DEV FND"/>
    <s v="FHCD VALLEY CITIES SHP M12"/>
    <s v="EASTSIDE DOMESTIC VIOL PG"/>
    <s v="HOUSING AND COMMUNITY DEVELOPMENT"/>
  </r>
  <r>
    <x v="0"/>
    <s v="1117609"/>
    <s v="350104"/>
    <x v="41"/>
    <s v="5590000"/>
    <n v="2015"/>
    <x v="3"/>
    <x v="41"/>
    <n v="0"/>
    <n v="0"/>
    <n v="0"/>
    <n v="0"/>
    <n v="0"/>
    <s v="N/A"/>
    <n v="0"/>
    <n v="0"/>
    <n v="0"/>
    <n v="0"/>
    <n v="0"/>
    <n v="0"/>
    <n v="0"/>
    <n v="0"/>
    <n v="0"/>
    <n v="0"/>
    <n v="0"/>
    <n v="0"/>
    <n v="0"/>
    <s v="FED HOUSNG &amp; COMM DEV FND"/>
    <s v="FHCD VALLEY CITIES SHP M12"/>
    <s v="EASTSIDE DOMESTIC VIOL PG"/>
    <s v="HOUSING AND COMMUNITY DEVELOPMENT"/>
  </r>
  <r>
    <x v="0"/>
    <s v="1117609"/>
    <s v="350104"/>
    <x v="112"/>
    <s v="5590000"/>
    <n v="2015"/>
    <x v="3"/>
    <x v="112"/>
    <n v="0"/>
    <n v="0"/>
    <n v="0"/>
    <n v="0"/>
    <n v="0"/>
    <s v="N/A"/>
    <n v="0"/>
    <n v="0"/>
    <n v="0"/>
    <n v="0"/>
    <n v="0"/>
    <n v="0"/>
    <n v="0"/>
    <n v="0"/>
    <n v="0"/>
    <n v="0"/>
    <n v="0"/>
    <n v="0"/>
    <n v="0"/>
    <s v="FED HOUSNG &amp; COMM DEV FND"/>
    <s v="FHCD VALLEY CITIES SHP M12"/>
    <s v="EASTSIDE DOMESTIC VIOL PG"/>
    <s v="HOUSING AND COMMUNITY DEVELOPMENT"/>
  </r>
  <r>
    <x v="0"/>
    <s v="1117609"/>
    <s v="350104"/>
    <x v="108"/>
    <s v="5590000"/>
    <n v="2015"/>
    <x v="3"/>
    <x v="108"/>
    <n v="0"/>
    <n v="0"/>
    <n v="0"/>
    <n v="0"/>
    <n v="0"/>
    <s v="N/A"/>
    <n v="0"/>
    <n v="0"/>
    <n v="0"/>
    <n v="0"/>
    <n v="0"/>
    <n v="0"/>
    <n v="0"/>
    <n v="0"/>
    <n v="0"/>
    <n v="0"/>
    <n v="0"/>
    <n v="0"/>
    <n v="0"/>
    <s v="FED HOUSNG &amp; COMM DEV FND"/>
    <s v="FHCD VALLEY CITIES SHP M12"/>
    <s v="EASTSIDE DOMESTIC VIOL PG"/>
    <s v="HOUSING AND COMMUNITY DEVELOPMENT"/>
  </r>
  <r>
    <x v="0"/>
    <s v="1117609"/>
    <s v="350104"/>
    <x v="103"/>
    <s v="5590000"/>
    <n v="2015"/>
    <x v="3"/>
    <x v="103"/>
    <n v="0"/>
    <n v="0"/>
    <n v="0"/>
    <n v="0"/>
    <n v="0"/>
    <s v="N/A"/>
    <n v="0"/>
    <n v="0"/>
    <n v="0"/>
    <n v="0"/>
    <n v="0"/>
    <n v="0"/>
    <n v="0"/>
    <n v="0"/>
    <n v="0"/>
    <n v="0"/>
    <n v="0"/>
    <n v="0"/>
    <n v="0"/>
    <s v="FED HOUSNG &amp; COMM DEV FND"/>
    <s v="FHCD VALLEY CITIES SHP M12"/>
    <s v="EASTSIDE DOMESTIC VIOL PG"/>
    <s v="HOUSING AND COMMUNITY DEVELOPMENT"/>
  </r>
  <r>
    <x v="0"/>
    <s v="1117609"/>
    <s v="350104"/>
    <x v="53"/>
    <s v="5590000"/>
    <n v="2015"/>
    <x v="3"/>
    <x v="53"/>
    <n v="0"/>
    <n v="0"/>
    <n v="0"/>
    <n v="0"/>
    <n v="0"/>
    <s v="N/A"/>
    <n v="0"/>
    <n v="0"/>
    <n v="0"/>
    <n v="0"/>
    <n v="0"/>
    <n v="0"/>
    <n v="0"/>
    <n v="0"/>
    <n v="0"/>
    <n v="0"/>
    <n v="0"/>
    <n v="0"/>
    <n v="0"/>
    <s v="FED HOUSNG &amp; COMM DEV FND"/>
    <s v="FHCD VALLEY CITIES SHP M12"/>
    <s v="EASTSIDE DOMESTIC VIOL PG"/>
    <s v="HOUSING AND COMMUNITY DEVELOPMENT"/>
  </r>
  <r>
    <x v="0"/>
    <s v="1117609"/>
    <s v="350104"/>
    <x v="54"/>
    <s v="5590000"/>
    <n v="2015"/>
    <x v="3"/>
    <x v="54"/>
    <n v="0"/>
    <n v="0"/>
    <n v="0"/>
    <n v="0"/>
    <n v="0"/>
    <s v="N/A"/>
    <n v="0"/>
    <n v="0"/>
    <n v="0"/>
    <n v="0"/>
    <n v="0"/>
    <n v="0"/>
    <n v="0"/>
    <n v="0"/>
    <n v="0"/>
    <n v="0"/>
    <n v="0"/>
    <n v="0"/>
    <n v="0"/>
    <s v="FED HOUSNG &amp; COMM DEV FND"/>
    <s v="FHCD VALLEY CITIES SHP M12"/>
    <s v="EASTSIDE DOMESTIC VIOL PG"/>
    <s v="HOUSING AND COMMUNITY DEVELOPMENT"/>
  </r>
  <r>
    <x v="0"/>
    <s v="1117691"/>
    <s v="000000"/>
    <x v="6"/>
    <s v="0000000"/>
    <n v="2015"/>
    <x v="0"/>
    <x v="6"/>
    <n v="0"/>
    <n v="0"/>
    <n v="0"/>
    <n v="0"/>
    <n v="0"/>
    <s v="N/A"/>
    <n v="0"/>
    <n v="0"/>
    <n v="0"/>
    <n v="0"/>
    <n v="0"/>
    <n v="0"/>
    <n v="0"/>
    <n v="0"/>
    <n v="0"/>
    <n v="0"/>
    <n v="0"/>
    <n v="0"/>
    <n v="0"/>
    <s v="FED HOUSNG &amp; COMM DEV FND"/>
    <s v="FHCD PHYLLIS JOHNSON"/>
    <s v="DEFAULT"/>
    <s v="Default"/>
  </r>
  <r>
    <x v="0"/>
    <s v="1117691"/>
    <s v="000000"/>
    <x v="9"/>
    <s v="0000000"/>
    <n v="2015"/>
    <x v="0"/>
    <x v="9"/>
    <n v="0"/>
    <n v="0"/>
    <n v="0"/>
    <n v="0"/>
    <n v="0"/>
    <s v="N/A"/>
    <n v="0"/>
    <n v="0"/>
    <n v="0"/>
    <n v="0"/>
    <n v="0"/>
    <n v="0"/>
    <n v="0"/>
    <n v="0"/>
    <n v="0"/>
    <n v="0"/>
    <n v="0"/>
    <n v="0"/>
    <n v="0"/>
    <s v="FED HOUSNG &amp; COMM DEV FND"/>
    <s v="FHCD PHYLLIS JOHNSON"/>
    <s v="DEFAULT"/>
    <s v="Default"/>
  </r>
  <r>
    <x v="0"/>
    <s v="1117691"/>
    <s v="000000"/>
    <x v="29"/>
    <s v="0000000"/>
    <n v="2015"/>
    <x v="1"/>
    <x v="29"/>
    <n v="0"/>
    <n v="0"/>
    <n v="0"/>
    <n v="0"/>
    <n v="0"/>
    <s v="N/A"/>
    <n v="0"/>
    <n v="0"/>
    <n v="0"/>
    <n v="0"/>
    <n v="0"/>
    <n v="0"/>
    <n v="0"/>
    <n v="0"/>
    <n v="0"/>
    <n v="0"/>
    <n v="0"/>
    <n v="0"/>
    <n v="0"/>
    <s v="FED HOUSNG &amp; COMM DEV FND"/>
    <s v="FHCD PHYLLIS JOHNSON"/>
    <s v="DEFAULT"/>
    <s v="Default"/>
  </r>
  <r>
    <x v="0"/>
    <s v="1117691"/>
    <s v="350002"/>
    <x v="43"/>
    <s v="0000000"/>
    <n v="2015"/>
    <x v="4"/>
    <x v="43"/>
    <n v="0"/>
    <n v="0"/>
    <n v="0"/>
    <n v="0"/>
    <n v="0"/>
    <s v="N/A"/>
    <n v="0"/>
    <n v="0"/>
    <n v="0"/>
    <n v="0"/>
    <n v="0"/>
    <n v="0"/>
    <n v="0"/>
    <n v="0"/>
    <n v="0"/>
    <n v="0"/>
    <n v="0"/>
    <n v="0"/>
    <n v="0"/>
    <s v="FED HOUSNG &amp; COMM DEV FND"/>
    <s v="FHCD PHYLLIS JOHNSON"/>
    <s v="IDIS HOME OWNERS REHAB"/>
    <s v="Default"/>
  </r>
  <r>
    <x v="0"/>
    <s v="1117691"/>
    <s v="350002"/>
    <x v="37"/>
    <s v="0000000"/>
    <n v="2015"/>
    <x v="4"/>
    <x v="37"/>
    <n v="0"/>
    <n v="0"/>
    <n v="0"/>
    <n v="0"/>
    <n v="0"/>
    <s v="N/A"/>
    <n v="0"/>
    <n v="0"/>
    <n v="0"/>
    <n v="0"/>
    <n v="0"/>
    <n v="0"/>
    <n v="0"/>
    <n v="0"/>
    <n v="0"/>
    <n v="0"/>
    <n v="0"/>
    <n v="0"/>
    <n v="0"/>
    <s v="FED HOUSNG &amp; COMM DEV FND"/>
    <s v="FHCD PHYLLIS JOHNSON"/>
    <s v="IDIS HOME OWNERS REHAB"/>
    <s v="Default"/>
  </r>
  <r>
    <x v="0"/>
    <s v="1117691"/>
    <s v="350002"/>
    <x v="36"/>
    <s v="5590000"/>
    <n v="2015"/>
    <x v="3"/>
    <x v="36"/>
    <n v="0"/>
    <n v="0"/>
    <n v="0"/>
    <n v="0"/>
    <n v="0"/>
    <s v="N/A"/>
    <n v="0"/>
    <n v="0"/>
    <n v="0"/>
    <n v="0"/>
    <n v="0"/>
    <n v="0"/>
    <n v="0"/>
    <n v="0"/>
    <n v="0"/>
    <n v="0"/>
    <n v="0"/>
    <n v="0"/>
    <n v="0"/>
    <s v="FED HOUSNG &amp; COMM DEV FND"/>
    <s v="FHCD PHYLLIS JOHNSON"/>
    <s v="IDIS HOME OWNERS REHAB"/>
    <s v="HOUSING AND COMMUNITY DEVELOPMENT"/>
  </r>
  <r>
    <x v="0"/>
    <s v="1117691"/>
    <s v="350002"/>
    <x v="135"/>
    <s v="5590000"/>
    <n v="2015"/>
    <x v="3"/>
    <x v="135"/>
    <n v="0"/>
    <n v="0"/>
    <n v="0"/>
    <n v="0"/>
    <n v="0"/>
    <s v="N/A"/>
    <n v="0"/>
    <n v="0"/>
    <n v="0"/>
    <n v="0"/>
    <n v="0"/>
    <n v="0"/>
    <n v="0"/>
    <n v="0"/>
    <n v="0"/>
    <n v="0"/>
    <n v="0"/>
    <n v="0"/>
    <n v="0"/>
    <s v="FED HOUSNG &amp; COMM DEV FND"/>
    <s v="FHCD PHYLLIS JOHNSON"/>
    <s v="IDIS HOME OWNERS REHAB"/>
    <s v="HOUSING AND COMMUNITY DEVELOPMENT"/>
  </r>
  <r>
    <x v="0"/>
    <s v="1117755"/>
    <s v="000000"/>
    <x v="6"/>
    <s v="0000000"/>
    <n v="2015"/>
    <x v="0"/>
    <x v="6"/>
    <n v="0"/>
    <n v="0"/>
    <n v="0"/>
    <n v="0"/>
    <n v="0"/>
    <s v="N/A"/>
    <n v="0"/>
    <n v="0"/>
    <n v="0"/>
    <n v="0"/>
    <n v="0"/>
    <n v="0"/>
    <n v="0"/>
    <n v="0"/>
    <n v="0"/>
    <n v="0"/>
    <n v="0"/>
    <n v="0"/>
    <n v="0"/>
    <s v="FED HOUSNG &amp; COMM DEV FND"/>
    <s v="FHCD SHRLN KCHA W MNSTR ELVTR"/>
    <s v="DEFAULT"/>
    <s v="Default"/>
  </r>
  <r>
    <x v="0"/>
    <s v="1117755"/>
    <s v="000000"/>
    <x v="9"/>
    <s v="0000000"/>
    <n v="2015"/>
    <x v="0"/>
    <x v="9"/>
    <n v="0"/>
    <n v="0"/>
    <n v="-23285.260000000002"/>
    <n v="0"/>
    <n v="23285.260000000002"/>
    <s v="N/A"/>
    <n v="0"/>
    <n v="0"/>
    <n v="0"/>
    <n v="0"/>
    <n v="0"/>
    <n v="0"/>
    <n v="-23285.260000000002"/>
    <n v="0"/>
    <n v="0"/>
    <n v="0"/>
    <n v="0"/>
    <n v="0"/>
    <n v="0"/>
    <s v="FED HOUSNG &amp; COMM DEV FND"/>
    <s v="FHCD SHRLN KCHA W MNSTR ELVTR"/>
    <s v="DEFAULT"/>
    <s v="Default"/>
  </r>
  <r>
    <x v="0"/>
    <s v="1117755"/>
    <s v="000000"/>
    <x v="29"/>
    <s v="0000000"/>
    <n v="2015"/>
    <x v="1"/>
    <x v="29"/>
    <n v="0"/>
    <n v="0"/>
    <n v="23285.260000000002"/>
    <n v="0"/>
    <n v="-23285.260000000002"/>
    <s v="N/A"/>
    <n v="0"/>
    <n v="0"/>
    <n v="0"/>
    <n v="0"/>
    <n v="0"/>
    <n v="0"/>
    <n v="23285.260000000002"/>
    <n v="0"/>
    <n v="0"/>
    <n v="0"/>
    <n v="0"/>
    <n v="0"/>
    <n v="0"/>
    <s v="FED HOUSNG &amp; COMM DEV FND"/>
    <s v="FHCD SHRLN KCHA W MNSTR ELVTR"/>
    <s v="DEFAULT"/>
    <s v="Default"/>
  </r>
  <r>
    <x v="0"/>
    <s v="1117755"/>
    <s v="350047"/>
    <x v="55"/>
    <s v="0000000"/>
    <n v="2015"/>
    <x v="4"/>
    <x v="55"/>
    <n v="0"/>
    <n v="0"/>
    <n v="0"/>
    <n v="0"/>
    <n v="0"/>
    <s v="N/A"/>
    <n v="0"/>
    <n v="0"/>
    <n v="0"/>
    <n v="0"/>
    <n v="0"/>
    <n v="0"/>
    <n v="0"/>
    <n v="0"/>
    <n v="0"/>
    <n v="0"/>
    <n v="0"/>
    <n v="0"/>
    <n v="0"/>
    <s v="FED HOUSNG &amp; COMM DEV FND"/>
    <s v="FHCD SHRLN KCHA W MNSTR ELVTR"/>
    <s v="PROGRAM YEAR PROJECTS"/>
    <s v="Default"/>
  </r>
  <r>
    <x v="0"/>
    <s v="1117755"/>
    <s v="350047"/>
    <x v="41"/>
    <s v="5590000"/>
    <n v="2015"/>
    <x v="3"/>
    <x v="41"/>
    <n v="0"/>
    <n v="0"/>
    <n v="0"/>
    <n v="0"/>
    <n v="0"/>
    <s v="N/A"/>
    <n v="0"/>
    <n v="0"/>
    <n v="0"/>
    <n v="0"/>
    <n v="0"/>
    <n v="0"/>
    <n v="0"/>
    <n v="0"/>
    <n v="0"/>
    <n v="0"/>
    <n v="0"/>
    <n v="0"/>
    <n v="0"/>
    <s v="FED HOUSNG &amp; COMM DEV FND"/>
    <s v="FHCD SHRLN KCHA W MNSTR ELVTR"/>
    <s v="PROGRAM YEAR PROJECTS"/>
    <s v="HOUSING AND COMMUNITY DEVELOPMENT"/>
  </r>
  <r>
    <x v="0"/>
    <s v="1117755"/>
    <s v="350047"/>
    <x v="108"/>
    <s v="5590000"/>
    <n v="2015"/>
    <x v="3"/>
    <x v="108"/>
    <n v="0"/>
    <n v="0"/>
    <n v="0"/>
    <n v="0"/>
    <n v="0"/>
    <s v="N/A"/>
    <n v="0"/>
    <n v="0"/>
    <n v="0"/>
    <n v="0"/>
    <n v="0"/>
    <n v="0"/>
    <n v="0"/>
    <n v="0"/>
    <n v="0"/>
    <n v="0"/>
    <n v="0"/>
    <n v="0"/>
    <n v="0"/>
    <s v="FED HOUSNG &amp; COMM DEV FND"/>
    <s v="FHCD SHRLN KCHA W MNSTR ELVTR"/>
    <s v="PROGRAM YEAR PROJECTS"/>
    <s v="HOUSING AND COMMUNITY DEVELOPMENT"/>
  </r>
  <r>
    <x v="0"/>
    <s v="1117933"/>
    <s v="000000"/>
    <x v="6"/>
    <s v="0000000"/>
    <n v="2015"/>
    <x v="0"/>
    <x v="6"/>
    <n v="0"/>
    <n v="0"/>
    <n v="0"/>
    <n v="0"/>
    <n v="0"/>
    <s v="N/A"/>
    <n v="0"/>
    <n v="0"/>
    <n v="0"/>
    <n v="0"/>
    <n v="0"/>
    <n v="0"/>
    <n v="0"/>
    <n v="0"/>
    <n v="0"/>
    <n v="0"/>
    <n v="0"/>
    <n v="0"/>
    <n v="0"/>
    <s v="FED HOUSNG &amp; COMM DEV FND"/>
    <s v="FHCD MCKINNEY SAFE HARBOR HMS3"/>
    <s v="DEFAULT"/>
    <s v="Default"/>
  </r>
  <r>
    <x v="0"/>
    <s v="1117933"/>
    <s v="000000"/>
    <x v="9"/>
    <s v="0000000"/>
    <n v="2015"/>
    <x v="0"/>
    <x v="9"/>
    <n v="0"/>
    <n v="0"/>
    <n v="0"/>
    <n v="0"/>
    <n v="0"/>
    <s v="N/A"/>
    <n v="0"/>
    <n v="0"/>
    <n v="0"/>
    <n v="0"/>
    <n v="0"/>
    <n v="0"/>
    <n v="0"/>
    <n v="0"/>
    <n v="0"/>
    <n v="0"/>
    <n v="0"/>
    <n v="0"/>
    <n v="0"/>
    <s v="FED HOUSNG &amp; COMM DEV FND"/>
    <s v="FHCD MCKINNEY SAFE HARBOR HMS3"/>
    <s v="DEFAULT"/>
    <s v="Default"/>
  </r>
  <r>
    <x v="0"/>
    <s v="1117933"/>
    <s v="000000"/>
    <x v="19"/>
    <s v="0000000"/>
    <n v="2015"/>
    <x v="1"/>
    <x v="19"/>
    <n v="0"/>
    <n v="0"/>
    <n v="0"/>
    <n v="0"/>
    <n v="0"/>
    <s v="N/A"/>
    <n v="0"/>
    <n v="0"/>
    <n v="0"/>
    <n v="0"/>
    <n v="0"/>
    <n v="0"/>
    <n v="0"/>
    <n v="0"/>
    <n v="0"/>
    <n v="0"/>
    <n v="0"/>
    <n v="0"/>
    <n v="0"/>
    <s v="FED HOUSNG &amp; COMM DEV FND"/>
    <s v="FHCD MCKINNEY SAFE HARBOR HMS3"/>
    <s v="DEFAULT"/>
    <s v="Default"/>
  </r>
  <r>
    <x v="0"/>
    <s v="1117933"/>
    <s v="000000"/>
    <x v="29"/>
    <s v="0000000"/>
    <n v="2015"/>
    <x v="1"/>
    <x v="29"/>
    <n v="0"/>
    <n v="0"/>
    <n v="0"/>
    <n v="0"/>
    <n v="0"/>
    <s v="N/A"/>
    <n v="0"/>
    <n v="0"/>
    <n v="0"/>
    <n v="0"/>
    <n v="0"/>
    <n v="0"/>
    <n v="0"/>
    <n v="0"/>
    <n v="0"/>
    <n v="0"/>
    <n v="0"/>
    <n v="0"/>
    <n v="0"/>
    <s v="FED HOUSNG &amp; COMM DEV FND"/>
    <s v="FHCD MCKINNEY SAFE HARBOR HMS3"/>
    <s v="DEFAULT"/>
    <s v="Default"/>
  </r>
  <r>
    <x v="0"/>
    <s v="1117933"/>
    <s v="350100"/>
    <x v="64"/>
    <s v="0000000"/>
    <n v="2015"/>
    <x v="4"/>
    <x v="64"/>
    <n v="0"/>
    <n v="0"/>
    <n v="0"/>
    <n v="0"/>
    <n v="0"/>
    <s v="N/A"/>
    <n v="0"/>
    <n v="0"/>
    <n v="0"/>
    <n v="0"/>
    <n v="0"/>
    <n v="0"/>
    <n v="0"/>
    <n v="0"/>
    <n v="0"/>
    <n v="0"/>
    <n v="0"/>
    <n v="0"/>
    <n v="0"/>
    <s v="FED HOUSNG &amp; COMM DEV FND"/>
    <s v="FHCD MCKINNEY SAFE HARBOR HMS3"/>
    <s v="SAFE HARBORS   MCKINNEY"/>
    <s v="Default"/>
  </r>
  <r>
    <x v="0"/>
    <s v="1117933"/>
    <s v="350100"/>
    <x v="38"/>
    <s v="5590000"/>
    <n v="2015"/>
    <x v="3"/>
    <x v="38"/>
    <n v="0"/>
    <n v="0"/>
    <n v="0"/>
    <n v="0"/>
    <n v="0"/>
    <s v="N/A"/>
    <n v="0"/>
    <n v="0"/>
    <n v="0"/>
    <n v="0"/>
    <n v="0"/>
    <n v="0"/>
    <n v="0"/>
    <n v="0"/>
    <n v="0"/>
    <n v="0"/>
    <n v="0"/>
    <n v="0"/>
    <n v="0"/>
    <s v="FED HOUSNG &amp; COMM DEV FND"/>
    <s v="FHCD MCKINNEY SAFE HARBOR HMS3"/>
    <s v="SAFE HARBORS   MCKINNEY"/>
    <s v="HOUSING AND COMMUNITY DEVELOPMENT"/>
  </r>
  <r>
    <x v="0"/>
    <s v="1117933"/>
    <s v="350100"/>
    <x v="70"/>
    <s v="5590000"/>
    <n v="2015"/>
    <x v="3"/>
    <x v="70"/>
    <n v="0"/>
    <n v="0"/>
    <n v="0"/>
    <n v="0"/>
    <n v="0"/>
    <s v="N/A"/>
    <n v="0"/>
    <n v="0"/>
    <n v="0"/>
    <n v="0"/>
    <n v="0"/>
    <n v="0"/>
    <n v="0"/>
    <n v="0"/>
    <n v="0"/>
    <n v="0"/>
    <n v="0"/>
    <n v="0"/>
    <n v="0"/>
    <s v="FED HOUSNG &amp; COMM DEV FND"/>
    <s v="FHCD MCKINNEY SAFE HARBOR HMS3"/>
    <s v="SAFE HARBORS   MCKINNEY"/>
    <s v="HOUSING AND COMMUNITY DEVELOPMENT"/>
  </r>
  <r>
    <x v="0"/>
    <s v="1117933"/>
    <s v="350100"/>
    <x v="71"/>
    <s v="5590000"/>
    <n v="2015"/>
    <x v="3"/>
    <x v="71"/>
    <n v="0"/>
    <n v="0"/>
    <n v="0"/>
    <n v="0"/>
    <n v="0"/>
    <s v="N/A"/>
    <n v="0"/>
    <n v="0"/>
    <n v="0"/>
    <n v="0"/>
    <n v="0"/>
    <n v="0"/>
    <n v="0"/>
    <n v="0"/>
    <n v="0"/>
    <n v="0"/>
    <n v="0"/>
    <n v="0"/>
    <n v="0"/>
    <s v="FED HOUSNG &amp; COMM DEV FND"/>
    <s v="FHCD MCKINNEY SAFE HARBOR HMS3"/>
    <s v="SAFE HARBORS   MCKINNEY"/>
    <s v="HOUSING AND COMMUNITY DEVELOPMENT"/>
  </r>
  <r>
    <x v="0"/>
    <s v="1117933"/>
    <s v="350100"/>
    <x v="72"/>
    <s v="5590000"/>
    <n v="2015"/>
    <x v="3"/>
    <x v="72"/>
    <n v="0"/>
    <n v="0"/>
    <n v="0"/>
    <n v="0"/>
    <n v="0"/>
    <s v="N/A"/>
    <n v="0"/>
    <n v="0"/>
    <n v="0"/>
    <n v="0"/>
    <n v="0"/>
    <n v="0"/>
    <n v="0"/>
    <n v="0"/>
    <n v="0"/>
    <n v="0"/>
    <n v="0"/>
    <n v="0"/>
    <n v="0"/>
    <s v="FED HOUSNG &amp; COMM DEV FND"/>
    <s v="FHCD MCKINNEY SAFE HARBOR HMS3"/>
    <s v="SAFE HARBORS   MCKINNEY"/>
    <s v="HOUSING AND COMMUNITY DEVELOPMENT"/>
  </r>
  <r>
    <x v="0"/>
    <s v="1117933"/>
    <s v="350100"/>
    <x v="41"/>
    <s v="5590000"/>
    <n v="2015"/>
    <x v="3"/>
    <x v="41"/>
    <n v="0"/>
    <n v="0"/>
    <n v="0"/>
    <n v="0"/>
    <n v="0"/>
    <s v="N/A"/>
    <n v="0"/>
    <n v="0"/>
    <n v="0"/>
    <n v="0"/>
    <n v="0"/>
    <n v="0"/>
    <n v="0"/>
    <n v="0"/>
    <n v="0"/>
    <n v="0"/>
    <n v="0"/>
    <n v="0"/>
    <n v="0"/>
    <s v="FED HOUSNG &amp; COMM DEV FND"/>
    <s v="FHCD MCKINNEY SAFE HARBOR HMS3"/>
    <s v="SAFE HARBORS   MCKINNEY"/>
    <s v="HOUSING AND COMMUNITY DEVELOPMENT"/>
  </r>
  <r>
    <x v="0"/>
    <s v="1117933"/>
    <s v="350100"/>
    <x v="136"/>
    <s v="5590000"/>
    <n v="2015"/>
    <x v="3"/>
    <x v="136"/>
    <n v="0"/>
    <n v="0"/>
    <n v="0"/>
    <n v="0"/>
    <n v="0"/>
    <s v="N/A"/>
    <n v="0"/>
    <n v="0"/>
    <n v="0"/>
    <n v="0"/>
    <n v="0"/>
    <n v="0"/>
    <n v="0"/>
    <n v="0"/>
    <n v="0"/>
    <n v="0"/>
    <n v="0"/>
    <n v="0"/>
    <n v="0"/>
    <s v="FED HOUSNG &amp; COMM DEV FND"/>
    <s v="FHCD MCKINNEY SAFE HARBOR HMS3"/>
    <s v="SAFE HARBORS   MCKINNEY"/>
    <s v="HOUSING AND COMMUNITY DEVELOPMENT"/>
  </r>
  <r>
    <x v="0"/>
    <s v="1117933"/>
    <s v="350100"/>
    <x v="112"/>
    <s v="5590000"/>
    <n v="2015"/>
    <x v="3"/>
    <x v="112"/>
    <n v="0"/>
    <n v="0"/>
    <n v="0"/>
    <n v="0"/>
    <n v="0"/>
    <s v="N/A"/>
    <n v="0"/>
    <n v="0"/>
    <n v="0"/>
    <n v="0"/>
    <n v="0"/>
    <n v="0"/>
    <n v="0"/>
    <n v="0"/>
    <n v="0"/>
    <n v="0"/>
    <n v="0"/>
    <n v="0"/>
    <n v="0"/>
    <s v="FED HOUSNG &amp; COMM DEV FND"/>
    <s v="FHCD MCKINNEY SAFE HARBOR HMS3"/>
    <s v="SAFE HARBORS   MCKINNEY"/>
    <s v="HOUSING AND COMMUNITY DEVELOPMENT"/>
  </r>
  <r>
    <x v="0"/>
    <s v="1117933"/>
    <s v="350100"/>
    <x v="103"/>
    <s v="5590000"/>
    <n v="2015"/>
    <x v="3"/>
    <x v="103"/>
    <n v="0"/>
    <n v="0"/>
    <n v="0"/>
    <n v="0"/>
    <n v="0"/>
    <s v="N/A"/>
    <n v="0"/>
    <n v="0"/>
    <n v="0"/>
    <n v="0"/>
    <n v="0"/>
    <n v="0"/>
    <n v="0"/>
    <n v="0"/>
    <n v="0"/>
    <n v="0"/>
    <n v="0"/>
    <n v="0"/>
    <n v="0"/>
    <s v="FED HOUSNG &amp; COMM DEV FND"/>
    <s v="FHCD MCKINNEY SAFE HARBOR HMS3"/>
    <s v="SAFE HARBORS   MCKINNEY"/>
    <s v="HOUSING AND COMMUNITY DEVELOPMENT"/>
  </r>
  <r>
    <x v="0"/>
    <s v="1117933"/>
    <s v="350100"/>
    <x v="53"/>
    <s v="5590000"/>
    <n v="2015"/>
    <x v="3"/>
    <x v="53"/>
    <n v="0"/>
    <n v="0"/>
    <n v="0"/>
    <n v="0"/>
    <n v="0"/>
    <s v="N/A"/>
    <n v="0"/>
    <n v="0"/>
    <n v="0"/>
    <n v="0"/>
    <n v="0"/>
    <n v="0"/>
    <n v="0"/>
    <n v="0"/>
    <n v="0"/>
    <n v="0"/>
    <n v="0"/>
    <n v="0"/>
    <n v="0"/>
    <s v="FED HOUSNG &amp; COMM DEV FND"/>
    <s v="FHCD MCKINNEY SAFE HARBOR HMS3"/>
    <s v="SAFE HARBORS   MCKINNEY"/>
    <s v="HOUSING AND COMMUNITY DEVELOPMENT"/>
  </r>
  <r>
    <x v="0"/>
    <s v="1117933"/>
    <s v="350100"/>
    <x v="54"/>
    <s v="5590000"/>
    <n v="2015"/>
    <x v="3"/>
    <x v="54"/>
    <n v="0"/>
    <n v="0"/>
    <n v="0"/>
    <n v="0"/>
    <n v="0"/>
    <s v="N/A"/>
    <n v="0"/>
    <n v="0"/>
    <n v="0"/>
    <n v="0"/>
    <n v="0"/>
    <n v="0"/>
    <n v="0"/>
    <n v="0"/>
    <n v="0"/>
    <n v="0"/>
    <n v="0"/>
    <n v="0"/>
    <n v="0"/>
    <s v="FED HOUSNG &amp; COMM DEV FND"/>
    <s v="FHCD MCKINNEY SAFE HARBOR HMS3"/>
    <s v="SAFE HARBORS   MCKINNEY"/>
    <s v="HOUSING AND COMMUNITY DEVELOPMENT"/>
  </r>
  <r>
    <x v="0"/>
    <s v="1117934"/>
    <s v="000000"/>
    <x v="6"/>
    <s v="0000000"/>
    <n v="2015"/>
    <x v="0"/>
    <x v="6"/>
    <n v="0"/>
    <n v="0"/>
    <n v="0"/>
    <n v="0"/>
    <n v="0"/>
    <s v="N/A"/>
    <n v="0"/>
    <n v="0"/>
    <n v="0"/>
    <n v="0"/>
    <n v="0"/>
    <n v="0"/>
    <n v="0"/>
    <n v="0"/>
    <n v="0"/>
    <n v="0"/>
    <n v="0"/>
    <n v="0"/>
    <n v="0"/>
    <s v="FED HOUSNG &amp; COMM DEV FND"/>
    <s v="FHCD ESG HMLESS PRV SER E12"/>
    <s v="DEFAULT"/>
    <s v="Default"/>
  </r>
  <r>
    <x v="0"/>
    <s v="1117934"/>
    <s v="000000"/>
    <x v="9"/>
    <s v="0000000"/>
    <n v="2015"/>
    <x v="0"/>
    <x v="9"/>
    <n v="0"/>
    <n v="0"/>
    <n v="0"/>
    <n v="0"/>
    <n v="0"/>
    <s v="N/A"/>
    <n v="0"/>
    <n v="0"/>
    <n v="0"/>
    <n v="0"/>
    <n v="0"/>
    <n v="0"/>
    <n v="0"/>
    <n v="0"/>
    <n v="0"/>
    <n v="0"/>
    <n v="0"/>
    <n v="0"/>
    <n v="0"/>
    <s v="FED HOUSNG &amp; COMM DEV FND"/>
    <s v="FHCD ESG HMLESS PRV SER E12"/>
    <s v="DEFAULT"/>
    <s v="Default"/>
  </r>
  <r>
    <x v="0"/>
    <s v="1117934"/>
    <s v="000000"/>
    <x v="19"/>
    <s v="0000000"/>
    <n v="2015"/>
    <x v="1"/>
    <x v="19"/>
    <n v="0"/>
    <n v="0"/>
    <n v="0"/>
    <n v="0"/>
    <n v="0"/>
    <s v="N/A"/>
    <n v="0"/>
    <n v="0"/>
    <n v="0"/>
    <n v="0"/>
    <n v="0"/>
    <n v="0"/>
    <n v="0"/>
    <n v="0"/>
    <n v="0"/>
    <n v="0"/>
    <n v="0"/>
    <n v="0"/>
    <n v="0"/>
    <s v="FED HOUSNG &amp; COMM DEV FND"/>
    <s v="FHCD ESG HMLESS PRV SER E12"/>
    <s v="DEFAULT"/>
    <s v="Default"/>
  </r>
  <r>
    <x v="0"/>
    <s v="1117934"/>
    <s v="000000"/>
    <x v="29"/>
    <s v="0000000"/>
    <n v="2015"/>
    <x v="1"/>
    <x v="29"/>
    <n v="0"/>
    <n v="0"/>
    <n v="0"/>
    <n v="0"/>
    <n v="0"/>
    <s v="N/A"/>
    <n v="0"/>
    <n v="0"/>
    <n v="0"/>
    <n v="0"/>
    <n v="0"/>
    <n v="0"/>
    <n v="0"/>
    <n v="0"/>
    <n v="0"/>
    <n v="0"/>
    <n v="0"/>
    <n v="0"/>
    <n v="0"/>
    <s v="FED HOUSNG &amp; COMM DEV FND"/>
    <s v="FHCD ESG HMLESS PRV SER E12"/>
    <s v="DEFAULT"/>
    <s v="Default"/>
  </r>
  <r>
    <x v="0"/>
    <s v="1117934"/>
    <s v="350206"/>
    <x v="62"/>
    <s v="0000000"/>
    <n v="2015"/>
    <x v="4"/>
    <x v="62"/>
    <n v="0"/>
    <n v="0"/>
    <n v="0"/>
    <n v="0"/>
    <n v="0"/>
    <s v="N/A"/>
    <n v="0"/>
    <n v="0"/>
    <n v="0"/>
    <n v="0"/>
    <n v="0"/>
    <n v="0"/>
    <n v="0"/>
    <n v="0"/>
    <n v="0"/>
    <n v="0"/>
    <n v="0"/>
    <n v="0"/>
    <n v="0"/>
    <s v="FED HOUSNG &amp; COMM DEV FND"/>
    <s v="FHCD ESG HMLESS PRV SER E12"/>
    <s v="ESG PROGRAM"/>
    <s v="Default"/>
  </r>
  <r>
    <x v="0"/>
    <s v="1117934"/>
    <s v="350206"/>
    <x v="41"/>
    <s v="5590000"/>
    <n v="2015"/>
    <x v="3"/>
    <x v="41"/>
    <n v="0"/>
    <n v="0"/>
    <n v="0"/>
    <n v="0"/>
    <n v="0"/>
    <s v="N/A"/>
    <n v="0"/>
    <n v="0"/>
    <n v="0"/>
    <n v="0"/>
    <n v="0"/>
    <n v="0"/>
    <n v="0"/>
    <n v="0"/>
    <n v="0"/>
    <n v="0"/>
    <n v="0"/>
    <n v="0"/>
    <n v="0"/>
    <s v="FED HOUSNG &amp; COMM DEV FND"/>
    <s v="FHCD ESG HMLESS PRV SER E12"/>
    <s v="ESG PROGRAM"/>
    <s v="HOUSING AND COMMUNITY DEVELOPMENT"/>
  </r>
  <r>
    <x v="0"/>
    <s v="1117934"/>
    <s v="350206"/>
    <x v="112"/>
    <s v="5590000"/>
    <n v="2015"/>
    <x v="3"/>
    <x v="112"/>
    <n v="0"/>
    <n v="0"/>
    <n v="0"/>
    <n v="0"/>
    <n v="0"/>
    <s v="N/A"/>
    <n v="0"/>
    <n v="0"/>
    <n v="0"/>
    <n v="0"/>
    <n v="0"/>
    <n v="0"/>
    <n v="0"/>
    <n v="0"/>
    <n v="0"/>
    <n v="0"/>
    <n v="0"/>
    <n v="0"/>
    <n v="0"/>
    <s v="FED HOUSNG &amp; COMM DEV FND"/>
    <s v="FHCD ESG HMLESS PRV SER E12"/>
    <s v="ESG PROGRAM"/>
    <s v="HOUSING AND COMMUNITY DEVELOPMENT"/>
  </r>
  <r>
    <x v="0"/>
    <s v="1117934"/>
    <s v="350206"/>
    <x v="108"/>
    <s v="5590000"/>
    <n v="2015"/>
    <x v="3"/>
    <x v="108"/>
    <n v="0"/>
    <n v="0"/>
    <n v="0"/>
    <n v="0"/>
    <n v="0"/>
    <s v="N/A"/>
    <n v="0"/>
    <n v="0"/>
    <n v="0"/>
    <n v="0"/>
    <n v="0"/>
    <n v="0"/>
    <n v="0"/>
    <n v="0"/>
    <n v="0"/>
    <n v="0"/>
    <n v="0"/>
    <n v="0"/>
    <n v="0"/>
    <s v="FED HOUSNG &amp; COMM DEV FND"/>
    <s v="FHCD ESG HMLESS PRV SER E12"/>
    <s v="ESG PROGRAM"/>
    <s v="HOUSING AND COMMUNITY DEVELOPMENT"/>
  </r>
  <r>
    <x v="0"/>
    <s v="1117935"/>
    <s v="000000"/>
    <x v="6"/>
    <s v="0000000"/>
    <n v="2015"/>
    <x v="0"/>
    <x v="6"/>
    <n v="0"/>
    <n v="0"/>
    <n v="0"/>
    <n v="0"/>
    <n v="0"/>
    <s v="N/A"/>
    <n v="0"/>
    <n v="0"/>
    <n v="0"/>
    <n v="0"/>
    <n v="0"/>
    <n v="0"/>
    <n v="0"/>
    <n v="0"/>
    <n v="0"/>
    <n v="0"/>
    <n v="0"/>
    <n v="0"/>
    <n v="0"/>
    <s v="FED HOUSNG &amp; COMM DEV FND"/>
    <s v="FHCD ESG RAPID RE -HSG SER 12"/>
    <s v="DEFAULT"/>
    <s v="Default"/>
  </r>
  <r>
    <x v="0"/>
    <s v="1117935"/>
    <s v="000000"/>
    <x v="9"/>
    <s v="0000000"/>
    <n v="2015"/>
    <x v="0"/>
    <x v="9"/>
    <n v="0"/>
    <n v="0"/>
    <n v="0"/>
    <n v="0"/>
    <n v="0"/>
    <s v="N/A"/>
    <n v="0"/>
    <n v="0"/>
    <n v="0"/>
    <n v="0"/>
    <n v="0"/>
    <n v="0"/>
    <n v="0"/>
    <n v="0"/>
    <n v="0"/>
    <n v="0"/>
    <n v="0"/>
    <n v="0"/>
    <n v="0"/>
    <s v="FED HOUSNG &amp; COMM DEV FND"/>
    <s v="FHCD ESG RAPID RE -HSG SER 12"/>
    <s v="DEFAULT"/>
    <s v="Default"/>
  </r>
  <r>
    <x v="0"/>
    <s v="1117935"/>
    <s v="000000"/>
    <x v="19"/>
    <s v="0000000"/>
    <n v="2015"/>
    <x v="1"/>
    <x v="19"/>
    <n v="0"/>
    <n v="0"/>
    <n v="0"/>
    <n v="0"/>
    <n v="0"/>
    <s v="N/A"/>
    <n v="0"/>
    <n v="0"/>
    <n v="0"/>
    <n v="0"/>
    <n v="0"/>
    <n v="0"/>
    <n v="0"/>
    <n v="0"/>
    <n v="0"/>
    <n v="0"/>
    <n v="0"/>
    <n v="0"/>
    <n v="0"/>
    <s v="FED HOUSNG &amp; COMM DEV FND"/>
    <s v="FHCD ESG RAPID RE -HSG SER 12"/>
    <s v="DEFAULT"/>
    <s v="Default"/>
  </r>
  <r>
    <x v="0"/>
    <s v="1117935"/>
    <s v="000000"/>
    <x v="29"/>
    <s v="0000000"/>
    <n v="2015"/>
    <x v="1"/>
    <x v="29"/>
    <n v="0"/>
    <n v="0"/>
    <n v="0"/>
    <n v="0"/>
    <n v="0"/>
    <s v="N/A"/>
    <n v="0"/>
    <n v="0"/>
    <n v="0"/>
    <n v="0"/>
    <n v="0"/>
    <n v="0"/>
    <n v="0"/>
    <n v="0"/>
    <n v="0"/>
    <n v="0"/>
    <n v="0"/>
    <n v="0"/>
    <n v="0"/>
    <s v="FED HOUSNG &amp; COMM DEV FND"/>
    <s v="FHCD ESG RAPID RE -HSG SER 12"/>
    <s v="DEFAULT"/>
    <s v="Default"/>
  </r>
  <r>
    <x v="0"/>
    <s v="1117935"/>
    <s v="350206"/>
    <x v="62"/>
    <s v="0000000"/>
    <n v="2015"/>
    <x v="4"/>
    <x v="62"/>
    <n v="0"/>
    <n v="0"/>
    <n v="0"/>
    <n v="0"/>
    <n v="0"/>
    <s v="N/A"/>
    <n v="0"/>
    <n v="0"/>
    <n v="0"/>
    <n v="0"/>
    <n v="0"/>
    <n v="0"/>
    <n v="0"/>
    <n v="0"/>
    <n v="0"/>
    <n v="0"/>
    <n v="0"/>
    <n v="0"/>
    <n v="0"/>
    <s v="FED HOUSNG &amp; COMM DEV FND"/>
    <s v="FHCD ESG RAPID RE -HSG SER 12"/>
    <s v="ESG PROGRAM"/>
    <s v="Default"/>
  </r>
  <r>
    <x v="0"/>
    <s v="1117935"/>
    <s v="350206"/>
    <x v="41"/>
    <s v="5590000"/>
    <n v="2015"/>
    <x v="3"/>
    <x v="41"/>
    <n v="0"/>
    <n v="0"/>
    <n v="0"/>
    <n v="0"/>
    <n v="0"/>
    <s v="N/A"/>
    <n v="0"/>
    <n v="0"/>
    <n v="0"/>
    <n v="0"/>
    <n v="0"/>
    <n v="0"/>
    <n v="0"/>
    <n v="0"/>
    <n v="0"/>
    <n v="0"/>
    <n v="0"/>
    <n v="0"/>
    <n v="0"/>
    <s v="FED HOUSNG &amp; COMM DEV FND"/>
    <s v="FHCD ESG RAPID RE -HSG SER 12"/>
    <s v="ESG PROGRAM"/>
    <s v="HOUSING AND COMMUNITY DEVELOPMENT"/>
  </r>
  <r>
    <x v="0"/>
    <s v="1117935"/>
    <s v="350206"/>
    <x v="108"/>
    <s v="5590000"/>
    <n v="2015"/>
    <x v="3"/>
    <x v="108"/>
    <n v="0"/>
    <n v="0"/>
    <n v="0"/>
    <n v="0"/>
    <n v="0"/>
    <s v="N/A"/>
    <n v="0"/>
    <n v="0"/>
    <n v="0"/>
    <n v="0"/>
    <n v="0"/>
    <n v="0"/>
    <n v="0"/>
    <n v="0"/>
    <n v="0"/>
    <n v="0"/>
    <n v="0"/>
    <n v="0"/>
    <n v="0"/>
    <s v="FED HOUSNG &amp; COMM DEV FND"/>
    <s v="FHCD ESG RAPID RE -HSG SER 12"/>
    <s v="ESG PROGRAM"/>
    <s v="HOUSING AND COMMUNITY DEVELOPMENT"/>
  </r>
  <r>
    <x v="0"/>
    <s v="1117971"/>
    <s v="000000"/>
    <x v="6"/>
    <s v="0000000"/>
    <n v="2015"/>
    <x v="0"/>
    <x v="6"/>
    <n v="0"/>
    <n v="0"/>
    <n v="0"/>
    <n v="0"/>
    <n v="0"/>
    <s v="N/A"/>
    <n v="0"/>
    <n v="0"/>
    <n v="0"/>
    <n v="0"/>
    <n v="0"/>
    <n v="0"/>
    <n v="0"/>
    <n v="0"/>
    <n v="0"/>
    <n v="0"/>
    <n v="0"/>
    <n v="0"/>
    <n v="0"/>
    <s v="FED HOUSNG &amp; COMM DEV FND"/>
    <s v="FHCD ESG CCS - HOME/ARISE EMG"/>
    <s v="DEFAULT"/>
    <s v="Default"/>
  </r>
  <r>
    <x v="0"/>
    <s v="1117971"/>
    <s v="000000"/>
    <x v="9"/>
    <s v="0000000"/>
    <n v="2015"/>
    <x v="0"/>
    <x v="9"/>
    <n v="0"/>
    <n v="0"/>
    <n v="0"/>
    <n v="0"/>
    <n v="0"/>
    <s v="N/A"/>
    <n v="0"/>
    <n v="0"/>
    <n v="0"/>
    <n v="0"/>
    <n v="0"/>
    <n v="0"/>
    <n v="0"/>
    <n v="0"/>
    <n v="0"/>
    <n v="0"/>
    <n v="0"/>
    <n v="0"/>
    <n v="0"/>
    <s v="FED HOUSNG &amp; COMM DEV FND"/>
    <s v="FHCD ESG CCS - HOME/ARISE EMG"/>
    <s v="DEFAULT"/>
    <s v="Default"/>
  </r>
  <r>
    <x v="0"/>
    <s v="1117971"/>
    <s v="000000"/>
    <x v="19"/>
    <s v="0000000"/>
    <n v="2015"/>
    <x v="1"/>
    <x v="19"/>
    <n v="0"/>
    <n v="0"/>
    <n v="0"/>
    <n v="0"/>
    <n v="0"/>
    <s v="N/A"/>
    <n v="0"/>
    <n v="0"/>
    <n v="0"/>
    <n v="0"/>
    <n v="0"/>
    <n v="0"/>
    <n v="0"/>
    <n v="0"/>
    <n v="0"/>
    <n v="0"/>
    <n v="0"/>
    <n v="0"/>
    <n v="0"/>
    <s v="FED HOUSNG &amp; COMM DEV FND"/>
    <s v="FHCD ESG CCS - HOME/ARISE EMG"/>
    <s v="DEFAULT"/>
    <s v="Default"/>
  </r>
  <r>
    <x v="0"/>
    <s v="1117971"/>
    <s v="000000"/>
    <x v="29"/>
    <s v="0000000"/>
    <n v="2015"/>
    <x v="1"/>
    <x v="29"/>
    <n v="0"/>
    <n v="0"/>
    <n v="0"/>
    <n v="0"/>
    <n v="0"/>
    <s v="N/A"/>
    <n v="0"/>
    <n v="0"/>
    <n v="0"/>
    <n v="0"/>
    <n v="0"/>
    <n v="0"/>
    <n v="0"/>
    <n v="0"/>
    <n v="0"/>
    <n v="0"/>
    <n v="0"/>
    <n v="0"/>
    <n v="0"/>
    <s v="FED HOUSNG &amp; COMM DEV FND"/>
    <s v="FHCD ESG CCS - HOME/ARISE EMG"/>
    <s v="DEFAULT"/>
    <s v="Default"/>
  </r>
  <r>
    <x v="0"/>
    <s v="1117971"/>
    <s v="350206"/>
    <x v="62"/>
    <s v="0000000"/>
    <n v="2015"/>
    <x v="4"/>
    <x v="62"/>
    <n v="0"/>
    <n v="0"/>
    <n v="0"/>
    <n v="0"/>
    <n v="0"/>
    <s v="N/A"/>
    <n v="0"/>
    <n v="0"/>
    <n v="0"/>
    <n v="0"/>
    <n v="0"/>
    <n v="0"/>
    <n v="0"/>
    <n v="0"/>
    <n v="0"/>
    <n v="0"/>
    <n v="0"/>
    <n v="0"/>
    <n v="0"/>
    <s v="FED HOUSNG &amp; COMM DEV FND"/>
    <s v="FHCD ESG CCS - HOME/ARISE EMG"/>
    <s v="ESG PROGRAM"/>
    <s v="Default"/>
  </r>
  <r>
    <x v="0"/>
    <s v="1117971"/>
    <s v="350206"/>
    <x v="41"/>
    <s v="5590000"/>
    <n v="2015"/>
    <x v="3"/>
    <x v="41"/>
    <n v="0"/>
    <n v="0"/>
    <n v="0"/>
    <n v="0"/>
    <n v="0"/>
    <s v="N/A"/>
    <n v="0"/>
    <n v="0"/>
    <n v="0"/>
    <n v="0"/>
    <n v="0"/>
    <n v="0"/>
    <n v="0"/>
    <n v="0"/>
    <n v="0"/>
    <n v="0"/>
    <n v="0"/>
    <n v="0"/>
    <n v="0"/>
    <s v="FED HOUSNG &amp; COMM DEV FND"/>
    <s v="FHCD ESG CCS - HOME/ARISE EMG"/>
    <s v="ESG PROGRAM"/>
    <s v="HOUSING AND COMMUNITY DEVELOPMENT"/>
  </r>
  <r>
    <x v="0"/>
    <s v="1117971"/>
    <s v="350206"/>
    <x v="112"/>
    <s v="5590000"/>
    <n v="2015"/>
    <x v="3"/>
    <x v="112"/>
    <n v="0"/>
    <n v="0"/>
    <n v="0"/>
    <n v="0"/>
    <n v="0"/>
    <s v="N/A"/>
    <n v="0"/>
    <n v="0"/>
    <n v="0"/>
    <n v="0"/>
    <n v="0"/>
    <n v="0"/>
    <n v="0"/>
    <n v="0"/>
    <n v="0"/>
    <n v="0"/>
    <n v="0"/>
    <n v="0"/>
    <n v="0"/>
    <s v="FED HOUSNG &amp; COMM DEV FND"/>
    <s v="FHCD ESG CCS - HOME/ARISE EMG"/>
    <s v="ESG PROGRAM"/>
    <s v="HOUSING AND COMMUNITY DEVELOPMENT"/>
  </r>
  <r>
    <x v="0"/>
    <s v="1117971"/>
    <s v="350206"/>
    <x v="108"/>
    <s v="5590000"/>
    <n v="2015"/>
    <x v="3"/>
    <x v="108"/>
    <n v="0"/>
    <n v="0"/>
    <n v="0"/>
    <n v="0"/>
    <n v="0"/>
    <s v="N/A"/>
    <n v="0"/>
    <n v="0"/>
    <n v="0"/>
    <n v="0"/>
    <n v="0"/>
    <n v="0"/>
    <n v="0"/>
    <n v="0"/>
    <n v="0"/>
    <n v="0"/>
    <n v="0"/>
    <n v="0"/>
    <n v="0"/>
    <s v="FED HOUSNG &amp; COMM DEV FND"/>
    <s v="FHCD ESG CCS - HOME/ARISE EMG"/>
    <s v="ESG PROGRAM"/>
    <s v="HOUSING AND COMMUNITY DEVELOPMENT"/>
  </r>
  <r>
    <x v="0"/>
    <s v="1117972"/>
    <s v="000000"/>
    <x v="6"/>
    <s v="0000000"/>
    <n v="2015"/>
    <x v="0"/>
    <x v="6"/>
    <n v="0"/>
    <n v="0"/>
    <n v="0"/>
    <n v="0"/>
    <n v="0"/>
    <s v="N/A"/>
    <n v="0"/>
    <n v="0"/>
    <n v="0"/>
    <n v="0"/>
    <n v="0"/>
    <n v="0"/>
    <n v="0"/>
    <n v="0"/>
    <n v="0"/>
    <n v="0"/>
    <n v="0"/>
    <n v="0"/>
    <n v="0"/>
    <s v="FED HOUSNG &amp; COMM DEV FND"/>
    <s v="FHCD ESG HOP HS-WOMEN EMEG SHL"/>
    <s v="DEFAULT"/>
    <s v="Default"/>
  </r>
  <r>
    <x v="0"/>
    <s v="1117972"/>
    <s v="000000"/>
    <x v="9"/>
    <s v="0000000"/>
    <n v="2015"/>
    <x v="0"/>
    <x v="9"/>
    <n v="0"/>
    <n v="0"/>
    <n v="0"/>
    <n v="0"/>
    <n v="0"/>
    <s v="N/A"/>
    <n v="0"/>
    <n v="0"/>
    <n v="0"/>
    <n v="0"/>
    <n v="0"/>
    <n v="0"/>
    <n v="0"/>
    <n v="0"/>
    <n v="0"/>
    <n v="0"/>
    <n v="0"/>
    <n v="0"/>
    <n v="0"/>
    <s v="FED HOUSNG &amp; COMM DEV FND"/>
    <s v="FHCD ESG HOP HS-WOMEN EMEG SHL"/>
    <s v="DEFAULT"/>
    <s v="Default"/>
  </r>
  <r>
    <x v="0"/>
    <s v="1117972"/>
    <s v="000000"/>
    <x v="29"/>
    <s v="0000000"/>
    <n v="2015"/>
    <x v="1"/>
    <x v="29"/>
    <n v="0"/>
    <n v="0"/>
    <n v="0"/>
    <n v="0"/>
    <n v="0"/>
    <s v="N/A"/>
    <n v="0"/>
    <n v="0"/>
    <n v="0"/>
    <n v="0"/>
    <n v="0"/>
    <n v="0"/>
    <n v="0"/>
    <n v="0"/>
    <n v="0"/>
    <n v="0"/>
    <n v="0"/>
    <n v="0"/>
    <n v="0"/>
    <s v="FED HOUSNG &amp; COMM DEV FND"/>
    <s v="FHCD ESG HOP HS-WOMEN EMEG SHL"/>
    <s v="DEFAULT"/>
    <s v="Default"/>
  </r>
  <r>
    <x v="0"/>
    <s v="1117972"/>
    <s v="350206"/>
    <x v="62"/>
    <s v="0000000"/>
    <n v="2015"/>
    <x v="4"/>
    <x v="62"/>
    <n v="0"/>
    <n v="0"/>
    <n v="0"/>
    <n v="0"/>
    <n v="0"/>
    <s v="N/A"/>
    <n v="0"/>
    <n v="0"/>
    <n v="0"/>
    <n v="0"/>
    <n v="0"/>
    <n v="0"/>
    <n v="0"/>
    <n v="0"/>
    <n v="0"/>
    <n v="0"/>
    <n v="0"/>
    <n v="0"/>
    <n v="0"/>
    <s v="FED HOUSNG &amp; COMM DEV FND"/>
    <s v="FHCD ESG HOP HS-WOMEN EMEG SHL"/>
    <s v="ESG PROGRAM"/>
    <s v="Default"/>
  </r>
  <r>
    <x v="0"/>
    <s v="1117972"/>
    <s v="350206"/>
    <x v="41"/>
    <s v="5590000"/>
    <n v="2015"/>
    <x v="3"/>
    <x v="41"/>
    <n v="0"/>
    <n v="0"/>
    <n v="0"/>
    <n v="0"/>
    <n v="0"/>
    <s v="N/A"/>
    <n v="0"/>
    <n v="0"/>
    <n v="0"/>
    <n v="0"/>
    <n v="0"/>
    <n v="0"/>
    <n v="0"/>
    <n v="0"/>
    <n v="0"/>
    <n v="0"/>
    <n v="0"/>
    <n v="0"/>
    <n v="0"/>
    <s v="FED HOUSNG &amp; COMM DEV FND"/>
    <s v="FHCD ESG HOP HS-WOMEN EMEG SHL"/>
    <s v="ESG PROGRAM"/>
    <s v="HOUSING AND COMMUNITY DEVELOPMENT"/>
  </r>
  <r>
    <x v="0"/>
    <s v="1117972"/>
    <s v="350206"/>
    <x v="108"/>
    <s v="5590000"/>
    <n v="2015"/>
    <x v="3"/>
    <x v="108"/>
    <n v="0"/>
    <n v="0"/>
    <n v="0"/>
    <n v="0"/>
    <n v="0"/>
    <s v="N/A"/>
    <n v="0"/>
    <n v="0"/>
    <n v="0"/>
    <n v="0"/>
    <n v="0"/>
    <n v="0"/>
    <n v="0"/>
    <n v="0"/>
    <n v="0"/>
    <n v="0"/>
    <n v="0"/>
    <n v="0"/>
    <n v="0"/>
    <s v="FED HOUSNG &amp; COMM DEV FND"/>
    <s v="FHCD ESG HOP HS-WOMEN EMEG SHL"/>
    <s v="ESG PROGRAM"/>
    <s v="HOUSING AND COMMUNITY DEVELOPMENT"/>
  </r>
  <r>
    <x v="0"/>
    <s v="1117973"/>
    <s v="000000"/>
    <x v="6"/>
    <s v="0000000"/>
    <n v="2015"/>
    <x v="0"/>
    <x v="6"/>
    <n v="0"/>
    <n v="0"/>
    <n v="0"/>
    <n v="0"/>
    <n v="0"/>
    <s v="N/A"/>
    <n v="0"/>
    <n v="0"/>
    <n v="0"/>
    <n v="0"/>
    <n v="0"/>
    <n v="0"/>
    <n v="0"/>
    <n v="0"/>
    <n v="0"/>
    <n v="0"/>
    <n v="0"/>
    <n v="0"/>
    <n v="0"/>
    <s v="FED HOUSNG &amp; COMM DEV FND"/>
    <s v="FHCD ESG MULTI SERV CEN - FAM"/>
    <s v="DEFAULT"/>
    <s v="Default"/>
  </r>
  <r>
    <x v="0"/>
    <s v="1117973"/>
    <s v="000000"/>
    <x v="9"/>
    <s v="0000000"/>
    <n v="2015"/>
    <x v="0"/>
    <x v="9"/>
    <n v="0"/>
    <n v="0"/>
    <n v="0"/>
    <n v="0"/>
    <n v="0"/>
    <s v="N/A"/>
    <n v="0"/>
    <n v="0"/>
    <n v="0"/>
    <n v="0"/>
    <n v="0"/>
    <n v="0"/>
    <n v="0"/>
    <n v="0"/>
    <n v="0"/>
    <n v="0"/>
    <n v="0"/>
    <n v="0"/>
    <n v="0"/>
    <s v="FED HOUSNG &amp; COMM DEV FND"/>
    <s v="FHCD ESG MULTI SERV CEN - FAM"/>
    <s v="DEFAULT"/>
    <s v="Default"/>
  </r>
  <r>
    <x v="0"/>
    <s v="1117973"/>
    <s v="000000"/>
    <x v="29"/>
    <s v="0000000"/>
    <n v="2015"/>
    <x v="1"/>
    <x v="29"/>
    <n v="0"/>
    <n v="0"/>
    <n v="0"/>
    <n v="0"/>
    <n v="0"/>
    <s v="N/A"/>
    <n v="0"/>
    <n v="0"/>
    <n v="0"/>
    <n v="0"/>
    <n v="0"/>
    <n v="0"/>
    <n v="0"/>
    <n v="0"/>
    <n v="0"/>
    <n v="0"/>
    <n v="0"/>
    <n v="0"/>
    <n v="0"/>
    <s v="FED HOUSNG &amp; COMM DEV FND"/>
    <s v="FHCD ESG MULTI SERV CEN - FAM"/>
    <s v="DEFAULT"/>
    <s v="Default"/>
  </r>
  <r>
    <x v="0"/>
    <s v="1117973"/>
    <s v="350206"/>
    <x v="62"/>
    <s v="0000000"/>
    <n v="2015"/>
    <x v="4"/>
    <x v="62"/>
    <n v="0"/>
    <n v="0"/>
    <n v="0"/>
    <n v="0"/>
    <n v="0"/>
    <s v="N/A"/>
    <n v="0"/>
    <n v="0"/>
    <n v="0"/>
    <n v="0"/>
    <n v="0"/>
    <n v="0"/>
    <n v="0"/>
    <n v="0"/>
    <n v="0"/>
    <n v="0"/>
    <n v="0"/>
    <n v="0"/>
    <n v="0"/>
    <s v="FED HOUSNG &amp; COMM DEV FND"/>
    <s v="FHCD ESG MULTI SERV CEN - FAM"/>
    <s v="ESG PROGRAM"/>
    <s v="Default"/>
  </r>
  <r>
    <x v="0"/>
    <s v="1117973"/>
    <s v="350206"/>
    <x v="41"/>
    <s v="5590000"/>
    <n v="2015"/>
    <x v="3"/>
    <x v="41"/>
    <n v="0"/>
    <n v="0"/>
    <n v="0"/>
    <n v="0"/>
    <n v="0"/>
    <s v="N/A"/>
    <n v="0"/>
    <n v="0"/>
    <n v="0"/>
    <n v="0"/>
    <n v="0"/>
    <n v="0"/>
    <n v="0"/>
    <n v="0"/>
    <n v="0"/>
    <n v="0"/>
    <n v="0"/>
    <n v="0"/>
    <n v="0"/>
    <s v="FED HOUSNG &amp; COMM DEV FND"/>
    <s v="FHCD ESG MULTI SERV CEN - FAM"/>
    <s v="ESG PROGRAM"/>
    <s v="HOUSING AND COMMUNITY DEVELOPMENT"/>
  </r>
  <r>
    <x v="0"/>
    <s v="1117973"/>
    <s v="350206"/>
    <x v="108"/>
    <s v="5590000"/>
    <n v="2015"/>
    <x v="3"/>
    <x v="108"/>
    <n v="0"/>
    <n v="0"/>
    <n v="0"/>
    <n v="0"/>
    <n v="0"/>
    <s v="N/A"/>
    <n v="0"/>
    <n v="0"/>
    <n v="0"/>
    <n v="0"/>
    <n v="0"/>
    <n v="0"/>
    <n v="0"/>
    <n v="0"/>
    <n v="0"/>
    <n v="0"/>
    <n v="0"/>
    <n v="0"/>
    <n v="0"/>
    <s v="FED HOUSNG &amp; COMM DEV FND"/>
    <s v="FHCD ESG MULTI SERV CEN - FAM"/>
    <s v="ESG PROGRAM"/>
    <s v="HOUSING AND COMMUNITY DEVELOPMENT"/>
  </r>
  <r>
    <x v="0"/>
    <s v="1117974"/>
    <s v="000000"/>
    <x v="6"/>
    <s v="0000000"/>
    <n v="2015"/>
    <x v="0"/>
    <x v="6"/>
    <n v="0"/>
    <n v="0"/>
    <n v="0"/>
    <n v="0"/>
    <n v="0"/>
    <s v="N/A"/>
    <n v="0"/>
    <n v="0"/>
    <n v="0"/>
    <n v="0"/>
    <n v="0"/>
    <n v="0"/>
    <n v="0"/>
    <n v="0"/>
    <n v="0"/>
    <n v="0"/>
    <n v="0"/>
    <n v="0"/>
    <n v="0"/>
    <s v="FED HOUSNG &amp; COMM DEV FND"/>
    <s v="FHCD ESG YWAC - EMERG SHLT"/>
    <s v="DEFAULT"/>
    <s v="Default"/>
  </r>
  <r>
    <x v="0"/>
    <s v="1117974"/>
    <s v="000000"/>
    <x v="9"/>
    <s v="0000000"/>
    <n v="2015"/>
    <x v="0"/>
    <x v="9"/>
    <n v="0"/>
    <n v="0"/>
    <n v="0"/>
    <n v="0"/>
    <n v="0"/>
    <s v="N/A"/>
    <n v="0"/>
    <n v="0"/>
    <n v="0"/>
    <n v="0"/>
    <n v="0"/>
    <n v="0"/>
    <n v="0"/>
    <n v="0"/>
    <n v="0"/>
    <n v="0"/>
    <n v="0"/>
    <n v="0"/>
    <n v="0"/>
    <s v="FED HOUSNG &amp; COMM DEV FND"/>
    <s v="FHCD ESG YWAC - EMERG SHLT"/>
    <s v="DEFAULT"/>
    <s v="Default"/>
  </r>
  <r>
    <x v="0"/>
    <s v="1117974"/>
    <s v="000000"/>
    <x v="29"/>
    <s v="0000000"/>
    <n v="2015"/>
    <x v="1"/>
    <x v="29"/>
    <n v="0"/>
    <n v="0"/>
    <n v="0"/>
    <n v="0"/>
    <n v="0"/>
    <s v="N/A"/>
    <n v="0"/>
    <n v="0"/>
    <n v="0"/>
    <n v="0"/>
    <n v="0"/>
    <n v="0"/>
    <n v="0"/>
    <n v="0"/>
    <n v="0"/>
    <n v="0"/>
    <n v="0"/>
    <n v="0"/>
    <n v="0"/>
    <s v="FED HOUSNG &amp; COMM DEV FND"/>
    <s v="FHCD ESG YWAC - EMERG SHLT"/>
    <s v="DEFAULT"/>
    <s v="Default"/>
  </r>
  <r>
    <x v="0"/>
    <s v="1117974"/>
    <s v="350206"/>
    <x v="62"/>
    <s v="0000000"/>
    <n v="2015"/>
    <x v="4"/>
    <x v="62"/>
    <n v="0"/>
    <n v="0"/>
    <n v="0"/>
    <n v="0"/>
    <n v="0"/>
    <s v="N/A"/>
    <n v="0"/>
    <n v="0"/>
    <n v="0"/>
    <n v="0"/>
    <n v="0"/>
    <n v="0"/>
    <n v="0"/>
    <n v="0"/>
    <n v="0"/>
    <n v="0"/>
    <n v="0"/>
    <n v="0"/>
    <n v="0"/>
    <s v="FED HOUSNG &amp; COMM DEV FND"/>
    <s v="FHCD ESG YWAC - EMERG SHLT"/>
    <s v="ESG PROGRAM"/>
    <s v="Default"/>
  </r>
  <r>
    <x v="0"/>
    <s v="1117974"/>
    <s v="350206"/>
    <x v="41"/>
    <s v="5590000"/>
    <n v="2015"/>
    <x v="3"/>
    <x v="41"/>
    <n v="0"/>
    <n v="0"/>
    <n v="0"/>
    <n v="0"/>
    <n v="0"/>
    <s v="N/A"/>
    <n v="0"/>
    <n v="0"/>
    <n v="0"/>
    <n v="0"/>
    <n v="0"/>
    <n v="0"/>
    <n v="0"/>
    <n v="0"/>
    <n v="0"/>
    <n v="0"/>
    <n v="0"/>
    <n v="0"/>
    <n v="0"/>
    <s v="FED HOUSNG &amp; COMM DEV FND"/>
    <s v="FHCD ESG YWAC - EMERG SHLT"/>
    <s v="ESG PROGRAM"/>
    <s v="HOUSING AND COMMUNITY DEVELOPMENT"/>
  </r>
  <r>
    <x v="0"/>
    <s v="1117974"/>
    <s v="350206"/>
    <x v="108"/>
    <s v="5590000"/>
    <n v="2015"/>
    <x v="3"/>
    <x v="108"/>
    <n v="0"/>
    <n v="0"/>
    <n v="0"/>
    <n v="0"/>
    <n v="0"/>
    <s v="N/A"/>
    <n v="0"/>
    <n v="0"/>
    <n v="0"/>
    <n v="0"/>
    <n v="0"/>
    <n v="0"/>
    <n v="0"/>
    <n v="0"/>
    <n v="0"/>
    <n v="0"/>
    <n v="0"/>
    <n v="0"/>
    <n v="0"/>
    <s v="FED HOUSNG &amp; COMM DEV FND"/>
    <s v="FHCD ESG YWAC - EMERG SHLT"/>
    <s v="ESG PROGRAM"/>
    <s v="HOUSING AND COMMUNITY DEVELOPMENT"/>
  </r>
  <r>
    <x v="0"/>
    <s v="1117975"/>
    <s v="000000"/>
    <x v="6"/>
    <s v="0000000"/>
    <n v="2015"/>
    <x v="0"/>
    <x v="6"/>
    <n v="0"/>
    <n v="0"/>
    <n v="0"/>
    <n v="0"/>
    <n v="0"/>
    <s v="N/A"/>
    <n v="0"/>
    <n v="0"/>
    <n v="0"/>
    <n v="0"/>
    <n v="0"/>
    <n v="0"/>
    <n v="0"/>
    <n v="0"/>
    <n v="0"/>
    <n v="0"/>
    <n v="0"/>
    <n v="0"/>
    <n v="0"/>
    <s v="FED HOUSNG &amp; COMM DEV FND"/>
    <s v="FHCD ESG FRIENDS OF YOUTH"/>
    <s v="DEFAULT"/>
    <s v="Default"/>
  </r>
  <r>
    <x v="0"/>
    <s v="1117975"/>
    <s v="000000"/>
    <x v="9"/>
    <s v="0000000"/>
    <n v="2015"/>
    <x v="0"/>
    <x v="9"/>
    <n v="0"/>
    <n v="0"/>
    <n v="0"/>
    <n v="0"/>
    <n v="0"/>
    <s v="N/A"/>
    <n v="0"/>
    <n v="0"/>
    <n v="0"/>
    <n v="0"/>
    <n v="0"/>
    <n v="0"/>
    <n v="0"/>
    <n v="0"/>
    <n v="0"/>
    <n v="0"/>
    <n v="0"/>
    <n v="0"/>
    <n v="0"/>
    <s v="FED HOUSNG &amp; COMM DEV FND"/>
    <s v="FHCD ESG FRIENDS OF YOUTH"/>
    <s v="DEFAULT"/>
    <s v="Default"/>
  </r>
  <r>
    <x v="0"/>
    <s v="1117975"/>
    <s v="000000"/>
    <x v="29"/>
    <s v="0000000"/>
    <n v="2015"/>
    <x v="1"/>
    <x v="29"/>
    <n v="0"/>
    <n v="0"/>
    <n v="0"/>
    <n v="0"/>
    <n v="0"/>
    <s v="N/A"/>
    <n v="0"/>
    <n v="0"/>
    <n v="0"/>
    <n v="0"/>
    <n v="0"/>
    <n v="0"/>
    <n v="0"/>
    <n v="0"/>
    <n v="0"/>
    <n v="0"/>
    <n v="0"/>
    <n v="0"/>
    <n v="0"/>
    <s v="FED HOUSNG &amp; COMM DEV FND"/>
    <s v="FHCD ESG FRIENDS OF YOUTH"/>
    <s v="DEFAULT"/>
    <s v="Default"/>
  </r>
  <r>
    <x v="0"/>
    <s v="1117975"/>
    <s v="350206"/>
    <x v="62"/>
    <s v="0000000"/>
    <n v="2015"/>
    <x v="4"/>
    <x v="62"/>
    <n v="0"/>
    <n v="0"/>
    <n v="0"/>
    <n v="0"/>
    <n v="0"/>
    <s v="N/A"/>
    <n v="0"/>
    <n v="0"/>
    <n v="0"/>
    <n v="0"/>
    <n v="0"/>
    <n v="0"/>
    <n v="0"/>
    <n v="0"/>
    <n v="0"/>
    <n v="0"/>
    <n v="0"/>
    <n v="0"/>
    <n v="0"/>
    <s v="FED HOUSNG &amp; COMM DEV FND"/>
    <s v="FHCD ESG FRIENDS OF YOUTH"/>
    <s v="ESG PROGRAM"/>
    <s v="Default"/>
  </r>
  <r>
    <x v="0"/>
    <s v="1117975"/>
    <s v="350206"/>
    <x v="41"/>
    <s v="5590000"/>
    <n v="2015"/>
    <x v="3"/>
    <x v="41"/>
    <n v="0"/>
    <n v="0"/>
    <n v="0"/>
    <n v="0"/>
    <n v="0"/>
    <s v="N/A"/>
    <n v="0"/>
    <n v="0"/>
    <n v="0"/>
    <n v="0"/>
    <n v="0"/>
    <n v="0"/>
    <n v="0"/>
    <n v="0"/>
    <n v="0"/>
    <n v="0"/>
    <n v="0"/>
    <n v="0"/>
    <n v="0"/>
    <s v="FED HOUSNG &amp; COMM DEV FND"/>
    <s v="FHCD ESG FRIENDS OF YOUTH"/>
    <s v="ESG PROGRAM"/>
    <s v="HOUSING AND COMMUNITY DEVELOPMENT"/>
  </r>
  <r>
    <x v="0"/>
    <s v="1117975"/>
    <s v="350206"/>
    <x v="108"/>
    <s v="5590000"/>
    <n v="2015"/>
    <x v="3"/>
    <x v="108"/>
    <n v="0"/>
    <n v="0"/>
    <n v="0"/>
    <n v="0"/>
    <n v="0"/>
    <s v="N/A"/>
    <n v="0"/>
    <n v="0"/>
    <n v="0"/>
    <n v="0"/>
    <n v="0"/>
    <n v="0"/>
    <n v="0"/>
    <n v="0"/>
    <n v="0"/>
    <n v="0"/>
    <n v="0"/>
    <n v="0"/>
    <n v="0"/>
    <s v="FED HOUSNG &amp; COMM DEV FND"/>
    <s v="FHCD ESG FRIENDS OF YOUTH"/>
    <s v="ESG PROGRAM"/>
    <s v="HOUSING AND COMMUNITY DEVELOPMENT"/>
  </r>
  <r>
    <x v="0"/>
    <s v="1117976"/>
    <s v="000000"/>
    <x v="6"/>
    <s v="0000000"/>
    <n v="2015"/>
    <x v="0"/>
    <x v="6"/>
    <n v="0"/>
    <n v="0"/>
    <n v="0"/>
    <n v="0"/>
    <n v="0"/>
    <s v="N/A"/>
    <n v="0"/>
    <n v="0"/>
    <n v="0"/>
    <n v="0"/>
    <n v="0"/>
    <n v="0"/>
    <n v="0"/>
    <n v="0"/>
    <n v="0"/>
    <n v="0"/>
    <n v="0"/>
    <n v="0"/>
    <n v="0"/>
    <s v="FED HOUSNG &amp; COMM DEV FND"/>
    <s v="FHCD ESG HOPELINK - AVONDALE"/>
    <s v="DEFAULT"/>
    <s v="Default"/>
  </r>
  <r>
    <x v="0"/>
    <s v="1117976"/>
    <s v="000000"/>
    <x v="9"/>
    <s v="0000000"/>
    <n v="2015"/>
    <x v="0"/>
    <x v="9"/>
    <n v="0"/>
    <n v="0"/>
    <n v="0"/>
    <n v="0"/>
    <n v="0"/>
    <s v="N/A"/>
    <n v="0"/>
    <n v="0"/>
    <n v="0"/>
    <n v="0"/>
    <n v="0"/>
    <n v="0"/>
    <n v="0"/>
    <n v="0"/>
    <n v="0"/>
    <n v="0"/>
    <n v="0"/>
    <n v="0"/>
    <n v="0"/>
    <s v="FED HOUSNG &amp; COMM DEV FND"/>
    <s v="FHCD ESG HOPELINK - AVONDALE"/>
    <s v="DEFAULT"/>
    <s v="Default"/>
  </r>
  <r>
    <x v="0"/>
    <s v="1117976"/>
    <s v="000000"/>
    <x v="29"/>
    <s v="0000000"/>
    <n v="2015"/>
    <x v="1"/>
    <x v="29"/>
    <n v="0"/>
    <n v="0"/>
    <n v="0"/>
    <n v="0"/>
    <n v="0"/>
    <s v="N/A"/>
    <n v="0"/>
    <n v="0"/>
    <n v="0"/>
    <n v="0"/>
    <n v="0"/>
    <n v="0"/>
    <n v="0"/>
    <n v="0"/>
    <n v="0"/>
    <n v="0"/>
    <n v="0"/>
    <n v="0"/>
    <n v="0"/>
    <s v="FED HOUSNG &amp; COMM DEV FND"/>
    <s v="FHCD ESG HOPELINK - AVONDALE"/>
    <s v="DEFAULT"/>
    <s v="Default"/>
  </r>
  <r>
    <x v="0"/>
    <s v="1117976"/>
    <s v="350206"/>
    <x v="62"/>
    <s v="0000000"/>
    <n v="2015"/>
    <x v="4"/>
    <x v="62"/>
    <n v="0"/>
    <n v="0"/>
    <n v="0"/>
    <n v="0"/>
    <n v="0"/>
    <s v="N/A"/>
    <n v="0"/>
    <n v="0"/>
    <n v="0"/>
    <n v="0"/>
    <n v="0"/>
    <n v="0"/>
    <n v="0"/>
    <n v="0"/>
    <n v="0"/>
    <n v="0"/>
    <n v="0"/>
    <n v="0"/>
    <n v="0"/>
    <s v="FED HOUSNG &amp; COMM DEV FND"/>
    <s v="FHCD ESG HOPELINK - AVONDALE"/>
    <s v="ESG PROGRAM"/>
    <s v="Default"/>
  </r>
  <r>
    <x v="0"/>
    <s v="1117976"/>
    <s v="350206"/>
    <x v="41"/>
    <s v="5590000"/>
    <n v="2015"/>
    <x v="3"/>
    <x v="41"/>
    <n v="0"/>
    <n v="0"/>
    <n v="0"/>
    <n v="0"/>
    <n v="0"/>
    <s v="N/A"/>
    <n v="0"/>
    <n v="0"/>
    <n v="0"/>
    <n v="0"/>
    <n v="0"/>
    <n v="0"/>
    <n v="0"/>
    <n v="0"/>
    <n v="0"/>
    <n v="0"/>
    <n v="0"/>
    <n v="0"/>
    <n v="0"/>
    <s v="FED HOUSNG &amp; COMM DEV FND"/>
    <s v="FHCD ESG HOPELINK - AVONDALE"/>
    <s v="ESG PROGRAM"/>
    <s v="HOUSING AND COMMUNITY DEVELOPMENT"/>
  </r>
  <r>
    <x v="0"/>
    <s v="1117976"/>
    <s v="350206"/>
    <x v="108"/>
    <s v="5590000"/>
    <n v="2015"/>
    <x v="3"/>
    <x v="108"/>
    <n v="0"/>
    <n v="0"/>
    <n v="0"/>
    <n v="0"/>
    <n v="0"/>
    <s v="N/A"/>
    <n v="0"/>
    <n v="0"/>
    <n v="0"/>
    <n v="0"/>
    <n v="0"/>
    <n v="0"/>
    <n v="0"/>
    <n v="0"/>
    <n v="0"/>
    <n v="0"/>
    <n v="0"/>
    <n v="0"/>
    <n v="0"/>
    <s v="FED HOUSNG &amp; COMM DEV FND"/>
    <s v="FHCD ESG HOPELINK - AVONDALE"/>
    <s v="ESG PROGRAM"/>
    <s v="HOUSING AND COMMUNITY DEVELOPMENT"/>
  </r>
  <r>
    <x v="0"/>
    <s v="1117977"/>
    <s v="000000"/>
    <x v="6"/>
    <s v="0000000"/>
    <n v="2015"/>
    <x v="0"/>
    <x v="6"/>
    <n v="0"/>
    <n v="0"/>
    <n v="0"/>
    <n v="0"/>
    <n v="0"/>
    <s v="N/A"/>
    <n v="0"/>
    <n v="0"/>
    <n v="0"/>
    <n v="0"/>
    <n v="0"/>
    <n v="0"/>
    <n v="0"/>
    <n v="0"/>
    <n v="0"/>
    <n v="0"/>
    <n v="0"/>
    <n v="0"/>
    <n v="0"/>
    <s v="FED HOUSNG &amp; COMM DEV FND"/>
    <s v="FHCD ESG HOPELINK-KENMORE FA"/>
    <s v="DEFAULT"/>
    <s v="Default"/>
  </r>
  <r>
    <x v="0"/>
    <s v="1117977"/>
    <s v="000000"/>
    <x v="9"/>
    <s v="0000000"/>
    <n v="2015"/>
    <x v="0"/>
    <x v="9"/>
    <n v="0"/>
    <n v="0"/>
    <n v="0"/>
    <n v="0"/>
    <n v="0"/>
    <s v="N/A"/>
    <n v="0"/>
    <n v="0"/>
    <n v="0"/>
    <n v="0"/>
    <n v="0"/>
    <n v="0"/>
    <n v="0"/>
    <n v="0"/>
    <n v="0"/>
    <n v="0"/>
    <n v="0"/>
    <n v="0"/>
    <n v="0"/>
    <s v="FED HOUSNG &amp; COMM DEV FND"/>
    <s v="FHCD ESG HOPELINK-KENMORE FA"/>
    <s v="DEFAULT"/>
    <s v="Default"/>
  </r>
  <r>
    <x v="0"/>
    <s v="1117977"/>
    <s v="000000"/>
    <x v="29"/>
    <s v="0000000"/>
    <n v="2015"/>
    <x v="1"/>
    <x v="29"/>
    <n v="0"/>
    <n v="0"/>
    <n v="0"/>
    <n v="0"/>
    <n v="0"/>
    <s v="N/A"/>
    <n v="0"/>
    <n v="0"/>
    <n v="0"/>
    <n v="0"/>
    <n v="0"/>
    <n v="0"/>
    <n v="0"/>
    <n v="0"/>
    <n v="0"/>
    <n v="0"/>
    <n v="0"/>
    <n v="0"/>
    <n v="0"/>
    <s v="FED HOUSNG &amp; COMM DEV FND"/>
    <s v="FHCD ESG HOPELINK-KENMORE FA"/>
    <s v="DEFAULT"/>
    <s v="Default"/>
  </r>
  <r>
    <x v="0"/>
    <s v="1117977"/>
    <s v="350206"/>
    <x v="62"/>
    <s v="0000000"/>
    <n v="2015"/>
    <x v="4"/>
    <x v="62"/>
    <n v="0"/>
    <n v="0"/>
    <n v="0"/>
    <n v="0"/>
    <n v="0"/>
    <s v="N/A"/>
    <n v="0"/>
    <n v="0"/>
    <n v="0"/>
    <n v="0"/>
    <n v="0"/>
    <n v="0"/>
    <n v="0"/>
    <n v="0"/>
    <n v="0"/>
    <n v="0"/>
    <n v="0"/>
    <n v="0"/>
    <n v="0"/>
    <s v="FED HOUSNG &amp; COMM DEV FND"/>
    <s v="FHCD ESG HOPELINK-KENMORE FA"/>
    <s v="ESG PROGRAM"/>
    <s v="Default"/>
  </r>
  <r>
    <x v="0"/>
    <s v="1117977"/>
    <s v="350206"/>
    <x v="41"/>
    <s v="5590000"/>
    <n v="2015"/>
    <x v="3"/>
    <x v="41"/>
    <n v="0"/>
    <n v="0"/>
    <n v="0"/>
    <n v="0"/>
    <n v="0"/>
    <s v="N/A"/>
    <n v="0"/>
    <n v="0"/>
    <n v="0"/>
    <n v="0"/>
    <n v="0"/>
    <n v="0"/>
    <n v="0"/>
    <n v="0"/>
    <n v="0"/>
    <n v="0"/>
    <n v="0"/>
    <n v="0"/>
    <n v="0"/>
    <s v="FED HOUSNG &amp; COMM DEV FND"/>
    <s v="FHCD ESG HOPELINK-KENMORE FA"/>
    <s v="ESG PROGRAM"/>
    <s v="HOUSING AND COMMUNITY DEVELOPMENT"/>
  </r>
  <r>
    <x v="0"/>
    <s v="1117977"/>
    <s v="350206"/>
    <x v="108"/>
    <s v="5590000"/>
    <n v="2015"/>
    <x v="3"/>
    <x v="108"/>
    <n v="0"/>
    <n v="0"/>
    <n v="0"/>
    <n v="0"/>
    <n v="0"/>
    <s v="N/A"/>
    <n v="0"/>
    <n v="0"/>
    <n v="0"/>
    <n v="0"/>
    <n v="0"/>
    <n v="0"/>
    <n v="0"/>
    <n v="0"/>
    <n v="0"/>
    <n v="0"/>
    <n v="0"/>
    <n v="0"/>
    <n v="0"/>
    <s v="FED HOUSNG &amp; COMM DEV FND"/>
    <s v="FHCD ESG HOPELINK-KENMORE FA"/>
    <s v="ESG PROGRAM"/>
    <s v="HOUSING AND COMMUNITY DEVELOPMENT"/>
  </r>
  <r>
    <x v="0"/>
    <s v="1117979"/>
    <s v="000000"/>
    <x v="6"/>
    <s v="0000000"/>
    <n v="2015"/>
    <x v="0"/>
    <x v="6"/>
    <n v="0"/>
    <n v="0"/>
    <n v="0"/>
    <n v="0"/>
    <n v="0"/>
    <s v="N/A"/>
    <n v="0"/>
    <n v="0"/>
    <n v="0"/>
    <n v="0"/>
    <n v="0"/>
    <n v="0"/>
    <n v="0"/>
    <n v="0"/>
    <n v="0"/>
    <n v="0"/>
    <n v="0"/>
    <n v="0"/>
    <n v="0"/>
    <s v="FED HOUSNG &amp; COMM DEV FND"/>
    <s v="FHCD ESG CCS - REACH OUT WINT"/>
    <s v="DEFAULT"/>
    <s v="Default"/>
  </r>
  <r>
    <x v="0"/>
    <s v="1117979"/>
    <s v="000000"/>
    <x v="9"/>
    <s v="0000000"/>
    <n v="2015"/>
    <x v="0"/>
    <x v="9"/>
    <n v="0"/>
    <n v="0"/>
    <n v="0"/>
    <n v="0"/>
    <n v="0"/>
    <s v="N/A"/>
    <n v="0"/>
    <n v="0"/>
    <n v="0"/>
    <n v="0"/>
    <n v="0"/>
    <n v="0"/>
    <n v="0"/>
    <n v="0"/>
    <n v="0"/>
    <n v="0"/>
    <n v="0"/>
    <n v="0"/>
    <n v="0"/>
    <s v="FED HOUSNG &amp; COMM DEV FND"/>
    <s v="FHCD ESG CCS - REACH OUT WINT"/>
    <s v="DEFAULT"/>
    <s v="Default"/>
  </r>
  <r>
    <x v="0"/>
    <s v="1117979"/>
    <s v="000000"/>
    <x v="29"/>
    <s v="0000000"/>
    <n v="2015"/>
    <x v="1"/>
    <x v="29"/>
    <n v="0"/>
    <n v="0"/>
    <n v="0"/>
    <n v="0"/>
    <n v="0"/>
    <s v="N/A"/>
    <n v="0"/>
    <n v="0"/>
    <n v="0"/>
    <n v="0"/>
    <n v="0"/>
    <n v="0"/>
    <n v="0"/>
    <n v="0"/>
    <n v="0"/>
    <n v="0"/>
    <n v="0"/>
    <n v="0"/>
    <n v="0"/>
    <s v="FED HOUSNG &amp; COMM DEV FND"/>
    <s v="FHCD ESG CCS - REACH OUT WINT"/>
    <s v="DEFAULT"/>
    <s v="Default"/>
  </r>
  <r>
    <x v="0"/>
    <s v="1117979"/>
    <s v="350206"/>
    <x v="62"/>
    <s v="0000000"/>
    <n v="2015"/>
    <x v="4"/>
    <x v="62"/>
    <n v="0"/>
    <n v="0"/>
    <n v="0"/>
    <n v="0"/>
    <n v="0"/>
    <s v="N/A"/>
    <n v="0"/>
    <n v="0"/>
    <n v="0"/>
    <n v="0"/>
    <n v="0"/>
    <n v="0"/>
    <n v="0"/>
    <n v="0"/>
    <n v="0"/>
    <n v="0"/>
    <n v="0"/>
    <n v="0"/>
    <n v="0"/>
    <s v="FED HOUSNG &amp; COMM DEV FND"/>
    <s v="FHCD ESG CCS - REACH OUT WINT"/>
    <s v="ESG PROGRAM"/>
    <s v="Default"/>
  </r>
  <r>
    <x v="0"/>
    <s v="1117979"/>
    <s v="350206"/>
    <x v="41"/>
    <s v="5590000"/>
    <n v="2015"/>
    <x v="3"/>
    <x v="41"/>
    <n v="0"/>
    <n v="0"/>
    <n v="0"/>
    <n v="0"/>
    <n v="0"/>
    <s v="N/A"/>
    <n v="0"/>
    <n v="0"/>
    <n v="0"/>
    <n v="0"/>
    <n v="0"/>
    <n v="0"/>
    <n v="0"/>
    <n v="0"/>
    <n v="0"/>
    <n v="0"/>
    <n v="0"/>
    <n v="0"/>
    <n v="0"/>
    <s v="FED HOUSNG &amp; COMM DEV FND"/>
    <s v="FHCD ESG CCS - REACH OUT WINT"/>
    <s v="ESG PROGRAM"/>
    <s v="HOUSING AND COMMUNITY DEVELOPMENT"/>
  </r>
  <r>
    <x v="0"/>
    <s v="1117979"/>
    <s v="350206"/>
    <x v="108"/>
    <s v="5590000"/>
    <n v="2015"/>
    <x v="3"/>
    <x v="108"/>
    <n v="0"/>
    <n v="0"/>
    <n v="0"/>
    <n v="0"/>
    <n v="0"/>
    <s v="N/A"/>
    <n v="0"/>
    <n v="0"/>
    <n v="0"/>
    <n v="0"/>
    <n v="0"/>
    <n v="0"/>
    <n v="0"/>
    <n v="0"/>
    <n v="0"/>
    <n v="0"/>
    <n v="0"/>
    <n v="0"/>
    <n v="0"/>
    <s v="FED HOUSNG &amp; COMM DEV FND"/>
    <s v="FHCD ESG CCS - REACH OUT WINT"/>
    <s v="ESG PROGRAM"/>
    <s v="HOUSING AND COMMUNITY DEVELOPMENT"/>
  </r>
  <r>
    <x v="0"/>
    <s v="1117980"/>
    <s v="000000"/>
    <x v="6"/>
    <s v="0000000"/>
    <n v="2015"/>
    <x v="0"/>
    <x v="6"/>
    <n v="0"/>
    <n v="0"/>
    <n v="0"/>
    <n v="0"/>
    <n v="0"/>
    <s v="N/A"/>
    <n v="0"/>
    <n v="0"/>
    <n v="0"/>
    <n v="0"/>
    <n v="0"/>
    <n v="0"/>
    <n v="0"/>
    <n v="0"/>
    <n v="0"/>
    <n v="0"/>
    <n v="0"/>
    <n v="0"/>
    <n v="0"/>
    <s v="FED HOUSNG &amp; COMM DEV FND"/>
    <s v="FHCD ESG E. INTERFAITH SOC"/>
    <s v="DEFAULT"/>
    <s v="Default"/>
  </r>
  <r>
    <x v="0"/>
    <s v="1117980"/>
    <s v="000000"/>
    <x v="9"/>
    <s v="0000000"/>
    <n v="2015"/>
    <x v="0"/>
    <x v="9"/>
    <n v="0"/>
    <n v="0"/>
    <n v="0"/>
    <n v="0"/>
    <n v="0"/>
    <s v="N/A"/>
    <n v="0"/>
    <n v="0"/>
    <n v="0"/>
    <n v="0"/>
    <n v="0"/>
    <n v="0"/>
    <n v="0"/>
    <n v="0"/>
    <n v="0"/>
    <n v="0"/>
    <n v="0"/>
    <n v="0"/>
    <n v="0"/>
    <s v="FED HOUSNG &amp; COMM DEV FND"/>
    <s v="FHCD ESG E. INTERFAITH SOC"/>
    <s v="DEFAULT"/>
    <s v="Default"/>
  </r>
  <r>
    <x v="0"/>
    <s v="1117980"/>
    <s v="000000"/>
    <x v="19"/>
    <s v="0000000"/>
    <n v="2015"/>
    <x v="1"/>
    <x v="19"/>
    <n v="0"/>
    <n v="0"/>
    <n v="0"/>
    <n v="0"/>
    <n v="0"/>
    <s v="N/A"/>
    <n v="0"/>
    <n v="0"/>
    <n v="0"/>
    <n v="0"/>
    <n v="0"/>
    <n v="0"/>
    <n v="0"/>
    <n v="0"/>
    <n v="0"/>
    <n v="0"/>
    <n v="0"/>
    <n v="0"/>
    <n v="0"/>
    <s v="FED HOUSNG &amp; COMM DEV FND"/>
    <s v="FHCD ESG E. INTERFAITH SOC"/>
    <s v="DEFAULT"/>
    <s v="Default"/>
  </r>
  <r>
    <x v="0"/>
    <s v="1117980"/>
    <s v="000000"/>
    <x v="29"/>
    <s v="0000000"/>
    <n v="2015"/>
    <x v="1"/>
    <x v="29"/>
    <n v="0"/>
    <n v="0"/>
    <n v="0"/>
    <n v="0"/>
    <n v="0"/>
    <s v="N/A"/>
    <n v="0"/>
    <n v="0"/>
    <n v="0"/>
    <n v="0"/>
    <n v="0"/>
    <n v="0"/>
    <n v="0"/>
    <n v="0"/>
    <n v="0"/>
    <n v="0"/>
    <n v="0"/>
    <n v="0"/>
    <n v="0"/>
    <s v="FED HOUSNG &amp; COMM DEV FND"/>
    <s v="FHCD ESG E. INTERFAITH SOC"/>
    <s v="DEFAULT"/>
    <s v="Default"/>
  </r>
  <r>
    <x v="0"/>
    <s v="1117980"/>
    <s v="350047"/>
    <x v="108"/>
    <s v="0000000"/>
    <n v="2015"/>
    <x v="3"/>
    <x v="108"/>
    <n v="0"/>
    <n v="0"/>
    <n v="0"/>
    <n v="0"/>
    <n v="0"/>
    <s v="N/A"/>
    <n v="0"/>
    <n v="0"/>
    <n v="0"/>
    <n v="0"/>
    <n v="0"/>
    <n v="0"/>
    <n v="0"/>
    <n v="0"/>
    <n v="0"/>
    <n v="0"/>
    <n v="0"/>
    <n v="0"/>
    <n v="0"/>
    <s v="FED HOUSNG &amp; COMM DEV FND"/>
    <s v="FHCD ESG E. INTERFAITH SOC"/>
    <s v="PROGRAM YEAR PROJECTS"/>
    <s v="Default"/>
  </r>
  <r>
    <x v="0"/>
    <s v="1117980"/>
    <s v="350047"/>
    <x v="108"/>
    <s v="5590000"/>
    <n v="2015"/>
    <x v="3"/>
    <x v="108"/>
    <n v="0"/>
    <n v="0"/>
    <n v="0"/>
    <n v="0"/>
    <n v="0"/>
    <s v="N/A"/>
    <n v="0"/>
    <n v="0"/>
    <n v="0"/>
    <n v="0"/>
    <n v="0"/>
    <n v="0"/>
    <n v="0"/>
    <n v="0"/>
    <n v="0"/>
    <n v="0"/>
    <n v="0"/>
    <n v="0"/>
    <n v="0"/>
    <s v="FED HOUSNG &amp; COMM DEV FND"/>
    <s v="FHCD ESG E. INTERFAITH SOC"/>
    <s v="PROGRAM YEAR PROJECTS"/>
    <s v="HOUSING AND COMMUNITY DEVELOPMENT"/>
  </r>
  <r>
    <x v="0"/>
    <s v="1117980"/>
    <s v="350206"/>
    <x v="62"/>
    <s v="0000000"/>
    <n v="2015"/>
    <x v="4"/>
    <x v="62"/>
    <n v="0"/>
    <n v="0"/>
    <n v="0"/>
    <n v="0"/>
    <n v="0"/>
    <s v="N/A"/>
    <n v="0"/>
    <n v="0"/>
    <n v="0"/>
    <n v="0"/>
    <n v="0"/>
    <n v="0"/>
    <n v="0"/>
    <n v="0"/>
    <n v="0"/>
    <n v="0"/>
    <n v="0"/>
    <n v="0"/>
    <n v="0"/>
    <s v="FED HOUSNG &amp; COMM DEV FND"/>
    <s v="FHCD ESG E. INTERFAITH SOC"/>
    <s v="ESG PROGRAM"/>
    <s v="Default"/>
  </r>
  <r>
    <x v="0"/>
    <s v="1117980"/>
    <s v="350206"/>
    <x v="41"/>
    <s v="5590000"/>
    <n v="2015"/>
    <x v="3"/>
    <x v="41"/>
    <n v="0"/>
    <n v="0"/>
    <n v="0"/>
    <n v="0"/>
    <n v="0"/>
    <s v="N/A"/>
    <n v="0"/>
    <n v="0"/>
    <n v="0"/>
    <n v="0"/>
    <n v="0"/>
    <n v="0"/>
    <n v="0"/>
    <n v="0"/>
    <n v="0"/>
    <n v="0"/>
    <n v="0"/>
    <n v="0"/>
    <n v="0"/>
    <s v="FED HOUSNG &amp; COMM DEV FND"/>
    <s v="FHCD ESG E. INTERFAITH SOC"/>
    <s v="ESG PROGRAM"/>
    <s v="HOUSING AND COMMUNITY DEVELOPMENT"/>
  </r>
  <r>
    <x v="0"/>
    <s v="1117980"/>
    <s v="350206"/>
    <x v="108"/>
    <s v="0000000"/>
    <n v="2015"/>
    <x v="3"/>
    <x v="108"/>
    <n v="0"/>
    <n v="0"/>
    <n v="0"/>
    <n v="0"/>
    <n v="0"/>
    <s v="N/A"/>
    <n v="0"/>
    <n v="0"/>
    <n v="0"/>
    <n v="0"/>
    <n v="0"/>
    <n v="0"/>
    <n v="0"/>
    <n v="0"/>
    <n v="0"/>
    <n v="0"/>
    <n v="0"/>
    <n v="0"/>
    <n v="0"/>
    <s v="FED HOUSNG &amp; COMM DEV FND"/>
    <s v="FHCD ESG E. INTERFAITH SOC"/>
    <s v="ESG PROGRAM"/>
    <s v="Default"/>
  </r>
  <r>
    <x v="0"/>
    <s v="1117980"/>
    <s v="350206"/>
    <x v="108"/>
    <s v="5590000"/>
    <n v="2015"/>
    <x v="3"/>
    <x v="108"/>
    <n v="0"/>
    <n v="0"/>
    <n v="0"/>
    <n v="0"/>
    <n v="0"/>
    <s v="N/A"/>
    <n v="0"/>
    <n v="0"/>
    <n v="0"/>
    <n v="0"/>
    <n v="0"/>
    <n v="0"/>
    <n v="0"/>
    <n v="0"/>
    <n v="0"/>
    <n v="0"/>
    <n v="0"/>
    <n v="0"/>
    <n v="0"/>
    <s v="FED HOUSNG &amp; COMM DEV FND"/>
    <s v="FHCD ESG E. INTERFAITH SOC"/>
    <s v="ESG PROGRAM"/>
    <s v="HOUSING AND COMMUNITY DEVELOPMENT"/>
  </r>
  <r>
    <x v="0"/>
    <s v="1117981"/>
    <s v="000000"/>
    <x v="6"/>
    <s v="0000000"/>
    <n v="2015"/>
    <x v="0"/>
    <x v="6"/>
    <n v="0"/>
    <n v="0"/>
    <n v="0"/>
    <n v="0"/>
    <n v="0"/>
    <s v="N/A"/>
    <n v="0"/>
    <n v="0"/>
    <n v="0"/>
    <n v="0"/>
    <n v="0"/>
    <n v="0"/>
    <n v="0"/>
    <n v="0"/>
    <n v="0"/>
    <n v="0"/>
    <n v="0"/>
    <n v="0"/>
    <n v="0"/>
    <s v="FED HOUSNG &amp; COMM DEV FND"/>
    <s v="FHCD ESG AUBURN FOOD BANK"/>
    <s v="DEFAULT"/>
    <s v="Default"/>
  </r>
  <r>
    <x v="0"/>
    <s v="1117981"/>
    <s v="000000"/>
    <x v="9"/>
    <s v="0000000"/>
    <n v="2015"/>
    <x v="0"/>
    <x v="9"/>
    <n v="0"/>
    <n v="0"/>
    <n v="0"/>
    <n v="0"/>
    <n v="0"/>
    <s v="N/A"/>
    <n v="0"/>
    <n v="0"/>
    <n v="0"/>
    <n v="0"/>
    <n v="0"/>
    <n v="0"/>
    <n v="0"/>
    <n v="0"/>
    <n v="0"/>
    <n v="0"/>
    <n v="0"/>
    <n v="0"/>
    <n v="0"/>
    <s v="FED HOUSNG &amp; COMM DEV FND"/>
    <s v="FHCD ESG AUBURN FOOD BANK"/>
    <s v="DEFAULT"/>
    <s v="Default"/>
  </r>
  <r>
    <x v="0"/>
    <s v="1117981"/>
    <s v="000000"/>
    <x v="29"/>
    <s v="0000000"/>
    <n v="2015"/>
    <x v="1"/>
    <x v="29"/>
    <n v="0"/>
    <n v="0"/>
    <n v="0"/>
    <n v="0"/>
    <n v="0"/>
    <s v="N/A"/>
    <n v="0"/>
    <n v="0"/>
    <n v="0"/>
    <n v="0"/>
    <n v="0"/>
    <n v="0"/>
    <n v="0"/>
    <n v="0"/>
    <n v="0"/>
    <n v="0"/>
    <n v="0"/>
    <n v="0"/>
    <n v="0"/>
    <s v="FED HOUSNG &amp; COMM DEV FND"/>
    <s v="FHCD ESG AUBURN FOOD BANK"/>
    <s v="DEFAULT"/>
    <s v="Default"/>
  </r>
  <r>
    <x v="0"/>
    <s v="1117981"/>
    <s v="350206"/>
    <x v="62"/>
    <s v="0000000"/>
    <n v="2015"/>
    <x v="4"/>
    <x v="62"/>
    <n v="0"/>
    <n v="0"/>
    <n v="0"/>
    <n v="0"/>
    <n v="0"/>
    <s v="N/A"/>
    <n v="0"/>
    <n v="0"/>
    <n v="0"/>
    <n v="0"/>
    <n v="0"/>
    <n v="0"/>
    <n v="0"/>
    <n v="0"/>
    <n v="0"/>
    <n v="0"/>
    <n v="0"/>
    <n v="0"/>
    <n v="0"/>
    <s v="FED HOUSNG &amp; COMM DEV FND"/>
    <s v="FHCD ESG AUBURN FOOD BANK"/>
    <s v="ESG PROGRAM"/>
    <s v="Default"/>
  </r>
  <r>
    <x v="0"/>
    <s v="1117981"/>
    <s v="350206"/>
    <x v="41"/>
    <s v="5590000"/>
    <n v="2015"/>
    <x v="3"/>
    <x v="41"/>
    <n v="0"/>
    <n v="0"/>
    <n v="0"/>
    <n v="0"/>
    <n v="0"/>
    <s v="N/A"/>
    <n v="0"/>
    <n v="0"/>
    <n v="0"/>
    <n v="0"/>
    <n v="0"/>
    <n v="0"/>
    <n v="0"/>
    <n v="0"/>
    <n v="0"/>
    <n v="0"/>
    <n v="0"/>
    <n v="0"/>
    <n v="0"/>
    <s v="FED HOUSNG &amp; COMM DEV FND"/>
    <s v="FHCD ESG AUBURN FOOD BANK"/>
    <s v="ESG PROGRAM"/>
    <s v="HOUSING AND COMMUNITY DEVELOPMENT"/>
  </r>
  <r>
    <x v="0"/>
    <s v="1117981"/>
    <s v="350206"/>
    <x v="108"/>
    <s v="5590000"/>
    <n v="2015"/>
    <x v="3"/>
    <x v="108"/>
    <n v="0"/>
    <n v="0"/>
    <n v="0"/>
    <n v="0"/>
    <n v="0"/>
    <s v="N/A"/>
    <n v="0"/>
    <n v="0"/>
    <n v="0"/>
    <n v="0"/>
    <n v="0"/>
    <n v="0"/>
    <n v="0"/>
    <n v="0"/>
    <n v="0"/>
    <n v="0"/>
    <n v="0"/>
    <n v="0"/>
    <n v="0"/>
    <s v="FED HOUSNG &amp; COMM DEV FND"/>
    <s v="FHCD ESG AUBURN FOOD BANK"/>
    <s v="ESG PROGRAM"/>
    <s v="HOUSING AND COMMUNITY DEVELOPMENT"/>
  </r>
  <r>
    <x v="0"/>
    <s v="1118606"/>
    <s v="000000"/>
    <x v="6"/>
    <s v="0000000"/>
    <n v="2015"/>
    <x v="0"/>
    <x v="6"/>
    <n v="0"/>
    <n v="0"/>
    <n v="0"/>
    <n v="0"/>
    <n v="0"/>
    <s v="N/A"/>
    <n v="0"/>
    <n v="0"/>
    <n v="0"/>
    <n v="0"/>
    <n v="0"/>
    <n v="0"/>
    <n v="0"/>
    <n v="0"/>
    <n v="0"/>
    <n v="0"/>
    <n v="0"/>
    <n v="0"/>
    <n v="0"/>
    <s v="FED HOUSNG &amp; COMM DEV FND"/>
    <s v="FHCD DARYL SEYMOUR H11"/>
    <s v="DEFAULT"/>
    <s v="Default"/>
  </r>
  <r>
    <x v="0"/>
    <s v="1118606"/>
    <s v="000000"/>
    <x v="9"/>
    <s v="0000000"/>
    <n v="2015"/>
    <x v="0"/>
    <x v="9"/>
    <n v="0"/>
    <n v="0"/>
    <n v="-9423.1200000000008"/>
    <n v="0"/>
    <n v="9423.1200000000008"/>
    <s v="N/A"/>
    <n v="0"/>
    <n v="0"/>
    <n v="0"/>
    <n v="0"/>
    <n v="0"/>
    <n v="0"/>
    <n v="-9423.1200000000008"/>
    <n v="0"/>
    <n v="0"/>
    <n v="0"/>
    <n v="0"/>
    <n v="0"/>
    <n v="0"/>
    <s v="FED HOUSNG &amp; COMM DEV FND"/>
    <s v="FHCD DARYL SEYMOUR H11"/>
    <s v="DEFAULT"/>
    <s v="Default"/>
  </r>
  <r>
    <x v="0"/>
    <s v="1118606"/>
    <s v="000000"/>
    <x v="29"/>
    <s v="0000000"/>
    <n v="2015"/>
    <x v="1"/>
    <x v="29"/>
    <n v="0"/>
    <n v="0"/>
    <n v="9423.1200000000008"/>
    <n v="0"/>
    <n v="-9423.1200000000008"/>
    <s v="N/A"/>
    <n v="0"/>
    <n v="0"/>
    <n v="0"/>
    <n v="0"/>
    <n v="0"/>
    <n v="0"/>
    <n v="9423.1200000000008"/>
    <n v="0"/>
    <n v="0"/>
    <n v="0"/>
    <n v="0"/>
    <n v="0"/>
    <n v="0"/>
    <s v="FED HOUSNG &amp; COMM DEV FND"/>
    <s v="FHCD DARYL SEYMOUR H11"/>
    <s v="DEFAULT"/>
    <s v="Default"/>
  </r>
  <r>
    <x v="0"/>
    <s v="1118606"/>
    <s v="350002"/>
    <x v="43"/>
    <s v="0000000"/>
    <n v="2015"/>
    <x v="4"/>
    <x v="43"/>
    <n v="0"/>
    <n v="0"/>
    <n v="0"/>
    <n v="0"/>
    <n v="0"/>
    <s v="N/A"/>
    <n v="0"/>
    <n v="0"/>
    <n v="0"/>
    <n v="0"/>
    <n v="0"/>
    <n v="0"/>
    <n v="0"/>
    <n v="0"/>
    <n v="0"/>
    <n v="0"/>
    <n v="0"/>
    <n v="0"/>
    <n v="0"/>
    <s v="FED HOUSNG &amp; COMM DEV FND"/>
    <s v="FHCD DARYL SEYMOUR H11"/>
    <s v="IDIS HOME OWNERS REHAB"/>
    <s v="Default"/>
  </r>
  <r>
    <x v="0"/>
    <s v="1118606"/>
    <s v="350002"/>
    <x v="135"/>
    <s v="5590000"/>
    <n v="2015"/>
    <x v="3"/>
    <x v="135"/>
    <n v="0"/>
    <n v="0"/>
    <n v="0"/>
    <n v="0"/>
    <n v="0"/>
    <s v="N/A"/>
    <n v="0"/>
    <n v="0"/>
    <n v="0"/>
    <n v="0"/>
    <n v="0"/>
    <n v="0"/>
    <n v="0"/>
    <n v="0"/>
    <n v="0"/>
    <n v="0"/>
    <n v="0"/>
    <n v="0"/>
    <n v="0"/>
    <s v="FED HOUSNG &amp; COMM DEV FND"/>
    <s v="FHCD DARYL SEYMOUR H11"/>
    <s v="IDIS HOME OWNERS REHAB"/>
    <s v="HOUSING AND COMMUNITY DEVELOPMENT"/>
  </r>
  <r>
    <x v="0"/>
    <s v="1118685"/>
    <s v="000000"/>
    <x v="6"/>
    <s v="0000000"/>
    <n v="2015"/>
    <x v="0"/>
    <x v="6"/>
    <n v="0"/>
    <n v="0"/>
    <n v="0"/>
    <n v="0"/>
    <n v="0"/>
    <s v="N/A"/>
    <n v="0"/>
    <n v="0"/>
    <n v="0"/>
    <n v="0"/>
    <n v="0"/>
    <n v="0"/>
    <n v="0"/>
    <n v="0"/>
    <n v="0"/>
    <n v="0"/>
    <n v="0"/>
    <n v="0"/>
    <n v="0"/>
    <s v="FED HOUSNG &amp; COMM DEV FND"/>
    <s v="FHCD HELEN HOLTZ"/>
    <s v="DEFAULT"/>
    <s v="Default"/>
  </r>
  <r>
    <x v="0"/>
    <s v="1118685"/>
    <s v="000000"/>
    <x v="9"/>
    <s v="0000000"/>
    <n v="2015"/>
    <x v="0"/>
    <x v="9"/>
    <n v="0"/>
    <n v="0"/>
    <n v="-12850.37"/>
    <n v="0"/>
    <n v="12850.37"/>
    <s v="N/A"/>
    <n v="0"/>
    <n v="0"/>
    <n v="0"/>
    <n v="0"/>
    <n v="0"/>
    <n v="0"/>
    <n v="-12850.37"/>
    <n v="0"/>
    <n v="0"/>
    <n v="0"/>
    <n v="0"/>
    <n v="0"/>
    <n v="0"/>
    <s v="FED HOUSNG &amp; COMM DEV FND"/>
    <s v="FHCD HELEN HOLTZ"/>
    <s v="DEFAULT"/>
    <s v="Default"/>
  </r>
  <r>
    <x v="0"/>
    <s v="1118685"/>
    <s v="000000"/>
    <x v="29"/>
    <s v="0000000"/>
    <n v="2015"/>
    <x v="1"/>
    <x v="29"/>
    <n v="0"/>
    <n v="0"/>
    <n v="12693.24"/>
    <n v="0"/>
    <n v="-12693.24"/>
    <s v="N/A"/>
    <n v="0"/>
    <n v="0"/>
    <n v="0"/>
    <n v="0"/>
    <n v="0"/>
    <n v="0"/>
    <n v="12693.24"/>
    <n v="0"/>
    <n v="0"/>
    <n v="0"/>
    <n v="0"/>
    <n v="0"/>
    <n v="0"/>
    <s v="FED HOUSNG &amp; COMM DEV FND"/>
    <s v="FHCD HELEN HOLTZ"/>
    <s v="DEFAULT"/>
    <s v="Default"/>
  </r>
  <r>
    <x v="0"/>
    <s v="1118685"/>
    <s v="350002"/>
    <x v="43"/>
    <s v="0000000"/>
    <n v="2015"/>
    <x v="4"/>
    <x v="43"/>
    <n v="0"/>
    <n v="0"/>
    <n v="0"/>
    <n v="0"/>
    <n v="0"/>
    <s v="N/A"/>
    <n v="0"/>
    <n v="0"/>
    <n v="0"/>
    <n v="0"/>
    <n v="0"/>
    <n v="0"/>
    <n v="0"/>
    <n v="0"/>
    <n v="0"/>
    <n v="0"/>
    <n v="0"/>
    <n v="0"/>
    <n v="0"/>
    <s v="FED HOUSNG &amp; COMM DEV FND"/>
    <s v="FHCD HELEN HOLTZ"/>
    <s v="IDIS HOME OWNERS REHAB"/>
    <s v="Default"/>
  </r>
  <r>
    <x v="0"/>
    <s v="1118685"/>
    <s v="350002"/>
    <x v="37"/>
    <s v="0000000"/>
    <n v="2015"/>
    <x v="4"/>
    <x v="37"/>
    <n v="0"/>
    <n v="0"/>
    <n v="0"/>
    <n v="0"/>
    <n v="0"/>
    <s v="N/A"/>
    <n v="0"/>
    <n v="0"/>
    <n v="0"/>
    <n v="0"/>
    <n v="0"/>
    <n v="0"/>
    <n v="0"/>
    <n v="0"/>
    <n v="0"/>
    <n v="0"/>
    <n v="0"/>
    <n v="0"/>
    <n v="0"/>
    <s v="FED HOUSNG &amp; COMM DEV FND"/>
    <s v="FHCD HELEN HOLTZ"/>
    <s v="IDIS HOME OWNERS REHAB"/>
    <s v="Default"/>
  </r>
  <r>
    <x v="0"/>
    <s v="1118685"/>
    <s v="350002"/>
    <x v="135"/>
    <s v="5590000"/>
    <n v="2015"/>
    <x v="3"/>
    <x v="135"/>
    <n v="0"/>
    <n v="0"/>
    <n v="0"/>
    <n v="0"/>
    <n v="0"/>
    <s v="N/A"/>
    <n v="0"/>
    <n v="0"/>
    <n v="0"/>
    <n v="0"/>
    <n v="0"/>
    <n v="0"/>
    <n v="0"/>
    <n v="0"/>
    <n v="0"/>
    <n v="0"/>
    <n v="0"/>
    <n v="0"/>
    <n v="0"/>
    <s v="FED HOUSNG &amp; COMM DEV FND"/>
    <s v="FHCD HELEN HOLTZ"/>
    <s v="IDIS HOME OWNERS REHAB"/>
    <s v="HOUSING AND COMMUNITY DEVELOPMENT"/>
  </r>
  <r>
    <x v="0"/>
    <s v="1118685"/>
    <s v="350002"/>
    <x v="112"/>
    <s v="5590000"/>
    <n v="2015"/>
    <x v="3"/>
    <x v="112"/>
    <n v="0"/>
    <n v="0"/>
    <n v="0"/>
    <n v="0"/>
    <n v="0"/>
    <s v="N/A"/>
    <n v="0"/>
    <n v="0"/>
    <n v="0"/>
    <n v="0"/>
    <n v="0"/>
    <n v="0"/>
    <n v="0"/>
    <n v="0"/>
    <n v="0"/>
    <n v="0"/>
    <n v="0"/>
    <n v="0"/>
    <n v="0"/>
    <s v="FED HOUSNG &amp; COMM DEV FND"/>
    <s v="FHCD HELEN HOLTZ"/>
    <s v="IDIS HOME OWNERS REHAB"/>
    <s v="HOUSING AND COMMUNITY DEVELOPMENT"/>
  </r>
  <r>
    <x v="0"/>
    <s v="1118685"/>
    <s v="350002"/>
    <x v="108"/>
    <s v="5590000"/>
    <n v="2015"/>
    <x v="3"/>
    <x v="108"/>
    <n v="0"/>
    <n v="0"/>
    <n v="0"/>
    <n v="0"/>
    <n v="0"/>
    <s v="N/A"/>
    <n v="0"/>
    <n v="0"/>
    <n v="0"/>
    <n v="0"/>
    <n v="0"/>
    <n v="0"/>
    <n v="0"/>
    <n v="0"/>
    <n v="0"/>
    <n v="0"/>
    <n v="0"/>
    <n v="0"/>
    <n v="0"/>
    <s v="FED HOUSNG &amp; COMM DEV FND"/>
    <s v="FHCD HELEN HOLTZ"/>
    <s v="IDIS HOME OWNERS REHAB"/>
    <s v="HOUSING AND COMMUNITY DEVELOPMENT"/>
  </r>
  <r>
    <x v="0"/>
    <s v="1118685"/>
    <s v="350007"/>
    <x v="43"/>
    <s v="0000000"/>
    <n v="2015"/>
    <x v="4"/>
    <x v="43"/>
    <n v="0"/>
    <n v="0"/>
    <n v="0"/>
    <n v="0"/>
    <n v="0"/>
    <s v="N/A"/>
    <n v="0"/>
    <n v="0"/>
    <n v="0"/>
    <n v="0"/>
    <n v="0"/>
    <n v="0"/>
    <n v="0"/>
    <n v="0"/>
    <n v="0"/>
    <n v="0"/>
    <n v="0"/>
    <n v="0"/>
    <n v="0"/>
    <s v="FED HOUSNG &amp; COMM DEV FND"/>
    <s v="FHCD HELEN HOLTZ"/>
    <s v="HOME SBRCPNT UNALL"/>
    <s v="Default"/>
  </r>
  <r>
    <x v="0"/>
    <s v="1118738"/>
    <s v="000000"/>
    <x v="6"/>
    <s v="0000000"/>
    <n v="2015"/>
    <x v="0"/>
    <x v="6"/>
    <n v="0"/>
    <n v="0"/>
    <n v="-526.32000000000005"/>
    <n v="0"/>
    <n v="526.32000000000005"/>
    <s v="N/A"/>
    <n v="-672.32"/>
    <n v="776.43000000000006"/>
    <n v="0"/>
    <n v="12.55"/>
    <n v="1928.26"/>
    <n v="-1468.01"/>
    <n v="-250.24"/>
    <n v="-250.73000000000002"/>
    <n v="601.88"/>
    <n v="355.18"/>
    <n v="-1705.32"/>
    <n v="146"/>
    <n v="0"/>
    <s v="FED HOUSNG &amp; COMM DEV FND"/>
    <s v="FHCD DUVALL TYLR PK RTNNG WALL"/>
    <s v="DEFAULT"/>
    <s v="Default"/>
  </r>
  <r>
    <x v="0"/>
    <s v="1118738"/>
    <s v="000000"/>
    <x v="9"/>
    <s v="0000000"/>
    <n v="2015"/>
    <x v="0"/>
    <x v="9"/>
    <n v="0"/>
    <n v="0"/>
    <n v="-3166.91"/>
    <n v="0"/>
    <n v="3166.91"/>
    <s v="N/A"/>
    <n v="162.14000000000001"/>
    <n v="-339.37"/>
    <n v="788.98"/>
    <n v="223.42000000000002"/>
    <n v="-1012.4"/>
    <n v="717.71"/>
    <n v="-717.71"/>
    <n v="664.31000000000006"/>
    <n v="-2927.03"/>
    <n v="-726.96"/>
    <n v="0"/>
    <n v="0"/>
    <n v="0"/>
    <s v="FED HOUSNG &amp; COMM DEV FND"/>
    <s v="FHCD DUVALL TYLR PK RTNNG WALL"/>
    <s v="DEFAULT"/>
    <s v="Default"/>
  </r>
  <r>
    <x v="0"/>
    <s v="1118738"/>
    <s v="000000"/>
    <x v="29"/>
    <s v="0000000"/>
    <n v="2015"/>
    <x v="1"/>
    <x v="29"/>
    <n v="0"/>
    <n v="0"/>
    <n v="2989.68"/>
    <n v="0"/>
    <n v="-2989.68"/>
    <s v="N/A"/>
    <n v="0"/>
    <n v="0"/>
    <n v="0"/>
    <n v="0"/>
    <n v="0"/>
    <n v="0"/>
    <n v="0"/>
    <n v="0"/>
    <n v="2989.68"/>
    <n v="0"/>
    <n v="0"/>
    <n v="0"/>
    <n v="0"/>
    <s v="FED HOUSNG &amp; COMM DEV FND"/>
    <s v="FHCD DUVALL TYLR PK RTNNG WALL"/>
    <s v="DEFAULT"/>
    <s v="Default"/>
  </r>
  <r>
    <x v="0"/>
    <s v="1118738"/>
    <s v="350047"/>
    <x v="55"/>
    <s v="0000000"/>
    <n v="2015"/>
    <x v="4"/>
    <x v="55"/>
    <n v="0"/>
    <n v="0"/>
    <n v="-209304.19"/>
    <n v="0"/>
    <n v="209304.19"/>
    <s v="N/A"/>
    <n v="-339.37"/>
    <n v="-437.06"/>
    <n v="-788.98"/>
    <n v="-1012.4"/>
    <n v="-915.86"/>
    <n v="-1051.08"/>
    <n v="-998.99"/>
    <n v="-1703.94"/>
    <n v="-1412.79"/>
    <n v="-978.36"/>
    <n v="-2597.42"/>
    <n v="-197067.94"/>
    <n v="0"/>
    <s v="FED HOUSNG &amp; COMM DEV FND"/>
    <s v="FHCD DUVALL TYLR PK RTNNG WALL"/>
    <s v="PROGRAM YEAR PROJECTS"/>
    <s v="Default"/>
  </r>
  <r>
    <x v="0"/>
    <s v="1118738"/>
    <s v="350047"/>
    <x v="38"/>
    <s v="5590000"/>
    <n v="2015"/>
    <x v="3"/>
    <x v="38"/>
    <n v="0"/>
    <n v="0"/>
    <n v="0"/>
    <n v="0"/>
    <n v="0"/>
    <s v="N/A"/>
    <n v="0"/>
    <n v="0"/>
    <n v="0"/>
    <n v="0"/>
    <n v="0"/>
    <n v="0"/>
    <n v="0"/>
    <n v="0"/>
    <n v="0"/>
    <n v="0"/>
    <n v="0"/>
    <n v="0"/>
    <n v="0"/>
    <s v="FED HOUSNG &amp; COMM DEV FND"/>
    <s v="FHCD DUVALL TYLR PK RTNNG WALL"/>
    <s v="PROGRAM YEAR PROJECTS"/>
    <s v="HOUSING AND COMMUNITY DEVELOPMENT"/>
  </r>
  <r>
    <x v="0"/>
    <s v="1118738"/>
    <s v="350047"/>
    <x v="38"/>
    <s v="5592000"/>
    <n v="2015"/>
    <x v="3"/>
    <x v="38"/>
    <n v="0"/>
    <n v="0"/>
    <n v="9069.2199999999993"/>
    <n v="0"/>
    <n v="-9069.2199999999993"/>
    <s v="N/A"/>
    <n v="457.87"/>
    <n v="270.56"/>
    <n v="270.56"/>
    <n v="645.16999999999996"/>
    <n v="790.86"/>
    <n v="437.06"/>
    <n v="1290.3600000000001"/>
    <n v="1268.57"/>
    <n v="1412.79"/>
    <n v="1351.32"/>
    <n v="874.1"/>
    <n v="0"/>
    <n v="0"/>
    <s v="FED HOUSNG &amp; COMM DEV FND"/>
    <s v="FHCD DUVALL TYLR PK RTNNG WALL"/>
    <s v="PROGRAM YEAR PROJECTS"/>
    <s v="HOUSING AND COMMUNITY SERVICES"/>
  </r>
  <r>
    <x v="0"/>
    <s v="1118738"/>
    <s v="350047"/>
    <x v="105"/>
    <s v="5590000"/>
    <n v="2015"/>
    <x v="3"/>
    <x v="105"/>
    <n v="0"/>
    <n v="0"/>
    <n v="0"/>
    <n v="0"/>
    <n v="0"/>
    <s v="N/A"/>
    <n v="0"/>
    <n v="0"/>
    <n v="0"/>
    <n v="0"/>
    <n v="0"/>
    <n v="0"/>
    <n v="0"/>
    <n v="0"/>
    <n v="0"/>
    <n v="0"/>
    <n v="0"/>
    <n v="0"/>
    <n v="0"/>
    <s v="FED HOUSNG &amp; COMM DEV FND"/>
    <s v="FHCD DUVALL TYLR PK RTNNG WALL"/>
    <s v="PROGRAM YEAR PROJECTS"/>
    <s v="HOUSING AND COMMUNITY DEVELOPMENT"/>
  </r>
  <r>
    <x v="0"/>
    <s v="1118738"/>
    <s v="350047"/>
    <x v="70"/>
    <s v="5590000"/>
    <n v="2015"/>
    <x v="3"/>
    <x v="70"/>
    <n v="0"/>
    <n v="0"/>
    <n v="0"/>
    <n v="0"/>
    <n v="0"/>
    <s v="N/A"/>
    <n v="0"/>
    <n v="0"/>
    <n v="0"/>
    <n v="0"/>
    <n v="0"/>
    <n v="0"/>
    <n v="0"/>
    <n v="0"/>
    <n v="0"/>
    <n v="0"/>
    <n v="0"/>
    <n v="0"/>
    <n v="0"/>
    <s v="FED HOUSNG &amp; COMM DEV FND"/>
    <s v="FHCD DUVALL TYLR PK RTNNG WALL"/>
    <s v="PROGRAM YEAR PROJECTS"/>
    <s v="HOUSING AND COMMUNITY DEVELOPMENT"/>
  </r>
  <r>
    <x v="0"/>
    <s v="1118738"/>
    <s v="350047"/>
    <x v="70"/>
    <s v="5592000"/>
    <n v="2015"/>
    <x v="3"/>
    <x v="70"/>
    <n v="0"/>
    <n v="0"/>
    <n v="2146.27"/>
    <n v="0"/>
    <n v="-2146.27"/>
    <s v="N/A"/>
    <n v="0"/>
    <n v="0"/>
    <n v="320.92"/>
    <n v="155.99"/>
    <n v="0"/>
    <n v="296.90000000000003"/>
    <n v="0"/>
    <n v="0"/>
    <n v="496.87"/>
    <n v="664.24"/>
    <n v="0"/>
    <n v="211.35"/>
    <n v="0"/>
    <s v="FED HOUSNG &amp; COMM DEV FND"/>
    <s v="FHCD DUVALL TYLR PK RTNNG WALL"/>
    <s v="PROGRAM YEAR PROJECTS"/>
    <s v="HOUSING AND COMMUNITY SERVICES"/>
  </r>
  <r>
    <x v="0"/>
    <s v="1118738"/>
    <s v="350047"/>
    <x v="71"/>
    <s v="5590000"/>
    <n v="2015"/>
    <x v="3"/>
    <x v="71"/>
    <n v="0"/>
    <n v="0"/>
    <n v="0"/>
    <n v="0"/>
    <n v="0"/>
    <s v="N/A"/>
    <n v="0"/>
    <n v="0"/>
    <n v="0"/>
    <n v="0"/>
    <n v="0"/>
    <n v="0"/>
    <n v="0"/>
    <n v="0"/>
    <n v="0"/>
    <n v="0"/>
    <n v="0"/>
    <n v="0"/>
    <n v="0"/>
    <s v="FED HOUSNG &amp; COMM DEV FND"/>
    <s v="FHCD DUVALL TYLR PK RTNNG WALL"/>
    <s v="PROGRAM YEAR PROJECTS"/>
    <s v="HOUSING AND COMMUNITY DEVELOPMENT"/>
  </r>
  <r>
    <x v="0"/>
    <s v="1118738"/>
    <s v="350047"/>
    <x v="71"/>
    <s v="5592000"/>
    <n v="2015"/>
    <x v="3"/>
    <x v="71"/>
    <n v="0"/>
    <n v="0"/>
    <n v="738.02"/>
    <n v="0"/>
    <n v="-738.02"/>
    <s v="N/A"/>
    <n v="0"/>
    <n v="0"/>
    <n v="89.66"/>
    <n v="74.11"/>
    <n v="0"/>
    <n v="94.03"/>
    <n v="0"/>
    <n v="0"/>
    <n v="201.52"/>
    <n v="173.8"/>
    <n v="0"/>
    <n v="104.9"/>
    <n v="0"/>
    <s v="FED HOUSNG &amp; COMM DEV FND"/>
    <s v="FHCD DUVALL TYLR PK RTNNG WALL"/>
    <s v="PROGRAM YEAR PROJECTS"/>
    <s v="HOUSING AND COMMUNITY SERVICES"/>
  </r>
  <r>
    <x v="0"/>
    <s v="1118738"/>
    <s v="350047"/>
    <x v="72"/>
    <s v="5590000"/>
    <n v="2015"/>
    <x v="3"/>
    <x v="72"/>
    <n v="0"/>
    <n v="0"/>
    <n v="0"/>
    <n v="0"/>
    <n v="0"/>
    <s v="N/A"/>
    <n v="0"/>
    <n v="0"/>
    <n v="0"/>
    <n v="0"/>
    <n v="0"/>
    <n v="0"/>
    <n v="0"/>
    <n v="0"/>
    <n v="0"/>
    <n v="0"/>
    <n v="0"/>
    <n v="0"/>
    <n v="0"/>
    <s v="FED HOUSNG &amp; COMM DEV FND"/>
    <s v="FHCD DUVALL TYLR PK RTNNG WALL"/>
    <s v="PROGRAM YEAR PROJECTS"/>
    <s v="HOUSING AND COMMUNITY DEVELOPMENT"/>
  </r>
  <r>
    <x v="0"/>
    <s v="1118738"/>
    <s v="350047"/>
    <x v="72"/>
    <s v="5592000"/>
    <n v="2015"/>
    <x v="3"/>
    <x v="72"/>
    <n v="0"/>
    <n v="0"/>
    <n v="952.68000000000006"/>
    <n v="0"/>
    <n v="-952.68000000000006"/>
    <s v="N/A"/>
    <n v="0"/>
    <n v="0"/>
    <n v="107.84"/>
    <n v="89.13"/>
    <n v="0"/>
    <n v="113.09"/>
    <n v="0"/>
    <n v="0"/>
    <n v="279.97000000000003"/>
    <n v="216.06"/>
    <n v="0"/>
    <n v="146.59"/>
    <n v="0"/>
    <s v="FED HOUSNG &amp; COMM DEV FND"/>
    <s v="FHCD DUVALL TYLR PK RTNNG WALL"/>
    <s v="PROGRAM YEAR PROJECTS"/>
    <s v="HOUSING AND COMMUNITY SERVICES"/>
  </r>
  <r>
    <x v="0"/>
    <s v="1118738"/>
    <s v="350047"/>
    <x v="41"/>
    <s v="5590000"/>
    <n v="2015"/>
    <x v="3"/>
    <x v="41"/>
    <n v="0"/>
    <n v="0"/>
    <n v="0"/>
    <n v="0"/>
    <n v="0"/>
    <s v="N/A"/>
    <n v="0"/>
    <n v="0"/>
    <n v="0"/>
    <n v="0"/>
    <n v="0"/>
    <n v="0"/>
    <n v="0"/>
    <n v="0"/>
    <n v="0"/>
    <n v="0"/>
    <n v="0"/>
    <n v="0"/>
    <n v="0"/>
    <s v="FED HOUSNG &amp; COMM DEV FND"/>
    <s v="FHCD DUVALL TYLR PK RTNNG WALL"/>
    <s v="PROGRAM YEAR PROJECTS"/>
    <s v="HOUSING AND COMMUNITY DEVELOPMENT"/>
  </r>
  <r>
    <x v="0"/>
    <s v="1118738"/>
    <s v="350047"/>
    <x v="112"/>
    <s v="5590000"/>
    <n v="2015"/>
    <x v="3"/>
    <x v="112"/>
    <n v="0"/>
    <n v="0"/>
    <n v="0"/>
    <n v="0"/>
    <n v="0"/>
    <s v="N/A"/>
    <n v="0"/>
    <n v="0"/>
    <n v="0"/>
    <n v="0"/>
    <n v="0"/>
    <n v="0"/>
    <n v="0"/>
    <n v="0"/>
    <n v="0"/>
    <n v="0"/>
    <n v="0"/>
    <n v="0"/>
    <n v="0"/>
    <s v="FED HOUSNG &amp; COMM DEV FND"/>
    <s v="FHCD DUVALL TYLR PK RTNNG WALL"/>
    <s v="PROGRAM YEAR PROJECTS"/>
    <s v="HOUSING AND COMMUNITY DEVELOPMENT"/>
  </r>
  <r>
    <x v="0"/>
    <s v="1118738"/>
    <s v="350047"/>
    <x v="108"/>
    <s v="5590000"/>
    <n v="2015"/>
    <x v="3"/>
    <x v="108"/>
    <n v="0"/>
    <n v="0"/>
    <n v="0"/>
    <n v="0"/>
    <n v="0"/>
    <s v="N/A"/>
    <n v="0"/>
    <n v="0"/>
    <n v="0"/>
    <n v="0"/>
    <n v="0"/>
    <n v="0"/>
    <n v="0"/>
    <n v="0"/>
    <n v="0"/>
    <n v="0"/>
    <n v="0"/>
    <n v="0"/>
    <n v="0"/>
    <s v="FED HOUSNG &amp; COMM DEV FND"/>
    <s v="FHCD DUVALL TYLR PK RTNNG WALL"/>
    <s v="PROGRAM YEAR PROJECTS"/>
    <s v="HOUSING AND COMMUNITY DEVELOPMENT"/>
  </r>
  <r>
    <x v="0"/>
    <s v="1118738"/>
    <s v="350047"/>
    <x v="108"/>
    <s v="5592000"/>
    <n v="2015"/>
    <x v="3"/>
    <x v="108"/>
    <n v="0"/>
    <n v="0"/>
    <n v="195585"/>
    <n v="0"/>
    <n v="-195585"/>
    <s v="N/A"/>
    <n v="0"/>
    <n v="0"/>
    <n v="0"/>
    <n v="0"/>
    <n v="0"/>
    <n v="0"/>
    <n v="0"/>
    <n v="0"/>
    <n v="0"/>
    <n v="0"/>
    <n v="0"/>
    <n v="195585"/>
    <n v="0"/>
    <s v="FED HOUSNG &amp; COMM DEV FND"/>
    <s v="FHCD DUVALL TYLR PK RTNNG WALL"/>
    <s v="PROGRAM YEAR PROJECTS"/>
    <s v="HOUSING AND COMMUNITY SERVICES"/>
  </r>
  <r>
    <x v="0"/>
    <s v="1118738"/>
    <s v="350047"/>
    <x v="42"/>
    <s v="5590000"/>
    <n v="2015"/>
    <x v="3"/>
    <x v="42"/>
    <n v="0"/>
    <n v="0"/>
    <n v="0"/>
    <n v="0"/>
    <n v="0"/>
    <s v="N/A"/>
    <n v="0"/>
    <n v="0"/>
    <n v="0"/>
    <n v="0"/>
    <n v="0"/>
    <n v="0"/>
    <n v="0"/>
    <n v="0"/>
    <n v="0"/>
    <n v="0"/>
    <n v="0"/>
    <n v="0"/>
    <n v="0"/>
    <s v="FED HOUSNG &amp; COMM DEV FND"/>
    <s v="FHCD DUVALL TYLR PK RTNNG WALL"/>
    <s v="PROGRAM YEAR PROJECTS"/>
    <s v="HOUSING AND COMMUNITY DEVELOPMENT"/>
  </r>
  <r>
    <x v="0"/>
    <s v="1118738"/>
    <s v="350047"/>
    <x v="42"/>
    <s v="5592000"/>
    <n v="2015"/>
    <x v="3"/>
    <x v="42"/>
    <n v="0"/>
    <n v="0"/>
    <n v="813"/>
    <n v="0"/>
    <n v="-813"/>
    <s v="N/A"/>
    <n v="48"/>
    <n v="0"/>
    <n v="0"/>
    <n v="48"/>
    <n v="167"/>
    <n v="68"/>
    <n v="0"/>
    <n v="144"/>
    <n v="0"/>
    <n v="192"/>
    <n v="0"/>
    <n v="146"/>
    <n v="0"/>
    <s v="FED HOUSNG &amp; COMM DEV FND"/>
    <s v="FHCD DUVALL TYLR PK RTNNG WALL"/>
    <s v="PROGRAM YEAR PROJECTS"/>
    <s v="HOUSING AND COMMUNITY SERVICES"/>
  </r>
  <r>
    <x v="0"/>
    <s v="1118738"/>
    <s v="350047"/>
    <x v="103"/>
    <s v="5590000"/>
    <n v="2015"/>
    <x v="3"/>
    <x v="103"/>
    <n v="0"/>
    <n v="0"/>
    <n v="0"/>
    <n v="0"/>
    <n v="0"/>
    <s v="N/A"/>
    <n v="0"/>
    <n v="0"/>
    <n v="0"/>
    <n v="0"/>
    <n v="0"/>
    <n v="0"/>
    <n v="0"/>
    <n v="0"/>
    <n v="0"/>
    <n v="0"/>
    <n v="0"/>
    <n v="0"/>
    <n v="0"/>
    <s v="FED HOUSNG &amp; COMM DEV FND"/>
    <s v="FHCD DUVALL TYLR PK RTNNG WALL"/>
    <s v="PROGRAM YEAR PROJECTS"/>
    <s v="HOUSING AND COMMUNITY DEVELOPMENT"/>
  </r>
  <r>
    <x v="0"/>
    <s v="1118738"/>
    <s v="350047"/>
    <x v="53"/>
    <s v="5590000"/>
    <n v="2015"/>
    <x v="3"/>
    <x v="53"/>
    <n v="0"/>
    <n v="0"/>
    <n v="0"/>
    <n v="0"/>
    <n v="0"/>
    <s v="N/A"/>
    <n v="0"/>
    <n v="0"/>
    <n v="0"/>
    <n v="0"/>
    <n v="0"/>
    <n v="0"/>
    <n v="0"/>
    <n v="0"/>
    <n v="0"/>
    <n v="0"/>
    <n v="0"/>
    <n v="0"/>
    <n v="0"/>
    <s v="FED HOUSNG &amp; COMM DEV FND"/>
    <s v="FHCD DUVALL TYLR PK RTNNG WALL"/>
    <s v="PROGRAM YEAR PROJECTS"/>
    <s v="HOUSING AND COMMUNITY DEVELOPMENT"/>
  </r>
  <r>
    <x v="0"/>
    <s v="1118738"/>
    <s v="350047"/>
    <x v="54"/>
    <s v="5590000"/>
    <n v="2015"/>
    <x v="3"/>
    <x v="54"/>
    <n v="0"/>
    <n v="0"/>
    <n v="0"/>
    <n v="0"/>
    <n v="0"/>
    <s v="N/A"/>
    <n v="0"/>
    <n v="0"/>
    <n v="0"/>
    <n v="0"/>
    <n v="0"/>
    <n v="0"/>
    <n v="0"/>
    <n v="0"/>
    <n v="0"/>
    <n v="0"/>
    <n v="0"/>
    <n v="0"/>
    <n v="0"/>
    <s v="FED HOUSNG &amp; COMM DEV FND"/>
    <s v="FHCD DUVALL TYLR PK RTNNG WALL"/>
    <s v="PROGRAM YEAR PROJECTS"/>
    <s v="HOUSING AND COMMUNITY DEVELOPMENT"/>
  </r>
  <r>
    <x v="0"/>
    <s v="1118739"/>
    <s v="000000"/>
    <x v="6"/>
    <s v="0000000"/>
    <n v="2015"/>
    <x v="0"/>
    <x v="6"/>
    <n v="0"/>
    <n v="0"/>
    <n v="0"/>
    <n v="0"/>
    <n v="0"/>
    <s v="N/A"/>
    <n v="0"/>
    <n v="0"/>
    <n v="0"/>
    <n v="0"/>
    <n v="0"/>
    <n v="0"/>
    <n v="0"/>
    <n v="0"/>
    <n v="0"/>
    <n v="0"/>
    <n v="0"/>
    <n v="0"/>
    <n v="0"/>
    <s v="FED HOUSNG &amp; COMM DEV FND"/>
    <s v="FHCD DYNMC PRTNR BRN THRPY CTR"/>
    <s v="DEFAULT"/>
    <s v="Default"/>
  </r>
  <r>
    <x v="0"/>
    <s v="1118739"/>
    <s v="000000"/>
    <x v="9"/>
    <s v="0000000"/>
    <n v="2015"/>
    <x v="0"/>
    <x v="9"/>
    <n v="0"/>
    <n v="0"/>
    <n v="-1415.82"/>
    <n v="0"/>
    <n v="1415.82"/>
    <s v="N/A"/>
    <n v="0"/>
    <n v="0"/>
    <n v="0"/>
    <n v="0"/>
    <n v="0"/>
    <n v="0"/>
    <n v="-1415.82"/>
    <n v="0"/>
    <n v="0"/>
    <n v="0"/>
    <n v="0"/>
    <n v="0"/>
    <n v="0"/>
    <s v="FED HOUSNG &amp; COMM DEV FND"/>
    <s v="FHCD DYNMC PRTNR BRN THRPY CTR"/>
    <s v="DEFAULT"/>
    <s v="Default"/>
  </r>
  <r>
    <x v="0"/>
    <s v="1118739"/>
    <s v="000000"/>
    <x v="29"/>
    <s v="0000000"/>
    <n v="2015"/>
    <x v="1"/>
    <x v="29"/>
    <n v="0"/>
    <n v="0"/>
    <n v="1415.82"/>
    <n v="0"/>
    <n v="-1415.82"/>
    <s v="N/A"/>
    <n v="0"/>
    <n v="0"/>
    <n v="0"/>
    <n v="0"/>
    <n v="0"/>
    <n v="0"/>
    <n v="1415.82"/>
    <n v="0"/>
    <n v="0"/>
    <n v="0"/>
    <n v="0"/>
    <n v="0"/>
    <n v="0"/>
    <s v="FED HOUSNG &amp; COMM DEV FND"/>
    <s v="FHCD DYNMC PRTNR BRN THRPY CTR"/>
    <s v="DEFAULT"/>
    <s v="Default"/>
  </r>
  <r>
    <x v="0"/>
    <s v="1118739"/>
    <s v="350047"/>
    <x v="55"/>
    <s v="0000000"/>
    <n v="2015"/>
    <x v="4"/>
    <x v="55"/>
    <n v="0"/>
    <n v="0"/>
    <n v="0"/>
    <n v="0"/>
    <n v="0"/>
    <s v="N/A"/>
    <n v="0"/>
    <n v="0"/>
    <n v="0"/>
    <n v="0"/>
    <n v="0"/>
    <n v="0"/>
    <n v="0"/>
    <n v="0"/>
    <n v="0"/>
    <n v="0"/>
    <n v="0"/>
    <n v="0"/>
    <n v="0"/>
    <s v="FED HOUSNG &amp; COMM DEV FND"/>
    <s v="FHCD DYNMC PRTNR BRN THRPY CTR"/>
    <s v="PROGRAM YEAR PROJECTS"/>
    <s v="Default"/>
  </r>
  <r>
    <x v="0"/>
    <s v="1118739"/>
    <s v="350047"/>
    <x v="38"/>
    <s v="5590000"/>
    <n v="2015"/>
    <x v="3"/>
    <x v="38"/>
    <n v="0"/>
    <n v="0"/>
    <n v="0"/>
    <n v="0"/>
    <n v="0"/>
    <s v="N/A"/>
    <n v="0"/>
    <n v="0"/>
    <n v="0"/>
    <n v="0"/>
    <n v="0"/>
    <n v="0"/>
    <n v="0"/>
    <n v="0"/>
    <n v="0"/>
    <n v="0"/>
    <n v="0"/>
    <n v="0"/>
    <n v="0"/>
    <s v="FED HOUSNG &amp; COMM DEV FND"/>
    <s v="FHCD DYNMC PRTNR BRN THRPY CTR"/>
    <s v="PROGRAM YEAR PROJECTS"/>
    <s v="HOUSING AND COMMUNITY DEVELOPMENT"/>
  </r>
  <r>
    <x v="0"/>
    <s v="1118739"/>
    <s v="350047"/>
    <x v="70"/>
    <s v="5590000"/>
    <n v="2015"/>
    <x v="3"/>
    <x v="70"/>
    <n v="0"/>
    <n v="0"/>
    <n v="0"/>
    <n v="0"/>
    <n v="0"/>
    <s v="N/A"/>
    <n v="0"/>
    <n v="0"/>
    <n v="0"/>
    <n v="0"/>
    <n v="0"/>
    <n v="0"/>
    <n v="0"/>
    <n v="0"/>
    <n v="0"/>
    <n v="0"/>
    <n v="0"/>
    <n v="0"/>
    <n v="0"/>
    <s v="FED HOUSNG &amp; COMM DEV FND"/>
    <s v="FHCD DYNMC PRTNR BRN THRPY CTR"/>
    <s v="PROGRAM YEAR PROJECTS"/>
    <s v="HOUSING AND COMMUNITY DEVELOPMENT"/>
  </r>
  <r>
    <x v="0"/>
    <s v="1118739"/>
    <s v="350047"/>
    <x v="71"/>
    <s v="5590000"/>
    <n v="2015"/>
    <x v="3"/>
    <x v="71"/>
    <n v="0"/>
    <n v="0"/>
    <n v="0"/>
    <n v="0"/>
    <n v="0"/>
    <s v="N/A"/>
    <n v="0"/>
    <n v="0"/>
    <n v="0"/>
    <n v="0"/>
    <n v="0"/>
    <n v="0"/>
    <n v="0"/>
    <n v="0"/>
    <n v="0"/>
    <n v="0"/>
    <n v="0"/>
    <n v="0"/>
    <n v="0"/>
    <s v="FED HOUSNG &amp; COMM DEV FND"/>
    <s v="FHCD DYNMC PRTNR BRN THRPY CTR"/>
    <s v="PROGRAM YEAR PROJECTS"/>
    <s v="HOUSING AND COMMUNITY DEVELOPMENT"/>
  </r>
  <r>
    <x v="0"/>
    <s v="1118739"/>
    <s v="350047"/>
    <x v="72"/>
    <s v="5590000"/>
    <n v="2015"/>
    <x v="3"/>
    <x v="72"/>
    <n v="0"/>
    <n v="0"/>
    <n v="0"/>
    <n v="0"/>
    <n v="0"/>
    <s v="N/A"/>
    <n v="0"/>
    <n v="0"/>
    <n v="0"/>
    <n v="0"/>
    <n v="0"/>
    <n v="0"/>
    <n v="0"/>
    <n v="0"/>
    <n v="0"/>
    <n v="0"/>
    <n v="0"/>
    <n v="0"/>
    <n v="0"/>
    <s v="FED HOUSNG &amp; COMM DEV FND"/>
    <s v="FHCD DYNMC PRTNR BRN THRPY CTR"/>
    <s v="PROGRAM YEAR PROJECTS"/>
    <s v="HOUSING AND COMMUNITY DEVELOPMENT"/>
  </r>
  <r>
    <x v="0"/>
    <s v="1118739"/>
    <s v="350047"/>
    <x v="41"/>
    <s v="5590000"/>
    <n v="2015"/>
    <x v="3"/>
    <x v="41"/>
    <n v="0"/>
    <n v="0"/>
    <n v="0"/>
    <n v="0"/>
    <n v="0"/>
    <s v="N/A"/>
    <n v="0"/>
    <n v="0"/>
    <n v="0"/>
    <n v="0"/>
    <n v="0"/>
    <n v="0"/>
    <n v="0"/>
    <n v="0"/>
    <n v="0"/>
    <n v="0"/>
    <n v="0"/>
    <n v="0"/>
    <n v="0"/>
    <s v="FED HOUSNG &amp; COMM DEV FND"/>
    <s v="FHCD DYNMC PRTNR BRN THRPY CTR"/>
    <s v="PROGRAM YEAR PROJECTS"/>
    <s v="HOUSING AND COMMUNITY DEVELOPMENT"/>
  </r>
  <r>
    <x v="0"/>
    <s v="1118739"/>
    <s v="350047"/>
    <x v="108"/>
    <s v="5590000"/>
    <n v="2015"/>
    <x v="3"/>
    <x v="108"/>
    <n v="0"/>
    <n v="0"/>
    <n v="0"/>
    <n v="0"/>
    <n v="0"/>
    <s v="N/A"/>
    <n v="0"/>
    <n v="0"/>
    <n v="0"/>
    <n v="0"/>
    <n v="0"/>
    <n v="0"/>
    <n v="0"/>
    <n v="0"/>
    <n v="0"/>
    <n v="0"/>
    <n v="0"/>
    <n v="0"/>
    <n v="0"/>
    <s v="FED HOUSNG &amp; COMM DEV FND"/>
    <s v="FHCD DYNMC PRTNR BRN THRPY CTR"/>
    <s v="PROGRAM YEAR PROJECTS"/>
    <s v="HOUSING AND COMMUNITY DEVELOPMENT"/>
  </r>
  <r>
    <x v="0"/>
    <s v="1118739"/>
    <s v="350047"/>
    <x v="103"/>
    <s v="5590000"/>
    <n v="2015"/>
    <x v="3"/>
    <x v="103"/>
    <n v="0"/>
    <n v="0"/>
    <n v="0"/>
    <n v="0"/>
    <n v="0"/>
    <s v="N/A"/>
    <n v="0"/>
    <n v="0"/>
    <n v="0"/>
    <n v="0"/>
    <n v="0"/>
    <n v="0"/>
    <n v="0"/>
    <n v="0"/>
    <n v="0"/>
    <n v="0"/>
    <n v="0"/>
    <n v="0"/>
    <n v="0"/>
    <s v="FED HOUSNG &amp; COMM DEV FND"/>
    <s v="FHCD DYNMC PRTNR BRN THRPY CTR"/>
    <s v="PROGRAM YEAR PROJECTS"/>
    <s v="HOUSING AND COMMUNITY DEVELOPMENT"/>
  </r>
  <r>
    <x v="0"/>
    <s v="1118739"/>
    <s v="350047"/>
    <x v="53"/>
    <s v="5590000"/>
    <n v="2015"/>
    <x v="3"/>
    <x v="53"/>
    <n v="0"/>
    <n v="0"/>
    <n v="0"/>
    <n v="0"/>
    <n v="0"/>
    <s v="N/A"/>
    <n v="0"/>
    <n v="0"/>
    <n v="0"/>
    <n v="0"/>
    <n v="0"/>
    <n v="0"/>
    <n v="0"/>
    <n v="0"/>
    <n v="0"/>
    <n v="0"/>
    <n v="0"/>
    <n v="0"/>
    <n v="0"/>
    <s v="FED HOUSNG &amp; COMM DEV FND"/>
    <s v="FHCD DYNMC PRTNR BRN THRPY CTR"/>
    <s v="PROGRAM YEAR PROJECTS"/>
    <s v="HOUSING AND COMMUNITY DEVELOPMENT"/>
  </r>
  <r>
    <x v="0"/>
    <s v="1118739"/>
    <s v="350047"/>
    <x v="54"/>
    <s v="5590000"/>
    <n v="2015"/>
    <x v="3"/>
    <x v="54"/>
    <n v="0"/>
    <n v="0"/>
    <n v="0"/>
    <n v="0"/>
    <n v="0"/>
    <s v="N/A"/>
    <n v="0"/>
    <n v="0"/>
    <n v="0"/>
    <n v="0"/>
    <n v="0"/>
    <n v="0"/>
    <n v="0"/>
    <n v="0"/>
    <n v="0"/>
    <n v="0"/>
    <n v="0"/>
    <n v="0"/>
    <n v="0"/>
    <s v="FED HOUSNG &amp; COMM DEV FND"/>
    <s v="FHCD DYNMC PRTNR BRN THRPY CTR"/>
    <s v="PROGRAM YEAR PROJECTS"/>
    <s v="HOUSING AND COMMUNITY DEVELOPMENT"/>
  </r>
  <r>
    <x v="0"/>
    <s v="1118740"/>
    <s v="000000"/>
    <x v="6"/>
    <s v="0000000"/>
    <n v="2015"/>
    <x v="0"/>
    <x v="6"/>
    <n v="0"/>
    <n v="0"/>
    <n v="0"/>
    <n v="0"/>
    <n v="0"/>
    <s v="N/A"/>
    <n v="0"/>
    <n v="0"/>
    <n v="0"/>
    <n v="0"/>
    <n v="0"/>
    <n v="0"/>
    <n v="0"/>
    <n v="0"/>
    <n v="0"/>
    <n v="0"/>
    <n v="0"/>
    <n v="0"/>
    <n v="0"/>
    <s v="FED HOUSNG &amp; COMM DEV FND"/>
    <s v="FHCD ENUMCLAW SENIOR CTR REHAB"/>
    <s v="DEFAULT"/>
    <s v="Default"/>
  </r>
  <r>
    <x v="0"/>
    <s v="1118740"/>
    <s v="000000"/>
    <x v="9"/>
    <s v="0000000"/>
    <n v="2015"/>
    <x v="0"/>
    <x v="9"/>
    <n v="0"/>
    <n v="0"/>
    <n v="0"/>
    <n v="0"/>
    <n v="0"/>
    <s v="N/A"/>
    <n v="0"/>
    <n v="0"/>
    <n v="0"/>
    <n v="0"/>
    <n v="0"/>
    <n v="0"/>
    <n v="0"/>
    <n v="0"/>
    <n v="0"/>
    <n v="0"/>
    <n v="0"/>
    <n v="0"/>
    <n v="0"/>
    <s v="FED HOUSNG &amp; COMM DEV FND"/>
    <s v="FHCD ENUMCLAW SENIOR CTR REHAB"/>
    <s v="DEFAULT"/>
    <s v="Default"/>
  </r>
  <r>
    <x v="0"/>
    <s v="1118740"/>
    <s v="000000"/>
    <x v="29"/>
    <s v="0000000"/>
    <n v="2015"/>
    <x v="1"/>
    <x v="29"/>
    <n v="0"/>
    <n v="0"/>
    <n v="0"/>
    <n v="0"/>
    <n v="0"/>
    <s v="N/A"/>
    <n v="0"/>
    <n v="0"/>
    <n v="0"/>
    <n v="0"/>
    <n v="0"/>
    <n v="0"/>
    <n v="0"/>
    <n v="0"/>
    <n v="0"/>
    <n v="0"/>
    <n v="0"/>
    <n v="0"/>
    <n v="0"/>
    <s v="FED HOUSNG &amp; COMM DEV FND"/>
    <s v="FHCD ENUMCLAW SENIOR CTR REHAB"/>
    <s v="DEFAULT"/>
    <s v="Default"/>
  </r>
  <r>
    <x v="0"/>
    <s v="1118740"/>
    <s v="350047"/>
    <x v="55"/>
    <s v="0000000"/>
    <n v="2015"/>
    <x v="4"/>
    <x v="55"/>
    <n v="0"/>
    <n v="0"/>
    <n v="0"/>
    <n v="0"/>
    <n v="0"/>
    <s v="N/A"/>
    <n v="0"/>
    <n v="0"/>
    <n v="0"/>
    <n v="0"/>
    <n v="0"/>
    <n v="0"/>
    <n v="0"/>
    <n v="0"/>
    <n v="0"/>
    <n v="0"/>
    <n v="0"/>
    <n v="0"/>
    <n v="0"/>
    <s v="FED HOUSNG &amp; COMM DEV FND"/>
    <s v="FHCD ENUMCLAW SENIOR CTR REHAB"/>
    <s v="PROGRAM YEAR PROJECTS"/>
    <s v="Default"/>
  </r>
  <r>
    <x v="0"/>
    <s v="1118740"/>
    <s v="350047"/>
    <x v="37"/>
    <s v="0000000"/>
    <n v="2015"/>
    <x v="4"/>
    <x v="37"/>
    <n v="0"/>
    <n v="0"/>
    <n v="0"/>
    <n v="0"/>
    <n v="0"/>
    <s v="N/A"/>
    <n v="0"/>
    <n v="0"/>
    <n v="0"/>
    <n v="0"/>
    <n v="0"/>
    <n v="0"/>
    <n v="0"/>
    <n v="0"/>
    <n v="0"/>
    <n v="0"/>
    <n v="0"/>
    <n v="0"/>
    <n v="0"/>
    <s v="FED HOUSNG &amp; COMM DEV FND"/>
    <s v="FHCD ENUMCLAW SENIOR CTR REHAB"/>
    <s v="PROGRAM YEAR PROJECTS"/>
    <s v="Default"/>
  </r>
  <r>
    <x v="0"/>
    <s v="1118740"/>
    <s v="350047"/>
    <x v="38"/>
    <s v="5590000"/>
    <n v="2015"/>
    <x v="3"/>
    <x v="38"/>
    <n v="0"/>
    <n v="0"/>
    <n v="0"/>
    <n v="0"/>
    <n v="0"/>
    <s v="N/A"/>
    <n v="0"/>
    <n v="0"/>
    <n v="0"/>
    <n v="0"/>
    <n v="0"/>
    <n v="0"/>
    <n v="0"/>
    <n v="0"/>
    <n v="0"/>
    <n v="0"/>
    <n v="0"/>
    <n v="0"/>
    <n v="0"/>
    <s v="FED HOUSNG &amp; COMM DEV FND"/>
    <s v="FHCD ENUMCLAW SENIOR CTR REHAB"/>
    <s v="PROGRAM YEAR PROJECTS"/>
    <s v="HOUSING AND COMMUNITY DEVELOPMENT"/>
  </r>
  <r>
    <x v="0"/>
    <s v="1118740"/>
    <s v="350047"/>
    <x v="105"/>
    <s v="5590000"/>
    <n v="2015"/>
    <x v="3"/>
    <x v="105"/>
    <n v="0"/>
    <n v="0"/>
    <n v="0"/>
    <n v="0"/>
    <n v="0"/>
    <s v="N/A"/>
    <n v="0"/>
    <n v="0"/>
    <n v="0"/>
    <n v="0"/>
    <n v="0"/>
    <n v="0"/>
    <n v="0"/>
    <n v="0"/>
    <n v="0"/>
    <n v="0"/>
    <n v="0"/>
    <n v="0"/>
    <n v="0"/>
    <s v="FED HOUSNG &amp; COMM DEV FND"/>
    <s v="FHCD ENUMCLAW SENIOR CTR REHAB"/>
    <s v="PROGRAM YEAR PROJECTS"/>
    <s v="HOUSING AND COMMUNITY DEVELOPMENT"/>
  </r>
  <r>
    <x v="0"/>
    <s v="1118740"/>
    <s v="350047"/>
    <x v="70"/>
    <s v="5590000"/>
    <n v="2015"/>
    <x v="3"/>
    <x v="70"/>
    <n v="0"/>
    <n v="0"/>
    <n v="0"/>
    <n v="0"/>
    <n v="0"/>
    <s v="N/A"/>
    <n v="0"/>
    <n v="0"/>
    <n v="0"/>
    <n v="0"/>
    <n v="0"/>
    <n v="0"/>
    <n v="0"/>
    <n v="0"/>
    <n v="0"/>
    <n v="0"/>
    <n v="0"/>
    <n v="0"/>
    <n v="0"/>
    <s v="FED HOUSNG &amp; COMM DEV FND"/>
    <s v="FHCD ENUMCLAW SENIOR CTR REHAB"/>
    <s v="PROGRAM YEAR PROJECTS"/>
    <s v="HOUSING AND COMMUNITY DEVELOPMENT"/>
  </r>
  <r>
    <x v="0"/>
    <s v="1118740"/>
    <s v="350047"/>
    <x v="71"/>
    <s v="5590000"/>
    <n v="2015"/>
    <x v="3"/>
    <x v="71"/>
    <n v="0"/>
    <n v="0"/>
    <n v="0"/>
    <n v="0"/>
    <n v="0"/>
    <s v="N/A"/>
    <n v="0"/>
    <n v="0"/>
    <n v="0"/>
    <n v="0"/>
    <n v="0"/>
    <n v="0"/>
    <n v="0"/>
    <n v="0"/>
    <n v="0"/>
    <n v="0"/>
    <n v="0"/>
    <n v="0"/>
    <n v="0"/>
    <s v="FED HOUSNG &amp; COMM DEV FND"/>
    <s v="FHCD ENUMCLAW SENIOR CTR REHAB"/>
    <s v="PROGRAM YEAR PROJECTS"/>
    <s v="HOUSING AND COMMUNITY DEVELOPMENT"/>
  </r>
  <r>
    <x v="0"/>
    <s v="1118740"/>
    <s v="350047"/>
    <x v="72"/>
    <s v="5590000"/>
    <n v="2015"/>
    <x v="3"/>
    <x v="72"/>
    <n v="0"/>
    <n v="0"/>
    <n v="0"/>
    <n v="0"/>
    <n v="0"/>
    <s v="N/A"/>
    <n v="0"/>
    <n v="0"/>
    <n v="0"/>
    <n v="0"/>
    <n v="0"/>
    <n v="0"/>
    <n v="0"/>
    <n v="0"/>
    <n v="0"/>
    <n v="0"/>
    <n v="0"/>
    <n v="0"/>
    <n v="0"/>
    <s v="FED HOUSNG &amp; COMM DEV FND"/>
    <s v="FHCD ENUMCLAW SENIOR CTR REHAB"/>
    <s v="PROGRAM YEAR PROJECTS"/>
    <s v="HOUSING AND COMMUNITY DEVELOPMENT"/>
  </r>
  <r>
    <x v="0"/>
    <s v="1118740"/>
    <s v="350047"/>
    <x v="41"/>
    <s v="5590000"/>
    <n v="2015"/>
    <x v="3"/>
    <x v="41"/>
    <n v="0"/>
    <n v="0"/>
    <n v="0"/>
    <n v="0"/>
    <n v="0"/>
    <s v="N/A"/>
    <n v="0"/>
    <n v="0"/>
    <n v="0"/>
    <n v="0"/>
    <n v="0"/>
    <n v="0"/>
    <n v="0"/>
    <n v="0"/>
    <n v="0"/>
    <n v="0"/>
    <n v="0"/>
    <n v="0"/>
    <n v="0"/>
    <s v="FED HOUSNG &amp; COMM DEV FND"/>
    <s v="FHCD ENUMCLAW SENIOR CTR REHAB"/>
    <s v="PROGRAM YEAR PROJECTS"/>
    <s v="HOUSING AND COMMUNITY DEVELOPMENT"/>
  </r>
  <r>
    <x v="0"/>
    <s v="1118740"/>
    <s v="350047"/>
    <x v="108"/>
    <s v="5590000"/>
    <n v="2015"/>
    <x v="3"/>
    <x v="108"/>
    <n v="0"/>
    <n v="0"/>
    <n v="0"/>
    <n v="0"/>
    <n v="0"/>
    <s v="N/A"/>
    <n v="0"/>
    <n v="0"/>
    <n v="0"/>
    <n v="0"/>
    <n v="0"/>
    <n v="0"/>
    <n v="0"/>
    <n v="0"/>
    <n v="0"/>
    <n v="0"/>
    <n v="0"/>
    <n v="0"/>
    <n v="0"/>
    <s v="FED HOUSNG &amp; COMM DEV FND"/>
    <s v="FHCD ENUMCLAW SENIOR CTR REHAB"/>
    <s v="PROGRAM YEAR PROJECTS"/>
    <s v="HOUSING AND COMMUNITY DEVELOPMENT"/>
  </r>
  <r>
    <x v="0"/>
    <s v="1118740"/>
    <s v="350047"/>
    <x v="42"/>
    <s v="5590000"/>
    <n v="2015"/>
    <x v="3"/>
    <x v="42"/>
    <n v="0"/>
    <n v="0"/>
    <n v="0"/>
    <n v="0"/>
    <n v="0"/>
    <s v="N/A"/>
    <n v="0"/>
    <n v="0"/>
    <n v="0"/>
    <n v="0"/>
    <n v="0"/>
    <n v="0"/>
    <n v="0"/>
    <n v="0"/>
    <n v="0"/>
    <n v="0"/>
    <n v="0"/>
    <n v="0"/>
    <n v="0"/>
    <s v="FED HOUSNG &amp; COMM DEV FND"/>
    <s v="FHCD ENUMCLAW SENIOR CTR REHAB"/>
    <s v="PROGRAM YEAR PROJECTS"/>
    <s v="HOUSING AND COMMUNITY DEVELOPMENT"/>
  </r>
  <r>
    <x v="0"/>
    <s v="1118740"/>
    <s v="350047"/>
    <x v="146"/>
    <s v="5590000"/>
    <n v="2015"/>
    <x v="3"/>
    <x v="146"/>
    <n v="0"/>
    <n v="0"/>
    <n v="0"/>
    <n v="0"/>
    <n v="0"/>
    <s v="N/A"/>
    <n v="0"/>
    <n v="0"/>
    <n v="0"/>
    <n v="0"/>
    <n v="0"/>
    <n v="0"/>
    <n v="0"/>
    <n v="0"/>
    <n v="0"/>
    <n v="0"/>
    <n v="0"/>
    <n v="0"/>
    <n v="0"/>
    <s v="FED HOUSNG &amp; COMM DEV FND"/>
    <s v="FHCD ENUMCLAW SENIOR CTR REHAB"/>
    <s v="PROGRAM YEAR PROJECTS"/>
    <s v="HOUSING AND COMMUNITY DEVELOPMENT"/>
  </r>
  <r>
    <x v="0"/>
    <s v="1118740"/>
    <s v="350047"/>
    <x v="103"/>
    <s v="5590000"/>
    <n v="2015"/>
    <x v="3"/>
    <x v="103"/>
    <n v="0"/>
    <n v="0"/>
    <n v="0"/>
    <n v="0"/>
    <n v="0"/>
    <s v="N/A"/>
    <n v="0"/>
    <n v="0"/>
    <n v="0"/>
    <n v="0"/>
    <n v="0"/>
    <n v="0"/>
    <n v="0"/>
    <n v="0"/>
    <n v="0"/>
    <n v="0"/>
    <n v="0"/>
    <n v="0"/>
    <n v="0"/>
    <s v="FED HOUSNG &amp; COMM DEV FND"/>
    <s v="FHCD ENUMCLAW SENIOR CTR REHAB"/>
    <s v="PROGRAM YEAR PROJECTS"/>
    <s v="HOUSING AND COMMUNITY DEVELOPMENT"/>
  </r>
  <r>
    <x v="0"/>
    <s v="1118740"/>
    <s v="350047"/>
    <x v="53"/>
    <s v="5590000"/>
    <n v="2015"/>
    <x v="3"/>
    <x v="53"/>
    <n v="0"/>
    <n v="0"/>
    <n v="0"/>
    <n v="0"/>
    <n v="0"/>
    <s v="N/A"/>
    <n v="0"/>
    <n v="0"/>
    <n v="0"/>
    <n v="0"/>
    <n v="0"/>
    <n v="0"/>
    <n v="0"/>
    <n v="0"/>
    <n v="0"/>
    <n v="0"/>
    <n v="0"/>
    <n v="0"/>
    <n v="0"/>
    <s v="FED HOUSNG &amp; COMM DEV FND"/>
    <s v="FHCD ENUMCLAW SENIOR CTR REHAB"/>
    <s v="PROGRAM YEAR PROJECTS"/>
    <s v="HOUSING AND COMMUNITY DEVELOPMENT"/>
  </r>
  <r>
    <x v="0"/>
    <s v="1118740"/>
    <s v="350047"/>
    <x v="54"/>
    <s v="5590000"/>
    <n v="2015"/>
    <x v="3"/>
    <x v="54"/>
    <n v="0"/>
    <n v="0"/>
    <n v="0"/>
    <n v="0"/>
    <n v="0"/>
    <s v="N/A"/>
    <n v="0"/>
    <n v="0"/>
    <n v="0"/>
    <n v="0"/>
    <n v="0"/>
    <n v="0"/>
    <n v="0"/>
    <n v="0"/>
    <n v="0"/>
    <n v="0"/>
    <n v="0"/>
    <n v="0"/>
    <n v="0"/>
    <s v="FED HOUSNG &amp; COMM DEV FND"/>
    <s v="FHCD ENUMCLAW SENIOR CTR REHAB"/>
    <s v="PROGRAM YEAR PROJECTS"/>
    <s v="HOUSING AND COMMUNITY DEVELOPMENT"/>
  </r>
  <r>
    <x v="0"/>
    <s v="1118741"/>
    <s v="000000"/>
    <x v="6"/>
    <s v="0000000"/>
    <n v="2015"/>
    <x v="0"/>
    <x v="6"/>
    <n v="0"/>
    <n v="0"/>
    <n v="0"/>
    <n v="0"/>
    <n v="0"/>
    <s v="N/A"/>
    <n v="0"/>
    <n v="0"/>
    <n v="0"/>
    <n v="0"/>
    <n v="0"/>
    <n v="0"/>
    <n v="0"/>
    <n v="0"/>
    <n v="0"/>
    <n v="0"/>
    <n v="0"/>
    <n v="0"/>
    <n v="0"/>
    <s v="FED HOUSNG &amp; COMM DEV FND"/>
    <s v="FHCD FAYE BRUCE"/>
    <s v="DEFAULT"/>
    <s v="Default"/>
  </r>
  <r>
    <x v="0"/>
    <s v="1118741"/>
    <s v="000000"/>
    <x v="9"/>
    <s v="0000000"/>
    <n v="2015"/>
    <x v="0"/>
    <x v="9"/>
    <n v="0"/>
    <n v="0"/>
    <n v="0"/>
    <n v="0"/>
    <n v="0"/>
    <s v="N/A"/>
    <n v="0"/>
    <n v="0"/>
    <n v="0"/>
    <n v="0"/>
    <n v="0"/>
    <n v="0"/>
    <n v="0"/>
    <n v="0"/>
    <n v="0"/>
    <n v="0"/>
    <n v="0"/>
    <n v="0"/>
    <n v="0"/>
    <s v="FED HOUSNG &amp; COMM DEV FND"/>
    <s v="FHCD FAYE BRUCE"/>
    <s v="DEFAULT"/>
    <s v="Default"/>
  </r>
  <r>
    <x v="0"/>
    <s v="1118741"/>
    <s v="000000"/>
    <x v="29"/>
    <s v="0000000"/>
    <n v="2015"/>
    <x v="1"/>
    <x v="29"/>
    <n v="0"/>
    <n v="0"/>
    <n v="0"/>
    <n v="0"/>
    <n v="0"/>
    <s v="N/A"/>
    <n v="0"/>
    <n v="0"/>
    <n v="0"/>
    <n v="0"/>
    <n v="0"/>
    <n v="0"/>
    <n v="0"/>
    <n v="0"/>
    <n v="0"/>
    <n v="0"/>
    <n v="0"/>
    <n v="0"/>
    <n v="0"/>
    <s v="FED HOUSNG &amp; COMM DEV FND"/>
    <s v="FHCD FAYE BRUCE"/>
    <s v="DEFAULT"/>
    <s v="Default"/>
  </r>
  <r>
    <x v="0"/>
    <s v="1118741"/>
    <s v="350002"/>
    <x v="43"/>
    <s v="0000000"/>
    <n v="2015"/>
    <x v="4"/>
    <x v="43"/>
    <n v="0"/>
    <n v="0"/>
    <n v="0"/>
    <n v="0"/>
    <n v="0"/>
    <s v="N/A"/>
    <n v="0"/>
    <n v="0"/>
    <n v="0"/>
    <n v="0"/>
    <n v="0"/>
    <n v="0"/>
    <n v="0"/>
    <n v="0"/>
    <n v="0"/>
    <n v="0"/>
    <n v="0"/>
    <n v="0"/>
    <n v="0"/>
    <s v="FED HOUSNG &amp; COMM DEV FND"/>
    <s v="FHCD FAYE BRUCE"/>
    <s v="IDIS HOME OWNERS REHAB"/>
    <s v="Default"/>
  </r>
  <r>
    <x v="0"/>
    <s v="1118741"/>
    <s v="350002"/>
    <x v="36"/>
    <s v="5590000"/>
    <n v="2015"/>
    <x v="3"/>
    <x v="36"/>
    <n v="0"/>
    <n v="0"/>
    <n v="0"/>
    <n v="0"/>
    <n v="0"/>
    <s v="N/A"/>
    <n v="0"/>
    <n v="0"/>
    <n v="0"/>
    <n v="0"/>
    <n v="0"/>
    <n v="0"/>
    <n v="0"/>
    <n v="0"/>
    <n v="0"/>
    <n v="0"/>
    <n v="0"/>
    <n v="0"/>
    <n v="0"/>
    <s v="FED HOUSNG &amp; COMM DEV FND"/>
    <s v="FHCD FAYE BRUCE"/>
    <s v="IDIS HOME OWNERS REHAB"/>
    <s v="HOUSING AND COMMUNITY DEVELOPMENT"/>
  </r>
  <r>
    <x v="0"/>
    <s v="1118741"/>
    <s v="350002"/>
    <x v="108"/>
    <s v="5590000"/>
    <n v="2015"/>
    <x v="3"/>
    <x v="108"/>
    <n v="0"/>
    <n v="0"/>
    <n v="0"/>
    <n v="0"/>
    <n v="0"/>
    <s v="N/A"/>
    <n v="0"/>
    <n v="0"/>
    <n v="0"/>
    <n v="0"/>
    <n v="0"/>
    <n v="0"/>
    <n v="0"/>
    <n v="0"/>
    <n v="0"/>
    <n v="0"/>
    <n v="0"/>
    <n v="0"/>
    <n v="0"/>
    <s v="FED HOUSNG &amp; COMM DEV FND"/>
    <s v="FHCD FAYE BRUCE"/>
    <s v="IDIS HOME OWNERS REHAB"/>
    <s v="HOUSING AND COMMUNITY DEVELOPMENT"/>
  </r>
  <r>
    <x v="0"/>
    <s v="1118846"/>
    <s v="000000"/>
    <x v="6"/>
    <s v="0000000"/>
    <n v="2015"/>
    <x v="0"/>
    <x v="6"/>
    <n v="0"/>
    <n v="0"/>
    <n v="0"/>
    <n v="0"/>
    <n v="0"/>
    <s v="N/A"/>
    <n v="0"/>
    <n v="0"/>
    <n v="0"/>
    <n v="0"/>
    <n v="0"/>
    <n v="0"/>
    <n v="0"/>
    <n v="0"/>
    <n v="0"/>
    <n v="0"/>
    <n v="0"/>
    <n v="0"/>
    <n v="0"/>
    <s v="FED HOUSNG &amp; COMM DEV FND"/>
    <s v="FHCD CONSEJO MI CASA M12"/>
    <s v="DEFAULT"/>
    <s v="Default"/>
  </r>
  <r>
    <x v="0"/>
    <s v="1118846"/>
    <s v="000000"/>
    <x v="9"/>
    <s v="0000000"/>
    <n v="2015"/>
    <x v="0"/>
    <x v="9"/>
    <n v="0"/>
    <n v="0"/>
    <n v="0"/>
    <n v="0"/>
    <n v="0"/>
    <s v="N/A"/>
    <n v="0"/>
    <n v="0"/>
    <n v="0"/>
    <n v="0"/>
    <n v="0"/>
    <n v="0"/>
    <n v="0"/>
    <n v="0"/>
    <n v="0"/>
    <n v="0"/>
    <n v="0"/>
    <n v="0"/>
    <n v="0"/>
    <s v="FED HOUSNG &amp; COMM DEV FND"/>
    <s v="FHCD CONSEJO MI CASA M12"/>
    <s v="DEFAULT"/>
    <s v="Default"/>
  </r>
  <r>
    <x v="0"/>
    <s v="1118846"/>
    <s v="000000"/>
    <x v="29"/>
    <s v="0000000"/>
    <n v="2015"/>
    <x v="1"/>
    <x v="29"/>
    <n v="0"/>
    <n v="0"/>
    <n v="0"/>
    <n v="0"/>
    <n v="0"/>
    <s v="N/A"/>
    <n v="0"/>
    <n v="0"/>
    <n v="0"/>
    <n v="0"/>
    <n v="0"/>
    <n v="0"/>
    <n v="0"/>
    <n v="0"/>
    <n v="0"/>
    <n v="0"/>
    <n v="0"/>
    <n v="0"/>
    <n v="0"/>
    <s v="FED HOUSNG &amp; COMM DEV FND"/>
    <s v="FHCD CONSEJO MI CASA M12"/>
    <s v="DEFAULT"/>
    <s v="Default"/>
  </r>
  <r>
    <x v="0"/>
    <s v="1118846"/>
    <s v="350102"/>
    <x v="64"/>
    <s v="0000000"/>
    <n v="2015"/>
    <x v="4"/>
    <x v="64"/>
    <n v="0"/>
    <n v="0"/>
    <n v="0"/>
    <n v="0"/>
    <n v="0"/>
    <s v="N/A"/>
    <n v="0"/>
    <n v="0"/>
    <n v="0"/>
    <n v="0"/>
    <n v="0"/>
    <n v="0"/>
    <n v="0"/>
    <n v="0"/>
    <n v="0"/>
    <n v="0"/>
    <n v="0"/>
    <n v="0"/>
    <n v="0"/>
    <s v="FED HOUSNG &amp; COMM DEV FND"/>
    <s v="FHCD CONSEJO MI CASA M12"/>
    <s v="MULTISVRC CTRS N E KNG CO"/>
    <s v="Default"/>
  </r>
  <r>
    <x v="0"/>
    <s v="1118846"/>
    <s v="350102"/>
    <x v="38"/>
    <s v="5590000"/>
    <n v="2015"/>
    <x v="3"/>
    <x v="38"/>
    <n v="0"/>
    <n v="0"/>
    <n v="0"/>
    <n v="0"/>
    <n v="0"/>
    <s v="N/A"/>
    <n v="0"/>
    <n v="0"/>
    <n v="0"/>
    <n v="0"/>
    <n v="0"/>
    <n v="0"/>
    <n v="0"/>
    <n v="0"/>
    <n v="0"/>
    <n v="0"/>
    <n v="0"/>
    <n v="0"/>
    <n v="0"/>
    <s v="FED HOUSNG &amp; COMM DEV FND"/>
    <s v="FHCD CONSEJO MI CASA M12"/>
    <s v="MULTISVRC CTRS N E KNG CO"/>
    <s v="HOUSING AND COMMUNITY DEVELOPMENT"/>
  </r>
  <r>
    <x v="0"/>
    <s v="1118846"/>
    <s v="350102"/>
    <x v="70"/>
    <s v="5590000"/>
    <n v="2015"/>
    <x v="3"/>
    <x v="70"/>
    <n v="0"/>
    <n v="0"/>
    <n v="0"/>
    <n v="0"/>
    <n v="0"/>
    <s v="N/A"/>
    <n v="0"/>
    <n v="0"/>
    <n v="0"/>
    <n v="0"/>
    <n v="0"/>
    <n v="0"/>
    <n v="0"/>
    <n v="0"/>
    <n v="0"/>
    <n v="0"/>
    <n v="0"/>
    <n v="0"/>
    <n v="0"/>
    <s v="FED HOUSNG &amp; COMM DEV FND"/>
    <s v="FHCD CONSEJO MI CASA M12"/>
    <s v="MULTISVRC CTRS N E KNG CO"/>
    <s v="HOUSING AND COMMUNITY DEVELOPMENT"/>
  </r>
  <r>
    <x v="0"/>
    <s v="1118846"/>
    <s v="350102"/>
    <x v="71"/>
    <s v="5590000"/>
    <n v="2015"/>
    <x v="3"/>
    <x v="71"/>
    <n v="0"/>
    <n v="0"/>
    <n v="0"/>
    <n v="0"/>
    <n v="0"/>
    <s v="N/A"/>
    <n v="0"/>
    <n v="0"/>
    <n v="0"/>
    <n v="0"/>
    <n v="0"/>
    <n v="0"/>
    <n v="0"/>
    <n v="0"/>
    <n v="0"/>
    <n v="0"/>
    <n v="0"/>
    <n v="0"/>
    <n v="0"/>
    <s v="FED HOUSNG &amp; COMM DEV FND"/>
    <s v="FHCD CONSEJO MI CASA M12"/>
    <s v="MULTISVRC CTRS N E KNG CO"/>
    <s v="HOUSING AND COMMUNITY DEVELOPMENT"/>
  </r>
  <r>
    <x v="0"/>
    <s v="1118846"/>
    <s v="350102"/>
    <x v="72"/>
    <s v="5590000"/>
    <n v="2015"/>
    <x v="3"/>
    <x v="72"/>
    <n v="0"/>
    <n v="0"/>
    <n v="0"/>
    <n v="0"/>
    <n v="0"/>
    <s v="N/A"/>
    <n v="0"/>
    <n v="0"/>
    <n v="0"/>
    <n v="0"/>
    <n v="0"/>
    <n v="0"/>
    <n v="0"/>
    <n v="0"/>
    <n v="0"/>
    <n v="0"/>
    <n v="0"/>
    <n v="0"/>
    <n v="0"/>
    <s v="FED HOUSNG &amp; COMM DEV FND"/>
    <s v="FHCD CONSEJO MI CASA M12"/>
    <s v="MULTISVRC CTRS N E KNG CO"/>
    <s v="HOUSING AND COMMUNITY DEVELOPMENT"/>
  </r>
  <r>
    <x v="0"/>
    <s v="1118846"/>
    <s v="350102"/>
    <x v="41"/>
    <s v="5590000"/>
    <n v="2015"/>
    <x v="3"/>
    <x v="41"/>
    <n v="0"/>
    <n v="0"/>
    <n v="0"/>
    <n v="0"/>
    <n v="0"/>
    <s v="N/A"/>
    <n v="0"/>
    <n v="0"/>
    <n v="0"/>
    <n v="0"/>
    <n v="0"/>
    <n v="0"/>
    <n v="0"/>
    <n v="0"/>
    <n v="0"/>
    <n v="0"/>
    <n v="0"/>
    <n v="0"/>
    <n v="0"/>
    <s v="FED HOUSNG &amp; COMM DEV FND"/>
    <s v="FHCD CONSEJO MI CASA M12"/>
    <s v="MULTISVRC CTRS N E KNG CO"/>
    <s v="HOUSING AND COMMUNITY DEVELOPMENT"/>
  </r>
  <r>
    <x v="0"/>
    <s v="1118846"/>
    <s v="350102"/>
    <x v="108"/>
    <s v="5590000"/>
    <n v="2015"/>
    <x v="3"/>
    <x v="108"/>
    <n v="0"/>
    <n v="0"/>
    <n v="0"/>
    <n v="0"/>
    <n v="0"/>
    <s v="N/A"/>
    <n v="0"/>
    <n v="0"/>
    <n v="0"/>
    <n v="0"/>
    <n v="0"/>
    <n v="0"/>
    <n v="0"/>
    <n v="0"/>
    <n v="0"/>
    <n v="0"/>
    <n v="0"/>
    <n v="0"/>
    <n v="0"/>
    <s v="FED HOUSNG &amp; COMM DEV FND"/>
    <s v="FHCD CONSEJO MI CASA M12"/>
    <s v="MULTISVRC CTRS N E KNG CO"/>
    <s v="HOUSING AND COMMUNITY DEVELOPMENT"/>
  </r>
  <r>
    <x v="0"/>
    <s v="1118846"/>
    <s v="350102"/>
    <x v="53"/>
    <s v="5590000"/>
    <n v="2015"/>
    <x v="3"/>
    <x v="53"/>
    <n v="0"/>
    <n v="0"/>
    <n v="0"/>
    <n v="0"/>
    <n v="0"/>
    <s v="N/A"/>
    <n v="0"/>
    <n v="0"/>
    <n v="0"/>
    <n v="0"/>
    <n v="0"/>
    <n v="0"/>
    <n v="0"/>
    <n v="0"/>
    <n v="0"/>
    <n v="0"/>
    <n v="0"/>
    <n v="0"/>
    <n v="0"/>
    <s v="FED HOUSNG &amp; COMM DEV FND"/>
    <s v="FHCD CONSEJO MI CASA M12"/>
    <s v="MULTISVRC CTRS N E KNG CO"/>
    <s v="HOUSING AND COMMUNITY DEVELOPMENT"/>
  </r>
  <r>
    <x v="0"/>
    <s v="1118846"/>
    <s v="350102"/>
    <x v="54"/>
    <s v="5590000"/>
    <n v="2015"/>
    <x v="3"/>
    <x v="54"/>
    <n v="0"/>
    <n v="0"/>
    <n v="0"/>
    <n v="0"/>
    <n v="0"/>
    <s v="N/A"/>
    <n v="0"/>
    <n v="0"/>
    <n v="0"/>
    <n v="0"/>
    <n v="0"/>
    <n v="0"/>
    <n v="0"/>
    <n v="0"/>
    <n v="0"/>
    <n v="0"/>
    <n v="0"/>
    <n v="0"/>
    <n v="0"/>
    <s v="FED HOUSNG &amp; COMM DEV FND"/>
    <s v="FHCD CONSEJO MI CASA M12"/>
    <s v="MULTISVRC CTRS N E KNG CO"/>
    <s v="HOUSING AND COMMUNITY DEVELOPMENT"/>
  </r>
  <r>
    <x v="0"/>
    <s v="1118849"/>
    <s v="000000"/>
    <x v="6"/>
    <s v="0000000"/>
    <n v="2015"/>
    <x v="0"/>
    <x v="6"/>
    <n v="0"/>
    <n v="0"/>
    <n v="0"/>
    <n v="0"/>
    <n v="0"/>
    <s v="N/A"/>
    <n v="0"/>
    <n v="0"/>
    <n v="0"/>
    <n v="0"/>
    <n v="0"/>
    <n v="0"/>
    <n v="0"/>
    <n v="0"/>
    <n v="0"/>
    <n v="0"/>
    <n v="0"/>
    <n v="0"/>
    <n v="0"/>
    <s v="FED HOUSNG &amp; COMM DEV FND"/>
    <s v="FHCD VVLP M13"/>
    <s v="DEFAULT"/>
    <s v="Default"/>
  </r>
  <r>
    <x v="0"/>
    <s v="1118849"/>
    <s v="000000"/>
    <x v="9"/>
    <s v="0000000"/>
    <n v="2015"/>
    <x v="0"/>
    <x v="9"/>
    <n v="0"/>
    <n v="0"/>
    <n v="0"/>
    <n v="0"/>
    <n v="0"/>
    <s v="N/A"/>
    <n v="0"/>
    <n v="0"/>
    <n v="0"/>
    <n v="0"/>
    <n v="0"/>
    <n v="0"/>
    <n v="0"/>
    <n v="0"/>
    <n v="0"/>
    <n v="0"/>
    <n v="0"/>
    <n v="0"/>
    <n v="0"/>
    <s v="FED HOUSNG &amp; COMM DEV FND"/>
    <s v="FHCD VVLP M13"/>
    <s v="DEFAULT"/>
    <s v="Default"/>
  </r>
  <r>
    <x v="0"/>
    <s v="1118849"/>
    <s v="000000"/>
    <x v="29"/>
    <s v="0000000"/>
    <n v="2015"/>
    <x v="1"/>
    <x v="29"/>
    <n v="0"/>
    <n v="0"/>
    <n v="0"/>
    <n v="0"/>
    <n v="0"/>
    <s v="N/A"/>
    <n v="0"/>
    <n v="0"/>
    <n v="0"/>
    <n v="0"/>
    <n v="0"/>
    <n v="0"/>
    <n v="0"/>
    <n v="0"/>
    <n v="0"/>
    <n v="0"/>
    <n v="0"/>
    <n v="0"/>
    <n v="0"/>
    <s v="FED HOUSNG &amp; COMM DEV FND"/>
    <s v="FHCD VVLP M13"/>
    <s v="DEFAULT"/>
    <s v="Default"/>
  </r>
  <r>
    <x v="0"/>
    <s v="1118849"/>
    <s v="350105"/>
    <x v="64"/>
    <s v="0000000"/>
    <n v="2015"/>
    <x v="4"/>
    <x v="64"/>
    <n v="0"/>
    <n v="0"/>
    <n v="0"/>
    <n v="0"/>
    <n v="0"/>
    <s v="N/A"/>
    <n v="0"/>
    <n v="0"/>
    <n v="0"/>
    <n v="0"/>
    <n v="0"/>
    <n v="0"/>
    <n v="0"/>
    <n v="0"/>
    <n v="0"/>
    <n v="0"/>
    <n v="0"/>
    <n v="0"/>
    <n v="0"/>
    <s v="FED HOUSNG &amp; COMM DEV FND"/>
    <s v="FHCD VVLP M13"/>
    <s v="VIETNAM VETERANS TRANSTL"/>
    <s v="Default"/>
  </r>
  <r>
    <x v="0"/>
    <s v="1118849"/>
    <s v="350105"/>
    <x v="38"/>
    <s v="5590000"/>
    <n v="2015"/>
    <x v="3"/>
    <x v="38"/>
    <n v="0"/>
    <n v="0"/>
    <n v="0"/>
    <n v="0"/>
    <n v="0"/>
    <s v="N/A"/>
    <n v="0"/>
    <n v="0"/>
    <n v="0"/>
    <n v="0"/>
    <n v="0"/>
    <n v="0"/>
    <n v="0"/>
    <n v="0"/>
    <n v="0"/>
    <n v="0"/>
    <n v="0"/>
    <n v="0"/>
    <n v="0"/>
    <s v="FED HOUSNG &amp; COMM DEV FND"/>
    <s v="FHCD VVLP M13"/>
    <s v="VIETNAM VETERANS TRANSTL"/>
    <s v="HOUSING AND COMMUNITY DEVELOPMENT"/>
  </r>
  <r>
    <x v="0"/>
    <s v="1118849"/>
    <s v="350105"/>
    <x v="70"/>
    <s v="5590000"/>
    <n v="2015"/>
    <x v="3"/>
    <x v="70"/>
    <n v="0"/>
    <n v="0"/>
    <n v="0"/>
    <n v="0"/>
    <n v="0"/>
    <s v="N/A"/>
    <n v="0"/>
    <n v="0"/>
    <n v="0"/>
    <n v="0"/>
    <n v="0"/>
    <n v="0"/>
    <n v="0"/>
    <n v="0"/>
    <n v="0"/>
    <n v="0"/>
    <n v="0"/>
    <n v="0"/>
    <n v="0"/>
    <s v="FED HOUSNG &amp; COMM DEV FND"/>
    <s v="FHCD VVLP M13"/>
    <s v="VIETNAM VETERANS TRANSTL"/>
    <s v="HOUSING AND COMMUNITY DEVELOPMENT"/>
  </r>
  <r>
    <x v="0"/>
    <s v="1118849"/>
    <s v="350105"/>
    <x v="71"/>
    <s v="5590000"/>
    <n v="2015"/>
    <x v="3"/>
    <x v="71"/>
    <n v="0"/>
    <n v="0"/>
    <n v="0"/>
    <n v="0"/>
    <n v="0"/>
    <s v="N/A"/>
    <n v="0"/>
    <n v="0"/>
    <n v="0"/>
    <n v="0"/>
    <n v="0"/>
    <n v="0"/>
    <n v="0"/>
    <n v="0"/>
    <n v="0"/>
    <n v="0"/>
    <n v="0"/>
    <n v="0"/>
    <n v="0"/>
    <s v="FED HOUSNG &amp; COMM DEV FND"/>
    <s v="FHCD VVLP M13"/>
    <s v="VIETNAM VETERANS TRANSTL"/>
    <s v="HOUSING AND COMMUNITY DEVELOPMENT"/>
  </r>
  <r>
    <x v="0"/>
    <s v="1118849"/>
    <s v="350105"/>
    <x v="72"/>
    <s v="5590000"/>
    <n v="2015"/>
    <x v="3"/>
    <x v="72"/>
    <n v="0"/>
    <n v="0"/>
    <n v="0"/>
    <n v="0"/>
    <n v="0"/>
    <s v="N/A"/>
    <n v="0"/>
    <n v="0"/>
    <n v="0"/>
    <n v="0"/>
    <n v="0"/>
    <n v="0"/>
    <n v="0"/>
    <n v="0"/>
    <n v="0"/>
    <n v="0"/>
    <n v="0"/>
    <n v="0"/>
    <n v="0"/>
    <s v="FED HOUSNG &amp; COMM DEV FND"/>
    <s v="FHCD VVLP M13"/>
    <s v="VIETNAM VETERANS TRANSTL"/>
    <s v="HOUSING AND COMMUNITY DEVELOPMENT"/>
  </r>
  <r>
    <x v="0"/>
    <s v="1118849"/>
    <s v="350105"/>
    <x v="41"/>
    <s v="5590000"/>
    <n v="2015"/>
    <x v="3"/>
    <x v="41"/>
    <n v="0"/>
    <n v="0"/>
    <n v="0"/>
    <n v="0"/>
    <n v="0"/>
    <s v="N/A"/>
    <n v="5570.2"/>
    <n v="0"/>
    <n v="-5570.2"/>
    <n v="5570.2"/>
    <n v="0"/>
    <n v="0"/>
    <n v="0"/>
    <n v="0"/>
    <n v="0"/>
    <n v="0"/>
    <n v="0"/>
    <n v="-5570.2"/>
    <n v="0"/>
    <s v="FED HOUSNG &amp; COMM DEV FND"/>
    <s v="FHCD VVLP M13"/>
    <s v="VIETNAM VETERANS TRANSTL"/>
    <s v="HOUSING AND COMMUNITY DEVELOPMENT"/>
  </r>
  <r>
    <x v="0"/>
    <s v="1118849"/>
    <s v="350105"/>
    <x v="136"/>
    <s v="5590000"/>
    <n v="2015"/>
    <x v="3"/>
    <x v="136"/>
    <n v="0"/>
    <n v="0"/>
    <n v="0"/>
    <n v="0"/>
    <n v="0"/>
    <s v="N/A"/>
    <n v="0"/>
    <n v="0"/>
    <n v="0"/>
    <n v="0"/>
    <n v="0"/>
    <n v="0"/>
    <n v="0"/>
    <n v="0"/>
    <n v="0"/>
    <n v="0"/>
    <n v="0"/>
    <n v="0"/>
    <n v="0"/>
    <s v="FED HOUSNG &amp; COMM DEV FND"/>
    <s v="FHCD VVLP M13"/>
    <s v="VIETNAM VETERANS TRANSTL"/>
    <s v="HOUSING AND COMMUNITY DEVELOPMENT"/>
  </r>
  <r>
    <x v="0"/>
    <s v="1118849"/>
    <s v="350105"/>
    <x v="108"/>
    <s v="5590000"/>
    <n v="2015"/>
    <x v="3"/>
    <x v="108"/>
    <n v="0"/>
    <n v="0"/>
    <n v="0"/>
    <n v="0"/>
    <n v="0"/>
    <s v="N/A"/>
    <n v="0"/>
    <n v="0"/>
    <n v="0"/>
    <n v="0"/>
    <n v="0"/>
    <n v="0"/>
    <n v="0"/>
    <n v="0"/>
    <n v="0"/>
    <n v="0"/>
    <n v="0"/>
    <n v="0"/>
    <n v="0"/>
    <s v="FED HOUSNG &amp; COMM DEV FND"/>
    <s v="FHCD VVLP M13"/>
    <s v="VIETNAM VETERANS TRANSTL"/>
    <s v="HOUSING AND COMMUNITY DEVELOPMENT"/>
  </r>
  <r>
    <x v="0"/>
    <s v="1118849"/>
    <s v="350105"/>
    <x v="53"/>
    <s v="5590000"/>
    <n v="2015"/>
    <x v="3"/>
    <x v="53"/>
    <n v="0"/>
    <n v="0"/>
    <n v="0"/>
    <n v="0"/>
    <n v="0"/>
    <s v="N/A"/>
    <n v="0"/>
    <n v="0"/>
    <n v="0"/>
    <n v="0"/>
    <n v="0"/>
    <n v="0"/>
    <n v="0"/>
    <n v="0"/>
    <n v="0"/>
    <n v="0"/>
    <n v="0"/>
    <n v="0"/>
    <n v="0"/>
    <s v="FED HOUSNG &amp; COMM DEV FND"/>
    <s v="FHCD VVLP M13"/>
    <s v="VIETNAM VETERANS TRANSTL"/>
    <s v="HOUSING AND COMMUNITY DEVELOPMENT"/>
  </r>
  <r>
    <x v="0"/>
    <s v="1118849"/>
    <s v="350105"/>
    <x v="54"/>
    <s v="5590000"/>
    <n v="2015"/>
    <x v="3"/>
    <x v="54"/>
    <n v="0"/>
    <n v="0"/>
    <n v="0"/>
    <n v="0"/>
    <n v="0"/>
    <s v="N/A"/>
    <n v="0"/>
    <n v="0"/>
    <n v="0"/>
    <n v="0"/>
    <n v="0"/>
    <n v="0"/>
    <n v="0"/>
    <n v="0"/>
    <n v="0"/>
    <n v="0"/>
    <n v="0"/>
    <n v="0"/>
    <n v="0"/>
    <s v="FED HOUSNG &amp; COMM DEV FND"/>
    <s v="FHCD VVLP M13"/>
    <s v="VIETNAM VETERANS TRANSTL"/>
    <s v="HOUSING AND COMMUNITY DEVELOPMENT"/>
  </r>
  <r>
    <x v="0"/>
    <s v="1118849"/>
    <s v="350209"/>
    <x v="136"/>
    <s v="0000000"/>
    <n v="2015"/>
    <x v="3"/>
    <x v="136"/>
    <n v="0"/>
    <n v="0"/>
    <n v="118.74000000000001"/>
    <n v="0"/>
    <n v="-118.74000000000001"/>
    <s v="N/A"/>
    <n v="0"/>
    <n v="0"/>
    <n v="0"/>
    <n v="0"/>
    <n v="0"/>
    <n v="0"/>
    <n v="0"/>
    <n v="118.74000000000001"/>
    <n v="0"/>
    <n v="0"/>
    <n v="0"/>
    <n v="0"/>
    <n v="0"/>
    <s v="FED HOUSNG &amp; COMM DEV FND"/>
    <s v="FHCD VVLP M13"/>
    <s v="DEFAULT PROJECT"/>
    <s v="Default"/>
  </r>
  <r>
    <x v="0"/>
    <s v="1118863"/>
    <s v="000000"/>
    <x v="6"/>
    <s v="0000000"/>
    <n v="2015"/>
    <x v="0"/>
    <x v="6"/>
    <n v="0"/>
    <n v="0"/>
    <n v="0"/>
    <n v="0"/>
    <n v="0"/>
    <s v="N/A"/>
    <n v="0"/>
    <n v="0"/>
    <n v="0"/>
    <n v="0"/>
    <n v="0"/>
    <n v="0"/>
    <n v="0"/>
    <n v="0"/>
    <n v="0"/>
    <n v="0"/>
    <n v="0"/>
    <n v="0"/>
    <n v="0"/>
    <s v="FED HOUSNG &amp; COMM DEV FND"/>
    <s v="FHCD MCKINNEY SAFE HARBOR M13"/>
    <s v="DEFAULT"/>
    <s v="Default"/>
  </r>
  <r>
    <x v="0"/>
    <s v="1118863"/>
    <s v="000000"/>
    <x v="9"/>
    <s v="0000000"/>
    <n v="2015"/>
    <x v="0"/>
    <x v="9"/>
    <n v="0"/>
    <n v="0"/>
    <n v="0"/>
    <n v="0"/>
    <n v="0"/>
    <s v="N/A"/>
    <n v="0"/>
    <n v="0"/>
    <n v="0"/>
    <n v="0"/>
    <n v="0"/>
    <n v="0"/>
    <n v="0"/>
    <n v="0"/>
    <n v="0"/>
    <n v="0"/>
    <n v="0"/>
    <n v="0"/>
    <n v="0"/>
    <s v="FED HOUSNG &amp; COMM DEV FND"/>
    <s v="FHCD MCKINNEY SAFE HARBOR M13"/>
    <s v="DEFAULT"/>
    <s v="Default"/>
  </r>
  <r>
    <x v="0"/>
    <s v="1118863"/>
    <s v="000000"/>
    <x v="29"/>
    <s v="0000000"/>
    <n v="2015"/>
    <x v="1"/>
    <x v="29"/>
    <n v="0"/>
    <n v="0"/>
    <n v="0"/>
    <n v="0"/>
    <n v="0"/>
    <s v="N/A"/>
    <n v="0"/>
    <n v="0"/>
    <n v="0"/>
    <n v="0"/>
    <n v="0"/>
    <n v="0"/>
    <n v="0"/>
    <n v="0"/>
    <n v="0"/>
    <n v="0"/>
    <n v="0"/>
    <n v="0"/>
    <n v="0"/>
    <s v="FED HOUSNG &amp; COMM DEV FND"/>
    <s v="FHCD MCKINNEY SAFE HARBOR M13"/>
    <s v="DEFAULT"/>
    <s v="Default"/>
  </r>
  <r>
    <x v="0"/>
    <s v="1118863"/>
    <s v="350100"/>
    <x v="64"/>
    <s v="0000000"/>
    <n v="2015"/>
    <x v="4"/>
    <x v="64"/>
    <n v="0"/>
    <n v="0"/>
    <n v="0"/>
    <n v="0"/>
    <n v="0"/>
    <s v="N/A"/>
    <n v="0"/>
    <n v="0"/>
    <n v="0"/>
    <n v="0"/>
    <n v="0"/>
    <n v="0"/>
    <n v="0"/>
    <n v="0"/>
    <n v="0"/>
    <n v="0"/>
    <n v="0"/>
    <n v="0"/>
    <n v="0"/>
    <s v="FED HOUSNG &amp; COMM DEV FND"/>
    <s v="FHCD MCKINNEY SAFE HARBOR M13"/>
    <s v="SAFE HARBORS   MCKINNEY"/>
    <s v="Default"/>
  </r>
  <r>
    <x v="0"/>
    <s v="1118863"/>
    <s v="350100"/>
    <x v="38"/>
    <s v="5590000"/>
    <n v="2015"/>
    <x v="3"/>
    <x v="38"/>
    <n v="0"/>
    <n v="0"/>
    <n v="0"/>
    <n v="0"/>
    <n v="0"/>
    <s v="N/A"/>
    <n v="0"/>
    <n v="0"/>
    <n v="0"/>
    <n v="0"/>
    <n v="0"/>
    <n v="0"/>
    <n v="0"/>
    <n v="0"/>
    <n v="0"/>
    <n v="0"/>
    <n v="0"/>
    <n v="0"/>
    <n v="0"/>
    <s v="FED HOUSNG &amp; COMM DEV FND"/>
    <s v="FHCD MCKINNEY SAFE HARBOR M13"/>
    <s v="SAFE HARBORS   MCKINNEY"/>
    <s v="HOUSING AND COMMUNITY DEVELOPMENT"/>
  </r>
  <r>
    <x v="0"/>
    <s v="1118863"/>
    <s v="350100"/>
    <x v="70"/>
    <s v="5590000"/>
    <n v="2015"/>
    <x v="3"/>
    <x v="70"/>
    <n v="0"/>
    <n v="0"/>
    <n v="0"/>
    <n v="0"/>
    <n v="0"/>
    <s v="N/A"/>
    <n v="0"/>
    <n v="0"/>
    <n v="0"/>
    <n v="0"/>
    <n v="0"/>
    <n v="0"/>
    <n v="0"/>
    <n v="0"/>
    <n v="0"/>
    <n v="0"/>
    <n v="0"/>
    <n v="0"/>
    <n v="0"/>
    <s v="FED HOUSNG &amp; COMM DEV FND"/>
    <s v="FHCD MCKINNEY SAFE HARBOR M13"/>
    <s v="SAFE HARBORS   MCKINNEY"/>
    <s v="HOUSING AND COMMUNITY DEVELOPMENT"/>
  </r>
  <r>
    <x v="0"/>
    <s v="1118863"/>
    <s v="350100"/>
    <x v="70"/>
    <s v="5592000"/>
    <n v="2015"/>
    <x v="3"/>
    <x v="70"/>
    <n v="0"/>
    <n v="0"/>
    <n v="0"/>
    <n v="0"/>
    <n v="0"/>
    <s v="N/A"/>
    <n v="0"/>
    <n v="0"/>
    <n v="0"/>
    <n v="0"/>
    <n v="0"/>
    <n v="0"/>
    <n v="0"/>
    <n v="0"/>
    <n v="0"/>
    <n v="0"/>
    <n v="0"/>
    <n v="0"/>
    <n v="0"/>
    <s v="FED HOUSNG &amp; COMM DEV FND"/>
    <s v="FHCD MCKINNEY SAFE HARBOR M13"/>
    <s v="SAFE HARBORS   MCKINNEY"/>
    <s v="HOUSING AND COMMUNITY SERVICES"/>
  </r>
  <r>
    <x v="0"/>
    <s v="1118863"/>
    <s v="350100"/>
    <x v="71"/>
    <s v="5590000"/>
    <n v="2015"/>
    <x v="3"/>
    <x v="71"/>
    <n v="0"/>
    <n v="0"/>
    <n v="0"/>
    <n v="0"/>
    <n v="0"/>
    <s v="N/A"/>
    <n v="0"/>
    <n v="0"/>
    <n v="0"/>
    <n v="0"/>
    <n v="0"/>
    <n v="0"/>
    <n v="0"/>
    <n v="0"/>
    <n v="0"/>
    <n v="0"/>
    <n v="0"/>
    <n v="0"/>
    <n v="0"/>
    <s v="FED HOUSNG &amp; COMM DEV FND"/>
    <s v="FHCD MCKINNEY SAFE HARBOR M13"/>
    <s v="SAFE HARBORS   MCKINNEY"/>
    <s v="HOUSING AND COMMUNITY DEVELOPMENT"/>
  </r>
  <r>
    <x v="0"/>
    <s v="1118863"/>
    <s v="350100"/>
    <x v="71"/>
    <s v="5592000"/>
    <n v="2015"/>
    <x v="3"/>
    <x v="71"/>
    <n v="0"/>
    <n v="0"/>
    <n v="0"/>
    <n v="0"/>
    <n v="0"/>
    <s v="N/A"/>
    <n v="0"/>
    <n v="0"/>
    <n v="0"/>
    <n v="0"/>
    <n v="0"/>
    <n v="0"/>
    <n v="0"/>
    <n v="0"/>
    <n v="0"/>
    <n v="0"/>
    <n v="0"/>
    <n v="0"/>
    <n v="0"/>
    <s v="FED HOUSNG &amp; COMM DEV FND"/>
    <s v="FHCD MCKINNEY SAFE HARBOR M13"/>
    <s v="SAFE HARBORS   MCKINNEY"/>
    <s v="HOUSING AND COMMUNITY SERVICES"/>
  </r>
  <r>
    <x v="0"/>
    <s v="1118863"/>
    <s v="350100"/>
    <x v="72"/>
    <s v="5590000"/>
    <n v="2015"/>
    <x v="3"/>
    <x v="72"/>
    <n v="0"/>
    <n v="0"/>
    <n v="0"/>
    <n v="0"/>
    <n v="0"/>
    <s v="N/A"/>
    <n v="0"/>
    <n v="0"/>
    <n v="0"/>
    <n v="0"/>
    <n v="0"/>
    <n v="0"/>
    <n v="0"/>
    <n v="0"/>
    <n v="0"/>
    <n v="0"/>
    <n v="0"/>
    <n v="0"/>
    <n v="0"/>
    <s v="FED HOUSNG &amp; COMM DEV FND"/>
    <s v="FHCD MCKINNEY SAFE HARBOR M13"/>
    <s v="SAFE HARBORS   MCKINNEY"/>
    <s v="HOUSING AND COMMUNITY DEVELOPMENT"/>
  </r>
  <r>
    <x v="0"/>
    <s v="1118863"/>
    <s v="350100"/>
    <x v="72"/>
    <s v="5592000"/>
    <n v="2015"/>
    <x v="3"/>
    <x v="72"/>
    <n v="0"/>
    <n v="0"/>
    <n v="0"/>
    <n v="0"/>
    <n v="0"/>
    <s v="N/A"/>
    <n v="0"/>
    <n v="0"/>
    <n v="0"/>
    <n v="0"/>
    <n v="0"/>
    <n v="0"/>
    <n v="0"/>
    <n v="0"/>
    <n v="0"/>
    <n v="0"/>
    <n v="0"/>
    <n v="0"/>
    <n v="0"/>
    <s v="FED HOUSNG &amp; COMM DEV FND"/>
    <s v="FHCD MCKINNEY SAFE HARBOR M13"/>
    <s v="SAFE HARBORS   MCKINNEY"/>
    <s v="HOUSING AND COMMUNITY SERVICES"/>
  </r>
  <r>
    <x v="0"/>
    <s v="1118863"/>
    <s v="350100"/>
    <x v="41"/>
    <s v="5590000"/>
    <n v="2015"/>
    <x v="3"/>
    <x v="41"/>
    <n v="0"/>
    <n v="0"/>
    <n v="0"/>
    <n v="0"/>
    <n v="0"/>
    <s v="N/A"/>
    <n v="0"/>
    <n v="0"/>
    <n v="0"/>
    <n v="0"/>
    <n v="0"/>
    <n v="0"/>
    <n v="0"/>
    <n v="0"/>
    <n v="0"/>
    <n v="0"/>
    <n v="0"/>
    <n v="0"/>
    <n v="0"/>
    <s v="FED HOUSNG &amp; COMM DEV FND"/>
    <s v="FHCD MCKINNEY SAFE HARBOR M13"/>
    <s v="SAFE HARBORS   MCKINNEY"/>
    <s v="HOUSING AND COMMUNITY DEVELOPMENT"/>
  </r>
  <r>
    <x v="0"/>
    <s v="1118863"/>
    <s v="350100"/>
    <x v="136"/>
    <s v="5590000"/>
    <n v="2015"/>
    <x v="3"/>
    <x v="136"/>
    <n v="0"/>
    <n v="0"/>
    <n v="0"/>
    <n v="0"/>
    <n v="0"/>
    <s v="N/A"/>
    <n v="0"/>
    <n v="0"/>
    <n v="0"/>
    <n v="0"/>
    <n v="0"/>
    <n v="0"/>
    <n v="0"/>
    <n v="0"/>
    <n v="0"/>
    <n v="0"/>
    <n v="0"/>
    <n v="0"/>
    <n v="0"/>
    <s v="FED HOUSNG &amp; COMM DEV FND"/>
    <s v="FHCD MCKINNEY SAFE HARBOR M13"/>
    <s v="SAFE HARBORS   MCKINNEY"/>
    <s v="HOUSING AND COMMUNITY DEVELOPMENT"/>
  </r>
  <r>
    <x v="0"/>
    <s v="1118863"/>
    <s v="350100"/>
    <x v="108"/>
    <s v="5590000"/>
    <n v="2015"/>
    <x v="3"/>
    <x v="108"/>
    <n v="0"/>
    <n v="0"/>
    <n v="0"/>
    <n v="0"/>
    <n v="0"/>
    <s v="N/A"/>
    <n v="0"/>
    <n v="0"/>
    <n v="0"/>
    <n v="0"/>
    <n v="0"/>
    <n v="0"/>
    <n v="0"/>
    <n v="0"/>
    <n v="0"/>
    <n v="0"/>
    <n v="0"/>
    <n v="0"/>
    <n v="0"/>
    <s v="FED HOUSNG &amp; COMM DEV FND"/>
    <s v="FHCD MCKINNEY SAFE HARBOR M13"/>
    <s v="SAFE HARBORS   MCKINNEY"/>
    <s v="HOUSING AND COMMUNITY DEVELOPMENT"/>
  </r>
  <r>
    <x v="0"/>
    <s v="1118863"/>
    <s v="350100"/>
    <x v="53"/>
    <s v="5590000"/>
    <n v="2015"/>
    <x v="3"/>
    <x v="53"/>
    <n v="0"/>
    <n v="0"/>
    <n v="0"/>
    <n v="0"/>
    <n v="0"/>
    <s v="N/A"/>
    <n v="0"/>
    <n v="0"/>
    <n v="0"/>
    <n v="0"/>
    <n v="0"/>
    <n v="0"/>
    <n v="0"/>
    <n v="0"/>
    <n v="0"/>
    <n v="0"/>
    <n v="0"/>
    <n v="0"/>
    <n v="0"/>
    <s v="FED HOUSNG &amp; COMM DEV FND"/>
    <s v="FHCD MCKINNEY SAFE HARBOR M13"/>
    <s v="SAFE HARBORS   MCKINNEY"/>
    <s v="HOUSING AND COMMUNITY DEVELOPMENT"/>
  </r>
  <r>
    <x v="0"/>
    <s v="1118863"/>
    <s v="350100"/>
    <x v="54"/>
    <s v="5590000"/>
    <n v="2015"/>
    <x v="3"/>
    <x v="54"/>
    <n v="0"/>
    <n v="0"/>
    <n v="0"/>
    <n v="0"/>
    <n v="0"/>
    <s v="N/A"/>
    <n v="0"/>
    <n v="0"/>
    <n v="0"/>
    <n v="0"/>
    <n v="0"/>
    <n v="0"/>
    <n v="0"/>
    <n v="0"/>
    <n v="0"/>
    <n v="0"/>
    <n v="0"/>
    <n v="0"/>
    <n v="0"/>
    <s v="FED HOUSNG &amp; COMM DEV FND"/>
    <s v="FHCD MCKINNEY SAFE HARBOR M13"/>
    <s v="SAFE HARBORS   MCKINNEY"/>
    <s v="HOUSING AND COMMUNITY DEVELOPMENT"/>
  </r>
  <r>
    <x v="0"/>
    <s v="1118863"/>
    <s v="350209"/>
    <x v="136"/>
    <s v="0000000"/>
    <n v="2015"/>
    <x v="3"/>
    <x v="136"/>
    <n v="0"/>
    <n v="0"/>
    <n v="4890.6000000000004"/>
    <n v="0"/>
    <n v="-4890.6000000000004"/>
    <s v="N/A"/>
    <n v="0"/>
    <n v="0"/>
    <n v="0"/>
    <n v="0"/>
    <n v="0"/>
    <n v="0"/>
    <n v="0"/>
    <n v="4890.6000000000004"/>
    <n v="0"/>
    <n v="0"/>
    <n v="0"/>
    <n v="0"/>
    <n v="0"/>
    <s v="FED HOUSNG &amp; COMM DEV FND"/>
    <s v="FHCD MCKINNEY SAFE HARBOR M13"/>
    <s v="DEFAULT PROJECT"/>
    <s v="Default"/>
  </r>
  <r>
    <x v="0"/>
    <s v="1119215"/>
    <s v="000000"/>
    <x v="6"/>
    <s v="0000000"/>
    <n v="2015"/>
    <x v="0"/>
    <x v="6"/>
    <n v="0"/>
    <n v="0"/>
    <n v="0"/>
    <n v="0"/>
    <n v="0"/>
    <s v="N/A"/>
    <n v="0"/>
    <n v="0"/>
    <n v="0"/>
    <n v="0"/>
    <n v="0"/>
    <n v="0"/>
    <n v="0"/>
    <n v="0"/>
    <n v="0"/>
    <n v="0"/>
    <n v="0"/>
    <n v="0"/>
    <n v="0"/>
    <s v="FED HOUSNG &amp; COMM DEV FND"/>
    <s v="FHCD ELIZABETH BISSETT"/>
    <s v="DEFAULT"/>
    <s v="Default"/>
  </r>
  <r>
    <x v="0"/>
    <s v="1119215"/>
    <s v="000000"/>
    <x v="9"/>
    <s v="0000000"/>
    <n v="2015"/>
    <x v="0"/>
    <x v="9"/>
    <n v="0"/>
    <n v="0"/>
    <n v="0"/>
    <n v="0"/>
    <n v="0"/>
    <s v="N/A"/>
    <n v="0"/>
    <n v="0"/>
    <n v="0"/>
    <n v="0"/>
    <n v="0"/>
    <n v="0"/>
    <n v="0"/>
    <n v="0"/>
    <n v="0"/>
    <n v="0"/>
    <n v="0"/>
    <n v="0"/>
    <n v="0"/>
    <s v="FED HOUSNG &amp; COMM DEV FND"/>
    <s v="FHCD ELIZABETH BISSETT"/>
    <s v="DEFAULT"/>
    <s v="Default"/>
  </r>
  <r>
    <x v="0"/>
    <s v="1119215"/>
    <s v="000000"/>
    <x v="29"/>
    <s v="0000000"/>
    <n v="2015"/>
    <x v="1"/>
    <x v="29"/>
    <n v="0"/>
    <n v="0"/>
    <n v="157.13"/>
    <n v="0"/>
    <n v="-157.13"/>
    <s v="N/A"/>
    <n v="0"/>
    <n v="0"/>
    <n v="0"/>
    <n v="0"/>
    <n v="0"/>
    <n v="0"/>
    <n v="157.13"/>
    <n v="0"/>
    <n v="0"/>
    <n v="0"/>
    <n v="0"/>
    <n v="0"/>
    <n v="0"/>
    <s v="FED HOUSNG &amp; COMM DEV FND"/>
    <s v="FHCD ELIZABETH BISSETT"/>
    <s v="DEFAULT"/>
    <s v="Default"/>
  </r>
  <r>
    <x v="0"/>
    <s v="1119215"/>
    <s v="350002"/>
    <x v="43"/>
    <s v="0000000"/>
    <n v="2015"/>
    <x v="4"/>
    <x v="43"/>
    <n v="0"/>
    <n v="0"/>
    <n v="0"/>
    <n v="0"/>
    <n v="0"/>
    <s v="N/A"/>
    <n v="0"/>
    <n v="0"/>
    <n v="0"/>
    <n v="0"/>
    <n v="0"/>
    <n v="0"/>
    <n v="0"/>
    <n v="0"/>
    <n v="0"/>
    <n v="0"/>
    <n v="0"/>
    <n v="0"/>
    <n v="0"/>
    <s v="FED HOUSNG &amp; COMM DEV FND"/>
    <s v="FHCD ELIZABETH BISSETT"/>
    <s v="IDIS HOME OWNERS REHAB"/>
    <s v="Default"/>
  </r>
  <r>
    <x v="0"/>
    <s v="1119215"/>
    <s v="350002"/>
    <x v="135"/>
    <s v="5590000"/>
    <n v="2015"/>
    <x v="3"/>
    <x v="135"/>
    <n v="0"/>
    <n v="0"/>
    <n v="0"/>
    <n v="0"/>
    <n v="0"/>
    <s v="N/A"/>
    <n v="0"/>
    <n v="0"/>
    <n v="0"/>
    <n v="0"/>
    <n v="0"/>
    <n v="0"/>
    <n v="0"/>
    <n v="0"/>
    <n v="0"/>
    <n v="0"/>
    <n v="0"/>
    <n v="0"/>
    <n v="0"/>
    <s v="FED HOUSNG &amp; COMM DEV FND"/>
    <s v="FHCD ELIZABETH BISSETT"/>
    <s v="IDIS HOME OWNERS REHAB"/>
    <s v="HOUSING AND COMMUNITY DEVELOPMENT"/>
  </r>
  <r>
    <x v="0"/>
    <s v="1119215"/>
    <s v="350002"/>
    <x v="112"/>
    <s v="5590000"/>
    <n v="2015"/>
    <x v="3"/>
    <x v="112"/>
    <n v="0"/>
    <n v="0"/>
    <n v="0"/>
    <n v="0"/>
    <n v="0"/>
    <s v="N/A"/>
    <n v="0"/>
    <n v="0"/>
    <n v="0"/>
    <n v="0"/>
    <n v="0"/>
    <n v="0"/>
    <n v="0"/>
    <n v="0"/>
    <n v="0"/>
    <n v="0"/>
    <n v="0"/>
    <n v="0"/>
    <n v="0"/>
    <s v="FED HOUSNG &amp; COMM DEV FND"/>
    <s v="FHCD ELIZABETH BISSETT"/>
    <s v="IDIS HOME OWNERS REHAB"/>
    <s v="HOUSING AND COMMUNITY DEVELOPMENT"/>
  </r>
  <r>
    <x v="0"/>
    <s v="1119215"/>
    <s v="350002"/>
    <x v="108"/>
    <s v="5590000"/>
    <n v="2015"/>
    <x v="3"/>
    <x v="108"/>
    <n v="0"/>
    <n v="0"/>
    <n v="0"/>
    <n v="0"/>
    <n v="0"/>
    <s v="N/A"/>
    <n v="0"/>
    <n v="0"/>
    <n v="0"/>
    <n v="0"/>
    <n v="0"/>
    <n v="0"/>
    <n v="0"/>
    <n v="0"/>
    <n v="0"/>
    <n v="0"/>
    <n v="0"/>
    <n v="0"/>
    <n v="0"/>
    <s v="FED HOUSNG &amp; COMM DEV FND"/>
    <s v="FHCD ELIZABETH BISSETT"/>
    <s v="IDIS HOME OWNERS REHAB"/>
    <s v="HOUSING AND COMMUNITY DEVELOPMENT"/>
  </r>
  <r>
    <x v="0"/>
    <s v="1119273"/>
    <s v="000000"/>
    <x v="6"/>
    <s v="0000000"/>
    <n v="2015"/>
    <x v="0"/>
    <x v="6"/>
    <n v="0"/>
    <n v="0"/>
    <n v="0"/>
    <n v="0"/>
    <n v="0"/>
    <s v="N/A"/>
    <n v="0"/>
    <n v="0"/>
    <n v="0"/>
    <n v="0"/>
    <n v="0"/>
    <n v="0"/>
    <n v="0"/>
    <n v="0"/>
    <n v="0"/>
    <n v="0"/>
    <n v="0"/>
    <n v="0"/>
    <n v="0"/>
    <s v="FED HOUSNG &amp; COMM DEV FND"/>
    <s v="FHCD FRANCES MACVEY"/>
    <s v="DEFAULT"/>
    <s v="Default"/>
  </r>
  <r>
    <x v="0"/>
    <s v="1119273"/>
    <s v="000000"/>
    <x v="9"/>
    <s v="0000000"/>
    <n v="2015"/>
    <x v="0"/>
    <x v="9"/>
    <n v="0"/>
    <n v="0"/>
    <n v="0"/>
    <n v="0"/>
    <n v="0"/>
    <s v="N/A"/>
    <n v="0"/>
    <n v="0"/>
    <n v="0"/>
    <n v="0"/>
    <n v="0"/>
    <n v="0"/>
    <n v="0"/>
    <n v="0"/>
    <n v="0"/>
    <n v="0"/>
    <n v="0"/>
    <n v="0"/>
    <n v="0"/>
    <s v="FED HOUSNG &amp; COMM DEV FND"/>
    <s v="FHCD FRANCES MACVEY"/>
    <s v="DEFAULT"/>
    <s v="Default"/>
  </r>
  <r>
    <x v="0"/>
    <s v="1119273"/>
    <s v="000000"/>
    <x v="29"/>
    <s v="0000000"/>
    <n v="2015"/>
    <x v="1"/>
    <x v="29"/>
    <n v="0"/>
    <n v="0"/>
    <n v="0"/>
    <n v="0"/>
    <n v="0"/>
    <s v="N/A"/>
    <n v="0"/>
    <n v="0"/>
    <n v="0"/>
    <n v="0"/>
    <n v="0"/>
    <n v="0"/>
    <n v="0"/>
    <n v="0"/>
    <n v="0"/>
    <n v="0"/>
    <n v="0"/>
    <n v="0"/>
    <n v="0"/>
    <s v="FED HOUSNG &amp; COMM DEV FND"/>
    <s v="FHCD FRANCES MACVEY"/>
    <s v="DEFAULT"/>
    <s v="Default"/>
  </r>
  <r>
    <x v="0"/>
    <s v="1119273"/>
    <s v="350002"/>
    <x v="43"/>
    <s v="0000000"/>
    <n v="2015"/>
    <x v="4"/>
    <x v="43"/>
    <n v="0"/>
    <n v="0"/>
    <n v="0"/>
    <n v="0"/>
    <n v="0"/>
    <s v="N/A"/>
    <n v="0"/>
    <n v="0"/>
    <n v="0"/>
    <n v="0"/>
    <n v="0"/>
    <n v="0"/>
    <n v="0"/>
    <n v="0"/>
    <n v="0"/>
    <n v="0"/>
    <n v="0"/>
    <n v="0"/>
    <n v="0"/>
    <s v="FED HOUSNG &amp; COMM DEV FND"/>
    <s v="FHCD FRANCES MACVEY"/>
    <s v="IDIS HOME OWNERS REHAB"/>
    <s v="Default"/>
  </r>
  <r>
    <x v="0"/>
    <s v="1119273"/>
    <s v="350002"/>
    <x v="37"/>
    <s v="0000000"/>
    <n v="2015"/>
    <x v="4"/>
    <x v="37"/>
    <n v="0"/>
    <n v="0"/>
    <n v="0"/>
    <n v="0"/>
    <n v="0"/>
    <s v="N/A"/>
    <n v="0"/>
    <n v="0"/>
    <n v="0"/>
    <n v="0"/>
    <n v="0"/>
    <n v="0"/>
    <n v="0"/>
    <n v="0"/>
    <n v="0"/>
    <n v="0"/>
    <n v="0"/>
    <n v="0"/>
    <n v="0"/>
    <s v="FED HOUSNG &amp; COMM DEV FND"/>
    <s v="FHCD FRANCES MACVEY"/>
    <s v="IDIS HOME OWNERS REHAB"/>
    <s v="Default"/>
  </r>
  <r>
    <x v="0"/>
    <s v="1119273"/>
    <s v="350002"/>
    <x v="36"/>
    <s v="0000000"/>
    <n v="2015"/>
    <x v="3"/>
    <x v="36"/>
    <n v="0"/>
    <n v="0"/>
    <n v="0"/>
    <n v="0"/>
    <n v="0"/>
    <s v="N/A"/>
    <n v="0"/>
    <n v="0"/>
    <n v="0"/>
    <n v="0"/>
    <n v="0"/>
    <n v="0"/>
    <n v="0"/>
    <n v="0"/>
    <n v="0"/>
    <n v="0"/>
    <n v="0"/>
    <n v="0"/>
    <n v="0"/>
    <s v="FED HOUSNG &amp; COMM DEV FND"/>
    <s v="FHCD FRANCES MACVEY"/>
    <s v="IDIS HOME OWNERS REHAB"/>
    <s v="Default"/>
  </r>
  <r>
    <x v="0"/>
    <s v="1119273"/>
    <s v="350002"/>
    <x v="36"/>
    <s v="5590000"/>
    <n v="2015"/>
    <x v="3"/>
    <x v="36"/>
    <n v="0"/>
    <n v="0"/>
    <n v="0"/>
    <n v="0"/>
    <n v="0"/>
    <s v="N/A"/>
    <n v="0"/>
    <n v="0"/>
    <n v="0"/>
    <n v="0"/>
    <n v="0"/>
    <n v="0"/>
    <n v="0"/>
    <n v="0"/>
    <n v="0"/>
    <n v="0"/>
    <n v="0"/>
    <n v="0"/>
    <n v="0"/>
    <s v="FED HOUSNG &amp; COMM DEV FND"/>
    <s v="FHCD FRANCES MACVEY"/>
    <s v="IDIS HOME OWNERS REHAB"/>
    <s v="HOUSING AND COMMUNITY DEVELOPMENT"/>
  </r>
  <r>
    <x v="0"/>
    <s v="1119273"/>
    <s v="350002"/>
    <x v="108"/>
    <s v="5590000"/>
    <n v="2015"/>
    <x v="3"/>
    <x v="108"/>
    <n v="0"/>
    <n v="0"/>
    <n v="0"/>
    <n v="0"/>
    <n v="0"/>
    <s v="N/A"/>
    <n v="0"/>
    <n v="0"/>
    <n v="0"/>
    <n v="0"/>
    <n v="0"/>
    <n v="0"/>
    <n v="0"/>
    <n v="0"/>
    <n v="0"/>
    <n v="0"/>
    <n v="0"/>
    <n v="0"/>
    <n v="0"/>
    <s v="FED HOUSNG &amp; COMM DEV FND"/>
    <s v="FHCD FRANCES MACVEY"/>
    <s v="IDIS HOME OWNERS REHAB"/>
    <s v="HOUSING AND COMMUNITY DEVELOPMENT"/>
  </r>
  <r>
    <x v="0"/>
    <s v="1119273"/>
    <s v="350004"/>
    <x v="37"/>
    <s v="0000000"/>
    <n v="2015"/>
    <x v="4"/>
    <x v="37"/>
    <n v="0"/>
    <n v="0"/>
    <n v="0"/>
    <n v="0"/>
    <n v="0"/>
    <s v="N/A"/>
    <n v="0"/>
    <n v="0"/>
    <n v="0"/>
    <n v="0"/>
    <n v="0"/>
    <n v="0"/>
    <n v="0"/>
    <n v="0"/>
    <n v="0"/>
    <n v="0"/>
    <n v="0"/>
    <n v="0"/>
    <n v="0"/>
    <s v="FED HOUSNG &amp; COMM DEV FND"/>
    <s v="FHCD FRANCES MACVEY"/>
    <s v="HOME PROGRAM INCOME"/>
    <s v="Default"/>
  </r>
  <r>
    <x v="0"/>
    <s v="1119283"/>
    <s v="000000"/>
    <x v="6"/>
    <s v="0000000"/>
    <n v="2015"/>
    <x v="0"/>
    <x v="6"/>
    <n v="0"/>
    <n v="0"/>
    <n v="0"/>
    <n v="0"/>
    <n v="0"/>
    <s v="N/A"/>
    <n v="0"/>
    <n v="0"/>
    <n v="0"/>
    <n v="0"/>
    <n v="0"/>
    <n v="0"/>
    <n v="0"/>
    <n v="0"/>
    <n v="0"/>
    <n v="0"/>
    <n v="0"/>
    <n v="0"/>
    <n v="0"/>
    <s v="FED HOUSNG &amp; COMM DEV FND"/>
    <s v="FHCD 2013 CDBG ADMIN C13"/>
    <s v="DEFAULT"/>
    <s v="Default"/>
  </r>
  <r>
    <x v="0"/>
    <s v="1119283"/>
    <s v="000000"/>
    <x v="9"/>
    <s v="0000000"/>
    <n v="2015"/>
    <x v="0"/>
    <x v="9"/>
    <n v="0"/>
    <n v="0"/>
    <n v="2594.39"/>
    <n v="0"/>
    <n v="-2594.39"/>
    <s v="N/A"/>
    <n v="0"/>
    <n v="0"/>
    <n v="0"/>
    <n v="0"/>
    <n v="0"/>
    <n v="0"/>
    <n v="2594.39"/>
    <n v="0"/>
    <n v="0"/>
    <n v="0"/>
    <n v="0"/>
    <n v="0"/>
    <n v="0"/>
    <s v="FED HOUSNG &amp; COMM DEV FND"/>
    <s v="FHCD 2013 CDBG ADMIN C13"/>
    <s v="DEFAULT"/>
    <s v="Default"/>
  </r>
  <r>
    <x v="0"/>
    <s v="1119283"/>
    <s v="000000"/>
    <x v="29"/>
    <s v="0000000"/>
    <n v="2015"/>
    <x v="1"/>
    <x v="29"/>
    <n v="0"/>
    <n v="0"/>
    <n v="-2609.64"/>
    <n v="0"/>
    <n v="2609.64"/>
    <s v="N/A"/>
    <n v="0"/>
    <n v="0"/>
    <n v="0"/>
    <n v="0"/>
    <n v="0"/>
    <n v="0"/>
    <n v="-2609.64"/>
    <n v="0"/>
    <n v="0"/>
    <n v="0"/>
    <n v="0"/>
    <n v="0"/>
    <n v="0"/>
    <s v="FED HOUSNG &amp; COMM DEV FND"/>
    <s v="FHCD 2013 CDBG ADMIN C13"/>
    <s v="DEFAULT"/>
    <s v="Default"/>
  </r>
  <r>
    <x v="0"/>
    <s v="1119283"/>
    <s v="350044"/>
    <x v="55"/>
    <s v="0000000"/>
    <n v="2015"/>
    <x v="4"/>
    <x v="55"/>
    <n v="0"/>
    <n v="0"/>
    <n v="0"/>
    <n v="0"/>
    <n v="0"/>
    <s v="N/A"/>
    <n v="0"/>
    <n v="0"/>
    <n v="0"/>
    <n v="0"/>
    <n v="0"/>
    <n v="0"/>
    <n v="0"/>
    <n v="0"/>
    <n v="0"/>
    <n v="0"/>
    <n v="0"/>
    <n v="0"/>
    <n v="0"/>
    <s v="FED HOUSNG &amp; COMM DEV FND"/>
    <s v="FHCD 2013 CDBG ADMIN C13"/>
    <s v="CDBG ADMIN PLANNING"/>
    <s v="Default"/>
  </r>
  <r>
    <x v="0"/>
    <s v="1119283"/>
    <s v="350044"/>
    <x v="55"/>
    <s v="5590000"/>
    <n v="2015"/>
    <x v="4"/>
    <x v="55"/>
    <n v="0"/>
    <n v="0"/>
    <n v="0"/>
    <n v="0"/>
    <n v="0"/>
    <s v="N/A"/>
    <n v="0"/>
    <n v="0"/>
    <n v="0"/>
    <n v="0"/>
    <n v="0"/>
    <n v="0"/>
    <n v="0"/>
    <n v="0"/>
    <n v="0"/>
    <n v="0"/>
    <n v="0"/>
    <n v="0"/>
    <n v="0"/>
    <s v="FED HOUSNG &amp; COMM DEV FND"/>
    <s v="FHCD 2013 CDBG ADMIN C13"/>
    <s v="CDBG ADMIN PLANNING"/>
    <s v="HOUSING AND COMMUNITY DEVELOPMENT"/>
  </r>
  <r>
    <x v="0"/>
    <s v="1119283"/>
    <s v="350044"/>
    <x v="38"/>
    <s v="5590000"/>
    <n v="2015"/>
    <x v="3"/>
    <x v="38"/>
    <n v="0"/>
    <n v="0"/>
    <n v="0"/>
    <n v="0"/>
    <n v="0"/>
    <s v="N/A"/>
    <n v="0"/>
    <n v="0"/>
    <n v="0"/>
    <n v="0"/>
    <n v="0"/>
    <n v="0"/>
    <n v="0"/>
    <n v="0"/>
    <n v="0"/>
    <n v="0"/>
    <n v="0"/>
    <n v="0"/>
    <n v="0"/>
    <s v="FED HOUSNG &amp; COMM DEV FND"/>
    <s v="FHCD 2013 CDBG ADMIN C13"/>
    <s v="CDBG ADMIN PLANNING"/>
    <s v="HOUSING AND COMMUNITY DEVELOPMENT"/>
  </r>
  <r>
    <x v="0"/>
    <s v="1119283"/>
    <s v="350044"/>
    <x v="56"/>
    <s v="5590000"/>
    <n v="2015"/>
    <x v="3"/>
    <x v="56"/>
    <n v="0"/>
    <n v="0"/>
    <n v="0"/>
    <n v="0"/>
    <n v="0"/>
    <s v="N/A"/>
    <n v="0"/>
    <n v="0"/>
    <n v="0"/>
    <n v="0"/>
    <n v="0"/>
    <n v="0"/>
    <n v="0"/>
    <n v="0"/>
    <n v="0"/>
    <n v="0"/>
    <n v="0"/>
    <n v="0"/>
    <n v="0"/>
    <s v="FED HOUSNG &amp; COMM DEV FND"/>
    <s v="FHCD 2013 CDBG ADMIN C13"/>
    <s v="CDBG ADMIN PLANNING"/>
    <s v="HOUSING AND COMMUNITY DEVELOPMENT"/>
  </r>
  <r>
    <x v="0"/>
    <s v="1119283"/>
    <s v="350044"/>
    <x v="105"/>
    <s v="5590000"/>
    <n v="2015"/>
    <x v="3"/>
    <x v="105"/>
    <n v="0"/>
    <n v="0"/>
    <n v="0"/>
    <n v="0"/>
    <n v="0"/>
    <s v="N/A"/>
    <n v="0"/>
    <n v="0"/>
    <n v="0"/>
    <n v="0"/>
    <n v="0"/>
    <n v="0"/>
    <n v="0"/>
    <n v="0"/>
    <n v="0"/>
    <n v="0"/>
    <n v="0"/>
    <n v="0"/>
    <n v="0"/>
    <s v="FED HOUSNG &amp; COMM DEV FND"/>
    <s v="FHCD 2013 CDBG ADMIN C13"/>
    <s v="CDBG ADMIN PLANNING"/>
    <s v="HOUSING AND COMMUNITY DEVELOPMENT"/>
  </r>
  <r>
    <x v="0"/>
    <s v="1119283"/>
    <s v="350044"/>
    <x v="70"/>
    <s v="5590000"/>
    <n v="2015"/>
    <x v="3"/>
    <x v="70"/>
    <n v="0"/>
    <n v="0"/>
    <n v="0"/>
    <n v="0"/>
    <n v="0"/>
    <s v="N/A"/>
    <n v="0"/>
    <n v="0"/>
    <n v="0"/>
    <n v="0"/>
    <n v="0"/>
    <n v="0"/>
    <n v="0"/>
    <n v="0"/>
    <n v="0"/>
    <n v="0"/>
    <n v="0"/>
    <n v="0"/>
    <n v="0"/>
    <s v="FED HOUSNG &amp; COMM DEV FND"/>
    <s v="FHCD 2013 CDBG ADMIN C13"/>
    <s v="CDBG ADMIN PLANNING"/>
    <s v="HOUSING AND COMMUNITY DEVELOPMENT"/>
  </r>
  <r>
    <x v="0"/>
    <s v="1119283"/>
    <s v="350044"/>
    <x v="71"/>
    <s v="5590000"/>
    <n v="2015"/>
    <x v="3"/>
    <x v="71"/>
    <n v="0"/>
    <n v="0"/>
    <n v="0"/>
    <n v="0"/>
    <n v="0"/>
    <s v="N/A"/>
    <n v="0"/>
    <n v="0"/>
    <n v="0"/>
    <n v="0"/>
    <n v="0"/>
    <n v="0"/>
    <n v="0"/>
    <n v="0"/>
    <n v="0"/>
    <n v="0"/>
    <n v="0"/>
    <n v="0"/>
    <n v="0"/>
    <s v="FED HOUSNG &amp; COMM DEV FND"/>
    <s v="FHCD 2013 CDBG ADMIN C13"/>
    <s v="CDBG ADMIN PLANNING"/>
    <s v="HOUSING AND COMMUNITY DEVELOPMENT"/>
  </r>
  <r>
    <x v="0"/>
    <s v="1119283"/>
    <s v="350044"/>
    <x v="72"/>
    <s v="5590000"/>
    <n v="2015"/>
    <x v="3"/>
    <x v="72"/>
    <n v="0"/>
    <n v="0"/>
    <n v="0"/>
    <n v="0"/>
    <n v="0"/>
    <s v="N/A"/>
    <n v="0"/>
    <n v="0"/>
    <n v="0"/>
    <n v="0"/>
    <n v="0"/>
    <n v="0"/>
    <n v="0"/>
    <n v="0"/>
    <n v="0"/>
    <n v="0"/>
    <n v="0"/>
    <n v="0"/>
    <n v="0"/>
    <s v="FED HOUSNG &amp; COMM DEV FND"/>
    <s v="FHCD 2013 CDBG ADMIN C13"/>
    <s v="CDBG ADMIN PLANNING"/>
    <s v="HOUSING AND COMMUNITY DEVELOPMENT"/>
  </r>
  <r>
    <x v="0"/>
    <s v="1119283"/>
    <s v="350044"/>
    <x v="74"/>
    <s v="5590000"/>
    <n v="2015"/>
    <x v="3"/>
    <x v="74"/>
    <n v="0"/>
    <n v="0"/>
    <n v="0"/>
    <n v="0"/>
    <n v="0"/>
    <s v="N/A"/>
    <n v="0"/>
    <n v="0"/>
    <n v="0"/>
    <n v="0"/>
    <n v="0"/>
    <n v="0"/>
    <n v="0"/>
    <n v="0"/>
    <n v="0"/>
    <n v="0"/>
    <n v="0"/>
    <n v="0"/>
    <n v="0"/>
    <s v="FED HOUSNG &amp; COMM DEV FND"/>
    <s v="FHCD 2013 CDBG ADMIN C13"/>
    <s v="CDBG ADMIN PLANNING"/>
    <s v="HOUSING AND COMMUNITY DEVELOPMENT"/>
  </r>
  <r>
    <x v="0"/>
    <s v="1119283"/>
    <s v="350044"/>
    <x v="161"/>
    <s v="5590000"/>
    <n v="2015"/>
    <x v="3"/>
    <x v="160"/>
    <n v="0"/>
    <n v="0"/>
    <n v="0"/>
    <n v="0"/>
    <n v="0"/>
    <s v="N/A"/>
    <n v="0"/>
    <n v="0"/>
    <n v="0"/>
    <n v="0"/>
    <n v="0"/>
    <n v="0"/>
    <n v="0"/>
    <n v="0"/>
    <n v="0"/>
    <n v="0"/>
    <n v="0"/>
    <n v="0"/>
    <n v="0"/>
    <s v="FED HOUSNG &amp; COMM DEV FND"/>
    <s v="FHCD 2013 CDBG ADMIN C13"/>
    <s v="CDBG ADMIN PLANNING"/>
    <s v="HOUSING AND COMMUNITY DEVELOPMENT"/>
  </r>
  <r>
    <x v="0"/>
    <s v="1119283"/>
    <s v="350044"/>
    <x v="119"/>
    <s v="5590000"/>
    <n v="2015"/>
    <x v="3"/>
    <x v="119"/>
    <n v="0"/>
    <n v="0"/>
    <n v="0"/>
    <n v="0"/>
    <n v="0"/>
    <s v="N/A"/>
    <n v="0"/>
    <n v="0"/>
    <n v="0"/>
    <n v="0"/>
    <n v="0"/>
    <n v="0"/>
    <n v="0"/>
    <n v="0"/>
    <n v="0"/>
    <n v="0"/>
    <n v="0"/>
    <n v="0"/>
    <n v="0"/>
    <s v="FED HOUSNG &amp; COMM DEV FND"/>
    <s v="FHCD 2013 CDBG ADMIN C13"/>
    <s v="CDBG ADMIN PLANNING"/>
    <s v="HOUSING AND COMMUNITY DEVELOPMENT"/>
  </r>
  <r>
    <x v="0"/>
    <s v="1119283"/>
    <s v="350044"/>
    <x v="153"/>
    <s v="5590000"/>
    <n v="2015"/>
    <x v="3"/>
    <x v="152"/>
    <n v="0"/>
    <n v="0"/>
    <n v="0"/>
    <n v="0"/>
    <n v="0"/>
    <s v="N/A"/>
    <n v="0"/>
    <n v="0"/>
    <n v="0"/>
    <n v="0"/>
    <n v="0"/>
    <n v="0"/>
    <n v="0"/>
    <n v="0"/>
    <n v="0"/>
    <n v="0"/>
    <n v="0"/>
    <n v="0"/>
    <n v="0"/>
    <s v="FED HOUSNG &amp; COMM DEV FND"/>
    <s v="FHCD 2013 CDBG ADMIN C13"/>
    <s v="CDBG ADMIN PLANNING"/>
    <s v="HOUSING AND COMMUNITY DEVELOPMENT"/>
  </r>
  <r>
    <x v="0"/>
    <s v="1119283"/>
    <s v="350044"/>
    <x v="151"/>
    <s v="5590000"/>
    <n v="2015"/>
    <x v="3"/>
    <x v="150"/>
    <n v="0"/>
    <n v="0"/>
    <n v="0"/>
    <n v="0"/>
    <n v="0"/>
    <s v="N/A"/>
    <n v="0"/>
    <n v="0"/>
    <n v="0"/>
    <n v="0"/>
    <n v="0"/>
    <n v="0"/>
    <n v="0"/>
    <n v="0"/>
    <n v="0"/>
    <n v="0"/>
    <n v="0"/>
    <n v="0"/>
    <n v="0"/>
    <s v="FED HOUSNG &amp; COMM DEV FND"/>
    <s v="FHCD 2013 CDBG ADMIN C13"/>
    <s v="CDBG ADMIN PLANNING"/>
    <s v="HOUSING AND COMMUNITY DEVELOPMENT"/>
  </r>
  <r>
    <x v="0"/>
    <s v="1119283"/>
    <s v="350044"/>
    <x v="36"/>
    <s v="5590000"/>
    <n v="2015"/>
    <x v="3"/>
    <x v="36"/>
    <n v="0"/>
    <n v="0"/>
    <n v="0"/>
    <n v="0"/>
    <n v="0"/>
    <s v="N/A"/>
    <n v="0"/>
    <n v="0"/>
    <n v="0"/>
    <n v="0"/>
    <n v="0"/>
    <n v="0"/>
    <n v="0"/>
    <n v="0"/>
    <n v="0"/>
    <n v="0"/>
    <n v="0"/>
    <n v="0"/>
    <n v="0"/>
    <s v="FED HOUSNG &amp; COMM DEV FND"/>
    <s v="FHCD 2013 CDBG ADMIN C13"/>
    <s v="CDBG ADMIN PLANNING"/>
    <s v="HOUSING AND COMMUNITY DEVELOPMENT"/>
  </r>
  <r>
    <x v="0"/>
    <s v="1119283"/>
    <s v="350044"/>
    <x v="41"/>
    <s v="5590000"/>
    <n v="2015"/>
    <x v="3"/>
    <x v="41"/>
    <n v="0"/>
    <n v="0"/>
    <n v="0"/>
    <n v="0"/>
    <n v="0"/>
    <s v="N/A"/>
    <n v="0"/>
    <n v="0"/>
    <n v="0"/>
    <n v="0"/>
    <n v="0"/>
    <n v="0"/>
    <n v="0"/>
    <n v="0"/>
    <n v="0"/>
    <n v="0"/>
    <n v="0"/>
    <n v="0"/>
    <n v="0"/>
    <s v="FED HOUSNG &amp; COMM DEV FND"/>
    <s v="FHCD 2013 CDBG ADMIN C13"/>
    <s v="CDBG ADMIN PLANNING"/>
    <s v="HOUSING AND COMMUNITY DEVELOPMENT"/>
  </r>
  <r>
    <x v="0"/>
    <s v="1119283"/>
    <s v="350044"/>
    <x v="136"/>
    <s v="5590000"/>
    <n v="2015"/>
    <x v="3"/>
    <x v="136"/>
    <n v="0"/>
    <n v="0"/>
    <n v="0"/>
    <n v="0"/>
    <n v="0"/>
    <s v="N/A"/>
    <n v="0"/>
    <n v="0"/>
    <n v="0"/>
    <n v="0"/>
    <n v="0"/>
    <n v="0"/>
    <n v="0"/>
    <n v="0"/>
    <n v="0"/>
    <n v="0"/>
    <n v="0"/>
    <n v="0"/>
    <n v="0"/>
    <s v="FED HOUSNG &amp; COMM DEV FND"/>
    <s v="FHCD 2013 CDBG ADMIN C13"/>
    <s v="CDBG ADMIN PLANNING"/>
    <s v="HOUSING AND COMMUNITY DEVELOPMENT"/>
  </r>
  <r>
    <x v="0"/>
    <s v="1119283"/>
    <s v="350044"/>
    <x v="141"/>
    <s v="5590000"/>
    <n v="2015"/>
    <x v="3"/>
    <x v="141"/>
    <n v="0"/>
    <n v="0"/>
    <n v="0"/>
    <n v="0"/>
    <n v="0"/>
    <s v="N/A"/>
    <n v="0"/>
    <n v="0"/>
    <n v="0"/>
    <n v="0"/>
    <n v="0"/>
    <n v="0"/>
    <n v="0"/>
    <n v="0"/>
    <n v="0"/>
    <n v="0"/>
    <n v="0"/>
    <n v="0"/>
    <n v="0"/>
    <s v="FED HOUSNG &amp; COMM DEV FND"/>
    <s v="FHCD 2013 CDBG ADMIN C13"/>
    <s v="CDBG ADMIN PLANNING"/>
    <s v="HOUSING AND COMMUNITY DEVELOPMENT"/>
  </r>
  <r>
    <x v="0"/>
    <s v="1119283"/>
    <s v="350044"/>
    <x v="162"/>
    <s v="5590000"/>
    <n v="2015"/>
    <x v="3"/>
    <x v="161"/>
    <n v="0"/>
    <n v="0"/>
    <n v="0"/>
    <n v="0"/>
    <n v="0"/>
    <s v="N/A"/>
    <n v="0"/>
    <n v="0"/>
    <n v="0"/>
    <n v="0"/>
    <n v="0"/>
    <n v="0"/>
    <n v="0"/>
    <n v="0"/>
    <n v="0"/>
    <n v="0"/>
    <n v="0"/>
    <n v="0"/>
    <n v="0"/>
    <s v="FED HOUSNG &amp; COMM DEV FND"/>
    <s v="FHCD 2013 CDBG ADMIN C13"/>
    <s v="CDBG ADMIN PLANNING"/>
    <s v="HOUSING AND COMMUNITY DEVELOPMENT"/>
  </r>
  <r>
    <x v="0"/>
    <s v="1119283"/>
    <s v="350044"/>
    <x v="122"/>
    <s v="5590000"/>
    <n v="2015"/>
    <x v="3"/>
    <x v="122"/>
    <n v="0"/>
    <n v="0"/>
    <n v="0"/>
    <n v="0"/>
    <n v="0"/>
    <s v="N/A"/>
    <n v="0"/>
    <n v="0"/>
    <n v="0"/>
    <n v="0"/>
    <n v="0"/>
    <n v="0"/>
    <n v="0"/>
    <n v="0"/>
    <n v="0"/>
    <n v="0"/>
    <n v="0"/>
    <n v="0"/>
    <n v="0"/>
    <s v="FED HOUSNG &amp; COMM DEV FND"/>
    <s v="FHCD 2013 CDBG ADMIN C13"/>
    <s v="CDBG ADMIN PLANNING"/>
    <s v="HOUSING AND COMMUNITY DEVELOPMENT"/>
  </r>
  <r>
    <x v="0"/>
    <s v="1119283"/>
    <s v="350044"/>
    <x v="116"/>
    <s v="5590000"/>
    <n v="2015"/>
    <x v="3"/>
    <x v="116"/>
    <n v="0"/>
    <n v="0"/>
    <n v="0"/>
    <n v="0"/>
    <n v="0"/>
    <s v="N/A"/>
    <n v="0"/>
    <n v="0"/>
    <n v="0"/>
    <n v="0"/>
    <n v="0"/>
    <n v="0"/>
    <n v="0"/>
    <n v="0"/>
    <n v="0"/>
    <n v="0"/>
    <n v="0"/>
    <n v="0"/>
    <n v="0"/>
    <s v="FED HOUSNG &amp; COMM DEV FND"/>
    <s v="FHCD 2013 CDBG ADMIN C13"/>
    <s v="CDBG ADMIN PLANNING"/>
    <s v="HOUSING AND COMMUNITY DEVELOPMENT"/>
  </r>
  <r>
    <x v="0"/>
    <s v="1119283"/>
    <s v="350044"/>
    <x v="137"/>
    <s v="5590000"/>
    <n v="2015"/>
    <x v="3"/>
    <x v="137"/>
    <n v="0"/>
    <n v="0"/>
    <n v="0"/>
    <n v="0"/>
    <n v="0"/>
    <s v="N/A"/>
    <n v="0"/>
    <n v="0"/>
    <n v="0"/>
    <n v="0"/>
    <n v="0"/>
    <n v="0"/>
    <n v="0"/>
    <n v="0"/>
    <n v="0"/>
    <n v="0"/>
    <n v="0"/>
    <n v="0"/>
    <n v="0"/>
    <s v="FED HOUSNG &amp; COMM DEV FND"/>
    <s v="FHCD 2013 CDBG ADMIN C13"/>
    <s v="CDBG ADMIN PLANNING"/>
    <s v="HOUSING AND COMMUNITY DEVELOPMENT"/>
  </r>
  <r>
    <x v="0"/>
    <s v="1119283"/>
    <s v="350044"/>
    <x v="155"/>
    <s v="5590000"/>
    <n v="2015"/>
    <x v="3"/>
    <x v="154"/>
    <n v="0"/>
    <n v="0"/>
    <n v="0"/>
    <n v="0"/>
    <n v="0"/>
    <s v="N/A"/>
    <n v="0"/>
    <n v="0"/>
    <n v="0"/>
    <n v="0"/>
    <n v="0"/>
    <n v="0"/>
    <n v="0"/>
    <n v="0"/>
    <n v="0"/>
    <n v="0"/>
    <n v="0"/>
    <n v="0"/>
    <n v="0"/>
    <s v="FED HOUSNG &amp; COMM DEV FND"/>
    <s v="FHCD 2013 CDBG ADMIN C13"/>
    <s v="CDBG ADMIN PLANNING"/>
    <s v="HOUSING AND COMMUNITY DEVELOPMENT"/>
  </r>
  <r>
    <x v="0"/>
    <s v="1119283"/>
    <s v="350044"/>
    <x v="132"/>
    <s v="5590000"/>
    <n v="2015"/>
    <x v="3"/>
    <x v="132"/>
    <n v="0"/>
    <n v="0"/>
    <n v="0"/>
    <n v="0"/>
    <n v="0"/>
    <s v="N/A"/>
    <n v="0"/>
    <n v="0"/>
    <n v="0"/>
    <n v="0"/>
    <n v="0"/>
    <n v="0"/>
    <n v="0"/>
    <n v="0"/>
    <n v="0"/>
    <n v="0"/>
    <n v="0"/>
    <n v="0"/>
    <n v="0"/>
    <s v="FED HOUSNG &amp; COMM DEV FND"/>
    <s v="FHCD 2013 CDBG ADMIN C13"/>
    <s v="CDBG ADMIN PLANNING"/>
    <s v="HOUSING AND COMMUNITY DEVELOPMENT"/>
  </r>
  <r>
    <x v="0"/>
    <s v="1119283"/>
    <s v="350044"/>
    <x v="157"/>
    <s v="5590000"/>
    <n v="2015"/>
    <x v="3"/>
    <x v="156"/>
    <n v="0"/>
    <n v="0"/>
    <n v="0"/>
    <n v="0"/>
    <n v="0"/>
    <s v="N/A"/>
    <n v="0"/>
    <n v="0"/>
    <n v="0"/>
    <n v="0"/>
    <n v="0"/>
    <n v="0"/>
    <n v="0"/>
    <n v="0"/>
    <n v="0"/>
    <n v="0"/>
    <n v="0"/>
    <n v="0"/>
    <n v="0"/>
    <s v="FED HOUSNG &amp; COMM DEV FND"/>
    <s v="FHCD 2013 CDBG ADMIN C13"/>
    <s v="CDBG ADMIN PLANNING"/>
    <s v="HOUSING AND COMMUNITY DEVELOPMENT"/>
  </r>
  <r>
    <x v="0"/>
    <s v="1119283"/>
    <s v="350044"/>
    <x v="158"/>
    <s v="5590000"/>
    <n v="2015"/>
    <x v="3"/>
    <x v="157"/>
    <n v="0"/>
    <n v="0"/>
    <n v="0"/>
    <n v="0"/>
    <n v="0"/>
    <s v="N/A"/>
    <n v="0"/>
    <n v="0"/>
    <n v="0"/>
    <n v="0"/>
    <n v="0"/>
    <n v="0"/>
    <n v="0"/>
    <n v="0"/>
    <n v="0"/>
    <n v="0"/>
    <n v="0"/>
    <n v="0"/>
    <n v="0"/>
    <s v="FED HOUSNG &amp; COMM DEV FND"/>
    <s v="FHCD 2013 CDBG ADMIN C13"/>
    <s v="CDBG ADMIN PLANNING"/>
    <s v="HOUSING AND COMMUNITY DEVELOPMENT"/>
  </r>
  <r>
    <x v="0"/>
    <s v="1119283"/>
    <s v="350044"/>
    <x v="76"/>
    <s v="5590000"/>
    <n v="2015"/>
    <x v="3"/>
    <x v="76"/>
    <n v="0"/>
    <n v="0"/>
    <n v="0"/>
    <n v="0"/>
    <n v="0"/>
    <s v="N/A"/>
    <n v="0"/>
    <n v="0"/>
    <n v="0"/>
    <n v="0"/>
    <n v="0"/>
    <n v="0"/>
    <n v="0"/>
    <n v="0"/>
    <n v="0"/>
    <n v="0"/>
    <n v="0"/>
    <n v="0"/>
    <n v="0"/>
    <s v="FED HOUSNG &amp; COMM DEV FND"/>
    <s v="FHCD 2013 CDBG ADMIN C13"/>
    <s v="CDBG ADMIN PLANNING"/>
    <s v="HOUSING AND COMMUNITY DEVELOPMENT"/>
  </r>
  <r>
    <x v="0"/>
    <s v="1119283"/>
    <s v="350044"/>
    <x v="144"/>
    <s v="5590000"/>
    <n v="2015"/>
    <x v="3"/>
    <x v="144"/>
    <n v="0"/>
    <n v="0"/>
    <n v="0"/>
    <n v="0"/>
    <n v="0"/>
    <s v="N/A"/>
    <n v="0"/>
    <n v="0"/>
    <n v="0"/>
    <n v="0"/>
    <n v="0"/>
    <n v="0"/>
    <n v="0"/>
    <n v="0"/>
    <n v="0"/>
    <n v="0"/>
    <n v="0"/>
    <n v="0"/>
    <n v="0"/>
    <s v="FED HOUSNG &amp; COMM DEV FND"/>
    <s v="FHCD 2013 CDBG ADMIN C13"/>
    <s v="CDBG ADMIN PLANNING"/>
    <s v="HOUSING AND COMMUNITY DEVELOPMENT"/>
  </r>
  <r>
    <x v="0"/>
    <s v="1119283"/>
    <s v="350044"/>
    <x v="42"/>
    <s v="5590000"/>
    <n v="2015"/>
    <x v="3"/>
    <x v="42"/>
    <n v="0"/>
    <n v="0"/>
    <n v="0"/>
    <n v="0"/>
    <n v="0"/>
    <s v="N/A"/>
    <n v="0"/>
    <n v="0"/>
    <n v="0"/>
    <n v="0"/>
    <n v="0"/>
    <n v="0"/>
    <n v="0"/>
    <n v="0"/>
    <n v="0"/>
    <n v="0"/>
    <n v="0"/>
    <n v="0"/>
    <n v="0"/>
    <s v="FED HOUSNG &amp; COMM DEV FND"/>
    <s v="FHCD 2013 CDBG ADMIN C13"/>
    <s v="CDBG ADMIN PLANNING"/>
    <s v="HOUSING AND COMMUNITY DEVELOPMENT"/>
  </r>
  <r>
    <x v="0"/>
    <s v="1119283"/>
    <s v="350044"/>
    <x v="164"/>
    <s v="5590000"/>
    <n v="2015"/>
    <x v="3"/>
    <x v="163"/>
    <n v="0"/>
    <n v="0"/>
    <n v="0"/>
    <n v="0"/>
    <n v="0"/>
    <s v="N/A"/>
    <n v="0"/>
    <n v="0"/>
    <n v="0"/>
    <n v="0"/>
    <n v="0"/>
    <n v="0"/>
    <n v="0"/>
    <n v="0"/>
    <n v="0"/>
    <n v="0"/>
    <n v="0"/>
    <n v="0"/>
    <n v="0"/>
    <s v="FED HOUSNG &amp; COMM DEV FND"/>
    <s v="FHCD 2013 CDBG ADMIN C13"/>
    <s v="CDBG ADMIN PLANNING"/>
    <s v="HOUSING AND COMMUNITY DEVELOPMENT"/>
  </r>
  <r>
    <x v="0"/>
    <s v="1119283"/>
    <s v="350044"/>
    <x v="110"/>
    <s v="5590000"/>
    <n v="2015"/>
    <x v="3"/>
    <x v="110"/>
    <n v="0"/>
    <n v="0"/>
    <n v="0"/>
    <n v="0"/>
    <n v="0"/>
    <s v="N/A"/>
    <n v="0"/>
    <n v="0"/>
    <n v="0"/>
    <n v="0"/>
    <n v="0"/>
    <n v="0"/>
    <n v="0"/>
    <n v="0"/>
    <n v="0"/>
    <n v="0"/>
    <n v="0"/>
    <n v="0"/>
    <n v="0"/>
    <s v="FED HOUSNG &amp; COMM DEV FND"/>
    <s v="FHCD 2013 CDBG ADMIN C13"/>
    <s v="CDBG ADMIN PLANNING"/>
    <s v="HOUSING AND COMMUNITY DEVELOPMENT"/>
  </r>
  <r>
    <x v="0"/>
    <s v="1119283"/>
    <s v="350044"/>
    <x v="103"/>
    <s v="5590000"/>
    <n v="2015"/>
    <x v="3"/>
    <x v="103"/>
    <n v="0"/>
    <n v="0"/>
    <n v="0"/>
    <n v="0"/>
    <n v="0"/>
    <s v="N/A"/>
    <n v="0"/>
    <n v="0"/>
    <n v="0"/>
    <n v="0"/>
    <n v="0"/>
    <n v="0"/>
    <n v="0"/>
    <n v="0"/>
    <n v="0"/>
    <n v="0"/>
    <n v="0"/>
    <n v="0"/>
    <n v="0"/>
    <s v="FED HOUSNG &amp; COMM DEV FND"/>
    <s v="FHCD 2013 CDBG ADMIN C13"/>
    <s v="CDBG ADMIN PLANNING"/>
    <s v="HOUSING AND COMMUNITY DEVELOPMENT"/>
  </r>
  <r>
    <x v="0"/>
    <s v="1119283"/>
    <s v="350044"/>
    <x v="53"/>
    <s v="5590000"/>
    <n v="2015"/>
    <x v="3"/>
    <x v="53"/>
    <n v="0"/>
    <n v="0"/>
    <n v="0"/>
    <n v="0"/>
    <n v="0"/>
    <s v="N/A"/>
    <n v="0"/>
    <n v="0"/>
    <n v="0"/>
    <n v="0"/>
    <n v="0"/>
    <n v="0"/>
    <n v="0"/>
    <n v="0"/>
    <n v="0"/>
    <n v="0"/>
    <n v="0"/>
    <n v="0"/>
    <n v="0"/>
    <s v="FED HOUSNG &amp; COMM DEV FND"/>
    <s v="FHCD 2013 CDBG ADMIN C13"/>
    <s v="CDBG ADMIN PLANNING"/>
    <s v="HOUSING AND COMMUNITY DEVELOPMENT"/>
  </r>
  <r>
    <x v="0"/>
    <s v="1119283"/>
    <s v="350044"/>
    <x v="54"/>
    <s v="5590000"/>
    <n v="2015"/>
    <x v="3"/>
    <x v="54"/>
    <n v="0"/>
    <n v="0"/>
    <n v="0"/>
    <n v="0"/>
    <n v="0"/>
    <s v="N/A"/>
    <n v="0"/>
    <n v="0"/>
    <n v="0"/>
    <n v="0"/>
    <n v="0"/>
    <n v="0"/>
    <n v="0"/>
    <n v="0"/>
    <n v="0"/>
    <n v="0"/>
    <n v="0"/>
    <n v="0"/>
    <n v="0"/>
    <s v="FED HOUSNG &amp; COMM DEV FND"/>
    <s v="FHCD 2013 CDBG ADMIN C13"/>
    <s v="CDBG ADMIN PLANNING"/>
    <s v="HOUSING AND COMMUNITY DEVELOPMENT"/>
  </r>
  <r>
    <x v="0"/>
    <s v="1119283"/>
    <s v="350047"/>
    <x v="55"/>
    <s v="0000000"/>
    <n v="2015"/>
    <x v="4"/>
    <x v="55"/>
    <n v="0"/>
    <n v="0"/>
    <n v="0"/>
    <n v="0"/>
    <n v="0"/>
    <s v="N/A"/>
    <n v="0"/>
    <n v="0"/>
    <n v="0"/>
    <n v="0"/>
    <n v="0"/>
    <n v="0"/>
    <n v="0"/>
    <n v="0"/>
    <n v="0"/>
    <n v="0"/>
    <n v="0"/>
    <n v="0"/>
    <n v="0"/>
    <s v="FED HOUSNG &amp; COMM DEV FND"/>
    <s v="FHCD 2013 CDBG ADMIN C13"/>
    <s v="PROGRAM YEAR PROJECTS"/>
    <s v="Default"/>
  </r>
  <r>
    <x v="0"/>
    <s v="1119284"/>
    <s v="000000"/>
    <x v="6"/>
    <s v="0000000"/>
    <n v="2015"/>
    <x v="0"/>
    <x v="6"/>
    <n v="0"/>
    <n v="0"/>
    <n v="0"/>
    <n v="0"/>
    <n v="0"/>
    <s v="N/A"/>
    <n v="0"/>
    <n v="0"/>
    <n v="0"/>
    <n v="0"/>
    <n v="0"/>
    <n v="0"/>
    <n v="0"/>
    <n v="0"/>
    <n v="0"/>
    <n v="0"/>
    <n v="0"/>
    <n v="0"/>
    <n v="0"/>
    <s v="FED HOUSNG &amp; COMM DEV FND"/>
    <s v="FHCD 2013 HSG REPAIR ADMIN C13"/>
    <s v="DEFAULT"/>
    <s v="Default"/>
  </r>
  <r>
    <x v="0"/>
    <s v="1119284"/>
    <s v="000000"/>
    <x v="9"/>
    <s v="0000000"/>
    <n v="2015"/>
    <x v="0"/>
    <x v="9"/>
    <n v="0"/>
    <n v="0"/>
    <n v="15765.73"/>
    <n v="0"/>
    <n v="-15765.73"/>
    <s v="N/A"/>
    <n v="0"/>
    <n v="0"/>
    <n v="0"/>
    <n v="0"/>
    <n v="0"/>
    <n v="0"/>
    <n v="15765.73"/>
    <n v="0"/>
    <n v="0"/>
    <n v="0"/>
    <n v="0"/>
    <n v="0"/>
    <n v="0"/>
    <s v="FED HOUSNG &amp; COMM DEV FND"/>
    <s v="FHCD 2013 HSG REPAIR ADMIN C13"/>
    <s v="DEFAULT"/>
    <s v="Default"/>
  </r>
  <r>
    <x v="0"/>
    <s v="1119284"/>
    <s v="000000"/>
    <x v="29"/>
    <s v="0000000"/>
    <n v="2015"/>
    <x v="1"/>
    <x v="29"/>
    <n v="0"/>
    <n v="0"/>
    <n v="-15744.98"/>
    <n v="0"/>
    <n v="15744.98"/>
    <s v="N/A"/>
    <n v="0"/>
    <n v="0"/>
    <n v="0"/>
    <n v="0"/>
    <n v="0"/>
    <n v="0"/>
    <n v="-15744.98"/>
    <n v="0"/>
    <n v="0"/>
    <n v="0"/>
    <n v="0"/>
    <n v="0"/>
    <n v="0"/>
    <s v="FED HOUSNG &amp; COMM DEV FND"/>
    <s v="FHCD 2013 HSG REPAIR ADMIN C13"/>
    <s v="DEFAULT"/>
    <s v="Default"/>
  </r>
  <r>
    <x v="0"/>
    <s v="1119284"/>
    <s v="350047"/>
    <x v="55"/>
    <s v="0000000"/>
    <n v="2015"/>
    <x v="4"/>
    <x v="55"/>
    <n v="0"/>
    <n v="0"/>
    <n v="0"/>
    <n v="0"/>
    <n v="0"/>
    <s v="N/A"/>
    <n v="0"/>
    <n v="0"/>
    <n v="0"/>
    <n v="0"/>
    <n v="0"/>
    <n v="0"/>
    <n v="0"/>
    <n v="0"/>
    <n v="0"/>
    <n v="0"/>
    <n v="0"/>
    <n v="0"/>
    <n v="0"/>
    <s v="FED HOUSNG &amp; COMM DEV FND"/>
    <s v="FHCD 2013 HSG REPAIR ADMIN C13"/>
    <s v="PROGRAM YEAR PROJECTS"/>
    <s v="Default"/>
  </r>
  <r>
    <x v="0"/>
    <s v="1119284"/>
    <s v="350047"/>
    <x v="38"/>
    <s v="5590000"/>
    <n v="2015"/>
    <x v="3"/>
    <x v="38"/>
    <n v="0"/>
    <n v="0"/>
    <n v="0"/>
    <n v="0"/>
    <n v="0"/>
    <s v="N/A"/>
    <n v="0"/>
    <n v="0"/>
    <n v="0"/>
    <n v="0"/>
    <n v="0"/>
    <n v="0"/>
    <n v="0"/>
    <n v="0"/>
    <n v="0"/>
    <n v="0"/>
    <n v="0"/>
    <n v="0"/>
    <n v="0"/>
    <s v="FED HOUSNG &amp; COMM DEV FND"/>
    <s v="FHCD 2013 HSG REPAIR ADMIN C13"/>
    <s v="PROGRAM YEAR PROJECTS"/>
    <s v="HOUSING AND COMMUNITY DEVELOPMENT"/>
  </r>
  <r>
    <x v="0"/>
    <s v="1119284"/>
    <s v="350047"/>
    <x v="56"/>
    <s v="5590000"/>
    <n v="2015"/>
    <x v="3"/>
    <x v="56"/>
    <n v="0"/>
    <n v="0"/>
    <n v="0"/>
    <n v="0"/>
    <n v="0"/>
    <s v="N/A"/>
    <n v="0"/>
    <n v="0"/>
    <n v="0"/>
    <n v="0"/>
    <n v="0"/>
    <n v="0"/>
    <n v="0"/>
    <n v="0"/>
    <n v="0"/>
    <n v="0"/>
    <n v="0"/>
    <n v="0"/>
    <n v="0"/>
    <s v="FED HOUSNG &amp; COMM DEV FND"/>
    <s v="FHCD 2013 HSG REPAIR ADMIN C13"/>
    <s v="PROGRAM YEAR PROJECTS"/>
    <s v="HOUSING AND COMMUNITY DEVELOPMENT"/>
  </r>
  <r>
    <x v="0"/>
    <s v="1119284"/>
    <s v="350047"/>
    <x v="105"/>
    <s v="5590000"/>
    <n v="2015"/>
    <x v="3"/>
    <x v="105"/>
    <n v="0"/>
    <n v="0"/>
    <n v="0"/>
    <n v="0"/>
    <n v="0"/>
    <s v="N/A"/>
    <n v="0"/>
    <n v="0"/>
    <n v="0"/>
    <n v="0"/>
    <n v="0"/>
    <n v="0"/>
    <n v="0"/>
    <n v="0"/>
    <n v="0"/>
    <n v="0"/>
    <n v="0"/>
    <n v="0"/>
    <n v="0"/>
    <s v="FED HOUSNG &amp; COMM DEV FND"/>
    <s v="FHCD 2013 HSG REPAIR ADMIN C13"/>
    <s v="PROGRAM YEAR PROJECTS"/>
    <s v="HOUSING AND COMMUNITY DEVELOPMENT"/>
  </r>
  <r>
    <x v="0"/>
    <s v="1119284"/>
    <s v="350047"/>
    <x v="70"/>
    <s v="5590000"/>
    <n v="2015"/>
    <x v="3"/>
    <x v="70"/>
    <n v="0"/>
    <n v="0"/>
    <n v="0"/>
    <n v="0"/>
    <n v="0"/>
    <s v="N/A"/>
    <n v="0"/>
    <n v="0"/>
    <n v="0"/>
    <n v="0"/>
    <n v="0"/>
    <n v="0"/>
    <n v="0"/>
    <n v="0"/>
    <n v="0"/>
    <n v="0"/>
    <n v="0"/>
    <n v="0"/>
    <n v="0"/>
    <s v="FED HOUSNG &amp; COMM DEV FND"/>
    <s v="FHCD 2013 HSG REPAIR ADMIN C13"/>
    <s v="PROGRAM YEAR PROJECTS"/>
    <s v="HOUSING AND COMMUNITY DEVELOPMENT"/>
  </r>
  <r>
    <x v="0"/>
    <s v="1119284"/>
    <s v="350047"/>
    <x v="71"/>
    <s v="5590000"/>
    <n v="2015"/>
    <x v="3"/>
    <x v="71"/>
    <n v="0"/>
    <n v="0"/>
    <n v="0"/>
    <n v="0"/>
    <n v="0"/>
    <s v="N/A"/>
    <n v="0"/>
    <n v="0"/>
    <n v="0"/>
    <n v="0"/>
    <n v="0"/>
    <n v="0"/>
    <n v="0"/>
    <n v="0"/>
    <n v="0"/>
    <n v="0"/>
    <n v="0"/>
    <n v="0"/>
    <n v="0"/>
    <s v="FED HOUSNG &amp; COMM DEV FND"/>
    <s v="FHCD 2013 HSG REPAIR ADMIN C13"/>
    <s v="PROGRAM YEAR PROJECTS"/>
    <s v="HOUSING AND COMMUNITY DEVELOPMENT"/>
  </r>
  <r>
    <x v="0"/>
    <s v="1119284"/>
    <s v="350047"/>
    <x v="72"/>
    <s v="5590000"/>
    <n v="2015"/>
    <x v="3"/>
    <x v="72"/>
    <n v="0"/>
    <n v="0"/>
    <n v="0"/>
    <n v="0"/>
    <n v="0"/>
    <s v="N/A"/>
    <n v="0"/>
    <n v="0"/>
    <n v="0"/>
    <n v="0"/>
    <n v="0"/>
    <n v="0"/>
    <n v="0"/>
    <n v="0"/>
    <n v="0"/>
    <n v="0"/>
    <n v="0"/>
    <n v="0"/>
    <n v="0"/>
    <s v="FED HOUSNG &amp; COMM DEV FND"/>
    <s v="FHCD 2013 HSG REPAIR ADMIN C13"/>
    <s v="PROGRAM YEAR PROJECTS"/>
    <s v="HOUSING AND COMMUNITY DEVELOPMENT"/>
  </r>
  <r>
    <x v="0"/>
    <s v="1119284"/>
    <s v="350047"/>
    <x v="160"/>
    <s v="5590000"/>
    <n v="2015"/>
    <x v="3"/>
    <x v="159"/>
    <n v="0"/>
    <n v="0"/>
    <n v="0"/>
    <n v="0"/>
    <n v="0"/>
    <s v="N/A"/>
    <n v="0"/>
    <n v="0"/>
    <n v="0"/>
    <n v="0"/>
    <n v="0"/>
    <n v="0"/>
    <n v="0"/>
    <n v="0"/>
    <n v="0"/>
    <n v="0"/>
    <n v="0"/>
    <n v="0"/>
    <n v="0"/>
    <s v="FED HOUSNG &amp; COMM DEV FND"/>
    <s v="FHCD 2013 HSG REPAIR ADMIN C13"/>
    <s v="PROGRAM YEAR PROJECTS"/>
    <s v="HOUSING AND COMMUNITY DEVELOPMENT"/>
  </r>
  <r>
    <x v="0"/>
    <s v="1119284"/>
    <s v="350047"/>
    <x v="74"/>
    <s v="5590000"/>
    <n v="2015"/>
    <x v="3"/>
    <x v="74"/>
    <n v="0"/>
    <n v="0"/>
    <n v="0"/>
    <n v="0"/>
    <n v="0"/>
    <s v="N/A"/>
    <n v="0"/>
    <n v="0"/>
    <n v="0"/>
    <n v="0"/>
    <n v="0"/>
    <n v="0"/>
    <n v="0"/>
    <n v="0"/>
    <n v="0"/>
    <n v="0"/>
    <n v="0"/>
    <n v="0"/>
    <n v="0"/>
    <s v="FED HOUSNG &amp; COMM DEV FND"/>
    <s v="FHCD 2013 HSG REPAIR ADMIN C13"/>
    <s v="PROGRAM YEAR PROJECTS"/>
    <s v="HOUSING AND COMMUNITY DEVELOPMENT"/>
  </r>
  <r>
    <x v="0"/>
    <s v="1119284"/>
    <s v="350047"/>
    <x v="161"/>
    <s v="5590000"/>
    <n v="2015"/>
    <x v="3"/>
    <x v="160"/>
    <n v="0"/>
    <n v="0"/>
    <n v="0"/>
    <n v="0"/>
    <n v="0"/>
    <s v="N/A"/>
    <n v="0"/>
    <n v="0"/>
    <n v="0"/>
    <n v="0"/>
    <n v="0"/>
    <n v="0"/>
    <n v="0"/>
    <n v="0"/>
    <n v="0"/>
    <n v="0"/>
    <n v="0"/>
    <n v="0"/>
    <n v="0"/>
    <s v="FED HOUSNG &amp; COMM DEV FND"/>
    <s v="FHCD 2013 HSG REPAIR ADMIN C13"/>
    <s v="PROGRAM YEAR PROJECTS"/>
    <s v="HOUSING AND COMMUNITY DEVELOPMENT"/>
  </r>
  <r>
    <x v="0"/>
    <s v="1119284"/>
    <s v="350047"/>
    <x v="117"/>
    <s v="5590000"/>
    <n v="2015"/>
    <x v="3"/>
    <x v="117"/>
    <n v="0"/>
    <n v="0"/>
    <n v="0"/>
    <n v="0"/>
    <n v="0"/>
    <s v="N/A"/>
    <n v="0"/>
    <n v="0"/>
    <n v="0"/>
    <n v="0"/>
    <n v="0"/>
    <n v="0"/>
    <n v="0"/>
    <n v="0"/>
    <n v="0"/>
    <n v="0"/>
    <n v="0"/>
    <n v="0"/>
    <n v="0"/>
    <s v="FED HOUSNG &amp; COMM DEV FND"/>
    <s v="FHCD 2013 HSG REPAIR ADMIN C13"/>
    <s v="PROGRAM YEAR PROJECTS"/>
    <s v="HOUSING AND COMMUNITY DEVELOPMENT"/>
  </r>
  <r>
    <x v="0"/>
    <s v="1119284"/>
    <s v="350047"/>
    <x v="119"/>
    <s v="5590000"/>
    <n v="2015"/>
    <x v="3"/>
    <x v="119"/>
    <n v="0"/>
    <n v="0"/>
    <n v="0"/>
    <n v="0"/>
    <n v="0"/>
    <s v="N/A"/>
    <n v="0"/>
    <n v="0"/>
    <n v="0"/>
    <n v="0"/>
    <n v="0"/>
    <n v="0"/>
    <n v="0"/>
    <n v="0"/>
    <n v="0"/>
    <n v="0"/>
    <n v="0"/>
    <n v="0"/>
    <n v="0"/>
    <s v="FED HOUSNG &amp; COMM DEV FND"/>
    <s v="FHCD 2013 HSG REPAIR ADMIN C13"/>
    <s v="PROGRAM YEAR PROJECTS"/>
    <s v="HOUSING AND COMMUNITY DEVELOPMENT"/>
  </r>
  <r>
    <x v="0"/>
    <s v="1119284"/>
    <s v="350047"/>
    <x v="36"/>
    <s v="5590000"/>
    <n v="2015"/>
    <x v="3"/>
    <x v="36"/>
    <n v="0"/>
    <n v="0"/>
    <n v="0"/>
    <n v="0"/>
    <n v="0"/>
    <s v="N/A"/>
    <n v="0"/>
    <n v="0"/>
    <n v="0"/>
    <n v="0"/>
    <n v="0"/>
    <n v="0"/>
    <n v="0"/>
    <n v="0"/>
    <n v="0"/>
    <n v="0"/>
    <n v="0"/>
    <n v="0"/>
    <n v="0"/>
    <s v="FED HOUSNG &amp; COMM DEV FND"/>
    <s v="FHCD 2013 HSG REPAIR ADMIN C13"/>
    <s v="PROGRAM YEAR PROJECTS"/>
    <s v="HOUSING AND COMMUNITY DEVELOPMENT"/>
  </r>
  <r>
    <x v="0"/>
    <s v="1119284"/>
    <s v="350047"/>
    <x v="41"/>
    <s v="5590000"/>
    <n v="2015"/>
    <x v="3"/>
    <x v="41"/>
    <n v="0"/>
    <n v="0"/>
    <n v="0"/>
    <n v="0"/>
    <n v="0"/>
    <s v="N/A"/>
    <n v="0"/>
    <n v="0"/>
    <n v="0"/>
    <n v="0"/>
    <n v="0"/>
    <n v="0"/>
    <n v="0"/>
    <n v="0"/>
    <n v="0"/>
    <n v="0"/>
    <n v="0"/>
    <n v="0"/>
    <n v="0"/>
    <s v="FED HOUSNG &amp; COMM DEV FND"/>
    <s v="FHCD 2013 HSG REPAIR ADMIN C13"/>
    <s v="PROGRAM YEAR PROJECTS"/>
    <s v="HOUSING AND COMMUNITY DEVELOPMENT"/>
  </r>
  <r>
    <x v="0"/>
    <s v="1119284"/>
    <s v="350047"/>
    <x v="136"/>
    <s v="5590000"/>
    <n v="2015"/>
    <x v="3"/>
    <x v="136"/>
    <n v="0"/>
    <n v="0"/>
    <n v="0"/>
    <n v="0"/>
    <n v="0"/>
    <s v="N/A"/>
    <n v="0"/>
    <n v="0"/>
    <n v="0"/>
    <n v="0"/>
    <n v="0"/>
    <n v="0"/>
    <n v="0"/>
    <n v="0"/>
    <n v="0"/>
    <n v="0"/>
    <n v="0"/>
    <n v="0"/>
    <n v="0"/>
    <s v="FED HOUSNG &amp; COMM DEV FND"/>
    <s v="FHCD 2013 HSG REPAIR ADMIN C13"/>
    <s v="PROGRAM YEAR PROJECTS"/>
    <s v="HOUSING AND COMMUNITY DEVELOPMENT"/>
  </r>
  <r>
    <x v="0"/>
    <s v="1119284"/>
    <s v="350047"/>
    <x v="108"/>
    <s v="5590000"/>
    <n v="2015"/>
    <x v="3"/>
    <x v="108"/>
    <n v="0"/>
    <n v="0"/>
    <n v="0"/>
    <n v="0"/>
    <n v="0"/>
    <s v="N/A"/>
    <n v="0"/>
    <n v="0"/>
    <n v="0"/>
    <n v="0"/>
    <n v="0"/>
    <n v="0"/>
    <n v="0"/>
    <n v="0"/>
    <n v="0"/>
    <n v="0"/>
    <n v="0"/>
    <n v="0"/>
    <n v="0"/>
    <s v="FED HOUSNG &amp; COMM DEV FND"/>
    <s v="FHCD 2013 HSG REPAIR ADMIN C13"/>
    <s v="PROGRAM YEAR PROJECTS"/>
    <s v="HOUSING AND COMMUNITY DEVELOPMENT"/>
  </r>
  <r>
    <x v="0"/>
    <s v="1119284"/>
    <s v="350047"/>
    <x v="131"/>
    <s v="5590000"/>
    <n v="2015"/>
    <x v="3"/>
    <x v="131"/>
    <n v="0"/>
    <n v="0"/>
    <n v="0"/>
    <n v="0"/>
    <n v="0"/>
    <s v="N/A"/>
    <n v="0"/>
    <n v="0"/>
    <n v="0"/>
    <n v="0"/>
    <n v="0"/>
    <n v="0"/>
    <n v="0"/>
    <n v="0"/>
    <n v="0"/>
    <n v="0"/>
    <n v="0"/>
    <n v="0"/>
    <n v="0"/>
    <s v="FED HOUSNG &amp; COMM DEV FND"/>
    <s v="FHCD 2013 HSG REPAIR ADMIN C13"/>
    <s v="PROGRAM YEAR PROJECTS"/>
    <s v="HOUSING AND COMMUNITY DEVELOPMENT"/>
  </r>
  <r>
    <x v="0"/>
    <s v="1119284"/>
    <s v="350047"/>
    <x v="141"/>
    <s v="5590000"/>
    <n v="2015"/>
    <x v="3"/>
    <x v="141"/>
    <n v="0"/>
    <n v="0"/>
    <n v="0"/>
    <n v="0"/>
    <n v="0"/>
    <s v="N/A"/>
    <n v="0"/>
    <n v="0"/>
    <n v="0"/>
    <n v="0"/>
    <n v="0"/>
    <n v="0"/>
    <n v="0"/>
    <n v="0"/>
    <n v="0"/>
    <n v="0"/>
    <n v="0"/>
    <n v="0"/>
    <n v="0"/>
    <s v="FED HOUSNG &amp; COMM DEV FND"/>
    <s v="FHCD 2013 HSG REPAIR ADMIN C13"/>
    <s v="PROGRAM YEAR PROJECTS"/>
    <s v="HOUSING AND COMMUNITY DEVELOPMENT"/>
  </r>
  <r>
    <x v="0"/>
    <s v="1119284"/>
    <s v="350047"/>
    <x v="137"/>
    <s v="5590000"/>
    <n v="2015"/>
    <x v="3"/>
    <x v="137"/>
    <n v="0"/>
    <n v="0"/>
    <n v="0"/>
    <n v="0"/>
    <n v="0"/>
    <s v="N/A"/>
    <n v="0"/>
    <n v="0"/>
    <n v="0"/>
    <n v="0"/>
    <n v="0"/>
    <n v="0"/>
    <n v="0"/>
    <n v="0"/>
    <n v="0"/>
    <n v="0"/>
    <n v="0"/>
    <n v="0"/>
    <n v="0"/>
    <s v="FED HOUSNG &amp; COMM DEV FND"/>
    <s v="FHCD 2013 HSG REPAIR ADMIN C13"/>
    <s v="PROGRAM YEAR PROJECTS"/>
    <s v="HOUSING AND COMMUNITY DEVELOPMENT"/>
  </r>
  <r>
    <x v="0"/>
    <s v="1119284"/>
    <s v="350047"/>
    <x v="155"/>
    <s v="5590000"/>
    <n v="2015"/>
    <x v="3"/>
    <x v="154"/>
    <n v="0"/>
    <n v="0"/>
    <n v="0"/>
    <n v="0"/>
    <n v="0"/>
    <s v="N/A"/>
    <n v="0"/>
    <n v="0"/>
    <n v="0"/>
    <n v="0"/>
    <n v="0"/>
    <n v="0"/>
    <n v="0"/>
    <n v="0"/>
    <n v="0"/>
    <n v="0"/>
    <n v="0"/>
    <n v="0"/>
    <n v="0"/>
    <s v="FED HOUSNG &amp; COMM DEV FND"/>
    <s v="FHCD 2013 HSG REPAIR ADMIN C13"/>
    <s v="PROGRAM YEAR PROJECTS"/>
    <s v="HOUSING AND COMMUNITY DEVELOPMENT"/>
  </r>
  <r>
    <x v="0"/>
    <s v="1119284"/>
    <s v="350047"/>
    <x v="132"/>
    <s v="5590000"/>
    <n v="2015"/>
    <x v="3"/>
    <x v="132"/>
    <n v="0"/>
    <n v="0"/>
    <n v="0"/>
    <n v="0"/>
    <n v="0"/>
    <s v="N/A"/>
    <n v="0"/>
    <n v="0"/>
    <n v="0"/>
    <n v="0"/>
    <n v="0"/>
    <n v="0"/>
    <n v="0"/>
    <n v="0"/>
    <n v="0"/>
    <n v="0"/>
    <n v="0"/>
    <n v="0"/>
    <n v="0"/>
    <s v="FED HOUSNG &amp; COMM DEV FND"/>
    <s v="FHCD 2013 HSG REPAIR ADMIN C13"/>
    <s v="PROGRAM YEAR PROJECTS"/>
    <s v="HOUSING AND COMMUNITY DEVELOPMENT"/>
  </r>
  <r>
    <x v="0"/>
    <s v="1119284"/>
    <s v="350047"/>
    <x v="157"/>
    <s v="5590000"/>
    <n v="2015"/>
    <x v="3"/>
    <x v="156"/>
    <n v="0"/>
    <n v="0"/>
    <n v="0"/>
    <n v="0"/>
    <n v="0"/>
    <s v="N/A"/>
    <n v="0"/>
    <n v="0"/>
    <n v="0"/>
    <n v="0"/>
    <n v="0"/>
    <n v="0"/>
    <n v="0"/>
    <n v="0"/>
    <n v="0"/>
    <n v="0"/>
    <n v="0"/>
    <n v="0"/>
    <n v="0"/>
    <s v="FED HOUSNG &amp; COMM DEV FND"/>
    <s v="FHCD 2013 HSG REPAIR ADMIN C13"/>
    <s v="PROGRAM YEAR PROJECTS"/>
    <s v="HOUSING AND COMMUNITY DEVELOPMENT"/>
  </r>
  <r>
    <x v="0"/>
    <s v="1119284"/>
    <s v="350047"/>
    <x v="165"/>
    <s v="5590000"/>
    <n v="2015"/>
    <x v="3"/>
    <x v="164"/>
    <n v="0"/>
    <n v="0"/>
    <n v="0"/>
    <n v="0"/>
    <n v="0"/>
    <s v="N/A"/>
    <n v="0"/>
    <n v="0"/>
    <n v="0"/>
    <n v="0"/>
    <n v="0"/>
    <n v="0"/>
    <n v="0"/>
    <n v="0"/>
    <n v="0"/>
    <n v="0"/>
    <n v="0"/>
    <n v="0"/>
    <n v="0"/>
    <s v="FED HOUSNG &amp; COMM DEV FND"/>
    <s v="FHCD 2013 HSG REPAIR ADMIN C13"/>
    <s v="PROGRAM YEAR PROJECTS"/>
    <s v="HOUSING AND COMMUNITY DEVELOPMENT"/>
  </r>
  <r>
    <x v="0"/>
    <s v="1119284"/>
    <s v="350047"/>
    <x v="76"/>
    <s v="5590000"/>
    <n v="2015"/>
    <x v="3"/>
    <x v="76"/>
    <n v="0"/>
    <n v="0"/>
    <n v="0"/>
    <n v="0"/>
    <n v="0"/>
    <s v="N/A"/>
    <n v="0"/>
    <n v="0"/>
    <n v="0"/>
    <n v="0"/>
    <n v="0"/>
    <n v="0"/>
    <n v="0"/>
    <n v="0"/>
    <n v="0"/>
    <n v="0"/>
    <n v="0"/>
    <n v="0"/>
    <n v="0"/>
    <s v="FED HOUSNG &amp; COMM DEV FND"/>
    <s v="FHCD 2013 HSG REPAIR ADMIN C13"/>
    <s v="PROGRAM YEAR PROJECTS"/>
    <s v="HOUSING AND COMMUNITY DEVELOPMENT"/>
  </r>
  <r>
    <x v="0"/>
    <s v="1119284"/>
    <s v="350047"/>
    <x v="77"/>
    <s v="5590000"/>
    <n v="2015"/>
    <x v="3"/>
    <x v="77"/>
    <n v="0"/>
    <n v="0"/>
    <n v="0"/>
    <n v="0"/>
    <n v="0"/>
    <s v="N/A"/>
    <n v="0"/>
    <n v="0"/>
    <n v="0"/>
    <n v="0"/>
    <n v="0"/>
    <n v="0"/>
    <n v="0"/>
    <n v="0"/>
    <n v="0"/>
    <n v="0"/>
    <n v="0"/>
    <n v="0"/>
    <n v="0"/>
    <s v="FED HOUSNG &amp; COMM DEV FND"/>
    <s v="FHCD 2013 HSG REPAIR ADMIN C13"/>
    <s v="PROGRAM YEAR PROJECTS"/>
    <s v="HOUSING AND COMMUNITY DEVELOPMENT"/>
  </r>
  <r>
    <x v="0"/>
    <s v="1119284"/>
    <s v="350047"/>
    <x v="42"/>
    <s v="5590000"/>
    <n v="2015"/>
    <x v="3"/>
    <x v="42"/>
    <n v="0"/>
    <n v="0"/>
    <n v="0"/>
    <n v="0"/>
    <n v="0"/>
    <s v="N/A"/>
    <n v="0"/>
    <n v="0"/>
    <n v="0"/>
    <n v="0"/>
    <n v="0"/>
    <n v="0"/>
    <n v="0"/>
    <n v="0"/>
    <n v="0"/>
    <n v="0"/>
    <n v="0"/>
    <n v="0"/>
    <n v="0"/>
    <s v="FED HOUSNG &amp; COMM DEV FND"/>
    <s v="FHCD 2013 HSG REPAIR ADMIN C13"/>
    <s v="PROGRAM YEAR PROJECTS"/>
    <s v="HOUSING AND COMMUNITY DEVELOPMENT"/>
  </r>
  <r>
    <x v="0"/>
    <s v="1119284"/>
    <s v="350047"/>
    <x v="145"/>
    <s v="5590000"/>
    <n v="2015"/>
    <x v="3"/>
    <x v="145"/>
    <n v="0"/>
    <n v="0"/>
    <n v="0"/>
    <n v="0"/>
    <n v="0"/>
    <s v="N/A"/>
    <n v="0"/>
    <n v="0"/>
    <n v="0"/>
    <n v="0"/>
    <n v="0"/>
    <n v="0"/>
    <n v="0"/>
    <n v="0"/>
    <n v="0"/>
    <n v="0"/>
    <n v="0"/>
    <n v="0"/>
    <n v="0"/>
    <s v="FED HOUSNG &amp; COMM DEV FND"/>
    <s v="FHCD 2013 HSG REPAIR ADMIN C13"/>
    <s v="PROGRAM YEAR PROJECTS"/>
    <s v="HOUSING AND COMMUNITY DEVELOPMENT"/>
  </r>
  <r>
    <x v="0"/>
    <s v="1119284"/>
    <s v="350047"/>
    <x v="110"/>
    <s v="5590000"/>
    <n v="2015"/>
    <x v="3"/>
    <x v="110"/>
    <n v="0"/>
    <n v="0"/>
    <n v="0"/>
    <n v="0"/>
    <n v="0"/>
    <s v="N/A"/>
    <n v="0"/>
    <n v="0"/>
    <n v="0"/>
    <n v="0"/>
    <n v="0"/>
    <n v="0"/>
    <n v="0"/>
    <n v="0"/>
    <n v="0"/>
    <n v="0"/>
    <n v="0"/>
    <n v="0"/>
    <n v="0"/>
    <s v="FED HOUSNG &amp; COMM DEV FND"/>
    <s v="FHCD 2013 HSG REPAIR ADMIN C13"/>
    <s v="PROGRAM YEAR PROJECTS"/>
    <s v="HOUSING AND COMMUNITY DEVELOPMENT"/>
  </r>
  <r>
    <x v="0"/>
    <s v="1119284"/>
    <s v="350047"/>
    <x v="53"/>
    <s v="5590000"/>
    <n v="2015"/>
    <x v="3"/>
    <x v="53"/>
    <n v="0"/>
    <n v="0"/>
    <n v="0"/>
    <n v="0"/>
    <n v="0"/>
    <s v="N/A"/>
    <n v="0"/>
    <n v="0"/>
    <n v="0"/>
    <n v="0"/>
    <n v="0"/>
    <n v="0"/>
    <n v="0"/>
    <n v="0"/>
    <n v="0"/>
    <n v="0"/>
    <n v="0"/>
    <n v="0"/>
    <n v="0"/>
    <s v="FED HOUSNG &amp; COMM DEV FND"/>
    <s v="FHCD 2013 HSG REPAIR ADMIN C13"/>
    <s v="PROGRAM YEAR PROJECTS"/>
    <s v="HOUSING AND COMMUNITY DEVELOPMENT"/>
  </r>
  <r>
    <x v="0"/>
    <s v="1119284"/>
    <s v="350047"/>
    <x v="54"/>
    <s v="5590000"/>
    <n v="2015"/>
    <x v="3"/>
    <x v="54"/>
    <n v="0"/>
    <n v="0"/>
    <n v="0"/>
    <n v="0"/>
    <n v="0"/>
    <s v="N/A"/>
    <n v="0"/>
    <n v="0"/>
    <n v="0"/>
    <n v="0"/>
    <n v="0"/>
    <n v="0"/>
    <n v="0"/>
    <n v="0"/>
    <n v="0"/>
    <n v="0"/>
    <n v="0"/>
    <n v="0"/>
    <n v="0"/>
    <s v="FED HOUSNG &amp; COMM DEV FND"/>
    <s v="FHCD 2013 HSG REPAIR ADMIN C13"/>
    <s v="PROGRAM YEAR PROJECTS"/>
    <s v="HOUSING AND COMMUNITY DEVELOPMENT"/>
  </r>
  <r>
    <x v="0"/>
    <s v="1119304"/>
    <s v="000000"/>
    <x v="6"/>
    <s v="0000000"/>
    <n v="2015"/>
    <x v="0"/>
    <x v="6"/>
    <n v="0"/>
    <n v="0"/>
    <n v="-711.07"/>
    <n v="0"/>
    <n v="711.07"/>
    <s v="N/A"/>
    <n v="-711.07"/>
    <n v="0"/>
    <n v="0"/>
    <n v="665.99"/>
    <n v="0"/>
    <n v="0"/>
    <n v="0"/>
    <n v="0"/>
    <n v="0"/>
    <n v="3172.51"/>
    <n v="-3838.5"/>
    <n v="0"/>
    <n v="0"/>
    <s v="FED HOUSNG &amp; COMM DEV FND"/>
    <s v="FHCD 2013 ESG ADMIN E13"/>
    <s v="DEFAULT"/>
    <s v="Default"/>
  </r>
  <r>
    <x v="0"/>
    <s v="1119304"/>
    <s v="000000"/>
    <x v="9"/>
    <s v="0000000"/>
    <n v="2015"/>
    <x v="0"/>
    <x v="9"/>
    <n v="0"/>
    <n v="0"/>
    <n v="-3094.82"/>
    <n v="0"/>
    <n v="3094.82"/>
    <s v="N/A"/>
    <n v="-428.21000000000004"/>
    <n v="0"/>
    <n v="0"/>
    <n v="0"/>
    <n v="0"/>
    <n v="0"/>
    <n v="-2666.61"/>
    <n v="0"/>
    <n v="0"/>
    <n v="0"/>
    <n v="0"/>
    <n v="0"/>
    <n v="0"/>
    <s v="FED HOUSNG &amp; COMM DEV FND"/>
    <s v="FHCD 2013 ESG ADMIN E13"/>
    <s v="DEFAULT"/>
    <s v="Default"/>
  </r>
  <r>
    <x v="0"/>
    <s v="1119304"/>
    <s v="000000"/>
    <x v="29"/>
    <s v="0000000"/>
    <n v="2015"/>
    <x v="1"/>
    <x v="29"/>
    <n v="0"/>
    <n v="0"/>
    <n v="2004.93"/>
    <n v="0"/>
    <n v="-2004.93"/>
    <s v="N/A"/>
    <n v="-661.68000000000006"/>
    <n v="0"/>
    <n v="0"/>
    <n v="0"/>
    <n v="0"/>
    <n v="0"/>
    <n v="2666.61"/>
    <n v="0"/>
    <n v="0"/>
    <n v="-3838.5"/>
    <n v="3838.5"/>
    <n v="0"/>
    <n v="0"/>
    <s v="FED HOUSNG &amp; COMM DEV FND"/>
    <s v="FHCD 2013 ESG ADMIN E13"/>
    <s v="DEFAULT"/>
    <s v="Default"/>
  </r>
  <r>
    <x v="0"/>
    <s v="1119304"/>
    <s v="350206"/>
    <x v="62"/>
    <s v="0000000"/>
    <n v="2015"/>
    <x v="4"/>
    <x v="62"/>
    <n v="0"/>
    <n v="0"/>
    <n v="-4504.49"/>
    <n v="0"/>
    <n v="4504.49"/>
    <s v="N/A"/>
    <n v="0"/>
    <n v="0"/>
    <n v="0"/>
    <n v="-665.99"/>
    <n v="0"/>
    <n v="0"/>
    <n v="0"/>
    <n v="0"/>
    <n v="0"/>
    <n v="0"/>
    <n v="-3838.5"/>
    <n v="0"/>
    <n v="0"/>
    <s v="FED HOUSNG &amp; COMM DEV FND"/>
    <s v="FHCD 2013 ESG ADMIN E13"/>
    <s v="ESG PROGRAM"/>
    <s v="Default"/>
  </r>
  <r>
    <x v="0"/>
    <s v="1119304"/>
    <s v="350206"/>
    <x v="38"/>
    <s v="5590000"/>
    <n v="2015"/>
    <x v="3"/>
    <x v="38"/>
    <n v="0"/>
    <n v="0"/>
    <n v="0"/>
    <n v="0"/>
    <n v="0"/>
    <s v="N/A"/>
    <n v="0"/>
    <n v="0"/>
    <n v="0"/>
    <n v="0"/>
    <n v="0"/>
    <n v="0"/>
    <n v="0"/>
    <n v="0"/>
    <n v="0"/>
    <n v="0"/>
    <n v="0"/>
    <n v="0"/>
    <n v="0"/>
    <s v="FED HOUSNG &amp; COMM DEV FND"/>
    <s v="FHCD 2013 ESG ADMIN E13"/>
    <s v="ESG PROGRAM"/>
    <s v="HOUSING AND COMMUNITY DEVELOPMENT"/>
  </r>
  <r>
    <x v="0"/>
    <s v="1119304"/>
    <s v="350206"/>
    <x v="38"/>
    <s v="5592000"/>
    <n v="2015"/>
    <x v="3"/>
    <x v="38"/>
    <n v="0"/>
    <n v="0"/>
    <n v="478.68"/>
    <n v="0"/>
    <n v="-478.68"/>
    <s v="N/A"/>
    <n v="0"/>
    <n v="270.56"/>
    <n v="208.12"/>
    <n v="0"/>
    <n v="0"/>
    <n v="0"/>
    <n v="0"/>
    <n v="0"/>
    <n v="0"/>
    <n v="0"/>
    <n v="0"/>
    <n v="0"/>
    <n v="0"/>
    <s v="FED HOUSNG &amp; COMM DEV FND"/>
    <s v="FHCD 2013 ESG ADMIN E13"/>
    <s v="ESG PROGRAM"/>
    <s v="HOUSING AND COMMUNITY SERVICES"/>
  </r>
  <r>
    <x v="0"/>
    <s v="1119304"/>
    <s v="350206"/>
    <x v="105"/>
    <s v="5592000"/>
    <n v="2015"/>
    <x v="3"/>
    <x v="105"/>
    <n v="0"/>
    <n v="0"/>
    <n v="187.31"/>
    <n v="0"/>
    <n v="-187.31"/>
    <s v="N/A"/>
    <n v="0"/>
    <n v="0"/>
    <n v="187.31"/>
    <n v="0"/>
    <n v="0"/>
    <n v="0"/>
    <n v="0"/>
    <n v="0"/>
    <n v="0"/>
    <n v="0"/>
    <n v="0"/>
    <n v="0"/>
    <n v="0"/>
    <s v="FED HOUSNG &amp; COMM DEV FND"/>
    <s v="FHCD 2013 ESG ADMIN E13"/>
    <s v="ESG PROGRAM"/>
    <s v="HOUSING AND COMMUNITY SERVICES"/>
  </r>
  <r>
    <x v="0"/>
    <s v="1119304"/>
    <s v="350206"/>
    <x v="70"/>
    <s v="5590000"/>
    <n v="2015"/>
    <x v="3"/>
    <x v="70"/>
    <n v="0"/>
    <n v="0"/>
    <n v="0"/>
    <n v="0"/>
    <n v="0"/>
    <s v="N/A"/>
    <n v="0"/>
    <n v="0"/>
    <n v="0"/>
    <n v="0"/>
    <n v="0"/>
    <n v="0"/>
    <n v="0"/>
    <n v="0"/>
    <n v="0"/>
    <n v="0"/>
    <n v="0"/>
    <n v="0"/>
    <n v="0"/>
    <s v="FED HOUSNG &amp; COMM DEV FND"/>
    <s v="FHCD 2013 ESG ADMIN E13"/>
    <s v="ESG PROGRAM"/>
    <s v="HOUSING AND COMMUNITY DEVELOPMENT"/>
  </r>
  <r>
    <x v="0"/>
    <s v="1119304"/>
    <s v="350206"/>
    <x v="70"/>
    <s v="5592000"/>
    <n v="2015"/>
    <x v="3"/>
    <x v="70"/>
    <n v="0"/>
    <n v="0"/>
    <n v="0"/>
    <n v="0"/>
    <n v="0"/>
    <s v="N/A"/>
    <n v="0"/>
    <n v="0"/>
    <n v="0"/>
    <n v="0"/>
    <n v="0"/>
    <n v="0"/>
    <n v="0"/>
    <n v="0"/>
    <n v="0"/>
    <n v="0"/>
    <n v="0"/>
    <n v="0"/>
    <n v="0"/>
    <s v="FED HOUSNG &amp; COMM DEV FND"/>
    <s v="FHCD 2013 ESG ADMIN E13"/>
    <s v="ESG PROGRAM"/>
    <s v="HOUSING AND COMMUNITY SERVICES"/>
  </r>
  <r>
    <x v="0"/>
    <s v="1119304"/>
    <s v="350206"/>
    <x v="71"/>
    <s v="5590000"/>
    <n v="2015"/>
    <x v="3"/>
    <x v="71"/>
    <n v="0"/>
    <n v="0"/>
    <n v="0"/>
    <n v="0"/>
    <n v="0"/>
    <s v="N/A"/>
    <n v="0"/>
    <n v="0"/>
    <n v="0"/>
    <n v="0"/>
    <n v="0"/>
    <n v="0"/>
    <n v="0"/>
    <n v="0"/>
    <n v="0"/>
    <n v="0"/>
    <n v="0"/>
    <n v="0"/>
    <n v="0"/>
    <s v="FED HOUSNG &amp; COMM DEV FND"/>
    <s v="FHCD 2013 ESG ADMIN E13"/>
    <s v="ESG PROGRAM"/>
    <s v="HOUSING AND COMMUNITY DEVELOPMENT"/>
  </r>
  <r>
    <x v="0"/>
    <s v="1119304"/>
    <s v="350206"/>
    <x v="71"/>
    <s v="5592000"/>
    <n v="2015"/>
    <x v="3"/>
    <x v="71"/>
    <n v="0"/>
    <n v="0"/>
    <n v="0"/>
    <n v="0"/>
    <n v="0"/>
    <s v="N/A"/>
    <n v="0"/>
    <n v="0"/>
    <n v="0"/>
    <n v="0"/>
    <n v="0"/>
    <n v="0"/>
    <n v="0"/>
    <n v="0"/>
    <n v="0"/>
    <n v="0"/>
    <n v="0"/>
    <n v="0"/>
    <n v="0"/>
    <s v="FED HOUSNG &amp; COMM DEV FND"/>
    <s v="FHCD 2013 ESG ADMIN E13"/>
    <s v="ESG PROGRAM"/>
    <s v="HOUSING AND COMMUNITY SERVICES"/>
  </r>
  <r>
    <x v="0"/>
    <s v="1119304"/>
    <s v="350206"/>
    <x v="72"/>
    <s v="5590000"/>
    <n v="2015"/>
    <x v="3"/>
    <x v="72"/>
    <n v="0"/>
    <n v="0"/>
    <n v="0"/>
    <n v="0"/>
    <n v="0"/>
    <s v="N/A"/>
    <n v="0"/>
    <n v="0"/>
    <n v="0"/>
    <n v="0"/>
    <n v="0"/>
    <n v="0"/>
    <n v="0"/>
    <n v="0"/>
    <n v="0"/>
    <n v="0"/>
    <n v="0"/>
    <n v="0"/>
    <n v="0"/>
    <s v="FED HOUSNG &amp; COMM DEV FND"/>
    <s v="FHCD 2013 ESG ADMIN E13"/>
    <s v="ESG PROGRAM"/>
    <s v="HOUSING AND COMMUNITY DEVELOPMENT"/>
  </r>
  <r>
    <x v="0"/>
    <s v="1119304"/>
    <s v="350206"/>
    <x v="72"/>
    <s v="5592000"/>
    <n v="2015"/>
    <x v="3"/>
    <x v="72"/>
    <n v="0"/>
    <n v="0"/>
    <n v="0"/>
    <n v="0"/>
    <n v="0"/>
    <s v="N/A"/>
    <n v="0"/>
    <n v="0"/>
    <n v="0"/>
    <n v="0"/>
    <n v="0"/>
    <n v="0"/>
    <n v="0"/>
    <n v="0"/>
    <n v="0"/>
    <n v="0"/>
    <n v="0"/>
    <n v="0"/>
    <n v="0"/>
    <s v="FED HOUSNG &amp; COMM DEV FND"/>
    <s v="FHCD 2013 ESG ADMIN E13"/>
    <s v="ESG PROGRAM"/>
    <s v="HOUSING AND COMMUNITY SERVICES"/>
  </r>
  <r>
    <x v="0"/>
    <s v="1119304"/>
    <s v="350206"/>
    <x v="132"/>
    <s v="5592000"/>
    <n v="2015"/>
    <x v="3"/>
    <x v="132"/>
    <n v="0"/>
    <n v="0"/>
    <n v="36.1"/>
    <n v="0"/>
    <n v="-36.1"/>
    <s v="N/A"/>
    <n v="0"/>
    <n v="0"/>
    <n v="0"/>
    <n v="0"/>
    <n v="0"/>
    <n v="0"/>
    <n v="0"/>
    <n v="0"/>
    <n v="0"/>
    <n v="36.1"/>
    <n v="0"/>
    <n v="0"/>
    <n v="0"/>
    <s v="FED HOUSNG &amp; COMM DEV FND"/>
    <s v="FHCD 2013 ESG ADMIN E13"/>
    <s v="ESG PROGRAM"/>
    <s v="HOUSING AND COMMUNITY SERVICES"/>
  </r>
  <r>
    <x v="0"/>
    <s v="1119304"/>
    <s v="350206"/>
    <x v="82"/>
    <s v="5592000"/>
    <n v="2015"/>
    <x v="3"/>
    <x v="82"/>
    <n v="0"/>
    <n v="0"/>
    <n v="5.09"/>
    <n v="0"/>
    <n v="-5.09"/>
    <s v="N/A"/>
    <n v="0"/>
    <n v="0"/>
    <n v="0"/>
    <n v="0"/>
    <n v="0"/>
    <n v="0"/>
    <n v="0"/>
    <n v="0"/>
    <n v="0"/>
    <n v="5.09"/>
    <n v="0"/>
    <n v="0"/>
    <n v="0"/>
    <s v="FED HOUSNG &amp; COMM DEV FND"/>
    <s v="FHCD 2013 ESG ADMIN E13"/>
    <s v="ESG PROGRAM"/>
    <s v="HOUSING AND COMMUNITY SERVICES"/>
  </r>
  <r>
    <x v="0"/>
    <s v="1119304"/>
    <s v="350206"/>
    <x v="84"/>
    <s v="5592000"/>
    <n v="2015"/>
    <x v="3"/>
    <x v="84"/>
    <n v="0"/>
    <n v="0"/>
    <n v="229.44"/>
    <n v="0"/>
    <n v="-229.44"/>
    <s v="N/A"/>
    <n v="0"/>
    <n v="0"/>
    <n v="0"/>
    <n v="0"/>
    <n v="0"/>
    <n v="0"/>
    <n v="0"/>
    <n v="0"/>
    <n v="0"/>
    <n v="229.44"/>
    <n v="0"/>
    <n v="0"/>
    <n v="0"/>
    <s v="FED HOUSNG &amp; COMM DEV FND"/>
    <s v="FHCD 2013 ESG ADMIN E13"/>
    <s v="ESG PROGRAM"/>
    <s v="HOUSING AND COMMUNITY SERVICES"/>
  </r>
  <r>
    <x v="0"/>
    <s v="1119304"/>
    <s v="350206"/>
    <x v="85"/>
    <s v="5592000"/>
    <n v="2015"/>
    <x v="3"/>
    <x v="85"/>
    <n v="0"/>
    <n v="0"/>
    <n v="1241.69"/>
    <n v="0"/>
    <n v="-1241.69"/>
    <s v="N/A"/>
    <n v="0"/>
    <n v="0"/>
    <n v="0"/>
    <n v="0"/>
    <n v="0"/>
    <n v="0"/>
    <n v="0"/>
    <n v="0"/>
    <n v="0"/>
    <n v="1241.69"/>
    <n v="0"/>
    <n v="0"/>
    <n v="0"/>
    <s v="FED HOUSNG &amp; COMM DEV FND"/>
    <s v="FHCD 2013 ESG ADMIN E13"/>
    <s v="ESG PROGRAM"/>
    <s v="HOUSING AND COMMUNITY SERVICES"/>
  </r>
  <r>
    <x v="0"/>
    <s v="1119304"/>
    <s v="350206"/>
    <x v="86"/>
    <s v="5592000"/>
    <n v="2015"/>
    <x v="3"/>
    <x v="86"/>
    <n v="0"/>
    <n v="0"/>
    <n v="334.32"/>
    <n v="0"/>
    <n v="-334.32"/>
    <s v="N/A"/>
    <n v="0"/>
    <n v="0"/>
    <n v="0"/>
    <n v="0"/>
    <n v="0"/>
    <n v="0"/>
    <n v="0"/>
    <n v="0"/>
    <n v="0"/>
    <n v="334.32"/>
    <n v="0"/>
    <n v="0"/>
    <n v="0"/>
    <s v="FED HOUSNG &amp; COMM DEV FND"/>
    <s v="FHCD 2013 ESG ADMIN E13"/>
    <s v="ESG PROGRAM"/>
    <s v="HOUSING AND COMMUNITY SERVICES"/>
  </r>
  <r>
    <x v="0"/>
    <s v="1119304"/>
    <s v="350206"/>
    <x v="87"/>
    <s v="5592000"/>
    <n v="2015"/>
    <x v="3"/>
    <x v="87"/>
    <n v="0"/>
    <n v="0"/>
    <n v="507.33"/>
    <n v="0"/>
    <n v="-507.33"/>
    <s v="N/A"/>
    <n v="0"/>
    <n v="0"/>
    <n v="0"/>
    <n v="0"/>
    <n v="0"/>
    <n v="0"/>
    <n v="0"/>
    <n v="0"/>
    <n v="0"/>
    <n v="507.33"/>
    <n v="0"/>
    <n v="0"/>
    <n v="0"/>
    <s v="FED HOUSNG &amp; COMM DEV FND"/>
    <s v="FHCD 2013 ESG ADMIN E13"/>
    <s v="ESG PROGRAM"/>
    <s v="HOUSING AND COMMUNITY SERVICES"/>
  </r>
  <r>
    <x v="0"/>
    <s v="1119304"/>
    <s v="350206"/>
    <x v="88"/>
    <s v="5592000"/>
    <n v="2015"/>
    <x v="3"/>
    <x v="88"/>
    <n v="0"/>
    <n v="0"/>
    <n v="364.6"/>
    <n v="0"/>
    <n v="-364.6"/>
    <s v="N/A"/>
    <n v="0"/>
    <n v="0"/>
    <n v="0"/>
    <n v="0"/>
    <n v="0"/>
    <n v="0"/>
    <n v="0"/>
    <n v="0"/>
    <n v="0"/>
    <n v="364.6"/>
    <n v="0"/>
    <n v="0"/>
    <n v="0"/>
    <s v="FED HOUSNG &amp; COMM DEV FND"/>
    <s v="FHCD 2013 ESG ADMIN E13"/>
    <s v="ESG PROGRAM"/>
    <s v="HOUSING AND COMMUNITY SERVICES"/>
  </r>
  <r>
    <x v="0"/>
    <s v="1119304"/>
    <s v="350206"/>
    <x v="89"/>
    <s v="5592000"/>
    <n v="2015"/>
    <x v="3"/>
    <x v="89"/>
    <n v="0"/>
    <n v="0"/>
    <n v="81.09"/>
    <n v="0"/>
    <n v="-81.09"/>
    <s v="N/A"/>
    <n v="0"/>
    <n v="0"/>
    <n v="0"/>
    <n v="0"/>
    <n v="0"/>
    <n v="0"/>
    <n v="0"/>
    <n v="0"/>
    <n v="0"/>
    <n v="81.09"/>
    <n v="0"/>
    <n v="0"/>
    <n v="0"/>
    <s v="FED HOUSNG &amp; COMM DEV FND"/>
    <s v="FHCD 2013 ESG ADMIN E13"/>
    <s v="ESG PROGRAM"/>
    <s v="HOUSING AND COMMUNITY SERVICES"/>
  </r>
  <r>
    <x v="0"/>
    <s v="1119304"/>
    <s v="350206"/>
    <x v="90"/>
    <s v="5592000"/>
    <n v="2015"/>
    <x v="3"/>
    <x v="90"/>
    <n v="0"/>
    <n v="0"/>
    <n v="4.32"/>
    <n v="0"/>
    <n v="-4.32"/>
    <s v="N/A"/>
    <n v="0"/>
    <n v="0"/>
    <n v="0"/>
    <n v="0"/>
    <n v="0"/>
    <n v="0"/>
    <n v="0"/>
    <n v="0"/>
    <n v="0"/>
    <n v="4.32"/>
    <n v="0"/>
    <n v="0"/>
    <n v="0"/>
    <s v="FED HOUSNG &amp; COMM DEV FND"/>
    <s v="FHCD 2013 ESG ADMIN E13"/>
    <s v="ESG PROGRAM"/>
    <s v="HOUSING AND COMMUNITY SERVICES"/>
  </r>
  <r>
    <x v="0"/>
    <s v="1119304"/>
    <s v="350206"/>
    <x v="92"/>
    <s v="5592000"/>
    <n v="2015"/>
    <x v="3"/>
    <x v="92"/>
    <n v="0"/>
    <n v="0"/>
    <n v="6.1000000000000005"/>
    <n v="0"/>
    <n v="-6.1000000000000005"/>
    <s v="N/A"/>
    <n v="0"/>
    <n v="0"/>
    <n v="0"/>
    <n v="0"/>
    <n v="0"/>
    <n v="0"/>
    <n v="0"/>
    <n v="0"/>
    <n v="0"/>
    <n v="6.1000000000000005"/>
    <n v="0"/>
    <n v="0"/>
    <n v="0"/>
    <s v="FED HOUSNG &amp; COMM DEV FND"/>
    <s v="FHCD 2013 ESG ADMIN E13"/>
    <s v="ESG PROGRAM"/>
    <s v="HOUSING AND COMMUNITY SERVICES"/>
  </r>
  <r>
    <x v="0"/>
    <s v="1119304"/>
    <s v="350206"/>
    <x v="47"/>
    <s v="5592000"/>
    <n v="2015"/>
    <x v="3"/>
    <x v="47"/>
    <n v="0"/>
    <n v="0"/>
    <n v="344.5"/>
    <n v="0"/>
    <n v="-344.5"/>
    <s v="N/A"/>
    <n v="0"/>
    <n v="0"/>
    <n v="0"/>
    <n v="0"/>
    <n v="0"/>
    <n v="0"/>
    <n v="0"/>
    <n v="0"/>
    <n v="0"/>
    <n v="344.5"/>
    <n v="0"/>
    <n v="0"/>
    <n v="0"/>
    <s v="FED HOUSNG &amp; COMM DEV FND"/>
    <s v="FHCD 2013 ESG ADMIN E13"/>
    <s v="ESG PROGRAM"/>
    <s v="HOUSING AND COMMUNITY SERVICES"/>
  </r>
  <r>
    <x v="0"/>
    <s v="1119304"/>
    <s v="350206"/>
    <x v="48"/>
    <s v="5592000"/>
    <n v="2015"/>
    <x v="3"/>
    <x v="48"/>
    <n v="0"/>
    <n v="0"/>
    <n v="223.07"/>
    <n v="0"/>
    <n v="-223.07"/>
    <s v="N/A"/>
    <n v="0"/>
    <n v="0"/>
    <n v="0"/>
    <n v="0"/>
    <n v="0"/>
    <n v="0"/>
    <n v="0"/>
    <n v="0"/>
    <n v="0"/>
    <n v="223.07"/>
    <n v="0"/>
    <n v="0"/>
    <n v="0"/>
    <s v="FED HOUSNG &amp; COMM DEV FND"/>
    <s v="FHCD 2013 ESG ADMIN E13"/>
    <s v="ESG PROGRAM"/>
    <s v="HOUSING AND COMMUNITY SERVICES"/>
  </r>
  <r>
    <x v="0"/>
    <s v="1119304"/>
    <s v="350206"/>
    <x v="49"/>
    <s v="5592000"/>
    <n v="2015"/>
    <x v="3"/>
    <x v="49"/>
    <n v="0"/>
    <n v="0"/>
    <n v="73.88"/>
    <n v="0"/>
    <n v="-73.88"/>
    <s v="N/A"/>
    <n v="0"/>
    <n v="0"/>
    <n v="0"/>
    <n v="0"/>
    <n v="0"/>
    <n v="0"/>
    <n v="0"/>
    <n v="0"/>
    <n v="0"/>
    <n v="73.88"/>
    <n v="0"/>
    <n v="0"/>
    <n v="0"/>
    <s v="FED HOUSNG &amp; COMM DEV FND"/>
    <s v="FHCD 2013 ESG ADMIN E13"/>
    <s v="ESG PROGRAM"/>
    <s v="HOUSING AND COMMUNITY SERVICES"/>
  </r>
  <r>
    <x v="0"/>
    <s v="1119304"/>
    <s v="350206"/>
    <x v="50"/>
    <s v="5592000"/>
    <n v="2015"/>
    <x v="3"/>
    <x v="50"/>
    <n v="0"/>
    <n v="0"/>
    <n v="14.88"/>
    <n v="0"/>
    <n v="-14.88"/>
    <s v="N/A"/>
    <n v="0"/>
    <n v="0"/>
    <n v="0"/>
    <n v="0"/>
    <n v="0"/>
    <n v="0"/>
    <n v="0"/>
    <n v="0"/>
    <n v="0"/>
    <n v="14.88"/>
    <n v="0"/>
    <n v="0"/>
    <n v="0"/>
    <s v="FED HOUSNG &amp; COMM DEV FND"/>
    <s v="FHCD 2013 ESG ADMIN E13"/>
    <s v="ESG PROGRAM"/>
    <s v="HOUSING AND COMMUNITY SERVICES"/>
  </r>
  <r>
    <x v="0"/>
    <s v="1119304"/>
    <s v="350206"/>
    <x v="93"/>
    <s v="5592000"/>
    <n v="2015"/>
    <x v="3"/>
    <x v="93"/>
    <n v="0"/>
    <n v="0"/>
    <n v="146.69"/>
    <n v="0"/>
    <n v="-146.69"/>
    <s v="N/A"/>
    <n v="0"/>
    <n v="0"/>
    <n v="0"/>
    <n v="0"/>
    <n v="0"/>
    <n v="0"/>
    <n v="0"/>
    <n v="0"/>
    <n v="0"/>
    <n v="146.69"/>
    <n v="0"/>
    <n v="0"/>
    <n v="0"/>
    <s v="FED HOUSNG &amp; COMM DEV FND"/>
    <s v="FHCD 2013 ESG ADMIN E13"/>
    <s v="ESG PROGRAM"/>
    <s v="HOUSING AND COMMUNITY SERVICES"/>
  </r>
  <r>
    <x v="0"/>
    <s v="1119304"/>
    <s v="350206"/>
    <x v="109"/>
    <s v="5592000"/>
    <n v="2015"/>
    <x v="3"/>
    <x v="109"/>
    <n v="0"/>
    <n v="0"/>
    <n v="194.62"/>
    <n v="0"/>
    <n v="-194.62"/>
    <s v="N/A"/>
    <n v="0"/>
    <n v="0"/>
    <n v="0"/>
    <n v="0"/>
    <n v="0"/>
    <n v="0"/>
    <n v="0"/>
    <n v="0"/>
    <n v="0"/>
    <n v="194.62"/>
    <n v="0"/>
    <n v="0"/>
    <n v="0"/>
    <s v="FED HOUSNG &amp; COMM DEV FND"/>
    <s v="FHCD 2013 ESG ADMIN E13"/>
    <s v="ESG PROGRAM"/>
    <s v="HOUSING AND COMMUNITY SERVICES"/>
  </r>
  <r>
    <x v="0"/>
    <s v="1119304"/>
    <s v="350206"/>
    <x v="100"/>
    <s v="5592000"/>
    <n v="2015"/>
    <x v="3"/>
    <x v="100"/>
    <n v="0"/>
    <n v="0"/>
    <n v="30.78"/>
    <n v="0"/>
    <n v="-30.78"/>
    <s v="N/A"/>
    <n v="0"/>
    <n v="0"/>
    <n v="0"/>
    <n v="0"/>
    <n v="0"/>
    <n v="0"/>
    <n v="0"/>
    <n v="0"/>
    <n v="0"/>
    <n v="30.78"/>
    <n v="0"/>
    <n v="0"/>
    <n v="0"/>
    <s v="FED HOUSNG &amp; COMM DEV FND"/>
    <s v="FHCD 2013 ESG ADMIN E13"/>
    <s v="ESG PROGRAM"/>
    <s v="HOUSING AND COMMUNITY SERVICES"/>
  </r>
  <r>
    <x v="0"/>
    <s v="1119304"/>
    <s v="350206"/>
    <x v="53"/>
    <s v="5590000"/>
    <n v="2015"/>
    <x v="3"/>
    <x v="53"/>
    <n v="0"/>
    <n v="0"/>
    <n v="0"/>
    <n v="0"/>
    <n v="0"/>
    <s v="N/A"/>
    <n v="0"/>
    <n v="0"/>
    <n v="0"/>
    <n v="0"/>
    <n v="0"/>
    <n v="0"/>
    <n v="0"/>
    <n v="0"/>
    <n v="0"/>
    <n v="0"/>
    <n v="0"/>
    <n v="0"/>
    <n v="0"/>
    <s v="FED HOUSNG &amp; COMM DEV FND"/>
    <s v="FHCD 2013 ESG ADMIN E13"/>
    <s v="ESG PROGRAM"/>
    <s v="HOUSING AND COMMUNITY DEVELOPMENT"/>
  </r>
  <r>
    <x v="0"/>
    <s v="1119304"/>
    <s v="350206"/>
    <x v="54"/>
    <s v="5590000"/>
    <n v="2015"/>
    <x v="3"/>
    <x v="54"/>
    <n v="0"/>
    <n v="0"/>
    <n v="0"/>
    <n v="0"/>
    <n v="0"/>
    <s v="N/A"/>
    <n v="0"/>
    <n v="0"/>
    <n v="0"/>
    <n v="0"/>
    <n v="0"/>
    <n v="0"/>
    <n v="0"/>
    <n v="0"/>
    <n v="0"/>
    <n v="0"/>
    <n v="0"/>
    <n v="0"/>
    <n v="0"/>
    <s v="FED HOUSNG &amp; COMM DEV FND"/>
    <s v="FHCD 2013 ESG ADMIN E13"/>
    <s v="ESG PROGRAM"/>
    <s v="HOUSING AND COMMUNITY DEVELOPMENT"/>
  </r>
  <r>
    <x v="0"/>
    <s v="1120104"/>
    <s v="000000"/>
    <x v="6"/>
    <s v="0000000"/>
    <n v="2015"/>
    <x v="0"/>
    <x v="6"/>
    <n v="0"/>
    <n v="0"/>
    <n v="5494.63"/>
    <n v="0"/>
    <n v="-5494.63"/>
    <s v="N/A"/>
    <n v="11586.14"/>
    <n v="-10205.280000000001"/>
    <n v="10910.58"/>
    <n v="-10744.300000000001"/>
    <n v="-1390.74"/>
    <n v="656.30000000000007"/>
    <n v="-127.87"/>
    <n v="-554.91999999999996"/>
    <n v="171003.07"/>
    <n v="-170564.72"/>
    <n v="-1110.7"/>
    <n v="6037.07"/>
    <n v="0"/>
    <s v="FED HOUSNG &amp; COMM DEV FND"/>
    <s v="FHCD BURIEN DOTTIE HRPR PK C13"/>
    <s v="DEFAULT"/>
    <s v="Default"/>
  </r>
  <r>
    <x v="0"/>
    <s v="1120104"/>
    <s v="000000"/>
    <x v="9"/>
    <s v="0000000"/>
    <n v="2015"/>
    <x v="0"/>
    <x v="9"/>
    <n v="0"/>
    <n v="0"/>
    <n v="-7953.6"/>
    <n v="0"/>
    <n v="7953.6"/>
    <s v="N/A"/>
    <n v="-12141.69"/>
    <n v="-1923.3"/>
    <n v="2089.58"/>
    <n v="24.46"/>
    <n v="-2812.88"/>
    <n v="1237.93"/>
    <n v="-2465.2000000000003"/>
    <n v="695.42"/>
    <n v="3600.7200000000003"/>
    <n v="-40.65"/>
    <n v="3782.01"/>
    <n v="0"/>
    <n v="0"/>
    <s v="FED HOUSNG &amp; COMM DEV FND"/>
    <s v="FHCD BURIEN DOTTIE HRPR PK C13"/>
    <s v="DEFAULT"/>
    <s v="Default"/>
  </r>
  <r>
    <x v="0"/>
    <s v="1120104"/>
    <s v="000000"/>
    <x v="29"/>
    <s v="0000000"/>
    <n v="2015"/>
    <x v="1"/>
    <x v="29"/>
    <n v="0"/>
    <n v="0"/>
    <n v="-4427.24"/>
    <n v="0"/>
    <n v="4427.24"/>
    <s v="N/A"/>
    <n v="0"/>
    <n v="1684.15"/>
    <n v="0"/>
    <n v="0"/>
    <n v="698.84"/>
    <n v="0"/>
    <n v="1227.27"/>
    <n v="0"/>
    <n v="-4255.49"/>
    <n v="0"/>
    <n v="-3782.01"/>
    <n v="0"/>
    <n v="0"/>
    <s v="FED HOUSNG &amp; COMM DEV FND"/>
    <s v="FHCD BURIEN DOTTIE HRPR PK C13"/>
    <s v="DEFAULT"/>
    <s v="Default"/>
  </r>
  <r>
    <x v="0"/>
    <s v="1120104"/>
    <s v="350047"/>
    <x v="55"/>
    <s v="0000000"/>
    <n v="2015"/>
    <x v="4"/>
    <x v="55"/>
    <n v="0"/>
    <n v="0"/>
    <n v="-199823.30000000002"/>
    <n v="0"/>
    <n v="199823.30000000002"/>
    <s v="N/A"/>
    <n v="-239.15"/>
    <n v="-1684.15"/>
    <n v="-13000.16"/>
    <n v="-2114.04"/>
    <n v="-698.84"/>
    <n v="-1894.23"/>
    <n v="-1227.27"/>
    <n v="-1367.77"/>
    <n v="-170490.57"/>
    <n v="-1070.05"/>
    <n v="0"/>
    <n v="-6037.07"/>
    <n v="0"/>
    <s v="FED HOUSNG &amp; COMM DEV FND"/>
    <s v="FHCD BURIEN DOTTIE HRPR PK C13"/>
    <s v="PROGRAM YEAR PROJECTS"/>
    <s v="Default"/>
  </r>
  <r>
    <x v="0"/>
    <s v="1120104"/>
    <s v="350047"/>
    <x v="38"/>
    <s v="5590000"/>
    <n v="2015"/>
    <x v="3"/>
    <x v="38"/>
    <n v="0"/>
    <n v="0"/>
    <n v="0"/>
    <n v="0"/>
    <n v="0"/>
    <s v="N/A"/>
    <n v="0"/>
    <n v="0"/>
    <n v="0"/>
    <n v="0"/>
    <n v="0"/>
    <n v="0"/>
    <n v="0"/>
    <n v="0"/>
    <n v="0"/>
    <n v="0"/>
    <n v="0"/>
    <n v="0"/>
    <n v="0"/>
    <s v="FED HOUSNG &amp; COMM DEV FND"/>
    <s v="FHCD BURIEN DOTTIE HRPR PK C13"/>
    <s v="PROGRAM YEAR PROJECTS"/>
    <s v="HOUSING AND COMMUNITY DEVELOPMENT"/>
  </r>
  <r>
    <x v="0"/>
    <s v="1120104"/>
    <s v="350047"/>
    <x v="38"/>
    <s v="5592000"/>
    <n v="2015"/>
    <x v="3"/>
    <x v="38"/>
    <n v="0"/>
    <n v="0"/>
    <n v="12671.02"/>
    <n v="0"/>
    <n v="-12671.02"/>
    <s v="N/A"/>
    <n v="886.63"/>
    <n v="1543.3500000000001"/>
    <n v="823.22"/>
    <n v="1359.94"/>
    <n v="698.84"/>
    <n v="1043.3499999999999"/>
    <n v="1736.3500000000001"/>
    <n v="837.69"/>
    <n v="286.5"/>
    <n v="0"/>
    <n v="0"/>
    <n v="3455.15"/>
    <n v="0"/>
    <s v="FED HOUSNG &amp; COMM DEV FND"/>
    <s v="FHCD BURIEN DOTTIE HRPR PK C13"/>
    <s v="PROGRAM YEAR PROJECTS"/>
    <s v="HOUSING AND COMMUNITY SERVICES"/>
  </r>
  <r>
    <x v="0"/>
    <s v="1120104"/>
    <s v="350047"/>
    <x v="105"/>
    <s v="5592000"/>
    <n v="2015"/>
    <x v="3"/>
    <x v="105"/>
    <n v="0"/>
    <n v="0"/>
    <n v="0"/>
    <n v="0"/>
    <n v="0"/>
    <s v="N/A"/>
    <n v="0"/>
    <n v="0"/>
    <n v="0"/>
    <n v="0"/>
    <n v="0"/>
    <n v="0"/>
    <n v="0"/>
    <n v="0"/>
    <n v="0"/>
    <n v="0"/>
    <n v="0"/>
    <n v="0"/>
    <n v="0"/>
    <s v="FED HOUSNG &amp; COMM DEV FND"/>
    <s v="FHCD BURIEN DOTTIE HRPR PK C13"/>
    <s v="PROGRAM YEAR PROJECTS"/>
    <s v="HOUSING AND COMMUNITY SERVICES"/>
  </r>
  <r>
    <x v="0"/>
    <s v="1120104"/>
    <s v="350047"/>
    <x v="70"/>
    <s v="5590000"/>
    <n v="2015"/>
    <x v="3"/>
    <x v="70"/>
    <n v="0"/>
    <n v="0"/>
    <n v="0"/>
    <n v="0"/>
    <n v="0"/>
    <s v="N/A"/>
    <n v="0"/>
    <n v="0"/>
    <n v="0"/>
    <n v="0"/>
    <n v="0"/>
    <n v="0"/>
    <n v="0"/>
    <n v="0"/>
    <n v="0"/>
    <n v="0"/>
    <n v="0"/>
    <n v="0"/>
    <n v="0"/>
    <s v="FED HOUSNG &amp; COMM DEV FND"/>
    <s v="FHCD BURIEN DOTTIE HRPR PK C13"/>
    <s v="PROGRAM YEAR PROJECTS"/>
    <s v="HOUSING AND COMMUNITY DEVELOPMENT"/>
  </r>
  <r>
    <x v="0"/>
    <s v="1120104"/>
    <s v="350047"/>
    <x v="70"/>
    <s v="5592000"/>
    <n v="2015"/>
    <x v="3"/>
    <x v="70"/>
    <n v="0"/>
    <n v="0"/>
    <n v="3577.09"/>
    <n v="0"/>
    <n v="-3577.09"/>
    <s v="N/A"/>
    <n v="0"/>
    <n v="0"/>
    <n v="856.34"/>
    <n v="328.18"/>
    <n v="0"/>
    <n v="425.77"/>
    <n v="0"/>
    <n v="0"/>
    <n v="546.86"/>
    <n v="0"/>
    <n v="0"/>
    <n v="1419.94"/>
    <n v="0"/>
    <s v="FED HOUSNG &amp; COMM DEV FND"/>
    <s v="FHCD BURIEN DOTTIE HRPR PK C13"/>
    <s v="PROGRAM YEAR PROJECTS"/>
    <s v="HOUSING AND COMMUNITY SERVICES"/>
  </r>
  <r>
    <x v="0"/>
    <s v="1120104"/>
    <s v="350047"/>
    <x v="71"/>
    <s v="5590000"/>
    <n v="2015"/>
    <x v="3"/>
    <x v="71"/>
    <n v="0"/>
    <n v="0"/>
    <n v="0"/>
    <n v="0"/>
    <n v="0"/>
    <s v="N/A"/>
    <n v="0"/>
    <n v="0"/>
    <n v="0"/>
    <n v="0"/>
    <n v="0"/>
    <n v="0"/>
    <n v="0"/>
    <n v="0"/>
    <n v="0"/>
    <n v="0"/>
    <n v="0"/>
    <n v="0"/>
    <n v="0"/>
    <s v="FED HOUSNG &amp; COMM DEV FND"/>
    <s v="FHCD BURIEN DOTTIE HRPR PK C13"/>
    <s v="PROGRAM YEAR PROJECTS"/>
    <s v="HOUSING AND COMMUNITY DEVELOPMENT"/>
  </r>
  <r>
    <x v="0"/>
    <s v="1120104"/>
    <s v="350047"/>
    <x v="71"/>
    <s v="5592000"/>
    <n v="2015"/>
    <x v="3"/>
    <x v="71"/>
    <n v="0"/>
    <n v="0"/>
    <n v="1283.72"/>
    <n v="0"/>
    <n v="-1283.72"/>
    <s v="N/A"/>
    <n v="0"/>
    <n v="0"/>
    <n v="235.4"/>
    <n v="164.56"/>
    <n v="0"/>
    <n v="135.66"/>
    <n v="0"/>
    <n v="0"/>
    <n v="220.68"/>
    <n v="0"/>
    <n v="0"/>
    <n v="527.41999999999996"/>
    <n v="0"/>
    <s v="FED HOUSNG &amp; COMM DEV FND"/>
    <s v="FHCD BURIEN DOTTIE HRPR PK C13"/>
    <s v="PROGRAM YEAR PROJECTS"/>
    <s v="HOUSING AND COMMUNITY SERVICES"/>
  </r>
  <r>
    <x v="0"/>
    <s v="1120104"/>
    <s v="350047"/>
    <x v="72"/>
    <s v="5590000"/>
    <n v="2015"/>
    <x v="3"/>
    <x v="72"/>
    <n v="0"/>
    <n v="0"/>
    <n v="0"/>
    <n v="0"/>
    <n v="0"/>
    <s v="N/A"/>
    <n v="0"/>
    <n v="0"/>
    <n v="0"/>
    <n v="0"/>
    <n v="0"/>
    <n v="0"/>
    <n v="0"/>
    <n v="0"/>
    <n v="0"/>
    <n v="0"/>
    <n v="0"/>
    <n v="0"/>
    <n v="0"/>
    <s v="FED HOUSNG &amp; COMM DEV FND"/>
    <s v="FHCD BURIEN DOTTIE HRPR PK C13"/>
    <s v="PROGRAM YEAR PROJECTS"/>
    <s v="HOUSING AND COMMUNITY DEVELOPMENT"/>
  </r>
  <r>
    <x v="0"/>
    <s v="1120104"/>
    <s v="350047"/>
    <x v="72"/>
    <s v="5592000"/>
    <n v="2015"/>
    <x v="3"/>
    <x v="72"/>
    <n v="0"/>
    <n v="0"/>
    <n v="1567.05"/>
    <n v="0"/>
    <n v="-1567.05"/>
    <s v="N/A"/>
    <n v="0"/>
    <n v="0"/>
    <n v="283.17"/>
    <n v="186.36"/>
    <n v="0"/>
    <n v="160.45000000000002"/>
    <n v="0"/>
    <n v="0"/>
    <n v="302.51"/>
    <n v="0"/>
    <n v="0"/>
    <n v="634.56000000000006"/>
    <n v="0"/>
    <s v="FED HOUSNG &amp; COMM DEV FND"/>
    <s v="FHCD BURIEN DOTTIE HRPR PK C13"/>
    <s v="PROGRAM YEAR PROJECTS"/>
    <s v="HOUSING AND COMMUNITY SERVICES"/>
  </r>
  <r>
    <x v="0"/>
    <s v="1120104"/>
    <s v="350047"/>
    <x v="36"/>
    <s v="5590000"/>
    <n v="2015"/>
    <x v="3"/>
    <x v="36"/>
    <n v="0"/>
    <n v="0"/>
    <n v="0"/>
    <n v="0"/>
    <n v="0"/>
    <s v="N/A"/>
    <n v="0"/>
    <n v="0"/>
    <n v="0"/>
    <n v="0"/>
    <n v="0"/>
    <n v="0"/>
    <n v="0"/>
    <n v="0"/>
    <n v="0"/>
    <n v="0"/>
    <n v="0"/>
    <n v="0"/>
    <n v="0"/>
    <s v="FED HOUSNG &amp; COMM DEV FND"/>
    <s v="FHCD BURIEN DOTTIE HRPR PK C13"/>
    <s v="PROGRAM YEAR PROJECTS"/>
    <s v="HOUSING AND COMMUNITY DEVELOPMENT"/>
  </r>
  <r>
    <x v="0"/>
    <s v="1120104"/>
    <s v="350047"/>
    <x v="108"/>
    <s v="5590000"/>
    <n v="2015"/>
    <x v="3"/>
    <x v="108"/>
    <n v="0"/>
    <n v="0"/>
    <n v="0"/>
    <n v="0"/>
    <n v="0"/>
    <s v="N/A"/>
    <n v="0"/>
    <n v="0"/>
    <n v="0"/>
    <n v="0"/>
    <n v="0"/>
    <n v="0"/>
    <n v="0"/>
    <n v="0"/>
    <n v="0"/>
    <n v="0"/>
    <n v="0"/>
    <n v="0"/>
    <n v="0"/>
    <s v="FED HOUSNG &amp; COMM DEV FND"/>
    <s v="FHCD BURIEN DOTTIE HRPR PK C13"/>
    <s v="PROGRAM YEAR PROJECTS"/>
    <s v="HOUSING AND COMMUNITY DEVELOPMENT"/>
  </r>
  <r>
    <x v="0"/>
    <s v="1120104"/>
    <s v="350047"/>
    <x v="108"/>
    <s v="5592000"/>
    <n v="2015"/>
    <x v="3"/>
    <x v="108"/>
    <n v="0"/>
    <n v="0"/>
    <n v="180371.42"/>
    <n v="0"/>
    <n v="-180371.42"/>
    <s v="N/A"/>
    <n v="0"/>
    <n v="0"/>
    <n v="10167.35"/>
    <n v="0"/>
    <n v="0"/>
    <n v="0"/>
    <n v="0"/>
    <n v="0"/>
    <n v="170204.07"/>
    <n v="0"/>
    <n v="0"/>
    <n v="0"/>
    <n v="0"/>
    <s v="FED HOUSNG &amp; COMM DEV FND"/>
    <s v="FHCD BURIEN DOTTIE HRPR PK C13"/>
    <s v="PROGRAM YEAR PROJECTS"/>
    <s v="HOUSING AND COMMUNITY SERVICES"/>
  </r>
  <r>
    <x v="0"/>
    <s v="1120104"/>
    <s v="350047"/>
    <x v="42"/>
    <s v="5590000"/>
    <n v="2015"/>
    <x v="3"/>
    <x v="42"/>
    <n v="0"/>
    <n v="0"/>
    <n v="0"/>
    <n v="0"/>
    <n v="0"/>
    <s v="N/A"/>
    <n v="0"/>
    <n v="0"/>
    <n v="0"/>
    <n v="0"/>
    <n v="0"/>
    <n v="0"/>
    <n v="0"/>
    <n v="0"/>
    <n v="0"/>
    <n v="0"/>
    <n v="0"/>
    <n v="0"/>
    <n v="0"/>
    <s v="FED HOUSNG &amp; COMM DEV FND"/>
    <s v="FHCD BURIEN DOTTIE HRPR PK C13"/>
    <s v="PROGRAM YEAR PROJECTS"/>
    <s v="HOUSING AND COMMUNITY DEVELOPMENT"/>
  </r>
  <r>
    <x v="0"/>
    <s v="1120104"/>
    <s v="350047"/>
    <x v="42"/>
    <s v="5592000"/>
    <n v="2015"/>
    <x v="3"/>
    <x v="42"/>
    <n v="0"/>
    <n v="0"/>
    <n v="353"/>
    <n v="0"/>
    <n v="-353"/>
    <s v="N/A"/>
    <n v="32"/>
    <n v="40"/>
    <n v="56"/>
    <n v="75"/>
    <n v="63"/>
    <n v="66"/>
    <n v="21"/>
    <n v="0"/>
    <n v="0"/>
    <n v="0"/>
    <n v="0"/>
    <n v="0"/>
    <n v="0"/>
    <s v="FED HOUSNG &amp; COMM DEV FND"/>
    <s v="FHCD BURIEN DOTTIE HRPR PK C13"/>
    <s v="PROGRAM YEAR PROJECTS"/>
    <s v="HOUSING AND COMMUNITY SERVICES"/>
  </r>
  <r>
    <x v="0"/>
    <s v="1120104"/>
    <s v="350047"/>
    <x v="53"/>
    <s v="5590000"/>
    <n v="2015"/>
    <x v="3"/>
    <x v="53"/>
    <n v="0"/>
    <n v="0"/>
    <n v="0"/>
    <n v="0"/>
    <n v="0"/>
    <s v="N/A"/>
    <n v="0"/>
    <n v="0"/>
    <n v="0"/>
    <n v="0"/>
    <n v="0"/>
    <n v="0"/>
    <n v="0"/>
    <n v="0"/>
    <n v="0"/>
    <n v="0"/>
    <n v="0"/>
    <n v="0"/>
    <n v="0"/>
    <s v="FED HOUSNG &amp; COMM DEV FND"/>
    <s v="FHCD BURIEN DOTTIE HRPR PK C13"/>
    <s v="PROGRAM YEAR PROJECTS"/>
    <s v="HOUSING AND COMMUNITY DEVELOPMENT"/>
  </r>
  <r>
    <x v="0"/>
    <s v="1120104"/>
    <s v="350047"/>
    <x v="54"/>
    <s v="5590000"/>
    <n v="2015"/>
    <x v="3"/>
    <x v="54"/>
    <n v="0"/>
    <n v="0"/>
    <n v="0"/>
    <n v="0"/>
    <n v="0"/>
    <s v="N/A"/>
    <n v="0"/>
    <n v="0"/>
    <n v="0"/>
    <n v="0"/>
    <n v="0"/>
    <n v="0"/>
    <n v="0"/>
    <n v="0"/>
    <n v="0"/>
    <n v="0"/>
    <n v="0"/>
    <n v="0"/>
    <n v="0"/>
    <s v="FED HOUSNG &amp; COMM DEV FND"/>
    <s v="FHCD BURIEN DOTTIE HRPR PK C13"/>
    <s v="PROGRAM YEAR PROJECTS"/>
    <s v="HOUSING AND COMMUNITY DEVELOPMENT"/>
  </r>
  <r>
    <x v="0"/>
    <s v="1120105"/>
    <s v="000000"/>
    <x v="6"/>
    <s v="0000000"/>
    <n v="2015"/>
    <x v="0"/>
    <x v="6"/>
    <n v="0"/>
    <n v="0"/>
    <n v="-17544.89"/>
    <n v="0"/>
    <n v="17544.89"/>
    <s v="N/A"/>
    <n v="-18598.11"/>
    <n v="1397.6000000000001"/>
    <n v="769.08"/>
    <n v="-366.24"/>
    <n v="8328.83"/>
    <n v="124.87"/>
    <n v="2510.0300000000002"/>
    <n v="-12120.460000000001"/>
    <n v="1185.5899999999999"/>
    <n v="-405.79"/>
    <n v="-1423.51"/>
    <n v="1053.22"/>
    <n v="0"/>
    <s v="FED HOUSNG &amp; COMM DEV FND"/>
    <s v="FHCD SEATAC VAL RIDGE COM C13"/>
    <s v="DEFAULT"/>
    <s v="Default"/>
  </r>
  <r>
    <x v="0"/>
    <s v="1120105"/>
    <s v="000000"/>
    <x v="9"/>
    <s v="0000000"/>
    <n v="2015"/>
    <x v="0"/>
    <x v="9"/>
    <n v="0"/>
    <n v="0"/>
    <n v="30531.21"/>
    <n v="0"/>
    <n v="-30531.21"/>
    <s v="N/A"/>
    <n v="470.74"/>
    <n v="-1397.6000000000001"/>
    <n v="1800.44"/>
    <n v="-95.18"/>
    <n v="-11834.53"/>
    <n v="1344.55"/>
    <n v="-2510.0300000000002"/>
    <n v="936.81000000000006"/>
    <n v="61676.79"/>
    <n v="-47681.32"/>
    <n v="-725.99"/>
    <n v="28546.53"/>
    <n v="0"/>
    <s v="FED HOUSNG &amp; COMM DEV FND"/>
    <s v="FHCD SEATAC VAL RIDGE COM C13"/>
    <s v="DEFAULT"/>
    <s v="Default"/>
  </r>
  <r>
    <x v="0"/>
    <s v="1120105"/>
    <s v="000000"/>
    <x v="29"/>
    <s v="0000000"/>
    <n v="2015"/>
    <x v="1"/>
    <x v="29"/>
    <n v="0"/>
    <n v="0"/>
    <n v="41941.950000000004"/>
    <n v="0"/>
    <n v="-41941.950000000004"/>
    <s v="N/A"/>
    <n v="0"/>
    <n v="582.74"/>
    <n v="0"/>
    <n v="0"/>
    <n v="10129.27"/>
    <n v="0"/>
    <n v="1165.48"/>
    <n v="0"/>
    <n v="-14932.28"/>
    <n v="44270.75"/>
    <n v="725.99"/>
    <n v="0"/>
    <n v="0"/>
    <s v="FED HOUSNG &amp; COMM DEV FND"/>
    <s v="FHCD SEATAC VAL RIDGE COM C13"/>
    <s v="DEFAULT"/>
    <s v="Default"/>
  </r>
  <r>
    <x v="0"/>
    <s v="1120105"/>
    <s v="350047"/>
    <x v="55"/>
    <s v="0000000"/>
    <n v="2015"/>
    <x v="4"/>
    <x v="55"/>
    <n v="0"/>
    <n v="0"/>
    <n v="-220508.78"/>
    <n v="0"/>
    <n v="220508.78"/>
    <s v="N/A"/>
    <n v="-814.86"/>
    <n v="-582.74"/>
    <n v="-2569.52"/>
    <n v="-1705.26"/>
    <n v="-10129.27"/>
    <n v="-1469.42"/>
    <n v="-1165.48"/>
    <n v="-2537.52"/>
    <n v="-1557.51"/>
    <n v="-1423.51"/>
    <n v="-163556.99"/>
    <n v="-32996.699999999997"/>
    <n v="0"/>
    <s v="FED HOUSNG &amp; COMM DEV FND"/>
    <s v="FHCD SEATAC VAL RIDGE COM C13"/>
    <s v="PROGRAM YEAR PROJECTS"/>
    <s v="Default"/>
  </r>
  <r>
    <x v="0"/>
    <s v="1120105"/>
    <s v="350047"/>
    <x v="37"/>
    <s v="0000000"/>
    <n v="2015"/>
    <x v="4"/>
    <x v="37"/>
    <n v="0"/>
    <n v="0"/>
    <n v="-47016.3"/>
    <n v="0"/>
    <n v="47016.3"/>
    <s v="N/A"/>
    <n v="0"/>
    <n v="0"/>
    <n v="0"/>
    <n v="0"/>
    <n v="0"/>
    <n v="0"/>
    <n v="0"/>
    <n v="0"/>
    <n v="-47016.3"/>
    <n v="0"/>
    <n v="0"/>
    <n v="0"/>
    <n v="0"/>
    <s v="FED HOUSNG &amp; COMM DEV FND"/>
    <s v="FHCD SEATAC VAL RIDGE COM C13"/>
    <s v="PROGRAM YEAR PROJECTS"/>
    <s v="Default"/>
  </r>
  <r>
    <x v="0"/>
    <s v="1120105"/>
    <s v="350047"/>
    <x v="38"/>
    <s v="5590000"/>
    <n v="2015"/>
    <x v="3"/>
    <x v="38"/>
    <n v="0"/>
    <n v="0"/>
    <n v="0"/>
    <n v="0"/>
    <n v="0"/>
    <s v="N/A"/>
    <n v="0"/>
    <n v="0"/>
    <n v="0"/>
    <n v="0"/>
    <n v="0"/>
    <n v="0"/>
    <n v="0"/>
    <n v="0"/>
    <n v="0"/>
    <n v="0"/>
    <n v="0"/>
    <n v="0"/>
    <n v="0"/>
    <s v="FED HOUSNG &amp; COMM DEV FND"/>
    <s v="FHCD SEATAC VAL RIDGE COM C13"/>
    <s v="PROGRAM YEAR PROJECTS"/>
    <s v="HOUSING AND COMMUNITY DEVELOPMENT"/>
  </r>
  <r>
    <x v="0"/>
    <s v="1120105"/>
    <s v="350047"/>
    <x v="38"/>
    <s v="5592000"/>
    <n v="2015"/>
    <x v="3"/>
    <x v="38"/>
    <n v="0"/>
    <n v="0"/>
    <n v="15404.32"/>
    <n v="0"/>
    <n v="-15404.32"/>
    <s v="N/A"/>
    <n v="1123.8500000000001"/>
    <n v="603.56000000000006"/>
    <n v="1142.72"/>
    <n v="1123.8600000000001"/>
    <n v="957.36"/>
    <n v="707.62"/>
    <n v="2057.48"/>
    <n v="1496.52"/>
    <n v="1557.51"/>
    <n v="1704.67"/>
    <n v="1912.29"/>
    <n v="1016.88"/>
    <n v="0"/>
    <s v="FED HOUSNG &amp; COMM DEV FND"/>
    <s v="FHCD SEATAC VAL RIDGE COM C13"/>
    <s v="PROGRAM YEAR PROJECTS"/>
    <s v="HOUSING AND COMMUNITY SERVICES"/>
  </r>
  <r>
    <x v="0"/>
    <s v="1120105"/>
    <s v="350047"/>
    <x v="105"/>
    <s v="5590000"/>
    <n v="2015"/>
    <x v="3"/>
    <x v="105"/>
    <n v="0"/>
    <n v="0"/>
    <n v="0"/>
    <n v="0"/>
    <n v="0"/>
    <s v="N/A"/>
    <n v="0"/>
    <n v="0"/>
    <n v="0"/>
    <n v="0"/>
    <n v="0"/>
    <n v="0"/>
    <n v="0"/>
    <n v="0"/>
    <n v="0"/>
    <n v="0"/>
    <n v="0"/>
    <n v="0"/>
    <n v="0"/>
    <s v="FED HOUSNG &amp; COMM DEV FND"/>
    <s v="FHCD SEATAC VAL RIDGE COM C13"/>
    <s v="PROGRAM YEAR PROJECTS"/>
    <s v="HOUSING AND COMMUNITY DEVELOPMENT"/>
  </r>
  <r>
    <x v="0"/>
    <s v="1120105"/>
    <s v="350047"/>
    <x v="70"/>
    <s v="5590000"/>
    <n v="2015"/>
    <x v="3"/>
    <x v="70"/>
    <n v="0"/>
    <n v="0"/>
    <n v="0"/>
    <n v="0"/>
    <n v="0"/>
    <s v="N/A"/>
    <n v="0"/>
    <n v="0"/>
    <n v="0"/>
    <n v="0"/>
    <n v="0"/>
    <n v="0"/>
    <n v="0"/>
    <n v="0"/>
    <n v="0"/>
    <n v="0"/>
    <n v="0"/>
    <n v="0"/>
    <n v="0"/>
    <s v="FED HOUSNG &amp; COMM DEV FND"/>
    <s v="FHCD SEATAC VAL RIDGE COM C13"/>
    <s v="PROGRAM YEAR PROJECTS"/>
    <s v="HOUSING AND COMMUNITY DEVELOPMENT"/>
  </r>
  <r>
    <x v="0"/>
    <s v="1120105"/>
    <s v="350047"/>
    <x v="70"/>
    <s v="5592000"/>
    <n v="2015"/>
    <x v="3"/>
    <x v="70"/>
    <n v="0"/>
    <n v="0"/>
    <n v="3399.56"/>
    <n v="0"/>
    <n v="-3399.56"/>
    <s v="N/A"/>
    <n v="0"/>
    <n v="0"/>
    <n v="622.73"/>
    <n v="255.32"/>
    <n v="0"/>
    <n v="402.57"/>
    <n v="0"/>
    <n v="0"/>
    <n v="701.63"/>
    <n v="805.15"/>
    <n v="0"/>
    <n v="612.16"/>
    <n v="0"/>
    <s v="FED HOUSNG &amp; COMM DEV FND"/>
    <s v="FHCD SEATAC VAL RIDGE COM C13"/>
    <s v="PROGRAM YEAR PROJECTS"/>
    <s v="HOUSING AND COMMUNITY SERVICES"/>
  </r>
  <r>
    <x v="0"/>
    <s v="1120105"/>
    <s v="350047"/>
    <x v="71"/>
    <s v="5590000"/>
    <n v="2015"/>
    <x v="3"/>
    <x v="71"/>
    <n v="0"/>
    <n v="0"/>
    <n v="0"/>
    <n v="0"/>
    <n v="0"/>
    <s v="N/A"/>
    <n v="0"/>
    <n v="0"/>
    <n v="0"/>
    <n v="0"/>
    <n v="0"/>
    <n v="0"/>
    <n v="0"/>
    <n v="0"/>
    <n v="0"/>
    <n v="0"/>
    <n v="0"/>
    <n v="0"/>
    <n v="0"/>
    <s v="FED HOUSNG &amp; COMM DEV FND"/>
    <s v="FHCD SEATAC VAL RIDGE COM C13"/>
    <s v="PROGRAM YEAR PROJECTS"/>
    <s v="HOUSING AND COMMUNITY DEVELOPMENT"/>
  </r>
  <r>
    <x v="0"/>
    <s v="1120105"/>
    <s v="350047"/>
    <x v="71"/>
    <s v="5592000"/>
    <n v="2015"/>
    <x v="3"/>
    <x v="71"/>
    <n v="0"/>
    <n v="0"/>
    <n v="1428.26"/>
    <n v="0"/>
    <n v="-1428.26"/>
    <s v="N/A"/>
    <n v="0"/>
    <n v="0"/>
    <n v="211.69"/>
    <n v="150.20000000000002"/>
    <n v="0"/>
    <n v="157.89000000000001"/>
    <n v="0"/>
    <n v="0"/>
    <n v="326.93"/>
    <n v="234.33"/>
    <n v="0"/>
    <n v="347.22"/>
    <n v="0"/>
    <s v="FED HOUSNG &amp; COMM DEV FND"/>
    <s v="FHCD SEATAC VAL RIDGE COM C13"/>
    <s v="PROGRAM YEAR PROJECTS"/>
    <s v="HOUSING AND COMMUNITY SERVICES"/>
  </r>
  <r>
    <x v="0"/>
    <s v="1120105"/>
    <s v="350047"/>
    <x v="72"/>
    <s v="5590000"/>
    <n v="2015"/>
    <x v="3"/>
    <x v="72"/>
    <n v="0"/>
    <n v="0"/>
    <n v="0"/>
    <n v="0"/>
    <n v="0"/>
    <s v="N/A"/>
    <n v="0"/>
    <n v="0"/>
    <n v="0"/>
    <n v="0"/>
    <n v="0"/>
    <n v="0"/>
    <n v="0"/>
    <n v="0"/>
    <n v="0"/>
    <n v="0"/>
    <n v="0"/>
    <n v="0"/>
    <n v="0"/>
    <s v="FED HOUSNG &amp; COMM DEV FND"/>
    <s v="FHCD SEATAC VAL RIDGE COM C13"/>
    <s v="PROGRAM YEAR PROJECTS"/>
    <s v="HOUSING AND COMMUNITY DEVELOPMENT"/>
  </r>
  <r>
    <x v="0"/>
    <s v="1120105"/>
    <s v="350047"/>
    <x v="72"/>
    <s v="5592000"/>
    <n v="2015"/>
    <x v="3"/>
    <x v="72"/>
    <n v="0"/>
    <n v="0"/>
    <n v="1599.25"/>
    <n v="0"/>
    <n v="-1599.25"/>
    <s v="N/A"/>
    <n v="0"/>
    <n v="0"/>
    <n v="205.57"/>
    <n v="145.88"/>
    <n v="0"/>
    <n v="153.34"/>
    <n v="0"/>
    <n v="0"/>
    <n v="394.95"/>
    <n v="278.89"/>
    <n v="0"/>
    <n v="420.62"/>
    <n v="0"/>
    <s v="FED HOUSNG &amp; COMM DEV FND"/>
    <s v="FHCD SEATAC VAL RIDGE COM C13"/>
    <s v="PROGRAM YEAR PROJECTS"/>
    <s v="HOUSING AND COMMUNITY SERVICES"/>
  </r>
  <r>
    <x v="0"/>
    <s v="1120105"/>
    <s v="350047"/>
    <x v="160"/>
    <s v="5590000"/>
    <n v="2015"/>
    <x v="3"/>
    <x v="159"/>
    <n v="0"/>
    <n v="0"/>
    <n v="0"/>
    <n v="0"/>
    <n v="0"/>
    <s v="N/A"/>
    <n v="0"/>
    <n v="0"/>
    <n v="0"/>
    <n v="0"/>
    <n v="0"/>
    <n v="0"/>
    <n v="0"/>
    <n v="0"/>
    <n v="0"/>
    <n v="0"/>
    <n v="0"/>
    <n v="0"/>
    <n v="0"/>
    <s v="FED HOUSNG &amp; COMM DEV FND"/>
    <s v="FHCD SEATAC VAL RIDGE COM C13"/>
    <s v="PROGRAM YEAR PROJECTS"/>
    <s v="HOUSING AND COMMUNITY DEVELOPMENT"/>
  </r>
  <r>
    <x v="0"/>
    <s v="1120105"/>
    <s v="350047"/>
    <x v="36"/>
    <s v="5590000"/>
    <n v="2015"/>
    <x v="3"/>
    <x v="36"/>
    <n v="0"/>
    <n v="0"/>
    <n v="0"/>
    <n v="0"/>
    <n v="0"/>
    <s v="N/A"/>
    <n v="0"/>
    <n v="0"/>
    <n v="0"/>
    <n v="0"/>
    <n v="0"/>
    <n v="0"/>
    <n v="0"/>
    <n v="0"/>
    <n v="0"/>
    <n v="0"/>
    <n v="0"/>
    <n v="0"/>
    <n v="0"/>
    <s v="FED HOUSNG &amp; COMM DEV FND"/>
    <s v="FHCD SEATAC VAL RIDGE COM C13"/>
    <s v="PROGRAM YEAR PROJECTS"/>
    <s v="HOUSING AND COMMUNITY DEVELOPMENT"/>
  </r>
  <r>
    <x v="0"/>
    <s v="1120105"/>
    <s v="350047"/>
    <x v="108"/>
    <s v="5590000"/>
    <n v="2015"/>
    <x v="3"/>
    <x v="108"/>
    <n v="0"/>
    <n v="0"/>
    <n v="0"/>
    <n v="0"/>
    <n v="0"/>
    <s v="N/A"/>
    <n v="0"/>
    <n v="0"/>
    <n v="0"/>
    <n v="0"/>
    <n v="0"/>
    <n v="0"/>
    <n v="0"/>
    <n v="0"/>
    <n v="0"/>
    <n v="0"/>
    <n v="0"/>
    <n v="0"/>
    <n v="0"/>
    <s v="FED HOUSNG &amp; COMM DEV FND"/>
    <s v="FHCD SEATAC VAL RIDGE COM C13"/>
    <s v="PROGRAM YEAR PROJECTS"/>
    <s v="HOUSING AND COMMUNITY DEVELOPMENT"/>
  </r>
  <r>
    <x v="0"/>
    <s v="1120105"/>
    <s v="350047"/>
    <x v="108"/>
    <s v="5592000"/>
    <n v="2015"/>
    <x v="3"/>
    <x v="108"/>
    <n v="0"/>
    <n v="0"/>
    <n v="245178.69"/>
    <n v="0"/>
    <n v="-245178.69"/>
    <s v="N/A"/>
    <n v="0"/>
    <n v="0"/>
    <n v="0"/>
    <n v="0"/>
    <n v="9171.91"/>
    <n v="0"/>
    <n v="0"/>
    <n v="0"/>
    <n v="47016.3"/>
    <n v="0"/>
    <n v="160443.95000000001"/>
    <n v="28546.53"/>
    <n v="0"/>
    <s v="FED HOUSNG &amp; COMM DEV FND"/>
    <s v="FHCD SEATAC VAL RIDGE COM C13"/>
    <s v="PROGRAM YEAR PROJECTS"/>
    <s v="HOUSING AND COMMUNITY SERVICES"/>
  </r>
  <r>
    <x v="0"/>
    <s v="1120105"/>
    <s v="350047"/>
    <x v="42"/>
    <s v="5590000"/>
    <n v="2015"/>
    <x v="3"/>
    <x v="42"/>
    <n v="0"/>
    <n v="0"/>
    <n v="0"/>
    <n v="0"/>
    <n v="0"/>
    <s v="N/A"/>
    <n v="0"/>
    <n v="0"/>
    <n v="0"/>
    <n v="0"/>
    <n v="0"/>
    <n v="0"/>
    <n v="0"/>
    <n v="0"/>
    <n v="0"/>
    <n v="0"/>
    <n v="0"/>
    <n v="0"/>
    <n v="0"/>
    <s v="FED HOUSNG &amp; COMM DEV FND"/>
    <s v="FHCD SEATAC VAL RIDGE COM C13"/>
    <s v="PROGRAM YEAR PROJECTS"/>
    <s v="HOUSING AND COMMUNITY DEVELOPMENT"/>
  </r>
  <r>
    <x v="0"/>
    <s v="1120105"/>
    <s v="350047"/>
    <x v="42"/>
    <s v="5592000"/>
    <n v="2015"/>
    <x v="3"/>
    <x v="42"/>
    <n v="0"/>
    <n v="0"/>
    <n v="515"/>
    <n v="0"/>
    <n v="-515"/>
    <s v="N/A"/>
    <n v="24"/>
    <n v="0"/>
    <n v="33"/>
    <n v="30"/>
    <n v="0"/>
    <n v="48"/>
    <n v="65"/>
    <n v="84"/>
    <n v="0"/>
    <n v="90"/>
    <n v="141"/>
    <n v="0"/>
    <n v="0"/>
    <s v="FED HOUSNG &amp; COMM DEV FND"/>
    <s v="FHCD SEATAC VAL RIDGE COM C13"/>
    <s v="PROGRAM YEAR PROJECTS"/>
    <s v="HOUSING AND COMMUNITY SERVICES"/>
  </r>
  <r>
    <x v="0"/>
    <s v="1120105"/>
    <s v="350047"/>
    <x v="53"/>
    <s v="5590000"/>
    <n v="2015"/>
    <x v="3"/>
    <x v="53"/>
    <n v="0"/>
    <n v="0"/>
    <n v="0"/>
    <n v="0"/>
    <n v="0"/>
    <s v="N/A"/>
    <n v="0"/>
    <n v="0"/>
    <n v="0"/>
    <n v="0"/>
    <n v="0"/>
    <n v="0"/>
    <n v="0"/>
    <n v="0"/>
    <n v="0"/>
    <n v="0"/>
    <n v="0"/>
    <n v="0"/>
    <n v="0"/>
    <s v="FED HOUSNG &amp; COMM DEV FND"/>
    <s v="FHCD SEATAC VAL RIDGE COM C13"/>
    <s v="PROGRAM YEAR PROJECTS"/>
    <s v="HOUSING AND COMMUNITY DEVELOPMENT"/>
  </r>
  <r>
    <x v="0"/>
    <s v="1120105"/>
    <s v="350047"/>
    <x v="54"/>
    <s v="5590000"/>
    <n v="2015"/>
    <x v="3"/>
    <x v="54"/>
    <n v="0"/>
    <n v="0"/>
    <n v="0"/>
    <n v="0"/>
    <n v="0"/>
    <s v="N/A"/>
    <n v="0"/>
    <n v="0"/>
    <n v="0"/>
    <n v="0"/>
    <n v="0"/>
    <n v="0"/>
    <n v="0"/>
    <n v="0"/>
    <n v="0"/>
    <n v="0"/>
    <n v="0"/>
    <n v="0"/>
    <n v="0"/>
    <s v="FED HOUSNG &amp; COMM DEV FND"/>
    <s v="FHCD SEATAC VAL RIDGE COM C13"/>
    <s v="PROGRAM YEAR PROJECTS"/>
    <s v="HOUSING AND COMMUNITY DEVELOPMENT"/>
  </r>
  <r>
    <x v="0"/>
    <s v="1120106"/>
    <s v="000000"/>
    <x v="6"/>
    <s v="0000000"/>
    <n v="2015"/>
    <x v="0"/>
    <x v="6"/>
    <n v="0"/>
    <n v="0"/>
    <n v="-126711.36"/>
    <n v="0"/>
    <n v="126711.36"/>
    <s v="N/A"/>
    <n v="-126711.36"/>
    <n v="0"/>
    <n v="0"/>
    <n v="56"/>
    <n v="-56"/>
    <n v="270.56"/>
    <n v="160.06"/>
    <n v="-430.62"/>
    <n v="0"/>
    <n v="0"/>
    <n v="0"/>
    <n v="0"/>
    <n v="0"/>
    <s v="FED HOUSNG &amp; COMM DEV FND"/>
    <s v="FHCD SKYKMSH PDSTRN &amp; DRNG C13"/>
    <s v="DEFAULT"/>
    <s v="Default"/>
  </r>
  <r>
    <x v="0"/>
    <s v="1120106"/>
    <s v="000000"/>
    <x v="9"/>
    <s v="0000000"/>
    <n v="2015"/>
    <x v="0"/>
    <x v="9"/>
    <n v="0"/>
    <n v="0"/>
    <n v="18772.7"/>
    <n v="0"/>
    <n v="-18772.7"/>
    <s v="N/A"/>
    <n v="-893.87"/>
    <n v="0"/>
    <n v="56"/>
    <n v="850.88"/>
    <n v="-906.88"/>
    <n v="160.06"/>
    <n v="19506.510000000002"/>
    <n v="0"/>
    <n v="0"/>
    <n v="0"/>
    <n v="0"/>
    <n v="0"/>
    <n v="0"/>
    <s v="FED HOUSNG &amp; COMM DEV FND"/>
    <s v="FHCD SKYKMSH PDSTRN &amp; DRNG C13"/>
    <s v="DEFAULT"/>
    <s v="Default"/>
  </r>
  <r>
    <x v="0"/>
    <s v="1120106"/>
    <s v="000000"/>
    <x v="29"/>
    <s v="0000000"/>
    <n v="2015"/>
    <x v="1"/>
    <x v="29"/>
    <n v="0"/>
    <n v="0"/>
    <n v="-19666.57"/>
    <n v="0"/>
    <n v="19666.57"/>
    <s v="N/A"/>
    <n v="0"/>
    <n v="0"/>
    <n v="0"/>
    <n v="0"/>
    <n v="0"/>
    <n v="0"/>
    <n v="-19666.57"/>
    <n v="0"/>
    <n v="0"/>
    <n v="0"/>
    <n v="0"/>
    <n v="0"/>
    <n v="0"/>
    <s v="FED HOUSNG &amp; COMM DEV FND"/>
    <s v="FHCD SKYKMSH PDSTRN &amp; DRNG C13"/>
    <s v="DEFAULT"/>
    <s v="Default"/>
  </r>
  <r>
    <x v="0"/>
    <s v="1120106"/>
    <s v="350047"/>
    <x v="55"/>
    <s v="0000000"/>
    <n v="2015"/>
    <x v="4"/>
    <x v="55"/>
    <n v="0"/>
    <n v="0"/>
    <n v="-1393.5"/>
    <n v="0"/>
    <n v="1393.5"/>
    <s v="N/A"/>
    <n v="0"/>
    <n v="0"/>
    <n v="-56"/>
    <n v="-906.88"/>
    <n v="0"/>
    <n v="-430.62"/>
    <n v="0"/>
    <n v="0"/>
    <n v="0"/>
    <n v="0"/>
    <n v="0"/>
    <n v="0"/>
    <n v="0"/>
    <s v="FED HOUSNG &amp; COMM DEV FND"/>
    <s v="FHCD SKYKMSH PDSTRN &amp; DRNG C13"/>
    <s v="PROGRAM YEAR PROJECTS"/>
    <s v="Default"/>
  </r>
  <r>
    <x v="0"/>
    <s v="1120106"/>
    <s v="350047"/>
    <x v="38"/>
    <s v="5590000"/>
    <n v="2015"/>
    <x v="3"/>
    <x v="38"/>
    <n v="0"/>
    <n v="0"/>
    <n v="0"/>
    <n v="0"/>
    <n v="0"/>
    <s v="N/A"/>
    <n v="0"/>
    <n v="0"/>
    <n v="0"/>
    <n v="0"/>
    <n v="0"/>
    <n v="0"/>
    <n v="0"/>
    <n v="0"/>
    <n v="0"/>
    <n v="0"/>
    <n v="0"/>
    <n v="0"/>
    <n v="0"/>
    <s v="FED HOUSNG &amp; COMM DEV FND"/>
    <s v="FHCD SKYKMSH PDSTRN &amp; DRNG C13"/>
    <s v="PROGRAM YEAR PROJECTS"/>
    <s v="HOUSING AND COMMUNITY DEVELOPMENT"/>
  </r>
  <r>
    <x v="0"/>
    <s v="1120106"/>
    <s v="350047"/>
    <x v="38"/>
    <s v="5592000"/>
    <n v="2015"/>
    <x v="3"/>
    <x v="38"/>
    <n v="0"/>
    <n v="0"/>
    <n v="312.18"/>
    <n v="0"/>
    <n v="-312.18"/>
    <s v="N/A"/>
    <n v="0"/>
    <n v="0"/>
    <n v="0"/>
    <n v="41.62"/>
    <n v="0"/>
    <n v="270.56"/>
    <n v="0"/>
    <n v="0"/>
    <n v="0"/>
    <n v="0"/>
    <n v="0"/>
    <n v="0"/>
    <n v="0"/>
    <s v="FED HOUSNG &amp; COMM DEV FND"/>
    <s v="FHCD SKYKMSH PDSTRN &amp; DRNG C13"/>
    <s v="PROGRAM YEAR PROJECTS"/>
    <s v="HOUSING AND COMMUNITY SERVICES"/>
  </r>
  <r>
    <x v="0"/>
    <s v="1120106"/>
    <s v="350047"/>
    <x v="105"/>
    <s v="5590000"/>
    <n v="2015"/>
    <x v="3"/>
    <x v="105"/>
    <n v="0"/>
    <n v="0"/>
    <n v="0"/>
    <n v="0"/>
    <n v="0"/>
    <s v="N/A"/>
    <n v="0"/>
    <n v="0"/>
    <n v="0"/>
    <n v="0"/>
    <n v="0"/>
    <n v="0"/>
    <n v="0"/>
    <n v="0"/>
    <n v="0"/>
    <n v="0"/>
    <n v="0"/>
    <n v="0"/>
    <n v="0"/>
    <s v="FED HOUSNG &amp; COMM DEV FND"/>
    <s v="FHCD SKYKMSH PDSTRN &amp; DRNG C13"/>
    <s v="PROGRAM YEAR PROJECTS"/>
    <s v="HOUSING AND COMMUNITY DEVELOPMENT"/>
  </r>
  <r>
    <x v="0"/>
    <s v="1120106"/>
    <s v="350047"/>
    <x v="70"/>
    <s v="5590000"/>
    <n v="2015"/>
    <x v="3"/>
    <x v="70"/>
    <n v="0"/>
    <n v="0"/>
    <n v="0"/>
    <n v="0"/>
    <n v="0"/>
    <s v="N/A"/>
    <n v="0"/>
    <n v="0"/>
    <n v="0"/>
    <n v="0"/>
    <n v="0"/>
    <n v="0"/>
    <n v="0"/>
    <n v="0"/>
    <n v="0"/>
    <n v="0"/>
    <n v="0"/>
    <n v="0"/>
    <n v="0"/>
    <s v="FED HOUSNG &amp; COMM DEV FND"/>
    <s v="FHCD SKYKMSH PDSTRN &amp; DRNG C13"/>
    <s v="PROGRAM YEAR PROJECTS"/>
    <s v="HOUSING AND COMMUNITY DEVELOPMENT"/>
  </r>
  <r>
    <x v="0"/>
    <s v="1120106"/>
    <s v="350047"/>
    <x v="70"/>
    <s v="5592000"/>
    <n v="2015"/>
    <x v="3"/>
    <x v="70"/>
    <n v="0"/>
    <n v="0"/>
    <n v="75.48"/>
    <n v="0"/>
    <n v="-75.48"/>
    <s v="N/A"/>
    <n v="0"/>
    <n v="0"/>
    <n v="0"/>
    <n v="10.06"/>
    <n v="0"/>
    <n v="65.42"/>
    <n v="0"/>
    <n v="0"/>
    <n v="0"/>
    <n v="0"/>
    <n v="0"/>
    <n v="0"/>
    <n v="0"/>
    <s v="FED HOUSNG &amp; COMM DEV FND"/>
    <s v="FHCD SKYKMSH PDSTRN &amp; DRNG C13"/>
    <s v="PROGRAM YEAR PROJECTS"/>
    <s v="HOUSING AND COMMUNITY SERVICES"/>
  </r>
  <r>
    <x v="0"/>
    <s v="1120106"/>
    <s v="350047"/>
    <x v="71"/>
    <s v="5590000"/>
    <n v="2015"/>
    <x v="3"/>
    <x v="71"/>
    <n v="0"/>
    <n v="0"/>
    <n v="0"/>
    <n v="0"/>
    <n v="0"/>
    <s v="N/A"/>
    <n v="0"/>
    <n v="0"/>
    <n v="0"/>
    <n v="0"/>
    <n v="0"/>
    <n v="0"/>
    <n v="0"/>
    <n v="0"/>
    <n v="0"/>
    <n v="0"/>
    <n v="0"/>
    <n v="0"/>
    <n v="0"/>
    <s v="FED HOUSNG &amp; COMM DEV FND"/>
    <s v="FHCD SKYKMSH PDSTRN &amp; DRNG C13"/>
    <s v="PROGRAM YEAR PROJECTS"/>
    <s v="HOUSING AND COMMUNITY DEVELOPMENT"/>
  </r>
  <r>
    <x v="0"/>
    <s v="1120106"/>
    <s v="350047"/>
    <x v="71"/>
    <s v="5592000"/>
    <n v="2015"/>
    <x v="3"/>
    <x v="71"/>
    <n v="0"/>
    <n v="0"/>
    <n v="25.5"/>
    <n v="0"/>
    <n v="-25.5"/>
    <s v="N/A"/>
    <n v="0"/>
    <n v="0"/>
    <n v="0"/>
    <n v="4.78"/>
    <n v="0"/>
    <n v="20.72"/>
    <n v="0"/>
    <n v="0"/>
    <n v="0"/>
    <n v="0"/>
    <n v="0"/>
    <n v="0"/>
    <n v="0"/>
    <s v="FED HOUSNG &amp; COMM DEV FND"/>
    <s v="FHCD SKYKMSH PDSTRN &amp; DRNG C13"/>
    <s v="PROGRAM YEAR PROJECTS"/>
    <s v="HOUSING AND COMMUNITY SERVICES"/>
  </r>
  <r>
    <x v="0"/>
    <s v="1120106"/>
    <s v="350047"/>
    <x v="72"/>
    <s v="5590000"/>
    <n v="2015"/>
    <x v="3"/>
    <x v="72"/>
    <n v="0"/>
    <n v="0"/>
    <n v="0"/>
    <n v="0"/>
    <n v="0"/>
    <s v="N/A"/>
    <n v="0"/>
    <n v="0"/>
    <n v="0"/>
    <n v="0"/>
    <n v="0"/>
    <n v="0"/>
    <n v="0"/>
    <n v="0"/>
    <n v="0"/>
    <n v="0"/>
    <n v="0"/>
    <n v="0"/>
    <n v="0"/>
    <s v="FED HOUSNG &amp; COMM DEV FND"/>
    <s v="FHCD SKYKMSH PDSTRN &amp; DRNG C13"/>
    <s v="PROGRAM YEAR PROJECTS"/>
    <s v="HOUSING AND COMMUNITY DEVELOPMENT"/>
  </r>
  <r>
    <x v="0"/>
    <s v="1120106"/>
    <s v="350047"/>
    <x v="72"/>
    <s v="5592000"/>
    <n v="2015"/>
    <x v="3"/>
    <x v="72"/>
    <n v="0"/>
    <n v="0"/>
    <n v="30.67"/>
    <n v="0"/>
    <n v="-30.67"/>
    <s v="N/A"/>
    <n v="0"/>
    <n v="0"/>
    <n v="0"/>
    <n v="5.75"/>
    <n v="0"/>
    <n v="24.92"/>
    <n v="0"/>
    <n v="0"/>
    <n v="0"/>
    <n v="0"/>
    <n v="0"/>
    <n v="0"/>
    <n v="0"/>
    <s v="FED HOUSNG &amp; COMM DEV FND"/>
    <s v="FHCD SKYKMSH PDSTRN &amp; DRNG C13"/>
    <s v="PROGRAM YEAR PROJECTS"/>
    <s v="HOUSING AND COMMUNITY SERVICES"/>
  </r>
  <r>
    <x v="0"/>
    <s v="1120106"/>
    <s v="350047"/>
    <x v="160"/>
    <s v="5590000"/>
    <n v="2015"/>
    <x v="3"/>
    <x v="159"/>
    <n v="0"/>
    <n v="0"/>
    <n v="0"/>
    <n v="0"/>
    <n v="0"/>
    <s v="N/A"/>
    <n v="0"/>
    <n v="0"/>
    <n v="0"/>
    <n v="0"/>
    <n v="0"/>
    <n v="0"/>
    <n v="0"/>
    <n v="0"/>
    <n v="0"/>
    <n v="0"/>
    <n v="0"/>
    <n v="0"/>
    <n v="0"/>
    <s v="FED HOUSNG &amp; COMM DEV FND"/>
    <s v="FHCD SKYKMSH PDSTRN &amp; DRNG C13"/>
    <s v="PROGRAM YEAR PROJECTS"/>
    <s v="HOUSING AND COMMUNITY DEVELOPMENT"/>
  </r>
  <r>
    <x v="0"/>
    <s v="1120106"/>
    <s v="350047"/>
    <x v="150"/>
    <s v="5590000"/>
    <n v="2015"/>
    <x v="3"/>
    <x v="149"/>
    <n v="0"/>
    <n v="0"/>
    <n v="0"/>
    <n v="0"/>
    <n v="0"/>
    <s v="N/A"/>
    <n v="0"/>
    <n v="0"/>
    <n v="0"/>
    <n v="0"/>
    <n v="0"/>
    <n v="0"/>
    <n v="0"/>
    <n v="0"/>
    <n v="0"/>
    <n v="0"/>
    <n v="0"/>
    <n v="0"/>
    <n v="0"/>
    <s v="FED HOUSNG &amp; COMM DEV FND"/>
    <s v="FHCD SKYKMSH PDSTRN &amp; DRNG C13"/>
    <s v="PROGRAM YEAR PROJECTS"/>
    <s v="HOUSING AND COMMUNITY DEVELOPMENT"/>
  </r>
  <r>
    <x v="0"/>
    <s v="1120106"/>
    <s v="350047"/>
    <x v="36"/>
    <s v="5590000"/>
    <n v="2015"/>
    <x v="3"/>
    <x v="36"/>
    <n v="0"/>
    <n v="0"/>
    <n v="0"/>
    <n v="0"/>
    <n v="0"/>
    <s v="N/A"/>
    <n v="0"/>
    <n v="0"/>
    <n v="0"/>
    <n v="0"/>
    <n v="0"/>
    <n v="0"/>
    <n v="0"/>
    <n v="0"/>
    <n v="0"/>
    <n v="0"/>
    <n v="0"/>
    <n v="0"/>
    <n v="0"/>
    <s v="FED HOUSNG &amp; COMM DEV FND"/>
    <s v="FHCD SKYKMSH PDSTRN &amp; DRNG C13"/>
    <s v="PROGRAM YEAR PROJECTS"/>
    <s v="HOUSING AND COMMUNITY DEVELOPMENT"/>
  </r>
  <r>
    <x v="0"/>
    <s v="1120106"/>
    <s v="350047"/>
    <x v="108"/>
    <s v="5590000"/>
    <n v="2015"/>
    <x v="3"/>
    <x v="108"/>
    <n v="0"/>
    <n v="0"/>
    <n v="0"/>
    <n v="0"/>
    <n v="0"/>
    <s v="N/A"/>
    <n v="0"/>
    <n v="0"/>
    <n v="0"/>
    <n v="0"/>
    <n v="0"/>
    <n v="0"/>
    <n v="0"/>
    <n v="0"/>
    <n v="0"/>
    <n v="0"/>
    <n v="0"/>
    <n v="0"/>
    <n v="0"/>
    <s v="FED HOUSNG &amp; COMM DEV FND"/>
    <s v="FHCD SKYKMSH PDSTRN &amp; DRNG C13"/>
    <s v="PROGRAM YEAR PROJECTS"/>
    <s v="HOUSING AND COMMUNITY DEVELOPMENT"/>
  </r>
  <r>
    <x v="0"/>
    <s v="1120106"/>
    <s v="350047"/>
    <x v="108"/>
    <s v="5592000"/>
    <n v="2015"/>
    <x v="3"/>
    <x v="108"/>
    <n v="0"/>
    <n v="0"/>
    <n v="844.67000000000007"/>
    <n v="0"/>
    <n v="-844.67000000000007"/>
    <s v="N/A"/>
    <n v="0"/>
    <n v="0"/>
    <n v="0"/>
    <n v="844.67000000000007"/>
    <n v="0"/>
    <n v="0"/>
    <n v="0"/>
    <n v="0"/>
    <n v="0"/>
    <n v="0"/>
    <n v="0"/>
    <n v="0"/>
    <n v="0"/>
    <s v="FED HOUSNG &amp; COMM DEV FND"/>
    <s v="FHCD SKYKMSH PDSTRN &amp; DRNG C13"/>
    <s v="PROGRAM YEAR PROJECTS"/>
    <s v="HOUSING AND COMMUNITY SERVICES"/>
  </r>
  <r>
    <x v="0"/>
    <s v="1120106"/>
    <s v="350047"/>
    <x v="42"/>
    <s v="5590000"/>
    <n v="2015"/>
    <x v="3"/>
    <x v="42"/>
    <n v="0"/>
    <n v="0"/>
    <n v="0"/>
    <n v="0"/>
    <n v="0"/>
    <s v="N/A"/>
    <n v="0"/>
    <n v="0"/>
    <n v="0"/>
    <n v="0"/>
    <n v="0"/>
    <n v="0"/>
    <n v="0"/>
    <n v="0"/>
    <n v="0"/>
    <n v="0"/>
    <n v="0"/>
    <n v="0"/>
    <n v="0"/>
    <s v="FED HOUSNG &amp; COMM DEV FND"/>
    <s v="FHCD SKYKMSH PDSTRN &amp; DRNG C13"/>
    <s v="PROGRAM YEAR PROJECTS"/>
    <s v="HOUSING AND COMMUNITY DEVELOPMENT"/>
  </r>
  <r>
    <x v="0"/>
    <s v="1120106"/>
    <s v="350047"/>
    <x v="42"/>
    <s v="5592000"/>
    <n v="2015"/>
    <x v="3"/>
    <x v="42"/>
    <n v="0"/>
    <n v="0"/>
    <n v="105"/>
    <n v="0"/>
    <n v="-105"/>
    <s v="N/A"/>
    <n v="0"/>
    <n v="0"/>
    <n v="56"/>
    <n v="0"/>
    <n v="0"/>
    <n v="49"/>
    <n v="0"/>
    <n v="0"/>
    <n v="0"/>
    <n v="0"/>
    <n v="0"/>
    <n v="0"/>
    <n v="0"/>
    <s v="FED HOUSNG &amp; COMM DEV FND"/>
    <s v="FHCD SKYKMSH PDSTRN &amp; DRNG C13"/>
    <s v="PROGRAM YEAR PROJECTS"/>
    <s v="HOUSING AND COMMUNITY SERVICES"/>
  </r>
  <r>
    <x v="0"/>
    <s v="1120106"/>
    <s v="350047"/>
    <x v="53"/>
    <s v="5590000"/>
    <n v="2015"/>
    <x v="3"/>
    <x v="53"/>
    <n v="0"/>
    <n v="0"/>
    <n v="0"/>
    <n v="0"/>
    <n v="0"/>
    <s v="N/A"/>
    <n v="0"/>
    <n v="0"/>
    <n v="0"/>
    <n v="0"/>
    <n v="0"/>
    <n v="0"/>
    <n v="0"/>
    <n v="0"/>
    <n v="0"/>
    <n v="0"/>
    <n v="0"/>
    <n v="0"/>
    <n v="0"/>
    <s v="FED HOUSNG &amp; COMM DEV FND"/>
    <s v="FHCD SKYKMSH PDSTRN &amp; DRNG C13"/>
    <s v="PROGRAM YEAR PROJECTS"/>
    <s v="HOUSING AND COMMUNITY DEVELOPMENT"/>
  </r>
  <r>
    <x v="0"/>
    <s v="1120106"/>
    <s v="350047"/>
    <x v="54"/>
    <s v="5590000"/>
    <n v="2015"/>
    <x v="3"/>
    <x v="54"/>
    <n v="0"/>
    <n v="0"/>
    <n v="0"/>
    <n v="0"/>
    <n v="0"/>
    <s v="N/A"/>
    <n v="0"/>
    <n v="0"/>
    <n v="0"/>
    <n v="0"/>
    <n v="0"/>
    <n v="0"/>
    <n v="0"/>
    <n v="0"/>
    <n v="0"/>
    <n v="0"/>
    <n v="0"/>
    <n v="0"/>
    <n v="0"/>
    <s v="FED HOUSNG &amp; COMM DEV FND"/>
    <s v="FHCD SKYKMSH PDSTRN &amp; DRNG C13"/>
    <s v="PROGRAM YEAR PROJECTS"/>
    <s v="HOUSING AND COMMUNITY DEVELOPMENT"/>
  </r>
  <r>
    <x v="0"/>
    <s v="1120107"/>
    <s v="000000"/>
    <x v="6"/>
    <s v="0000000"/>
    <n v="2015"/>
    <x v="0"/>
    <x v="6"/>
    <n v="0"/>
    <n v="0"/>
    <n v="-10104.5"/>
    <n v="0"/>
    <n v="10104.5"/>
    <s v="N/A"/>
    <n v="-894.27"/>
    <n v="-4993.7700000000004"/>
    <n v="88084.88"/>
    <n v="-88169.78"/>
    <n v="14017.62"/>
    <n v="416.62"/>
    <n v="-2.25"/>
    <n v="19241.63"/>
    <n v="-37315.56"/>
    <n v="551.9"/>
    <n v="-1055.52"/>
    <n v="14"/>
    <n v="0"/>
    <s v="FED HOUSNG &amp; COMM DEV FND"/>
    <s v="FHCD SNO-VAL SR CTR REHAB C13"/>
    <s v="DEFAULT"/>
    <s v="Default"/>
  </r>
  <r>
    <x v="0"/>
    <s v="1120107"/>
    <s v="000000"/>
    <x v="9"/>
    <s v="0000000"/>
    <n v="2015"/>
    <x v="0"/>
    <x v="9"/>
    <n v="0"/>
    <n v="0"/>
    <n v="-18297.91"/>
    <n v="0"/>
    <n v="18297.91"/>
    <s v="N/A"/>
    <n v="-5275.29"/>
    <n v="-22326.79"/>
    <n v="4145.5600000000004"/>
    <n v="-1634.41"/>
    <n v="6552.8"/>
    <n v="1924.29"/>
    <n v="-2146.0700000000002"/>
    <n v="41.62"/>
    <n v="420.38"/>
    <n v="0"/>
    <n v="0"/>
    <n v="0"/>
    <n v="0"/>
    <s v="FED HOUSNG &amp; COMM DEV FND"/>
    <s v="FHCD SNO-VAL SR CTR REHAB C13"/>
    <s v="DEFAULT"/>
    <s v="Default"/>
  </r>
  <r>
    <x v="0"/>
    <s v="1120107"/>
    <s v="000000"/>
    <x v="29"/>
    <s v="0000000"/>
    <n v="2015"/>
    <x v="1"/>
    <x v="29"/>
    <n v="0"/>
    <n v="0"/>
    <n v="8485.25"/>
    <n v="0"/>
    <n v="-8485.25"/>
    <s v="N/A"/>
    <n v="-3156.2400000000002"/>
    <n v="20945.66"/>
    <n v="0"/>
    <n v="0"/>
    <n v="-9063.9500000000007"/>
    <n v="0"/>
    <n v="221.78"/>
    <n v="0"/>
    <n v="-462"/>
    <n v="0"/>
    <n v="0"/>
    <n v="0"/>
    <n v="0"/>
    <s v="FED HOUSNG &amp; COMM DEV FND"/>
    <s v="FHCD SNO-VAL SR CTR REHAB C13"/>
    <s v="DEFAULT"/>
    <s v="Default"/>
  </r>
  <r>
    <x v="0"/>
    <s v="1120107"/>
    <s v="350047"/>
    <x v="55"/>
    <s v="0000000"/>
    <n v="2015"/>
    <x v="4"/>
    <x v="55"/>
    <n v="0"/>
    <n v="0"/>
    <n v="-214614.92"/>
    <n v="0"/>
    <n v="214614.92"/>
    <s v="N/A"/>
    <n v="-1381.13"/>
    <n v="-39608.43"/>
    <n v="-92230.44"/>
    <n v="-2511.15"/>
    <n v="-18163.18"/>
    <n v="-2340.91"/>
    <n v="-18577.55"/>
    <n v="-38270.61"/>
    <n v="-462"/>
    <n v="-1055.52"/>
    <n v="0"/>
    <n v="-14"/>
    <n v="0"/>
    <s v="FED HOUSNG &amp; COMM DEV FND"/>
    <s v="FHCD SNO-VAL SR CTR REHAB C13"/>
    <s v="PROGRAM YEAR PROJECTS"/>
    <s v="Default"/>
  </r>
  <r>
    <x v="0"/>
    <s v="1120107"/>
    <s v="350047"/>
    <x v="55"/>
    <s v="5590000"/>
    <n v="2015"/>
    <x v="4"/>
    <x v="55"/>
    <n v="0"/>
    <n v="0"/>
    <n v="36759.1"/>
    <n v="0"/>
    <n v="-36759.1"/>
    <s v="N/A"/>
    <n v="36759.1"/>
    <n v="0"/>
    <n v="0"/>
    <n v="0"/>
    <n v="0"/>
    <n v="0"/>
    <n v="0"/>
    <n v="0"/>
    <n v="0"/>
    <n v="0"/>
    <n v="0"/>
    <n v="0"/>
    <n v="0"/>
    <s v="FED HOUSNG &amp; COMM DEV FND"/>
    <s v="FHCD SNO-VAL SR CTR REHAB C13"/>
    <s v="PROGRAM YEAR PROJECTS"/>
    <s v="HOUSING AND COMMUNITY DEVELOPMENT"/>
  </r>
  <r>
    <x v="0"/>
    <s v="1120107"/>
    <s v="350047"/>
    <x v="38"/>
    <s v="5590000"/>
    <n v="2015"/>
    <x v="3"/>
    <x v="38"/>
    <n v="0"/>
    <n v="0"/>
    <n v="0"/>
    <n v="0"/>
    <n v="0"/>
    <s v="N/A"/>
    <n v="0"/>
    <n v="0"/>
    <n v="0"/>
    <n v="0"/>
    <n v="0"/>
    <n v="0"/>
    <n v="0"/>
    <n v="0"/>
    <n v="0"/>
    <n v="0"/>
    <n v="0"/>
    <n v="0"/>
    <n v="0"/>
    <s v="FED HOUSNG &amp; COMM DEV FND"/>
    <s v="FHCD SNO-VAL SR CTR REHAB C13"/>
    <s v="PROGRAM YEAR PROJECTS"/>
    <s v="HOUSING AND COMMUNITY DEVELOPMENT"/>
  </r>
  <r>
    <x v="0"/>
    <s v="1120107"/>
    <s v="350047"/>
    <x v="38"/>
    <s v="5592000"/>
    <n v="2015"/>
    <x v="3"/>
    <x v="38"/>
    <n v="0"/>
    <n v="0"/>
    <n v="14664.85"/>
    <n v="0"/>
    <n v="-14664.85"/>
    <s v="N/A"/>
    <n v="2515.36"/>
    <n v="2413.2400000000002"/>
    <n v="2452.92"/>
    <n v="1664.01"/>
    <n v="1977.17"/>
    <n v="998.99"/>
    <n v="1956.3600000000001"/>
    <n v="686.80000000000007"/>
    <n v="0"/>
    <n v="0"/>
    <n v="0"/>
    <n v="0"/>
    <n v="0"/>
    <s v="FED HOUSNG &amp; COMM DEV FND"/>
    <s v="FHCD SNO-VAL SR CTR REHAB C13"/>
    <s v="PROGRAM YEAR PROJECTS"/>
    <s v="HOUSING AND COMMUNITY SERVICES"/>
  </r>
  <r>
    <x v="0"/>
    <s v="1120107"/>
    <s v="350047"/>
    <x v="105"/>
    <s v="5590000"/>
    <n v="2015"/>
    <x v="3"/>
    <x v="105"/>
    <n v="0"/>
    <n v="0"/>
    <n v="0"/>
    <n v="0"/>
    <n v="0"/>
    <s v="N/A"/>
    <n v="0"/>
    <n v="0"/>
    <n v="0"/>
    <n v="0"/>
    <n v="0"/>
    <n v="0"/>
    <n v="0"/>
    <n v="0"/>
    <n v="0"/>
    <n v="0"/>
    <n v="0"/>
    <n v="0"/>
    <n v="0"/>
    <s v="FED HOUSNG &amp; COMM DEV FND"/>
    <s v="FHCD SNO-VAL SR CTR REHAB C13"/>
    <s v="PROGRAM YEAR PROJECTS"/>
    <s v="HOUSING AND COMMUNITY DEVELOPMENT"/>
  </r>
  <r>
    <x v="0"/>
    <s v="1120107"/>
    <s v="350047"/>
    <x v="70"/>
    <s v="5590000"/>
    <n v="2015"/>
    <x v="3"/>
    <x v="70"/>
    <n v="0"/>
    <n v="0"/>
    <n v="0"/>
    <n v="0"/>
    <n v="0"/>
    <s v="N/A"/>
    <n v="0"/>
    <n v="0"/>
    <n v="0"/>
    <n v="0"/>
    <n v="0"/>
    <n v="0"/>
    <n v="0"/>
    <n v="0"/>
    <n v="0"/>
    <n v="0"/>
    <n v="0"/>
    <n v="0"/>
    <n v="0"/>
    <s v="FED HOUSNG &amp; COMM DEV FND"/>
    <s v="FHCD SNO-VAL SR CTR REHAB C13"/>
    <s v="PROGRAM YEAR PROJECTS"/>
    <s v="HOUSING AND COMMUNITY DEVELOPMENT"/>
  </r>
  <r>
    <x v="0"/>
    <s v="1120107"/>
    <s v="350047"/>
    <x v="70"/>
    <s v="5592000"/>
    <n v="2015"/>
    <x v="3"/>
    <x v="70"/>
    <n v="0"/>
    <n v="0"/>
    <n v="3457.13"/>
    <n v="0"/>
    <n v="-3457.13"/>
    <s v="N/A"/>
    <n v="0"/>
    <n v="0"/>
    <n v="1839.88"/>
    <n v="378.97"/>
    <n v="0"/>
    <n v="719.6"/>
    <n v="0"/>
    <n v="0"/>
    <n v="518.68000000000006"/>
    <n v="0"/>
    <n v="0"/>
    <n v="0"/>
    <n v="0"/>
    <s v="FED HOUSNG &amp; COMM DEV FND"/>
    <s v="FHCD SNO-VAL SR CTR REHAB C13"/>
    <s v="PROGRAM YEAR PROJECTS"/>
    <s v="HOUSING AND COMMUNITY SERVICES"/>
  </r>
  <r>
    <x v="0"/>
    <s v="1120107"/>
    <s v="350047"/>
    <x v="71"/>
    <s v="5590000"/>
    <n v="2015"/>
    <x v="3"/>
    <x v="71"/>
    <n v="0"/>
    <n v="0"/>
    <n v="0"/>
    <n v="0"/>
    <n v="0"/>
    <s v="N/A"/>
    <n v="0"/>
    <n v="0"/>
    <n v="0"/>
    <n v="0"/>
    <n v="0"/>
    <n v="0"/>
    <n v="0"/>
    <n v="0"/>
    <n v="0"/>
    <n v="0"/>
    <n v="0"/>
    <n v="0"/>
    <n v="0"/>
    <s v="FED HOUSNG &amp; COMM DEV FND"/>
    <s v="FHCD SNO-VAL SR CTR REHAB C13"/>
    <s v="PROGRAM YEAR PROJECTS"/>
    <s v="HOUSING AND COMMUNITY DEVELOPMENT"/>
  </r>
  <r>
    <x v="0"/>
    <s v="1120107"/>
    <s v="350047"/>
    <x v="71"/>
    <s v="5592000"/>
    <n v="2015"/>
    <x v="3"/>
    <x v="71"/>
    <n v="0"/>
    <n v="0"/>
    <n v="1369.94"/>
    <n v="0"/>
    <n v="-1369.94"/>
    <s v="N/A"/>
    <n v="0"/>
    <n v="0"/>
    <n v="621.55000000000007"/>
    <n v="221.72"/>
    <n v="0"/>
    <n v="282.22000000000003"/>
    <n v="0"/>
    <n v="0"/>
    <n v="244.45000000000002"/>
    <n v="0"/>
    <n v="0"/>
    <n v="0"/>
    <n v="0"/>
    <s v="FED HOUSNG &amp; COMM DEV FND"/>
    <s v="FHCD SNO-VAL SR CTR REHAB C13"/>
    <s v="PROGRAM YEAR PROJECTS"/>
    <s v="HOUSING AND COMMUNITY SERVICES"/>
  </r>
  <r>
    <x v="0"/>
    <s v="1120107"/>
    <s v="350047"/>
    <x v="72"/>
    <s v="5590000"/>
    <n v="2015"/>
    <x v="3"/>
    <x v="72"/>
    <n v="0"/>
    <n v="0"/>
    <n v="0"/>
    <n v="0"/>
    <n v="0"/>
    <s v="N/A"/>
    <n v="0"/>
    <n v="0"/>
    <n v="0"/>
    <n v="0"/>
    <n v="0"/>
    <n v="0"/>
    <n v="0"/>
    <n v="0"/>
    <n v="0"/>
    <n v="0"/>
    <n v="0"/>
    <n v="0"/>
    <n v="0"/>
    <s v="FED HOUSNG &amp; COMM DEV FND"/>
    <s v="FHCD SNO-VAL SR CTR REHAB C13"/>
    <s v="PROGRAM YEAR PROJECTS"/>
    <s v="HOUSING AND COMMUNITY DEVELOPMENT"/>
  </r>
  <r>
    <x v="0"/>
    <s v="1120107"/>
    <s v="350047"/>
    <x v="72"/>
    <s v="5592000"/>
    <n v="2015"/>
    <x v="3"/>
    <x v="72"/>
    <n v="0"/>
    <n v="0"/>
    <n v="1390.08"/>
    <n v="0"/>
    <n v="-1390.08"/>
    <s v="N/A"/>
    <n v="0"/>
    <n v="0"/>
    <n v="607.14"/>
    <n v="216.45000000000002"/>
    <n v="0"/>
    <n v="274.10000000000002"/>
    <n v="0"/>
    <n v="0"/>
    <n v="292.39"/>
    <n v="0"/>
    <n v="0"/>
    <n v="0"/>
    <n v="0"/>
    <s v="FED HOUSNG &amp; COMM DEV FND"/>
    <s v="FHCD SNO-VAL SR CTR REHAB C13"/>
    <s v="PROGRAM YEAR PROJECTS"/>
    <s v="HOUSING AND COMMUNITY SERVICES"/>
  </r>
  <r>
    <x v="0"/>
    <s v="1120107"/>
    <s v="350047"/>
    <x v="108"/>
    <s v="5590000"/>
    <n v="2015"/>
    <x v="3"/>
    <x v="108"/>
    <n v="0"/>
    <n v="0"/>
    <n v="-36759.1"/>
    <n v="0"/>
    <n v="36759.1"/>
    <s v="N/A"/>
    <n v="-36759.1"/>
    <n v="0"/>
    <n v="0"/>
    <n v="0"/>
    <n v="0"/>
    <n v="0"/>
    <n v="0"/>
    <n v="0"/>
    <n v="0"/>
    <n v="0"/>
    <n v="0"/>
    <n v="0"/>
    <n v="0"/>
    <s v="FED HOUSNG &amp; COMM DEV FND"/>
    <s v="FHCD SNO-VAL SR CTR REHAB C13"/>
    <s v="PROGRAM YEAR PROJECTS"/>
    <s v="HOUSING AND COMMUNITY DEVELOPMENT"/>
  </r>
  <r>
    <x v="0"/>
    <s v="1120107"/>
    <s v="350047"/>
    <x v="108"/>
    <s v="5592000"/>
    <n v="2015"/>
    <x v="3"/>
    <x v="108"/>
    <n v="0"/>
    <n v="0"/>
    <n v="192755.92"/>
    <n v="-9224.23"/>
    <n v="-183531.69"/>
    <s v="N/A"/>
    <n v="0"/>
    <n v="36759.1"/>
    <n v="85661.81"/>
    <n v="0"/>
    <n v="16186.01"/>
    <n v="0"/>
    <n v="16975"/>
    <n v="37174"/>
    <n v="0"/>
    <n v="0"/>
    <n v="0"/>
    <n v="0"/>
    <n v="0"/>
    <s v="FED HOUSNG &amp; COMM DEV FND"/>
    <s v="FHCD SNO-VAL SR CTR REHAB C13"/>
    <s v="PROGRAM YEAR PROJECTS"/>
    <s v="HOUSING AND COMMUNITY SERVICES"/>
  </r>
  <r>
    <x v="0"/>
    <s v="1120107"/>
    <s v="350047"/>
    <x v="152"/>
    <s v="5592000"/>
    <n v="2015"/>
    <x v="3"/>
    <x v="151"/>
    <n v="0"/>
    <n v="0"/>
    <n v="462"/>
    <n v="0"/>
    <n v="-462"/>
    <s v="N/A"/>
    <n v="0"/>
    <n v="0"/>
    <n v="0"/>
    <n v="0"/>
    <n v="0"/>
    <n v="0"/>
    <n v="0"/>
    <n v="0"/>
    <n v="462"/>
    <n v="0"/>
    <n v="0"/>
    <n v="0"/>
    <n v="0"/>
    <s v="FED HOUSNG &amp; COMM DEV FND"/>
    <s v="FHCD SNO-VAL SR CTR REHAB C13"/>
    <s v="PROGRAM YEAR PROJECTS"/>
    <s v="HOUSING AND COMMUNITY SERVICES"/>
  </r>
  <r>
    <x v="0"/>
    <s v="1120107"/>
    <s v="350047"/>
    <x v="42"/>
    <s v="5590000"/>
    <n v="2015"/>
    <x v="3"/>
    <x v="42"/>
    <n v="0"/>
    <n v="0"/>
    <n v="0"/>
    <n v="0"/>
    <n v="0"/>
    <s v="N/A"/>
    <n v="0"/>
    <n v="0"/>
    <n v="0"/>
    <n v="0"/>
    <n v="0"/>
    <n v="0"/>
    <n v="0"/>
    <n v="0"/>
    <n v="0"/>
    <n v="0"/>
    <n v="0"/>
    <n v="0"/>
    <n v="0"/>
    <s v="FED HOUSNG &amp; COMM DEV FND"/>
    <s v="FHCD SNO-VAL SR CTR REHAB C13"/>
    <s v="PROGRAM YEAR PROJECTS"/>
    <s v="HOUSING AND COMMUNITY DEVELOPMENT"/>
  </r>
  <r>
    <x v="0"/>
    <s v="1120107"/>
    <s v="350047"/>
    <x v="42"/>
    <s v="5592000"/>
    <n v="2015"/>
    <x v="3"/>
    <x v="42"/>
    <n v="0"/>
    <n v="0"/>
    <n v="515"/>
    <n v="0"/>
    <n v="-515"/>
    <s v="N/A"/>
    <n v="175"/>
    <n v="96"/>
    <n v="78"/>
    <n v="30"/>
    <n v="42"/>
    <n v="24"/>
    <n v="56"/>
    <n v="0"/>
    <n v="0"/>
    <n v="0"/>
    <n v="0"/>
    <n v="14"/>
    <n v="0"/>
    <s v="FED HOUSNG &amp; COMM DEV FND"/>
    <s v="FHCD SNO-VAL SR CTR REHAB C13"/>
    <s v="PROGRAM YEAR PROJECTS"/>
    <s v="HOUSING AND COMMUNITY SERVICES"/>
  </r>
  <r>
    <x v="0"/>
    <s v="1120107"/>
    <s v="350047"/>
    <x v="53"/>
    <s v="5590000"/>
    <n v="2015"/>
    <x v="3"/>
    <x v="53"/>
    <n v="0"/>
    <n v="0"/>
    <n v="0"/>
    <n v="0"/>
    <n v="0"/>
    <s v="N/A"/>
    <n v="0"/>
    <n v="0"/>
    <n v="0"/>
    <n v="0"/>
    <n v="0"/>
    <n v="0"/>
    <n v="0"/>
    <n v="0"/>
    <n v="0"/>
    <n v="0"/>
    <n v="0"/>
    <n v="0"/>
    <n v="0"/>
    <s v="FED HOUSNG &amp; COMM DEV FND"/>
    <s v="FHCD SNO-VAL SR CTR REHAB C13"/>
    <s v="PROGRAM YEAR PROJECTS"/>
    <s v="HOUSING AND COMMUNITY DEVELOPMENT"/>
  </r>
  <r>
    <x v="0"/>
    <s v="1120107"/>
    <s v="350047"/>
    <x v="54"/>
    <s v="5590000"/>
    <n v="2015"/>
    <x v="3"/>
    <x v="54"/>
    <n v="0"/>
    <n v="0"/>
    <n v="0"/>
    <n v="0"/>
    <n v="0"/>
    <s v="N/A"/>
    <n v="0"/>
    <n v="0"/>
    <n v="0"/>
    <n v="0"/>
    <n v="0"/>
    <n v="0"/>
    <n v="0"/>
    <n v="0"/>
    <n v="0"/>
    <n v="0"/>
    <n v="0"/>
    <n v="0"/>
    <n v="0"/>
    <s v="FED HOUSNG &amp; COMM DEV FND"/>
    <s v="FHCD SNO-VAL SR CTR REHAB C13"/>
    <s v="PROGRAM YEAR PROJECTS"/>
    <s v="HOUSING AND COMMUNITY DEVELOPMENT"/>
  </r>
  <r>
    <x v="0"/>
    <s v="1120108"/>
    <s v="000000"/>
    <x v="6"/>
    <s v="0000000"/>
    <n v="2015"/>
    <x v="0"/>
    <x v="6"/>
    <n v="0"/>
    <n v="0"/>
    <n v="-210891.73"/>
    <n v="0"/>
    <n v="210891.73"/>
    <s v="N/A"/>
    <n v="-210891.73"/>
    <n v="291.37"/>
    <n v="499.49"/>
    <n v="-500.25"/>
    <n v="-20.05"/>
    <n v="0"/>
    <n v="-270.56"/>
    <n v="0"/>
    <n v="0"/>
    <n v="0"/>
    <n v="0"/>
    <n v="0"/>
    <n v="0"/>
    <s v="FED HOUSNG &amp; COMM DEV FND"/>
    <s v="FHCD VLLY VIEW 10TH ST SWR C13"/>
    <s v="DEFAULT"/>
    <s v="Default"/>
  </r>
  <r>
    <x v="0"/>
    <s v="1120108"/>
    <s v="000000"/>
    <x v="9"/>
    <s v="0000000"/>
    <n v="2015"/>
    <x v="0"/>
    <x v="9"/>
    <n v="0"/>
    <n v="0"/>
    <n v="-390.72"/>
    <n v="0"/>
    <n v="390.72"/>
    <s v="N/A"/>
    <n v="-341.81"/>
    <n v="-291.37"/>
    <n v="290.61"/>
    <n v="-290.61"/>
    <n v="270.56"/>
    <n v="111.06"/>
    <n v="-139.16"/>
    <n v="0"/>
    <n v="0"/>
    <n v="0"/>
    <n v="0"/>
    <n v="0"/>
    <n v="0"/>
    <s v="FED HOUSNG &amp; COMM DEV FND"/>
    <s v="FHCD VLLY VIEW 10TH ST SWR C13"/>
    <s v="DEFAULT"/>
    <s v="Default"/>
  </r>
  <r>
    <x v="0"/>
    <s v="1120108"/>
    <s v="000000"/>
    <x v="29"/>
    <s v="0000000"/>
    <n v="2015"/>
    <x v="1"/>
    <x v="29"/>
    <n v="0"/>
    <n v="0"/>
    <n v="-117.59"/>
    <n v="0"/>
    <n v="117.59"/>
    <s v="N/A"/>
    <n v="0"/>
    <n v="124.87"/>
    <n v="0"/>
    <n v="0"/>
    <n v="-270.56"/>
    <n v="0"/>
    <n v="28.1"/>
    <n v="0"/>
    <n v="0"/>
    <n v="0"/>
    <n v="0"/>
    <n v="0"/>
    <n v="0"/>
    <s v="FED HOUSNG &amp; COMM DEV FND"/>
    <s v="FHCD VLLY VIEW 10TH ST SWR C13"/>
    <s v="DEFAULT"/>
    <s v="Default"/>
  </r>
  <r>
    <x v="0"/>
    <s v="1120108"/>
    <s v="350047"/>
    <x v="55"/>
    <s v="0000000"/>
    <n v="2015"/>
    <x v="4"/>
    <x v="55"/>
    <n v="0"/>
    <n v="0"/>
    <n v="-1463.09"/>
    <n v="0"/>
    <n v="1463.09"/>
    <s v="N/A"/>
    <n v="-166.5"/>
    <n v="-124.87"/>
    <n v="-790.1"/>
    <n v="0"/>
    <n v="-270.56"/>
    <n v="-111.06"/>
    <n v="0"/>
    <n v="0"/>
    <n v="0"/>
    <n v="0"/>
    <n v="0"/>
    <n v="0"/>
    <n v="0"/>
    <s v="FED HOUSNG &amp; COMM DEV FND"/>
    <s v="FHCD VLLY VIEW 10TH ST SWR C13"/>
    <s v="PROGRAM YEAR PROJECTS"/>
    <s v="Default"/>
  </r>
  <r>
    <x v="0"/>
    <s v="1120108"/>
    <s v="350047"/>
    <x v="38"/>
    <s v="5590000"/>
    <n v="2015"/>
    <x v="3"/>
    <x v="38"/>
    <n v="0"/>
    <n v="0"/>
    <n v="0"/>
    <n v="0"/>
    <n v="0"/>
    <s v="N/A"/>
    <n v="0"/>
    <n v="0"/>
    <n v="0"/>
    <n v="0"/>
    <n v="0"/>
    <n v="0"/>
    <n v="0"/>
    <n v="0"/>
    <n v="0"/>
    <n v="0"/>
    <n v="0"/>
    <n v="0"/>
    <n v="0"/>
    <s v="FED HOUSNG &amp; COMM DEV FND"/>
    <s v="FHCD VLLY VIEW 10TH ST SWR C13"/>
    <s v="PROGRAM YEAR PROJECTS"/>
    <s v="HOUSING AND COMMUNITY DEVELOPMENT"/>
  </r>
  <r>
    <x v="0"/>
    <s v="1120108"/>
    <s v="350047"/>
    <x v="38"/>
    <s v="5592000"/>
    <n v="2015"/>
    <x v="3"/>
    <x v="38"/>
    <n v="0"/>
    <n v="0"/>
    <n v="1144.67"/>
    <n v="0"/>
    <n v="-1144.67"/>
    <s v="N/A"/>
    <n v="249.75"/>
    <n v="228.93"/>
    <n v="395.43"/>
    <n v="0"/>
    <n v="270.56"/>
    <n v="0"/>
    <n v="0"/>
    <n v="0"/>
    <n v="0"/>
    <n v="0"/>
    <n v="0"/>
    <n v="0"/>
    <n v="0"/>
    <s v="FED HOUSNG &amp; COMM DEV FND"/>
    <s v="FHCD VLLY VIEW 10TH ST SWR C13"/>
    <s v="PROGRAM YEAR PROJECTS"/>
    <s v="HOUSING AND COMMUNITY SERVICES"/>
  </r>
  <r>
    <x v="0"/>
    <s v="1120108"/>
    <s v="350047"/>
    <x v="70"/>
    <s v="5590000"/>
    <n v="2015"/>
    <x v="3"/>
    <x v="70"/>
    <n v="0"/>
    <n v="0"/>
    <n v="0"/>
    <n v="0"/>
    <n v="0"/>
    <s v="N/A"/>
    <n v="0"/>
    <n v="0"/>
    <n v="0"/>
    <n v="0"/>
    <n v="0"/>
    <n v="0"/>
    <n v="0"/>
    <n v="0"/>
    <n v="0"/>
    <n v="0"/>
    <n v="0"/>
    <n v="0"/>
    <n v="0"/>
    <s v="FED HOUSNG &amp; COMM DEV FND"/>
    <s v="FHCD VLLY VIEW 10TH ST SWR C13"/>
    <s v="PROGRAM YEAR PROJECTS"/>
    <s v="HOUSING AND COMMUNITY DEVELOPMENT"/>
  </r>
  <r>
    <x v="0"/>
    <s v="1120108"/>
    <s v="350047"/>
    <x v="70"/>
    <s v="5592000"/>
    <n v="2015"/>
    <x v="3"/>
    <x v="70"/>
    <n v="0"/>
    <n v="0"/>
    <n v="193.79"/>
    <n v="0"/>
    <n v="-193.79"/>
    <s v="N/A"/>
    <n v="0"/>
    <n v="0"/>
    <n v="128.37"/>
    <n v="0"/>
    <n v="0"/>
    <n v="65.42"/>
    <n v="0"/>
    <n v="0"/>
    <n v="0"/>
    <n v="0"/>
    <n v="0"/>
    <n v="0"/>
    <n v="0"/>
    <s v="FED HOUSNG &amp; COMM DEV FND"/>
    <s v="FHCD VLLY VIEW 10TH ST SWR C13"/>
    <s v="PROGRAM YEAR PROJECTS"/>
    <s v="HOUSING AND COMMUNITY SERVICES"/>
  </r>
  <r>
    <x v="0"/>
    <s v="1120108"/>
    <s v="350047"/>
    <x v="71"/>
    <s v="5590000"/>
    <n v="2015"/>
    <x v="3"/>
    <x v="71"/>
    <n v="0"/>
    <n v="0"/>
    <n v="0"/>
    <n v="0"/>
    <n v="0"/>
    <s v="N/A"/>
    <n v="0"/>
    <n v="0"/>
    <n v="0"/>
    <n v="0"/>
    <n v="0"/>
    <n v="0"/>
    <n v="0"/>
    <n v="0"/>
    <n v="0"/>
    <n v="0"/>
    <n v="0"/>
    <n v="0"/>
    <n v="0"/>
    <s v="FED HOUSNG &amp; COMM DEV FND"/>
    <s v="FHCD VLLY VIEW 10TH ST SWR C13"/>
    <s v="PROGRAM YEAR PROJECTS"/>
    <s v="HOUSING AND COMMUNITY DEVELOPMENT"/>
  </r>
  <r>
    <x v="0"/>
    <s v="1120108"/>
    <s v="350047"/>
    <x v="71"/>
    <s v="5592000"/>
    <n v="2015"/>
    <x v="3"/>
    <x v="71"/>
    <n v="0"/>
    <n v="0"/>
    <n v="56.58"/>
    <n v="0"/>
    <n v="-56.58"/>
    <s v="N/A"/>
    <n v="0"/>
    <n v="0"/>
    <n v="35.86"/>
    <n v="0"/>
    <n v="0"/>
    <n v="20.72"/>
    <n v="0"/>
    <n v="0"/>
    <n v="0"/>
    <n v="0"/>
    <n v="0"/>
    <n v="0"/>
    <n v="0"/>
    <s v="FED HOUSNG &amp; COMM DEV FND"/>
    <s v="FHCD VLLY VIEW 10TH ST SWR C13"/>
    <s v="PROGRAM YEAR PROJECTS"/>
    <s v="HOUSING AND COMMUNITY SERVICES"/>
  </r>
  <r>
    <x v="0"/>
    <s v="1120108"/>
    <s v="350047"/>
    <x v="72"/>
    <s v="5590000"/>
    <n v="2015"/>
    <x v="3"/>
    <x v="72"/>
    <n v="0"/>
    <n v="0"/>
    <n v="0"/>
    <n v="0"/>
    <n v="0"/>
    <s v="N/A"/>
    <n v="0"/>
    <n v="0"/>
    <n v="0"/>
    <n v="0"/>
    <n v="0"/>
    <n v="0"/>
    <n v="0"/>
    <n v="0"/>
    <n v="0"/>
    <n v="0"/>
    <n v="0"/>
    <n v="0"/>
    <n v="0"/>
    <s v="FED HOUSNG &amp; COMM DEV FND"/>
    <s v="FHCD VLLY VIEW 10TH ST SWR C13"/>
    <s v="PROGRAM YEAR PROJECTS"/>
    <s v="HOUSING AND COMMUNITY DEVELOPMENT"/>
  </r>
  <r>
    <x v="0"/>
    <s v="1120108"/>
    <s v="350047"/>
    <x v="72"/>
    <s v="5592000"/>
    <n v="2015"/>
    <x v="3"/>
    <x v="72"/>
    <n v="0"/>
    <n v="0"/>
    <n v="68.05"/>
    <n v="0"/>
    <n v="-68.05"/>
    <s v="N/A"/>
    <n v="0"/>
    <n v="0"/>
    <n v="43.13"/>
    <n v="0"/>
    <n v="0"/>
    <n v="24.92"/>
    <n v="0"/>
    <n v="0"/>
    <n v="0"/>
    <n v="0"/>
    <n v="0"/>
    <n v="0"/>
    <n v="0"/>
    <s v="FED HOUSNG &amp; COMM DEV FND"/>
    <s v="FHCD VLLY VIEW 10TH ST SWR C13"/>
    <s v="PROGRAM YEAR PROJECTS"/>
    <s v="HOUSING AND COMMUNITY SERVICES"/>
  </r>
  <r>
    <x v="0"/>
    <s v="1120108"/>
    <s v="350047"/>
    <x v="112"/>
    <s v="5590000"/>
    <n v="2015"/>
    <x v="3"/>
    <x v="112"/>
    <n v="0"/>
    <n v="0"/>
    <n v="0"/>
    <n v="0"/>
    <n v="0"/>
    <s v="N/A"/>
    <n v="0"/>
    <n v="0"/>
    <n v="0"/>
    <n v="0"/>
    <n v="0"/>
    <n v="0"/>
    <n v="0"/>
    <n v="0"/>
    <n v="0"/>
    <n v="0"/>
    <n v="0"/>
    <n v="0"/>
    <n v="0"/>
    <s v="FED HOUSNG &amp; COMM DEV FND"/>
    <s v="FHCD VLLY VIEW 10TH ST SWR C13"/>
    <s v="PROGRAM YEAR PROJECTS"/>
    <s v="HOUSING AND COMMUNITY DEVELOPMENT"/>
  </r>
  <r>
    <x v="0"/>
    <s v="1120108"/>
    <s v="350047"/>
    <x v="112"/>
    <s v="5592000"/>
    <n v="2015"/>
    <x v="3"/>
    <x v="112"/>
    <n v="0"/>
    <n v="0"/>
    <n v="0"/>
    <n v="0"/>
    <n v="0"/>
    <s v="N/A"/>
    <n v="35490"/>
    <n v="-35490"/>
    <n v="0"/>
    <n v="0"/>
    <n v="0"/>
    <n v="0"/>
    <n v="0"/>
    <n v="0"/>
    <n v="0"/>
    <n v="0"/>
    <n v="0"/>
    <n v="0"/>
    <n v="0"/>
    <s v="FED HOUSNG &amp; COMM DEV FND"/>
    <s v="FHCD VLLY VIEW 10TH ST SWR C13"/>
    <s v="PROGRAM YEAR PROJECTS"/>
    <s v="HOUSING AND COMMUNITY SERVICES"/>
  </r>
  <r>
    <x v="0"/>
    <s v="1120108"/>
    <s v="350047"/>
    <x v="108"/>
    <s v="5590000"/>
    <n v="2015"/>
    <x v="3"/>
    <x v="108"/>
    <n v="0"/>
    <n v="0"/>
    <n v="-35490"/>
    <n v="0"/>
    <n v="35490"/>
    <s v="N/A"/>
    <n v="-35490"/>
    <n v="0"/>
    <n v="0"/>
    <n v="0"/>
    <n v="0"/>
    <n v="0"/>
    <n v="0"/>
    <n v="0"/>
    <n v="0"/>
    <n v="0"/>
    <n v="0"/>
    <n v="0"/>
    <n v="0"/>
    <s v="FED HOUSNG &amp; COMM DEV FND"/>
    <s v="FHCD VLLY VIEW 10TH ST SWR C13"/>
    <s v="PROGRAM YEAR PROJECTS"/>
    <s v="HOUSING AND COMMUNITY DEVELOPMENT"/>
  </r>
  <r>
    <x v="0"/>
    <s v="1120108"/>
    <s v="350047"/>
    <x v="108"/>
    <s v="5592000"/>
    <n v="2015"/>
    <x v="3"/>
    <x v="108"/>
    <n v="0"/>
    <n v="0"/>
    <n v="35490"/>
    <n v="0"/>
    <n v="-35490"/>
    <s v="N/A"/>
    <n v="35490"/>
    <n v="0"/>
    <n v="0"/>
    <n v="0"/>
    <n v="0"/>
    <n v="0"/>
    <n v="0"/>
    <n v="0"/>
    <n v="0"/>
    <n v="0"/>
    <n v="0"/>
    <n v="0"/>
    <n v="0"/>
    <s v="FED HOUSNG &amp; COMM DEV FND"/>
    <s v="FHCD VLLY VIEW 10TH ST SWR C13"/>
    <s v="PROGRAM YEAR PROJECTS"/>
    <s v="HOUSING AND COMMUNITY SERVICES"/>
  </r>
  <r>
    <x v="0"/>
    <s v="1120108"/>
    <s v="350047"/>
    <x v="42"/>
    <s v="5590000"/>
    <n v="2015"/>
    <x v="3"/>
    <x v="42"/>
    <n v="0"/>
    <n v="0"/>
    <n v="0"/>
    <n v="0"/>
    <n v="0"/>
    <s v="N/A"/>
    <n v="0"/>
    <n v="0"/>
    <n v="0"/>
    <n v="0"/>
    <n v="0"/>
    <n v="0"/>
    <n v="0"/>
    <n v="0"/>
    <n v="0"/>
    <n v="0"/>
    <n v="0"/>
    <n v="0"/>
    <n v="0"/>
    <s v="FED HOUSNG &amp; COMM DEV FND"/>
    <s v="FHCD VLLY VIEW 10TH ST SWR C13"/>
    <s v="PROGRAM YEAR PROJECTS"/>
    <s v="HOUSING AND COMMUNITY DEVELOPMENT"/>
  </r>
  <r>
    <x v="0"/>
    <s v="1120108"/>
    <s v="350047"/>
    <x v="53"/>
    <s v="5590000"/>
    <n v="2015"/>
    <x v="3"/>
    <x v="53"/>
    <n v="0"/>
    <n v="0"/>
    <n v="0"/>
    <n v="0"/>
    <n v="0"/>
    <s v="N/A"/>
    <n v="0"/>
    <n v="0"/>
    <n v="0"/>
    <n v="0"/>
    <n v="0"/>
    <n v="0"/>
    <n v="0"/>
    <n v="0"/>
    <n v="0"/>
    <n v="0"/>
    <n v="0"/>
    <n v="0"/>
    <n v="0"/>
    <s v="FED HOUSNG &amp; COMM DEV FND"/>
    <s v="FHCD VLLY VIEW 10TH ST SWR C13"/>
    <s v="PROGRAM YEAR PROJECTS"/>
    <s v="HOUSING AND COMMUNITY DEVELOPMENT"/>
  </r>
  <r>
    <x v="0"/>
    <s v="1120108"/>
    <s v="350047"/>
    <x v="54"/>
    <s v="5590000"/>
    <n v="2015"/>
    <x v="3"/>
    <x v="54"/>
    <n v="0"/>
    <n v="0"/>
    <n v="0"/>
    <n v="0"/>
    <n v="0"/>
    <s v="N/A"/>
    <n v="0"/>
    <n v="0"/>
    <n v="0"/>
    <n v="0"/>
    <n v="0"/>
    <n v="0"/>
    <n v="0"/>
    <n v="0"/>
    <n v="0"/>
    <n v="0"/>
    <n v="0"/>
    <n v="0"/>
    <n v="0"/>
    <s v="FED HOUSNG &amp; COMM DEV FND"/>
    <s v="FHCD VLLY VIEW 10TH ST SWR C13"/>
    <s v="PROGRAM YEAR PROJECTS"/>
    <s v="HOUSING AND COMMUNITY DEVELOPMENT"/>
  </r>
  <r>
    <x v="0"/>
    <s v="1120109"/>
    <s v="000000"/>
    <x v="6"/>
    <s v="0000000"/>
    <n v="2015"/>
    <x v="0"/>
    <x v="6"/>
    <n v="0"/>
    <n v="0"/>
    <n v="0"/>
    <n v="0"/>
    <n v="0"/>
    <s v="N/A"/>
    <n v="0"/>
    <n v="0"/>
    <n v="0"/>
    <n v="0"/>
    <n v="0"/>
    <n v="0"/>
    <n v="0"/>
    <n v="0"/>
    <n v="0"/>
    <n v="0"/>
    <n v="0"/>
    <n v="0"/>
    <n v="0"/>
    <s v="FED HOUSNG &amp; COMM DEV FND"/>
    <s v="FHCD MINH QUANG TRINH"/>
    <s v="DEFAULT"/>
    <s v="Default"/>
  </r>
  <r>
    <x v="0"/>
    <s v="1120109"/>
    <s v="000000"/>
    <x v="9"/>
    <s v="0000000"/>
    <n v="2015"/>
    <x v="0"/>
    <x v="9"/>
    <n v="0"/>
    <n v="0"/>
    <n v="810.55000000000007"/>
    <n v="0"/>
    <n v="-810.55000000000007"/>
    <s v="N/A"/>
    <n v="0"/>
    <n v="0"/>
    <n v="0"/>
    <n v="0"/>
    <n v="0"/>
    <n v="0"/>
    <n v="810.55000000000007"/>
    <n v="0"/>
    <n v="0"/>
    <n v="0"/>
    <n v="0"/>
    <n v="0"/>
    <n v="0"/>
    <s v="FED HOUSNG &amp; COMM DEV FND"/>
    <s v="FHCD MINH QUANG TRINH"/>
    <s v="DEFAULT"/>
    <s v="Default"/>
  </r>
  <r>
    <x v="0"/>
    <s v="1120109"/>
    <s v="000000"/>
    <x v="29"/>
    <s v="0000000"/>
    <n v="2015"/>
    <x v="1"/>
    <x v="29"/>
    <n v="0"/>
    <n v="0"/>
    <n v="6221.77"/>
    <n v="0"/>
    <n v="-6221.77"/>
    <s v="N/A"/>
    <n v="0"/>
    <n v="0"/>
    <n v="0"/>
    <n v="0"/>
    <n v="0"/>
    <n v="0"/>
    <n v="-810.55000000000007"/>
    <n v="0"/>
    <n v="0"/>
    <n v="7032.32"/>
    <n v="0"/>
    <n v="0"/>
    <n v="0"/>
    <s v="FED HOUSNG &amp; COMM DEV FND"/>
    <s v="FHCD MINH QUANG TRINH"/>
    <s v="DEFAULT"/>
    <s v="Default"/>
  </r>
  <r>
    <x v="0"/>
    <s v="1120109"/>
    <s v="350002"/>
    <x v="43"/>
    <s v="0000000"/>
    <n v="2015"/>
    <x v="4"/>
    <x v="43"/>
    <n v="0"/>
    <n v="0"/>
    <n v="0"/>
    <n v="0"/>
    <n v="0"/>
    <s v="N/A"/>
    <n v="0"/>
    <n v="0"/>
    <n v="0"/>
    <n v="0"/>
    <n v="0"/>
    <n v="0"/>
    <n v="0"/>
    <n v="0"/>
    <n v="0"/>
    <n v="0"/>
    <n v="0"/>
    <n v="0"/>
    <n v="0"/>
    <s v="FED HOUSNG &amp; COMM DEV FND"/>
    <s v="FHCD MINH QUANG TRINH"/>
    <s v="IDIS HOME OWNERS REHAB"/>
    <s v="Default"/>
  </r>
  <r>
    <x v="0"/>
    <s v="1120109"/>
    <s v="350002"/>
    <x v="37"/>
    <s v="0000000"/>
    <n v="2015"/>
    <x v="4"/>
    <x v="37"/>
    <n v="0"/>
    <n v="0"/>
    <n v="0"/>
    <n v="0"/>
    <n v="0"/>
    <s v="N/A"/>
    <n v="0"/>
    <n v="0"/>
    <n v="0"/>
    <n v="0"/>
    <n v="0"/>
    <n v="0"/>
    <n v="0"/>
    <n v="0"/>
    <n v="0"/>
    <n v="0"/>
    <n v="0"/>
    <n v="0"/>
    <n v="0"/>
    <s v="FED HOUSNG &amp; COMM DEV FND"/>
    <s v="FHCD MINH QUANG TRINH"/>
    <s v="IDIS HOME OWNERS REHAB"/>
    <s v="Default"/>
  </r>
  <r>
    <x v="0"/>
    <s v="1120109"/>
    <s v="350002"/>
    <x v="36"/>
    <s v="5590000"/>
    <n v="2015"/>
    <x v="3"/>
    <x v="36"/>
    <n v="0"/>
    <n v="0"/>
    <n v="0"/>
    <n v="0"/>
    <n v="0"/>
    <s v="N/A"/>
    <n v="0"/>
    <n v="0"/>
    <n v="0"/>
    <n v="0"/>
    <n v="0"/>
    <n v="0"/>
    <n v="0"/>
    <n v="0"/>
    <n v="0"/>
    <n v="0"/>
    <n v="0"/>
    <n v="0"/>
    <n v="0"/>
    <s v="FED HOUSNG &amp; COMM DEV FND"/>
    <s v="FHCD MINH QUANG TRINH"/>
    <s v="IDIS HOME OWNERS REHAB"/>
    <s v="HOUSING AND COMMUNITY DEVELOPMENT"/>
  </r>
  <r>
    <x v="0"/>
    <s v="1120109"/>
    <s v="350002"/>
    <x v="108"/>
    <s v="5590000"/>
    <n v="2015"/>
    <x v="3"/>
    <x v="108"/>
    <n v="0"/>
    <n v="0"/>
    <n v="0"/>
    <n v="0"/>
    <n v="0"/>
    <s v="N/A"/>
    <n v="0"/>
    <n v="0"/>
    <n v="0"/>
    <n v="0"/>
    <n v="0"/>
    <n v="0"/>
    <n v="0"/>
    <n v="0"/>
    <n v="0"/>
    <n v="0"/>
    <n v="0"/>
    <n v="0"/>
    <n v="0"/>
    <s v="FED HOUSNG &amp; COMM DEV FND"/>
    <s v="FHCD MINH QUANG TRINH"/>
    <s v="IDIS HOME OWNERS REHAB"/>
    <s v="HOUSING AND COMMUNITY DEVELOPMENT"/>
  </r>
  <r>
    <x v="0"/>
    <s v="1120296"/>
    <s v="000000"/>
    <x v="6"/>
    <s v="0000000"/>
    <n v="2015"/>
    <x v="0"/>
    <x v="6"/>
    <n v="0"/>
    <n v="0"/>
    <n v="0"/>
    <n v="0"/>
    <n v="0"/>
    <s v="N/A"/>
    <n v="0"/>
    <n v="0"/>
    <n v="0"/>
    <n v="0"/>
    <n v="0"/>
    <n v="0"/>
    <n v="0"/>
    <n v="0"/>
    <n v="0"/>
    <n v="0"/>
    <n v="0"/>
    <n v="0"/>
    <n v="0"/>
    <s v="FED HOUSNG &amp; COMM DEV FND"/>
    <s v="FHCD VIRGINIA CROSMAN"/>
    <s v="DEFAULT"/>
    <s v="Default"/>
  </r>
  <r>
    <x v="0"/>
    <s v="1120296"/>
    <s v="000000"/>
    <x v="9"/>
    <s v="0000000"/>
    <n v="2015"/>
    <x v="0"/>
    <x v="9"/>
    <n v="0"/>
    <n v="0"/>
    <n v="0"/>
    <n v="0"/>
    <n v="0"/>
    <s v="N/A"/>
    <n v="0"/>
    <n v="0"/>
    <n v="0"/>
    <n v="0"/>
    <n v="0"/>
    <n v="0"/>
    <n v="0"/>
    <n v="0"/>
    <n v="0"/>
    <n v="0"/>
    <n v="0"/>
    <n v="0"/>
    <n v="0"/>
    <s v="FED HOUSNG &amp; COMM DEV FND"/>
    <s v="FHCD VIRGINIA CROSMAN"/>
    <s v="DEFAULT"/>
    <s v="Default"/>
  </r>
  <r>
    <x v="0"/>
    <s v="1120296"/>
    <s v="000000"/>
    <x v="29"/>
    <s v="0000000"/>
    <n v="2015"/>
    <x v="1"/>
    <x v="29"/>
    <n v="0"/>
    <n v="0"/>
    <n v="0"/>
    <n v="0"/>
    <n v="0"/>
    <s v="N/A"/>
    <n v="0"/>
    <n v="0"/>
    <n v="0"/>
    <n v="0"/>
    <n v="0"/>
    <n v="0"/>
    <n v="0"/>
    <n v="0"/>
    <n v="0"/>
    <n v="0"/>
    <n v="0"/>
    <n v="0"/>
    <n v="0"/>
    <s v="FED HOUSNG &amp; COMM DEV FND"/>
    <s v="FHCD VIRGINIA CROSMAN"/>
    <s v="DEFAULT"/>
    <s v="Default"/>
  </r>
  <r>
    <x v="0"/>
    <s v="1120296"/>
    <s v="350002"/>
    <x v="43"/>
    <s v="0000000"/>
    <n v="2015"/>
    <x v="4"/>
    <x v="43"/>
    <n v="0"/>
    <n v="0"/>
    <n v="0"/>
    <n v="0"/>
    <n v="0"/>
    <s v="N/A"/>
    <n v="0"/>
    <n v="0"/>
    <n v="0"/>
    <n v="0"/>
    <n v="0"/>
    <n v="0"/>
    <n v="0"/>
    <n v="0"/>
    <n v="0"/>
    <n v="0"/>
    <n v="0"/>
    <n v="0"/>
    <n v="0"/>
    <s v="FED HOUSNG &amp; COMM DEV FND"/>
    <s v="FHCD VIRGINIA CROSMAN"/>
    <s v="IDIS HOME OWNERS REHAB"/>
    <s v="Default"/>
  </r>
  <r>
    <x v="0"/>
    <s v="1120296"/>
    <s v="350002"/>
    <x v="36"/>
    <s v="5590000"/>
    <n v="2015"/>
    <x v="3"/>
    <x v="36"/>
    <n v="0"/>
    <n v="0"/>
    <n v="0"/>
    <n v="0"/>
    <n v="0"/>
    <s v="N/A"/>
    <n v="0"/>
    <n v="0"/>
    <n v="0"/>
    <n v="0"/>
    <n v="0"/>
    <n v="0"/>
    <n v="0"/>
    <n v="0"/>
    <n v="0"/>
    <n v="0"/>
    <n v="0"/>
    <n v="0"/>
    <n v="0"/>
    <s v="FED HOUSNG &amp; COMM DEV FND"/>
    <s v="FHCD VIRGINIA CROSMAN"/>
    <s v="IDIS HOME OWNERS REHAB"/>
    <s v="HOUSING AND COMMUNITY DEVELOPMENT"/>
  </r>
  <r>
    <x v="0"/>
    <s v="1120296"/>
    <s v="350002"/>
    <x v="108"/>
    <s v="5590000"/>
    <n v="2015"/>
    <x v="3"/>
    <x v="108"/>
    <n v="0"/>
    <n v="0"/>
    <n v="0"/>
    <n v="0"/>
    <n v="0"/>
    <s v="N/A"/>
    <n v="0"/>
    <n v="0"/>
    <n v="0"/>
    <n v="0"/>
    <n v="0"/>
    <n v="0"/>
    <n v="0"/>
    <n v="0"/>
    <n v="0"/>
    <n v="0"/>
    <n v="0"/>
    <n v="0"/>
    <n v="0"/>
    <s v="FED HOUSNG &amp; COMM DEV FND"/>
    <s v="FHCD VIRGINIA CROSMAN"/>
    <s v="IDIS HOME OWNERS REHAB"/>
    <s v="HOUSING AND COMMUNITY DEVELOPMENT"/>
  </r>
  <r>
    <x v="0"/>
    <s v="1120299"/>
    <s v="000000"/>
    <x v="6"/>
    <s v="0000000"/>
    <n v="2015"/>
    <x v="0"/>
    <x v="6"/>
    <n v="0"/>
    <n v="0"/>
    <n v="0"/>
    <n v="0"/>
    <n v="0"/>
    <s v="N/A"/>
    <n v="0"/>
    <n v="0"/>
    <n v="0"/>
    <n v="0"/>
    <n v="0"/>
    <n v="0"/>
    <n v="0"/>
    <n v="0"/>
    <n v="0"/>
    <n v="0"/>
    <n v="0"/>
    <n v="0"/>
    <n v="0"/>
    <s v="FED HOUSNG &amp; COMM DEV FND"/>
    <s v="FHCD THOMAS MCDANIEL"/>
    <s v="DEFAULT"/>
    <s v="Default"/>
  </r>
  <r>
    <x v="0"/>
    <s v="1120299"/>
    <s v="000000"/>
    <x v="9"/>
    <s v="0000000"/>
    <n v="2015"/>
    <x v="0"/>
    <x v="9"/>
    <n v="0"/>
    <n v="0"/>
    <n v="0"/>
    <n v="0"/>
    <n v="0"/>
    <s v="N/A"/>
    <n v="0"/>
    <n v="0"/>
    <n v="0"/>
    <n v="0"/>
    <n v="0"/>
    <n v="0"/>
    <n v="0"/>
    <n v="0"/>
    <n v="0"/>
    <n v="0"/>
    <n v="0"/>
    <n v="0"/>
    <n v="0"/>
    <s v="FED HOUSNG &amp; COMM DEV FND"/>
    <s v="FHCD THOMAS MCDANIEL"/>
    <s v="DEFAULT"/>
    <s v="Default"/>
  </r>
  <r>
    <x v="0"/>
    <s v="1120299"/>
    <s v="000000"/>
    <x v="29"/>
    <s v="0000000"/>
    <n v="2015"/>
    <x v="1"/>
    <x v="29"/>
    <n v="0"/>
    <n v="0"/>
    <n v="0"/>
    <n v="0"/>
    <n v="0"/>
    <s v="N/A"/>
    <n v="0"/>
    <n v="0"/>
    <n v="0"/>
    <n v="0"/>
    <n v="0"/>
    <n v="0"/>
    <n v="0"/>
    <n v="0"/>
    <n v="0"/>
    <n v="0"/>
    <n v="0"/>
    <n v="0"/>
    <n v="0"/>
    <s v="FED HOUSNG &amp; COMM DEV FND"/>
    <s v="FHCD THOMAS MCDANIEL"/>
    <s v="DEFAULT"/>
    <s v="Default"/>
  </r>
  <r>
    <x v="0"/>
    <s v="1120299"/>
    <s v="350002"/>
    <x v="43"/>
    <s v="0000000"/>
    <n v="2015"/>
    <x v="4"/>
    <x v="43"/>
    <n v="0"/>
    <n v="0"/>
    <n v="0"/>
    <n v="0"/>
    <n v="0"/>
    <s v="N/A"/>
    <n v="0"/>
    <n v="0"/>
    <n v="0"/>
    <n v="0"/>
    <n v="0"/>
    <n v="0"/>
    <n v="0"/>
    <n v="0"/>
    <n v="0"/>
    <n v="0"/>
    <n v="0"/>
    <n v="0"/>
    <n v="0"/>
    <s v="FED HOUSNG &amp; COMM DEV FND"/>
    <s v="FHCD THOMAS MCDANIEL"/>
    <s v="IDIS HOME OWNERS REHAB"/>
    <s v="Default"/>
  </r>
  <r>
    <x v="0"/>
    <s v="1120299"/>
    <s v="350002"/>
    <x v="37"/>
    <s v="0000000"/>
    <n v="2015"/>
    <x v="4"/>
    <x v="37"/>
    <n v="0"/>
    <n v="0"/>
    <n v="0"/>
    <n v="0"/>
    <n v="0"/>
    <s v="N/A"/>
    <n v="0"/>
    <n v="0"/>
    <n v="0"/>
    <n v="0"/>
    <n v="0"/>
    <n v="0"/>
    <n v="0"/>
    <n v="0"/>
    <n v="0"/>
    <n v="0"/>
    <n v="0"/>
    <n v="0"/>
    <n v="0"/>
    <s v="FED HOUSNG &amp; COMM DEV FND"/>
    <s v="FHCD THOMAS MCDANIEL"/>
    <s v="IDIS HOME OWNERS REHAB"/>
    <s v="Default"/>
  </r>
  <r>
    <x v="0"/>
    <s v="1120299"/>
    <s v="350002"/>
    <x v="36"/>
    <s v="5590000"/>
    <n v="2015"/>
    <x v="3"/>
    <x v="36"/>
    <n v="0"/>
    <n v="0"/>
    <n v="0"/>
    <n v="0"/>
    <n v="0"/>
    <s v="N/A"/>
    <n v="0"/>
    <n v="0"/>
    <n v="0"/>
    <n v="0"/>
    <n v="0"/>
    <n v="0"/>
    <n v="0"/>
    <n v="0"/>
    <n v="0"/>
    <n v="0"/>
    <n v="0"/>
    <n v="0"/>
    <n v="0"/>
    <s v="FED HOUSNG &amp; COMM DEV FND"/>
    <s v="FHCD THOMAS MCDANIEL"/>
    <s v="IDIS HOME OWNERS REHAB"/>
    <s v="HOUSING AND COMMUNITY DEVELOPMENT"/>
  </r>
  <r>
    <x v="0"/>
    <s v="1120299"/>
    <s v="350002"/>
    <x v="108"/>
    <s v="5590000"/>
    <n v="2015"/>
    <x v="3"/>
    <x v="108"/>
    <n v="0"/>
    <n v="0"/>
    <n v="0"/>
    <n v="0"/>
    <n v="0"/>
    <s v="N/A"/>
    <n v="0"/>
    <n v="0"/>
    <n v="0"/>
    <n v="0"/>
    <n v="0"/>
    <n v="0"/>
    <n v="0"/>
    <n v="0"/>
    <n v="0"/>
    <n v="0"/>
    <n v="0"/>
    <n v="0"/>
    <n v="0"/>
    <s v="FED HOUSNG &amp; COMM DEV FND"/>
    <s v="FHCD THOMAS MCDANIEL"/>
    <s v="IDIS HOME OWNERS REHAB"/>
    <s v="HOUSING AND COMMUNITY DEVELOPMENT"/>
  </r>
  <r>
    <x v="0"/>
    <s v="1120324"/>
    <s v="000000"/>
    <x v="6"/>
    <s v="0000000"/>
    <n v="2015"/>
    <x v="0"/>
    <x v="6"/>
    <n v="0"/>
    <n v="0"/>
    <n v="-2766.48"/>
    <n v="0"/>
    <n v="2766.48"/>
    <s v="N/A"/>
    <n v="-2766.48"/>
    <n v="0"/>
    <n v="21.73"/>
    <n v="-21.73"/>
    <n v="0"/>
    <n v="0"/>
    <n v="0"/>
    <n v="0"/>
    <n v="1513.73"/>
    <n v="-1513.73"/>
    <n v="0"/>
    <n v="0"/>
    <n v="0"/>
    <s v="FED HOUSNG &amp; COMM DEV FND"/>
    <s v="FHCD 2013 HSG REPAIR PROG C13"/>
    <s v="DEFAULT"/>
    <s v="Default"/>
  </r>
  <r>
    <x v="0"/>
    <s v="1120324"/>
    <s v="000000"/>
    <x v="9"/>
    <s v="0000000"/>
    <n v="2015"/>
    <x v="0"/>
    <x v="9"/>
    <n v="0"/>
    <n v="0"/>
    <n v="1513.73"/>
    <n v="0"/>
    <n v="-1513.73"/>
    <s v="N/A"/>
    <n v="0"/>
    <n v="0"/>
    <n v="0"/>
    <n v="0"/>
    <n v="0"/>
    <n v="0"/>
    <n v="0"/>
    <n v="0"/>
    <n v="1513.73"/>
    <n v="0"/>
    <n v="0"/>
    <n v="0"/>
    <n v="0"/>
    <s v="FED HOUSNG &amp; COMM DEV FND"/>
    <s v="FHCD 2013 HSG REPAIR PROG C13"/>
    <s v="DEFAULT"/>
    <s v="Default"/>
  </r>
  <r>
    <x v="0"/>
    <s v="1120324"/>
    <s v="000000"/>
    <x v="17"/>
    <s v="5590000"/>
    <n v="2015"/>
    <x v="1"/>
    <x v="17"/>
    <n v="0"/>
    <n v="0"/>
    <n v="0"/>
    <n v="0"/>
    <n v="0"/>
    <s v="N/A"/>
    <n v="0"/>
    <n v="0"/>
    <n v="0"/>
    <n v="0"/>
    <n v="0"/>
    <n v="0"/>
    <n v="0"/>
    <n v="0"/>
    <n v="0"/>
    <n v="0"/>
    <n v="0"/>
    <n v="0"/>
    <n v="0"/>
    <s v="FED HOUSNG &amp; COMM DEV FND"/>
    <s v="FHCD 2013 HSG REPAIR PROG C13"/>
    <s v="DEFAULT"/>
    <s v="HOUSING AND COMMUNITY DEVELOPMENT"/>
  </r>
  <r>
    <x v="0"/>
    <s v="1120324"/>
    <s v="000000"/>
    <x v="29"/>
    <s v="0000000"/>
    <n v="2015"/>
    <x v="1"/>
    <x v="29"/>
    <n v="0"/>
    <n v="0"/>
    <n v="-1513.73"/>
    <n v="0"/>
    <n v="1513.73"/>
    <s v="N/A"/>
    <n v="0"/>
    <n v="0"/>
    <n v="0"/>
    <n v="0"/>
    <n v="0"/>
    <n v="0"/>
    <n v="0"/>
    <n v="0"/>
    <n v="-1513.73"/>
    <n v="0"/>
    <n v="0"/>
    <n v="0"/>
    <n v="0"/>
    <s v="FED HOUSNG &amp; COMM DEV FND"/>
    <s v="FHCD 2013 HSG REPAIR PROG C13"/>
    <s v="DEFAULT"/>
    <s v="Default"/>
  </r>
  <r>
    <x v="0"/>
    <s v="1120324"/>
    <s v="350047"/>
    <x v="55"/>
    <s v="0000000"/>
    <n v="2015"/>
    <x v="4"/>
    <x v="55"/>
    <n v="0"/>
    <n v="0"/>
    <n v="-1535.46"/>
    <n v="0"/>
    <n v="1535.46"/>
    <s v="N/A"/>
    <n v="0"/>
    <n v="0"/>
    <n v="-21.73"/>
    <n v="0"/>
    <n v="0"/>
    <n v="0"/>
    <n v="0"/>
    <n v="0"/>
    <n v="-1513.73"/>
    <n v="0"/>
    <n v="0"/>
    <n v="0"/>
    <n v="0"/>
    <s v="FED HOUSNG &amp; COMM DEV FND"/>
    <s v="FHCD 2013 HSG REPAIR PROG C13"/>
    <s v="PROGRAM YEAR PROJECTS"/>
    <s v="Default"/>
  </r>
  <r>
    <x v="0"/>
    <s v="1120324"/>
    <s v="350047"/>
    <x v="37"/>
    <s v="0000000"/>
    <n v="2015"/>
    <x v="4"/>
    <x v="37"/>
    <n v="0"/>
    <n v="0"/>
    <n v="0"/>
    <n v="0"/>
    <n v="0"/>
    <s v="N/A"/>
    <n v="0"/>
    <n v="0"/>
    <n v="0"/>
    <n v="0"/>
    <n v="0"/>
    <n v="0"/>
    <n v="0"/>
    <n v="0"/>
    <n v="0"/>
    <n v="0"/>
    <n v="0"/>
    <n v="0"/>
    <n v="0"/>
    <s v="FED HOUSNG &amp; COMM DEV FND"/>
    <s v="FHCD 2013 HSG REPAIR PROG C13"/>
    <s v="PROGRAM YEAR PROJECTS"/>
    <s v="Default"/>
  </r>
  <r>
    <x v="0"/>
    <s v="1120324"/>
    <s v="350047"/>
    <x v="36"/>
    <s v="5590000"/>
    <n v="2015"/>
    <x v="3"/>
    <x v="36"/>
    <n v="0"/>
    <n v="0"/>
    <n v="0"/>
    <n v="0"/>
    <n v="0"/>
    <s v="N/A"/>
    <n v="0"/>
    <n v="0"/>
    <n v="0"/>
    <n v="0"/>
    <n v="0"/>
    <n v="0"/>
    <n v="0"/>
    <n v="0"/>
    <n v="0"/>
    <n v="0"/>
    <n v="0"/>
    <n v="0"/>
    <n v="0"/>
    <s v="FED HOUSNG &amp; COMM DEV FND"/>
    <s v="FHCD 2013 HSG REPAIR PROG C13"/>
    <s v="PROGRAM YEAR PROJECTS"/>
    <s v="HOUSING AND COMMUNITY DEVELOPMENT"/>
  </r>
  <r>
    <x v="0"/>
    <s v="1120324"/>
    <s v="350047"/>
    <x v="41"/>
    <s v="5590000"/>
    <n v="2015"/>
    <x v="3"/>
    <x v="41"/>
    <n v="0"/>
    <n v="0"/>
    <n v="0"/>
    <n v="0"/>
    <n v="0"/>
    <s v="N/A"/>
    <n v="0"/>
    <n v="0"/>
    <n v="0"/>
    <n v="0"/>
    <n v="0"/>
    <n v="0"/>
    <n v="0"/>
    <n v="0"/>
    <n v="0"/>
    <n v="0"/>
    <n v="0"/>
    <n v="0"/>
    <n v="0"/>
    <s v="FED HOUSNG &amp; COMM DEV FND"/>
    <s v="FHCD 2013 HSG REPAIR PROG C13"/>
    <s v="PROGRAM YEAR PROJECTS"/>
    <s v="HOUSING AND COMMUNITY DEVELOPMENT"/>
  </r>
  <r>
    <x v="0"/>
    <s v="1120324"/>
    <s v="350047"/>
    <x v="108"/>
    <s v="5590000"/>
    <n v="2015"/>
    <x v="3"/>
    <x v="108"/>
    <n v="0"/>
    <n v="0"/>
    <n v="0"/>
    <n v="0"/>
    <n v="0"/>
    <s v="N/A"/>
    <n v="0"/>
    <n v="0"/>
    <n v="0"/>
    <n v="0"/>
    <n v="0"/>
    <n v="0"/>
    <n v="0"/>
    <n v="0"/>
    <n v="0"/>
    <n v="0"/>
    <n v="0"/>
    <n v="0"/>
    <n v="0"/>
    <s v="FED HOUSNG &amp; COMM DEV FND"/>
    <s v="FHCD 2013 HSG REPAIR PROG C13"/>
    <s v="PROGRAM YEAR PROJECTS"/>
    <s v="HOUSING AND COMMUNITY DEVELOPMENT"/>
  </r>
  <r>
    <x v="0"/>
    <s v="1120324"/>
    <s v="350047"/>
    <x v="108"/>
    <s v="5592000"/>
    <n v="2015"/>
    <x v="3"/>
    <x v="108"/>
    <n v="0"/>
    <n v="0"/>
    <n v="1535.46"/>
    <n v="0"/>
    <n v="-1535.46"/>
    <s v="N/A"/>
    <n v="0"/>
    <n v="21.73"/>
    <n v="0"/>
    <n v="0"/>
    <n v="0"/>
    <n v="0"/>
    <n v="0"/>
    <n v="0"/>
    <n v="1513.73"/>
    <n v="0"/>
    <n v="0"/>
    <n v="0"/>
    <n v="0"/>
    <s v="FED HOUSNG &amp; COMM DEV FND"/>
    <s v="FHCD 2013 HSG REPAIR PROG C13"/>
    <s v="PROGRAM YEAR PROJECTS"/>
    <s v="HOUSING AND COMMUNITY SERVICES"/>
  </r>
  <r>
    <x v="0"/>
    <s v="1120555"/>
    <s v="000000"/>
    <x v="6"/>
    <s v="0000000"/>
    <n v="2015"/>
    <x v="0"/>
    <x v="6"/>
    <n v="0"/>
    <n v="0"/>
    <n v="0"/>
    <n v="0"/>
    <n v="0"/>
    <s v="N/A"/>
    <n v="0"/>
    <n v="0"/>
    <n v="0"/>
    <n v="0"/>
    <n v="0"/>
    <n v="0"/>
    <n v="0"/>
    <n v="0"/>
    <n v="0"/>
    <n v="0"/>
    <n v="0"/>
    <n v="0"/>
    <n v="0"/>
    <s v="FED HOUSNG &amp; COMM DEV FND"/>
    <s v="FHCD JOAN COSTELLO"/>
    <s v="DEFAULT"/>
    <s v="Default"/>
  </r>
  <r>
    <x v="0"/>
    <s v="1120555"/>
    <s v="000000"/>
    <x v="9"/>
    <s v="0000000"/>
    <n v="2015"/>
    <x v="0"/>
    <x v="9"/>
    <n v="0"/>
    <n v="0"/>
    <n v="0"/>
    <n v="0"/>
    <n v="0"/>
    <s v="N/A"/>
    <n v="0"/>
    <n v="0"/>
    <n v="0"/>
    <n v="0"/>
    <n v="0"/>
    <n v="0"/>
    <n v="0"/>
    <n v="0"/>
    <n v="0"/>
    <n v="0"/>
    <n v="0"/>
    <n v="0"/>
    <n v="0"/>
    <s v="FED HOUSNG &amp; COMM DEV FND"/>
    <s v="FHCD JOAN COSTELLO"/>
    <s v="DEFAULT"/>
    <s v="Default"/>
  </r>
  <r>
    <x v="0"/>
    <s v="1120555"/>
    <s v="000000"/>
    <x v="29"/>
    <s v="0000000"/>
    <n v="2015"/>
    <x v="1"/>
    <x v="29"/>
    <n v="0"/>
    <n v="0"/>
    <n v="0"/>
    <n v="0"/>
    <n v="0"/>
    <s v="N/A"/>
    <n v="0"/>
    <n v="0"/>
    <n v="0"/>
    <n v="0"/>
    <n v="0"/>
    <n v="0"/>
    <n v="0"/>
    <n v="0"/>
    <n v="0"/>
    <n v="0"/>
    <n v="0"/>
    <n v="0"/>
    <n v="0"/>
    <s v="FED HOUSNG &amp; COMM DEV FND"/>
    <s v="FHCD JOAN COSTELLO"/>
    <s v="DEFAULT"/>
    <s v="Default"/>
  </r>
  <r>
    <x v="0"/>
    <s v="1120555"/>
    <s v="350002"/>
    <x v="43"/>
    <s v="0000000"/>
    <n v="2015"/>
    <x v="4"/>
    <x v="43"/>
    <n v="0"/>
    <n v="0"/>
    <n v="0"/>
    <n v="0"/>
    <n v="0"/>
    <s v="N/A"/>
    <n v="0"/>
    <n v="0"/>
    <n v="0"/>
    <n v="0"/>
    <n v="0"/>
    <n v="0"/>
    <n v="0"/>
    <n v="0"/>
    <n v="0"/>
    <n v="0"/>
    <n v="0"/>
    <n v="0"/>
    <n v="0"/>
    <s v="FED HOUSNG &amp; COMM DEV FND"/>
    <s v="FHCD JOAN COSTELLO"/>
    <s v="IDIS HOME OWNERS REHAB"/>
    <s v="Default"/>
  </r>
  <r>
    <x v="0"/>
    <s v="1120555"/>
    <s v="350002"/>
    <x v="36"/>
    <s v="5590000"/>
    <n v="2015"/>
    <x v="3"/>
    <x v="36"/>
    <n v="0"/>
    <n v="0"/>
    <n v="0"/>
    <n v="0"/>
    <n v="0"/>
    <s v="N/A"/>
    <n v="0"/>
    <n v="0"/>
    <n v="0"/>
    <n v="0"/>
    <n v="0"/>
    <n v="0"/>
    <n v="0"/>
    <n v="0"/>
    <n v="0"/>
    <n v="0"/>
    <n v="0"/>
    <n v="0"/>
    <n v="0"/>
    <s v="FED HOUSNG &amp; COMM DEV FND"/>
    <s v="FHCD JOAN COSTELLO"/>
    <s v="IDIS HOME OWNERS REHAB"/>
    <s v="HOUSING AND COMMUNITY DEVELOPMENT"/>
  </r>
  <r>
    <x v="0"/>
    <s v="1120555"/>
    <s v="350002"/>
    <x v="108"/>
    <s v="5590000"/>
    <n v="2015"/>
    <x v="3"/>
    <x v="108"/>
    <n v="0"/>
    <n v="0"/>
    <n v="0"/>
    <n v="0"/>
    <n v="0"/>
    <s v="N/A"/>
    <n v="0"/>
    <n v="0"/>
    <n v="0"/>
    <n v="0"/>
    <n v="0"/>
    <n v="0"/>
    <n v="0"/>
    <n v="0"/>
    <n v="0"/>
    <n v="0"/>
    <n v="0"/>
    <n v="0"/>
    <n v="0"/>
    <s v="FED HOUSNG &amp; COMM DEV FND"/>
    <s v="FHCD JOAN COSTELLO"/>
    <s v="IDIS HOME OWNERS REHAB"/>
    <s v="HOUSING AND COMMUNITY DEVELOPMENT"/>
  </r>
  <r>
    <x v="0"/>
    <s v="1120556"/>
    <s v="000000"/>
    <x v="6"/>
    <s v="0000000"/>
    <n v="2015"/>
    <x v="0"/>
    <x v="6"/>
    <n v="0"/>
    <n v="0"/>
    <n v="0"/>
    <n v="0"/>
    <n v="0"/>
    <s v="N/A"/>
    <n v="0"/>
    <n v="0"/>
    <n v="0"/>
    <n v="0"/>
    <n v="0"/>
    <n v="0"/>
    <n v="0"/>
    <n v="0"/>
    <n v="0"/>
    <n v="0"/>
    <n v="0"/>
    <n v="0"/>
    <n v="0"/>
    <s v="FED HOUSNG &amp; COMM DEV FND"/>
    <s v="FHCD ANTHONY SIMMONS"/>
    <s v="DEFAULT"/>
    <s v="Default"/>
  </r>
  <r>
    <x v="0"/>
    <s v="1120556"/>
    <s v="000000"/>
    <x v="9"/>
    <s v="0000000"/>
    <n v="2015"/>
    <x v="0"/>
    <x v="9"/>
    <n v="0"/>
    <n v="0"/>
    <n v="0"/>
    <n v="0"/>
    <n v="0"/>
    <s v="N/A"/>
    <n v="0"/>
    <n v="0"/>
    <n v="0"/>
    <n v="0"/>
    <n v="0"/>
    <n v="0"/>
    <n v="0"/>
    <n v="0"/>
    <n v="0"/>
    <n v="0"/>
    <n v="0"/>
    <n v="0"/>
    <n v="0"/>
    <s v="FED HOUSNG &amp; COMM DEV FND"/>
    <s v="FHCD ANTHONY SIMMONS"/>
    <s v="DEFAULT"/>
    <s v="Default"/>
  </r>
  <r>
    <x v="0"/>
    <s v="1120556"/>
    <s v="000000"/>
    <x v="29"/>
    <s v="0000000"/>
    <n v="2015"/>
    <x v="1"/>
    <x v="29"/>
    <n v="0"/>
    <n v="0"/>
    <n v="0"/>
    <n v="0"/>
    <n v="0"/>
    <s v="N/A"/>
    <n v="0"/>
    <n v="0"/>
    <n v="0"/>
    <n v="0"/>
    <n v="0"/>
    <n v="0"/>
    <n v="0"/>
    <n v="0"/>
    <n v="0"/>
    <n v="0"/>
    <n v="0"/>
    <n v="0"/>
    <n v="0"/>
    <s v="FED HOUSNG &amp; COMM DEV FND"/>
    <s v="FHCD ANTHONY SIMMONS"/>
    <s v="DEFAULT"/>
    <s v="Default"/>
  </r>
  <r>
    <x v="0"/>
    <s v="1120556"/>
    <s v="350002"/>
    <x v="43"/>
    <s v="0000000"/>
    <n v="2015"/>
    <x v="4"/>
    <x v="43"/>
    <n v="0"/>
    <n v="0"/>
    <n v="0"/>
    <n v="0"/>
    <n v="0"/>
    <s v="N/A"/>
    <n v="0"/>
    <n v="0"/>
    <n v="0"/>
    <n v="0"/>
    <n v="0"/>
    <n v="0"/>
    <n v="0"/>
    <n v="0"/>
    <n v="0"/>
    <n v="0"/>
    <n v="0"/>
    <n v="0"/>
    <n v="0"/>
    <s v="FED HOUSNG &amp; COMM DEV FND"/>
    <s v="FHCD ANTHONY SIMMONS"/>
    <s v="IDIS HOME OWNERS REHAB"/>
    <s v="Default"/>
  </r>
  <r>
    <x v="0"/>
    <s v="1120556"/>
    <s v="350002"/>
    <x v="36"/>
    <s v="5590000"/>
    <n v="2015"/>
    <x v="3"/>
    <x v="36"/>
    <n v="0"/>
    <n v="0"/>
    <n v="0"/>
    <n v="0"/>
    <n v="0"/>
    <s v="N/A"/>
    <n v="0"/>
    <n v="0"/>
    <n v="0"/>
    <n v="0"/>
    <n v="0"/>
    <n v="0"/>
    <n v="0"/>
    <n v="0"/>
    <n v="0"/>
    <n v="0"/>
    <n v="0"/>
    <n v="0"/>
    <n v="0"/>
    <s v="FED HOUSNG &amp; COMM DEV FND"/>
    <s v="FHCD ANTHONY SIMMONS"/>
    <s v="IDIS HOME OWNERS REHAB"/>
    <s v="HOUSING AND COMMUNITY DEVELOPMENT"/>
  </r>
  <r>
    <x v="0"/>
    <s v="1120556"/>
    <s v="350002"/>
    <x v="108"/>
    <s v="5590000"/>
    <n v="2015"/>
    <x v="3"/>
    <x v="108"/>
    <n v="0"/>
    <n v="0"/>
    <n v="0"/>
    <n v="0"/>
    <n v="0"/>
    <s v="N/A"/>
    <n v="0"/>
    <n v="0"/>
    <n v="0"/>
    <n v="0"/>
    <n v="0"/>
    <n v="0"/>
    <n v="0"/>
    <n v="0"/>
    <n v="0"/>
    <n v="0"/>
    <n v="0"/>
    <n v="0"/>
    <n v="0"/>
    <s v="FED HOUSNG &amp; COMM DEV FND"/>
    <s v="FHCD ANTHONY SIMMONS"/>
    <s v="IDIS HOME OWNERS REHAB"/>
    <s v="HOUSING AND COMMUNITY DEVELOPMENT"/>
  </r>
  <r>
    <x v="0"/>
    <s v="1120721"/>
    <s v="000000"/>
    <x v="6"/>
    <s v="0000000"/>
    <n v="2015"/>
    <x v="0"/>
    <x v="6"/>
    <n v="0"/>
    <n v="0"/>
    <n v="0"/>
    <n v="0"/>
    <n v="0"/>
    <s v="N/A"/>
    <n v="0"/>
    <n v="95000"/>
    <n v="0"/>
    <n v="-95000"/>
    <n v="57254.15"/>
    <n v="-57254.15"/>
    <n v="0"/>
    <n v="0"/>
    <n v="0"/>
    <n v="0"/>
    <n v="0"/>
    <n v="0"/>
    <n v="0"/>
    <s v="FED HOUSNG &amp; COMM DEV FND"/>
    <s v="FHCD RHA KIRKLAND TOWNHOME H13"/>
    <s v="DEFAULT"/>
    <s v="Default"/>
  </r>
  <r>
    <x v="0"/>
    <s v="1120721"/>
    <s v="000000"/>
    <x v="9"/>
    <s v="0000000"/>
    <n v="2015"/>
    <x v="0"/>
    <x v="9"/>
    <n v="0"/>
    <n v="0"/>
    <n v="-95000"/>
    <n v="0"/>
    <n v="95000"/>
    <s v="N/A"/>
    <n v="-95000"/>
    <n v="0"/>
    <n v="0"/>
    <n v="0"/>
    <n v="0"/>
    <n v="0"/>
    <n v="0"/>
    <n v="0"/>
    <n v="0"/>
    <n v="0"/>
    <n v="0"/>
    <n v="0"/>
    <n v="0"/>
    <s v="FED HOUSNG &amp; COMM DEV FND"/>
    <s v="FHCD RHA KIRKLAND TOWNHOME H13"/>
    <s v="DEFAULT"/>
    <s v="Default"/>
  </r>
  <r>
    <x v="0"/>
    <s v="1120721"/>
    <s v="000000"/>
    <x v="29"/>
    <s v="0000000"/>
    <n v="2015"/>
    <x v="1"/>
    <x v="29"/>
    <n v="0"/>
    <n v="0"/>
    <n v="57254.15"/>
    <n v="0"/>
    <n v="-57254.15"/>
    <s v="N/A"/>
    <n v="0"/>
    <n v="0"/>
    <n v="0"/>
    <n v="0"/>
    <n v="0"/>
    <n v="57254.15"/>
    <n v="0"/>
    <n v="0"/>
    <n v="0"/>
    <n v="0"/>
    <n v="0"/>
    <n v="0"/>
    <n v="0"/>
    <s v="FED HOUSNG &amp; COMM DEV FND"/>
    <s v="FHCD RHA KIRKLAND TOWNHOME H13"/>
    <s v="DEFAULT"/>
    <s v="Default"/>
  </r>
  <r>
    <x v="0"/>
    <s v="1120721"/>
    <s v="350007"/>
    <x v="43"/>
    <s v="0000000"/>
    <n v="2015"/>
    <x v="4"/>
    <x v="43"/>
    <n v="0"/>
    <n v="0"/>
    <n v="57254.15"/>
    <n v="0"/>
    <n v="-57254.15"/>
    <s v="N/A"/>
    <n v="95000"/>
    <n v="-95000"/>
    <n v="0"/>
    <n v="57254.15"/>
    <n v="0"/>
    <n v="0"/>
    <n v="0"/>
    <n v="0"/>
    <n v="0"/>
    <n v="0"/>
    <n v="0"/>
    <n v="0"/>
    <n v="0"/>
    <s v="FED HOUSNG &amp; COMM DEV FND"/>
    <s v="FHCD RHA KIRKLAND TOWNHOME H13"/>
    <s v="HOME SBRCPNT UNALL"/>
    <s v="Default"/>
  </r>
  <r>
    <x v="0"/>
    <s v="1120721"/>
    <s v="350007"/>
    <x v="37"/>
    <s v="0000000"/>
    <n v="2015"/>
    <x v="4"/>
    <x v="37"/>
    <n v="0"/>
    <n v="0"/>
    <n v="-57254.15"/>
    <n v="0"/>
    <n v="57254.15"/>
    <s v="N/A"/>
    <n v="0"/>
    <n v="0"/>
    <n v="0"/>
    <n v="0"/>
    <n v="-57254.15"/>
    <n v="0"/>
    <n v="0"/>
    <n v="0"/>
    <n v="0"/>
    <n v="0"/>
    <n v="0"/>
    <n v="0"/>
    <n v="0"/>
    <s v="FED HOUSNG &amp; COMM DEV FND"/>
    <s v="FHCD RHA KIRKLAND TOWNHOME H13"/>
    <s v="HOME SBRCPNT UNALL"/>
    <s v="Default"/>
  </r>
  <r>
    <x v="0"/>
    <s v="1120721"/>
    <s v="350007"/>
    <x v="41"/>
    <s v="5590000"/>
    <n v="2015"/>
    <x v="3"/>
    <x v="41"/>
    <n v="0"/>
    <n v="0"/>
    <n v="0"/>
    <n v="0"/>
    <n v="0"/>
    <s v="N/A"/>
    <n v="0"/>
    <n v="0"/>
    <n v="0"/>
    <n v="0"/>
    <n v="0"/>
    <n v="0"/>
    <n v="0"/>
    <n v="0"/>
    <n v="0"/>
    <n v="0"/>
    <n v="0"/>
    <n v="0"/>
    <n v="0"/>
    <s v="FED HOUSNG &amp; COMM DEV FND"/>
    <s v="FHCD RHA KIRKLAND TOWNHOME H13"/>
    <s v="HOME SBRCPNT UNALL"/>
    <s v="HOUSING AND COMMUNITY DEVELOPMENT"/>
  </r>
  <r>
    <x v="0"/>
    <s v="1120721"/>
    <s v="350007"/>
    <x v="112"/>
    <s v="5590000"/>
    <n v="2015"/>
    <x v="3"/>
    <x v="112"/>
    <n v="0"/>
    <n v="0"/>
    <n v="0"/>
    <n v="0"/>
    <n v="0"/>
    <s v="N/A"/>
    <n v="0"/>
    <n v="0"/>
    <n v="0"/>
    <n v="0"/>
    <n v="0"/>
    <n v="0"/>
    <n v="0"/>
    <n v="0"/>
    <n v="0"/>
    <n v="0"/>
    <n v="0"/>
    <n v="0"/>
    <n v="0"/>
    <s v="FED HOUSNG &amp; COMM DEV FND"/>
    <s v="FHCD RHA KIRKLAND TOWNHOME H13"/>
    <s v="HOME SBRCPNT UNALL"/>
    <s v="HOUSING AND COMMUNITY DEVELOPMENT"/>
  </r>
  <r>
    <x v="0"/>
    <s v="1120721"/>
    <s v="350007"/>
    <x v="108"/>
    <s v="5590000"/>
    <n v="2015"/>
    <x v="3"/>
    <x v="108"/>
    <n v="0"/>
    <n v="0"/>
    <n v="0"/>
    <n v="0"/>
    <n v="0"/>
    <s v="N/A"/>
    <n v="0"/>
    <n v="0"/>
    <n v="0"/>
    <n v="0"/>
    <n v="0"/>
    <n v="0"/>
    <n v="0"/>
    <n v="0"/>
    <n v="0"/>
    <n v="0"/>
    <n v="0"/>
    <n v="0"/>
    <n v="0"/>
    <s v="FED HOUSNG &amp; COMM DEV FND"/>
    <s v="FHCD RHA KIRKLAND TOWNHOME H13"/>
    <s v="HOME SBRCPNT UNALL"/>
    <s v="HOUSING AND COMMUNITY DEVELOPMENT"/>
  </r>
  <r>
    <x v="0"/>
    <s v="1120723"/>
    <s v="000000"/>
    <x v="6"/>
    <s v="0000000"/>
    <n v="2015"/>
    <x v="0"/>
    <x v="6"/>
    <n v="0"/>
    <n v="0"/>
    <n v="2398.09"/>
    <n v="0"/>
    <n v="-2398.09"/>
    <s v="N/A"/>
    <n v="4817"/>
    <n v="-4827.41"/>
    <n v="2408.5"/>
    <n v="0"/>
    <n v="0"/>
    <n v="0"/>
    <n v="0"/>
    <n v="0"/>
    <n v="0"/>
    <n v="0"/>
    <n v="0"/>
    <n v="0"/>
    <n v="0"/>
    <s v="FED HOUSNG &amp; COMM DEV FND"/>
    <s v="FHCD LIHI BELLEVUE APTS - H13"/>
    <s v="DEFAULT"/>
    <s v="Default"/>
  </r>
  <r>
    <x v="0"/>
    <s v="1120723"/>
    <s v="000000"/>
    <x v="9"/>
    <s v="0000000"/>
    <n v="2015"/>
    <x v="0"/>
    <x v="9"/>
    <n v="0"/>
    <n v="0"/>
    <n v="-2371.9299999999998"/>
    <n v="0"/>
    <n v="2371.9299999999998"/>
    <s v="N/A"/>
    <n v="-2382.34"/>
    <n v="10.41"/>
    <n v="0"/>
    <n v="0"/>
    <n v="0"/>
    <n v="25000"/>
    <n v="-25000"/>
    <n v="0"/>
    <n v="0"/>
    <n v="0"/>
    <n v="0"/>
    <n v="0"/>
    <n v="0"/>
    <s v="FED HOUSNG &amp; COMM DEV FND"/>
    <s v="FHCD LIHI BELLEVUE APTS - H13"/>
    <s v="DEFAULT"/>
    <s v="Default"/>
  </r>
  <r>
    <x v="0"/>
    <s v="1120723"/>
    <s v="000000"/>
    <x v="29"/>
    <s v="0000000"/>
    <n v="2015"/>
    <x v="1"/>
    <x v="29"/>
    <n v="0"/>
    <n v="0"/>
    <n v="-26.16"/>
    <n v="0"/>
    <n v="26.16"/>
    <s v="N/A"/>
    <n v="-2434.66"/>
    <n v="4817"/>
    <n v="-2408.5"/>
    <n v="0"/>
    <n v="0"/>
    <n v="0"/>
    <n v="0"/>
    <n v="0"/>
    <n v="0"/>
    <n v="0"/>
    <n v="0"/>
    <n v="0"/>
    <n v="0"/>
    <s v="FED HOUSNG &amp; COMM DEV FND"/>
    <s v="FHCD LIHI BELLEVUE APTS - H13"/>
    <s v="DEFAULT"/>
    <s v="Default"/>
  </r>
  <r>
    <x v="0"/>
    <s v="1120723"/>
    <s v="350002"/>
    <x v="43"/>
    <s v="0000000"/>
    <n v="2015"/>
    <x v="4"/>
    <x v="43"/>
    <n v="0"/>
    <n v="0"/>
    <n v="0"/>
    <n v="0"/>
    <n v="0"/>
    <s v="N/A"/>
    <n v="0"/>
    <n v="0"/>
    <n v="0"/>
    <n v="0"/>
    <n v="0"/>
    <n v="0"/>
    <n v="0"/>
    <n v="0"/>
    <n v="0"/>
    <n v="0"/>
    <n v="0"/>
    <n v="0"/>
    <n v="0"/>
    <s v="FED HOUSNG &amp; COMM DEV FND"/>
    <s v="FHCD LIHI BELLEVUE APTS - H13"/>
    <s v="IDIS HOME OWNERS REHAB"/>
    <s v="Default"/>
  </r>
  <r>
    <x v="0"/>
    <s v="1120723"/>
    <s v="350002"/>
    <x v="43"/>
    <s v="5592000"/>
    <n v="2015"/>
    <x v="4"/>
    <x v="43"/>
    <n v="0"/>
    <n v="0"/>
    <n v="0"/>
    <n v="0"/>
    <n v="0"/>
    <s v="N/A"/>
    <n v="0"/>
    <n v="0"/>
    <n v="0"/>
    <n v="0"/>
    <n v="0"/>
    <n v="0"/>
    <n v="0"/>
    <n v="0"/>
    <n v="0"/>
    <n v="0"/>
    <n v="0"/>
    <n v="0"/>
    <n v="0"/>
    <s v="FED HOUSNG &amp; COMM DEV FND"/>
    <s v="FHCD LIHI BELLEVUE APTS - H13"/>
    <s v="IDIS HOME OWNERS REHAB"/>
    <s v="HOUSING AND COMMUNITY SERVICES"/>
  </r>
  <r>
    <x v="0"/>
    <s v="1120723"/>
    <s v="350007"/>
    <x v="55"/>
    <s v="0000000"/>
    <n v="2015"/>
    <x v="4"/>
    <x v="55"/>
    <n v="0"/>
    <n v="0"/>
    <n v="0"/>
    <n v="0"/>
    <n v="0"/>
    <s v="N/A"/>
    <n v="0"/>
    <n v="0"/>
    <n v="0"/>
    <n v="0"/>
    <n v="0"/>
    <n v="0"/>
    <n v="0"/>
    <n v="0"/>
    <n v="0"/>
    <n v="0"/>
    <n v="0"/>
    <n v="0"/>
    <n v="0"/>
    <s v="FED HOUSNG &amp; COMM DEV FND"/>
    <s v="FHCD LIHI BELLEVUE APTS - H13"/>
    <s v="HOME SBRCPNT UNALL"/>
    <s v="Default"/>
  </r>
  <r>
    <x v="0"/>
    <s v="1120723"/>
    <s v="350007"/>
    <x v="43"/>
    <s v="0000000"/>
    <n v="2015"/>
    <x v="4"/>
    <x v="43"/>
    <n v="0"/>
    <n v="0"/>
    <n v="-25000"/>
    <n v="0"/>
    <n v="25000"/>
    <s v="N/A"/>
    <n v="0"/>
    <n v="0"/>
    <n v="0"/>
    <n v="0"/>
    <n v="0"/>
    <n v="-25000"/>
    <n v="0"/>
    <n v="0"/>
    <n v="0"/>
    <n v="0"/>
    <n v="0"/>
    <n v="0"/>
    <n v="0"/>
    <s v="FED HOUSNG &amp; COMM DEV FND"/>
    <s v="FHCD LIHI BELLEVUE APTS - H13"/>
    <s v="HOME SBRCPNT UNALL"/>
    <s v="Default"/>
  </r>
  <r>
    <x v="0"/>
    <s v="1120723"/>
    <s v="350007"/>
    <x v="43"/>
    <s v="5592000"/>
    <n v="2015"/>
    <x v="4"/>
    <x v="43"/>
    <n v="0"/>
    <n v="0"/>
    <n v="0"/>
    <n v="0"/>
    <n v="0"/>
    <s v="N/A"/>
    <n v="0"/>
    <n v="0"/>
    <n v="0"/>
    <n v="0"/>
    <n v="0"/>
    <n v="0"/>
    <n v="0"/>
    <n v="0"/>
    <n v="0"/>
    <n v="0"/>
    <n v="0"/>
    <n v="0"/>
    <n v="0"/>
    <s v="FED HOUSNG &amp; COMM DEV FND"/>
    <s v="FHCD LIHI BELLEVUE APTS - H13"/>
    <s v="HOME SBRCPNT UNALL"/>
    <s v="HOUSING AND COMMUNITY SERVICES"/>
  </r>
  <r>
    <x v="0"/>
    <s v="1120723"/>
    <s v="350007"/>
    <x v="37"/>
    <s v="0000000"/>
    <n v="2015"/>
    <x v="4"/>
    <x v="37"/>
    <n v="0"/>
    <n v="0"/>
    <n v="0"/>
    <n v="0"/>
    <n v="0"/>
    <s v="N/A"/>
    <n v="0"/>
    <n v="0"/>
    <n v="0"/>
    <n v="0"/>
    <n v="0"/>
    <n v="0"/>
    <n v="0"/>
    <n v="0"/>
    <n v="0"/>
    <n v="0"/>
    <n v="0"/>
    <n v="0"/>
    <n v="0"/>
    <s v="FED HOUSNG &amp; COMM DEV FND"/>
    <s v="FHCD LIHI BELLEVUE APTS - H13"/>
    <s v="HOME SBRCPNT UNALL"/>
    <s v="Default"/>
  </r>
  <r>
    <x v="0"/>
    <s v="1120723"/>
    <s v="350007"/>
    <x v="38"/>
    <s v="5590000"/>
    <n v="2015"/>
    <x v="3"/>
    <x v="38"/>
    <n v="0"/>
    <n v="0"/>
    <n v="0"/>
    <n v="0"/>
    <n v="0"/>
    <s v="N/A"/>
    <n v="0"/>
    <n v="0"/>
    <n v="0"/>
    <n v="0"/>
    <n v="0"/>
    <n v="0"/>
    <n v="0"/>
    <n v="0"/>
    <n v="0"/>
    <n v="0"/>
    <n v="0"/>
    <n v="0"/>
    <n v="0"/>
    <s v="FED HOUSNG &amp; COMM DEV FND"/>
    <s v="FHCD LIHI BELLEVUE APTS - H13"/>
    <s v="HOME SBRCPNT UNALL"/>
    <s v="HOUSING AND COMMUNITY DEVELOPMENT"/>
  </r>
  <r>
    <x v="0"/>
    <s v="1120723"/>
    <s v="350007"/>
    <x v="38"/>
    <s v="5592000"/>
    <n v="2015"/>
    <x v="3"/>
    <x v="38"/>
    <n v="0"/>
    <n v="0"/>
    <n v="0"/>
    <n v="0"/>
    <n v="0"/>
    <s v="N/A"/>
    <n v="0"/>
    <n v="0"/>
    <n v="0"/>
    <n v="0"/>
    <n v="0"/>
    <n v="0"/>
    <n v="0"/>
    <n v="0"/>
    <n v="0"/>
    <n v="0"/>
    <n v="0"/>
    <n v="0"/>
    <n v="0"/>
    <s v="FED HOUSNG &amp; COMM DEV FND"/>
    <s v="FHCD LIHI BELLEVUE APTS - H13"/>
    <s v="HOME SBRCPNT UNALL"/>
    <s v="HOUSING AND COMMUNITY SERVICES"/>
  </r>
  <r>
    <x v="0"/>
    <s v="1120723"/>
    <s v="350007"/>
    <x v="70"/>
    <s v="5590000"/>
    <n v="2015"/>
    <x v="3"/>
    <x v="70"/>
    <n v="0"/>
    <n v="0"/>
    <n v="0"/>
    <n v="0"/>
    <n v="0"/>
    <s v="N/A"/>
    <n v="0"/>
    <n v="0"/>
    <n v="0"/>
    <n v="0"/>
    <n v="0"/>
    <n v="0"/>
    <n v="0"/>
    <n v="0"/>
    <n v="0"/>
    <n v="0"/>
    <n v="0"/>
    <n v="0"/>
    <n v="0"/>
    <s v="FED HOUSNG &amp; COMM DEV FND"/>
    <s v="FHCD LIHI BELLEVUE APTS - H13"/>
    <s v="HOME SBRCPNT UNALL"/>
    <s v="HOUSING AND COMMUNITY DEVELOPMENT"/>
  </r>
  <r>
    <x v="0"/>
    <s v="1120723"/>
    <s v="350007"/>
    <x v="70"/>
    <s v="5592000"/>
    <n v="2015"/>
    <x v="3"/>
    <x v="70"/>
    <n v="0"/>
    <n v="0"/>
    <n v="0"/>
    <n v="0"/>
    <n v="0"/>
    <s v="N/A"/>
    <n v="0"/>
    <n v="0"/>
    <n v="0"/>
    <n v="0"/>
    <n v="0"/>
    <n v="0"/>
    <n v="0"/>
    <n v="0"/>
    <n v="0"/>
    <n v="0"/>
    <n v="0"/>
    <n v="0"/>
    <n v="0"/>
    <s v="FED HOUSNG &amp; COMM DEV FND"/>
    <s v="FHCD LIHI BELLEVUE APTS - H13"/>
    <s v="HOME SBRCPNT UNALL"/>
    <s v="HOUSING AND COMMUNITY SERVICES"/>
  </r>
  <r>
    <x v="0"/>
    <s v="1120723"/>
    <s v="350007"/>
    <x v="71"/>
    <s v="5590000"/>
    <n v="2015"/>
    <x v="3"/>
    <x v="71"/>
    <n v="0"/>
    <n v="0"/>
    <n v="0"/>
    <n v="0"/>
    <n v="0"/>
    <s v="N/A"/>
    <n v="0"/>
    <n v="0"/>
    <n v="0"/>
    <n v="0"/>
    <n v="0"/>
    <n v="0"/>
    <n v="0"/>
    <n v="0"/>
    <n v="0"/>
    <n v="0"/>
    <n v="0"/>
    <n v="0"/>
    <n v="0"/>
    <s v="FED HOUSNG &amp; COMM DEV FND"/>
    <s v="FHCD LIHI BELLEVUE APTS - H13"/>
    <s v="HOME SBRCPNT UNALL"/>
    <s v="HOUSING AND COMMUNITY DEVELOPMENT"/>
  </r>
  <r>
    <x v="0"/>
    <s v="1120723"/>
    <s v="350007"/>
    <x v="71"/>
    <s v="5592000"/>
    <n v="2015"/>
    <x v="3"/>
    <x v="71"/>
    <n v="0"/>
    <n v="0"/>
    <n v="0"/>
    <n v="0"/>
    <n v="0"/>
    <s v="N/A"/>
    <n v="0"/>
    <n v="0"/>
    <n v="0"/>
    <n v="0"/>
    <n v="0"/>
    <n v="0"/>
    <n v="0"/>
    <n v="0"/>
    <n v="0"/>
    <n v="0"/>
    <n v="0"/>
    <n v="0"/>
    <n v="0"/>
    <s v="FED HOUSNG &amp; COMM DEV FND"/>
    <s v="FHCD LIHI BELLEVUE APTS - H13"/>
    <s v="HOME SBRCPNT UNALL"/>
    <s v="HOUSING AND COMMUNITY SERVICES"/>
  </r>
  <r>
    <x v="0"/>
    <s v="1120723"/>
    <s v="350007"/>
    <x v="72"/>
    <s v="5590000"/>
    <n v="2015"/>
    <x v="3"/>
    <x v="72"/>
    <n v="0"/>
    <n v="0"/>
    <n v="0"/>
    <n v="0"/>
    <n v="0"/>
    <s v="N/A"/>
    <n v="0"/>
    <n v="0"/>
    <n v="0"/>
    <n v="0"/>
    <n v="0"/>
    <n v="0"/>
    <n v="0"/>
    <n v="0"/>
    <n v="0"/>
    <n v="0"/>
    <n v="0"/>
    <n v="0"/>
    <n v="0"/>
    <s v="FED HOUSNG &amp; COMM DEV FND"/>
    <s v="FHCD LIHI BELLEVUE APTS - H13"/>
    <s v="HOME SBRCPNT UNALL"/>
    <s v="HOUSING AND COMMUNITY DEVELOPMENT"/>
  </r>
  <r>
    <x v="0"/>
    <s v="1120723"/>
    <s v="350007"/>
    <x v="72"/>
    <s v="5592000"/>
    <n v="2015"/>
    <x v="3"/>
    <x v="72"/>
    <n v="0"/>
    <n v="0"/>
    <n v="0"/>
    <n v="0"/>
    <n v="0"/>
    <s v="N/A"/>
    <n v="0"/>
    <n v="0"/>
    <n v="0"/>
    <n v="0"/>
    <n v="0"/>
    <n v="0"/>
    <n v="0"/>
    <n v="0"/>
    <n v="0"/>
    <n v="0"/>
    <n v="0"/>
    <n v="0"/>
    <n v="0"/>
    <s v="FED HOUSNG &amp; COMM DEV FND"/>
    <s v="FHCD LIHI BELLEVUE APTS - H13"/>
    <s v="HOME SBRCPNT UNALL"/>
    <s v="HOUSING AND COMMUNITY SERVICES"/>
  </r>
  <r>
    <x v="0"/>
    <s v="1120723"/>
    <s v="350007"/>
    <x v="112"/>
    <s v="5590000"/>
    <n v="2015"/>
    <x v="3"/>
    <x v="112"/>
    <n v="0"/>
    <n v="0"/>
    <n v="0"/>
    <n v="0"/>
    <n v="0"/>
    <s v="N/A"/>
    <n v="0"/>
    <n v="0"/>
    <n v="0"/>
    <n v="0"/>
    <n v="0"/>
    <n v="0"/>
    <n v="0"/>
    <n v="0"/>
    <n v="0"/>
    <n v="0"/>
    <n v="0"/>
    <n v="0"/>
    <n v="0"/>
    <s v="FED HOUSNG &amp; COMM DEV FND"/>
    <s v="FHCD LIHI BELLEVUE APTS - H13"/>
    <s v="HOME SBRCPNT UNALL"/>
    <s v="HOUSING AND COMMUNITY DEVELOPMENT"/>
  </r>
  <r>
    <x v="0"/>
    <s v="1120723"/>
    <s v="350007"/>
    <x v="108"/>
    <s v="5590000"/>
    <n v="2015"/>
    <x v="3"/>
    <x v="108"/>
    <n v="0"/>
    <n v="0"/>
    <n v="0"/>
    <n v="0"/>
    <n v="0"/>
    <s v="N/A"/>
    <n v="0"/>
    <n v="0"/>
    <n v="0"/>
    <n v="0"/>
    <n v="0"/>
    <n v="0"/>
    <n v="0"/>
    <n v="0"/>
    <n v="0"/>
    <n v="0"/>
    <n v="0"/>
    <n v="0"/>
    <n v="0"/>
    <s v="FED HOUSNG &amp; COMM DEV FND"/>
    <s v="FHCD LIHI BELLEVUE APTS - H13"/>
    <s v="HOME SBRCPNT UNALL"/>
    <s v="HOUSING AND COMMUNITY DEVELOPMENT"/>
  </r>
  <r>
    <x v="0"/>
    <s v="1120723"/>
    <s v="350007"/>
    <x v="108"/>
    <s v="5592000"/>
    <n v="2015"/>
    <x v="3"/>
    <x v="108"/>
    <n v="0"/>
    <n v="0"/>
    <n v="25000"/>
    <n v="0"/>
    <n v="-25000"/>
    <s v="N/A"/>
    <n v="0"/>
    <n v="0"/>
    <n v="0"/>
    <n v="0"/>
    <n v="0"/>
    <n v="25000"/>
    <n v="0"/>
    <n v="0"/>
    <n v="0"/>
    <n v="0"/>
    <n v="0"/>
    <n v="0"/>
    <n v="0"/>
    <s v="FED HOUSNG &amp; COMM DEV FND"/>
    <s v="FHCD LIHI BELLEVUE APTS - H13"/>
    <s v="HOME SBRCPNT UNALL"/>
    <s v="HOUSING AND COMMUNITY SERVICES"/>
  </r>
  <r>
    <x v="0"/>
    <s v="1120723"/>
    <s v="350007"/>
    <x v="166"/>
    <s v="5590000"/>
    <n v="2015"/>
    <x v="3"/>
    <x v="165"/>
    <n v="0"/>
    <n v="0"/>
    <n v="0"/>
    <n v="0"/>
    <n v="0"/>
    <s v="N/A"/>
    <n v="0"/>
    <n v="0"/>
    <n v="0"/>
    <n v="0"/>
    <n v="0"/>
    <n v="0"/>
    <n v="0"/>
    <n v="0"/>
    <n v="0"/>
    <n v="0"/>
    <n v="0"/>
    <n v="0"/>
    <n v="0"/>
    <s v="FED HOUSNG &amp; COMM DEV FND"/>
    <s v="FHCD LIHI BELLEVUE APTS - H13"/>
    <s v="HOME SBRCPNT UNALL"/>
    <s v="HOUSING AND COMMUNITY DEVELOPMENT"/>
  </r>
  <r>
    <x v="0"/>
    <s v="1120723"/>
    <s v="350047"/>
    <x v="55"/>
    <s v="0000000"/>
    <n v="2015"/>
    <x v="4"/>
    <x v="55"/>
    <n v="0"/>
    <n v="0"/>
    <n v="0"/>
    <n v="0"/>
    <n v="0"/>
    <s v="N/A"/>
    <n v="0"/>
    <n v="0"/>
    <n v="0"/>
    <n v="0"/>
    <n v="0"/>
    <n v="0"/>
    <n v="0"/>
    <n v="0"/>
    <n v="0"/>
    <n v="0"/>
    <n v="0"/>
    <n v="0"/>
    <n v="0"/>
    <s v="FED HOUSNG &amp; COMM DEV FND"/>
    <s v="FHCD LIHI BELLEVUE APTS - H13"/>
    <s v="PROGRAM YEAR PROJECTS"/>
    <s v="Default"/>
  </r>
  <r>
    <x v="0"/>
    <s v="1120747"/>
    <s v="000000"/>
    <x v="6"/>
    <s v="0000000"/>
    <n v="2015"/>
    <x v="0"/>
    <x v="6"/>
    <n v="0"/>
    <n v="0"/>
    <n v="0"/>
    <n v="0"/>
    <n v="0"/>
    <s v="N/A"/>
    <n v="0"/>
    <n v="0"/>
    <n v="0"/>
    <n v="0"/>
    <n v="0"/>
    <n v="0"/>
    <n v="0"/>
    <n v="0"/>
    <n v="0"/>
    <n v="0"/>
    <n v="0"/>
    <n v="0"/>
    <n v="0"/>
    <s v="FED HOUSNG &amp; COMM DEV FND"/>
    <s v="FHCD Rapid Re-HSG FOR FMLS E13"/>
    <s v="DEFAULT"/>
    <s v="Default"/>
  </r>
  <r>
    <x v="0"/>
    <s v="1120747"/>
    <s v="000000"/>
    <x v="9"/>
    <s v="0000000"/>
    <n v="2015"/>
    <x v="0"/>
    <x v="9"/>
    <n v="0"/>
    <n v="0"/>
    <n v="0"/>
    <n v="0"/>
    <n v="0"/>
    <s v="N/A"/>
    <n v="0"/>
    <n v="0"/>
    <n v="0"/>
    <n v="0"/>
    <n v="0"/>
    <n v="0"/>
    <n v="0"/>
    <n v="0"/>
    <n v="0"/>
    <n v="0"/>
    <n v="0"/>
    <n v="0"/>
    <n v="0"/>
    <s v="FED HOUSNG &amp; COMM DEV FND"/>
    <s v="FHCD Rapid Re-HSG FOR FMLS E13"/>
    <s v="DEFAULT"/>
    <s v="Default"/>
  </r>
  <r>
    <x v="0"/>
    <s v="1120747"/>
    <s v="000000"/>
    <x v="29"/>
    <s v="0000000"/>
    <n v="2015"/>
    <x v="1"/>
    <x v="29"/>
    <n v="0"/>
    <n v="0"/>
    <n v="0"/>
    <n v="0"/>
    <n v="0"/>
    <s v="N/A"/>
    <n v="0"/>
    <n v="0"/>
    <n v="0"/>
    <n v="0"/>
    <n v="0"/>
    <n v="0"/>
    <n v="0"/>
    <n v="0"/>
    <n v="0"/>
    <n v="0"/>
    <n v="0"/>
    <n v="0"/>
    <n v="0"/>
    <s v="FED HOUSNG &amp; COMM DEV FND"/>
    <s v="FHCD Rapid Re-HSG FOR FMLS E13"/>
    <s v="DEFAULT"/>
    <s v="Default"/>
  </r>
  <r>
    <x v="0"/>
    <s v="1120747"/>
    <s v="350206"/>
    <x v="65"/>
    <s v="0000000"/>
    <n v="2015"/>
    <x v="4"/>
    <x v="65"/>
    <n v="0"/>
    <n v="0"/>
    <n v="0"/>
    <n v="0"/>
    <n v="0"/>
    <s v="N/A"/>
    <n v="0"/>
    <n v="0"/>
    <n v="0"/>
    <n v="0"/>
    <n v="0"/>
    <n v="0"/>
    <n v="0"/>
    <n v="0"/>
    <n v="0"/>
    <n v="0"/>
    <n v="0"/>
    <n v="0"/>
    <n v="0"/>
    <s v="FED HOUSNG &amp; COMM DEV FND"/>
    <s v="FHCD Rapid Re-HSG FOR FMLS E13"/>
    <s v="ESG PROGRAM"/>
    <s v="Default"/>
  </r>
  <r>
    <x v="0"/>
    <s v="1120747"/>
    <s v="350206"/>
    <x v="112"/>
    <s v="5590000"/>
    <n v="2015"/>
    <x v="3"/>
    <x v="112"/>
    <n v="0"/>
    <n v="0"/>
    <n v="0"/>
    <n v="0"/>
    <n v="0"/>
    <s v="N/A"/>
    <n v="0"/>
    <n v="0"/>
    <n v="0"/>
    <n v="0"/>
    <n v="0"/>
    <n v="0"/>
    <n v="0"/>
    <n v="0"/>
    <n v="0"/>
    <n v="0"/>
    <n v="0"/>
    <n v="0"/>
    <n v="0"/>
    <s v="FED HOUSNG &amp; COMM DEV FND"/>
    <s v="FHCD Rapid Re-HSG FOR FMLS E13"/>
    <s v="ESG PROGRAM"/>
    <s v="HOUSING AND COMMUNITY DEVELOPMENT"/>
  </r>
  <r>
    <x v="0"/>
    <s v="1120747"/>
    <s v="350206"/>
    <x v="108"/>
    <s v="5590000"/>
    <n v="2015"/>
    <x v="3"/>
    <x v="108"/>
    <n v="0"/>
    <n v="0"/>
    <n v="0"/>
    <n v="0"/>
    <n v="0"/>
    <s v="N/A"/>
    <n v="0"/>
    <n v="0"/>
    <n v="0"/>
    <n v="0"/>
    <n v="0"/>
    <n v="0"/>
    <n v="0"/>
    <n v="0"/>
    <n v="0"/>
    <n v="0"/>
    <n v="0"/>
    <n v="0"/>
    <n v="0"/>
    <s v="FED HOUSNG &amp; COMM DEV FND"/>
    <s v="FHCD Rapid Re-HSG FOR FMLS E13"/>
    <s v="ESG PROGRAM"/>
    <s v="HOUSING AND COMMUNITY DEVELOPMENT"/>
  </r>
  <r>
    <x v="0"/>
    <s v="1120764"/>
    <s v="000000"/>
    <x v="6"/>
    <s v="0000000"/>
    <n v="2015"/>
    <x v="0"/>
    <x v="6"/>
    <n v="0"/>
    <n v="0"/>
    <n v="0"/>
    <n v="0"/>
    <n v="0"/>
    <s v="N/A"/>
    <n v="0"/>
    <n v="0"/>
    <n v="0"/>
    <n v="0"/>
    <n v="0"/>
    <n v="0"/>
    <n v="0"/>
    <n v="0"/>
    <n v="0"/>
    <n v="0"/>
    <n v="0"/>
    <n v="0"/>
    <n v="0"/>
    <s v="FED HOUSNG &amp; COMM DEV FND"/>
    <s v="FHCD SHORELINE MNR HM RPR C13"/>
    <s v="DEFAULT"/>
    <s v="Default"/>
  </r>
  <r>
    <x v="0"/>
    <s v="1120764"/>
    <s v="000000"/>
    <x v="9"/>
    <s v="0000000"/>
    <n v="2015"/>
    <x v="0"/>
    <x v="9"/>
    <n v="0"/>
    <n v="0"/>
    <n v="21694.850000000002"/>
    <n v="0"/>
    <n v="-21694.850000000002"/>
    <s v="N/A"/>
    <n v="0"/>
    <n v="0"/>
    <n v="0"/>
    <n v="0"/>
    <n v="0"/>
    <n v="0"/>
    <n v="21694.850000000002"/>
    <n v="0"/>
    <n v="0"/>
    <n v="0"/>
    <n v="0"/>
    <n v="0"/>
    <n v="0"/>
    <s v="FED HOUSNG &amp; COMM DEV FND"/>
    <s v="FHCD SHORELINE MNR HM RPR C13"/>
    <s v="DEFAULT"/>
    <s v="Default"/>
  </r>
  <r>
    <x v="0"/>
    <s v="1120764"/>
    <s v="000000"/>
    <x v="29"/>
    <s v="0000000"/>
    <n v="2015"/>
    <x v="1"/>
    <x v="29"/>
    <n v="0"/>
    <n v="0"/>
    <n v="-21694.850000000002"/>
    <n v="0"/>
    <n v="21694.850000000002"/>
    <s v="N/A"/>
    <n v="0"/>
    <n v="0"/>
    <n v="0"/>
    <n v="0"/>
    <n v="0"/>
    <n v="0"/>
    <n v="-21694.850000000002"/>
    <n v="0"/>
    <n v="0"/>
    <n v="0"/>
    <n v="0"/>
    <n v="0"/>
    <n v="0"/>
    <s v="FED HOUSNG &amp; COMM DEV FND"/>
    <s v="FHCD SHORELINE MNR HM RPR C13"/>
    <s v="DEFAULT"/>
    <s v="Default"/>
  </r>
  <r>
    <x v="0"/>
    <s v="1120764"/>
    <s v="350047"/>
    <x v="55"/>
    <s v="0000000"/>
    <n v="2015"/>
    <x v="4"/>
    <x v="55"/>
    <n v="0"/>
    <n v="0"/>
    <n v="0"/>
    <n v="0"/>
    <n v="0"/>
    <s v="N/A"/>
    <n v="0"/>
    <n v="0"/>
    <n v="0"/>
    <n v="0"/>
    <n v="0"/>
    <n v="0"/>
    <n v="0"/>
    <n v="0"/>
    <n v="0"/>
    <n v="0"/>
    <n v="0"/>
    <n v="0"/>
    <n v="0"/>
    <s v="FED HOUSNG &amp; COMM DEV FND"/>
    <s v="FHCD SHORELINE MNR HM RPR C13"/>
    <s v="PROGRAM YEAR PROJECTS"/>
    <s v="Default"/>
  </r>
  <r>
    <x v="0"/>
    <s v="1120764"/>
    <s v="350047"/>
    <x v="38"/>
    <s v="5590000"/>
    <n v="2015"/>
    <x v="3"/>
    <x v="38"/>
    <n v="0"/>
    <n v="0"/>
    <n v="0"/>
    <n v="0"/>
    <n v="0"/>
    <s v="N/A"/>
    <n v="0"/>
    <n v="0"/>
    <n v="0"/>
    <n v="0"/>
    <n v="0"/>
    <n v="0"/>
    <n v="0"/>
    <n v="0"/>
    <n v="0"/>
    <n v="0"/>
    <n v="0"/>
    <n v="0"/>
    <n v="0"/>
    <s v="FED HOUSNG &amp; COMM DEV FND"/>
    <s v="FHCD SHORELINE MNR HM RPR C13"/>
    <s v="PROGRAM YEAR PROJECTS"/>
    <s v="HOUSING AND COMMUNITY DEVELOPMENT"/>
  </r>
  <r>
    <x v="0"/>
    <s v="1120764"/>
    <s v="350047"/>
    <x v="70"/>
    <s v="5590000"/>
    <n v="2015"/>
    <x v="3"/>
    <x v="70"/>
    <n v="0"/>
    <n v="0"/>
    <n v="0"/>
    <n v="0"/>
    <n v="0"/>
    <s v="N/A"/>
    <n v="0"/>
    <n v="0"/>
    <n v="0"/>
    <n v="0"/>
    <n v="0"/>
    <n v="0"/>
    <n v="0"/>
    <n v="0"/>
    <n v="0"/>
    <n v="0"/>
    <n v="0"/>
    <n v="0"/>
    <n v="0"/>
    <s v="FED HOUSNG &amp; COMM DEV FND"/>
    <s v="FHCD SHORELINE MNR HM RPR C13"/>
    <s v="PROGRAM YEAR PROJECTS"/>
    <s v="HOUSING AND COMMUNITY DEVELOPMENT"/>
  </r>
  <r>
    <x v="0"/>
    <s v="1120764"/>
    <s v="350047"/>
    <x v="71"/>
    <s v="5590000"/>
    <n v="2015"/>
    <x v="3"/>
    <x v="71"/>
    <n v="0"/>
    <n v="0"/>
    <n v="0"/>
    <n v="0"/>
    <n v="0"/>
    <s v="N/A"/>
    <n v="0"/>
    <n v="0"/>
    <n v="0"/>
    <n v="0"/>
    <n v="0"/>
    <n v="0"/>
    <n v="0"/>
    <n v="0"/>
    <n v="0"/>
    <n v="0"/>
    <n v="0"/>
    <n v="0"/>
    <n v="0"/>
    <s v="FED HOUSNG &amp; COMM DEV FND"/>
    <s v="FHCD SHORELINE MNR HM RPR C13"/>
    <s v="PROGRAM YEAR PROJECTS"/>
    <s v="HOUSING AND COMMUNITY DEVELOPMENT"/>
  </r>
  <r>
    <x v="0"/>
    <s v="1120764"/>
    <s v="350047"/>
    <x v="72"/>
    <s v="5590000"/>
    <n v="2015"/>
    <x v="3"/>
    <x v="72"/>
    <n v="0"/>
    <n v="0"/>
    <n v="0"/>
    <n v="0"/>
    <n v="0"/>
    <s v="N/A"/>
    <n v="0"/>
    <n v="0"/>
    <n v="0"/>
    <n v="0"/>
    <n v="0"/>
    <n v="0"/>
    <n v="0"/>
    <n v="0"/>
    <n v="0"/>
    <n v="0"/>
    <n v="0"/>
    <n v="0"/>
    <n v="0"/>
    <s v="FED HOUSNG &amp; COMM DEV FND"/>
    <s v="FHCD SHORELINE MNR HM RPR C13"/>
    <s v="PROGRAM YEAR PROJECTS"/>
    <s v="HOUSING AND COMMUNITY DEVELOPMENT"/>
  </r>
  <r>
    <x v="0"/>
    <s v="1120764"/>
    <s v="350047"/>
    <x v="160"/>
    <s v="5590000"/>
    <n v="2015"/>
    <x v="3"/>
    <x v="159"/>
    <n v="0"/>
    <n v="0"/>
    <n v="0"/>
    <n v="0"/>
    <n v="0"/>
    <s v="N/A"/>
    <n v="0"/>
    <n v="0"/>
    <n v="0"/>
    <n v="0"/>
    <n v="0"/>
    <n v="0"/>
    <n v="0"/>
    <n v="0"/>
    <n v="0"/>
    <n v="0"/>
    <n v="0"/>
    <n v="0"/>
    <n v="0"/>
    <s v="FED HOUSNG &amp; COMM DEV FND"/>
    <s v="FHCD SHORELINE MNR HM RPR C13"/>
    <s v="PROGRAM YEAR PROJECTS"/>
    <s v="HOUSING AND COMMUNITY DEVELOPMENT"/>
  </r>
  <r>
    <x v="0"/>
    <s v="1120764"/>
    <s v="350047"/>
    <x v="108"/>
    <s v="5590000"/>
    <n v="2015"/>
    <x v="3"/>
    <x v="108"/>
    <n v="0"/>
    <n v="0"/>
    <n v="0"/>
    <n v="0"/>
    <n v="0"/>
    <s v="N/A"/>
    <n v="0"/>
    <n v="0"/>
    <n v="0"/>
    <n v="0"/>
    <n v="0"/>
    <n v="0"/>
    <n v="0"/>
    <n v="0"/>
    <n v="0"/>
    <n v="0"/>
    <n v="0"/>
    <n v="0"/>
    <n v="0"/>
    <s v="FED HOUSNG &amp; COMM DEV FND"/>
    <s v="FHCD SHORELINE MNR HM RPR C13"/>
    <s v="PROGRAM YEAR PROJECTS"/>
    <s v="HOUSING AND COMMUNITY DEVELOPMENT"/>
  </r>
  <r>
    <x v="0"/>
    <s v="1120765"/>
    <s v="000000"/>
    <x v="6"/>
    <s v="0000000"/>
    <n v="2015"/>
    <x v="0"/>
    <x v="6"/>
    <n v="0"/>
    <n v="0"/>
    <n v="0"/>
    <n v="0"/>
    <n v="0"/>
    <s v="N/A"/>
    <n v="0"/>
    <n v="0"/>
    <n v="0"/>
    <n v="0"/>
    <n v="0"/>
    <n v="0"/>
    <n v="0"/>
    <n v="0"/>
    <n v="0"/>
    <n v="0"/>
    <n v="0"/>
    <n v="0"/>
    <n v="0"/>
    <s v="FED HOUSNG &amp; COMM DEV FND"/>
    <s v="FHCD HOUSING STABILITY C13"/>
    <s v="DEFAULT"/>
    <s v="Default"/>
  </r>
  <r>
    <x v="0"/>
    <s v="1120765"/>
    <s v="000000"/>
    <x v="9"/>
    <s v="0000000"/>
    <n v="2015"/>
    <x v="0"/>
    <x v="9"/>
    <n v="0"/>
    <n v="0"/>
    <n v="0"/>
    <n v="0"/>
    <n v="0"/>
    <s v="N/A"/>
    <n v="0"/>
    <n v="0"/>
    <n v="0"/>
    <n v="0"/>
    <n v="0"/>
    <n v="0"/>
    <n v="0"/>
    <n v="0"/>
    <n v="0"/>
    <n v="0"/>
    <n v="0"/>
    <n v="0"/>
    <n v="0"/>
    <s v="FED HOUSNG &amp; COMM DEV FND"/>
    <s v="FHCD HOUSING STABILITY C13"/>
    <s v="DEFAULT"/>
    <s v="Default"/>
  </r>
  <r>
    <x v="0"/>
    <s v="1120765"/>
    <s v="000000"/>
    <x v="29"/>
    <s v="0000000"/>
    <n v="2015"/>
    <x v="1"/>
    <x v="29"/>
    <n v="0"/>
    <n v="0"/>
    <n v="0"/>
    <n v="0"/>
    <n v="0"/>
    <s v="N/A"/>
    <n v="0"/>
    <n v="0"/>
    <n v="0"/>
    <n v="0"/>
    <n v="0"/>
    <n v="0"/>
    <n v="0"/>
    <n v="0"/>
    <n v="0"/>
    <n v="0"/>
    <n v="0"/>
    <n v="0"/>
    <n v="0"/>
    <s v="FED HOUSNG &amp; COMM DEV FND"/>
    <s v="FHCD HOUSING STABILITY C13"/>
    <s v="DEFAULT"/>
    <s v="Default"/>
  </r>
  <r>
    <x v="0"/>
    <s v="1120765"/>
    <s v="350047"/>
    <x v="55"/>
    <s v="0000000"/>
    <n v="2015"/>
    <x v="4"/>
    <x v="55"/>
    <n v="0"/>
    <n v="0"/>
    <n v="0"/>
    <n v="0"/>
    <n v="0"/>
    <s v="N/A"/>
    <n v="0"/>
    <n v="0"/>
    <n v="0"/>
    <n v="0"/>
    <n v="0"/>
    <n v="0"/>
    <n v="0"/>
    <n v="0"/>
    <n v="0"/>
    <n v="0"/>
    <n v="0"/>
    <n v="0"/>
    <n v="0"/>
    <s v="FED HOUSNG &amp; COMM DEV FND"/>
    <s v="FHCD HOUSING STABILITY C13"/>
    <s v="PROGRAM YEAR PROJECTS"/>
    <s v="Default"/>
  </r>
  <r>
    <x v="0"/>
    <s v="1120765"/>
    <s v="350047"/>
    <x v="37"/>
    <s v="0000000"/>
    <n v="2015"/>
    <x v="4"/>
    <x v="37"/>
    <n v="0"/>
    <n v="0"/>
    <n v="0"/>
    <n v="0"/>
    <n v="0"/>
    <s v="N/A"/>
    <n v="0"/>
    <n v="0"/>
    <n v="0"/>
    <n v="0"/>
    <n v="0"/>
    <n v="0"/>
    <n v="0"/>
    <n v="0"/>
    <n v="0"/>
    <n v="0"/>
    <n v="0"/>
    <n v="0"/>
    <n v="0"/>
    <s v="FED HOUSNG &amp; COMM DEV FND"/>
    <s v="FHCD HOUSING STABILITY C13"/>
    <s v="PROGRAM YEAR PROJECTS"/>
    <s v="Default"/>
  </r>
  <r>
    <x v="0"/>
    <s v="1120765"/>
    <s v="350047"/>
    <x v="41"/>
    <s v="5590000"/>
    <n v="2015"/>
    <x v="3"/>
    <x v="41"/>
    <n v="0"/>
    <n v="0"/>
    <n v="0"/>
    <n v="0"/>
    <n v="0"/>
    <s v="N/A"/>
    <n v="0"/>
    <n v="0"/>
    <n v="0"/>
    <n v="0"/>
    <n v="0"/>
    <n v="0"/>
    <n v="0"/>
    <n v="0"/>
    <n v="0"/>
    <n v="0"/>
    <n v="0"/>
    <n v="0"/>
    <n v="0"/>
    <s v="FED HOUSNG &amp; COMM DEV FND"/>
    <s v="FHCD HOUSING STABILITY C13"/>
    <s v="PROGRAM YEAR PROJECTS"/>
    <s v="HOUSING AND COMMUNITY DEVELOPMENT"/>
  </r>
  <r>
    <x v="0"/>
    <s v="1120765"/>
    <s v="350047"/>
    <x v="112"/>
    <s v="5590000"/>
    <n v="2015"/>
    <x v="3"/>
    <x v="112"/>
    <n v="0"/>
    <n v="0"/>
    <n v="0"/>
    <n v="0"/>
    <n v="0"/>
    <s v="N/A"/>
    <n v="0"/>
    <n v="0"/>
    <n v="0"/>
    <n v="0"/>
    <n v="0"/>
    <n v="0"/>
    <n v="0"/>
    <n v="0"/>
    <n v="0"/>
    <n v="0"/>
    <n v="0"/>
    <n v="0"/>
    <n v="0"/>
    <s v="FED HOUSNG &amp; COMM DEV FND"/>
    <s v="FHCD HOUSING STABILITY C13"/>
    <s v="PROGRAM YEAR PROJECTS"/>
    <s v="HOUSING AND COMMUNITY DEVELOPMENT"/>
  </r>
  <r>
    <x v="0"/>
    <s v="1120765"/>
    <s v="350047"/>
    <x v="108"/>
    <s v="5590000"/>
    <n v="2015"/>
    <x v="3"/>
    <x v="108"/>
    <n v="0"/>
    <n v="0"/>
    <n v="0"/>
    <n v="0"/>
    <n v="0"/>
    <s v="N/A"/>
    <n v="0"/>
    <n v="0"/>
    <n v="0"/>
    <n v="0"/>
    <n v="0"/>
    <n v="0"/>
    <n v="0"/>
    <n v="0"/>
    <n v="0"/>
    <n v="0"/>
    <n v="0"/>
    <n v="0"/>
    <n v="0"/>
    <s v="FED HOUSNG &amp; COMM DEV FND"/>
    <s v="FHCD HOUSING STABILITY C13"/>
    <s v="PROGRAM YEAR PROJECTS"/>
    <s v="HOUSING AND COMMUNITY DEVELOPMENT"/>
  </r>
  <r>
    <x v="0"/>
    <s v="1120766"/>
    <s v="000000"/>
    <x v="6"/>
    <s v="0000000"/>
    <n v="2015"/>
    <x v="0"/>
    <x v="6"/>
    <n v="0"/>
    <n v="0"/>
    <n v="0"/>
    <n v="0"/>
    <n v="0"/>
    <s v="N/A"/>
    <n v="0"/>
    <n v="0"/>
    <n v="0"/>
    <n v="0"/>
    <n v="0"/>
    <n v="0"/>
    <n v="0"/>
    <n v="0"/>
    <n v="0"/>
    <n v="0"/>
    <n v="0"/>
    <n v="0"/>
    <n v="0"/>
    <s v="FED HOUSNG &amp; COMM DEV FND"/>
    <s v="FHCD Washington CASH C13121"/>
    <s v="DEFAULT"/>
    <s v="Default"/>
  </r>
  <r>
    <x v="0"/>
    <s v="1120766"/>
    <s v="000000"/>
    <x v="9"/>
    <s v="0000000"/>
    <n v="2015"/>
    <x v="0"/>
    <x v="9"/>
    <n v="0"/>
    <n v="0"/>
    <n v="17929.5"/>
    <n v="0"/>
    <n v="-17929.5"/>
    <s v="N/A"/>
    <n v="0"/>
    <n v="0"/>
    <n v="0"/>
    <n v="0"/>
    <n v="0"/>
    <n v="0"/>
    <n v="17929.5"/>
    <n v="0"/>
    <n v="0"/>
    <n v="0"/>
    <n v="0"/>
    <n v="0"/>
    <n v="0"/>
    <s v="FED HOUSNG &amp; COMM DEV FND"/>
    <s v="FHCD Washington CASH C13121"/>
    <s v="DEFAULT"/>
    <s v="Default"/>
  </r>
  <r>
    <x v="0"/>
    <s v="1120766"/>
    <s v="000000"/>
    <x v="29"/>
    <s v="0000000"/>
    <n v="2015"/>
    <x v="1"/>
    <x v="29"/>
    <n v="0"/>
    <n v="0"/>
    <n v="-17929.5"/>
    <n v="0"/>
    <n v="17929.5"/>
    <s v="N/A"/>
    <n v="0"/>
    <n v="0"/>
    <n v="0"/>
    <n v="0"/>
    <n v="0"/>
    <n v="0"/>
    <n v="-17929.5"/>
    <n v="0"/>
    <n v="0"/>
    <n v="0"/>
    <n v="0"/>
    <n v="0"/>
    <n v="0"/>
    <s v="FED HOUSNG &amp; COMM DEV FND"/>
    <s v="FHCD Washington CASH C13121"/>
    <s v="DEFAULT"/>
    <s v="Default"/>
  </r>
  <r>
    <x v="0"/>
    <s v="1120766"/>
    <s v="350047"/>
    <x v="55"/>
    <s v="0000000"/>
    <n v="2015"/>
    <x v="4"/>
    <x v="55"/>
    <n v="0"/>
    <n v="0"/>
    <n v="0"/>
    <n v="0"/>
    <n v="0"/>
    <s v="N/A"/>
    <n v="0"/>
    <n v="0"/>
    <n v="0"/>
    <n v="0"/>
    <n v="0"/>
    <n v="0"/>
    <n v="0"/>
    <n v="0"/>
    <n v="0"/>
    <n v="0"/>
    <n v="0"/>
    <n v="0"/>
    <n v="0"/>
    <s v="FED HOUSNG &amp; COMM DEV FND"/>
    <s v="FHCD Washington CASH C13121"/>
    <s v="PROGRAM YEAR PROJECTS"/>
    <s v="Default"/>
  </r>
  <r>
    <x v="0"/>
    <s v="1120766"/>
    <s v="350047"/>
    <x v="112"/>
    <s v="5590000"/>
    <n v="2015"/>
    <x v="3"/>
    <x v="112"/>
    <n v="0"/>
    <n v="0"/>
    <n v="0"/>
    <n v="0"/>
    <n v="0"/>
    <s v="N/A"/>
    <n v="0"/>
    <n v="0"/>
    <n v="0"/>
    <n v="0"/>
    <n v="0"/>
    <n v="0"/>
    <n v="0"/>
    <n v="0"/>
    <n v="0"/>
    <n v="0"/>
    <n v="0"/>
    <n v="0"/>
    <n v="0"/>
    <s v="FED HOUSNG &amp; COMM DEV FND"/>
    <s v="FHCD Washington CASH C13121"/>
    <s v="PROGRAM YEAR PROJECTS"/>
    <s v="HOUSING AND COMMUNITY DEVELOPMENT"/>
  </r>
  <r>
    <x v="0"/>
    <s v="1120766"/>
    <s v="350047"/>
    <x v="108"/>
    <s v="5590000"/>
    <n v="2015"/>
    <x v="3"/>
    <x v="108"/>
    <n v="0"/>
    <n v="0"/>
    <n v="0"/>
    <n v="0"/>
    <n v="0"/>
    <s v="N/A"/>
    <n v="0"/>
    <n v="0"/>
    <n v="0"/>
    <n v="0"/>
    <n v="0"/>
    <n v="0"/>
    <n v="0"/>
    <n v="0"/>
    <n v="0"/>
    <n v="0"/>
    <n v="0"/>
    <n v="0"/>
    <n v="0"/>
    <s v="FED HOUSNG &amp; COMM DEV FND"/>
    <s v="FHCD Washington CASH C13121"/>
    <s v="PROGRAM YEAR PROJECTS"/>
    <s v="HOUSING AND COMMUNITY DEVELOPMENT"/>
  </r>
  <r>
    <x v="0"/>
    <s v="1120767"/>
    <s v="000000"/>
    <x v="6"/>
    <s v="0000000"/>
    <n v="2015"/>
    <x v="0"/>
    <x v="6"/>
    <n v="0"/>
    <n v="0"/>
    <n v="0"/>
    <n v="0"/>
    <n v="0"/>
    <s v="N/A"/>
    <n v="0"/>
    <n v="0"/>
    <n v="0"/>
    <n v="0"/>
    <n v="0"/>
    <n v="0"/>
    <n v="0"/>
    <n v="0"/>
    <n v="0"/>
    <n v="0"/>
    <n v="0"/>
    <n v="0"/>
    <n v="0"/>
    <s v="FED HOUSNG &amp; COMM DEV FND"/>
    <s v="FHCD SHORELINE SENIOR Ctr C13"/>
    <s v="DEFAULT"/>
    <s v="Default"/>
  </r>
  <r>
    <x v="0"/>
    <s v="1120767"/>
    <s v="000000"/>
    <x v="9"/>
    <s v="0000000"/>
    <n v="2015"/>
    <x v="0"/>
    <x v="9"/>
    <n v="0"/>
    <n v="0"/>
    <n v="7676.25"/>
    <n v="0"/>
    <n v="-7676.25"/>
    <s v="N/A"/>
    <n v="0"/>
    <n v="0"/>
    <n v="0"/>
    <n v="0"/>
    <n v="0"/>
    <n v="0"/>
    <n v="7676.25"/>
    <n v="0"/>
    <n v="0"/>
    <n v="0"/>
    <n v="0"/>
    <n v="0"/>
    <n v="0"/>
    <s v="FED HOUSNG &amp; COMM DEV FND"/>
    <s v="FHCD SHORELINE SENIOR Ctr C13"/>
    <s v="DEFAULT"/>
    <s v="Default"/>
  </r>
  <r>
    <x v="0"/>
    <s v="1120767"/>
    <s v="000000"/>
    <x v="29"/>
    <s v="0000000"/>
    <n v="2015"/>
    <x v="1"/>
    <x v="29"/>
    <n v="0"/>
    <n v="0"/>
    <n v="-7676.25"/>
    <n v="0"/>
    <n v="7676.25"/>
    <s v="N/A"/>
    <n v="0"/>
    <n v="0"/>
    <n v="0"/>
    <n v="0"/>
    <n v="0"/>
    <n v="0"/>
    <n v="-7676.25"/>
    <n v="0"/>
    <n v="0"/>
    <n v="0"/>
    <n v="0"/>
    <n v="0"/>
    <n v="0"/>
    <s v="FED HOUSNG &amp; COMM DEV FND"/>
    <s v="FHCD SHORELINE SENIOR Ctr C13"/>
    <s v="DEFAULT"/>
    <s v="Default"/>
  </r>
  <r>
    <x v="0"/>
    <s v="1120767"/>
    <s v="350047"/>
    <x v="55"/>
    <s v="0000000"/>
    <n v="2015"/>
    <x v="4"/>
    <x v="55"/>
    <n v="0"/>
    <n v="0"/>
    <n v="0"/>
    <n v="0"/>
    <n v="0"/>
    <s v="N/A"/>
    <n v="0"/>
    <n v="0"/>
    <n v="0"/>
    <n v="0"/>
    <n v="0"/>
    <n v="0"/>
    <n v="0"/>
    <n v="0"/>
    <n v="0"/>
    <n v="0"/>
    <n v="0"/>
    <n v="0"/>
    <n v="0"/>
    <s v="FED HOUSNG &amp; COMM DEV FND"/>
    <s v="FHCD SHORELINE SENIOR Ctr C13"/>
    <s v="PROGRAM YEAR PROJECTS"/>
    <s v="Default"/>
  </r>
  <r>
    <x v="0"/>
    <s v="1120767"/>
    <s v="350047"/>
    <x v="108"/>
    <s v="5590000"/>
    <n v="2015"/>
    <x v="3"/>
    <x v="108"/>
    <n v="0"/>
    <n v="0"/>
    <n v="0"/>
    <n v="0"/>
    <n v="0"/>
    <s v="N/A"/>
    <n v="0"/>
    <n v="0"/>
    <n v="0"/>
    <n v="0"/>
    <n v="0"/>
    <n v="0"/>
    <n v="0"/>
    <n v="0"/>
    <n v="0"/>
    <n v="0"/>
    <n v="0"/>
    <n v="0"/>
    <n v="0"/>
    <s v="FED HOUSNG &amp; COMM DEV FND"/>
    <s v="FHCD SHORELINE SENIOR Ctr C13"/>
    <s v="PROGRAM YEAR PROJECTS"/>
    <s v="HOUSING AND COMMUNITY DEVELOPMENT"/>
  </r>
  <r>
    <x v="0"/>
    <s v="1120780"/>
    <s v="000000"/>
    <x v="6"/>
    <s v="0000000"/>
    <n v="2015"/>
    <x v="0"/>
    <x v="6"/>
    <n v="0"/>
    <n v="0"/>
    <n v="0"/>
    <n v="0"/>
    <n v="0"/>
    <s v="N/A"/>
    <n v="0"/>
    <n v="0"/>
    <n v="0"/>
    <n v="0"/>
    <n v="0"/>
    <n v="0"/>
    <n v="0"/>
    <n v="0"/>
    <n v="0"/>
    <n v="0"/>
    <n v="0"/>
    <n v="0"/>
    <n v="0"/>
    <s v="FED HOUSNG &amp; COMM DEV FND"/>
    <s v="FHCD RENTON DAWN EMR SHLTR C13"/>
    <s v="DEFAULT"/>
    <s v="Default"/>
  </r>
  <r>
    <x v="0"/>
    <s v="1120780"/>
    <s v="000000"/>
    <x v="9"/>
    <s v="0000000"/>
    <n v="2015"/>
    <x v="0"/>
    <x v="9"/>
    <n v="0"/>
    <n v="0"/>
    <n v="18853"/>
    <n v="0"/>
    <n v="-18853"/>
    <s v="N/A"/>
    <n v="0"/>
    <n v="0"/>
    <n v="0"/>
    <n v="0"/>
    <n v="0"/>
    <n v="0"/>
    <n v="18853"/>
    <n v="0"/>
    <n v="0"/>
    <n v="0"/>
    <n v="0"/>
    <n v="0"/>
    <n v="0"/>
    <s v="FED HOUSNG &amp; COMM DEV FND"/>
    <s v="FHCD RENTON DAWN EMR SHLTR C13"/>
    <s v="DEFAULT"/>
    <s v="Default"/>
  </r>
  <r>
    <x v="0"/>
    <s v="1120780"/>
    <s v="000000"/>
    <x v="29"/>
    <s v="0000000"/>
    <n v="2015"/>
    <x v="1"/>
    <x v="29"/>
    <n v="0"/>
    <n v="0"/>
    <n v="-18853"/>
    <n v="0"/>
    <n v="18853"/>
    <s v="N/A"/>
    <n v="0"/>
    <n v="0"/>
    <n v="0"/>
    <n v="0"/>
    <n v="0"/>
    <n v="0"/>
    <n v="-18853"/>
    <n v="0"/>
    <n v="0"/>
    <n v="0"/>
    <n v="0"/>
    <n v="0"/>
    <n v="0"/>
    <s v="FED HOUSNG &amp; COMM DEV FND"/>
    <s v="FHCD RENTON DAWN EMR SHLTR C13"/>
    <s v="DEFAULT"/>
    <s v="Default"/>
  </r>
  <r>
    <x v="0"/>
    <s v="1120780"/>
    <s v="350047"/>
    <x v="55"/>
    <s v="0000000"/>
    <n v="2015"/>
    <x v="4"/>
    <x v="55"/>
    <n v="0"/>
    <n v="0"/>
    <n v="0"/>
    <n v="0"/>
    <n v="0"/>
    <s v="N/A"/>
    <n v="0"/>
    <n v="0"/>
    <n v="0"/>
    <n v="0"/>
    <n v="0"/>
    <n v="0"/>
    <n v="0"/>
    <n v="0"/>
    <n v="0"/>
    <n v="0"/>
    <n v="0"/>
    <n v="0"/>
    <n v="0"/>
    <s v="FED HOUSNG &amp; COMM DEV FND"/>
    <s v="FHCD RENTON DAWN EMR SHLTR C13"/>
    <s v="PROGRAM YEAR PROJECTS"/>
    <s v="Default"/>
  </r>
  <r>
    <x v="0"/>
    <s v="1120780"/>
    <s v="350047"/>
    <x v="108"/>
    <s v="5590000"/>
    <n v="2015"/>
    <x v="3"/>
    <x v="108"/>
    <n v="0"/>
    <n v="0"/>
    <n v="0"/>
    <n v="0"/>
    <n v="0"/>
    <s v="N/A"/>
    <n v="0"/>
    <n v="0"/>
    <n v="0"/>
    <n v="0"/>
    <n v="0"/>
    <n v="0"/>
    <n v="0"/>
    <n v="0"/>
    <n v="0"/>
    <n v="0"/>
    <n v="0"/>
    <n v="0"/>
    <n v="0"/>
    <s v="FED HOUSNG &amp; COMM DEV FND"/>
    <s v="FHCD RENTON DAWN EMR SHLTR C13"/>
    <s v="PROGRAM YEAR PROJECTS"/>
    <s v="HOUSING AND COMMUNITY DEVELOPMENT"/>
  </r>
  <r>
    <x v="0"/>
    <s v="1120781"/>
    <s v="000000"/>
    <x v="6"/>
    <s v="0000000"/>
    <n v="2015"/>
    <x v="0"/>
    <x v="6"/>
    <n v="0"/>
    <n v="0"/>
    <n v="0"/>
    <n v="0"/>
    <n v="0"/>
    <s v="N/A"/>
    <n v="0"/>
    <n v="0"/>
    <n v="0"/>
    <n v="0"/>
    <n v="0"/>
    <n v="0"/>
    <n v="0"/>
    <n v="0"/>
    <n v="0"/>
    <n v="0"/>
    <n v="0"/>
    <n v="0"/>
    <n v="0"/>
    <s v="FED HOUSNG &amp; COMM DEV FND"/>
    <s v="FHCD RENTON REWA EMER ASST C13"/>
    <s v="DEFAULT"/>
    <s v="Default"/>
  </r>
  <r>
    <x v="0"/>
    <s v="1120781"/>
    <s v="000000"/>
    <x v="9"/>
    <s v="0000000"/>
    <n v="2015"/>
    <x v="0"/>
    <x v="9"/>
    <n v="0"/>
    <n v="0"/>
    <n v="8080"/>
    <n v="0"/>
    <n v="-8080"/>
    <s v="N/A"/>
    <n v="0"/>
    <n v="0"/>
    <n v="0"/>
    <n v="0"/>
    <n v="0"/>
    <n v="0"/>
    <n v="8080"/>
    <n v="0"/>
    <n v="0"/>
    <n v="0"/>
    <n v="0"/>
    <n v="0"/>
    <n v="0"/>
    <s v="FED HOUSNG &amp; COMM DEV FND"/>
    <s v="FHCD RENTON REWA EMER ASST C13"/>
    <s v="DEFAULT"/>
    <s v="Default"/>
  </r>
  <r>
    <x v="0"/>
    <s v="1120781"/>
    <s v="000000"/>
    <x v="29"/>
    <s v="0000000"/>
    <n v="2015"/>
    <x v="1"/>
    <x v="29"/>
    <n v="0"/>
    <n v="0"/>
    <n v="-8080"/>
    <n v="0"/>
    <n v="8080"/>
    <s v="N/A"/>
    <n v="0"/>
    <n v="0"/>
    <n v="0"/>
    <n v="0"/>
    <n v="0"/>
    <n v="0"/>
    <n v="-8080"/>
    <n v="0"/>
    <n v="0"/>
    <n v="0"/>
    <n v="0"/>
    <n v="0"/>
    <n v="0"/>
    <s v="FED HOUSNG &amp; COMM DEV FND"/>
    <s v="FHCD RENTON REWA EMER ASST C13"/>
    <s v="DEFAULT"/>
    <s v="Default"/>
  </r>
  <r>
    <x v="0"/>
    <s v="1120781"/>
    <s v="350047"/>
    <x v="55"/>
    <s v="0000000"/>
    <n v="2015"/>
    <x v="4"/>
    <x v="55"/>
    <n v="0"/>
    <n v="0"/>
    <n v="0"/>
    <n v="0"/>
    <n v="0"/>
    <s v="N/A"/>
    <n v="0"/>
    <n v="0"/>
    <n v="0"/>
    <n v="0"/>
    <n v="0"/>
    <n v="0"/>
    <n v="0"/>
    <n v="0"/>
    <n v="0"/>
    <n v="0"/>
    <n v="0"/>
    <n v="0"/>
    <n v="0"/>
    <s v="FED HOUSNG &amp; COMM DEV FND"/>
    <s v="FHCD RENTON REWA EMER ASST C13"/>
    <s v="PROGRAM YEAR PROJECTS"/>
    <s v="Default"/>
  </r>
  <r>
    <x v="0"/>
    <s v="1120781"/>
    <s v="350047"/>
    <x v="108"/>
    <s v="5590000"/>
    <n v="2015"/>
    <x v="3"/>
    <x v="108"/>
    <n v="0"/>
    <n v="0"/>
    <n v="0"/>
    <n v="0"/>
    <n v="0"/>
    <s v="N/A"/>
    <n v="0"/>
    <n v="0"/>
    <n v="0"/>
    <n v="0"/>
    <n v="0"/>
    <n v="0"/>
    <n v="0"/>
    <n v="0"/>
    <n v="0"/>
    <n v="0"/>
    <n v="0"/>
    <n v="0"/>
    <n v="0"/>
    <s v="FED HOUSNG &amp; COMM DEV FND"/>
    <s v="FHCD RENTON REWA EMER ASST C13"/>
    <s v="PROGRAM YEAR PROJECTS"/>
    <s v="HOUSING AND COMMUNITY DEVELOPMENT"/>
  </r>
  <r>
    <x v="0"/>
    <s v="1120782"/>
    <s v="000000"/>
    <x v="6"/>
    <s v="0000000"/>
    <n v="2015"/>
    <x v="0"/>
    <x v="6"/>
    <n v="0"/>
    <n v="0"/>
    <n v="0"/>
    <n v="0"/>
    <n v="0"/>
    <s v="N/A"/>
    <n v="0"/>
    <n v="0"/>
    <n v="0"/>
    <n v="0"/>
    <n v="0"/>
    <n v="0"/>
    <n v="0"/>
    <n v="0"/>
    <n v="0"/>
    <n v="0"/>
    <n v="0"/>
    <n v="0"/>
    <n v="0"/>
    <s v="FED HOUSNG &amp; COMM DEV FND"/>
    <s v="FHCD SHRLN FNDTN F CHLLNGD C13"/>
    <s v="DEFAULT"/>
    <s v="Default"/>
  </r>
  <r>
    <x v="0"/>
    <s v="1120782"/>
    <s v="000000"/>
    <x v="9"/>
    <s v="0000000"/>
    <n v="2015"/>
    <x v="0"/>
    <x v="9"/>
    <n v="0"/>
    <n v="0"/>
    <n v="-14589.33"/>
    <n v="0"/>
    <n v="14589.33"/>
    <s v="N/A"/>
    <n v="0"/>
    <n v="0"/>
    <n v="0"/>
    <n v="0"/>
    <n v="0"/>
    <n v="0"/>
    <n v="-14589.33"/>
    <n v="0"/>
    <n v="0"/>
    <n v="0"/>
    <n v="0"/>
    <n v="0"/>
    <n v="0"/>
    <s v="FED HOUSNG &amp; COMM DEV FND"/>
    <s v="FHCD SHRLN FNDTN F CHLLNGD C13"/>
    <s v="DEFAULT"/>
    <s v="Default"/>
  </r>
  <r>
    <x v="0"/>
    <s v="1120782"/>
    <s v="000000"/>
    <x v="29"/>
    <s v="0000000"/>
    <n v="2015"/>
    <x v="1"/>
    <x v="29"/>
    <n v="0"/>
    <n v="0"/>
    <n v="14589.33"/>
    <n v="0"/>
    <n v="-14589.33"/>
    <s v="N/A"/>
    <n v="0"/>
    <n v="0"/>
    <n v="0"/>
    <n v="0"/>
    <n v="0"/>
    <n v="0"/>
    <n v="14589.33"/>
    <n v="0"/>
    <n v="0"/>
    <n v="0"/>
    <n v="0"/>
    <n v="0"/>
    <n v="0"/>
    <s v="FED HOUSNG &amp; COMM DEV FND"/>
    <s v="FHCD SHRLN FNDTN F CHLLNGD C13"/>
    <s v="DEFAULT"/>
    <s v="Default"/>
  </r>
  <r>
    <x v="0"/>
    <s v="1120782"/>
    <s v="350047"/>
    <x v="55"/>
    <s v="0000000"/>
    <n v="2015"/>
    <x v="4"/>
    <x v="55"/>
    <n v="0"/>
    <n v="0"/>
    <n v="0"/>
    <n v="0"/>
    <n v="0"/>
    <s v="N/A"/>
    <n v="0"/>
    <n v="0"/>
    <n v="0"/>
    <n v="0"/>
    <n v="0"/>
    <n v="0"/>
    <n v="0"/>
    <n v="0"/>
    <n v="0"/>
    <n v="0"/>
    <n v="0"/>
    <n v="0"/>
    <n v="0"/>
    <s v="FED HOUSNG &amp; COMM DEV FND"/>
    <s v="FHCD SHRLN FNDTN F CHLLNGD C13"/>
    <s v="PROGRAM YEAR PROJECTS"/>
    <s v="Default"/>
  </r>
  <r>
    <x v="0"/>
    <s v="1120782"/>
    <s v="350047"/>
    <x v="108"/>
    <s v="5590000"/>
    <n v="2015"/>
    <x v="3"/>
    <x v="108"/>
    <n v="0"/>
    <n v="0"/>
    <n v="0"/>
    <n v="0"/>
    <n v="0"/>
    <s v="N/A"/>
    <n v="0"/>
    <n v="0"/>
    <n v="0"/>
    <n v="0"/>
    <n v="0"/>
    <n v="0"/>
    <n v="0"/>
    <n v="0"/>
    <n v="0"/>
    <n v="0"/>
    <n v="0"/>
    <n v="0"/>
    <n v="0"/>
    <s v="FED HOUSNG &amp; COMM DEV FND"/>
    <s v="FHCD SHRLN FNDTN F CHLLNGD C13"/>
    <s v="PROGRAM YEAR PROJECTS"/>
    <s v="HOUSING AND COMMUNITY DEVELOPMENT"/>
  </r>
  <r>
    <x v="0"/>
    <s v="1120783"/>
    <s v="000000"/>
    <x v="6"/>
    <s v="0000000"/>
    <n v="2015"/>
    <x v="0"/>
    <x v="6"/>
    <n v="0"/>
    <n v="0"/>
    <n v="0"/>
    <n v="0"/>
    <n v="0"/>
    <s v="N/A"/>
    <n v="0"/>
    <n v="0"/>
    <n v="0"/>
    <n v="0"/>
    <n v="0"/>
    <n v="0"/>
    <n v="0"/>
    <n v="0"/>
    <n v="0"/>
    <n v="0"/>
    <n v="0"/>
    <n v="0"/>
    <n v="0"/>
    <s v="FED HOUSNG &amp; COMM DEV FND"/>
    <s v="FHCD RNTN MLT-SVC CTR EMER C13"/>
    <s v="DEFAULT"/>
    <s v="Default"/>
  </r>
  <r>
    <x v="0"/>
    <s v="1120783"/>
    <s v="000000"/>
    <x v="9"/>
    <s v="0000000"/>
    <n v="2015"/>
    <x v="0"/>
    <x v="9"/>
    <n v="0"/>
    <n v="0"/>
    <n v="34586"/>
    <n v="0"/>
    <n v="-34586"/>
    <s v="N/A"/>
    <n v="0"/>
    <n v="0"/>
    <n v="0"/>
    <n v="0"/>
    <n v="0"/>
    <n v="0"/>
    <n v="34586"/>
    <n v="0"/>
    <n v="0"/>
    <n v="0"/>
    <n v="0"/>
    <n v="0"/>
    <n v="0"/>
    <s v="FED HOUSNG &amp; COMM DEV FND"/>
    <s v="FHCD RNTN MLT-SVC CTR EMER C13"/>
    <s v="DEFAULT"/>
    <s v="Default"/>
  </r>
  <r>
    <x v="0"/>
    <s v="1120783"/>
    <s v="000000"/>
    <x v="29"/>
    <s v="0000000"/>
    <n v="2015"/>
    <x v="1"/>
    <x v="29"/>
    <n v="0"/>
    <n v="0"/>
    <n v="-34586"/>
    <n v="0"/>
    <n v="34586"/>
    <s v="N/A"/>
    <n v="0"/>
    <n v="0"/>
    <n v="0"/>
    <n v="0"/>
    <n v="0"/>
    <n v="0"/>
    <n v="-34586"/>
    <n v="0"/>
    <n v="0"/>
    <n v="0"/>
    <n v="0"/>
    <n v="0"/>
    <n v="0"/>
    <s v="FED HOUSNG &amp; COMM DEV FND"/>
    <s v="FHCD RNTN MLT-SVC CTR EMER C13"/>
    <s v="DEFAULT"/>
    <s v="Default"/>
  </r>
  <r>
    <x v="0"/>
    <s v="1120783"/>
    <s v="350047"/>
    <x v="55"/>
    <s v="0000000"/>
    <n v="2015"/>
    <x v="4"/>
    <x v="55"/>
    <n v="0"/>
    <n v="0"/>
    <n v="0"/>
    <n v="0"/>
    <n v="0"/>
    <s v="N/A"/>
    <n v="0"/>
    <n v="0"/>
    <n v="0"/>
    <n v="0"/>
    <n v="0"/>
    <n v="0"/>
    <n v="0"/>
    <n v="0"/>
    <n v="0"/>
    <n v="0"/>
    <n v="0"/>
    <n v="0"/>
    <n v="0"/>
    <s v="FED HOUSNG &amp; COMM DEV FND"/>
    <s v="FHCD RNTN MLT-SVC CTR EMER C13"/>
    <s v="PROGRAM YEAR PROJECTS"/>
    <s v="Default"/>
  </r>
  <r>
    <x v="0"/>
    <s v="1120783"/>
    <s v="350047"/>
    <x v="108"/>
    <s v="5590000"/>
    <n v="2015"/>
    <x v="3"/>
    <x v="108"/>
    <n v="0"/>
    <n v="0"/>
    <n v="0"/>
    <n v="0"/>
    <n v="0"/>
    <s v="N/A"/>
    <n v="0"/>
    <n v="0"/>
    <n v="0"/>
    <n v="0"/>
    <n v="0"/>
    <n v="0"/>
    <n v="0"/>
    <n v="0"/>
    <n v="0"/>
    <n v="0"/>
    <n v="0"/>
    <n v="0"/>
    <n v="0"/>
    <s v="FED HOUSNG &amp; COMM DEV FND"/>
    <s v="FHCD RNTN MLT-SVC CTR EMER C13"/>
    <s v="PROGRAM YEAR PROJECTS"/>
    <s v="HOUSING AND COMMUNITY DEVELOPMENT"/>
  </r>
  <r>
    <x v="0"/>
    <s v="1120784"/>
    <s v="000000"/>
    <x v="6"/>
    <s v="0000000"/>
    <n v="2015"/>
    <x v="0"/>
    <x v="6"/>
    <n v="0"/>
    <n v="0"/>
    <n v="0"/>
    <n v="0"/>
    <n v="0"/>
    <s v="N/A"/>
    <n v="0"/>
    <n v="0"/>
    <n v="0"/>
    <n v="0"/>
    <n v="0"/>
    <n v="0"/>
    <n v="0"/>
    <n v="0"/>
    <n v="0"/>
    <n v="0"/>
    <n v="0"/>
    <n v="0"/>
    <n v="0"/>
    <s v="FED HOUSNG &amp; COMM DEV FND"/>
    <s v="FHCD YWCA EMER SHLTR ASST C13"/>
    <s v="DEFAULT"/>
    <s v="Default"/>
  </r>
  <r>
    <x v="0"/>
    <s v="1120784"/>
    <s v="000000"/>
    <x v="9"/>
    <s v="0000000"/>
    <n v="2015"/>
    <x v="0"/>
    <x v="9"/>
    <n v="0"/>
    <n v="0"/>
    <n v="9302.6200000000008"/>
    <n v="0"/>
    <n v="-9302.6200000000008"/>
    <s v="N/A"/>
    <n v="0"/>
    <n v="0"/>
    <n v="0"/>
    <n v="0"/>
    <n v="0"/>
    <n v="0"/>
    <n v="9302.6200000000008"/>
    <n v="0"/>
    <n v="0"/>
    <n v="0"/>
    <n v="0"/>
    <n v="0"/>
    <n v="0"/>
    <s v="FED HOUSNG &amp; COMM DEV FND"/>
    <s v="FHCD YWCA EMER SHLTR ASST C13"/>
    <s v="DEFAULT"/>
    <s v="Default"/>
  </r>
  <r>
    <x v="0"/>
    <s v="1120784"/>
    <s v="000000"/>
    <x v="29"/>
    <s v="0000000"/>
    <n v="2015"/>
    <x v="1"/>
    <x v="29"/>
    <n v="0"/>
    <n v="0"/>
    <n v="-9302.6200000000008"/>
    <n v="0"/>
    <n v="9302.6200000000008"/>
    <s v="N/A"/>
    <n v="0"/>
    <n v="0"/>
    <n v="0"/>
    <n v="0"/>
    <n v="0"/>
    <n v="0"/>
    <n v="-9302.6200000000008"/>
    <n v="0"/>
    <n v="0"/>
    <n v="0"/>
    <n v="0"/>
    <n v="0"/>
    <n v="0"/>
    <s v="FED HOUSNG &amp; COMM DEV FND"/>
    <s v="FHCD YWCA EMER SHLTR ASST C13"/>
    <s v="DEFAULT"/>
    <s v="Default"/>
  </r>
  <r>
    <x v="0"/>
    <s v="1120784"/>
    <s v="350047"/>
    <x v="55"/>
    <s v="0000000"/>
    <n v="2015"/>
    <x v="4"/>
    <x v="55"/>
    <n v="0"/>
    <n v="0"/>
    <n v="0"/>
    <n v="0"/>
    <n v="0"/>
    <s v="N/A"/>
    <n v="0"/>
    <n v="0"/>
    <n v="0"/>
    <n v="0"/>
    <n v="0"/>
    <n v="0"/>
    <n v="0"/>
    <n v="0"/>
    <n v="0"/>
    <n v="0"/>
    <n v="0"/>
    <n v="0"/>
    <n v="0"/>
    <s v="FED HOUSNG &amp; COMM DEV FND"/>
    <s v="FHCD YWCA EMER SHLTR ASST C13"/>
    <s v="PROGRAM YEAR PROJECTS"/>
    <s v="Default"/>
  </r>
  <r>
    <x v="0"/>
    <s v="1120784"/>
    <s v="350047"/>
    <x v="108"/>
    <s v="5590000"/>
    <n v="2015"/>
    <x v="3"/>
    <x v="108"/>
    <n v="0"/>
    <n v="0"/>
    <n v="0"/>
    <n v="0"/>
    <n v="0"/>
    <s v="N/A"/>
    <n v="0"/>
    <n v="0"/>
    <n v="0"/>
    <n v="0"/>
    <n v="0"/>
    <n v="0"/>
    <n v="0"/>
    <n v="0"/>
    <n v="0"/>
    <n v="0"/>
    <n v="0"/>
    <n v="0"/>
    <n v="0"/>
    <s v="FED HOUSNG &amp; COMM DEV FND"/>
    <s v="FHCD YWCA EMER SHLTR ASST C13"/>
    <s v="PROGRAM YEAR PROJECTS"/>
    <s v="HOUSING AND COMMUNITY DEVELOPMENT"/>
  </r>
  <r>
    <x v="0"/>
    <s v="1120785"/>
    <s v="000000"/>
    <x v="6"/>
    <s v="0000000"/>
    <n v="2015"/>
    <x v="0"/>
    <x v="6"/>
    <n v="0"/>
    <n v="0"/>
    <n v="0"/>
    <n v="0"/>
    <n v="0"/>
    <s v="N/A"/>
    <n v="0"/>
    <n v="0"/>
    <n v="0"/>
    <n v="0"/>
    <n v="0"/>
    <n v="0"/>
    <n v="0"/>
    <n v="0"/>
    <n v="0"/>
    <n v="0"/>
    <n v="0"/>
    <n v="0"/>
    <n v="0"/>
    <s v="FED HOUSNG &amp; COMM DEV FND"/>
    <s v="FHCD HSPTLTY HSE EMR SHLTR C13"/>
    <s v="DEFAULT"/>
    <s v="Default"/>
  </r>
  <r>
    <x v="0"/>
    <s v="1120785"/>
    <s v="000000"/>
    <x v="9"/>
    <s v="0000000"/>
    <n v="2015"/>
    <x v="0"/>
    <x v="9"/>
    <n v="0"/>
    <n v="0"/>
    <n v="12160"/>
    <n v="0"/>
    <n v="-12160"/>
    <s v="N/A"/>
    <n v="0"/>
    <n v="0"/>
    <n v="0"/>
    <n v="0"/>
    <n v="0"/>
    <n v="0"/>
    <n v="12160"/>
    <n v="0"/>
    <n v="0"/>
    <n v="0"/>
    <n v="0"/>
    <n v="0"/>
    <n v="0"/>
    <s v="FED HOUSNG &amp; COMM DEV FND"/>
    <s v="FHCD HSPTLTY HSE EMR SHLTR C13"/>
    <s v="DEFAULT"/>
    <s v="Default"/>
  </r>
  <r>
    <x v="0"/>
    <s v="1120785"/>
    <s v="000000"/>
    <x v="29"/>
    <s v="0000000"/>
    <n v="2015"/>
    <x v="1"/>
    <x v="29"/>
    <n v="0"/>
    <n v="0"/>
    <n v="-12160"/>
    <n v="0"/>
    <n v="12160"/>
    <s v="N/A"/>
    <n v="0"/>
    <n v="0"/>
    <n v="0"/>
    <n v="0"/>
    <n v="0"/>
    <n v="0"/>
    <n v="-12160"/>
    <n v="0"/>
    <n v="0"/>
    <n v="0"/>
    <n v="0"/>
    <n v="0"/>
    <n v="0"/>
    <s v="FED HOUSNG &amp; COMM DEV FND"/>
    <s v="FHCD HSPTLTY HSE EMR SHLTR C13"/>
    <s v="DEFAULT"/>
    <s v="Default"/>
  </r>
  <r>
    <x v="0"/>
    <s v="1120785"/>
    <s v="350047"/>
    <x v="55"/>
    <s v="0000000"/>
    <n v="2015"/>
    <x v="4"/>
    <x v="55"/>
    <n v="0"/>
    <n v="0"/>
    <n v="0"/>
    <n v="0"/>
    <n v="0"/>
    <s v="N/A"/>
    <n v="0"/>
    <n v="0"/>
    <n v="0"/>
    <n v="0"/>
    <n v="0"/>
    <n v="0"/>
    <n v="0"/>
    <n v="0"/>
    <n v="0"/>
    <n v="0"/>
    <n v="0"/>
    <n v="0"/>
    <n v="0"/>
    <s v="FED HOUSNG &amp; COMM DEV FND"/>
    <s v="FHCD HSPTLTY HSE EMR SHLTR C13"/>
    <s v="PROGRAM YEAR PROJECTS"/>
    <s v="Default"/>
  </r>
  <r>
    <x v="0"/>
    <s v="1120785"/>
    <s v="350047"/>
    <x v="108"/>
    <s v="5590000"/>
    <n v="2015"/>
    <x v="3"/>
    <x v="108"/>
    <n v="0"/>
    <n v="0"/>
    <n v="0"/>
    <n v="0"/>
    <n v="0"/>
    <s v="N/A"/>
    <n v="0"/>
    <n v="0"/>
    <n v="0"/>
    <n v="0"/>
    <n v="0"/>
    <n v="0"/>
    <n v="0"/>
    <n v="0"/>
    <n v="0"/>
    <n v="0"/>
    <n v="0"/>
    <n v="0"/>
    <n v="0"/>
    <s v="FED HOUSNG &amp; COMM DEV FND"/>
    <s v="FHCD HSPTLTY HSE EMR SHLTR C13"/>
    <s v="PROGRAM YEAR PROJECTS"/>
    <s v="HOUSING AND COMMUNITY DEVELOPMENT"/>
  </r>
  <r>
    <x v="0"/>
    <s v="1120786"/>
    <s v="000000"/>
    <x v="6"/>
    <s v="0000000"/>
    <n v="2015"/>
    <x v="0"/>
    <x v="6"/>
    <n v="0"/>
    <n v="0"/>
    <n v="0"/>
    <n v="0"/>
    <n v="0"/>
    <s v="N/A"/>
    <n v="0"/>
    <n v="0"/>
    <n v="0"/>
    <n v="0"/>
    <n v="0"/>
    <n v="0"/>
    <n v="0"/>
    <n v="0"/>
    <n v="0"/>
    <n v="0"/>
    <n v="0"/>
    <n v="0"/>
    <n v="0"/>
    <s v="FED HOUSNG &amp; COMM DEV FND"/>
    <s v="FHCD HPLNK SVC CTR-EVCTN P C13"/>
    <s v="DEFAULT"/>
    <s v="Default"/>
  </r>
  <r>
    <x v="0"/>
    <s v="1120786"/>
    <s v="000000"/>
    <x v="9"/>
    <s v="0000000"/>
    <n v="2015"/>
    <x v="0"/>
    <x v="9"/>
    <n v="0"/>
    <n v="0"/>
    <n v="0"/>
    <n v="0"/>
    <n v="0"/>
    <s v="N/A"/>
    <n v="0"/>
    <n v="0"/>
    <n v="0"/>
    <n v="0"/>
    <n v="0"/>
    <n v="0"/>
    <n v="0"/>
    <n v="0"/>
    <n v="0"/>
    <n v="0"/>
    <n v="0"/>
    <n v="0"/>
    <n v="0"/>
    <s v="FED HOUSNG &amp; COMM DEV FND"/>
    <s v="FHCD HPLNK SVC CTR-EVCTN P C13"/>
    <s v="DEFAULT"/>
    <s v="Default"/>
  </r>
  <r>
    <x v="0"/>
    <s v="1120786"/>
    <s v="000000"/>
    <x v="29"/>
    <s v="0000000"/>
    <n v="2015"/>
    <x v="1"/>
    <x v="29"/>
    <n v="0"/>
    <n v="0"/>
    <n v="0"/>
    <n v="0"/>
    <n v="0"/>
    <s v="N/A"/>
    <n v="0"/>
    <n v="0"/>
    <n v="0"/>
    <n v="0"/>
    <n v="0"/>
    <n v="0"/>
    <n v="0"/>
    <n v="0"/>
    <n v="0"/>
    <n v="0"/>
    <n v="0"/>
    <n v="0"/>
    <n v="0"/>
    <s v="FED HOUSNG &amp; COMM DEV FND"/>
    <s v="FHCD HPLNK SVC CTR-EVCTN P C13"/>
    <s v="DEFAULT"/>
    <s v="Default"/>
  </r>
  <r>
    <x v="0"/>
    <s v="1120786"/>
    <s v="350047"/>
    <x v="55"/>
    <s v="0000000"/>
    <n v="2015"/>
    <x v="4"/>
    <x v="55"/>
    <n v="0"/>
    <n v="0"/>
    <n v="0"/>
    <n v="0"/>
    <n v="0"/>
    <s v="N/A"/>
    <n v="0"/>
    <n v="0"/>
    <n v="0"/>
    <n v="0"/>
    <n v="0"/>
    <n v="0"/>
    <n v="0"/>
    <n v="0"/>
    <n v="0"/>
    <n v="0"/>
    <n v="0"/>
    <n v="0"/>
    <n v="0"/>
    <s v="FED HOUSNG &amp; COMM DEV FND"/>
    <s v="FHCD HPLNK SVC CTR-EVCTN P C13"/>
    <s v="PROGRAM YEAR PROJECTS"/>
    <s v="Default"/>
  </r>
  <r>
    <x v="0"/>
    <s v="1120786"/>
    <s v="350047"/>
    <x v="37"/>
    <s v="0000000"/>
    <n v="2015"/>
    <x v="4"/>
    <x v="37"/>
    <n v="0"/>
    <n v="0"/>
    <n v="0"/>
    <n v="0"/>
    <n v="0"/>
    <s v="N/A"/>
    <n v="0"/>
    <n v="0"/>
    <n v="0"/>
    <n v="0"/>
    <n v="0"/>
    <n v="0"/>
    <n v="0"/>
    <n v="0"/>
    <n v="0"/>
    <n v="0"/>
    <n v="0"/>
    <n v="0"/>
    <n v="0"/>
    <s v="FED HOUSNG &amp; COMM DEV FND"/>
    <s v="FHCD HPLNK SVC CTR-EVCTN P C13"/>
    <s v="PROGRAM YEAR PROJECTS"/>
    <s v="Default"/>
  </r>
  <r>
    <x v="0"/>
    <s v="1120786"/>
    <s v="350047"/>
    <x v="108"/>
    <s v="5590000"/>
    <n v="2015"/>
    <x v="3"/>
    <x v="108"/>
    <n v="0"/>
    <n v="0"/>
    <n v="0"/>
    <n v="0"/>
    <n v="0"/>
    <s v="N/A"/>
    <n v="0"/>
    <n v="0"/>
    <n v="0"/>
    <n v="0"/>
    <n v="0"/>
    <n v="0"/>
    <n v="0"/>
    <n v="0"/>
    <n v="0"/>
    <n v="0"/>
    <n v="0"/>
    <n v="0"/>
    <n v="0"/>
    <s v="FED HOUSNG &amp; COMM DEV FND"/>
    <s v="FHCD HPLNK SVC CTR-EVCTN P C13"/>
    <s v="PROGRAM YEAR PROJECTS"/>
    <s v="HOUSING AND COMMUNITY DEVELOPMENT"/>
  </r>
  <r>
    <x v="0"/>
    <s v="1120787"/>
    <s v="000000"/>
    <x v="6"/>
    <s v="0000000"/>
    <n v="2015"/>
    <x v="0"/>
    <x v="6"/>
    <n v="0"/>
    <n v="0"/>
    <n v="0"/>
    <n v="0"/>
    <n v="0"/>
    <s v="N/A"/>
    <n v="0"/>
    <n v="0"/>
    <n v="0"/>
    <n v="0"/>
    <n v="0"/>
    <n v="0"/>
    <n v="0"/>
    <n v="0"/>
    <n v="0"/>
    <n v="0"/>
    <n v="0"/>
    <n v="0"/>
    <n v="0"/>
    <s v="FED HOUSNG &amp; COMM DEV FND"/>
    <s v="FHCD HPLNK SVC CTR-FOOD BK C13"/>
    <s v="DEFAULT"/>
    <s v="Default"/>
  </r>
  <r>
    <x v="0"/>
    <s v="1120787"/>
    <s v="000000"/>
    <x v="9"/>
    <s v="0000000"/>
    <n v="2015"/>
    <x v="0"/>
    <x v="9"/>
    <n v="0"/>
    <n v="0"/>
    <n v="0"/>
    <n v="0"/>
    <n v="0"/>
    <s v="N/A"/>
    <n v="0"/>
    <n v="0"/>
    <n v="0"/>
    <n v="0"/>
    <n v="0"/>
    <n v="0"/>
    <n v="0"/>
    <n v="0"/>
    <n v="0"/>
    <n v="0"/>
    <n v="0"/>
    <n v="0"/>
    <n v="0"/>
    <s v="FED HOUSNG &amp; COMM DEV FND"/>
    <s v="FHCD HPLNK SVC CTR-FOOD BK C13"/>
    <s v="DEFAULT"/>
    <s v="Default"/>
  </r>
  <r>
    <x v="0"/>
    <s v="1120787"/>
    <s v="000000"/>
    <x v="29"/>
    <s v="0000000"/>
    <n v="2015"/>
    <x v="1"/>
    <x v="29"/>
    <n v="0"/>
    <n v="0"/>
    <n v="0"/>
    <n v="0"/>
    <n v="0"/>
    <s v="N/A"/>
    <n v="0"/>
    <n v="0"/>
    <n v="0"/>
    <n v="0"/>
    <n v="0"/>
    <n v="0"/>
    <n v="0"/>
    <n v="0"/>
    <n v="0"/>
    <n v="0"/>
    <n v="0"/>
    <n v="0"/>
    <n v="0"/>
    <s v="FED HOUSNG &amp; COMM DEV FND"/>
    <s v="FHCD HPLNK SVC CTR-FOOD BK C13"/>
    <s v="DEFAULT"/>
    <s v="Default"/>
  </r>
  <r>
    <x v="0"/>
    <s v="1120787"/>
    <s v="350047"/>
    <x v="55"/>
    <s v="0000000"/>
    <n v="2015"/>
    <x v="4"/>
    <x v="55"/>
    <n v="0"/>
    <n v="0"/>
    <n v="0"/>
    <n v="0"/>
    <n v="0"/>
    <s v="N/A"/>
    <n v="0"/>
    <n v="0"/>
    <n v="0"/>
    <n v="0"/>
    <n v="0"/>
    <n v="0"/>
    <n v="0"/>
    <n v="0"/>
    <n v="0"/>
    <n v="0"/>
    <n v="0"/>
    <n v="0"/>
    <n v="0"/>
    <s v="FED HOUSNG &amp; COMM DEV FND"/>
    <s v="FHCD HPLNK SVC CTR-FOOD BK C13"/>
    <s v="PROGRAM YEAR PROJECTS"/>
    <s v="Default"/>
  </r>
  <r>
    <x v="0"/>
    <s v="1120787"/>
    <s v="350047"/>
    <x v="37"/>
    <s v="0000000"/>
    <n v="2015"/>
    <x v="4"/>
    <x v="37"/>
    <n v="0"/>
    <n v="0"/>
    <n v="0"/>
    <n v="0"/>
    <n v="0"/>
    <s v="N/A"/>
    <n v="0"/>
    <n v="0"/>
    <n v="0"/>
    <n v="0"/>
    <n v="0"/>
    <n v="0"/>
    <n v="0"/>
    <n v="0"/>
    <n v="0"/>
    <n v="0"/>
    <n v="0"/>
    <n v="0"/>
    <n v="0"/>
    <s v="FED HOUSNG &amp; COMM DEV FND"/>
    <s v="FHCD HPLNK SVC CTR-FOOD BK C13"/>
    <s v="PROGRAM YEAR PROJECTS"/>
    <s v="Default"/>
  </r>
  <r>
    <x v="0"/>
    <s v="1120787"/>
    <s v="350047"/>
    <x v="41"/>
    <s v="5590000"/>
    <n v="2015"/>
    <x v="3"/>
    <x v="41"/>
    <n v="0"/>
    <n v="0"/>
    <n v="0"/>
    <n v="0"/>
    <n v="0"/>
    <s v="N/A"/>
    <n v="0"/>
    <n v="0"/>
    <n v="0"/>
    <n v="0"/>
    <n v="0"/>
    <n v="0"/>
    <n v="0"/>
    <n v="0"/>
    <n v="0"/>
    <n v="0"/>
    <n v="0"/>
    <n v="0"/>
    <n v="0"/>
    <s v="FED HOUSNG &amp; COMM DEV FND"/>
    <s v="FHCD HPLNK SVC CTR-FOOD BK C13"/>
    <s v="PROGRAM YEAR PROJECTS"/>
    <s v="HOUSING AND COMMUNITY DEVELOPMENT"/>
  </r>
  <r>
    <x v="0"/>
    <s v="1120787"/>
    <s v="350047"/>
    <x v="108"/>
    <s v="5590000"/>
    <n v="2015"/>
    <x v="3"/>
    <x v="108"/>
    <n v="0"/>
    <n v="0"/>
    <n v="0"/>
    <n v="0"/>
    <n v="0"/>
    <s v="N/A"/>
    <n v="0"/>
    <n v="0"/>
    <n v="0"/>
    <n v="0"/>
    <n v="0"/>
    <n v="0"/>
    <n v="0"/>
    <n v="0"/>
    <n v="0"/>
    <n v="0"/>
    <n v="0"/>
    <n v="0"/>
    <n v="0"/>
    <s v="FED HOUSNG &amp; COMM DEV FND"/>
    <s v="FHCD HPLNK SVC CTR-FOOD BK C13"/>
    <s v="PROGRAM YEAR PROJECTS"/>
    <s v="HOUSING AND COMMUNITY DEVELOPMENT"/>
  </r>
  <r>
    <x v="0"/>
    <s v="1120788"/>
    <s v="000000"/>
    <x v="6"/>
    <s v="0000000"/>
    <n v="2015"/>
    <x v="0"/>
    <x v="6"/>
    <n v="0"/>
    <n v="0"/>
    <n v="0"/>
    <n v="0"/>
    <n v="0"/>
    <s v="N/A"/>
    <n v="0"/>
    <n v="0"/>
    <n v="0"/>
    <n v="0"/>
    <n v="0"/>
    <n v="0"/>
    <n v="0"/>
    <n v="0"/>
    <n v="0"/>
    <n v="0"/>
    <n v="0"/>
    <n v="0"/>
    <n v="0"/>
    <s v="FED HOUSNG &amp; COMM DEV FND"/>
    <s v="FHCD HPLNK KNMR FMLY SHLTR C13"/>
    <s v="DEFAULT"/>
    <s v="Default"/>
  </r>
  <r>
    <x v="0"/>
    <s v="1120788"/>
    <s v="000000"/>
    <x v="9"/>
    <s v="0000000"/>
    <n v="2015"/>
    <x v="0"/>
    <x v="9"/>
    <n v="0"/>
    <n v="0"/>
    <n v="0"/>
    <n v="0"/>
    <n v="0"/>
    <s v="N/A"/>
    <n v="0"/>
    <n v="0"/>
    <n v="0"/>
    <n v="0"/>
    <n v="0"/>
    <n v="0"/>
    <n v="0"/>
    <n v="0"/>
    <n v="0"/>
    <n v="0"/>
    <n v="0"/>
    <n v="0"/>
    <n v="0"/>
    <s v="FED HOUSNG &amp; COMM DEV FND"/>
    <s v="FHCD HPLNK KNMR FMLY SHLTR C13"/>
    <s v="DEFAULT"/>
    <s v="Default"/>
  </r>
  <r>
    <x v="0"/>
    <s v="1120788"/>
    <s v="000000"/>
    <x v="29"/>
    <s v="0000000"/>
    <n v="2015"/>
    <x v="1"/>
    <x v="29"/>
    <n v="0"/>
    <n v="0"/>
    <n v="0"/>
    <n v="0"/>
    <n v="0"/>
    <s v="N/A"/>
    <n v="0"/>
    <n v="0"/>
    <n v="0"/>
    <n v="0"/>
    <n v="0"/>
    <n v="0"/>
    <n v="0"/>
    <n v="0"/>
    <n v="0"/>
    <n v="0"/>
    <n v="0"/>
    <n v="0"/>
    <n v="0"/>
    <s v="FED HOUSNG &amp; COMM DEV FND"/>
    <s v="FHCD HPLNK KNMR FMLY SHLTR C13"/>
    <s v="DEFAULT"/>
    <s v="Default"/>
  </r>
  <r>
    <x v="0"/>
    <s v="1120788"/>
    <s v="350047"/>
    <x v="55"/>
    <s v="0000000"/>
    <n v="2015"/>
    <x v="4"/>
    <x v="55"/>
    <n v="0"/>
    <n v="0"/>
    <n v="0"/>
    <n v="0"/>
    <n v="0"/>
    <s v="N/A"/>
    <n v="0"/>
    <n v="0"/>
    <n v="0"/>
    <n v="0"/>
    <n v="0"/>
    <n v="0"/>
    <n v="0"/>
    <n v="0"/>
    <n v="0"/>
    <n v="0"/>
    <n v="0"/>
    <n v="0"/>
    <n v="0"/>
    <s v="FED HOUSNG &amp; COMM DEV FND"/>
    <s v="FHCD HPLNK KNMR FMLY SHLTR C13"/>
    <s v="PROGRAM YEAR PROJECTS"/>
    <s v="Default"/>
  </r>
  <r>
    <x v="0"/>
    <s v="1120788"/>
    <s v="350047"/>
    <x v="108"/>
    <s v="5590000"/>
    <n v="2015"/>
    <x v="3"/>
    <x v="108"/>
    <n v="0"/>
    <n v="0"/>
    <n v="0"/>
    <n v="0"/>
    <n v="0"/>
    <s v="N/A"/>
    <n v="0"/>
    <n v="0"/>
    <n v="0"/>
    <n v="0"/>
    <n v="0"/>
    <n v="0"/>
    <n v="0"/>
    <n v="0"/>
    <n v="0"/>
    <n v="0"/>
    <n v="0"/>
    <n v="0"/>
    <n v="0"/>
    <s v="FED HOUSNG &amp; COMM DEV FND"/>
    <s v="FHCD HPLNK KNMR FMLY SHLTR C13"/>
    <s v="PROGRAM YEAR PROJECTS"/>
    <s v="HOUSING AND COMMUNITY DEVELOPMENT"/>
  </r>
  <r>
    <x v="0"/>
    <s v="1120789"/>
    <s v="000000"/>
    <x v="6"/>
    <s v="0000000"/>
    <n v="2015"/>
    <x v="0"/>
    <x v="6"/>
    <n v="0"/>
    <n v="0"/>
    <n v="0"/>
    <n v="0"/>
    <n v="0"/>
    <s v="N/A"/>
    <n v="0"/>
    <n v="0"/>
    <n v="0"/>
    <n v="0"/>
    <n v="0"/>
    <n v="0"/>
    <n v="0"/>
    <n v="0"/>
    <n v="0"/>
    <n v="0"/>
    <n v="0"/>
    <n v="0"/>
    <n v="0"/>
    <s v="FED HOUSNG &amp; COMM DEV FND"/>
    <s v="FHCD REDMOND CDBG PROG ADM C13"/>
    <s v="DEFAULT"/>
    <s v="Default"/>
  </r>
  <r>
    <x v="0"/>
    <s v="1120789"/>
    <s v="000000"/>
    <x v="9"/>
    <s v="0000000"/>
    <n v="2015"/>
    <x v="0"/>
    <x v="9"/>
    <n v="0"/>
    <n v="0"/>
    <n v="0"/>
    <n v="0"/>
    <n v="0"/>
    <s v="N/A"/>
    <n v="0"/>
    <n v="0"/>
    <n v="0"/>
    <n v="0"/>
    <n v="0"/>
    <n v="0"/>
    <n v="0"/>
    <n v="0"/>
    <n v="0"/>
    <n v="0"/>
    <n v="0"/>
    <n v="0"/>
    <n v="0"/>
    <s v="FED HOUSNG &amp; COMM DEV FND"/>
    <s v="FHCD REDMOND CDBG PROG ADM C13"/>
    <s v="DEFAULT"/>
    <s v="Default"/>
  </r>
  <r>
    <x v="0"/>
    <s v="1120789"/>
    <s v="000000"/>
    <x v="29"/>
    <s v="0000000"/>
    <n v="2015"/>
    <x v="1"/>
    <x v="29"/>
    <n v="0"/>
    <n v="0"/>
    <n v="0"/>
    <n v="0"/>
    <n v="0"/>
    <s v="N/A"/>
    <n v="0"/>
    <n v="0"/>
    <n v="0"/>
    <n v="0"/>
    <n v="0"/>
    <n v="0"/>
    <n v="0"/>
    <n v="0"/>
    <n v="0"/>
    <n v="0"/>
    <n v="0"/>
    <n v="0"/>
    <n v="0"/>
    <s v="FED HOUSNG &amp; COMM DEV FND"/>
    <s v="FHCD REDMOND CDBG PROG ADM C13"/>
    <s v="DEFAULT"/>
    <s v="Default"/>
  </r>
  <r>
    <x v="0"/>
    <s v="1120789"/>
    <s v="350047"/>
    <x v="55"/>
    <s v="0000000"/>
    <n v="2015"/>
    <x v="4"/>
    <x v="55"/>
    <n v="0"/>
    <n v="0"/>
    <n v="0"/>
    <n v="0"/>
    <n v="0"/>
    <s v="N/A"/>
    <n v="0"/>
    <n v="0"/>
    <n v="0"/>
    <n v="0"/>
    <n v="0"/>
    <n v="0"/>
    <n v="0"/>
    <n v="0"/>
    <n v="0"/>
    <n v="0"/>
    <n v="0"/>
    <n v="0"/>
    <n v="0"/>
    <s v="FED HOUSNG &amp; COMM DEV FND"/>
    <s v="FHCD REDMOND CDBG PROG ADM C13"/>
    <s v="PROGRAM YEAR PROJECTS"/>
    <s v="Default"/>
  </r>
  <r>
    <x v="0"/>
    <s v="1120789"/>
    <s v="350047"/>
    <x v="108"/>
    <s v="5590000"/>
    <n v="2015"/>
    <x v="3"/>
    <x v="108"/>
    <n v="0"/>
    <n v="0"/>
    <n v="0"/>
    <n v="0"/>
    <n v="0"/>
    <s v="N/A"/>
    <n v="0"/>
    <n v="0"/>
    <n v="0"/>
    <n v="0"/>
    <n v="0"/>
    <n v="0"/>
    <n v="0"/>
    <n v="0"/>
    <n v="0"/>
    <n v="0"/>
    <n v="0"/>
    <n v="0"/>
    <n v="0"/>
    <s v="FED HOUSNG &amp; COMM DEV FND"/>
    <s v="FHCD REDMOND CDBG PROG ADM C13"/>
    <s v="PROGRAM YEAR PROJECTS"/>
    <s v="HOUSING AND COMMUNITY DEVELOPMENT"/>
  </r>
  <r>
    <x v="0"/>
    <s v="1120790"/>
    <s v="000000"/>
    <x v="6"/>
    <s v="0000000"/>
    <n v="2015"/>
    <x v="0"/>
    <x v="6"/>
    <n v="0"/>
    <n v="0"/>
    <n v="0"/>
    <n v="0"/>
    <n v="0"/>
    <s v="N/A"/>
    <n v="0"/>
    <n v="0"/>
    <n v="0"/>
    <n v="0"/>
    <n v="0"/>
    <n v="0"/>
    <n v="0"/>
    <n v="0"/>
    <n v="0"/>
    <n v="0"/>
    <n v="0"/>
    <n v="0"/>
    <n v="0"/>
    <s v="FED HOUSNG &amp; COMM DEV FND"/>
    <s v="FHCD YOUTH HVN EMER SHLTR C13"/>
    <s v="DEFAULT"/>
    <s v="Default"/>
  </r>
  <r>
    <x v="0"/>
    <s v="1120790"/>
    <s v="000000"/>
    <x v="9"/>
    <s v="0000000"/>
    <n v="2015"/>
    <x v="0"/>
    <x v="9"/>
    <n v="0"/>
    <n v="0"/>
    <n v="-2480.15"/>
    <n v="0"/>
    <n v="2480.15"/>
    <s v="N/A"/>
    <n v="0"/>
    <n v="0"/>
    <n v="0"/>
    <n v="0"/>
    <n v="0"/>
    <n v="0"/>
    <n v="-2480.15"/>
    <n v="0"/>
    <n v="0"/>
    <n v="0"/>
    <n v="0"/>
    <n v="0"/>
    <n v="0"/>
    <s v="FED HOUSNG &amp; COMM DEV FND"/>
    <s v="FHCD YOUTH HVN EMER SHLTR C13"/>
    <s v="DEFAULT"/>
    <s v="Default"/>
  </r>
  <r>
    <x v="0"/>
    <s v="1120790"/>
    <s v="000000"/>
    <x v="29"/>
    <s v="0000000"/>
    <n v="2015"/>
    <x v="1"/>
    <x v="29"/>
    <n v="0"/>
    <n v="0"/>
    <n v="2480.15"/>
    <n v="0"/>
    <n v="-2480.15"/>
    <s v="N/A"/>
    <n v="0"/>
    <n v="0"/>
    <n v="0"/>
    <n v="0"/>
    <n v="0"/>
    <n v="0"/>
    <n v="2480.15"/>
    <n v="0"/>
    <n v="0"/>
    <n v="0"/>
    <n v="0"/>
    <n v="0"/>
    <n v="0"/>
    <s v="FED HOUSNG &amp; COMM DEV FND"/>
    <s v="FHCD YOUTH HVN EMER SHLTR C13"/>
    <s v="DEFAULT"/>
    <s v="Default"/>
  </r>
  <r>
    <x v="0"/>
    <s v="1120790"/>
    <s v="350047"/>
    <x v="55"/>
    <s v="0000000"/>
    <n v="2015"/>
    <x v="4"/>
    <x v="55"/>
    <n v="0"/>
    <n v="0"/>
    <n v="0"/>
    <n v="0"/>
    <n v="0"/>
    <s v="N/A"/>
    <n v="0"/>
    <n v="0"/>
    <n v="0"/>
    <n v="0"/>
    <n v="0"/>
    <n v="0"/>
    <n v="0"/>
    <n v="0"/>
    <n v="0"/>
    <n v="0"/>
    <n v="0"/>
    <n v="0"/>
    <n v="0"/>
    <s v="FED HOUSNG &amp; COMM DEV FND"/>
    <s v="FHCD YOUTH HVN EMER SHLTR C13"/>
    <s v="PROGRAM YEAR PROJECTS"/>
    <s v="Default"/>
  </r>
  <r>
    <x v="0"/>
    <s v="1120790"/>
    <s v="350047"/>
    <x v="108"/>
    <s v="5590000"/>
    <n v="2015"/>
    <x v="3"/>
    <x v="108"/>
    <n v="0"/>
    <n v="0"/>
    <n v="0"/>
    <n v="0"/>
    <n v="0"/>
    <s v="N/A"/>
    <n v="0"/>
    <n v="0"/>
    <n v="0"/>
    <n v="0"/>
    <n v="0"/>
    <n v="0"/>
    <n v="0"/>
    <n v="0"/>
    <n v="0"/>
    <n v="0"/>
    <n v="0"/>
    <n v="0"/>
    <n v="0"/>
    <s v="FED HOUSNG &amp; COMM DEV FND"/>
    <s v="FHCD YOUTH HVN EMER SHLTR C13"/>
    <s v="PROGRAM YEAR PROJECTS"/>
    <s v="HOUSING AND COMMUNITY DEVELOPMENT"/>
  </r>
  <r>
    <x v="0"/>
    <s v="1120791"/>
    <s v="000000"/>
    <x v="6"/>
    <s v="0000000"/>
    <n v="2015"/>
    <x v="0"/>
    <x v="6"/>
    <n v="0"/>
    <n v="0"/>
    <n v="0"/>
    <n v="0"/>
    <n v="0"/>
    <s v="N/A"/>
    <n v="0"/>
    <n v="0"/>
    <n v="0"/>
    <n v="0"/>
    <n v="0"/>
    <n v="0"/>
    <n v="0"/>
    <n v="0"/>
    <n v="0"/>
    <n v="0"/>
    <n v="0"/>
    <n v="0"/>
    <n v="0"/>
    <s v="FED HOUSNG &amp; COMM DEV FND"/>
    <s v="FHCD KC BAR ASSN HSG JSTC C13"/>
    <s v="DEFAULT"/>
    <s v="Default"/>
  </r>
  <r>
    <x v="0"/>
    <s v="1120791"/>
    <s v="000000"/>
    <x v="9"/>
    <s v="0000000"/>
    <n v="2015"/>
    <x v="0"/>
    <x v="9"/>
    <n v="0"/>
    <n v="0"/>
    <n v="-7500"/>
    <n v="0"/>
    <n v="7500"/>
    <s v="N/A"/>
    <n v="0"/>
    <n v="0"/>
    <n v="0"/>
    <n v="0"/>
    <n v="0"/>
    <n v="0"/>
    <n v="-7500"/>
    <n v="0"/>
    <n v="0"/>
    <n v="0"/>
    <n v="0"/>
    <n v="0"/>
    <n v="0"/>
    <s v="FED HOUSNG &amp; COMM DEV FND"/>
    <s v="FHCD KC BAR ASSN HSG JSTC C13"/>
    <s v="DEFAULT"/>
    <s v="Default"/>
  </r>
  <r>
    <x v="0"/>
    <s v="1120791"/>
    <s v="000000"/>
    <x v="29"/>
    <s v="0000000"/>
    <n v="2015"/>
    <x v="1"/>
    <x v="29"/>
    <n v="0"/>
    <n v="0"/>
    <n v="7500"/>
    <n v="0"/>
    <n v="-7500"/>
    <s v="N/A"/>
    <n v="0"/>
    <n v="0"/>
    <n v="0"/>
    <n v="0"/>
    <n v="0"/>
    <n v="0"/>
    <n v="7500"/>
    <n v="0"/>
    <n v="0"/>
    <n v="0"/>
    <n v="0"/>
    <n v="0"/>
    <n v="0"/>
    <s v="FED HOUSNG &amp; COMM DEV FND"/>
    <s v="FHCD KC BAR ASSN HSG JSTC C13"/>
    <s v="DEFAULT"/>
    <s v="Default"/>
  </r>
  <r>
    <x v="0"/>
    <s v="1120791"/>
    <s v="350047"/>
    <x v="55"/>
    <s v="0000000"/>
    <n v="2015"/>
    <x v="4"/>
    <x v="55"/>
    <n v="0"/>
    <n v="0"/>
    <n v="0"/>
    <n v="0"/>
    <n v="0"/>
    <s v="N/A"/>
    <n v="0"/>
    <n v="0"/>
    <n v="0"/>
    <n v="0"/>
    <n v="0"/>
    <n v="0"/>
    <n v="0"/>
    <n v="0"/>
    <n v="0"/>
    <n v="0"/>
    <n v="0"/>
    <n v="0"/>
    <n v="0"/>
    <s v="FED HOUSNG &amp; COMM DEV FND"/>
    <s v="FHCD KC BAR ASSN HSG JSTC C13"/>
    <s v="PROGRAM YEAR PROJECTS"/>
    <s v="Default"/>
  </r>
  <r>
    <x v="0"/>
    <s v="1120791"/>
    <s v="350047"/>
    <x v="108"/>
    <s v="5590000"/>
    <n v="2015"/>
    <x v="3"/>
    <x v="108"/>
    <n v="0"/>
    <n v="0"/>
    <n v="0"/>
    <n v="0"/>
    <n v="0"/>
    <s v="N/A"/>
    <n v="0"/>
    <n v="0"/>
    <n v="0"/>
    <n v="0"/>
    <n v="0"/>
    <n v="0"/>
    <n v="0"/>
    <n v="0"/>
    <n v="0"/>
    <n v="0"/>
    <n v="0"/>
    <n v="0"/>
    <n v="0"/>
    <s v="FED HOUSNG &amp; COMM DEV FND"/>
    <s v="FHCD KC BAR ASSN HSG JSTC C13"/>
    <s v="PROGRAM YEAR PROJECTS"/>
    <s v="HOUSING AND COMMUNITY DEVELOPMENT"/>
  </r>
  <r>
    <x v="0"/>
    <s v="1120792"/>
    <s v="000000"/>
    <x v="6"/>
    <s v="0000000"/>
    <n v="2015"/>
    <x v="0"/>
    <x v="6"/>
    <n v="0"/>
    <n v="0"/>
    <n v="0"/>
    <n v="0"/>
    <n v="0"/>
    <s v="N/A"/>
    <n v="0"/>
    <n v="0"/>
    <n v="0"/>
    <n v="0"/>
    <n v="0"/>
    <n v="0"/>
    <n v="0"/>
    <n v="0"/>
    <n v="0"/>
    <n v="0"/>
    <n v="0"/>
    <n v="0"/>
    <n v="0"/>
    <s v="FED HOUSNG &amp; COMM DEV FND"/>
    <s v="FHCD MAPLE VLLY FDBK PRVNT C13"/>
    <s v="DEFAULT"/>
    <s v="Default"/>
  </r>
  <r>
    <x v="0"/>
    <s v="1120792"/>
    <s v="000000"/>
    <x v="9"/>
    <s v="0000000"/>
    <n v="2015"/>
    <x v="0"/>
    <x v="9"/>
    <n v="0"/>
    <n v="0"/>
    <n v="-5000"/>
    <n v="0"/>
    <n v="5000"/>
    <s v="N/A"/>
    <n v="0"/>
    <n v="0"/>
    <n v="0"/>
    <n v="0"/>
    <n v="0"/>
    <n v="0"/>
    <n v="-5000"/>
    <n v="0"/>
    <n v="0"/>
    <n v="0"/>
    <n v="0"/>
    <n v="0"/>
    <n v="0"/>
    <s v="FED HOUSNG &amp; COMM DEV FND"/>
    <s v="FHCD MAPLE VLLY FDBK PRVNT C13"/>
    <s v="DEFAULT"/>
    <s v="Default"/>
  </r>
  <r>
    <x v="0"/>
    <s v="1120792"/>
    <s v="000000"/>
    <x v="29"/>
    <s v="0000000"/>
    <n v="2015"/>
    <x v="1"/>
    <x v="29"/>
    <n v="0"/>
    <n v="0"/>
    <n v="5000"/>
    <n v="0"/>
    <n v="-5000"/>
    <s v="N/A"/>
    <n v="0"/>
    <n v="0"/>
    <n v="0"/>
    <n v="0"/>
    <n v="0"/>
    <n v="0"/>
    <n v="5000"/>
    <n v="0"/>
    <n v="0"/>
    <n v="0"/>
    <n v="0"/>
    <n v="0"/>
    <n v="0"/>
    <s v="FED HOUSNG &amp; COMM DEV FND"/>
    <s v="FHCD MAPLE VLLY FDBK PRVNT C13"/>
    <s v="DEFAULT"/>
    <s v="Default"/>
  </r>
  <r>
    <x v="0"/>
    <s v="1120792"/>
    <s v="350047"/>
    <x v="55"/>
    <s v="0000000"/>
    <n v="2015"/>
    <x v="4"/>
    <x v="55"/>
    <n v="0"/>
    <n v="0"/>
    <n v="0"/>
    <n v="0"/>
    <n v="0"/>
    <s v="N/A"/>
    <n v="0"/>
    <n v="0"/>
    <n v="0"/>
    <n v="0"/>
    <n v="0"/>
    <n v="0"/>
    <n v="0"/>
    <n v="0"/>
    <n v="0"/>
    <n v="0"/>
    <n v="0"/>
    <n v="0"/>
    <n v="0"/>
    <s v="FED HOUSNG &amp; COMM DEV FND"/>
    <s v="FHCD MAPLE VLLY FDBK PRVNT C13"/>
    <s v="PROGRAM YEAR PROJECTS"/>
    <s v="Default"/>
  </r>
  <r>
    <x v="0"/>
    <s v="1120792"/>
    <s v="350047"/>
    <x v="41"/>
    <s v="5590000"/>
    <n v="2015"/>
    <x v="3"/>
    <x v="41"/>
    <n v="0"/>
    <n v="0"/>
    <n v="0"/>
    <n v="0"/>
    <n v="0"/>
    <s v="N/A"/>
    <n v="0"/>
    <n v="0"/>
    <n v="0"/>
    <n v="0"/>
    <n v="0"/>
    <n v="0"/>
    <n v="0"/>
    <n v="0"/>
    <n v="0"/>
    <n v="0"/>
    <n v="0"/>
    <n v="0"/>
    <n v="0"/>
    <s v="FED HOUSNG &amp; COMM DEV FND"/>
    <s v="FHCD MAPLE VLLY FDBK PRVNT C13"/>
    <s v="PROGRAM YEAR PROJECTS"/>
    <s v="HOUSING AND COMMUNITY DEVELOPMENT"/>
  </r>
  <r>
    <x v="0"/>
    <s v="1120792"/>
    <s v="350047"/>
    <x v="108"/>
    <s v="5590000"/>
    <n v="2015"/>
    <x v="3"/>
    <x v="108"/>
    <n v="0"/>
    <n v="0"/>
    <n v="0"/>
    <n v="0"/>
    <n v="0"/>
    <s v="N/A"/>
    <n v="0"/>
    <n v="0"/>
    <n v="0"/>
    <n v="0"/>
    <n v="0"/>
    <n v="0"/>
    <n v="0"/>
    <n v="0"/>
    <n v="0"/>
    <n v="0"/>
    <n v="0"/>
    <n v="0"/>
    <n v="0"/>
    <s v="FED HOUSNG &amp; COMM DEV FND"/>
    <s v="FHCD MAPLE VLLY FDBK PRVNT C13"/>
    <s v="PROGRAM YEAR PROJECTS"/>
    <s v="HOUSING AND COMMUNITY DEVELOPMENT"/>
  </r>
  <r>
    <x v="0"/>
    <s v="1120793"/>
    <s v="000000"/>
    <x v="6"/>
    <s v="0000000"/>
    <n v="2015"/>
    <x v="0"/>
    <x v="6"/>
    <n v="0"/>
    <n v="0"/>
    <n v="0"/>
    <n v="0"/>
    <n v="0"/>
    <s v="N/A"/>
    <n v="0"/>
    <n v="0"/>
    <n v="0"/>
    <n v="0"/>
    <n v="0"/>
    <n v="0"/>
    <n v="0"/>
    <n v="0"/>
    <n v="0"/>
    <n v="0"/>
    <n v="0"/>
    <n v="0"/>
    <n v="0"/>
    <s v="FED HOUSNG &amp; COMM DEV FND"/>
    <s v="FHCD CATHOLIC COMM SVC-RO C13"/>
    <s v="DEFAULT"/>
    <s v="Default"/>
  </r>
  <r>
    <x v="0"/>
    <s v="1120793"/>
    <s v="000000"/>
    <x v="9"/>
    <s v="0000000"/>
    <n v="2015"/>
    <x v="0"/>
    <x v="9"/>
    <n v="0"/>
    <n v="0"/>
    <n v="5820"/>
    <n v="0"/>
    <n v="-5820"/>
    <s v="N/A"/>
    <n v="0"/>
    <n v="0"/>
    <n v="0"/>
    <n v="0"/>
    <n v="0"/>
    <n v="0"/>
    <n v="5820"/>
    <n v="0"/>
    <n v="0"/>
    <n v="0"/>
    <n v="0"/>
    <n v="0"/>
    <n v="0"/>
    <s v="FED HOUSNG &amp; COMM DEV FND"/>
    <s v="FHCD CATHOLIC COMM SVC-RO C13"/>
    <s v="DEFAULT"/>
    <s v="Default"/>
  </r>
  <r>
    <x v="0"/>
    <s v="1120793"/>
    <s v="000000"/>
    <x v="29"/>
    <s v="0000000"/>
    <n v="2015"/>
    <x v="1"/>
    <x v="29"/>
    <n v="0"/>
    <n v="0"/>
    <n v="-5820"/>
    <n v="0"/>
    <n v="5820"/>
    <s v="N/A"/>
    <n v="0"/>
    <n v="0"/>
    <n v="0"/>
    <n v="0"/>
    <n v="0"/>
    <n v="0"/>
    <n v="-5820"/>
    <n v="0"/>
    <n v="0"/>
    <n v="0"/>
    <n v="0"/>
    <n v="0"/>
    <n v="0"/>
    <s v="FED HOUSNG &amp; COMM DEV FND"/>
    <s v="FHCD CATHOLIC COMM SVC-RO C13"/>
    <s v="DEFAULT"/>
    <s v="Default"/>
  </r>
  <r>
    <x v="0"/>
    <s v="1120793"/>
    <s v="350047"/>
    <x v="55"/>
    <s v="0000000"/>
    <n v="2015"/>
    <x v="4"/>
    <x v="55"/>
    <n v="0"/>
    <n v="0"/>
    <n v="0"/>
    <n v="0"/>
    <n v="0"/>
    <s v="N/A"/>
    <n v="0"/>
    <n v="0"/>
    <n v="0"/>
    <n v="0"/>
    <n v="0"/>
    <n v="0"/>
    <n v="0"/>
    <n v="0"/>
    <n v="0"/>
    <n v="0"/>
    <n v="0"/>
    <n v="0"/>
    <n v="0"/>
    <s v="FED HOUSNG &amp; COMM DEV FND"/>
    <s v="FHCD CATHOLIC COMM SVC-RO C13"/>
    <s v="PROGRAM YEAR PROJECTS"/>
    <s v="Default"/>
  </r>
  <r>
    <x v="0"/>
    <s v="1120793"/>
    <s v="350047"/>
    <x v="108"/>
    <s v="5590000"/>
    <n v="2015"/>
    <x v="3"/>
    <x v="108"/>
    <n v="0"/>
    <n v="0"/>
    <n v="0"/>
    <n v="0"/>
    <n v="0"/>
    <s v="N/A"/>
    <n v="0"/>
    <n v="0"/>
    <n v="0"/>
    <n v="0"/>
    <n v="0"/>
    <n v="0"/>
    <n v="0"/>
    <n v="0"/>
    <n v="0"/>
    <n v="0"/>
    <n v="0"/>
    <n v="0"/>
    <n v="0"/>
    <s v="FED HOUSNG &amp; COMM DEV FND"/>
    <s v="FHCD CATHOLIC COMM SVC-RO C13"/>
    <s v="PROGRAM YEAR PROJECTS"/>
    <s v="HOUSING AND COMMUNITY DEVELOPMENT"/>
  </r>
  <r>
    <x v="0"/>
    <s v="1120794"/>
    <s v="000000"/>
    <x v="6"/>
    <s v="0000000"/>
    <n v="2015"/>
    <x v="0"/>
    <x v="6"/>
    <n v="0"/>
    <n v="0"/>
    <n v="0"/>
    <n v="0"/>
    <n v="0"/>
    <s v="N/A"/>
    <n v="0"/>
    <n v="0"/>
    <n v="0"/>
    <n v="0"/>
    <n v="0"/>
    <n v="0"/>
    <n v="0"/>
    <n v="0"/>
    <n v="0"/>
    <n v="0"/>
    <n v="0"/>
    <n v="0"/>
    <n v="0"/>
    <s v="FED HOUSNG &amp; COMM DEV FND"/>
    <s v="FHCD FOY YOUTH HVN SHLTR C13"/>
    <s v="DEFAULT"/>
    <s v="Default"/>
  </r>
  <r>
    <x v="0"/>
    <s v="1120794"/>
    <s v="000000"/>
    <x v="9"/>
    <s v="0000000"/>
    <n v="2015"/>
    <x v="0"/>
    <x v="9"/>
    <n v="0"/>
    <n v="0"/>
    <n v="2480.15"/>
    <n v="0"/>
    <n v="-2480.15"/>
    <s v="N/A"/>
    <n v="0"/>
    <n v="0"/>
    <n v="0"/>
    <n v="0"/>
    <n v="0"/>
    <n v="0"/>
    <n v="2480.15"/>
    <n v="0"/>
    <n v="0"/>
    <n v="0"/>
    <n v="0"/>
    <n v="0"/>
    <n v="0"/>
    <s v="FED HOUSNG &amp; COMM DEV FND"/>
    <s v="FHCD FOY YOUTH HVN SHLTR C13"/>
    <s v="DEFAULT"/>
    <s v="Default"/>
  </r>
  <r>
    <x v="0"/>
    <s v="1120794"/>
    <s v="000000"/>
    <x v="29"/>
    <s v="0000000"/>
    <n v="2015"/>
    <x v="1"/>
    <x v="29"/>
    <n v="0"/>
    <n v="0"/>
    <n v="-2480.15"/>
    <n v="0"/>
    <n v="2480.15"/>
    <s v="N/A"/>
    <n v="0"/>
    <n v="0"/>
    <n v="0"/>
    <n v="0"/>
    <n v="0"/>
    <n v="0"/>
    <n v="-2480.15"/>
    <n v="0"/>
    <n v="0"/>
    <n v="0"/>
    <n v="0"/>
    <n v="0"/>
    <n v="0"/>
    <s v="FED HOUSNG &amp; COMM DEV FND"/>
    <s v="FHCD FOY YOUTH HVN SHLTR C13"/>
    <s v="DEFAULT"/>
    <s v="Default"/>
  </r>
  <r>
    <x v="0"/>
    <s v="1120794"/>
    <s v="350047"/>
    <x v="55"/>
    <s v="0000000"/>
    <n v="2015"/>
    <x v="4"/>
    <x v="55"/>
    <n v="0"/>
    <n v="0"/>
    <n v="0"/>
    <n v="0"/>
    <n v="0"/>
    <s v="N/A"/>
    <n v="0"/>
    <n v="0"/>
    <n v="0"/>
    <n v="0"/>
    <n v="0"/>
    <n v="0"/>
    <n v="0"/>
    <n v="0"/>
    <n v="0"/>
    <n v="0"/>
    <n v="0"/>
    <n v="0"/>
    <n v="0"/>
    <s v="FED HOUSNG &amp; COMM DEV FND"/>
    <s v="FHCD FOY YOUTH HVN SHLTR C13"/>
    <s v="PROGRAM YEAR PROJECTS"/>
    <s v="Default"/>
  </r>
  <r>
    <x v="0"/>
    <s v="1120794"/>
    <s v="350047"/>
    <x v="108"/>
    <s v="5590000"/>
    <n v="2015"/>
    <x v="3"/>
    <x v="108"/>
    <n v="0"/>
    <n v="0"/>
    <n v="0"/>
    <n v="0"/>
    <n v="0"/>
    <s v="N/A"/>
    <n v="0"/>
    <n v="0"/>
    <n v="0"/>
    <n v="0"/>
    <n v="0"/>
    <n v="0"/>
    <n v="0"/>
    <n v="0"/>
    <n v="0"/>
    <n v="0"/>
    <n v="0"/>
    <n v="0"/>
    <n v="0"/>
    <s v="FED HOUSNG &amp; COMM DEV FND"/>
    <s v="FHCD FOY YOUTH HVN SHLTR C13"/>
    <s v="PROGRAM YEAR PROJECTS"/>
    <s v="HOUSING AND COMMUNITY DEVELOPMENT"/>
  </r>
  <r>
    <x v="0"/>
    <s v="1120795"/>
    <s v="000000"/>
    <x v="6"/>
    <s v="0000000"/>
    <n v="2015"/>
    <x v="0"/>
    <x v="6"/>
    <n v="0"/>
    <n v="0"/>
    <n v="0"/>
    <n v="0"/>
    <n v="0"/>
    <s v="N/A"/>
    <n v="0"/>
    <n v="0"/>
    <n v="0"/>
    <n v="0"/>
    <n v="0"/>
    <n v="0"/>
    <n v="0"/>
    <n v="0"/>
    <n v="0"/>
    <n v="0"/>
    <n v="0"/>
    <n v="0"/>
    <n v="0"/>
    <s v="FED HOUSNG &amp; COMM DEV FND"/>
    <s v="FHCD CTHLC COM SVC-HM/ARIS C13"/>
    <s v="DEFAULT"/>
    <s v="Default"/>
  </r>
  <r>
    <x v="0"/>
    <s v="1120795"/>
    <s v="000000"/>
    <x v="9"/>
    <s v="0000000"/>
    <n v="2015"/>
    <x v="0"/>
    <x v="9"/>
    <n v="0"/>
    <n v="0"/>
    <n v="10044.25"/>
    <n v="0"/>
    <n v="-10044.25"/>
    <s v="N/A"/>
    <n v="0"/>
    <n v="0"/>
    <n v="0"/>
    <n v="0"/>
    <n v="0"/>
    <n v="0"/>
    <n v="10044.25"/>
    <n v="0"/>
    <n v="0"/>
    <n v="0"/>
    <n v="0"/>
    <n v="0"/>
    <n v="0"/>
    <s v="FED HOUSNG &amp; COMM DEV FND"/>
    <s v="FHCD CTHLC COM SVC-HM/ARIS C13"/>
    <s v="DEFAULT"/>
    <s v="Default"/>
  </r>
  <r>
    <x v="0"/>
    <s v="1120795"/>
    <s v="000000"/>
    <x v="29"/>
    <s v="0000000"/>
    <n v="2015"/>
    <x v="1"/>
    <x v="29"/>
    <n v="0"/>
    <n v="0"/>
    <n v="-10044.25"/>
    <n v="0"/>
    <n v="10044.25"/>
    <s v="N/A"/>
    <n v="0"/>
    <n v="0"/>
    <n v="0"/>
    <n v="0"/>
    <n v="0"/>
    <n v="0"/>
    <n v="-10044.25"/>
    <n v="0"/>
    <n v="0"/>
    <n v="0"/>
    <n v="0"/>
    <n v="0"/>
    <n v="0"/>
    <s v="FED HOUSNG &amp; COMM DEV FND"/>
    <s v="FHCD CTHLC COM SVC-HM/ARIS C13"/>
    <s v="DEFAULT"/>
    <s v="Default"/>
  </r>
  <r>
    <x v="0"/>
    <s v="1120795"/>
    <s v="350047"/>
    <x v="55"/>
    <s v="0000000"/>
    <n v="2015"/>
    <x v="4"/>
    <x v="55"/>
    <n v="0"/>
    <n v="0"/>
    <n v="0"/>
    <n v="0"/>
    <n v="0"/>
    <s v="N/A"/>
    <n v="0"/>
    <n v="0"/>
    <n v="0"/>
    <n v="0"/>
    <n v="0"/>
    <n v="0"/>
    <n v="0"/>
    <n v="0"/>
    <n v="0"/>
    <n v="0"/>
    <n v="0"/>
    <n v="0"/>
    <n v="0"/>
    <s v="FED HOUSNG &amp; COMM DEV FND"/>
    <s v="FHCD CTHLC COM SVC-HM/ARIS C13"/>
    <s v="PROGRAM YEAR PROJECTS"/>
    <s v="Default"/>
  </r>
  <r>
    <x v="0"/>
    <s v="1120795"/>
    <s v="350047"/>
    <x v="108"/>
    <s v="5590000"/>
    <n v="2015"/>
    <x v="3"/>
    <x v="108"/>
    <n v="0"/>
    <n v="0"/>
    <n v="0"/>
    <n v="0"/>
    <n v="0"/>
    <s v="N/A"/>
    <n v="0"/>
    <n v="0"/>
    <n v="0"/>
    <n v="0"/>
    <n v="0"/>
    <n v="0"/>
    <n v="0"/>
    <n v="0"/>
    <n v="0"/>
    <n v="0"/>
    <n v="0"/>
    <n v="0"/>
    <n v="0"/>
    <s v="FED HOUSNG &amp; COMM DEV FND"/>
    <s v="FHCD CTHLC COM SVC-HM/ARIS C13"/>
    <s v="PROGRAM YEAR PROJECTS"/>
    <s v="HOUSING AND COMMUNITY DEVELOPMENT"/>
  </r>
  <r>
    <x v="0"/>
    <s v="1120796"/>
    <s v="000000"/>
    <x v="6"/>
    <s v="0000000"/>
    <n v="2015"/>
    <x v="0"/>
    <x v="6"/>
    <n v="0"/>
    <n v="0"/>
    <n v="-31221.81"/>
    <n v="0"/>
    <n v="31221.81"/>
    <s v="N/A"/>
    <n v="-31220.81"/>
    <n v="0"/>
    <n v="0"/>
    <n v="0"/>
    <n v="0"/>
    <n v="0"/>
    <n v="0"/>
    <n v="0"/>
    <n v="0"/>
    <n v="0"/>
    <n v="-1"/>
    <n v="0"/>
    <n v="0"/>
    <s v="FED HOUSNG &amp; COMM DEV FND"/>
    <s v="FHCD TKWLA CNSRTM MNR HM C13"/>
    <s v="DEFAULT"/>
    <s v="Default"/>
  </r>
  <r>
    <x v="0"/>
    <s v="1120796"/>
    <s v="000000"/>
    <x v="9"/>
    <s v="0000000"/>
    <n v="2015"/>
    <x v="0"/>
    <x v="9"/>
    <n v="0"/>
    <n v="0"/>
    <n v="1058.92"/>
    <n v="0"/>
    <n v="-1058.92"/>
    <s v="N/A"/>
    <n v="0"/>
    <n v="0"/>
    <n v="0"/>
    <n v="0"/>
    <n v="0"/>
    <n v="0"/>
    <n v="1057.92"/>
    <n v="0"/>
    <n v="0"/>
    <n v="0"/>
    <n v="1"/>
    <n v="0"/>
    <n v="0"/>
    <s v="FED HOUSNG &amp; COMM DEV FND"/>
    <s v="FHCD TKWLA CNSRTM MNR HM C13"/>
    <s v="DEFAULT"/>
    <s v="Default"/>
  </r>
  <r>
    <x v="0"/>
    <s v="1120796"/>
    <s v="000000"/>
    <x v="29"/>
    <s v="0000000"/>
    <n v="2015"/>
    <x v="1"/>
    <x v="29"/>
    <n v="0"/>
    <n v="0"/>
    <n v="-1057.92"/>
    <n v="0"/>
    <n v="1057.92"/>
    <s v="N/A"/>
    <n v="0"/>
    <n v="0"/>
    <n v="0"/>
    <n v="0"/>
    <n v="0"/>
    <n v="0"/>
    <n v="-1057.92"/>
    <n v="0"/>
    <n v="0"/>
    <n v="0"/>
    <n v="0"/>
    <n v="0"/>
    <n v="0"/>
    <s v="FED HOUSNG &amp; COMM DEV FND"/>
    <s v="FHCD TKWLA CNSRTM MNR HM C13"/>
    <s v="DEFAULT"/>
    <s v="Default"/>
  </r>
  <r>
    <x v="0"/>
    <s v="1120796"/>
    <s v="350047"/>
    <x v="55"/>
    <s v="0000000"/>
    <n v="2015"/>
    <x v="4"/>
    <x v="55"/>
    <n v="0"/>
    <n v="0"/>
    <n v="0"/>
    <n v="0"/>
    <n v="0"/>
    <s v="N/A"/>
    <n v="0"/>
    <n v="0"/>
    <n v="0"/>
    <n v="0"/>
    <n v="0"/>
    <n v="0"/>
    <n v="0"/>
    <n v="0"/>
    <n v="0"/>
    <n v="0"/>
    <n v="0"/>
    <n v="0"/>
    <n v="0"/>
    <s v="FED HOUSNG &amp; COMM DEV FND"/>
    <s v="FHCD TKWLA CNSRTM MNR HM C13"/>
    <s v="PROGRAM YEAR PROJECTS"/>
    <s v="Default"/>
  </r>
  <r>
    <x v="0"/>
    <s v="1120796"/>
    <s v="350047"/>
    <x v="38"/>
    <s v="5590000"/>
    <n v="2015"/>
    <x v="3"/>
    <x v="38"/>
    <n v="0"/>
    <n v="0"/>
    <n v="0"/>
    <n v="0"/>
    <n v="0"/>
    <s v="N/A"/>
    <n v="0"/>
    <n v="0"/>
    <n v="0"/>
    <n v="0"/>
    <n v="0"/>
    <n v="0"/>
    <n v="0"/>
    <n v="0"/>
    <n v="0"/>
    <n v="0"/>
    <n v="0"/>
    <n v="0"/>
    <n v="0"/>
    <s v="FED HOUSNG &amp; COMM DEV FND"/>
    <s v="FHCD TKWLA CNSRTM MNR HM C13"/>
    <s v="PROGRAM YEAR PROJECTS"/>
    <s v="HOUSING AND COMMUNITY DEVELOPMENT"/>
  </r>
  <r>
    <x v="0"/>
    <s v="1120796"/>
    <s v="350047"/>
    <x v="38"/>
    <s v="5592000"/>
    <n v="2015"/>
    <x v="3"/>
    <x v="38"/>
    <n v="0"/>
    <n v="0"/>
    <n v="0"/>
    <n v="0"/>
    <n v="0"/>
    <s v="N/A"/>
    <n v="0"/>
    <n v="0"/>
    <n v="0"/>
    <n v="0"/>
    <n v="0"/>
    <n v="0"/>
    <n v="0"/>
    <n v="0"/>
    <n v="0"/>
    <n v="0"/>
    <n v="0"/>
    <n v="0"/>
    <n v="0"/>
    <s v="FED HOUSNG &amp; COMM DEV FND"/>
    <s v="FHCD TKWLA CNSRTM MNR HM C13"/>
    <s v="PROGRAM YEAR PROJECTS"/>
    <s v="HOUSING AND COMMUNITY SERVICES"/>
  </r>
  <r>
    <x v="0"/>
    <s v="1120796"/>
    <s v="350047"/>
    <x v="70"/>
    <s v="5590000"/>
    <n v="2015"/>
    <x v="3"/>
    <x v="70"/>
    <n v="0"/>
    <n v="0"/>
    <n v="0"/>
    <n v="0"/>
    <n v="0"/>
    <s v="N/A"/>
    <n v="0"/>
    <n v="0"/>
    <n v="0"/>
    <n v="0"/>
    <n v="0"/>
    <n v="0"/>
    <n v="0"/>
    <n v="0"/>
    <n v="0"/>
    <n v="0"/>
    <n v="0"/>
    <n v="0"/>
    <n v="0"/>
    <s v="FED HOUSNG &amp; COMM DEV FND"/>
    <s v="FHCD TKWLA CNSRTM MNR HM C13"/>
    <s v="PROGRAM YEAR PROJECTS"/>
    <s v="HOUSING AND COMMUNITY DEVELOPMENT"/>
  </r>
  <r>
    <x v="0"/>
    <s v="1120796"/>
    <s v="350047"/>
    <x v="70"/>
    <s v="5592000"/>
    <n v="2015"/>
    <x v="3"/>
    <x v="70"/>
    <n v="0"/>
    <n v="0"/>
    <n v="0"/>
    <n v="0"/>
    <n v="0"/>
    <s v="N/A"/>
    <n v="0"/>
    <n v="0"/>
    <n v="0"/>
    <n v="0"/>
    <n v="0"/>
    <n v="0"/>
    <n v="0"/>
    <n v="0"/>
    <n v="0"/>
    <n v="0"/>
    <n v="0"/>
    <n v="0"/>
    <n v="0"/>
    <s v="FED HOUSNG &amp; COMM DEV FND"/>
    <s v="FHCD TKWLA CNSRTM MNR HM C13"/>
    <s v="PROGRAM YEAR PROJECTS"/>
    <s v="HOUSING AND COMMUNITY SERVICES"/>
  </r>
  <r>
    <x v="0"/>
    <s v="1120796"/>
    <s v="350047"/>
    <x v="71"/>
    <s v="5590000"/>
    <n v="2015"/>
    <x v="3"/>
    <x v="71"/>
    <n v="0"/>
    <n v="0"/>
    <n v="0"/>
    <n v="0"/>
    <n v="0"/>
    <s v="N/A"/>
    <n v="0"/>
    <n v="0"/>
    <n v="0"/>
    <n v="0"/>
    <n v="0"/>
    <n v="0"/>
    <n v="0"/>
    <n v="0"/>
    <n v="0"/>
    <n v="0"/>
    <n v="0"/>
    <n v="0"/>
    <n v="0"/>
    <s v="FED HOUSNG &amp; COMM DEV FND"/>
    <s v="FHCD TKWLA CNSRTM MNR HM C13"/>
    <s v="PROGRAM YEAR PROJECTS"/>
    <s v="HOUSING AND COMMUNITY DEVELOPMENT"/>
  </r>
  <r>
    <x v="0"/>
    <s v="1120796"/>
    <s v="350047"/>
    <x v="71"/>
    <s v="5592000"/>
    <n v="2015"/>
    <x v="3"/>
    <x v="71"/>
    <n v="0"/>
    <n v="0"/>
    <n v="0"/>
    <n v="0"/>
    <n v="0"/>
    <s v="N/A"/>
    <n v="0"/>
    <n v="0"/>
    <n v="0"/>
    <n v="0"/>
    <n v="0"/>
    <n v="0"/>
    <n v="0"/>
    <n v="0"/>
    <n v="0"/>
    <n v="0"/>
    <n v="0"/>
    <n v="0"/>
    <n v="0"/>
    <s v="FED HOUSNG &amp; COMM DEV FND"/>
    <s v="FHCD TKWLA CNSRTM MNR HM C13"/>
    <s v="PROGRAM YEAR PROJECTS"/>
    <s v="HOUSING AND COMMUNITY SERVICES"/>
  </r>
  <r>
    <x v="0"/>
    <s v="1120796"/>
    <s v="350047"/>
    <x v="72"/>
    <s v="5590000"/>
    <n v="2015"/>
    <x v="3"/>
    <x v="72"/>
    <n v="0"/>
    <n v="0"/>
    <n v="0"/>
    <n v="0"/>
    <n v="0"/>
    <s v="N/A"/>
    <n v="0"/>
    <n v="0"/>
    <n v="0"/>
    <n v="0"/>
    <n v="0"/>
    <n v="0"/>
    <n v="0"/>
    <n v="0"/>
    <n v="0"/>
    <n v="0"/>
    <n v="0"/>
    <n v="0"/>
    <n v="0"/>
    <s v="FED HOUSNG &amp; COMM DEV FND"/>
    <s v="FHCD TKWLA CNSRTM MNR HM C13"/>
    <s v="PROGRAM YEAR PROJECTS"/>
    <s v="HOUSING AND COMMUNITY DEVELOPMENT"/>
  </r>
  <r>
    <x v="0"/>
    <s v="1120796"/>
    <s v="350047"/>
    <x v="72"/>
    <s v="5592000"/>
    <n v="2015"/>
    <x v="3"/>
    <x v="72"/>
    <n v="0"/>
    <n v="0"/>
    <n v="0"/>
    <n v="0"/>
    <n v="0"/>
    <s v="N/A"/>
    <n v="0"/>
    <n v="0"/>
    <n v="0"/>
    <n v="0"/>
    <n v="0"/>
    <n v="0"/>
    <n v="0"/>
    <n v="0"/>
    <n v="0"/>
    <n v="0"/>
    <n v="0"/>
    <n v="0"/>
    <n v="0"/>
    <s v="FED HOUSNG &amp; COMM DEV FND"/>
    <s v="FHCD TKWLA CNSRTM MNR HM C13"/>
    <s v="PROGRAM YEAR PROJECTS"/>
    <s v="HOUSING AND COMMUNITY SERVICES"/>
  </r>
  <r>
    <x v="0"/>
    <s v="1120796"/>
    <s v="350047"/>
    <x v="136"/>
    <s v="5590000"/>
    <n v="2015"/>
    <x v="3"/>
    <x v="136"/>
    <n v="0"/>
    <n v="0"/>
    <n v="0"/>
    <n v="0"/>
    <n v="0"/>
    <s v="N/A"/>
    <n v="0"/>
    <n v="0"/>
    <n v="0"/>
    <n v="0"/>
    <n v="0"/>
    <n v="0"/>
    <n v="0"/>
    <n v="0"/>
    <n v="0"/>
    <n v="0"/>
    <n v="0"/>
    <n v="0"/>
    <n v="0"/>
    <s v="FED HOUSNG &amp; COMM DEV FND"/>
    <s v="FHCD TKWLA CNSRTM MNR HM C13"/>
    <s v="PROGRAM YEAR PROJECTS"/>
    <s v="HOUSING AND COMMUNITY DEVELOPMENT"/>
  </r>
  <r>
    <x v="0"/>
    <s v="1120796"/>
    <s v="350047"/>
    <x v="108"/>
    <s v="5590000"/>
    <n v="2015"/>
    <x v="3"/>
    <x v="108"/>
    <n v="0"/>
    <n v="0"/>
    <n v="0"/>
    <n v="0"/>
    <n v="0"/>
    <s v="N/A"/>
    <n v="0"/>
    <n v="0"/>
    <n v="0"/>
    <n v="0"/>
    <n v="0"/>
    <n v="0"/>
    <n v="0"/>
    <n v="0"/>
    <n v="0"/>
    <n v="0"/>
    <n v="0"/>
    <n v="0"/>
    <n v="0"/>
    <s v="FED HOUSNG &amp; COMM DEV FND"/>
    <s v="FHCD TKWLA CNSRTM MNR HM C13"/>
    <s v="PROGRAM YEAR PROJECTS"/>
    <s v="HOUSING AND COMMUNITY DEVELOPMENT"/>
  </r>
  <r>
    <x v="0"/>
    <s v="1120797"/>
    <s v="000000"/>
    <x v="6"/>
    <s v="0000000"/>
    <n v="2015"/>
    <x v="0"/>
    <x v="6"/>
    <n v="0"/>
    <n v="0"/>
    <n v="0"/>
    <n v="0"/>
    <n v="0"/>
    <s v="N/A"/>
    <n v="0"/>
    <n v="0"/>
    <n v="0"/>
    <n v="0"/>
    <n v="0"/>
    <n v="0"/>
    <n v="0"/>
    <n v="0"/>
    <n v="0"/>
    <n v="0"/>
    <n v="0"/>
    <n v="0"/>
    <n v="0"/>
    <s v="FED HOUSNG &amp; COMM DEV FND"/>
    <s v="FHCD DM AREA FOOD BANK C13"/>
    <s v="DEFAULT"/>
    <s v="Default"/>
  </r>
  <r>
    <x v="0"/>
    <s v="1120797"/>
    <s v="000000"/>
    <x v="9"/>
    <s v="0000000"/>
    <n v="2015"/>
    <x v="0"/>
    <x v="9"/>
    <n v="0"/>
    <n v="0"/>
    <n v="-52374"/>
    <n v="0"/>
    <n v="52374"/>
    <s v="N/A"/>
    <n v="0"/>
    <n v="0"/>
    <n v="0"/>
    <n v="0"/>
    <n v="0"/>
    <n v="0"/>
    <n v="-52374"/>
    <n v="0"/>
    <n v="0"/>
    <n v="0"/>
    <n v="0"/>
    <n v="0"/>
    <n v="0"/>
    <s v="FED HOUSNG &amp; COMM DEV FND"/>
    <s v="FHCD DM AREA FOOD BANK C13"/>
    <s v="DEFAULT"/>
    <s v="Default"/>
  </r>
  <r>
    <x v="0"/>
    <s v="1120797"/>
    <s v="000000"/>
    <x v="29"/>
    <s v="0000000"/>
    <n v="2015"/>
    <x v="1"/>
    <x v="29"/>
    <n v="0"/>
    <n v="0"/>
    <n v="52374"/>
    <n v="0"/>
    <n v="-52374"/>
    <s v="N/A"/>
    <n v="0"/>
    <n v="0"/>
    <n v="0"/>
    <n v="0"/>
    <n v="0"/>
    <n v="0"/>
    <n v="52374"/>
    <n v="0"/>
    <n v="0"/>
    <n v="0"/>
    <n v="0"/>
    <n v="0"/>
    <n v="0"/>
    <s v="FED HOUSNG &amp; COMM DEV FND"/>
    <s v="FHCD DM AREA FOOD BANK C13"/>
    <s v="DEFAULT"/>
    <s v="Default"/>
  </r>
  <r>
    <x v="0"/>
    <s v="1120797"/>
    <s v="350047"/>
    <x v="55"/>
    <s v="0000000"/>
    <n v="2015"/>
    <x v="4"/>
    <x v="55"/>
    <n v="0"/>
    <n v="0"/>
    <n v="0"/>
    <n v="0"/>
    <n v="0"/>
    <s v="N/A"/>
    <n v="0"/>
    <n v="0"/>
    <n v="0"/>
    <n v="0"/>
    <n v="0"/>
    <n v="0"/>
    <n v="0"/>
    <n v="0"/>
    <n v="0"/>
    <n v="0"/>
    <n v="0"/>
    <n v="0"/>
    <n v="0"/>
    <s v="FED HOUSNG &amp; COMM DEV FND"/>
    <s v="FHCD DM AREA FOOD BANK C13"/>
    <s v="PROGRAM YEAR PROJECTS"/>
    <s v="Default"/>
  </r>
  <r>
    <x v="0"/>
    <s v="1120797"/>
    <s v="350047"/>
    <x v="41"/>
    <s v="5590000"/>
    <n v="2015"/>
    <x v="3"/>
    <x v="41"/>
    <n v="0"/>
    <n v="0"/>
    <n v="0"/>
    <n v="0"/>
    <n v="0"/>
    <s v="N/A"/>
    <n v="0"/>
    <n v="0"/>
    <n v="0"/>
    <n v="0"/>
    <n v="0"/>
    <n v="0"/>
    <n v="0"/>
    <n v="0"/>
    <n v="0"/>
    <n v="0"/>
    <n v="0"/>
    <n v="0"/>
    <n v="0"/>
    <s v="FED HOUSNG &amp; COMM DEV FND"/>
    <s v="FHCD DM AREA FOOD BANK C13"/>
    <s v="PROGRAM YEAR PROJECTS"/>
    <s v="HOUSING AND COMMUNITY DEVELOPMENT"/>
  </r>
  <r>
    <x v="0"/>
    <s v="1120797"/>
    <s v="350047"/>
    <x v="108"/>
    <s v="5590000"/>
    <n v="2015"/>
    <x v="3"/>
    <x v="108"/>
    <n v="0"/>
    <n v="0"/>
    <n v="0"/>
    <n v="0"/>
    <n v="0"/>
    <s v="N/A"/>
    <n v="0"/>
    <n v="0"/>
    <n v="0"/>
    <n v="0"/>
    <n v="0"/>
    <n v="0"/>
    <n v="0"/>
    <n v="0"/>
    <n v="0"/>
    <n v="0"/>
    <n v="0"/>
    <n v="0"/>
    <n v="0"/>
    <s v="FED HOUSNG &amp; COMM DEV FND"/>
    <s v="FHCD DM AREA FOOD BANK C13"/>
    <s v="PROGRAM YEAR PROJECTS"/>
    <s v="HOUSING AND COMMUNITY DEVELOPMENT"/>
  </r>
  <r>
    <x v="0"/>
    <s v="1120798"/>
    <s v="000000"/>
    <x v="6"/>
    <s v="0000000"/>
    <n v="2015"/>
    <x v="0"/>
    <x v="6"/>
    <n v="0"/>
    <n v="0"/>
    <n v="0"/>
    <n v="0"/>
    <n v="0"/>
    <s v="N/A"/>
    <n v="0"/>
    <n v="0"/>
    <n v="0"/>
    <n v="0"/>
    <n v="0"/>
    <n v="0"/>
    <n v="0"/>
    <n v="0"/>
    <n v="0"/>
    <n v="0"/>
    <n v="0"/>
    <n v="0"/>
    <n v="0"/>
    <s v="FED HOUSNG &amp; COMM DEV FND"/>
    <s v="FHCD RENTON CDBG PROG ADM C13"/>
    <s v="DEFAULT"/>
    <s v="Default"/>
  </r>
  <r>
    <x v="0"/>
    <s v="1120798"/>
    <s v="000000"/>
    <x v="9"/>
    <s v="0000000"/>
    <n v="2015"/>
    <x v="0"/>
    <x v="9"/>
    <n v="0"/>
    <n v="0"/>
    <n v="-29533.33"/>
    <n v="0"/>
    <n v="29533.33"/>
    <s v="N/A"/>
    <n v="0"/>
    <n v="0"/>
    <n v="0"/>
    <n v="0"/>
    <n v="0"/>
    <n v="0"/>
    <n v="-29533.33"/>
    <n v="0"/>
    <n v="0"/>
    <n v="0"/>
    <n v="0"/>
    <n v="0"/>
    <n v="0"/>
    <s v="FED HOUSNG &amp; COMM DEV FND"/>
    <s v="FHCD RENTON CDBG PROG ADM C13"/>
    <s v="DEFAULT"/>
    <s v="Default"/>
  </r>
  <r>
    <x v="0"/>
    <s v="1120798"/>
    <s v="000000"/>
    <x v="29"/>
    <s v="0000000"/>
    <n v="2015"/>
    <x v="1"/>
    <x v="29"/>
    <n v="0"/>
    <n v="0"/>
    <n v="29533.33"/>
    <n v="0"/>
    <n v="-29533.33"/>
    <s v="N/A"/>
    <n v="0"/>
    <n v="0"/>
    <n v="0"/>
    <n v="0"/>
    <n v="0"/>
    <n v="0"/>
    <n v="29533.33"/>
    <n v="0"/>
    <n v="0"/>
    <n v="0"/>
    <n v="0"/>
    <n v="0"/>
    <n v="0"/>
    <s v="FED HOUSNG &amp; COMM DEV FND"/>
    <s v="FHCD RENTON CDBG PROG ADM C13"/>
    <s v="DEFAULT"/>
    <s v="Default"/>
  </r>
  <r>
    <x v="0"/>
    <s v="1120798"/>
    <s v="350047"/>
    <x v="55"/>
    <s v="0000000"/>
    <n v="2015"/>
    <x v="4"/>
    <x v="55"/>
    <n v="0"/>
    <n v="0"/>
    <n v="0"/>
    <n v="0"/>
    <n v="0"/>
    <s v="N/A"/>
    <n v="0"/>
    <n v="0"/>
    <n v="0"/>
    <n v="0"/>
    <n v="0"/>
    <n v="0"/>
    <n v="0"/>
    <n v="0"/>
    <n v="0"/>
    <n v="0"/>
    <n v="0"/>
    <n v="0"/>
    <n v="0"/>
    <s v="FED HOUSNG &amp; COMM DEV FND"/>
    <s v="FHCD RENTON CDBG PROG ADM C13"/>
    <s v="PROGRAM YEAR PROJECTS"/>
    <s v="Default"/>
  </r>
  <r>
    <x v="0"/>
    <s v="1120798"/>
    <s v="350047"/>
    <x v="108"/>
    <s v="5590000"/>
    <n v="2015"/>
    <x v="3"/>
    <x v="108"/>
    <n v="0"/>
    <n v="0"/>
    <n v="0"/>
    <n v="0"/>
    <n v="0"/>
    <s v="N/A"/>
    <n v="0"/>
    <n v="0"/>
    <n v="0"/>
    <n v="0"/>
    <n v="0"/>
    <n v="0"/>
    <n v="0"/>
    <n v="0"/>
    <n v="0"/>
    <n v="0"/>
    <n v="0"/>
    <n v="0"/>
    <n v="0"/>
    <s v="FED HOUSNG &amp; COMM DEV FND"/>
    <s v="FHCD RENTON CDBG PROG ADM C13"/>
    <s v="PROGRAM YEAR PROJECTS"/>
    <s v="HOUSING AND COMMUNITY DEVELOPMENT"/>
  </r>
  <r>
    <x v="0"/>
    <s v="1120799"/>
    <s v="000000"/>
    <x v="6"/>
    <s v="0000000"/>
    <n v="2015"/>
    <x v="0"/>
    <x v="6"/>
    <n v="0"/>
    <n v="0"/>
    <n v="0"/>
    <n v="0"/>
    <n v="0"/>
    <s v="N/A"/>
    <n v="0"/>
    <n v="0"/>
    <n v="0"/>
    <n v="0"/>
    <n v="0"/>
    <n v="0"/>
    <n v="0"/>
    <n v="0"/>
    <n v="0"/>
    <n v="0"/>
    <n v="0"/>
    <n v="0"/>
    <n v="0"/>
    <s v="FED HOUSNG &amp; COMM DEV FND"/>
    <s v="FHCD HCC STARTZONE MICROEN C13"/>
    <s v="DEFAULT"/>
    <s v="Default"/>
  </r>
  <r>
    <x v="0"/>
    <s v="1120799"/>
    <s v="000000"/>
    <x v="9"/>
    <s v="0000000"/>
    <n v="2015"/>
    <x v="0"/>
    <x v="9"/>
    <n v="0"/>
    <n v="0"/>
    <n v="0"/>
    <n v="0"/>
    <n v="0"/>
    <s v="N/A"/>
    <n v="0"/>
    <n v="0"/>
    <n v="0"/>
    <n v="0"/>
    <n v="0"/>
    <n v="0"/>
    <n v="0"/>
    <n v="0"/>
    <n v="0"/>
    <n v="0"/>
    <n v="0"/>
    <n v="0"/>
    <n v="0"/>
    <s v="FED HOUSNG &amp; COMM DEV FND"/>
    <s v="FHCD HCC STARTZONE MICROEN C13"/>
    <s v="DEFAULT"/>
    <s v="Default"/>
  </r>
  <r>
    <x v="0"/>
    <s v="1120799"/>
    <s v="000000"/>
    <x v="29"/>
    <s v="0000000"/>
    <n v="2015"/>
    <x v="1"/>
    <x v="29"/>
    <n v="0"/>
    <n v="0"/>
    <n v="0"/>
    <n v="0"/>
    <n v="0"/>
    <s v="N/A"/>
    <n v="0"/>
    <n v="0"/>
    <n v="0"/>
    <n v="0"/>
    <n v="0"/>
    <n v="0"/>
    <n v="0"/>
    <n v="0"/>
    <n v="0"/>
    <n v="0"/>
    <n v="0"/>
    <n v="0"/>
    <n v="0"/>
    <s v="FED HOUSNG &amp; COMM DEV FND"/>
    <s v="FHCD HCC STARTZONE MICROEN C13"/>
    <s v="DEFAULT"/>
    <s v="Default"/>
  </r>
  <r>
    <x v="0"/>
    <s v="1120799"/>
    <s v="350047"/>
    <x v="55"/>
    <s v="0000000"/>
    <n v="2015"/>
    <x v="4"/>
    <x v="55"/>
    <n v="0"/>
    <n v="0"/>
    <n v="0"/>
    <n v="0"/>
    <n v="0"/>
    <s v="N/A"/>
    <n v="0"/>
    <n v="0"/>
    <n v="0"/>
    <n v="0"/>
    <n v="0"/>
    <n v="0"/>
    <n v="0"/>
    <n v="0"/>
    <n v="0"/>
    <n v="0"/>
    <n v="0"/>
    <n v="0"/>
    <n v="0"/>
    <s v="FED HOUSNG &amp; COMM DEV FND"/>
    <s v="FHCD HCC STARTZONE MICROEN C13"/>
    <s v="PROGRAM YEAR PROJECTS"/>
    <s v="Default"/>
  </r>
  <r>
    <x v="0"/>
    <s v="1120799"/>
    <s v="350047"/>
    <x v="136"/>
    <s v="5590000"/>
    <n v="2015"/>
    <x v="3"/>
    <x v="136"/>
    <n v="0"/>
    <n v="0"/>
    <n v="0"/>
    <n v="0"/>
    <n v="0"/>
    <s v="N/A"/>
    <n v="0"/>
    <n v="0"/>
    <n v="0"/>
    <n v="0"/>
    <n v="0"/>
    <n v="0"/>
    <n v="0"/>
    <n v="0"/>
    <n v="0"/>
    <n v="0"/>
    <n v="0"/>
    <n v="0"/>
    <n v="0"/>
    <s v="FED HOUSNG &amp; COMM DEV FND"/>
    <s v="FHCD HCC STARTZONE MICROEN C13"/>
    <s v="PROGRAM YEAR PROJECTS"/>
    <s v="HOUSING AND COMMUNITY DEVELOPMENT"/>
  </r>
  <r>
    <x v="0"/>
    <s v="1120799"/>
    <s v="350047"/>
    <x v="108"/>
    <s v="5590000"/>
    <n v="2015"/>
    <x v="3"/>
    <x v="108"/>
    <n v="0"/>
    <n v="0"/>
    <n v="0"/>
    <n v="0"/>
    <n v="0"/>
    <s v="N/A"/>
    <n v="0"/>
    <n v="0"/>
    <n v="0"/>
    <n v="0"/>
    <n v="0"/>
    <n v="0"/>
    <n v="0"/>
    <n v="0"/>
    <n v="0"/>
    <n v="0"/>
    <n v="0"/>
    <n v="0"/>
    <n v="0"/>
    <s v="FED HOUSNG &amp; COMM DEV FND"/>
    <s v="FHCD HCC STARTZONE MICROEN C13"/>
    <s v="PROGRAM YEAR PROJECTS"/>
    <s v="HOUSING AND COMMUNITY DEVELOPMENT"/>
  </r>
  <r>
    <x v="0"/>
    <s v="1120800"/>
    <s v="000000"/>
    <x v="6"/>
    <s v="0000000"/>
    <n v="2015"/>
    <x v="0"/>
    <x v="6"/>
    <n v="0"/>
    <n v="0"/>
    <n v="0"/>
    <n v="0"/>
    <n v="0"/>
    <s v="N/A"/>
    <n v="0"/>
    <n v="0"/>
    <n v="0"/>
    <n v="0"/>
    <n v="0"/>
    <n v="0"/>
    <n v="0"/>
    <n v="0"/>
    <n v="0"/>
    <n v="0"/>
    <n v="0"/>
    <n v="0"/>
    <n v="0"/>
    <s v="FED HOUSNG &amp; COMM DEV FND"/>
    <s v="FHCD SHORELINE CDBG ADM C13"/>
    <s v="DEFAULT"/>
    <s v="Default"/>
  </r>
  <r>
    <x v="0"/>
    <s v="1120800"/>
    <s v="000000"/>
    <x v="9"/>
    <s v="0000000"/>
    <n v="2015"/>
    <x v="0"/>
    <x v="9"/>
    <n v="0"/>
    <n v="0"/>
    <n v="0"/>
    <n v="0"/>
    <n v="0"/>
    <s v="N/A"/>
    <n v="0"/>
    <n v="0"/>
    <n v="0"/>
    <n v="0"/>
    <n v="0"/>
    <n v="0"/>
    <n v="0"/>
    <n v="0"/>
    <n v="0"/>
    <n v="0"/>
    <n v="0"/>
    <n v="0"/>
    <n v="0"/>
    <s v="FED HOUSNG &amp; COMM DEV FND"/>
    <s v="FHCD SHORELINE CDBG ADM C13"/>
    <s v="DEFAULT"/>
    <s v="Default"/>
  </r>
  <r>
    <x v="0"/>
    <s v="1120800"/>
    <s v="000000"/>
    <x v="29"/>
    <s v="0000000"/>
    <n v="2015"/>
    <x v="1"/>
    <x v="29"/>
    <n v="0"/>
    <n v="0"/>
    <n v="0"/>
    <n v="0"/>
    <n v="0"/>
    <s v="N/A"/>
    <n v="0"/>
    <n v="0"/>
    <n v="0"/>
    <n v="0"/>
    <n v="0"/>
    <n v="0"/>
    <n v="0"/>
    <n v="0"/>
    <n v="0"/>
    <n v="0"/>
    <n v="0"/>
    <n v="0"/>
    <n v="0"/>
    <s v="FED HOUSNG &amp; COMM DEV FND"/>
    <s v="FHCD SHORELINE CDBG ADM C13"/>
    <s v="DEFAULT"/>
    <s v="Default"/>
  </r>
  <r>
    <x v="0"/>
    <s v="1120800"/>
    <s v="350047"/>
    <x v="55"/>
    <s v="0000000"/>
    <n v="2015"/>
    <x v="4"/>
    <x v="55"/>
    <n v="0"/>
    <n v="0"/>
    <n v="0"/>
    <n v="0"/>
    <n v="0"/>
    <s v="N/A"/>
    <n v="0"/>
    <n v="0"/>
    <n v="0"/>
    <n v="0"/>
    <n v="0"/>
    <n v="0"/>
    <n v="0"/>
    <n v="0"/>
    <n v="0"/>
    <n v="0"/>
    <n v="0"/>
    <n v="0"/>
    <n v="0"/>
    <s v="FED HOUSNG &amp; COMM DEV FND"/>
    <s v="FHCD SHORELINE CDBG ADM C13"/>
    <s v="PROGRAM YEAR PROJECTS"/>
    <s v="Default"/>
  </r>
  <r>
    <x v="0"/>
    <s v="1120800"/>
    <s v="350047"/>
    <x v="108"/>
    <s v="5590000"/>
    <n v="2015"/>
    <x v="3"/>
    <x v="108"/>
    <n v="0"/>
    <n v="0"/>
    <n v="0"/>
    <n v="0"/>
    <n v="0"/>
    <s v="N/A"/>
    <n v="0"/>
    <n v="0"/>
    <n v="0"/>
    <n v="0"/>
    <n v="0"/>
    <n v="0"/>
    <n v="0"/>
    <n v="0"/>
    <n v="0"/>
    <n v="0"/>
    <n v="0"/>
    <n v="0"/>
    <n v="0"/>
    <s v="FED HOUSNG &amp; COMM DEV FND"/>
    <s v="FHCD SHORELINE CDBG ADM C13"/>
    <s v="PROGRAM YEAR PROJECTS"/>
    <s v="HOUSING AND COMMUNITY DEVELOPMENT"/>
  </r>
  <r>
    <x v="0"/>
    <s v="1120801"/>
    <s v="000000"/>
    <x v="6"/>
    <s v="0000000"/>
    <n v="2015"/>
    <x v="0"/>
    <x v="6"/>
    <n v="0"/>
    <n v="0"/>
    <n v="0"/>
    <n v="0"/>
    <n v="0"/>
    <s v="N/A"/>
    <n v="0"/>
    <n v="0"/>
    <n v="0"/>
    <n v="0"/>
    <n v="0"/>
    <n v="0"/>
    <n v="0"/>
    <n v="0"/>
    <n v="0"/>
    <n v="0"/>
    <n v="0"/>
    <n v="0"/>
    <n v="0"/>
    <s v="FED HOUSNG &amp; COMM DEV FND"/>
    <s v="FHCD RENTON MNR HM REPAIR C13"/>
    <s v="DEFAULT"/>
    <s v="Default"/>
  </r>
  <r>
    <x v="0"/>
    <s v="1120801"/>
    <s v="000000"/>
    <x v="9"/>
    <s v="0000000"/>
    <n v="2015"/>
    <x v="0"/>
    <x v="9"/>
    <n v="0"/>
    <n v="0"/>
    <n v="0"/>
    <n v="0"/>
    <n v="0"/>
    <s v="N/A"/>
    <n v="0"/>
    <n v="0"/>
    <n v="0"/>
    <n v="0"/>
    <n v="0"/>
    <n v="0"/>
    <n v="0"/>
    <n v="0"/>
    <n v="0"/>
    <n v="0"/>
    <n v="0"/>
    <n v="0"/>
    <n v="0"/>
    <s v="FED HOUSNG &amp; COMM DEV FND"/>
    <s v="FHCD RENTON MNR HM REPAIR C13"/>
    <s v="DEFAULT"/>
    <s v="Default"/>
  </r>
  <r>
    <x v="0"/>
    <s v="1120801"/>
    <s v="000000"/>
    <x v="29"/>
    <s v="0000000"/>
    <n v="2015"/>
    <x v="1"/>
    <x v="29"/>
    <n v="0"/>
    <n v="0"/>
    <n v="0"/>
    <n v="0"/>
    <n v="0"/>
    <s v="N/A"/>
    <n v="0"/>
    <n v="0"/>
    <n v="0"/>
    <n v="0"/>
    <n v="0"/>
    <n v="0"/>
    <n v="0"/>
    <n v="0"/>
    <n v="0"/>
    <n v="0"/>
    <n v="0"/>
    <n v="0"/>
    <n v="0"/>
    <s v="FED HOUSNG &amp; COMM DEV FND"/>
    <s v="FHCD RENTON MNR HM REPAIR C13"/>
    <s v="DEFAULT"/>
    <s v="Default"/>
  </r>
  <r>
    <x v="0"/>
    <s v="1120801"/>
    <s v="350047"/>
    <x v="55"/>
    <s v="0000000"/>
    <n v="2015"/>
    <x v="4"/>
    <x v="55"/>
    <n v="0"/>
    <n v="0"/>
    <n v="0"/>
    <n v="0"/>
    <n v="0"/>
    <s v="N/A"/>
    <n v="0"/>
    <n v="0"/>
    <n v="0"/>
    <n v="0"/>
    <n v="0"/>
    <n v="0"/>
    <n v="0"/>
    <n v="0"/>
    <n v="0"/>
    <n v="0"/>
    <n v="0"/>
    <n v="0"/>
    <n v="0"/>
    <s v="FED HOUSNG &amp; COMM DEV FND"/>
    <s v="FHCD RENTON MNR HM REPAIR C13"/>
    <s v="PROGRAM YEAR PROJECTS"/>
    <s v="Default"/>
  </r>
  <r>
    <x v="0"/>
    <s v="1120801"/>
    <s v="350047"/>
    <x v="38"/>
    <s v="5590000"/>
    <n v="2015"/>
    <x v="3"/>
    <x v="38"/>
    <n v="0"/>
    <n v="0"/>
    <n v="0"/>
    <n v="0"/>
    <n v="0"/>
    <s v="N/A"/>
    <n v="0"/>
    <n v="0"/>
    <n v="0"/>
    <n v="0"/>
    <n v="0"/>
    <n v="0"/>
    <n v="0"/>
    <n v="0"/>
    <n v="0"/>
    <n v="0"/>
    <n v="0"/>
    <n v="0"/>
    <n v="0"/>
    <s v="FED HOUSNG &amp; COMM DEV FND"/>
    <s v="FHCD RENTON MNR HM REPAIR C13"/>
    <s v="PROGRAM YEAR PROJECTS"/>
    <s v="HOUSING AND COMMUNITY DEVELOPMENT"/>
  </r>
  <r>
    <x v="0"/>
    <s v="1120801"/>
    <s v="350047"/>
    <x v="105"/>
    <s v="5590000"/>
    <n v="2015"/>
    <x v="3"/>
    <x v="105"/>
    <n v="0"/>
    <n v="0"/>
    <n v="0"/>
    <n v="0"/>
    <n v="0"/>
    <s v="N/A"/>
    <n v="0"/>
    <n v="0"/>
    <n v="0"/>
    <n v="0"/>
    <n v="0"/>
    <n v="0"/>
    <n v="0"/>
    <n v="0"/>
    <n v="0"/>
    <n v="0"/>
    <n v="0"/>
    <n v="0"/>
    <n v="0"/>
    <s v="FED HOUSNG &amp; COMM DEV FND"/>
    <s v="FHCD RENTON MNR HM REPAIR C13"/>
    <s v="PROGRAM YEAR PROJECTS"/>
    <s v="HOUSING AND COMMUNITY DEVELOPMENT"/>
  </r>
  <r>
    <x v="0"/>
    <s v="1120801"/>
    <s v="350047"/>
    <x v="70"/>
    <s v="5590000"/>
    <n v="2015"/>
    <x v="3"/>
    <x v="70"/>
    <n v="0"/>
    <n v="0"/>
    <n v="0"/>
    <n v="0"/>
    <n v="0"/>
    <s v="N/A"/>
    <n v="0"/>
    <n v="0"/>
    <n v="0"/>
    <n v="0"/>
    <n v="0"/>
    <n v="0"/>
    <n v="0"/>
    <n v="0"/>
    <n v="0"/>
    <n v="0"/>
    <n v="0"/>
    <n v="0"/>
    <n v="0"/>
    <s v="FED HOUSNG &amp; COMM DEV FND"/>
    <s v="FHCD RENTON MNR HM REPAIR C13"/>
    <s v="PROGRAM YEAR PROJECTS"/>
    <s v="HOUSING AND COMMUNITY DEVELOPMENT"/>
  </r>
  <r>
    <x v="0"/>
    <s v="1120801"/>
    <s v="350047"/>
    <x v="71"/>
    <s v="5590000"/>
    <n v="2015"/>
    <x v="3"/>
    <x v="71"/>
    <n v="0"/>
    <n v="0"/>
    <n v="0"/>
    <n v="0"/>
    <n v="0"/>
    <s v="N/A"/>
    <n v="0"/>
    <n v="0"/>
    <n v="0"/>
    <n v="0"/>
    <n v="0"/>
    <n v="0"/>
    <n v="0"/>
    <n v="0"/>
    <n v="0"/>
    <n v="0"/>
    <n v="0"/>
    <n v="0"/>
    <n v="0"/>
    <s v="FED HOUSNG &amp; COMM DEV FND"/>
    <s v="FHCD RENTON MNR HM REPAIR C13"/>
    <s v="PROGRAM YEAR PROJECTS"/>
    <s v="HOUSING AND COMMUNITY DEVELOPMENT"/>
  </r>
  <r>
    <x v="0"/>
    <s v="1120801"/>
    <s v="350047"/>
    <x v="72"/>
    <s v="5590000"/>
    <n v="2015"/>
    <x v="3"/>
    <x v="72"/>
    <n v="0"/>
    <n v="0"/>
    <n v="0"/>
    <n v="0"/>
    <n v="0"/>
    <s v="N/A"/>
    <n v="0"/>
    <n v="0"/>
    <n v="0"/>
    <n v="0"/>
    <n v="0"/>
    <n v="0"/>
    <n v="0"/>
    <n v="0"/>
    <n v="0"/>
    <n v="0"/>
    <n v="0"/>
    <n v="0"/>
    <n v="0"/>
    <s v="FED HOUSNG &amp; COMM DEV FND"/>
    <s v="FHCD RENTON MNR HM REPAIR C13"/>
    <s v="PROGRAM YEAR PROJECTS"/>
    <s v="HOUSING AND COMMUNITY DEVELOPMENT"/>
  </r>
  <r>
    <x v="0"/>
    <s v="1120801"/>
    <s v="350047"/>
    <x v="108"/>
    <s v="0000000"/>
    <n v="2015"/>
    <x v="3"/>
    <x v="108"/>
    <n v="0"/>
    <n v="0"/>
    <n v="0"/>
    <n v="0"/>
    <n v="0"/>
    <s v="N/A"/>
    <n v="0"/>
    <n v="0"/>
    <n v="0"/>
    <n v="0"/>
    <n v="0"/>
    <n v="0"/>
    <n v="0"/>
    <n v="0"/>
    <n v="0"/>
    <n v="0"/>
    <n v="0"/>
    <n v="0"/>
    <n v="0"/>
    <s v="FED HOUSNG &amp; COMM DEV FND"/>
    <s v="FHCD RENTON MNR HM REPAIR C13"/>
    <s v="PROGRAM YEAR PROJECTS"/>
    <s v="Default"/>
  </r>
  <r>
    <x v="0"/>
    <s v="1120801"/>
    <s v="350047"/>
    <x v="108"/>
    <s v="5590000"/>
    <n v="2015"/>
    <x v="3"/>
    <x v="108"/>
    <n v="0"/>
    <n v="0"/>
    <n v="0"/>
    <n v="0"/>
    <n v="0"/>
    <s v="N/A"/>
    <n v="0"/>
    <n v="0"/>
    <n v="0"/>
    <n v="0"/>
    <n v="0"/>
    <n v="0"/>
    <n v="0"/>
    <n v="0"/>
    <n v="0"/>
    <n v="0"/>
    <n v="0"/>
    <n v="0"/>
    <n v="0"/>
    <s v="FED HOUSNG &amp; COMM DEV FND"/>
    <s v="FHCD RENTON MNR HM REPAIR C13"/>
    <s v="PROGRAM YEAR PROJECTS"/>
    <s v="HOUSING AND COMMUNITY DEVELOPMENT"/>
  </r>
  <r>
    <x v="0"/>
    <s v="1120802"/>
    <s v="000000"/>
    <x v="6"/>
    <s v="0000000"/>
    <n v="2015"/>
    <x v="0"/>
    <x v="6"/>
    <n v="0"/>
    <n v="0"/>
    <n v="0"/>
    <n v="0"/>
    <n v="0"/>
    <s v="N/A"/>
    <n v="0"/>
    <n v="0"/>
    <n v="0"/>
    <n v="0"/>
    <n v="0"/>
    <n v="0"/>
    <n v="0"/>
    <n v="0"/>
    <n v="0"/>
    <n v="0"/>
    <n v="0"/>
    <n v="0"/>
    <n v="0"/>
    <s v="FED HOUSNG &amp; COMM DEV FND"/>
    <s v="FHCD REDMON SOPHIA WAY WS C13"/>
    <s v="DEFAULT"/>
    <s v="Default"/>
  </r>
  <r>
    <x v="0"/>
    <s v="1120802"/>
    <s v="000000"/>
    <x v="9"/>
    <s v="0000000"/>
    <n v="2015"/>
    <x v="0"/>
    <x v="9"/>
    <n v="0"/>
    <n v="0"/>
    <n v="0"/>
    <n v="0"/>
    <n v="0"/>
    <s v="N/A"/>
    <n v="0"/>
    <n v="0"/>
    <n v="0"/>
    <n v="0"/>
    <n v="0"/>
    <n v="0"/>
    <n v="0"/>
    <n v="0"/>
    <n v="0"/>
    <n v="0"/>
    <n v="0"/>
    <n v="0"/>
    <n v="0"/>
    <s v="FED HOUSNG &amp; COMM DEV FND"/>
    <s v="FHCD REDMON SOPHIA WAY WS C13"/>
    <s v="DEFAULT"/>
    <s v="Default"/>
  </r>
  <r>
    <x v="0"/>
    <s v="1120802"/>
    <s v="000000"/>
    <x v="29"/>
    <s v="0000000"/>
    <n v="2015"/>
    <x v="1"/>
    <x v="29"/>
    <n v="0"/>
    <n v="0"/>
    <n v="0"/>
    <n v="0"/>
    <n v="0"/>
    <s v="N/A"/>
    <n v="0"/>
    <n v="0"/>
    <n v="0"/>
    <n v="0"/>
    <n v="0"/>
    <n v="0"/>
    <n v="0"/>
    <n v="0"/>
    <n v="0"/>
    <n v="0"/>
    <n v="0"/>
    <n v="0"/>
    <n v="0"/>
    <s v="FED HOUSNG &amp; COMM DEV FND"/>
    <s v="FHCD REDMON SOPHIA WAY WS C13"/>
    <s v="DEFAULT"/>
    <s v="Default"/>
  </r>
  <r>
    <x v="0"/>
    <s v="1120802"/>
    <s v="350047"/>
    <x v="55"/>
    <s v="0000000"/>
    <n v="2015"/>
    <x v="4"/>
    <x v="55"/>
    <n v="0"/>
    <n v="0"/>
    <n v="0"/>
    <n v="0"/>
    <n v="0"/>
    <s v="N/A"/>
    <n v="0"/>
    <n v="0"/>
    <n v="0"/>
    <n v="0"/>
    <n v="0"/>
    <n v="0"/>
    <n v="0"/>
    <n v="0"/>
    <n v="0"/>
    <n v="0"/>
    <n v="0"/>
    <n v="0"/>
    <n v="0"/>
    <s v="FED HOUSNG &amp; COMM DEV FND"/>
    <s v="FHCD REDMON SOPHIA WAY WS C13"/>
    <s v="PROGRAM YEAR PROJECTS"/>
    <s v="Default"/>
  </r>
  <r>
    <x v="0"/>
    <s v="1120802"/>
    <s v="350047"/>
    <x v="108"/>
    <s v="5590000"/>
    <n v="2015"/>
    <x v="3"/>
    <x v="108"/>
    <n v="0"/>
    <n v="0"/>
    <n v="0"/>
    <n v="0"/>
    <n v="0"/>
    <s v="N/A"/>
    <n v="0"/>
    <n v="0"/>
    <n v="0"/>
    <n v="0"/>
    <n v="0"/>
    <n v="0"/>
    <n v="0"/>
    <n v="0"/>
    <n v="0"/>
    <n v="0"/>
    <n v="0"/>
    <n v="0"/>
    <n v="0"/>
    <s v="FED HOUSNG &amp; COMM DEV FND"/>
    <s v="FHCD REDMON SOPHIA WAY WS C13"/>
    <s v="PROGRAM YEAR PROJECTS"/>
    <s v="HOUSING AND COMMUNITY DEVELOPMENT"/>
  </r>
  <r>
    <x v="0"/>
    <s v="1120803"/>
    <s v="000000"/>
    <x v="6"/>
    <s v="0000000"/>
    <n v="2015"/>
    <x v="0"/>
    <x v="6"/>
    <n v="0"/>
    <n v="0"/>
    <n v="0"/>
    <n v="0"/>
    <n v="0"/>
    <s v="N/A"/>
    <n v="0"/>
    <n v="0"/>
    <n v="0"/>
    <n v="0"/>
    <n v="0"/>
    <n v="0"/>
    <n v="0"/>
    <n v="0"/>
    <n v="0"/>
    <n v="0"/>
    <n v="0"/>
    <n v="0"/>
    <n v="0"/>
    <s v="FED HOUSNG &amp; COMM DEV FND"/>
    <s v="FHCD REDMOND HMLESS E SHLT C13"/>
    <s v="DEFAULT"/>
    <s v="Default"/>
  </r>
  <r>
    <x v="0"/>
    <s v="1120803"/>
    <s v="000000"/>
    <x v="9"/>
    <s v="0000000"/>
    <n v="2015"/>
    <x v="0"/>
    <x v="9"/>
    <n v="0"/>
    <n v="0"/>
    <n v="0"/>
    <n v="0"/>
    <n v="0"/>
    <s v="N/A"/>
    <n v="0"/>
    <n v="0"/>
    <n v="0"/>
    <n v="0"/>
    <n v="0"/>
    <n v="0"/>
    <n v="0"/>
    <n v="0"/>
    <n v="0"/>
    <n v="0"/>
    <n v="0"/>
    <n v="0"/>
    <n v="0"/>
    <s v="FED HOUSNG &amp; COMM DEV FND"/>
    <s v="FHCD REDMOND HMLESS E SHLT C13"/>
    <s v="DEFAULT"/>
    <s v="Default"/>
  </r>
  <r>
    <x v="0"/>
    <s v="1120803"/>
    <s v="000000"/>
    <x v="29"/>
    <s v="0000000"/>
    <n v="2015"/>
    <x v="1"/>
    <x v="29"/>
    <n v="0"/>
    <n v="0"/>
    <n v="0"/>
    <n v="0"/>
    <n v="0"/>
    <s v="N/A"/>
    <n v="0"/>
    <n v="0"/>
    <n v="0"/>
    <n v="0"/>
    <n v="0"/>
    <n v="0"/>
    <n v="0"/>
    <n v="0"/>
    <n v="0"/>
    <n v="0"/>
    <n v="0"/>
    <n v="0"/>
    <n v="0"/>
    <s v="FED HOUSNG &amp; COMM DEV FND"/>
    <s v="FHCD REDMOND HMLESS E SHLT C13"/>
    <s v="DEFAULT"/>
    <s v="Default"/>
  </r>
  <r>
    <x v="0"/>
    <s v="1120803"/>
    <s v="350047"/>
    <x v="55"/>
    <s v="0000000"/>
    <n v="2015"/>
    <x v="4"/>
    <x v="55"/>
    <n v="0"/>
    <n v="0"/>
    <n v="0"/>
    <n v="0"/>
    <n v="0"/>
    <s v="N/A"/>
    <n v="0"/>
    <n v="0"/>
    <n v="0"/>
    <n v="0"/>
    <n v="0"/>
    <n v="0"/>
    <n v="0"/>
    <n v="0"/>
    <n v="0"/>
    <n v="0"/>
    <n v="0"/>
    <n v="0"/>
    <n v="0"/>
    <s v="FED HOUSNG &amp; COMM DEV FND"/>
    <s v="FHCD REDMOND HMLESS E SHLT C13"/>
    <s v="PROGRAM YEAR PROJECTS"/>
    <s v="Default"/>
  </r>
  <r>
    <x v="0"/>
    <s v="1120803"/>
    <s v="350047"/>
    <x v="108"/>
    <s v="5590000"/>
    <n v="2015"/>
    <x v="3"/>
    <x v="108"/>
    <n v="0"/>
    <n v="0"/>
    <n v="0"/>
    <n v="0"/>
    <n v="0"/>
    <s v="N/A"/>
    <n v="0"/>
    <n v="0"/>
    <n v="0"/>
    <n v="0"/>
    <n v="0"/>
    <n v="0"/>
    <n v="0"/>
    <n v="0"/>
    <n v="0"/>
    <n v="0"/>
    <n v="0"/>
    <n v="0"/>
    <n v="0"/>
    <s v="FED HOUSNG &amp; COMM DEV FND"/>
    <s v="FHCD REDMOND HMLESS E SHLT C13"/>
    <s v="PROGRAM YEAR PROJECTS"/>
    <s v="HOUSING AND COMMUNITY DEVELOPMENT"/>
  </r>
  <r>
    <x v="0"/>
    <s v="1120819"/>
    <s v="000000"/>
    <x v="6"/>
    <s v="0000000"/>
    <n v="2015"/>
    <x v="0"/>
    <x v="6"/>
    <n v="0"/>
    <n v="0"/>
    <n v="0"/>
    <n v="0"/>
    <n v="0"/>
    <s v="N/A"/>
    <n v="0"/>
    <n v="0"/>
    <n v="0"/>
    <n v="0"/>
    <n v="0"/>
    <n v="0"/>
    <n v="0"/>
    <n v="0"/>
    <n v="0"/>
    <n v="0"/>
    <n v="0"/>
    <n v="0"/>
    <n v="0"/>
    <s v="FED HOUSNG &amp; COMM DEV FND"/>
    <s v="FHCD VIRGIL SPEER"/>
    <s v="DEFAULT"/>
    <s v="Default"/>
  </r>
  <r>
    <x v="0"/>
    <s v="1120819"/>
    <s v="000000"/>
    <x v="9"/>
    <s v="0000000"/>
    <n v="2015"/>
    <x v="0"/>
    <x v="9"/>
    <n v="0"/>
    <n v="0"/>
    <n v="0"/>
    <n v="0"/>
    <n v="0"/>
    <s v="N/A"/>
    <n v="0"/>
    <n v="0"/>
    <n v="0"/>
    <n v="0"/>
    <n v="0"/>
    <n v="0"/>
    <n v="0"/>
    <n v="0"/>
    <n v="0"/>
    <n v="0"/>
    <n v="0"/>
    <n v="0"/>
    <n v="0"/>
    <s v="FED HOUSNG &amp; COMM DEV FND"/>
    <s v="FHCD VIRGIL SPEER"/>
    <s v="DEFAULT"/>
    <s v="Default"/>
  </r>
  <r>
    <x v="0"/>
    <s v="1120819"/>
    <s v="000000"/>
    <x v="29"/>
    <s v="0000000"/>
    <n v="2015"/>
    <x v="1"/>
    <x v="29"/>
    <n v="0"/>
    <n v="0"/>
    <n v="6527.3"/>
    <n v="0"/>
    <n v="-6527.3"/>
    <s v="N/A"/>
    <n v="0"/>
    <n v="0"/>
    <n v="0"/>
    <n v="0"/>
    <n v="0"/>
    <n v="0"/>
    <n v="0"/>
    <n v="0"/>
    <n v="0"/>
    <n v="6527.3"/>
    <n v="0"/>
    <n v="0"/>
    <n v="0"/>
    <s v="FED HOUSNG &amp; COMM DEV FND"/>
    <s v="FHCD VIRGIL SPEER"/>
    <s v="DEFAULT"/>
    <s v="Default"/>
  </r>
  <r>
    <x v="0"/>
    <s v="1120819"/>
    <s v="350002"/>
    <x v="43"/>
    <s v="0000000"/>
    <n v="2015"/>
    <x v="4"/>
    <x v="43"/>
    <n v="0"/>
    <n v="0"/>
    <n v="0"/>
    <n v="0"/>
    <n v="0"/>
    <s v="N/A"/>
    <n v="0"/>
    <n v="0"/>
    <n v="0"/>
    <n v="0"/>
    <n v="0"/>
    <n v="0"/>
    <n v="0"/>
    <n v="0"/>
    <n v="0"/>
    <n v="0"/>
    <n v="0"/>
    <n v="0"/>
    <n v="0"/>
    <s v="FED HOUSNG &amp; COMM DEV FND"/>
    <s v="FHCD VIRGIL SPEER"/>
    <s v="IDIS HOME OWNERS REHAB"/>
    <s v="Default"/>
  </r>
  <r>
    <x v="0"/>
    <s v="1120819"/>
    <s v="350002"/>
    <x v="37"/>
    <s v="0000000"/>
    <n v="2015"/>
    <x v="4"/>
    <x v="37"/>
    <n v="0"/>
    <n v="0"/>
    <n v="0"/>
    <n v="0"/>
    <n v="0"/>
    <s v="N/A"/>
    <n v="0"/>
    <n v="0"/>
    <n v="0"/>
    <n v="0"/>
    <n v="0"/>
    <n v="0"/>
    <n v="0"/>
    <n v="0"/>
    <n v="0"/>
    <n v="0"/>
    <n v="0"/>
    <n v="0"/>
    <n v="0"/>
    <s v="FED HOUSNG &amp; COMM DEV FND"/>
    <s v="FHCD VIRGIL SPEER"/>
    <s v="IDIS HOME OWNERS REHAB"/>
    <s v="Default"/>
  </r>
  <r>
    <x v="0"/>
    <s v="1120819"/>
    <s v="350002"/>
    <x v="36"/>
    <s v="5590000"/>
    <n v="2015"/>
    <x v="3"/>
    <x v="36"/>
    <n v="0"/>
    <n v="0"/>
    <n v="0"/>
    <n v="0"/>
    <n v="0"/>
    <s v="N/A"/>
    <n v="0"/>
    <n v="0"/>
    <n v="0"/>
    <n v="0"/>
    <n v="0"/>
    <n v="0"/>
    <n v="0"/>
    <n v="0"/>
    <n v="0"/>
    <n v="0"/>
    <n v="0"/>
    <n v="0"/>
    <n v="0"/>
    <s v="FED HOUSNG &amp; COMM DEV FND"/>
    <s v="FHCD VIRGIL SPEER"/>
    <s v="IDIS HOME OWNERS REHAB"/>
    <s v="HOUSING AND COMMUNITY DEVELOPMENT"/>
  </r>
  <r>
    <x v="0"/>
    <s v="1120819"/>
    <s v="350002"/>
    <x v="108"/>
    <s v="5590000"/>
    <n v="2015"/>
    <x v="3"/>
    <x v="108"/>
    <n v="0"/>
    <n v="0"/>
    <n v="0"/>
    <n v="0"/>
    <n v="0"/>
    <s v="N/A"/>
    <n v="0"/>
    <n v="0"/>
    <n v="0"/>
    <n v="0"/>
    <n v="0"/>
    <n v="0"/>
    <n v="0"/>
    <n v="0"/>
    <n v="0"/>
    <n v="0"/>
    <n v="0"/>
    <n v="0"/>
    <n v="0"/>
    <s v="FED HOUSNG &amp; COMM DEV FND"/>
    <s v="FHCD VIRGIL SPEER"/>
    <s v="IDIS HOME OWNERS REHAB"/>
    <s v="HOUSING AND COMMUNITY DEVELOPMENT"/>
  </r>
  <r>
    <x v="0"/>
    <s v="1120819"/>
    <s v="350007"/>
    <x v="43"/>
    <s v="0000000"/>
    <n v="2015"/>
    <x v="4"/>
    <x v="43"/>
    <n v="0"/>
    <n v="0"/>
    <n v="0"/>
    <n v="0"/>
    <n v="0"/>
    <s v="N/A"/>
    <n v="0"/>
    <n v="0"/>
    <n v="0"/>
    <n v="0"/>
    <n v="0"/>
    <n v="0"/>
    <n v="0"/>
    <n v="0"/>
    <n v="0"/>
    <n v="0"/>
    <n v="0"/>
    <n v="0"/>
    <n v="0"/>
    <s v="FED HOUSNG &amp; COMM DEV FND"/>
    <s v="FHCD VIRGIL SPEER"/>
    <s v="HOME SBRCPNT UNALL"/>
    <s v="Default"/>
  </r>
  <r>
    <x v="0"/>
    <s v="1120926"/>
    <s v="000000"/>
    <x v="6"/>
    <s v="0000000"/>
    <n v="2015"/>
    <x v="0"/>
    <x v="6"/>
    <n v="0"/>
    <n v="0"/>
    <n v="0"/>
    <n v="0"/>
    <n v="0"/>
    <s v="N/A"/>
    <n v="0"/>
    <n v="0"/>
    <n v="0"/>
    <n v="0"/>
    <n v="0"/>
    <n v="0"/>
    <n v="0"/>
    <n v="0"/>
    <n v="0"/>
    <n v="0"/>
    <n v="0"/>
    <n v="0"/>
    <n v="0"/>
    <s v="FED HOUSNG &amp; COMM DEV FND"/>
    <s v="FHCD MULTI-SVC CTR FMLY E13"/>
    <s v="DEFAULT"/>
    <s v="Default"/>
  </r>
  <r>
    <x v="0"/>
    <s v="1120926"/>
    <s v="000000"/>
    <x v="9"/>
    <s v="0000000"/>
    <n v="2015"/>
    <x v="0"/>
    <x v="9"/>
    <n v="0"/>
    <n v="0"/>
    <n v="0"/>
    <n v="0"/>
    <n v="0"/>
    <s v="N/A"/>
    <n v="0"/>
    <n v="0"/>
    <n v="0"/>
    <n v="0"/>
    <n v="0"/>
    <n v="0"/>
    <n v="0"/>
    <n v="0"/>
    <n v="0"/>
    <n v="0"/>
    <n v="0"/>
    <n v="0"/>
    <n v="0"/>
    <s v="FED HOUSNG &amp; COMM DEV FND"/>
    <s v="FHCD MULTI-SVC CTR FMLY E13"/>
    <s v="DEFAULT"/>
    <s v="Default"/>
  </r>
  <r>
    <x v="0"/>
    <s v="1120926"/>
    <s v="000000"/>
    <x v="29"/>
    <s v="0000000"/>
    <n v="2015"/>
    <x v="1"/>
    <x v="29"/>
    <n v="0"/>
    <n v="0"/>
    <n v="0"/>
    <n v="0"/>
    <n v="0"/>
    <s v="N/A"/>
    <n v="0"/>
    <n v="0"/>
    <n v="0"/>
    <n v="0"/>
    <n v="0"/>
    <n v="0"/>
    <n v="0"/>
    <n v="0"/>
    <n v="0"/>
    <n v="0"/>
    <n v="0"/>
    <n v="0"/>
    <n v="0"/>
    <s v="FED HOUSNG &amp; COMM DEV FND"/>
    <s v="FHCD MULTI-SVC CTR FMLY E13"/>
    <s v="DEFAULT"/>
    <s v="Default"/>
  </r>
  <r>
    <x v="0"/>
    <s v="1120926"/>
    <s v="350206"/>
    <x v="62"/>
    <s v="0000000"/>
    <n v="2015"/>
    <x v="4"/>
    <x v="62"/>
    <n v="0"/>
    <n v="0"/>
    <n v="0"/>
    <n v="0"/>
    <n v="0"/>
    <s v="N/A"/>
    <n v="0"/>
    <n v="0"/>
    <n v="0"/>
    <n v="0"/>
    <n v="0"/>
    <n v="0"/>
    <n v="0"/>
    <n v="0"/>
    <n v="0"/>
    <n v="0"/>
    <n v="0"/>
    <n v="0"/>
    <n v="0"/>
    <s v="FED HOUSNG &amp; COMM DEV FND"/>
    <s v="FHCD MULTI-SVC CTR FMLY E13"/>
    <s v="ESG PROGRAM"/>
    <s v="Default"/>
  </r>
  <r>
    <x v="0"/>
    <s v="1120926"/>
    <s v="350206"/>
    <x v="108"/>
    <s v="5590000"/>
    <n v="2015"/>
    <x v="3"/>
    <x v="108"/>
    <n v="0"/>
    <n v="0"/>
    <n v="0"/>
    <n v="0"/>
    <n v="0"/>
    <s v="N/A"/>
    <n v="0"/>
    <n v="0"/>
    <n v="0"/>
    <n v="0"/>
    <n v="0"/>
    <n v="0"/>
    <n v="0"/>
    <n v="0"/>
    <n v="0"/>
    <n v="0"/>
    <n v="0"/>
    <n v="0"/>
    <n v="0"/>
    <s v="FED HOUSNG &amp; COMM DEV FND"/>
    <s v="FHCD MULTI-SVC CTR FMLY E13"/>
    <s v="ESG PROGRAM"/>
    <s v="HOUSING AND COMMUNITY DEVELOPMENT"/>
  </r>
  <r>
    <x v="0"/>
    <s v="1120927"/>
    <s v="000000"/>
    <x v="6"/>
    <s v="0000000"/>
    <n v="2015"/>
    <x v="0"/>
    <x v="6"/>
    <n v="0"/>
    <n v="0"/>
    <n v="0"/>
    <n v="0"/>
    <n v="0"/>
    <s v="N/A"/>
    <n v="0"/>
    <n v="0"/>
    <n v="0"/>
    <n v="0"/>
    <n v="0"/>
    <n v="0"/>
    <n v="0"/>
    <n v="0"/>
    <n v="0"/>
    <n v="0"/>
    <n v="0"/>
    <n v="0"/>
    <n v="0"/>
    <s v="FED HOUSNG &amp; COMM DEV FND"/>
    <s v="FHCD YWCA EMER SHLTR-HRTH E13"/>
    <s v="DEFAULT"/>
    <s v="Default"/>
  </r>
  <r>
    <x v="0"/>
    <s v="1120927"/>
    <s v="000000"/>
    <x v="9"/>
    <s v="0000000"/>
    <n v="2015"/>
    <x v="0"/>
    <x v="9"/>
    <n v="0"/>
    <n v="0"/>
    <n v="0"/>
    <n v="0"/>
    <n v="0"/>
    <s v="N/A"/>
    <n v="0"/>
    <n v="0"/>
    <n v="0"/>
    <n v="0"/>
    <n v="0"/>
    <n v="0"/>
    <n v="0"/>
    <n v="0"/>
    <n v="0"/>
    <n v="0"/>
    <n v="0"/>
    <n v="0"/>
    <n v="0"/>
    <s v="FED HOUSNG &amp; COMM DEV FND"/>
    <s v="FHCD YWCA EMER SHLTR-HRTH E13"/>
    <s v="DEFAULT"/>
    <s v="Default"/>
  </r>
  <r>
    <x v="0"/>
    <s v="1120927"/>
    <s v="000000"/>
    <x v="29"/>
    <s v="0000000"/>
    <n v="2015"/>
    <x v="1"/>
    <x v="29"/>
    <n v="0"/>
    <n v="0"/>
    <n v="0"/>
    <n v="0"/>
    <n v="0"/>
    <s v="N/A"/>
    <n v="0"/>
    <n v="0"/>
    <n v="0"/>
    <n v="0"/>
    <n v="0"/>
    <n v="0"/>
    <n v="0"/>
    <n v="0"/>
    <n v="0"/>
    <n v="0"/>
    <n v="0"/>
    <n v="0"/>
    <n v="0"/>
    <s v="FED HOUSNG &amp; COMM DEV FND"/>
    <s v="FHCD YWCA EMER SHLTR-HRTH E13"/>
    <s v="DEFAULT"/>
    <s v="Default"/>
  </r>
  <r>
    <x v="0"/>
    <s v="1120927"/>
    <s v="350206"/>
    <x v="62"/>
    <s v="0000000"/>
    <n v="2015"/>
    <x v="4"/>
    <x v="62"/>
    <n v="0"/>
    <n v="0"/>
    <n v="0"/>
    <n v="0"/>
    <n v="0"/>
    <s v="N/A"/>
    <n v="0"/>
    <n v="0"/>
    <n v="0"/>
    <n v="0"/>
    <n v="0"/>
    <n v="0"/>
    <n v="0"/>
    <n v="0"/>
    <n v="0"/>
    <n v="0"/>
    <n v="0"/>
    <n v="0"/>
    <n v="0"/>
    <s v="FED HOUSNG &amp; COMM DEV FND"/>
    <s v="FHCD YWCA EMER SHLTR-HRTH E13"/>
    <s v="ESG PROGRAM"/>
    <s v="Default"/>
  </r>
  <r>
    <x v="0"/>
    <s v="1120927"/>
    <s v="350206"/>
    <x v="108"/>
    <s v="5590000"/>
    <n v="2015"/>
    <x v="3"/>
    <x v="108"/>
    <n v="0"/>
    <n v="0"/>
    <n v="0"/>
    <n v="0"/>
    <n v="0"/>
    <s v="N/A"/>
    <n v="0"/>
    <n v="0"/>
    <n v="0"/>
    <n v="0"/>
    <n v="0"/>
    <n v="0"/>
    <n v="0"/>
    <n v="0"/>
    <n v="0"/>
    <n v="0"/>
    <n v="0"/>
    <n v="0"/>
    <n v="0"/>
    <s v="FED HOUSNG &amp; COMM DEV FND"/>
    <s v="FHCD YWCA EMER SHLTR-HRTH E13"/>
    <s v="ESG PROGRAM"/>
    <s v="HOUSING AND COMMUNITY DEVELOPMENT"/>
  </r>
  <r>
    <x v="0"/>
    <s v="1120928"/>
    <s v="000000"/>
    <x v="6"/>
    <s v="0000000"/>
    <n v="2015"/>
    <x v="0"/>
    <x v="6"/>
    <n v="0"/>
    <n v="0"/>
    <n v="0"/>
    <n v="0"/>
    <n v="0"/>
    <s v="N/A"/>
    <n v="0"/>
    <n v="0"/>
    <n v="0"/>
    <n v="0"/>
    <n v="0"/>
    <n v="0"/>
    <n v="0"/>
    <n v="0"/>
    <n v="0"/>
    <n v="0"/>
    <n v="0"/>
    <n v="0"/>
    <n v="0"/>
    <s v="FED HOUSNG &amp; COMM DEV FND"/>
    <s v="FHCD HPLNK AVNDLE PK EMER E13"/>
    <s v="DEFAULT"/>
    <s v="Default"/>
  </r>
  <r>
    <x v="0"/>
    <s v="1120928"/>
    <s v="000000"/>
    <x v="9"/>
    <s v="0000000"/>
    <n v="2015"/>
    <x v="0"/>
    <x v="9"/>
    <n v="0"/>
    <n v="0"/>
    <n v="2666.61"/>
    <n v="0"/>
    <n v="-2666.61"/>
    <s v="N/A"/>
    <n v="0"/>
    <n v="0"/>
    <n v="0"/>
    <n v="0"/>
    <n v="0"/>
    <n v="0"/>
    <n v="2666.61"/>
    <n v="0"/>
    <n v="0"/>
    <n v="0"/>
    <n v="0"/>
    <n v="0"/>
    <n v="0"/>
    <s v="FED HOUSNG &amp; COMM DEV FND"/>
    <s v="FHCD HPLNK AVNDLE PK EMER E13"/>
    <s v="DEFAULT"/>
    <s v="Default"/>
  </r>
  <r>
    <x v="0"/>
    <s v="1120928"/>
    <s v="000000"/>
    <x v="29"/>
    <s v="0000000"/>
    <n v="2015"/>
    <x v="1"/>
    <x v="29"/>
    <n v="0"/>
    <n v="0"/>
    <n v="-2666.61"/>
    <n v="0"/>
    <n v="2666.61"/>
    <s v="N/A"/>
    <n v="0"/>
    <n v="0"/>
    <n v="0"/>
    <n v="0"/>
    <n v="0"/>
    <n v="0"/>
    <n v="-2666.61"/>
    <n v="0"/>
    <n v="0"/>
    <n v="0"/>
    <n v="0"/>
    <n v="0"/>
    <n v="0"/>
    <s v="FED HOUSNG &amp; COMM DEV FND"/>
    <s v="FHCD HPLNK AVNDLE PK EMER E13"/>
    <s v="DEFAULT"/>
    <s v="Default"/>
  </r>
  <r>
    <x v="0"/>
    <s v="1120928"/>
    <s v="350206"/>
    <x v="62"/>
    <s v="0000000"/>
    <n v="2015"/>
    <x v="4"/>
    <x v="62"/>
    <n v="0"/>
    <n v="0"/>
    <n v="0"/>
    <n v="0"/>
    <n v="0"/>
    <s v="N/A"/>
    <n v="0"/>
    <n v="0"/>
    <n v="0"/>
    <n v="0"/>
    <n v="0"/>
    <n v="0"/>
    <n v="0"/>
    <n v="0"/>
    <n v="0"/>
    <n v="0"/>
    <n v="0"/>
    <n v="0"/>
    <n v="0"/>
    <s v="FED HOUSNG &amp; COMM DEV FND"/>
    <s v="FHCD HPLNK AVNDLE PK EMER E13"/>
    <s v="ESG PROGRAM"/>
    <s v="Default"/>
  </r>
  <r>
    <x v="0"/>
    <s v="1120928"/>
    <s v="350206"/>
    <x v="108"/>
    <s v="5590000"/>
    <n v="2015"/>
    <x v="3"/>
    <x v="108"/>
    <n v="0"/>
    <n v="0"/>
    <n v="0"/>
    <n v="0"/>
    <n v="0"/>
    <s v="N/A"/>
    <n v="0"/>
    <n v="0"/>
    <n v="0"/>
    <n v="0"/>
    <n v="0"/>
    <n v="0"/>
    <n v="0"/>
    <n v="0"/>
    <n v="0"/>
    <n v="0"/>
    <n v="0"/>
    <n v="0"/>
    <n v="0"/>
    <s v="FED HOUSNG &amp; COMM DEV FND"/>
    <s v="FHCD HPLNK AVNDLE PK EMER E13"/>
    <s v="ESG PROGRAM"/>
    <s v="HOUSING AND COMMUNITY DEVELOPMENT"/>
  </r>
  <r>
    <x v="0"/>
    <s v="1120929"/>
    <s v="000000"/>
    <x v="6"/>
    <s v="0000000"/>
    <n v="2015"/>
    <x v="0"/>
    <x v="6"/>
    <n v="0"/>
    <n v="0"/>
    <n v="0"/>
    <n v="0"/>
    <n v="0"/>
    <s v="N/A"/>
    <n v="0"/>
    <n v="0"/>
    <n v="0"/>
    <n v="0"/>
    <n v="0"/>
    <n v="0"/>
    <n v="0"/>
    <n v="0"/>
    <n v="0"/>
    <n v="0"/>
    <n v="0"/>
    <n v="0"/>
    <n v="0"/>
    <s v="FED HOUSNG &amp; COMM DEV FND"/>
    <s v="FHCD HPLNK KNMR FMLY SHTR E13"/>
    <s v="DEFAULT"/>
    <s v="Default"/>
  </r>
  <r>
    <x v="0"/>
    <s v="1120929"/>
    <s v="000000"/>
    <x v="9"/>
    <s v="0000000"/>
    <n v="2015"/>
    <x v="0"/>
    <x v="9"/>
    <n v="0"/>
    <n v="0"/>
    <n v="0"/>
    <n v="0"/>
    <n v="0"/>
    <s v="N/A"/>
    <n v="0"/>
    <n v="0"/>
    <n v="0"/>
    <n v="0"/>
    <n v="0"/>
    <n v="0"/>
    <n v="0"/>
    <n v="0"/>
    <n v="0"/>
    <n v="0"/>
    <n v="0"/>
    <n v="0"/>
    <n v="0"/>
    <s v="FED HOUSNG &amp; COMM DEV FND"/>
    <s v="FHCD HPLNK KNMR FMLY SHTR E13"/>
    <s v="DEFAULT"/>
    <s v="Default"/>
  </r>
  <r>
    <x v="0"/>
    <s v="1120929"/>
    <s v="000000"/>
    <x v="29"/>
    <s v="0000000"/>
    <n v="2015"/>
    <x v="1"/>
    <x v="29"/>
    <n v="0"/>
    <n v="0"/>
    <n v="0"/>
    <n v="0"/>
    <n v="0"/>
    <s v="N/A"/>
    <n v="0"/>
    <n v="0"/>
    <n v="0"/>
    <n v="0"/>
    <n v="0"/>
    <n v="0"/>
    <n v="0"/>
    <n v="0"/>
    <n v="0"/>
    <n v="0"/>
    <n v="0"/>
    <n v="0"/>
    <n v="0"/>
    <s v="FED HOUSNG &amp; COMM DEV FND"/>
    <s v="FHCD HPLNK KNMR FMLY SHTR E13"/>
    <s v="DEFAULT"/>
    <s v="Default"/>
  </r>
  <r>
    <x v="0"/>
    <s v="1120929"/>
    <s v="350206"/>
    <x v="62"/>
    <s v="0000000"/>
    <n v="2015"/>
    <x v="4"/>
    <x v="62"/>
    <n v="0"/>
    <n v="0"/>
    <n v="0"/>
    <n v="0"/>
    <n v="0"/>
    <s v="N/A"/>
    <n v="0"/>
    <n v="0"/>
    <n v="0"/>
    <n v="0"/>
    <n v="0"/>
    <n v="0"/>
    <n v="0"/>
    <n v="0"/>
    <n v="0"/>
    <n v="0"/>
    <n v="0"/>
    <n v="0"/>
    <n v="0"/>
    <s v="FED HOUSNG &amp; COMM DEV FND"/>
    <s v="FHCD HPLNK KNMR FMLY SHTR E13"/>
    <s v="ESG PROGRAM"/>
    <s v="Default"/>
  </r>
  <r>
    <x v="0"/>
    <s v="1120929"/>
    <s v="350206"/>
    <x v="108"/>
    <s v="5590000"/>
    <n v="2015"/>
    <x v="3"/>
    <x v="108"/>
    <n v="0"/>
    <n v="0"/>
    <n v="0"/>
    <n v="0"/>
    <n v="0"/>
    <s v="N/A"/>
    <n v="0"/>
    <n v="0"/>
    <n v="0"/>
    <n v="0"/>
    <n v="0"/>
    <n v="0"/>
    <n v="0"/>
    <n v="0"/>
    <n v="0"/>
    <n v="0"/>
    <n v="0"/>
    <n v="0"/>
    <n v="0"/>
    <s v="FED HOUSNG &amp; COMM DEV FND"/>
    <s v="FHCD HPLNK KNMR FMLY SHTR E13"/>
    <s v="ESG PROGRAM"/>
    <s v="HOUSING AND COMMUNITY DEVELOPMENT"/>
  </r>
  <r>
    <x v="0"/>
    <s v="1121026"/>
    <s v="000000"/>
    <x v="6"/>
    <s v="0000000"/>
    <n v="2015"/>
    <x v="0"/>
    <x v="6"/>
    <n v="0"/>
    <n v="0"/>
    <n v="0"/>
    <n v="0"/>
    <n v="0"/>
    <s v="N/A"/>
    <n v="0"/>
    <n v="0"/>
    <n v="0"/>
    <n v="0"/>
    <n v="0"/>
    <n v="0"/>
    <n v="0"/>
    <n v="0"/>
    <n v="0"/>
    <n v="0"/>
    <n v="0"/>
    <n v="0"/>
    <n v="0"/>
    <s v="FED HOUSNG &amp; COMM DEV FND"/>
    <s v="FHCD KC RELOCAT ACTIVITIES C13"/>
    <s v="DEFAULT"/>
    <s v="Default"/>
  </r>
  <r>
    <x v="0"/>
    <s v="1121026"/>
    <s v="000000"/>
    <x v="9"/>
    <s v="0000000"/>
    <n v="2015"/>
    <x v="0"/>
    <x v="9"/>
    <n v="0"/>
    <n v="0"/>
    <n v="-1291.82"/>
    <n v="0"/>
    <n v="1291.82"/>
    <s v="N/A"/>
    <n v="0"/>
    <n v="0"/>
    <n v="0"/>
    <n v="0"/>
    <n v="0"/>
    <n v="0"/>
    <n v="-1291.82"/>
    <n v="0"/>
    <n v="0"/>
    <n v="0"/>
    <n v="0"/>
    <n v="0"/>
    <n v="0"/>
    <s v="FED HOUSNG &amp; COMM DEV FND"/>
    <s v="FHCD KC RELOCAT ACTIVITIES C13"/>
    <s v="DEFAULT"/>
    <s v="Default"/>
  </r>
  <r>
    <x v="0"/>
    <s v="1121026"/>
    <s v="000000"/>
    <x v="29"/>
    <s v="0000000"/>
    <n v="2015"/>
    <x v="1"/>
    <x v="29"/>
    <n v="0"/>
    <n v="0"/>
    <n v="1291.82"/>
    <n v="0"/>
    <n v="-1291.82"/>
    <s v="N/A"/>
    <n v="0"/>
    <n v="0"/>
    <n v="0"/>
    <n v="0"/>
    <n v="0"/>
    <n v="0"/>
    <n v="1291.82"/>
    <n v="0"/>
    <n v="0"/>
    <n v="0"/>
    <n v="0"/>
    <n v="0"/>
    <n v="0"/>
    <s v="FED HOUSNG &amp; COMM DEV FND"/>
    <s v="FHCD KC RELOCAT ACTIVITIES C13"/>
    <s v="DEFAULT"/>
    <s v="Default"/>
  </r>
  <r>
    <x v="0"/>
    <s v="1121026"/>
    <s v="350047"/>
    <x v="55"/>
    <s v="0000000"/>
    <n v="2015"/>
    <x v="4"/>
    <x v="55"/>
    <n v="0"/>
    <n v="0"/>
    <n v="0"/>
    <n v="0"/>
    <n v="0"/>
    <s v="N/A"/>
    <n v="0"/>
    <n v="0"/>
    <n v="0"/>
    <n v="0"/>
    <n v="0"/>
    <n v="0"/>
    <n v="0"/>
    <n v="0"/>
    <n v="0"/>
    <n v="0"/>
    <n v="0"/>
    <n v="0"/>
    <n v="0"/>
    <s v="FED HOUSNG &amp; COMM DEV FND"/>
    <s v="FHCD KC RELOCAT ACTIVITIES C13"/>
    <s v="PROGRAM YEAR PROJECTS"/>
    <s v="Default"/>
  </r>
  <r>
    <x v="0"/>
    <s v="1121026"/>
    <s v="350047"/>
    <x v="38"/>
    <s v="5590000"/>
    <n v="2015"/>
    <x v="3"/>
    <x v="38"/>
    <n v="0"/>
    <n v="0"/>
    <n v="0"/>
    <n v="0"/>
    <n v="0"/>
    <s v="N/A"/>
    <n v="0"/>
    <n v="0"/>
    <n v="0"/>
    <n v="0"/>
    <n v="0"/>
    <n v="0"/>
    <n v="0"/>
    <n v="0"/>
    <n v="0"/>
    <n v="0"/>
    <n v="0"/>
    <n v="0"/>
    <n v="0"/>
    <s v="FED HOUSNG &amp; COMM DEV FND"/>
    <s v="FHCD KC RELOCAT ACTIVITIES C13"/>
    <s v="PROGRAM YEAR PROJECTS"/>
    <s v="HOUSING AND COMMUNITY DEVELOPMENT"/>
  </r>
  <r>
    <x v="0"/>
    <s v="1121026"/>
    <s v="350047"/>
    <x v="70"/>
    <s v="5590000"/>
    <n v="2015"/>
    <x v="3"/>
    <x v="70"/>
    <n v="0"/>
    <n v="0"/>
    <n v="0"/>
    <n v="0"/>
    <n v="0"/>
    <s v="N/A"/>
    <n v="0"/>
    <n v="0"/>
    <n v="0"/>
    <n v="0"/>
    <n v="0"/>
    <n v="0"/>
    <n v="0"/>
    <n v="0"/>
    <n v="0"/>
    <n v="0"/>
    <n v="0"/>
    <n v="0"/>
    <n v="0"/>
    <s v="FED HOUSNG &amp; COMM DEV FND"/>
    <s v="FHCD KC RELOCAT ACTIVITIES C13"/>
    <s v="PROGRAM YEAR PROJECTS"/>
    <s v="HOUSING AND COMMUNITY DEVELOPMENT"/>
  </r>
  <r>
    <x v="0"/>
    <s v="1121026"/>
    <s v="350047"/>
    <x v="71"/>
    <s v="5590000"/>
    <n v="2015"/>
    <x v="3"/>
    <x v="71"/>
    <n v="0"/>
    <n v="0"/>
    <n v="0"/>
    <n v="0"/>
    <n v="0"/>
    <s v="N/A"/>
    <n v="0"/>
    <n v="0"/>
    <n v="0"/>
    <n v="0"/>
    <n v="0"/>
    <n v="0"/>
    <n v="0"/>
    <n v="0"/>
    <n v="0"/>
    <n v="0"/>
    <n v="0"/>
    <n v="0"/>
    <n v="0"/>
    <s v="FED HOUSNG &amp; COMM DEV FND"/>
    <s v="FHCD KC RELOCAT ACTIVITIES C13"/>
    <s v="PROGRAM YEAR PROJECTS"/>
    <s v="HOUSING AND COMMUNITY DEVELOPMENT"/>
  </r>
  <r>
    <x v="0"/>
    <s v="1121026"/>
    <s v="350047"/>
    <x v="72"/>
    <s v="5590000"/>
    <n v="2015"/>
    <x v="3"/>
    <x v="72"/>
    <n v="0"/>
    <n v="0"/>
    <n v="0"/>
    <n v="0"/>
    <n v="0"/>
    <s v="N/A"/>
    <n v="0"/>
    <n v="0"/>
    <n v="0"/>
    <n v="0"/>
    <n v="0"/>
    <n v="0"/>
    <n v="0"/>
    <n v="0"/>
    <n v="0"/>
    <n v="0"/>
    <n v="0"/>
    <n v="0"/>
    <n v="0"/>
    <s v="FED HOUSNG &amp; COMM DEV FND"/>
    <s v="FHCD KC RELOCAT ACTIVITIES C13"/>
    <s v="PROGRAM YEAR PROJECTS"/>
    <s v="HOUSING AND COMMUNITY DEVELOPMENT"/>
  </r>
  <r>
    <x v="0"/>
    <s v="1121064"/>
    <s v="000000"/>
    <x v="6"/>
    <s v="0000000"/>
    <n v="2015"/>
    <x v="0"/>
    <x v="6"/>
    <n v="0"/>
    <n v="0"/>
    <n v="0"/>
    <n v="0"/>
    <n v="0"/>
    <s v="N/A"/>
    <n v="0"/>
    <n v="0"/>
    <n v="0"/>
    <n v="0"/>
    <n v="0"/>
    <n v="0"/>
    <n v="0"/>
    <n v="0"/>
    <n v="0"/>
    <n v="0"/>
    <n v="0"/>
    <n v="0"/>
    <n v="0"/>
    <s v="FED HOUSNG &amp; COMM DEV FND"/>
    <s v="FHCD MARINA FESTA"/>
    <s v="DEFAULT"/>
    <s v="Default"/>
  </r>
  <r>
    <x v="0"/>
    <s v="1121064"/>
    <s v="000000"/>
    <x v="9"/>
    <s v="0000000"/>
    <n v="2015"/>
    <x v="0"/>
    <x v="9"/>
    <n v="0"/>
    <n v="0"/>
    <n v="0"/>
    <n v="0"/>
    <n v="0"/>
    <s v="N/A"/>
    <n v="0"/>
    <n v="0"/>
    <n v="0"/>
    <n v="0"/>
    <n v="0"/>
    <n v="0"/>
    <n v="0"/>
    <n v="0"/>
    <n v="0"/>
    <n v="0"/>
    <n v="0"/>
    <n v="0"/>
    <n v="0"/>
    <s v="FED HOUSNG &amp; COMM DEV FND"/>
    <s v="FHCD MARINA FESTA"/>
    <s v="DEFAULT"/>
    <s v="Default"/>
  </r>
  <r>
    <x v="0"/>
    <s v="1121064"/>
    <s v="000000"/>
    <x v="29"/>
    <s v="0000000"/>
    <n v="2015"/>
    <x v="1"/>
    <x v="29"/>
    <n v="0"/>
    <n v="0"/>
    <n v="11512.83"/>
    <n v="0"/>
    <n v="-11512.83"/>
    <s v="N/A"/>
    <n v="0"/>
    <n v="0"/>
    <n v="0"/>
    <n v="0"/>
    <n v="0"/>
    <n v="0"/>
    <n v="0"/>
    <n v="0"/>
    <n v="0"/>
    <n v="11512.83"/>
    <n v="0"/>
    <n v="0"/>
    <n v="0"/>
    <s v="FED HOUSNG &amp; COMM DEV FND"/>
    <s v="FHCD MARINA FESTA"/>
    <s v="DEFAULT"/>
    <s v="Default"/>
  </r>
  <r>
    <x v="0"/>
    <s v="1121064"/>
    <s v="350002"/>
    <x v="43"/>
    <s v="0000000"/>
    <n v="2015"/>
    <x v="4"/>
    <x v="43"/>
    <n v="0"/>
    <n v="0"/>
    <n v="0"/>
    <n v="0"/>
    <n v="0"/>
    <s v="N/A"/>
    <n v="0"/>
    <n v="0"/>
    <n v="0"/>
    <n v="0"/>
    <n v="0"/>
    <n v="0"/>
    <n v="0"/>
    <n v="0"/>
    <n v="0"/>
    <n v="0"/>
    <n v="0"/>
    <n v="0"/>
    <n v="0"/>
    <s v="FED HOUSNG &amp; COMM DEV FND"/>
    <s v="FHCD MARINA FESTA"/>
    <s v="IDIS HOME OWNERS REHAB"/>
    <s v="Default"/>
  </r>
  <r>
    <x v="0"/>
    <s v="1121064"/>
    <s v="350002"/>
    <x v="37"/>
    <s v="0000000"/>
    <n v="2015"/>
    <x v="4"/>
    <x v="37"/>
    <n v="0"/>
    <n v="0"/>
    <n v="0"/>
    <n v="0"/>
    <n v="0"/>
    <s v="N/A"/>
    <n v="0"/>
    <n v="0"/>
    <n v="0"/>
    <n v="0"/>
    <n v="0"/>
    <n v="0"/>
    <n v="0"/>
    <n v="0"/>
    <n v="0"/>
    <n v="0"/>
    <n v="0"/>
    <n v="0"/>
    <n v="0"/>
    <s v="FED HOUSNG &amp; COMM DEV FND"/>
    <s v="FHCD MARINA FESTA"/>
    <s v="IDIS HOME OWNERS REHAB"/>
    <s v="Default"/>
  </r>
  <r>
    <x v="0"/>
    <s v="1121064"/>
    <s v="350002"/>
    <x v="36"/>
    <s v="5590000"/>
    <n v="2015"/>
    <x v="3"/>
    <x v="36"/>
    <n v="0"/>
    <n v="0"/>
    <n v="0"/>
    <n v="0"/>
    <n v="0"/>
    <s v="N/A"/>
    <n v="0"/>
    <n v="0"/>
    <n v="0"/>
    <n v="0"/>
    <n v="0"/>
    <n v="0"/>
    <n v="0"/>
    <n v="0"/>
    <n v="0"/>
    <n v="0"/>
    <n v="0"/>
    <n v="0"/>
    <n v="0"/>
    <s v="FED HOUSNG &amp; COMM DEV FND"/>
    <s v="FHCD MARINA FESTA"/>
    <s v="IDIS HOME OWNERS REHAB"/>
    <s v="HOUSING AND COMMUNITY DEVELOPMENT"/>
  </r>
  <r>
    <x v="0"/>
    <s v="1121064"/>
    <s v="350002"/>
    <x v="108"/>
    <s v="5590000"/>
    <n v="2015"/>
    <x v="3"/>
    <x v="108"/>
    <n v="0"/>
    <n v="0"/>
    <n v="0"/>
    <n v="0"/>
    <n v="0"/>
    <s v="N/A"/>
    <n v="0"/>
    <n v="0"/>
    <n v="0"/>
    <n v="0"/>
    <n v="0"/>
    <n v="0"/>
    <n v="0"/>
    <n v="0"/>
    <n v="0"/>
    <n v="0"/>
    <n v="0"/>
    <n v="0"/>
    <n v="0"/>
    <s v="FED HOUSNG &amp; COMM DEV FND"/>
    <s v="FHCD MARINA FESTA"/>
    <s v="IDIS HOME OWNERS REHAB"/>
    <s v="HOUSING AND COMMUNITY DEVELOPMENT"/>
  </r>
  <r>
    <x v="0"/>
    <s v="1121065"/>
    <s v="000000"/>
    <x v="6"/>
    <s v="0000000"/>
    <n v="2015"/>
    <x v="0"/>
    <x v="6"/>
    <n v="0"/>
    <n v="0"/>
    <n v="0"/>
    <n v="0"/>
    <n v="0"/>
    <s v="N/A"/>
    <n v="0"/>
    <n v="0"/>
    <n v="0"/>
    <n v="0"/>
    <n v="0"/>
    <n v="0"/>
    <n v="0"/>
    <n v="0"/>
    <n v="0"/>
    <n v="0"/>
    <n v="0"/>
    <n v="0"/>
    <n v="0"/>
    <s v="FED HOUSNG &amp; COMM DEV FND"/>
    <s v="FHCD EVELYN M GRASSO"/>
    <s v="DEFAULT"/>
    <s v="Default"/>
  </r>
  <r>
    <x v="0"/>
    <s v="1121065"/>
    <s v="000000"/>
    <x v="9"/>
    <s v="0000000"/>
    <n v="2015"/>
    <x v="0"/>
    <x v="9"/>
    <n v="0"/>
    <n v="0"/>
    <n v="0"/>
    <n v="0"/>
    <n v="0"/>
    <s v="N/A"/>
    <n v="0"/>
    <n v="0"/>
    <n v="0"/>
    <n v="0"/>
    <n v="0"/>
    <n v="0"/>
    <n v="0"/>
    <n v="0"/>
    <n v="0"/>
    <n v="0"/>
    <n v="0"/>
    <n v="0"/>
    <n v="0"/>
    <s v="FED HOUSNG &amp; COMM DEV FND"/>
    <s v="FHCD EVELYN M GRASSO"/>
    <s v="DEFAULT"/>
    <s v="Default"/>
  </r>
  <r>
    <x v="0"/>
    <s v="1121065"/>
    <s v="000000"/>
    <x v="29"/>
    <s v="0000000"/>
    <n v="2015"/>
    <x v="1"/>
    <x v="29"/>
    <n v="0"/>
    <n v="0"/>
    <n v="0"/>
    <n v="0"/>
    <n v="0"/>
    <s v="N/A"/>
    <n v="0"/>
    <n v="0"/>
    <n v="0"/>
    <n v="0"/>
    <n v="0"/>
    <n v="0"/>
    <n v="0"/>
    <n v="0"/>
    <n v="0"/>
    <n v="0"/>
    <n v="0"/>
    <n v="0"/>
    <n v="0"/>
    <s v="FED HOUSNG &amp; COMM DEV FND"/>
    <s v="FHCD EVELYN M GRASSO"/>
    <s v="DEFAULT"/>
    <s v="Default"/>
  </r>
  <r>
    <x v="0"/>
    <s v="1121065"/>
    <s v="350002"/>
    <x v="43"/>
    <s v="0000000"/>
    <n v="2015"/>
    <x v="4"/>
    <x v="43"/>
    <n v="0"/>
    <n v="0"/>
    <n v="0"/>
    <n v="0"/>
    <n v="0"/>
    <s v="N/A"/>
    <n v="0"/>
    <n v="0"/>
    <n v="0"/>
    <n v="0"/>
    <n v="0"/>
    <n v="0"/>
    <n v="0"/>
    <n v="0"/>
    <n v="0"/>
    <n v="0"/>
    <n v="0"/>
    <n v="0"/>
    <n v="0"/>
    <s v="FED HOUSNG &amp; COMM DEV FND"/>
    <s v="FHCD EVELYN M GRASSO"/>
    <s v="IDIS HOME OWNERS REHAB"/>
    <s v="Default"/>
  </r>
  <r>
    <x v="0"/>
    <s v="1121065"/>
    <s v="350002"/>
    <x v="37"/>
    <s v="0000000"/>
    <n v="2015"/>
    <x v="4"/>
    <x v="37"/>
    <n v="0"/>
    <n v="0"/>
    <n v="0"/>
    <n v="0"/>
    <n v="0"/>
    <s v="N/A"/>
    <n v="0"/>
    <n v="0"/>
    <n v="0"/>
    <n v="0"/>
    <n v="0"/>
    <n v="0"/>
    <n v="0"/>
    <n v="0"/>
    <n v="0"/>
    <n v="0"/>
    <n v="0"/>
    <n v="0"/>
    <n v="0"/>
    <s v="FED HOUSNG &amp; COMM DEV FND"/>
    <s v="FHCD EVELYN M GRASSO"/>
    <s v="IDIS HOME OWNERS REHAB"/>
    <s v="Default"/>
  </r>
  <r>
    <x v="0"/>
    <s v="1121065"/>
    <s v="350002"/>
    <x v="36"/>
    <s v="5590000"/>
    <n v="2015"/>
    <x v="3"/>
    <x v="36"/>
    <n v="0"/>
    <n v="0"/>
    <n v="0"/>
    <n v="0"/>
    <n v="0"/>
    <s v="N/A"/>
    <n v="0"/>
    <n v="0"/>
    <n v="0"/>
    <n v="0"/>
    <n v="0"/>
    <n v="0"/>
    <n v="0"/>
    <n v="0"/>
    <n v="0"/>
    <n v="0"/>
    <n v="0"/>
    <n v="0"/>
    <n v="0"/>
    <s v="FED HOUSNG &amp; COMM DEV FND"/>
    <s v="FHCD EVELYN M GRASSO"/>
    <s v="IDIS HOME OWNERS REHAB"/>
    <s v="HOUSING AND COMMUNITY DEVELOPMENT"/>
  </r>
  <r>
    <x v="0"/>
    <s v="1121065"/>
    <s v="350002"/>
    <x v="108"/>
    <s v="5590000"/>
    <n v="2015"/>
    <x v="3"/>
    <x v="108"/>
    <n v="0"/>
    <n v="0"/>
    <n v="0"/>
    <n v="0"/>
    <n v="0"/>
    <s v="N/A"/>
    <n v="0"/>
    <n v="0"/>
    <n v="0"/>
    <n v="0"/>
    <n v="0"/>
    <n v="0"/>
    <n v="0"/>
    <n v="0"/>
    <n v="0"/>
    <n v="0"/>
    <n v="0"/>
    <n v="0"/>
    <n v="0"/>
    <s v="FED HOUSNG &amp; COMM DEV FND"/>
    <s v="FHCD EVELYN M GRASSO"/>
    <s v="IDIS HOME OWNERS REHAB"/>
    <s v="HOUSING AND COMMUNITY DEVELOPMENT"/>
  </r>
  <r>
    <x v="0"/>
    <s v="1121087"/>
    <s v="000000"/>
    <x v="6"/>
    <s v="0000000"/>
    <n v="2015"/>
    <x v="0"/>
    <x v="6"/>
    <n v="0"/>
    <n v="0"/>
    <n v="0"/>
    <n v="0"/>
    <n v="0"/>
    <s v="N/A"/>
    <n v="0"/>
    <n v="0"/>
    <n v="0"/>
    <n v="0"/>
    <n v="0"/>
    <n v="0"/>
    <n v="0"/>
    <n v="0"/>
    <n v="0"/>
    <n v="0"/>
    <n v="0"/>
    <n v="0"/>
    <n v="0"/>
    <s v="FED HOUSNG &amp; COMM DEV FND"/>
    <s v="FHCD SPC TRA2 C13973"/>
    <s v="DEFAULT"/>
    <s v="Default"/>
  </r>
  <r>
    <x v="0"/>
    <s v="1121087"/>
    <s v="000000"/>
    <x v="9"/>
    <s v="0000000"/>
    <n v="2015"/>
    <x v="0"/>
    <x v="9"/>
    <n v="0"/>
    <n v="0"/>
    <n v="0"/>
    <n v="0"/>
    <n v="0"/>
    <s v="N/A"/>
    <n v="0"/>
    <n v="0"/>
    <n v="0"/>
    <n v="0"/>
    <n v="0"/>
    <n v="0"/>
    <n v="0"/>
    <n v="0"/>
    <n v="0"/>
    <n v="0"/>
    <n v="0"/>
    <n v="0"/>
    <n v="0"/>
    <s v="FED HOUSNG &amp; COMM DEV FND"/>
    <s v="FHCD SPC TRA2 C13973"/>
    <s v="DEFAULT"/>
    <s v="Default"/>
  </r>
  <r>
    <x v="0"/>
    <s v="1121087"/>
    <s v="000000"/>
    <x v="17"/>
    <s v="0000000"/>
    <n v="2015"/>
    <x v="1"/>
    <x v="17"/>
    <n v="0"/>
    <n v="0"/>
    <n v="413863"/>
    <n v="0"/>
    <n v="-413863"/>
    <s v="N/A"/>
    <n v="0"/>
    <n v="409970.56"/>
    <n v="0"/>
    <n v="0"/>
    <n v="0"/>
    <n v="0"/>
    <n v="0"/>
    <n v="3892.44"/>
    <n v="0"/>
    <n v="0"/>
    <n v="0"/>
    <n v="0"/>
    <n v="0"/>
    <s v="FED HOUSNG &amp; COMM DEV FND"/>
    <s v="FHCD SPC TRA2 C13973"/>
    <s v="DEFAULT"/>
    <s v="Default"/>
  </r>
  <r>
    <x v="0"/>
    <s v="1121087"/>
    <s v="000000"/>
    <x v="29"/>
    <s v="0000000"/>
    <n v="2015"/>
    <x v="1"/>
    <x v="29"/>
    <n v="0"/>
    <n v="0"/>
    <n v="0"/>
    <n v="0"/>
    <n v="0"/>
    <s v="N/A"/>
    <n v="0"/>
    <n v="0"/>
    <n v="0"/>
    <n v="0"/>
    <n v="0"/>
    <n v="0"/>
    <n v="0"/>
    <n v="0"/>
    <n v="0"/>
    <n v="0"/>
    <n v="0"/>
    <n v="0"/>
    <n v="0"/>
    <s v="FED HOUSNG &amp; COMM DEV FND"/>
    <s v="FHCD SPC TRA2 C13973"/>
    <s v="DEFAULT"/>
    <s v="Default"/>
  </r>
  <r>
    <x v="0"/>
    <s v="1121087"/>
    <s v="000000"/>
    <x v="35"/>
    <s v="0000000"/>
    <n v="2015"/>
    <x v="1"/>
    <x v="35"/>
    <n v="0"/>
    <n v="0"/>
    <n v="-413863"/>
    <n v="0"/>
    <n v="413863"/>
    <s v="N/A"/>
    <n v="0"/>
    <n v="0"/>
    <n v="0"/>
    <n v="0"/>
    <n v="0"/>
    <n v="0"/>
    <n v="0"/>
    <n v="-413863"/>
    <n v="0"/>
    <n v="0"/>
    <n v="0"/>
    <n v="0"/>
    <n v="0"/>
    <s v="FED HOUSNG &amp; COMM DEV FND"/>
    <s v="FHCD SPC TRA2 C13973"/>
    <s v="DEFAULT"/>
    <s v="Default"/>
  </r>
  <r>
    <x v="0"/>
    <s v="1121087"/>
    <s v="350080"/>
    <x v="63"/>
    <s v="0000000"/>
    <n v="2015"/>
    <x v="4"/>
    <x v="63"/>
    <n v="0"/>
    <n v="0"/>
    <n v="0"/>
    <n v="0"/>
    <n v="0"/>
    <s v="N/A"/>
    <n v="0"/>
    <n v="0"/>
    <n v="0"/>
    <n v="0"/>
    <n v="0"/>
    <n v="0"/>
    <n v="0"/>
    <n v="0"/>
    <n v="0"/>
    <n v="0"/>
    <n v="0"/>
    <n v="0"/>
    <n v="0"/>
    <s v="FED HOUSNG &amp; COMM DEV FND"/>
    <s v="FHCD SPC TRA2 C13973"/>
    <s v="SPC GRANT #2"/>
    <s v="Default"/>
  </r>
  <r>
    <x v="0"/>
    <s v="1121087"/>
    <s v="350080"/>
    <x v="63"/>
    <s v="5590000"/>
    <n v="2015"/>
    <x v="4"/>
    <x v="63"/>
    <n v="0"/>
    <n v="0"/>
    <n v="6270.32"/>
    <n v="0"/>
    <n v="-6270.32"/>
    <s v="N/A"/>
    <n v="0"/>
    <n v="0"/>
    <n v="0"/>
    <n v="6270.32"/>
    <n v="0"/>
    <n v="0"/>
    <n v="0"/>
    <n v="0"/>
    <n v="0"/>
    <n v="0"/>
    <n v="0"/>
    <n v="0"/>
    <n v="0"/>
    <s v="FED HOUSNG &amp; COMM DEV FND"/>
    <s v="FHCD SPC TRA2 C13973"/>
    <s v="SPC GRANT #2"/>
    <s v="HOUSING AND COMMUNITY DEVELOPMENT"/>
  </r>
  <r>
    <x v="0"/>
    <s v="1121087"/>
    <s v="350080"/>
    <x v="41"/>
    <s v="5590000"/>
    <n v="2015"/>
    <x v="3"/>
    <x v="41"/>
    <n v="0"/>
    <n v="0"/>
    <n v="0"/>
    <n v="0"/>
    <n v="0"/>
    <s v="N/A"/>
    <n v="0"/>
    <n v="0"/>
    <n v="0"/>
    <n v="0"/>
    <n v="0"/>
    <n v="0"/>
    <n v="0"/>
    <n v="0"/>
    <n v="0"/>
    <n v="0"/>
    <n v="0"/>
    <n v="0"/>
    <n v="0"/>
    <s v="FED HOUSNG &amp; COMM DEV FND"/>
    <s v="FHCD SPC TRA2 C13973"/>
    <s v="SPC GRANT #2"/>
    <s v="HOUSING AND COMMUNITY DEVELOPMENT"/>
  </r>
  <r>
    <x v="0"/>
    <s v="1121087"/>
    <s v="350080"/>
    <x v="136"/>
    <s v="5590000"/>
    <n v="2015"/>
    <x v="3"/>
    <x v="136"/>
    <n v="0"/>
    <n v="0"/>
    <n v="0"/>
    <n v="0"/>
    <n v="0"/>
    <s v="N/A"/>
    <n v="0"/>
    <n v="0"/>
    <n v="0"/>
    <n v="0"/>
    <n v="0"/>
    <n v="0"/>
    <n v="0"/>
    <n v="0"/>
    <n v="0"/>
    <n v="0"/>
    <n v="0"/>
    <n v="0"/>
    <n v="0"/>
    <s v="FED HOUSNG &amp; COMM DEV FND"/>
    <s v="FHCD SPC TRA2 C13973"/>
    <s v="SPC GRANT #2"/>
    <s v="HOUSING AND COMMUNITY DEVELOPMENT"/>
  </r>
  <r>
    <x v="0"/>
    <s v="1121087"/>
    <s v="350080"/>
    <x v="136"/>
    <s v="5592000"/>
    <n v="2015"/>
    <x v="3"/>
    <x v="136"/>
    <n v="0"/>
    <n v="0"/>
    <n v="-6270.32"/>
    <n v="0"/>
    <n v="6270.32"/>
    <s v="N/A"/>
    <n v="0"/>
    <n v="0"/>
    <n v="-6270.32"/>
    <n v="0"/>
    <n v="0"/>
    <n v="0"/>
    <n v="0"/>
    <n v="0"/>
    <n v="0"/>
    <n v="0"/>
    <n v="0"/>
    <n v="0"/>
    <n v="0"/>
    <s v="FED HOUSNG &amp; COMM DEV FND"/>
    <s v="FHCD SPC TRA2 C13973"/>
    <s v="SPC GRANT #2"/>
    <s v="HOUSING AND COMMUNITY SERVICES"/>
  </r>
  <r>
    <x v="0"/>
    <s v="1121087"/>
    <s v="350080"/>
    <x v="108"/>
    <s v="0000000"/>
    <n v="2015"/>
    <x v="3"/>
    <x v="108"/>
    <n v="0"/>
    <n v="0"/>
    <n v="-5092.3500000000004"/>
    <n v="0"/>
    <n v="5092.3500000000004"/>
    <s v="N/A"/>
    <n v="0"/>
    <n v="-409970.56"/>
    <n v="0"/>
    <n v="0"/>
    <n v="0"/>
    <n v="0"/>
    <n v="-5092.3500000000004"/>
    <n v="409970.56"/>
    <n v="0"/>
    <n v="0"/>
    <n v="0"/>
    <n v="0"/>
    <n v="0"/>
    <s v="FED HOUSNG &amp; COMM DEV FND"/>
    <s v="FHCD SPC TRA2 C13973"/>
    <s v="SPC GRANT #2"/>
    <s v="Default"/>
  </r>
  <r>
    <x v="0"/>
    <s v="1121087"/>
    <s v="350080"/>
    <x v="108"/>
    <s v="5590000"/>
    <n v="2015"/>
    <x v="3"/>
    <x v="108"/>
    <n v="0"/>
    <n v="0"/>
    <n v="5092.3500000000004"/>
    <n v="0"/>
    <n v="-5092.3500000000004"/>
    <s v="N/A"/>
    <n v="0"/>
    <n v="0"/>
    <n v="0"/>
    <n v="0"/>
    <n v="0"/>
    <n v="0"/>
    <n v="5092.3500000000004"/>
    <n v="0"/>
    <n v="0"/>
    <n v="0"/>
    <n v="0"/>
    <n v="0"/>
    <n v="0"/>
    <s v="FED HOUSNG &amp; COMM DEV FND"/>
    <s v="FHCD SPC TRA2 C13973"/>
    <s v="SPC GRANT #2"/>
    <s v="HOUSING AND COMMUNITY DEVELOPMENT"/>
  </r>
  <r>
    <x v="0"/>
    <s v="1121087"/>
    <s v="350080"/>
    <x v="104"/>
    <s v="0000000"/>
    <n v="2015"/>
    <x v="3"/>
    <x v="104"/>
    <n v="0"/>
    <n v="0"/>
    <n v="0"/>
    <n v="0"/>
    <n v="0"/>
    <s v="N/A"/>
    <n v="0"/>
    <n v="0"/>
    <n v="0"/>
    <n v="0"/>
    <n v="0"/>
    <n v="0"/>
    <n v="0"/>
    <n v="0"/>
    <n v="0"/>
    <n v="0"/>
    <n v="0"/>
    <n v="0"/>
    <n v="0"/>
    <s v="FED HOUSNG &amp; COMM DEV FND"/>
    <s v="FHCD SPC TRA2 C13973"/>
    <s v="SPC GRANT #2"/>
    <s v="Default"/>
  </r>
  <r>
    <x v="0"/>
    <s v="1121087"/>
    <s v="350080"/>
    <x v="104"/>
    <s v="5590000"/>
    <n v="2015"/>
    <x v="3"/>
    <x v="104"/>
    <n v="0"/>
    <n v="0"/>
    <n v="0"/>
    <n v="0"/>
    <n v="0"/>
    <s v="N/A"/>
    <n v="0"/>
    <n v="0"/>
    <n v="0"/>
    <n v="0"/>
    <n v="0"/>
    <n v="0"/>
    <n v="0"/>
    <n v="0"/>
    <n v="0"/>
    <n v="0"/>
    <n v="0"/>
    <n v="0"/>
    <n v="0"/>
    <s v="FED HOUSNG &amp; COMM DEV FND"/>
    <s v="FHCD SPC TRA2 C13973"/>
    <s v="SPC GRANT #2"/>
    <s v="HOUSING AND COMMUNITY DEVELOPMENT"/>
  </r>
  <r>
    <x v="0"/>
    <s v="1121089"/>
    <s v="000000"/>
    <x v="6"/>
    <s v="0000000"/>
    <n v="2015"/>
    <x v="0"/>
    <x v="6"/>
    <n v="0"/>
    <n v="0"/>
    <n v="0"/>
    <n v="0"/>
    <n v="0"/>
    <s v="N/A"/>
    <n v="0"/>
    <n v="0"/>
    <n v="0"/>
    <n v="0"/>
    <n v="0"/>
    <n v="0"/>
    <n v="0"/>
    <n v="0"/>
    <n v="0"/>
    <n v="0"/>
    <n v="0"/>
    <n v="0"/>
    <n v="0"/>
    <s v="FED HOUSNG &amp; COMM DEV FND"/>
    <s v="FHCD SPC TRA-CH C13944"/>
    <s v="DEFAULT"/>
    <s v="Default"/>
  </r>
  <r>
    <x v="0"/>
    <s v="1121089"/>
    <s v="000000"/>
    <x v="9"/>
    <s v="0000000"/>
    <n v="2015"/>
    <x v="0"/>
    <x v="9"/>
    <n v="0"/>
    <n v="0"/>
    <n v="0"/>
    <n v="0"/>
    <n v="0"/>
    <s v="N/A"/>
    <n v="0"/>
    <n v="0"/>
    <n v="0"/>
    <n v="0"/>
    <n v="0"/>
    <n v="0"/>
    <n v="0"/>
    <n v="0"/>
    <n v="0"/>
    <n v="0"/>
    <n v="0"/>
    <n v="0"/>
    <n v="0"/>
    <s v="FED HOUSNG &amp; COMM DEV FND"/>
    <s v="FHCD SPC TRA-CH C13944"/>
    <s v="DEFAULT"/>
    <s v="Default"/>
  </r>
  <r>
    <x v="0"/>
    <s v="1121089"/>
    <s v="000000"/>
    <x v="17"/>
    <s v="0000000"/>
    <n v="2015"/>
    <x v="1"/>
    <x v="17"/>
    <n v="0"/>
    <n v="0"/>
    <n v="26011.29"/>
    <n v="0"/>
    <n v="-26011.29"/>
    <s v="N/A"/>
    <n v="0"/>
    <n v="26011.29"/>
    <n v="0"/>
    <n v="0"/>
    <n v="0"/>
    <n v="0"/>
    <n v="0"/>
    <n v="0"/>
    <n v="0"/>
    <n v="0"/>
    <n v="0"/>
    <n v="0"/>
    <n v="0"/>
    <s v="FED HOUSNG &amp; COMM DEV FND"/>
    <s v="FHCD SPC TRA-CH C13944"/>
    <s v="DEFAULT"/>
    <s v="Default"/>
  </r>
  <r>
    <x v="0"/>
    <s v="1121089"/>
    <s v="000000"/>
    <x v="29"/>
    <s v="0000000"/>
    <n v="2015"/>
    <x v="1"/>
    <x v="29"/>
    <n v="0"/>
    <n v="0"/>
    <n v="0"/>
    <n v="0"/>
    <n v="0"/>
    <s v="N/A"/>
    <n v="0"/>
    <n v="0"/>
    <n v="0"/>
    <n v="0"/>
    <n v="0"/>
    <n v="0"/>
    <n v="0"/>
    <n v="0"/>
    <n v="0"/>
    <n v="0"/>
    <n v="0"/>
    <n v="0"/>
    <n v="0"/>
    <s v="FED HOUSNG &amp; COMM DEV FND"/>
    <s v="FHCD SPC TRA-CH C13944"/>
    <s v="DEFAULT"/>
    <s v="Default"/>
  </r>
  <r>
    <x v="0"/>
    <s v="1121089"/>
    <s v="000000"/>
    <x v="35"/>
    <s v="0000000"/>
    <n v="2015"/>
    <x v="1"/>
    <x v="35"/>
    <n v="0"/>
    <n v="0"/>
    <n v="-26011.29"/>
    <n v="0"/>
    <n v="26011.29"/>
    <s v="N/A"/>
    <n v="0"/>
    <n v="0"/>
    <n v="0"/>
    <n v="0"/>
    <n v="0"/>
    <n v="0"/>
    <n v="0"/>
    <n v="-26011.29"/>
    <n v="0"/>
    <n v="0"/>
    <n v="0"/>
    <n v="0"/>
    <n v="0"/>
    <s v="FED HOUSNG &amp; COMM DEV FND"/>
    <s v="FHCD SPC TRA-CH C13944"/>
    <s v="DEFAULT"/>
    <s v="Default"/>
  </r>
  <r>
    <x v="0"/>
    <s v="1121089"/>
    <s v="350080"/>
    <x v="63"/>
    <s v="0000000"/>
    <n v="2015"/>
    <x v="4"/>
    <x v="63"/>
    <n v="0"/>
    <n v="0"/>
    <n v="0"/>
    <n v="0"/>
    <n v="0"/>
    <s v="N/A"/>
    <n v="0"/>
    <n v="0"/>
    <n v="0"/>
    <n v="0"/>
    <n v="0"/>
    <n v="0"/>
    <n v="0"/>
    <n v="0"/>
    <n v="0"/>
    <n v="0"/>
    <n v="0"/>
    <n v="0"/>
    <n v="0"/>
    <s v="FED HOUSNG &amp; COMM DEV FND"/>
    <s v="FHCD SPC TRA-CH C13944"/>
    <s v="SPC GRANT #2"/>
    <s v="Default"/>
  </r>
  <r>
    <x v="0"/>
    <s v="1121089"/>
    <s v="350080"/>
    <x v="63"/>
    <s v="5590000"/>
    <n v="2015"/>
    <x v="4"/>
    <x v="63"/>
    <n v="0"/>
    <n v="0"/>
    <n v="387.05"/>
    <n v="0"/>
    <n v="-387.05"/>
    <s v="N/A"/>
    <n v="0"/>
    <n v="0"/>
    <n v="0"/>
    <n v="387.05"/>
    <n v="0"/>
    <n v="0"/>
    <n v="0"/>
    <n v="0"/>
    <n v="0"/>
    <n v="0"/>
    <n v="0"/>
    <n v="0"/>
    <n v="0"/>
    <s v="FED HOUSNG &amp; COMM DEV FND"/>
    <s v="FHCD SPC TRA-CH C13944"/>
    <s v="SPC GRANT #2"/>
    <s v="HOUSING AND COMMUNITY DEVELOPMENT"/>
  </r>
  <r>
    <x v="0"/>
    <s v="1121089"/>
    <s v="350080"/>
    <x v="41"/>
    <s v="5590000"/>
    <n v="2015"/>
    <x v="3"/>
    <x v="41"/>
    <n v="0"/>
    <n v="0"/>
    <n v="0"/>
    <n v="0"/>
    <n v="0"/>
    <s v="N/A"/>
    <n v="0"/>
    <n v="0"/>
    <n v="0"/>
    <n v="0"/>
    <n v="0"/>
    <n v="0"/>
    <n v="0"/>
    <n v="0"/>
    <n v="0"/>
    <n v="0"/>
    <n v="0"/>
    <n v="0"/>
    <n v="0"/>
    <s v="FED HOUSNG &amp; COMM DEV FND"/>
    <s v="FHCD SPC TRA-CH C13944"/>
    <s v="SPC GRANT #2"/>
    <s v="HOUSING AND COMMUNITY DEVELOPMENT"/>
  </r>
  <r>
    <x v="0"/>
    <s v="1121089"/>
    <s v="350080"/>
    <x v="136"/>
    <s v="0000000"/>
    <n v="2015"/>
    <x v="3"/>
    <x v="136"/>
    <n v="0"/>
    <n v="0"/>
    <n v="0"/>
    <n v="0"/>
    <n v="0"/>
    <s v="N/A"/>
    <n v="0"/>
    <n v="0"/>
    <n v="0"/>
    <n v="0"/>
    <n v="0"/>
    <n v="0"/>
    <n v="0"/>
    <n v="0"/>
    <n v="0"/>
    <n v="0"/>
    <n v="0"/>
    <n v="0"/>
    <n v="0"/>
    <s v="FED HOUSNG &amp; COMM DEV FND"/>
    <s v="FHCD SPC TRA-CH C13944"/>
    <s v="SPC GRANT #2"/>
    <s v="Default"/>
  </r>
  <r>
    <x v="0"/>
    <s v="1121089"/>
    <s v="350080"/>
    <x v="136"/>
    <s v="5590000"/>
    <n v="2015"/>
    <x v="3"/>
    <x v="136"/>
    <n v="0"/>
    <n v="0"/>
    <n v="0"/>
    <n v="0"/>
    <n v="0"/>
    <s v="N/A"/>
    <n v="0"/>
    <n v="0"/>
    <n v="0"/>
    <n v="0"/>
    <n v="0"/>
    <n v="0"/>
    <n v="0"/>
    <n v="0"/>
    <n v="0"/>
    <n v="0"/>
    <n v="0"/>
    <n v="0"/>
    <n v="0"/>
    <s v="FED HOUSNG &amp; COMM DEV FND"/>
    <s v="FHCD SPC TRA-CH C13944"/>
    <s v="SPC GRANT #2"/>
    <s v="HOUSING AND COMMUNITY DEVELOPMENT"/>
  </r>
  <r>
    <x v="0"/>
    <s v="1121089"/>
    <s v="350080"/>
    <x v="136"/>
    <s v="5592000"/>
    <n v="2015"/>
    <x v="3"/>
    <x v="136"/>
    <n v="0"/>
    <n v="0"/>
    <n v="-387.05"/>
    <n v="0"/>
    <n v="387.05"/>
    <s v="N/A"/>
    <n v="0"/>
    <n v="0"/>
    <n v="-387.05"/>
    <n v="0"/>
    <n v="0"/>
    <n v="0"/>
    <n v="0"/>
    <n v="0"/>
    <n v="0"/>
    <n v="0"/>
    <n v="0"/>
    <n v="0"/>
    <n v="0"/>
    <s v="FED HOUSNG &amp; COMM DEV FND"/>
    <s v="FHCD SPC TRA-CH C13944"/>
    <s v="SPC GRANT #2"/>
    <s v="HOUSING AND COMMUNITY SERVICES"/>
  </r>
  <r>
    <x v="0"/>
    <s v="1121089"/>
    <s v="350080"/>
    <x v="108"/>
    <s v="0000000"/>
    <n v="2015"/>
    <x v="3"/>
    <x v="108"/>
    <n v="0"/>
    <n v="0"/>
    <n v="0"/>
    <n v="0"/>
    <n v="0"/>
    <s v="N/A"/>
    <n v="0"/>
    <n v="-26011.29"/>
    <n v="0"/>
    <n v="0"/>
    <n v="0"/>
    <n v="0"/>
    <n v="0"/>
    <n v="26011.29"/>
    <n v="0"/>
    <n v="0"/>
    <n v="0"/>
    <n v="0"/>
    <n v="0"/>
    <s v="FED HOUSNG &amp; COMM DEV FND"/>
    <s v="FHCD SPC TRA-CH C13944"/>
    <s v="SPC GRANT #2"/>
    <s v="Default"/>
  </r>
  <r>
    <x v="0"/>
    <s v="1121089"/>
    <s v="350080"/>
    <x v="108"/>
    <s v="5590000"/>
    <n v="2015"/>
    <x v="3"/>
    <x v="108"/>
    <n v="0"/>
    <n v="0"/>
    <n v="0"/>
    <n v="0"/>
    <n v="0"/>
    <s v="N/A"/>
    <n v="0"/>
    <n v="0"/>
    <n v="0"/>
    <n v="0"/>
    <n v="0"/>
    <n v="0"/>
    <n v="0"/>
    <n v="0"/>
    <n v="0"/>
    <n v="0"/>
    <n v="0"/>
    <n v="0"/>
    <n v="0"/>
    <s v="FED HOUSNG &amp; COMM DEV FND"/>
    <s v="FHCD SPC TRA-CH C13944"/>
    <s v="SPC GRANT #2"/>
    <s v="HOUSING AND COMMUNITY DEVELOPMENT"/>
  </r>
  <r>
    <x v="0"/>
    <s v="1121089"/>
    <s v="350080"/>
    <x v="104"/>
    <s v="0000000"/>
    <n v="2015"/>
    <x v="3"/>
    <x v="104"/>
    <n v="0"/>
    <n v="0"/>
    <n v="0"/>
    <n v="0"/>
    <n v="0"/>
    <s v="N/A"/>
    <n v="0"/>
    <n v="0"/>
    <n v="0"/>
    <n v="0"/>
    <n v="0"/>
    <n v="0"/>
    <n v="0"/>
    <n v="0"/>
    <n v="0"/>
    <n v="0"/>
    <n v="0"/>
    <n v="0"/>
    <n v="0"/>
    <s v="FED HOUSNG &amp; COMM DEV FND"/>
    <s v="FHCD SPC TRA-CH C13944"/>
    <s v="SPC GRANT #2"/>
    <s v="Default"/>
  </r>
  <r>
    <x v="0"/>
    <s v="1121089"/>
    <s v="350080"/>
    <x v="104"/>
    <s v="5590000"/>
    <n v="2015"/>
    <x v="3"/>
    <x v="104"/>
    <n v="0"/>
    <n v="0"/>
    <n v="0"/>
    <n v="0"/>
    <n v="0"/>
    <s v="N/A"/>
    <n v="0"/>
    <n v="0"/>
    <n v="0"/>
    <n v="0"/>
    <n v="0"/>
    <n v="0"/>
    <n v="0"/>
    <n v="0"/>
    <n v="0"/>
    <n v="0"/>
    <n v="0"/>
    <n v="0"/>
    <n v="0"/>
    <s v="FED HOUSNG &amp; COMM DEV FND"/>
    <s v="FHCD SPC TRA-CH C13944"/>
    <s v="SPC GRANT #2"/>
    <s v="HOUSING AND COMMUNITY DEVELOPMENT"/>
  </r>
  <r>
    <x v="0"/>
    <s v="1121092"/>
    <s v="000000"/>
    <x v="6"/>
    <s v="0000000"/>
    <n v="2015"/>
    <x v="0"/>
    <x v="6"/>
    <n v="0"/>
    <n v="0"/>
    <n v="0"/>
    <n v="0"/>
    <n v="0"/>
    <s v="N/A"/>
    <n v="0"/>
    <n v="0"/>
    <n v="0"/>
    <n v="0"/>
    <n v="0"/>
    <n v="0"/>
    <n v="0"/>
    <n v="0"/>
    <n v="0"/>
    <n v="0"/>
    <n v="0"/>
    <n v="0"/>
    <n v="0"/>
    <s v="FED HOUSNG &amp; COMM DEV FND"/>
    <s v="FHCD SPC SRA C13972"/>
    <s v="DEFAULT"/>
    <s v="Default"/>
  </r>
  <r>
    <x v="0"/>
    <s v="1121092"/>
    <s v="000000"/>
    <x v="9"/>
    <s v="0000000"/>
    <n v="2015"/>
    <x v="0"/>
    <x v="9"/>
    <n v="0"/>
    <n v="0"/>
    <n v="0"/>
    <n v="0"/>
    <n v="0"/>
    <s v="N/A"/>
    <n v="0"/>
    <n v="0"/>
    <n v="0"/>
    <n v="0"/>
    <n v="0"/>
    <n v="0"/>
    <n v="0"/>
    <n v="0"/>
    <n v="0"/>
    <n v="0"/>
    <n v="0"/>
    <n v="0"/>
    <n v="0"/>
    <s v="FED HOUSNG &amp; COMM DEV FND"/>
    <s v="FHCD SPC SRA C13972"/>
    <s v="DEFAULT"/>
    <s v="Default"/>
  </r>
  <r>
    <x v="0"/>
    <s v="1121092"/>
    <s v="000000"/>
    <x v="17"/>
    <s v="0000000"/>
    <n v="2015"/>
    <x v="1"/>
    <x v="17"/>
    <n v="0"/>
    <n v="0"/>
    <n v="70789"/>
    <n v="0"/>
    <n v="-70789"/>
    <s v="N/A"/>
    <n v="0"/>
    <n v="70789"/>
    <n v="0"/>
    <n v="0"/>
    <n v="0"/>
    <n v="0"/>
    <n v="0"/>
    <n v="0"/>
    <n v="0"/>
    <n v="0"/>
    <n v="0"/>
    <n v="0"/>
    <n v="0"/>
    <s v="FED HOUSNG &amp; COMM DEV FND"/>
    <s v="FHCD SPC SRA C13972"/>
    <s v="DEFAULT"/>
    <s v="Default"/>
  </r>
  <r>
    <x v="0"/>
    <s v="1121092"/>
    <s v="000000"/>
    <x v="29"/>
    <s v="0000000"/>
    <n v="2015"/>
    <x v="1"/>
    <x v="29"/>
    <n v="0"/>
    <n v="0"/>
    <n v="0"/>
    <n v="0"/>
    <n v="0"/>
    <s v="N/A"/>
    <n v="0"/>
    <n v="0"/>
    <n v="0"/>
    <n v="0"/>
    <n v="0"/>
    <n v="0"/>
    <n v="0"/>
    <n v="0"/>
    <n v="0"/>
    <n v="0"/>
    <n v="0"/>
    <n v="0"/>
    <n v="0"/>
    <s v="FED HOUSNG &amp; COMM DEV FND"/>
    <s v="FHCD SPC SRA C13972"/>
    <s v="DEFAULT"/>
    <s v="Default"/>
  </r>
  <r>
    <x v="0"/>
    <s v="1121092"/>
    <s v="000000"/>
    <x v="35"/>
    <s v="0000000"/>
    <n v="2015"/>
    <x v="1"/>
    <x v="35"/>
    <n v="0"/>
    <n v="0"/>
    <n v="-70789"/>
    <n v="0"/>
    <n v="70789"/>
    <s v="N/A"/>
    <n v="0"/>
    <n v="0"/>
    <n v="0"/>
    <n v="0"/>
    <n v="0"/>
    <n v="0"/>
    <n v="0"/>
    <n v="-70789"/>
    <n v="0"/>
    <n v="0"/>
    <n v="0"/>
    <n v="0"/>
    <n v="0"/>
    <s v="FED HOUSNG &amp; COMM DEV FND"/>
    <s v="FHCD SPC SRA C13972"/>
    <s v="DEFAULT"/>
    <s v="Default"/>
  </r>
  <r>
    <x v="0"/>
    <s v="1121092"/>
    <s v="350080"/>
    <x v="63"/>
    <s v="0000000"/>
    <n v="2015"/>
    <x v="4"/>
    <x v="63"/>
    <n v="0"/>
    <n v="0"/>
    <n v="0"/>
    <n v="0"/>
    <n v="0"/>
    <s v="N/A"/>
    <n v="0"/>
    <n v="0"/>
    <n v="0"/>
    <n v="0"/>
    <n v="0"/>
    <n v="0"/>
    <n v="0"/>
    <n v="0"/>
    <n v="0"/>
    <n v="0"/>
    <n v="0"/>
    <n v="0"/>
    <n v="0"/>
    <s v="FED HOUSNG &amp; COMM DEV FND"/>
    <s v="FHCD SPC SRA C13972"/>
    <s v="SPC GRANT #2"/>
    <s v="Default"/>
  </r>
  <r>
    <x v="0"/>
    <s v="1121092"/>
    <s v="350080"/>
    <x v="63"/>
    <s v="5590000"/>
    <n v="2015"/>
    <x v="4"/>
    <x v="63"/>
    <n v="0"/>
    <n v="0"/>
    <n v="109.21000000000001"/>
    <n v="0"/>
    <n v="-109.21000000000001"/>
    <s v="N/A"/>
    <n v="0"/>
    <n v="0"/>
    <n v="0"/>
    <n v="109.21000000000001"/>
    <n v="0"/>
    <n v="0"/>
    <n v="0"/>
    <n v="0"/>
    <n v="0"/>
    <n v="0"/>
    <n v="0"/>
    <n v="0"/>
    <n v="0"/>
    <s v="FED HOUSNG &amp; COMM DEV FND"/>
    <s v="FHCD SPC SRA C13972"/>
    <s v="SPC GRANT #2"/>
    <s v="HOUSING AND COMMUNITY DEVELOPMENT"/>
  </r>
  <r>
    <x v="0"/>
    <s v="1121092"/>
    <s v="350080"/>
    <x v="41"/>
    <s v="5590000"/>
    <n v="2015"/>
    <x v="3"/>
    <x v="41"/>
    <n v="0"/>
    <n v="0"/>
    <n v="0"/>
    <n v="0"/>
    <n v="0"/>
    <s v="N/A"/>
    <n v="0"/>
    <n v="0"/>
    <n v="0"/>
    <n v="0"/>
    <n v="0"/>
    <n v="0"/>
    <n v="0"/>
    <n v="0"/>
    <n v="0"/>
    <n v="0"/>
    <n v="0"/>
    <n v="0"/>
    <n v="0"/>
    <s v="FED HOUSNG &amp; COMM DEV FND"/>
    <s v="FHCD SPC SRA C13972"/>
    <s v="SPC GRANT #2"/>
    <s v="HOUSING AND COMMUNITY DEVELOPMENT"/>
  </r>
  <r>
    <x v="0"/>
    <s v="1121092"/>
    <s v="350080"/>
    <x v="136"/>
    <s v="5590000"/>
    <n v="2015"/>
    <x v="3"/>
    <x v="136"/>
    <n v="0"/>
    <n v="0"/>
    <n v="0"/>
    <n v="0"/>
    <n v="0"/>
    <s v="N/A"/>
    <n v="0"/>
    <n v="0"/>
    <n v="0"/>
    <n v="0"/>
    <n v="0"/>
    <n v="0"/>
    <n v="0"/>
    <n v="0"/>
    <n v="0"/>
    <n v="0"/>
    <n v="0"/>
    <n v="0"/>
    <n v="0"/>
    <s v="FED HOUSNG &amp; COMM DEV FND"/>
    <s v="FHCD SPC SRA C13972"/>
    <s v="SPC GRANT #2"/>
    <s v="HOUSING AND COMMUNITY DEVELOPMENT"/>
  </r>
  <r>
    <x v="0"/>
    <s v="1121092"/>
    <s v="350080"/>
    <x v="136"/>
    <s v="5592000"/>
    <n v="2015"/>
    <x v="3"/>
    <x v="136"/>
    <n v="0"/>
    <n v="0"/>
    <n v="-109.21000000000001"/>
    <n v="0"/>
    <n v="109.21000000000001"/>
    <s v="N/A"/>
    <n v="0"/>
    <n v="0"/>
    <n v="-109.21000000000001"/>
    <n v="0"/>
    <n v="0"/>
    <n v="0"/>
    <n v="0"/>
    <n v="0"/>
    <n v="0"/>
    <n v="0"/>
    <n v="0"/>
    <n v="0"/>
    <n v="0"/>
    <s v="FED HOUSNG &amp; COMM DEV FND"/>
    <s v="FHCD SPC SRA C13972"/>
    <s v="SPC GRANT #2"/>
    <s v="HOUSING AND COMMUNITY SERVICES"/>
  </r>
  <r>
    <x v="0"/>
    <s v="1121092"/>
    <s v="350080"/>
    <x v="108"/>
    <s v="0000000"/>
    <n v="2015"/>
    <x v="3"/>
    <x v="108"/>
    <n v="0"/>
    <n v="0"/>
    <n v="0"/>
    <n v="0"/>
    <n v="0"/>
    <s v="N/A"/>
    <n v="0"/>
    <n v="-70789"/>
    <n v="0"/>
    <n v="0"/>
    <n v="0"/>
    <n v="0"/>
    <n v="0"/>
    <n v="70789"/>
    <n v="0"/>
    <n v="0"/>
    <n v="0"/>
    <n v="0"/>
    <n v="0"/>
    <s v="FED HOUSNG &amp; COMM DEV FND"/>
    <s v="FHCD SPC SRA C13972"/>
    <s v="SPC GRANT #2"/>
    <s v="Default"/>
  </r>
  <r>
    <x v="0"/>
    <s v="1121092"/>
    <s v="350080"/>
    <x v="108"/>
    <s v="5590000"/>
    <n v="2015"/>
    <x v="3"/>
    <x v="108"/>
    <n v="0"/>
    <n v="0"/>
    <n v="0"/>
    <n v="0"/>
    <n v="0"/>
    <s v="N/A"/>
    <n v="0"/>
    <n v="0"/>
    <n v="0"/>
    <n v="0"/>
    <n v="0"/>
    <n v="0"/>
    <n v="0"/>
    <n v="0"/>
    <n v="0"/>
    <n v="0"/>
    <n v="0"/>
    <n v="0"/>
    <n v="0"/>
    <s v="FED HOUSNG &amp; COMM DEV FND"/>
    <s v="FHCD SPC SRA C13972"/>
    <s v="SPC GRANT #2"/>
    <s v="HOUSING AND COMMUNITY DEVELOPMENT"/>
  </r>
  <r>
    <x v="0"/>
    <s v="1121092"/>
    <s v="350080"/>
    <x v="104"/>
    <s v="0000000"/>
    <n v="2015"/>
    <x v="3"/>
    <x v="104"/>
    <n v="0"/>
    <n v="0"/>
    <n v="0"/>
    <n v="0"/>
    <n v="0"/>
    <s v="N/A"/>
    <n v="0"/>
    <n v="0"/>
    <n v="0"/>
    <n v="0"/>
    <n v="0"/>
    <n v="0"/>
    <n v="0"/>
    <n v="0"/>
    <n v="0"/>
    <n v="0"/>
    <n v="0"/>
    <n v="0"/>
    <n v="0"/>
    <s v="FED HOUSNG &amp; COMM DEV FND"/>
    <s v="FHCD SPC SRA C13972"/>
    <s v="SPC GRANT #2"/>
    <s v="Default"/>
  </r>
  <r>
    <x v="0"/>
    <s v="1121092"/>
    <s v="350080"/>
    <x v="104"/>
    <s v="5590000"/>
    <n v="2015"/>
    <x v="3"/>
    <x v="104"/>
    <n v="0"/>
    <n v="0"/>
    <n v="0"/>
    <n v="0"/>
    <n v="0"/>
    <s v="N/A"/>
    <n v="0"/>
    <n v="0"/>
    <n v="0"/>
    <n v="0"/>
    <n v="0"/>
    <n v="0"/>
    <n v="0"/>
    <n v="0"/>
    <n v="0"/>
    <n v="0"/>
    <n v="0"/>
    <n v="0"/>
    <n v="0"/>
    <s v="FED HOUSNG &amp; COMM DEV FND"/>
    <s v="FHCD SPC SRA C13972"/>
    <s v="SPC GRANT #2"/>
    <s v="HOUSING AND COMMUNITY DEVELOPMENT"/>
  </r>
  <r>
    <x v="0"/>
    <s v="1121128"/>
    <s v="000000"/>
    <x v="6"/>
    <s v="0000000"/>
    <n v="2015"/>
    <x v="0"/>
    <x v="6"/>
    <n v="0"/>
    <n v="0"/>
    <n v="0"/>
    <n v="0"/>
    <n v="0"/>
    <s v="N/A"/>
    <n v="0"/>
    <n v="0"/>
    <n v="0"/>
    <n v="0"/>
    <n v="0"/>
    <n v="0"/>
    <n v="0"/>
    <n v="0"/>
    <n v="0"/>
    <n v="0"/>
    <n v="0"/>
    <n v="0"/>
    <n v="0"/>
    <s v="FED HOUSNG &amp; COMM DEV FND"/>
    <s v="FHCD HESG ADMIN-RRH E13"/>
    <s v="DEFAULT"/>
    <s v="Default"/>
  </r>
  <r>
    <x v="0"/>
    <s v="1121128"/>
    <s v="000000"/>
    <x v="9"/>
    <s v="0000000"/>
    <n v="2015"/>
    <x v="0"/>
    <x v="9"/>
    <n v="0"/>
    <n v="0"/>
    <n v="-165.38"/>
    <n v="0"/>
    <n v="165.38"/>
    <s v="N/A"/>
    <n v="0"/>
    <n v="0"/>
    <n v="0"/>
    <n v="0"/>
    <n v="0"/>
    <n v="0"/>
    <n v="-165.38"/>
    <n v="0"/>
    <n v="0"/>
    <n v="0"/>
    <n v="0"/>
    <n v="0"/>
    <n v="0"/>
    <s v="FED HOUSNG &amp; COMM DEV FND"/>
    <s v="FHCD HESG ADMIN-RRH E13"/>
    <s v="DEFAULT"/>
    <s v="Default"/>
  </r>
  <r>
    <x v="0"/>
    <s v="1121128"/>
    <s v="000000"/>
    <x v="29"/>
    <s v="0000000"/>
    <n v="2015"/>
    <x v="1"/>
    <x v="29"/>
    <n v="0"/>
    <n v="0"/>
    <n v="165.38"/>
    <n v="0"/>
    <n v="-165.38"/>
    <s v="N/A"/>
    <n v="0"/>
    <n v="0"/>
    <n v="0"/>
    <n v="0"/>
    <n v="0"/>
    <n v="0"/>
    <n v="165.38"/>
    <n v="0"/>
    <n v="0"/>
    <n v="0"/>
    <n v="0"/>
    <n v="0"/>
    <n v="0"/>
    <s v="FED HOUSNG &amp; COMM DEV FND"/>
    <s v="FHCD HESG ADMIN-RRH E13"/>
    <s v="DEFAULT"/>
    <s v="Default"/>
  </r>
  <r>
    <x v="0"/>
    <s v="1121128"/>
    <s v="350206"/>
    <x v="65"/>
    <s v="0000000"/>
    <n v="2015"/>
    <x v="4"/>
    <x v="65"/>
    <n v="0"/>
    <n v="0"/>
    <n v="0"/>
    <n v="0"/>
    <n v="0"/>
    <s v="N/A"/>
    <n v="0"/>
    <n v="0"/>
    <n v="0"/>
    <n v="0"/>
    <n v="0"/>
    <n v="0"/>
    <n v="0"/>
    <n v="0"/>
    <n v="0"/>
    <n v="0"/>
    <n v="0"/>
    <n v="0"/>
    <n v="0"/>
    <s v="FED HOUSNG &amp; COMM DEV FND"/>
    <s v="FHCD HESG ADMIN-RRH E13"/>
    <s v="ESG PROGRAM"/>
    <s v="Default"/>
  </r>
  <r>
    <x v="0"/>
    <s v="1121128"/>
    <s v="350206"/>
    <x v="38"/>
    <s v="5590000"/>
    <n v="2015"/>
    <x v="3"/>
    <x v="38"/>
    <n v="0"/>
    <n v="0"/>
    <n v="0"/>
    <n v="0"/>
    <n v="0"/>
    <s v="N/A"/>
    <n v="0"/>
    <n v="0"/>
    <n v="0"/>
    <n v="0"/>
    <n v="0"/>
    <n v="0"/>
    <n v="0"/>
    <n v="0"/>
    <n v="0"/>
    <n v="0"/>
    <n v="0"/>
    <n v="0"/>
    <n v="0"/>
    <s v="FED HOUSNG &amp; COMM DEV FND"/>
    <s v="FHCD HESG ADMIN-RRH E13"/>
    <s v="ESG PROGRAM"/>
    <s v="HOUSING AND COMMUNITY DEVELOPMENT"/>
  </r>
  <r>
    <x v="0"/>
    <s v="1121128"/>
    <s v="350206"/>
    <x v="105"/>
    <s v="5590000"/>
    <n v="2015"/>
    <x v="3"/>
    <x v="105"/>
    <n v="0"/>
    <n v="0"/>
    <n v="0"/>
    <n v="0"/>
    <n v="0"/>
    <s v="N/A"/>
    <n v="0"/>
    <n v="0"/>
    <n v="0"/>
    <n v="0"/>
    <n v="0"/>
    <n v="0"/>
    <n v="0"/>
    <n v="0"/>
    <n v="0"/>
    <n v="0"/>
    <n v="0"/>
    <n v="0"/>
    <n v="0"/>
    <s v="FED HOUSNG &amp; COMM DEV FND"/>
    <s v="FHCD HESG ADMIN-RRH E13"/>
    <s v="ESG PROGRAM"/>
    <s v="HOUSING AND COMMUNITY DEVELOPMENT"/>
  </r>
  <r>
    <x v="0"/>
    <s v="1121128"/>
    <s v="350206"/>
    <x v="70"/>
    <s v="5590000"/>
    <n v="2015"/>
    <x v="3"/>
    <x v="70"/>
    <n v="0"/>
    <n v="0"/>
    <n v="0"/>
    <n v="0"/>
    <n v="0"/>
    <s v="N/A"/>
    <n v="0"/>
    <n v="0"/>
    <n v="0"/>
    <n v="0"/>
    <n v="0"/>
    <n v="0"/>
    <n v="0"/>
    <n v="0"/>
    <n v="0"/>
    <n v="0"/>
    <n v="0"/>
    <n v="0"/>
    <n v="0"/>
    <s v="FED HOUSNG &amp; COMM DEV FND"/>
    <s v="FHCD HESG ADMIN-RRH E13"/>
    <s v="ESG PROGRAM"/>
    <s v="HOUSING AND COMMUNITY DEVELOPMENT"/>
  </r>
  <r>
    <x v="0"/>
    <s v="1121128"/>
    <s v="350206"/>
    <x v="71"/>
    <s v="5590000"/>
    <n v="2015"/>
    <x v="3"/>
    <x v="71"/>
    <n v="0"/>
    <n v="0"/>
    <n v="0"/>
    <n v="0"/>
    <n v="0"/>
    <s v="N/A"/>
    <n v="0"/>
    <n v="0"/>
    <n v="0"/>
    <n v="0"/>
    <n v="0"/>
    <n v="0"/>
    <n v="0"/>
    <n v="0"/>
    <n v="0"/>
    <n v="0"/>
    <n v="0"/>
    <n v="0"/>
    <n v="0"/>
    <s v="FED HOUSNG &amp; COMM DEV FND"/>
    <s v="FHCD HESG ADMIN-RRH E13"/>
    <s v="ESG PROGRAM"/>
    <s v="HOUSING AND COMMUNITY DEVELOPMENT"/>
  </r>
  <r>
    <x v="0"/>
    <s v="1121128"/>
    <s v="350206"/>
    <x v="72"/>
    <s v="5590000"/>
    <n v="2015"/>
    <x v="3"/>
    <x v="72"/>
    <n v="0"/>
    <n v="0"/>
    <n v="0"/>
    <n v="0"/>
    <n v="0"/>
    <s v="N/A"/>
    <n v="0"/>
    <n v="0"/>
    <n v="0"/>
    <n v="0"/>
    <n v="0"/>
    <n v="0"/>
    <n v="0"/>
    <n v="0"/>
    <n v="0"/>
    <n v="0"/>
    <n v="0"/>
    <n v="0"/>
    <n v="0"/>
    <s v="FED HOUSNG &amp; COMM DEV FND"/>
    <s v="FHCD HESG ADMIN-RRH E13"/>
    <s v="ESG PROGRAM"/>
    <s v="HOUSING AND COMMUNITY DEVELOPMENT"/>
  </r>
  <r>
    <x v="0"/>
    <s v="1121128"/>
    <s v="350206"/>
    <x v="136"/>
    <s v="5590000"/>
    <n v="2015"/>
    <x v="3"/>
    <x v="136"/>
    <n v="0"/>
    <n v="0"/>
    <n v="0"/>
    <n v="0"/>
    <n v="0"/>
    <s v="N/A"/>
    <n v="0"/>
    <n v="0"/>
    <n v="0"/>
    <n v="0"/>
    <n v="0"/>
    <n v="0"/>
    <n v="0"/>
    <n v="0"/>
    <n v="0"/>
    <n v="0"/>
    <n v="0"/>
    <n v="0"/>
    <n v="0"/>
    <s v="FED HOUSNG &amp; COMM DEV FND"/>
    <s v="FHCD HESG ADMIN-RRH E13"/>
    <s v="ESG PROGRAM"/>
    <s v="HOUSING AND COMMUNITY DEVELOPMENT"/>
  </r>
  <r>
    <x v="0"/>
    <s v="1121182"/>
    <s v="000000"/>
    <x v="6"/>
    <s v="0000000"/>
    <n v="2015"/>
    <x v="0"/>
    <x v="6"/>
    <n v="0"/>
    <n v="0"/>
    <n v="0"/>
    <n v="0"/>
    <n v="0"/>
    <s v="N/A"/>
    <n v="0"/>
    <n v="0"/>
    <n v="0"/>
    <n v="0"/>
    <n v="0"/>
    <n v="0"/>
    <n v="0"/>
    <n v="0"/>
    <n v="0"/>
    <n v="0"/>
    <n v="0"/>
    <n v="0"/>
    <n v="0"/>
    <s v="FED HOUSNG &amp; COMM DEV FND"/>
    <s v="FHCD MSC RAPID REHOUSING E13"/>
    <s v="DEFAULT"/>
    <s v="Default"/>
  </r>
  <r>
    <x v="0"/>
    <s v="1121182"/>
    <s v="000000"/>
    <x v="9"/>
    <s v="0000000"/>
    <n v="2015"/>
    <x v="0"/>
    <x v="9"/>
    <n v="0"/>
    <n v="0"/>
    <n v="165.38"/>
    <n v="0"/>
    <n v="-165.38"/>
    <s v="N/A"/>
    <n v="0"/>
    <n v="0"/>
    <n v="0"/>
    <n v="0"/>
    <n v="0"/>
    <n v="0"/>
    <n v="165.38"/>
    <n v="0"/>
    <n v="0"/>
    <n v="0"/>
    <n v="0"/>
    <n v="0"/>
    <n v="0"/>
    <s v="FED HOUSNG &amp; COMM DEV FND"/>
    <s v="FHCD MSC RAPID REHOUSING E13"/>
    <s v="DEFAULT"/>
    <s v="Default"/>
  </r>
  <r>
    <x v="0"/>
    <s v="1121182"/>
    <s v="000000"/>
    <x v="29"/>
    <s v="0000000"/>
    <n v="2015"/>
    <x v="1"/>
    <x v="29"/>
    <n v="0"/>
    <n v="0"/>
    <n v="-165.38"/>
    <n v="0"/>
    <n v="165.38"/>
    <s v="N/A"/>
    <n v="0"/>
    <n v="0"/>
    <n v="0"/>
    <n v="0"/>
    <n v="0"/>
    <n v="0"/>
    <n v="-165.38"/>
    <n v="0"/>
    <n v="0"/>
    <n v="0"/>
    <n v="0"/>
    <n v="0"/>
    <n v="0"/>
    <s v="FED HOUSNG &amp; COMM DEV FND"/>
    <s v="FHCD MSC RAPID REHOUSING E13"/>
    <s v="DEFAULT"/>
    <s v="Default"/>
  </r>
  <r>
    <x v="0"/>
    <s v="1121182"/>
    <s v="350206"/>
    <x v="65"/>
    <s v="0000000"/>
    <n v="2015"/>
    <x v="4"/>
    <x v="65"/>
    <n v="0"/>
    <n v="0"/>
    <n v="0"/>
    <n v="0"/>
    <n v="0"/>
    <s v="N/A"/>
    <n v="0"/>
    <n v="0"/>
    <n v="0"/>
    <n v="0"/>
    <n v="0"/>
    <n v="0"/>
    <n v="0"/>
    <n v="0"/>
    <n v="0"/>
    <n v="0"/>
    <n v="0"/>
    <n v="0"/>
    <n v="0"/>
    <s v="FED HOUSNG &amp; COMM DEV FND"/>
    <s v="FHCD MSC RAPID REHOUSING E13"/>
    <s v="ESG PROGRAM"/>
    <s v="Default"/>
  </r>
  <r>
    <x v="0"/>
    <s v="1121182"/>
    <s v="350206"/>
    <x v="41"/>
    <s v="5590000"/>
    <n v="2015"/>
    <x v="3"/>
    <x v="41"/>
    <n v="0"/>
    <n v="0"/>
    <n v="0"/>
    <n v="0"/>
    <n v="0"/>
    <s v="N/A"/>
    <n v="0"/>
    <n v="0"/>
    <n v="0"/>
    <n v="0"/>
    <n v="0"/>
    <n v="0"/>
    <n v="0"/>
    <n v="0"/>
    <n v="0"/>
    <n v="0"/>
    <n v="0"/>
    <n v="0"/>
    <n v="0"/>
    <s v="FED HOUSNG &amp; COMM DEV FND"/>
    <s v="FHCD MSC RAPID REHOUSING E13"/>
    <s v="ESG PROGRAM"/>
    <s v="HOUSING AND COMMUNITY DEVELOPMENT"/>
  </r>
  <r>
    <x v="0"/>
    <s v="1121182"/>
    <s v="350206"/>
    <x v="108"/>
    <s v="5590000"/>
    <n v="2015"/>
    <x v="3"/>
    <x v="108"/>
    <n v="0"/>
    <n v="0"/>
    <n v="0"/>
    <n v="0"/>
    <n v="0"/>
    <s v="N/A"/>
    <n v="0"/>
    <n v="0"/>
    <n v="0"/>
    <n v="0"/>
    <n v="0"/>
    <n v="0"/>
    <n v="0"/>
    <n v="0"/>
    <n v="0"/>
    <n v="0"/>
    <n v="0"/>
    <n v="0"/>
    <n v="0"/>
    <s v="FED HOUSNG &amp; COMM DEV FND"/>
    <s v="FHCD MSC RAPID REHOUSING E13"/>
    <s v="ESG PROGRAM"/>
    <s v="HOUSING AND COMMUNITY DEVELOPMENT"/>
  </r>
  <r>
    <x v="0"/>
    <s v="1121250"/>
    <s v="000000"/>
    <x v="6"/>
    <s v="0000000"/>
    <n v="2015"/>
    <x v="0"/>
    <x v="6"/>
    <n v="0"/>
    <n v="0"/>
    <n v="0"/>
    <n v="0"/>
    <n v="0"/>
    <s v="N/A"/>
    <n v="0"/>
    <n v="0"/>
    <n v="0"/>
    <n v="0"/>
    <n v="0"/>
    <n v="0"/>
    <n v="0"/>
    <n v="0"/>
    <n v="0"/>
    <n v="0"/>
    <n v="0"/>
    <n v="0"/>
    <n v="0"/>
    <s v="FED HOUSNG &amp; COMM DEV FND"/>
    <s v="FHCD SUSIE BURGETT"/>
    <s v="DEFAULT"/>
    <s v="Default"/>
  </r>
  <r>
    <x v="0"/>
    <s v="1121250"/>
    <s v="000000"/>
    <x v="9"/>
    <s v="0000000"/>
    <n v="2015"/>
    <x v="0"/>
    <x v="9"/>
    <n v="0"/>
    <n v="0"/>
    <n v="0"/>
    <n v="0"/>
    <n v="0"/>
    <s v="N/A"/>
    <n v="0"/>
    <n v="0"/>
    <n v="0"/>
    <n v="0"/>
    <n v="0"/>
    <n v="0"/>
    <n v="0"/>
    <n v="0"/>
    <n v="0"/>
    <n v="0"/>
    <n v="0"/>
    <n v="0"/>
    <n v="0"/>
    <s v="FED HOUSNG &amp; COMM DEV FND"/>
    <s v="FHCD SUSIE BURGETT"/>
    <s v="DEFAULT"/>
    <s v="Default"/>
  </r>
  <r>
    <x v="0"/>
    <s v="1121250"/>
    <s v="000000"/>
    <x v="29"/>
    <s v="0000000"/>
    <n v="2015"/>
    <x v="1"/>
    <x v="29"/>
    <n v="0"/>
    <n v="0"/>
    <n v="0"/>
    <n v="0"/>
    <n v="0"/>
    <s v="N/A"/>
    <n v="0"/>
    <n v="0"/>
    <n v="0"/>
    <n v="0"/>
    <n v="0"/>
    <n v="0"/>
    <n v="0"/>
    <n v="0"/>
    <n v="0"/>
    <n v="0"/>
    <n v="0"/>
    <n v="0"/>
    <n v="0"/>
    <s v="FED HOUSNG &amp; COMM DEV FND"/>
    <s v="FHCD SUSIE BURGETT"/>
    <s v="DEFAULT"/>
    <s v="Default"/>
  </r>
  <r>
    <x v="0"/>
    <s v="1121250"/>
    <s v="350002"/>
    <x v="37"/>
    <s v="0000000"/>
    <n v="2015"/>
    <x v="4"/>
    <x v="37"/>
    <n v="0"/>
    <n v="0"/>
    <n v="0"/>
    <n v="0"/>
    <n v="0"/>
    <s v="N/A"/>
    <n v="0"/>
    <n v="0"/>
    <n v="0"/>
    <n v="0"/>
    <n v="0"/>
    <n v="0"/>
    <n v="0"/>
    <n v="0"/>
    <n v="0"/>
    <n v="0"/>
    <n v="0"/>
    <n v="0"/>
    <n v="0"/>
    <s v="FED HOUSNG &amp; COMM DEV FND"/>
    <s v="FHCD SUSIE BURGETT"/>
    <s v="IDIS HOME OWNERS REHAB"/>
    <s v="Default"/>
  </r>
  <r>
    <x v="0"/>
    <s v="1121250"/>
    <s v="350002"/>
    <x v="36"/>
    <s v="5590000"/>
    <n v="2015"/>
    <x v="3"/>
    <x v="36"/>
    <n v="0"/>
    <n v="0"/>
    <n v="0"/>
    <n v="0"/>
    <n v="0"/>
    <s v="N/A"/>
    <n v="0"/>
    <n v="0"/>
    <n v="0"/>
    <n v="0"/>
    <n v="0"/>
    <n v="0"/>
    <n v="0"/>
    <n v="0"/>
    <n v="0"/>
    <n v="0"/>
    <n v="0"/>
    <n v="0"/>
    <n v="0"/>
    <s v="FED HOUSNG &amp; COMM DEV FND"/>
    <s v="FHCD SUSIE BURGETT"/>
    <s v="IDIS HOME OWNERS REHAB"/>
    <s v="HOUSING AND COMMUNITY DEVELOPMENT"/>
  </r>
  <r>
    <x v="0"/>
    <s v="1121250"/>
    <s v="350002"/>
    <x v="108"/>
    <s v="5590000"/>
    <n v="2015"/>
    <x v="3"/>
    <x v="108"/>
    <n v="0"/>
    <n v="0"/>
    <n v="0"/>
    <n v="0"/>
    <n v="0"/>
    <s v="N/A"/>
    <n v="0"/>
    <n v="0"/>
    <n v="0"/>
    <n v="0"/>
    <n v="0"/>
    <n v="0"/>
    <n v="0"/>
    <n v="0"/>
    <n v="0"/>
    <n v="0"/>
    <n v="0"/>
    <n v="0"/>
    <n v="0"/>
    <s v="FED HOUSNG &amp; COMM DEV FND"/>
    <s v="FHCD SUSIE BURGETT"/>
    <s v="IDIS HOME OWNERS REHAB"/>
    <s v="HOUSING AND COMMUNITY DEVELOPMENT"/>
  </r>
  <r>
    <x v="0"/>
    <s v="1121350"/>
    <s v="350004"/>
    <x v="37"/>
    <s v="0000000"/>
    <n v="2015"/>
    <x v="4"/>
    <x v="37"/>
    <n v="0"/>
    <n v="0"/>
    <n v="0"/>
    <n v="0"/>
    <n v="0"/>
    <s v="N/A"/>
    <n v="0"/>
    <n v="0"/>
    <n v="0"/>
    <n v="0"/>
    <n v="0"/>
    <n v="0"/>
    <n v="0"/>
    <n v="0"/>
    <n v="0"/>
    <n v="0"/>
    <n v="0"/>
    <n v="0"/>
    <n v="0"/>
    <s v="FED HOUSNG &amp; COMM DEV FND"/>
    <s v="WLR Lab Mercer Island SB"/>
    <s v="HOME PROGRAM INCOME"/>
    <s v="Default"/>
  </r>
  <r>
    <x v="0"/>
    <s v="1121521"/>
    <s v="000000"/>
    <x v="6"/>
    <s v="0000000"/>
    <n v="2015"/>
    <x v="0"/>
    <x v="6"/>
    <n v="0"/>
    <n v="0"/>
    <n v="0"/>
    <n v="0"/>
    <n v="0"/>
    <s v="N/A"/>
    <n v="0"/>
    <n v="0"/>
    <n v="0"/>
    <n v="0"/>
    <n v="0"/>
    <n v="0"/>
    <n v="0"/>
    <n v="0"/>
    <n v="0"/>
    <n v="0"/>
    <n v="0"/>
    <n v="0"/>
    <n v="0"/>
    <s v="FED HOUSNG &amp; COMM DEV FND"/>
    <s v="FHCD JOSHUA MERRITT"/>
    <s v="DEFAULT"/>
    <s v="Default"/>
  </r>
  <r>
    <x v="0"/>
    <s v="1121521"/>
    <s v="000000"/>
    <x v="9"/>
    <s v="0000000"/>
    <n v="2015"/>
    <x v="0"/>
    <x v="9"/>
    <n v="0"/>
    <n v="0"/>
    <n v="0"/>
    <n v="0"/>
    <n v="0"/>
    <s v="N/A"/>
    <n v="0"/>
    <n v="0"/>
    <n v="0"/>
    <n v="0"/>
    <n v="0"/>
    <n v="0"/>
    <n v="0"/>
    <n v="0"/>
    <n v="0"/>
    <n v="0"/>
    <n v="0"/>
    <n v="0"/>
    <n v="0"/>
    <s v="FED HOUSNG &amp; COMM DEV FND"/>
    <s v="FHCD JOSHUA MERRITT"/>
    <s v="DEFAULT"/>
    <s v="Default"/>
  </r>
  <r>
    <x v="0"/>
    <s v="1121521"/>
    <s v="000000"/>
    <x v="29"/>
    <s v="0000000"/>
    <n v="2015"/>
    <x v="1"/>
    <x v="29"/>
    <n v="0"/>
    <n v="0"/>
    <n v="0"/>
    <n v="0"/>
    <n v="0"/>
    <s v="N/A"/>
    <n v="0"/>
    <n v="0"/>
    <n v="0"/>
    <n v="0"/>
    <n v="0"/>
    <n v="0"/>
    <n v="0"/>
    <n v="0"/>
    <n v="0"/>
    <n v="0"/>
    <n v="0"/>
    <n v="0"/>
    <n v="0"/>
    <s v="FED HOUSNG &amp; COMM DEV FND"/>
    <s v="FHCD JOSHUA MERRITT"/>
    <s v="DEFAULT"/>
    <s v="Default"/>
  </r>
  <r>
    <x v="0"/>
    <s v="1121521"/>
    <s v="350002"/>
    <x v="43"/>
    <s v="0000000"/>
    <n v="2015"/>
    <x v="4"/>
    <x v="43"/>
    <n v="0"/>
    <n v="0"/>
    <n v="0"/>
    <n v="0"/>
    <n v="0"/>
    <s v="N/A"/>
    <n v="0"/>
    <n v="0"/>
    <n v="0"/>
    <n v="0"/>
    <n v="0"/>
    <n v="0"/>
    <n v="0"/>
    <n v="0"/>
    <n v="0"/>
    <n v="0"/>
    <n v="0"/>
    <n v="0"/>
    <n v="0"/>
    <s v="FED HOUSNG &amp; COMM DEV FND"/>
    <s v="FHCD JOSHUA MERRITT"/>
    <s v="IDIS HOME OWNERS REHAB"/>
    <s v="Default"/>
  </r>
  <r>
    <x v="0"/>
    <s v="1121521"/>
    <s v="350002"/>
    <x v="37"/>
    <s v="0000000"/>
    <n v="2015"/>
    <x v="4"/>
    <x v="37"/>
    <n v="0"/>
    <n v="0"/>
    <n v="0"/>
    <n v="0"/>
    <n v="0"/>
    <s v="N/A"/>
    <n v="0"/>
    <n v="0"/>
    <n v="0"/>
    <n v="0"/>
    <n v="0"/>
    <n v="0"/>
    <n v="0"/>
    <n v="0"/>
    <n v="0"/>
    <n v="0"/>
    <n v="0"/>
    <n v="0"/>
    <n v="0"/>
    <s v="FED HOUSNG &amp; COMM DEV FND"/>
    <s v="FHCD JOSHUA MERRITT"/>
    <s v="IDIS HOME OWNERS REHAB"/>
    <s v="Default"/>
  </r>
  <r>
    <x v="0"/>
    <s v="1121521"/>
    <s v="350002"/>
    <x v="36"/>
    <s v="5590000"/>
    <n v="2015"/>
    <x v="3"/>
    <x v="36"/>
    <n v="0"/>
    <n v="0"/>
    <n v="0"/>
    <n v="0"/>
    <n v="0"/>
    <s v="N/A"/>
    <n v="0"/>
    <n v="0"/>
    <n v="0"/>
    <n v="0"/>
    <n v="0"/>
    <n v="0"/>
    <n v="0"/>
    <n v="0"/>
    <n v="0"/>
    <n v="0"/>
    <n v="0"/>
    <n v="0"/>
    <n v="0"/>
    <s v="FED HOUSNG &amp; COMM DEV FND"/>
    <s v="FHCD JOSHUA MERRITT"/>
    <s v="IDIS HOME OWNERS REHAB"/>
    <s v="HOUSING AND COMMUNITY DEVELOPMENT"/>
  </r>
  <r>
    <x v="0"/>
    <s v="1121521"/>
    <s v="350002"/>
    <x v="108"/>
    <s v="5590000"/>
    <n v="2015"/>
    <x v="3"/>
    <x v="108"/>
    <n v="0"/>
    <n v="0"/>
    <n v="0"/>
    <n v="0"/>
    <n v="0"/>
    <s v="N/A"/>
    <n v="0"/>
    <n v="0"/>
    <n v="0"/>
    <n v="0"/>
    <n v="0"/>
    <n v="0"/>
    <n v="0"/>
    <n v="0"/>
    <n v="0"/>
    <n v="0"/>
    <n v="0"/>
    <n v="0"/>
    <n v="0"/>
    <s v="FED HOUSNG &amp; COMM DEV FND"/>
    <s v="FHCD JOSHUA MERRITT"/>
    <s v="IDIS HOME OWNERS REHAB"/>
    <s v="HOUSING AND COMMUNITY DEVELOPMENT"/>
  </r>
  <r>
    <x v="0"/>
    <s v="1121522"/>
    <s v="000000"/>
    <x v="6"/>
    <s v="0000000"/>
    <n v="2015"/>
    <x v="0"/>
    <x v="6"/>
    <n v="0"/>
    <n v="0"/>
    <n v="0"/>
    <n v="0"/>
    <n v="0"/>
    <s v="N/A"/>
    <n v="0"/>
    <n v="0"/>
    <n v="0"/>
    <n v="0"/>
    <n v="0"/>
    <n v="0"/>
    <n v="0"/>
    <n v="0"/>
    <n v="0"/>
    <n v="0"/>
    <n v="0"/>
    <n v="0"/>
    <n v="0"/>
    <s v="FED HOUSNG &amp; COMM DEV FND"/>
    <s v="FHCD EDNA TUCKER"/>
    <s v="DEFAULT"/>
    <s v="Default"/>
  </r>
  <r>
    <x v="0"/>
    <s v="1121522"/>
    <s v="000000"/>
    <x v="9"/>
    <s v="0000000"/>
    <n v="2015"/>
    <x v="0"/>
    <x v="9"/>
    <n v="0"/>
    <n v="0"/>
    <n v="0"/>
    <n v="0"/>
    <n v="0"/>
    <s v="N/A"/>
    <n v="0"/>
    <n v="0"/>
    <n v="0"/>
    <n v="0"/>
    <n v="0"/>
    <n v="0"/>
    <n v="0"/>
    <n v="0"/>
    <n v="0"/>
    <n v="0"/>
    <n v="0"/>
    <n v="0"/>
    <n v="0"/>
    <s v="FED HOUSNG &amp; COMM DEV FND"/>
    <s v="FHCD EDNA TUCKER"/>
    <s v="DEFAULT"/>
    <s v="Default"/>
  </r>
  <r>
    <x v="0"/>
    <s v="1121522"/>
    <s v="000000"/>
    <x v="29"/>
    <s v="0000000"/>
    <n v="2015"/>
    <x v="1"/>
    <x v="29"/>
    <n v="0"/>
    <n v="0"/>
    <n v="0"/>
    <n v="0"/>
    <n v="0"/>
    <s v="N/A"/>
    <n v="0"/>
    <n v="0"/>
    <n v="0"/>
    <n v="0"/>
    <n v="0"/>
    <n v="0"/>
    <n v="0"/>
    <n v="0"/>
    <n v="0"/>
    <n v="0"/>
    <n v="0"/>
    <n v="0"/>
    <n v="0"/>
    <s v="FED HOUSNG &amp; COMM DEV FND"/>
    <s v="FHCD EDNA TUCKER"/>
    <s v="DEFAULT"/>
    <s v="Default"/>
  </r>
  <r>
    <x v="0"/>
    <s v="1121522"/>
    <s v="350002"/>
    <x v="43"/>
    <s v="0000000"/>
    <n v="2015"/>
    <x v="4"/>
    <x v="43"/>
    <n v="0"/>
    <n v="0"/>
    <n v="0"/>
    <n v="0"/>
    <n v="0"/>
    <s v="N/A"/>
    <n v="0"/>
    <n v="0"/>
    <n v="0"/>
    <n v="0"/>
    <n v="0"/>
    <n v="0"/>
    <n v="0"/>
    <n v="0"/>
    <n v="0"/>
    <n v="0"/>
    <n v="0"/>
    <n v="0"/>
    <n v="0"/>
    <s v="FED HOUSNG &amp; COMM DEV FND"/>
    <s v="FHCD EDNA TUCKER"/>
    <s v="IDIS HOME OWNERS REHAB"/>
    <s v="Default"/>
  </r>
  <r>
    <x v="0"/>
    <s v="1121522"/>
    <s v="350002"/>
    <x v="37"/>
    <s v="0000000"/>
    <n v="2015"/>
    <x v="4"/>
    <x v="37"/>
    <n v="0"/>
    <n v="0"/>
    <n v="0"/>
    <n v="0"/>
    <n v="0"/>
    <s v="N/A"/>
    <n v="0"/>
    <n v="0"/>
    <n v="0"/>
    <n v="0"/>
    <n v="0"/>
    <n v="0"/>
    <n v="0"/>
    <n v="0"/>
    <n v="0"/>
    <n v="0"/>
    <n v="0"/>
    <n v="0"/>
    <n v="0"/>
    <s v="FED HOUSNG &amp; COMM DEV FND"/>
    <s v="FHCD EDNA TUCKER"/>
    <s v="IDIS HOME OWNERS REHAB"/>
    <s v="Default"/>
  </r>
  <r>
    <x v="0"/>
    <s v="1121522"/>
    <s v="350002"/>
    <x v="36"/>
    <s v="5590000"/>
    <n v="2015"/>
    <x v="3"/>
    <x v="36"/>
    <n v="0"/>
    <n v="0"/>
    <n v="0"/>
    <n v="0"/>
    <n v="0"/>
    <s v="N/A"/>
    <n v="0"/>
    <n v="0"/>
    <n v="0"/>
    <n v="0"/>
    <n v="0"/>
    <n v="0"/>
    <n v="0"/>
    <n v="0"/>
    <n v="0"/>
    <n v="0"/>
    <n v="0"/>
    <n v="0"/>
    <n v="0"/>
    <s v="FED HOUSNG &amp; COMM DEV FND"/>
    <s v="FHCD EDNA TUCKER"/>
    <s v="IDIS HOME OWNERS REHAB"/>
    <s v="HOUSING AND COMMUNITY DEVELOPMENT"/>
  </r>
  <r>
    <x v="0"/>
    <s v="1121522"/>
    <s v="350002"/>
    <x v="108"/>
    <s v="5590000"/>
    <n v="2015"/>
    <x v="3"/>
    <x v="108"/>
    <n v="0"/>
    <n v="0"/>
    <n v="0"/>
    <n v="0"/>
    <n v="0"/>
    <s v="N/A"/>
    <n v="0"/>
    <n v="0"/>
    <n v="0"/>
    <n v="0"/>
    <n v="0"/>
    <n v="0"/>
    <n v="0"/>
    <n v="0"/>
    <n v="0"/>
    <n v="0"/>
    <n v="0"/>
    <n v="0"/>
    <n v="0"/>
    <s v="FED HOUSNG &amp; COMM DEV FND"/>
    <s v="FHCD EDNA TUCKER"/>
    <s v="IDIS HOME OWNERS REHAB"/>
    <s v="HOUSING AND COMMUNITY DEVELOPMENT"/>
  </r>
  <r>
    <x v="0"/>
    <s v="1121523"/>
    <s v="000000"/>
    <x v="6"/>
    <s v="0000000"/>
    <n v="2015"/>
    <x v="0"/>
    <x v="6"/>
    <n v="0"/>
    <n v="0"/>
    <n v="0"/>
    <n v="0"/>
    <n v="0"/>
    <s v="N/A"/>
    <n v="0"/>
    <n v="0"/>
    <n v="0"/>
    <n v="0"/>
    <n v="0"/>
    <n v="0"/>
    <n v="0"/>
    <n v="0"/>
    <n v="0"/>
    <n v="0"/>
    <n v="0"/>
    <n v="0"/>
    <n v="0"/>
    <s v="FED HOUSNG &amp; COMM DEV FND"/>
    <s v="FHCD PRISCILLA CORDELL"/>
    <s v="DEFAULT"/>
    <s v="Default"/>
  </r>
  <r>
    <x v="0"/>
    <s v="1121523"/>
    <s v="000000"/>
    <x v="9"/>
    <s v="0000000"/>
    <n v="2015"/>
    <x v="0"/>
    <x v="9"/>
    <n v="0"/>
    <n v="0"/>
    <n v="0"/>
    <n v="0"/>
    <n v="0"/>
    <s v="N/A"/>
    <n v="0"/>
    <n v="0"/>
    <n v="0"/>
    <n v="0"/>
    <n v="0"/>
    <n v="0"/>
    <n v="0"/>
    <n v="0"/>
    <n v="0"/>
    <n v="0"/>
    <n v="0"/>
    <n v="0"/>
    <n v="0"/>
    <s v="FED HOUSNG &amp; COMM DEV FND"/>
    <s v="FHCD PRISCILLA CORDELL"/>
    <s v="DEFAULT"/>
    <s v="Default"/>
  </r>
  <r>
    <x v="0"/>
    <s v="1121523"/>
    <s v="000000"/>
    <x v="29"/>
    <s v="0000000"/>
    <n v="2015"/>
    <x v="1"/>
    <x v="29"/>
    <n v="0"/>
    <n v="0"/>
    <n v="0"/>
    <n v="0"/>
    <n v="0"/>
    <s v="N/A"/>
    <n v="0"/>
    <n v="0"/>
    <n v="0"/>
    <n v="0"/>
    <n v="0"/>
    <n v="0"/>
    <n v="0"/>
    <n v="0"/>
    <n v="0"/>
    <n v="0"/>
    <n v="0"/>
    <n v="0"/>
    <n v="0"/>
    <s v="FED HOUSNG &amp; COMM DEV FND"/>
    <s v="FHCD PRISCILLA CORDELL"/>
    <s v="DEFAULT"/>
    <s v="Default"/>
  </r>
  <r>
    <x v="0"/>
    <s v="1121523"/>
    <s v="350002"/>
    <x v="37"/>
    <s v="0000000"/>
    <n v="2015"/>
    <x v="4"/>
    <x v="37"/>
    <n v="0"/>
    <n v="0"/>
    <n v="0"/>
    <n v="0"/>
    <n v="0"/>
    <s v="N/A"/>
    <n v="0"/>
    <n v="0"/>
    <n v="0"/>
    <n v="0"/>
    <n v="0"/>
    <n v="0"/>
    <n v="0"/>
    <n v="0"/>
    <n v="0"/>
    <n v="0"/>
    <n v="0"/>
    <n v="0"/>
    <n v="0"/>
    <s v="FED HOUSNG &amp; COMM DEV FND"/>
    <s v="FHCD PRISCILLA CORDELL"/>
    <s v="IDIS HOME OWNERS REHAB"/>
    <s v="Default"/>
  </r>
  <r>
    <x v="0"/>
    <s v="1121523"/>
    <s v="350002"/>
    <x v="36"/>
    <s v="5590000"/>
    <n v="2015"/>
    <x v="3"/>
    <x v="36"/>
    <n v="0"/>
    <n v="0"/>
    <n v="0"/>
    <n v="0"/>
    <n v="0"/>
    <s v="N/A"/>
    <n v="0"/>
    <n v="0"/>
    <n v="0"/>
    <n v="0"/>
    <n v="0"/>
    <n v="0"/>
    <n v="0"/>
    <n v="0"/>
    <n v="0"/>
    <n v="0"/>
    <n v="0"/>
    <n v="0"/>
    <n v="0"/>
    <s v="FED HOUSNG &amp; COMM DEV FND"/>
    <s v="FHCD PRISCILLA CORDELL"/>
    <s v="IDIS HOME OWNERS REHAB"/>
    <s v="HOUSING AND COMMUNITY DEVELOPMENT"/>
  </r>
  <r>
    <x v="0"/>
    <s v="1121523"/>
    <s v="350002"/>
    <x v="108"/>
    <s v="5590000"/>
    <n v="2015"/>
    <x v="3"/>
    <x v="108"/>
    <n v="0"/>
    <n v="0"/>
    <n v="0"/>
    <n v="0"/>
    <n v="0"/>
    <s v="N/A"/>
    <n v="0"/>
    <n v="0"/>
    <n v="0"/>
    <n v="0"/>
    <n v="0"/>
    <n v="0"/>
    <n v="0"/>
    <n v="0"/>
    <n v="0"/>
    <n v="0"/>
    <n v="0"/>
    <n v="0"/>
    <n v="0"/>
    <s v="FED HOUSNG &amp; COMM DEV FND"/>
    <s v="FHCD PRISCILLA CORDELL"/>
    <s v="IDIS HOME OWNERS REHAB"/>
    <s v="HOUSING AND COMMUNITY DEVELOPMENT"/>
  </r>
  <r>
    <x v="0"/>
    <s v="1121640"/>
    <s v="000000"/>
    <x v="6"/>
    <s v="0000000"/>
    <n v="2015"/>
    <x v="0"/>
    <x v="6"/>
    <n v="0"/>
    <n v="0"/>
    <n v="0"/>
    <n v="0"/>
    <n v="0"/>
    <s v="N/A"/>
    <n v="0"/>
    <n v="0"/>
    <n v="0"/>
    <n v="0"/>
    <n v="0"/>
    <n v="0"/>
    <n v="0"/>
    <n v="0"/>
    <n v="0"/>
    <n v="0"/>
    <n v="0"/>
    <n v="0"/>
    <n v="0"/>
    <s v="FED HOUSNG &amp; COMM DEV FND"/>
    <s v="FHCD MCKINNEY SAFE HR HMS GRT2"/>
    <s v="DEFAULT"/>
    <s v="Default"/>
  </r>
  <r>
    <x v="0"/>
    <s v="1121640"/>
    <s v="000000"/>
    <x v="9"/>
    <s v="0000000"/>
    <n v="2015"/>
    <x v="0"/>
    <x v="9"/>
    <n v="0"/>
    <n v="0"/>
    <n v="-0.2"/>
    <n v="0"/>
    <n v="0.2"/>
    <s v="N/A"/>
    <n v="0"/>
    <n v="0"/>
    <n v="0"/>
    <n v="0"/>
    <n v="0"/>
    <n v="0"/>
    <n v="-0.2"/>
    <n v="0"/>
    <n v="0"/>
    <n v="0"/>
    <n v="0"/>
    <n v="0"/>
    <n v="0"/>
    <s v="FED HOUSNG &amp; COMM DEV FND"/>
    <s v="FHCD MCKINNEY SAFE HR HMS GRT2"/>
    <s v="DEFAULT"/>
    <s v="Default"/>
  </r>
  <r>
    <x v="0"/>
    <s v="1121640"/>
    <s v="000000"/>
    <x v="29"/>
    <s v="0000000"/>
    <n v="2015"/>
    <x v="1"/>
    <x v="29"/>
    <n v="0"/>
    <n v="0"/>
    <n v="0"/>
    <n v="0"/>
    <n v="0"/>
    <s v="N/A"/>
    <n v="0"/>
    <n v="0"/>
    <n v="0"/>
    <n v="0"/>
    <n v="0"/>
    <n v="0"/>
    <n v="0"/>
    <n v="0"/>
    <n v="0"/>
    <n v="0"/>
    <n v="0"/>
    <n v="0"/>
    <n v="0"/>
    <s v="FED HOUSNG &amp; COMM DEV FND"/>
    <s v="FHCD MCKINNEY SAFE HR HMS GRT2"/>
    <s v="DEFAULT"/>
    <s v="Default"/>
  </r>
  <r>
    <x v="0"/>
    <s v="1121640"/>
    <s v="350100"/>
    <x v="64"/>
    <s v="0000000"/>
    <n v="2015"/>
    <x v="4"/>
    <x v="64"/>
    <n v="0"/>
    <n v="0"/>
    <n v="0"/>
    <n v="0"/>
    <n v="0"/>
    <s v="N/A"/>
    <n v="0"/>
    <n v="0"/>
    <n v="0"/>
    <n v="0"/>
    <n v="0"/>
    <n v="0"/>
    <n v="0"/>
    <n v="0"/>
    <n v="0"/>
    <n v="0"/>
    <n v="0"/>
    <n v="0"/>
    <n v="0"/>
    <s v="FED HOUSNG &amp; COMM DEV FND"/>
    <s v="FHCD MCKINNEY SAFE HR HMS GRT2"/>
    <s v="SAFE HARBORS   MCKINNEY"/>
    <s v="Default"/>
  </r>
  <r>
    <x v="0"/>
    <s v="1121640"/>
    <s v="350100"/>
    <x v="38"/>
    <s v="5590000"/>
    <n v="2015"/>
    <x v="3"/>
    <x v="38"/>
    <n v="0"/>
    <n v="0"/>
    <n v="0"/>
    <n v="0"/>
    <n v="0"/>
    <s v="N/A"/>
    <n v="0"/>
    <n v="0"/>
    <n v="0"/>
    <n v="0"/>
    <n v="0"/>
    <n v="0"/>
    <n v="0"/>
    <n v="0"/>
    <n v="0"/>
    <n v="0"/>
    <n v="0"/>
    <n v="0"/>
    <n v="0"/>
    <s v="FED HOUSNG &amp; COMM DEV FND"/>
    <s v="FHCD MCKINNEY SAFE HR HMS GRT2"/>
    <s v="SAFE HARBORS   MCKINNEY"/>
    <s v="HOUSING AND COMMUNITY DEVELOPMENT"/>
  </r>
  <r>
    <x v="0"/>
    <s v="1121640"/>
    <s v="350100"/>
    <x v="70"/>
    <s v="5590000"/>
    <n v="2015"/>
    <x v="3"/>
    <x v="70"/>
    <n v="0"/>
    <n v="0"/>
    <n v="0"/>
    <n v="0"/>
    <n v="0"/>
    <s v="N/A"/>
    <n v="0"/>
    <n v="0"/>
    <n v="0"/>
    <n v="0"/>
    <n v="0"/>
    <n v="0"/>
    <n v="0"/>
    <n v="0"/>
    <n v="0"/>
    <n v="0"/>
    <n v="0"/>
    <n v="0"/>
    <n v="0"/>
    <s v="FED HOUSNG &amp; COMM DEV FND"/>
    <s v="FHCD MCKINNEY SAFE HR HMS GRT2"/>
    <s v="SAFE HARBORS   MCKINNEY"/>
    <s v="HOUSING AND COMMUNITY DEVELOPMENT"/>
  </r>
  <r>
    <x v="0"/>
    <s v="1121640"/>
    <s v="350100"/>
    <x v="71"/>
    <s v="5590000"/>
    <n v="2015"/>
    <x v="3"/>
    <x v="71"/>
    <n v="0"/>
    <n v="0"/>
    <n v="0"/>
    <n v="0"/>
    <n v="0"/>
    <s v="N/A"/>
    <n v="0"/>
    <n v="0"/>
    <n v="0"/>
    <n v="0"/>
    <n v="0"/>
    <n v="0"/>
    <n v="0"/>
    <n v="0"/>
    <n v="0"/>
    <n v="0"/>
    <n v="0"/>
    <n v="0"/>
    <n v="0"/>
    <s v="FED HOUSNG &amp; COMM DEV FND"/>
    <s v="FHCD MCKINNEY SAFE HR HMS GRT2"/>
    <s v="SAFE HARBORS   MCKINNEY"/>
    <s v="HOUSING AND COMMUNITY DEVELOPMENT"/>
  </r>
  <r>
    <x v="0"/>
    <s v="1121640"/>
    <s v="350100"/>
    <x v="72"/>
    <s v="5590000"/>
    <n v="2015"/>
    <x v="3"/>
    <x v="72"/>
    <n v="0"/>
    <n v="0"/>
    <n v="0"/>
    <n v="0"/>
    <n v="0"/>
    <s v="N/A"/>
    <n v="0"/>
    <n v="0"/>
    <n v="0"/>
    <n v="0"/>
    <n v="0"/>
    <n v="0"/>
    <n v="0"/>
    <n v="0"/>
    <n v="0"/>
    <n v="0"/>
    <n v="0"/>
    <n v="0"/>
    <n v="0"/>
    <s v="FED HOUSNG &amp; COMM DEV FND"/>
    <s v="FHCD MCKINNEY SAFE HR HMS GRT2"/>
    <s v="SAFE HARBORS   MCKINNEY"/>
    <s v="HOUSING AND COMMUNITY DEVELOPMENT"/>
  </r>
  <r>
    <x v="0"/>
    <s v="1121640"/>
    <s v="350100"/>
    <x v="41"/>
    <s v="5590000"/>
    <n v="2015"/>
    <x v="3"/>
    <x v="41"/>
    <n v="0"/>
    <n v="0"/>
    <n v="0"/>
    <n v="0"/>
    <n v="0"/>
    <s v="N/A"/>
    <n v="0"/>
    <n v="0"/>
    <n v="0"/>
    <n v="0"/>
    <n v="0"/>
    <n v="0"/>
    <n v="0"/>
    <n v="0"/>
    <n v="0"/>
    <n v="0"/>
    <n v="0"/>
    <n v="0"/>
    <n v="0"/>
    <s v="FED HOUSNG &amp; COMM DEV FND"/>
    <s v="FHCD MCKINNEY SAFE HR HMS GRT2"/>
    <s v="SAFE HARBORS   MCKINNEY"/>
    <s v="HOUSING AND COMMUNITY DEVELOPMENT"/>
  </r>
  <r>
    <x v="0"/>
    <s v="1121640"/>
    <s v="350100"/>
    <x v="108"/>
    <s v="5590000"/>
    <n v="2015"/>
    <x v="3"/>
    <x v="108"/>
    <n v="0"/>
    <n v="0"/>
    <n v="0"/>
    <n v="0"/>
    <n v="0"/>
    <s v="N/A"/>
    <n v="0"/>
    <n v="0"/>
    <n v="0"/>
    <n v="0"/>
    <n v="0"/>
    <n v="0"/>
    <n v="0"/>
    <n v="0"/>
    <n v="0"/>
    <n v="0"/>
    <n v="0"/>
    <n v="0"/>
    <n v="0"/>
    <s v="FED HOUSNG &amp; COMM DEV FND"/>
    <s v="FHCD MCKINNEY SAFE HR HMS GRT2"/>
    <s v="SAFE HARBORS   MCKINNEY"/>
    <s v="HOUSING AND COMMUNITY DEVELOPMENT"/>
  </r>
  <r>
    <x v="0"/>
    <s v="1121640"/>
    <s v="350100"/>
    <x v="53"/>
    <s v="5590000"/>
    <n v="2015"/>
    <x v="3"/>
    <x v="53"/>
    <n v="0"/>
    <n v="0"/>
    <n v="0"/>
    <n v="0"/>
    <n v="0"/>
    <s v="N/A"/>
    <n v="0"/>
    <n v="0"/>
    <n v="0"/>
    <n v="0"/>
    <n v="0"/>
    <n v="0"/>
    <n v="0"/>
    <n v="0"/>
    <n v="0"/>
    <n v="0"/>
    <n v="0"/>
    <n v="0"/>
    <n v="0"/>
    <s v="FED HOUSNG &amp; COMM DEV FND"/>
    <s v="FHCD MCKINNEY SAFE HR HMS GRT2"/>
    <s v="SAFE HARBORS   MCKINNEY"/>
    <s v="HOUSING AND COMMUNITY DEVELOPMENT"/>
  </r>
  <r>
    <x v="0"/>
    <s v="1121640"/>
    <s v="350100"/>
    <x v="54"/>
    <s v="5590000"/>
    <n v="2015"/>
    <x v="3"/>
    <x v="54"/>
    <n v="0"/>
    <n v="0"/>
    <n v="0"/>
    <n v="0"/>
    <n v="0"/>
    <s v="N/A"/>
    <n v="0"/>
    <n v="0"/>
    <n v="0"/>
    <n v="0"/>
    <n v="0"/>
    <n v="0"/>
    <n v="0"/>
    <n v="0"/>
    <n v="0"/>
    <n v="0"/>
    <n v="0"/>
    <n v="0"/>
    <n v="0"/>
    <s v="FED HOUSNG &amp; COMM DEV FND"/>
    <s v="FHCD MCKINNEY SAFE HR HMS GRT2"/>
    <s v="SAFE HARBORS   MCKINNEY"/>
    <s v="HOUSING AND COMMUNITY DEVELOPMENT"/>
  </r>
  <r>
    <x v="0"/>
    <s v="1121640"/>
    <s v="350209"/>
    <x v="136"/>
    <s v="0000000"/>
    <n v="2015"/>
    <x v="3"/>
    <x v="136"/>
    <n v="0"/>
    <n v="0"/>
    <n v="1187.5899999999999"/>
    <n v="0"/>
    <n v="-1187.5899999999999"/>
    <s v="N/A"/>
    <n v="0"/>
    <n v="0"/>
    <n v="0"/>
    <n v="0"/>
    <n v="0"/>
    <n v="0"/>
    <n v="0"/>
    <n v="1187.5899999999999"/>
    <n v="0"/>
    <n v="0"/>
    <n v="0"/>
    <n v="0"/>
    <n v="0"/>
    <s v="FED HOUSNG &amp; COMM DEV FND"/>
    <s v="FHCD MCKINNEY SAFE HR HMS GRT2"/>
    <s v="DEFAULT PROJECT"/>
    <s v="Default"/>
  </r>
  <r>
    <x v="0"/>
    <s v="1121646"/>
    <s v="000000"/>
    <x v="6"/>
    <s v="0000000"/>
    <n v="2015"/>
    <x v="0"/>
    <x v="6"/>
    <n v="0"/>
    <n v="0"/>
    <n v="0"/>
    <n v="0"/>
    <n v="0"/>
    <s v="N/A"/>
    <n v="0"/>
    <n v="0"/>
    <n v="0"/>
    <n v="0"/>
    <n v="0"/>
    <n v="0"/>
    <n v="0"/>
    <n v="0"/>
    <n v="0"/>
    <n v="0"/>
    <n v="0"/>
    <n v="0"/>
    <n v="0"/>
    <s v="FED HOUSNG &amp; COMM DEV FND"/>
    <s v="FHCD GARO KETCHIAN"/>
    <s v="DEFAULT"/>
    <s v="Default"/>
  </r>
  <r>
    <x v="0"/>
    <s v="1121646"/>
    <s v="000000"/>
    <x v="9"/>
    <s v="0000000"/>
    <n v="2015"/>
    <x v="0"/>
    <x v="9"/>
    <n v="0"/>
    <n v="0"/>
    <n v="0"/>
    <n v="0"/>
    <n v="0"/>
    <s v="N/A"/>
    <n v="0"/>
    <n v="0"/>
    <n v="0"/>
    <n v="0"/>
    <n v="0"/>
    <n v="0"/>
    <n v="0"/>
    <n v="0"/>
    <n v="0"/>
    <n v="0"/>
    <n v="0"/>
    <n v="0"/>
    <n v="0"/>
    <s v="FED HOUSNG &amp; COMM DEV FND"/>
    <s v="FHCD GARO KETCHIAN"/>
    <s v="DEFAULT"/>
    <s v="Default"/>
  </r>
  <r>
    <x v="0"/>
    <s v="1121646"/>
    <s v="000000"/>
    <x v="29"/>
    <s v="0000000"/>
    <n v="2015"/>
    <x v="1"/>
    <x v="29"/>
    <n v="0"/>
    <n v="0"/>
    <n v="0"/>
    <n v="0"/>
    <n v="0"/>
    <s v="N/A"/>
    <n v="0"/>
    <n v="0"/>
    <n v="0"/>
    <n v="0"/>
    <n v="0"/>
    <n v="0"/>
    <n v="0"/>
    <n v="0"/>
    <n v="0"/>
    <n v="0"/>
    <n v="0"/>
    <n v="0"/>
    <n v="0"/>
    <s v="FED HOUSNG &amp; COMM DEV FND"/>
    <s v="FHCD GARO KETCHIAN"/>
    <s v="DEFAULT"/>
    <s v="Default"/>
  </r>
  <r>
    <x v="0"/>
    <s v="1121646"/>
    <s v="350002"/>
    <x v="43"/>
    <s v="0000000"/>
    <n v="2015"/>
    <x v="4"/>
    <x v="43"/>
    <n v="0"/>
    <n v="0"/>
    <n v="0"/>
    <n v="0"/>
    <n v="0"/>
    <s v="N/A"/>
    <n v="0"/>
    <n v="0"/>
    <n v="0"/>
    <n v="0"/>
    <n v="0"/>
    <n v="0"/>
    <n v="0"/>
    <n v="0"/>
    <n v="0"/>
    <n v="0"/>
    <n v="0"/>
    <n v="0"/>
    <n v="0"/>
    <s v="FED HOUSNG &amp; COMM DEV FND"/>
    <s v="FHCD GARO KETCHIAN"/>
    <s v="IDIS HOME OWNERS REHAB"/>
    <s v="Default"/>
  </r>
  <r>
    <x v="0"/>
    <s v="1121646"/>
    <s v="350002"/>
    <x v="108"/>
    <s v="5590000"/>
    <n v="2015"/>
    <x v="3"/>
    <x v="108"/>
    <n v="0"/>
    <n v="0"/>
    <n v="0"/>
    <n v="0"/>
    <n v="0"/>
    <s v="N/A"/>
    <n v="0"/>
    <n v="0"/>
    <n v="0"/>
    <n v="0"/>
    <n v="0"/>
    <n v="0"/>
    <n v="0"/>
    <n v="0"/>
    <n v="0"/>
    <n v="0"/>
    <n v="0"/>
    <n v="0"/>
    <n v="0"/>
    <s v="FED HOUSNG &amp; COMM DEV FND"/>
    <s v="FHCD GARO KETCHIAN"/>
    <s v="IDIS HOME OWNERS REHAB"/>
    <s v="HOUSING AND COMMUNITY DEVELOPMENT"/>
  </r>
  <r>
    <x v="0"/>
    <s v="1121647"/>
    <s v="000000"/>
    <x v="6"/>
    <s v="0000000"/>
    <n v="2015"/>
    <x v="0"/>
    <x v="6"/>
    <n v="0"/>
    <n v="0"/>
    <n v="0"/>
    <n v="0"/>
    <n v="0"/>
    <s v="N/A"/>
    <n v="0"/>
    <n v="0"/>
    <n v="0"/>
    <n v="0"/>
    <n v="0"/>
    <n v="0"/>
    <n v="0"/>
    <n v="0"/>
    <n v="0"/>
    <n v="0"/>
    <n v="0"/>
    <n v="0"/>
    <n v="0"/>
    <s v="FED HOUSNG &amp; COMM DEV FND"/>
    <s v="FHCD RAMIRO BELTRAN"/>
    <s v="DEFAULT"/>
    <s v="Default"/>
  </r>
  <r>
    <x v="0"/>
    <s v="1121647"/>
    <s v="000000"/>
    <x v="9"/>
    <s v="0000000"/>
    <n v="2015"/>
    <x v="0"/>
    <x v="9"/>
    <n v="0"/>
    <n v="0"/>
    <n v="0"/>
    <n v="0"/>
    <n v="0"/>
    <s v="N/A"/>
    <n v="0"/>
    <n v="0"/>
    <n v="0"/>
    <n v="0"/>
    <n v="0"/>
    <n v="0"/>
    <n v="0"/>
    <n v="0"/>
    <n v="0"/>
    <n v="0"/>
    <n v="0"/>
    <n v="0"/>
    <n v="0"/>
    <s v="FED HOUSNG &amp; COMM DEV FND"/>
    <s v="FHCD RAMIRO BELTRAN"/>
    <s v="DEFAULT"/>
    <s v="Default"/>
  </r>
  <r>
    <x v="0"/>
    <s v="1121647"/>
    <s v="000000"/>
    <x v="29"/>
    <s v="0000000"/>
    <n v="2015"/>
    <x v="1"/>
    <x v="29"/>
    <n v="0"/>
    <n v="0"/>
    <n v="0"/>
    <n v="0"/>
    <n v="0"/>
    <s v="N/A"/>
    <n v="0"/>
    <n v="0"/>
    <n v="0"/>
    <n v="0"/>
    <n v="0"/>
    <n v="0"/>
    <n v="0"/>
    <n v="0"/>
    <n v="0"/>
    <n v="0"/>
    <n v="0"/>
    <n v="0"/>
    <n v="0"/>
    <s v="FED HOUSNG &amp; COMM DEV FND"/>
    <s v="FHCD RAMIRO BELTRAN"/>
    <s v="DEFAULT"/>
    <s v="Default"/>
  </r>
  <r>
    <x v="0"/>
    <s v="1121647"/>
    <s v="350002"/>
    <x v="43"/>
    <s v="0000000"/>
    <n v="2015"/>
    <x v="4"/>
    <x v="43"/>
    <n v="0"/>
    <n v="0"/>
    <n v="0"/>
    <n v="0"/>
    <n v="0"/>
    <s v="N/A"/>
    <n v="0"/>
    <n v="0"/>
    <n v="0"/>
    <n v="0"/>
    <n v="0"/>
    <n v="0"/>
    <n v="0"/>
    <n v="0"/>
    <n v="0"/>
    <n v="0"/>
    <n v="0"/>
    <n v="0"/>
    <n v="0"/>
    <s v="FED HOUSNG &amp; COMM DEV FND"/>
    <s v="FHCD RAMIRO BELTRAN"/>
    <s v="IDIS HOME OWNERS REHAB"/>
    <s v="Default"/>
  </r>
  <r>
    <x v="0"/>
    <s v="1121647"/>
    <s v="350002"/>
    <x v="37"/>
    <s v="0000000"/>
    <n v="2015"/>
    <x v="4"/>
    <x v="37"/>
    <n v="0"/>
    <n v="0"/>
    <n v="0"/>
    <n v="0"/>
    <n v="0"/>
    <s v="N/A"/>
    <n v="0"/>
    <n v="0"/>
    <n v="0"/>
    <n v="0"/>
    <n v="0"/>
    <n v="0"/>
    <n v="0"/>
    <n v="0"/>
    <n v="0"/>
    <n v="0"/>
    <n v="0"/>
    <n v="0"/>
    <n v="0"/>
    <s v="FED HOUSNG &amp; COMM DEV FND"/>
    <s v="FHCD RAMIRO BELTRAN"/>
    <s v="IDIS HOME OWNERS REHAB"/>
    <s v="Default"/>
  </r>
  <r>
    <x v="0"/>
    <s v="1121647"/>
    <s v="350002"/>
    <x v="36"/>
    <s v="5590000"/>
    <n v="2015"/>
    <x v="3"/>
    <x v="36"/>
    <n v="0"/>
    <n v="0"/>
    <n v="0"/>
    <n v="0"/>
    <n v="0"/>
    <s v="N/A"/>
    <n v="0"/>
    <n v="0"/>
    <n v="0"/>
    <n v="0"/>
    <n v="0"/>
    <n v="0"/>
    <n v="0"/>
    <n v="0"/>
    <n v="0"/>
    <n v="0"/>
    <n v="0"/>
    <n v="0"/>
    <n v="0"/>
    <s v="FED HOUSNG &amp; COMM DEV FND"/>
    <s v="FHCD RAMIRO BELTRAN"/>
    <s v="IDIS HOME OWNERS REHAB"/>
    <s v="HOUSING AND COMMUNITY DEVELOPMENT"/>
  </r>
  <r>
    <x v="0"/>
    <s v="1121647"/>
    <s v="350002"/>
    <x v="108"/>
    <s v="5590000"/>
    <n v="2015"/>
    <x v="3"/>
    <x v="108"/>
    <n v="0"/>
    <n v="0"/>
    <n v="0"/>
    <n v="0"/>
    <n v="0"/>
    <s v="N/A"/>
    <n v="0"/>
    <n v="0"/>
    <n v="0"/>
    <n v="0"/>
    <n v="0"/>
    <n v="0"/>
    <n v="0"/>
    <n v="0"/>
    <n v="0"/>
    <n v="0"/>
    <n v="0"/>
    <n v="0"/>
    <n v="0"/>
    <s v="FED HOUSNG &amp; COMM DEV FND"/>
    <s v="FHCD RAMIRO BELTRAN"/>
    <s v="IDIS HOME OWNERS REHAB"/>
    <s v="HOUSING AND COMMUNITY DEVELOPMENT"/>
  </r>
  <r>
    <x v="0"/>
    <s v="1121952"/>
    <s v="000000"/>
    <x v="6"/>
    <s v="0000000"/>
    <n v="2015"/>
    <x v="0"/>
    <x v="6"/>
    <n v="0"/>
    <n v="0"/>
    <n v="0"/>
    <n v="0"/>
    <n v="0"/>
    <s v="N/A"/>
    <n v="0"/>
    <n v="0"/>
    <n v="0"/>
    <n v="0"/>
    <n v="0"/>
    <n v="0"/>
    <n v="0"/>
    <n v="0"/>
    <n v="0"/>
    <n v="0"/>
    <n v="0"/>
    <n v="0"/>
    <n v="0"/>
    <s v="FED HOUSNG &amp; COMM DEV FND"/>
    <s v="FHCD DONALD COCHRAN"/>
    <s v="DEFAULT"/>
    <s v="Default"/>
  </r>
  <r>
    <x v="0"/>
    <s v="1121952"/>
    <s v="000000"/>
    <x v="9"/>
    <s v="0000000"/>
    <n v="2015"/>
    <x v="0"/>
    <x v="9"/>
    <n v="0"/>
    <n v="0"/>
    <n v="0"/>
    <n v="0"/>
    <n v="0"/>
    <s v="N/A"/>
    <n v="0"/>
    <n v="0"/>
    <n v="0"/>
    <n v="0"/>
    <n v="0"/>
    <n v="0"/>
    <n v="0"/>
    <n v="0"/>
    <n v="0"/>
    <n v="0"/>
    <n v="0"/>
    <n v="0"/>
    <n v="0"/>
    <s v="FED HOUSNG &amp; COMM DEV FND"/>
    <s v="FHCD DONALD COCHRAN"/>
    <s v="DEFAULT"/>
    <s v="Default"/>
  </r>
  <r>
    <x v="0"/>
    <s v="1121952"/>
    <s v="000000"/>
    <x v="29"/>
    <s v="0000000"/>
    <n v="2015"/>
    <x v="1"/>
    <x v="29"/>
    <n v="0"/>
    <n v="0"/>
    <n v="0"/>
    <n v="0"/>
    <n v="0"/>
    <s v="N/A"/>
    <n v="0"/>
    <n v="0"/>
    <n v="0"/>
    <n v="0"/>
    <n v="0"/>
    <n v="0"/>
    <n v="0"/>
    <n v="0"/>
    <n v="0"/>
    <n v="0"/>
    <n v="0"/>
    <n v="0"/>
    <n v="0"/>
    <s v="FED HOUSNG &amp; COMM DEV FND"/>
    <s v="FHCD DONALD COCHRAN"/>
    <s v="DEFAULT"/>
    <s v="Default"/>
  </r>
  <r>
    <x v="0"/>
    <s v="1121952"/>
    <s v="350002"/>
    <x v="43"/>
    <s v="0000000"/>
    <n v="2015"/>
    <x v="4"/>
    <x v="43"/>
    <n v="0"/>
    <n v="0"/>
    <n v="0"/>
    <n v="0"/>
    <n v="0"/>
    <s v="N/A"/>
    <n v="0"/>
    <n v="0"/>
    <n v="0"/>
    <n v="0"/>
    <n v="0"/>
    <n v="0"/>
    <n v="0"/>
    <n v="0"/>
    <n v="0"/>
    <n v="0"/>
    <n v="0"/>
    <n v="0"/>
    <n v="0"/>
    <s v="FED HOUSNG &amp; COMM DEV FND"/>
    <s v="FHCD DONALD COCHRAN"/>
    <s v="IDIS HOME OWNERS REHAB"/>
    <s v="Default"/>
  </r>
  <r>
    <x v="0"/>
    <s v="1121952"/>
    <s v="350002"/>
    <x v="37"/>
    <s v="0000000"/>
    <n v="2015"/>
    <x v="4"/>
    <x v="37"/>
    <n v="0"/>
    <n v="0"/>
    <n v="0"/>
    <n v="0"/>
    <n v="0"/>
    <s v="N/A"/>
    <n v="0"/>
    <n v="0"/>
    <n v="0"/>
    <n v="0"/>
    <n v="0"/>
    <n v="0"/>
    <n v="0"/>
    <n v="0"/>
    <n v="0"/>
    <n v="0"/>
    <n v="0"/>
    <n v="0"/>
    <n v="0"/>
    <s v="FED HOUSNG &amp; COMM DEV FND"/>
    <s v="FHCD DONALD COCHRAN"/>
    <s v="IDIS HOME OWNERS REHAB"/>
    <s v="Default"/>
  </r>
  <r>
    <x v="0"/>
    <s v="1121952"/>
    <s v="350002"/>
    <x v="74"/>
    <s v="5590000"/>
    <n v="2015"/>
    <x v="3"/>
    <x v="74"/>
    <n v="0"/>
    <n v="0"/>
    <n v="0"/>
    <n v="0"/>
    <n v="0"/>
    <s v="N/A"/>
    <n v="0"/>
    <n v="0"/>
    <n v="0"/>
    <n v="0"/>
    <n v="0"/>
    <n v="0"/>
    <n v="0"/>
    <n v="0"/>
    <n v="0"/>
    <n v="0"/>
    <n v="0"/>
    <n v="0"/>
    <n v="0"/>
    <s v="FED HOUSNG &amp; COMM DEV FND"/>
    <s v="FHCD DONALD COCHRAN"/>
    <s v="IDIS HOME OWNERS REHAB"/>
    <s v="HOUSING AND COMMUNITY DEVELOPMENT"/>
  </r>
  <r>
    <x v="0"/>
    <s v="1121952"/>
    <s v="350002"/>
    <x v="108"/>
    <s v="5590000"/>
    <n v="2015"/>
    <x v="3"/>
    <x v="108"/>
    <n v="0"/>
    <n v="0"/>
    <n v="0"/>
    <n v="0"/>
    <n v="0"/>
    <s v="N/A"/>
    <n v="0"/>
    <n v="0"/>
    <n v="0"/>
    <n v="0"/>
    <n v="0"/>
    <n v="0"/>
    <n v="0"/>
    <n v="0"/>
    <n v="0"/>
    <n v="0"/>
    <n v="0"/>
    <n v="0"/>
    <n v="0"/>
    <s v="FED HOUSNG &amp; COMM DEV FND"/>
    <s v="FHCD DONALD COCHRAN"/>
    <s v="IDIS HOME OWNERS REHAB"/>
    <s v="HOUSING AND COMMUNITY DEVELOPMENT"/>
  </r>
  <r>
    <x v="0"/>
    <s v="1122083"/>
    <s v="000000"/>
    <x v="6"/>
    <s v="0000000"/>
    <n v="2015"/>
    <x v="0"/>
    <x v="6"/>
    <n v="0"/>
    <n v="0"/>
    <n v="0"/>
    <n v="0"/>
    <n v="0"/>
    <s v="N/A"/>
    <n v="0"/>
    <n v="0"/>
    <n v="0"/>
    <n v="0"/>
    <n v="0"/>
    <n v="0"/>
    <n v="0"/>
    <n v="0"/>
    <n v="0"/>
    <n v="0"/>
    <n v="0"/>
    <n v="0"/>
    <n v="0"/>
    <s v="FED HOUSNG &amp; COMM DEV FND"/>
    <s v="FHCD JOHN JOHNSON"/>
    <s v="DEFAULT"/>
    <s v="Default"/>
  </r>
  <r>
    <x v="0"/>
    <s v="1122083"/>
    <s v="000000"/>
    <x v="9"/>
    <s v="0000000"/>
    <n v="2015"/>
    <x v="0"/>
    <x v="9"/>
    <n v="0"/>
    <n v="0"/>
    <n v="0"/>
    <n v="0"/>
    <n v="0"/>
    <s v="N/A"/>
    <n v="0"/>
    <n v="0"/>
    <n v="0"/>
    <n v="0"/>
    <n v="0"/>
    <n v="0"/>
    <n v="0"/>
    <n v="0"/>
    <n v="0"/>
    <n v="0"/>
    <n v="0"/>
    <n v="0"/>
    <n v="0"/>
    <s v="FED HOUSNG &amp; COMM DEV FND"/>
    <s v="FHCD JOHN JOHNSON"/>
    <s v="DEFAULT"/>
    <s v="Default"/>
  </r>
  <r>
    <x v="0"/>
    <s v="1122083"/>
    <s v="000000"/>
    <x v="29"/>
    <s v="0000000"/>
    <n v="2015"/>
    <x v="1"/>
    <x v="29"/>
    <n v="0"/>
    <n v="0"/>
    <n v="0"/>
    <n v="0"/>
    <n v="0"/>
    <s v="N/A"/>
    <n v="0"/>
    <n v="0"/>
    <n v="0"/>
    <n v="0"/>
    <n v="0"/>
    <n v="0"/>
    <n v="0"/>
    <n v="0"/>
    <n v="0"/>
    <n v="0"/>
    <n v="0"/>
    <n v="0"/>
    <n v="0"/>
    <s v="FED HOUSNG &amp; COMM DEV FND"/>
    <s v="FHCD JOHN JOHNSON"/>
    <s v="DEFAULT"/>
    <s v="Default"/>
  </r>
  <r>
    <x v="0"/>
    <s v="1122083"/>
    <s v="350002"/>
    <x v="43"/>
    <s v="0000000"/>
    <n v="2015"/>
    <x v="4"/>
    <x v="43"/>
    <n v="0"/>
    <n v="0"/>
    <n v="0"/>
    <n v="0"/>
    <n v="0"/>
    <s v="N/A"/>
    <n v="0"/>
    <n v="0"/>
    <n v="0"/>
    <n v="0"/>
    <n v="0"/>
    <n v="0"/>
    <n v="0"/>
    <n v="0"/>
    <n v="0"/>
    <n v="0"/>
    <n v="0"/>
    <n v="0"/>
    <n v="0"/>
    <s v="FED HOUSNG &amp; COMM DEV FND"/>
    <s v="FHCD JOHN JOHNSON"/>
    <s v="IDIS HOME OWNERS REHAB"/>
    <s v="Default"/>
  </r>
  <r>
    <x v="0"/>
    <s v="1122083"/>
    <s v="350002"/>
    <x v="37"/>
    <s v="0000000"/>
    <n v="2015"/>
    <x v="4"/>
    <x v="37"/>
    <n v="0"/>
    <n v="0"/>
    <n v="0"/>
    <n v="0"/>
    <n v="0"/>
    <s v="N/A"/>
    <n v="0"/>
    <n v="0"/>
    <n v="0"/>
    <n v="0"/>
    <n v="0"/>
    <n v="0"/>
    <n v="0"/>
    <n v="0"/>
    <n v="0"/>
    <n v="0"/>
    <n v="0"/>
    <n v="0"/>
    <n v="0"/>
    <s v="FED HOUSNG &amp; COMM DEV FND"/>
    <s v="FHCD JOHN JOHNSON"/>
    <s v="IDIS HOME OWNERS REHAB"/>
    <s v="Default"/>
  </r>
  <r>
    <x v="0"/>
    <s v="1122083"/>
    <s v="350002"/>
    <x v="108"/>
    <s v="5590000"/>
    <n v="2015"/>
    <x v="3"/>
    <x v="108"/>
    <n v="0"/>
    <n v="0"/>
    <n v="0"/>
    <n v="0"/>
    <n v="0"/>
    <s v="N/A"/>
    <n v="0"/>
    <n v="0"/>
    <n v="0"/>
    <n v="0"/>
    <n v="0"/>
    <n v="0"/>
    <n v="0"/>
    <n v="0"/>
    <n v="0"/>
    <n v="0"/>
    <n v="0"/>
    <n v="0"/>
    <n v="0"/>
    <s v="FED HOUSNG &amp; COMM DEV FND"/>
    <s v="FHCD JOHN JOHNSON"/>
    <s v="IDIS HOME OWNERS REHAB"/>
    <s v="HOUSING AND COMMUNITY DEVELOPMENT"/>
  </r>
  <r>
    <x v="0"/>
    <s v="1122150"/>
    <s v="000000"/>
    <x v="6"/>
    <s v="0000000"/>
    <n v="2015"/>
    <x v="0"/>
    <x v="6"/>
    <n v="0"/>
    <n v="0"/>
    <n v="0"/>
    <n v="0"/>
    <n v="0"/>
    <s v="N/A"/>
    <n v="0"/>
    <n v="0"/>
    <n v="0"/>
    <n v="0"/>
    <n v="0"/>
    <n v="0"/>
    <n v="0"/>
    <n v="0"/>
    <n v="0"/>
    <n v="0"/>
    <n v="0"/>
    <n v="0"/>
    <n v="0"/>
    <s v="FED HOUSNG &amp; COMM DEV FND"/>
    <s v="FHCD HOPELINK PL C13771 M13"/>
    <s v="DEFAULT"/>
    <s v="Default"/>
  </r>
  <r>
    <x v="0"/>
    <s v="1122150"/>
    <s v="000000"/>
    <x v="9"/>
    <s v="0000000"/>
    <n v="2015"/>
    <x v="0"/>
    <x v="9"/>
    <n v="0"/>
    <n v="0"/>
    <n v="0"/>
    <n v="0"/>
    <n v="0"/>
    <s v="N/A"/>
    <n v="0"/>
    <n v="0"/>
    <n v="0"/>
    <n v="0"/>
    <n v="0"/>
    <n v="0"/>
    <n v="0"/>
    <n v="0"/>
    <n v="0"/>
    <n v="0"/>
    <n v="0"/>
    <n v="0"/>
    <n v="0"/>
    <s v="FED HOUSNG &amp; COMM DEV FND"/>
    <s v="FHCD HOPELINK PL C13771 M13"/>
    <s v="DEFAULT"/>
    <s v="Default"/>
  </r>
  <r>
    <x v="0"/>
    <s v="1122150"/>
    <s v="000000"/>
    <x v="29"/>
    <s v="0000000"/>
    <n v="2015"/>
    <x v="1"/>
    <x v="29"/>
    <n v="0"/>
    <n v="0"/>
    <n v="0"/>
    <n v="0"/>
    <n v="0"/>
    <s v="N/A"/>
    <n v="0"/>
    <n v="0"/>
    <n v="0"/>
    <n v="0"/>
    <n v="0"/>
    <n v="0"/>
    <n v="0"/>
    <n v="0"/>
    <n v="0"/>
    <n v="0"/>
    <n v="0"/>
    <n v="0"/>
    <n v="0"/>
    <s v="FED HOUSNG &amp; COMM DEV FND"/>
    <s v="FHCD HOPELINK PL C13771 M13"/>
    <s v="DEFAULT"/>
    <s v="Default"/>
  </r>
  <r>
    <x v="0"/>
    <s v="1122150"/>
    <s v="350102"/>
    <x v="64"/>
    <s v="0000000"/>
    <n v="2015"/>
    <x v="4"/>
    <x v="64"/>
    <n v="0"/>
    <n v="0"/>
    <n v="0"/>
    <n v="0"/>
    <n v="0"/>
    <s v="N/A"/>
    <n v="0"/>
    <n v="0"/>
    <n v="0"/>
    <n v="0"/>
    <n v="0"/>
    <n v="0"/>
    <n v="0"/>
    <n v="0"/>
    <n v="0"/>
    <n v="0"/>
    <n v="0"/>
    <n v="0"/>
    <n v="0"/>
    <s v="FED HOUSNG &amp; COMM DEV FND"/>
    <s v="FHCD HOPELINK PL C13771 M13"/>
    <s v="MULTISVRC CTRS N E KNG CO"/>
    <s v="Default"/>
  </r>
  <r>
    <x v="0"/>
    <s v="1122150"/>
    <s v="350102"/>
    <x v="38"/>
    <s v="5590000"/>
    <n v="2015"/>
    <x v="3"/>
    <x v="38"/>
    <n v="0"/>
    <n v="0"/>
    <n v="0"/>
    <n v="0"/>
    <n v="0"/>
    <s v="N/A"/>
    <n v="0"/>
    <n v="0"/>
    <n v="0"/>
    <n v="0"/>
    <n v="0"/>
    <n v="0"/>
    <n v="0"/>
    <n v="0"/>
    <n v="0"/>
    <n v="0"/>
    <n v="0"/>
    <n v="0"/>
    <n v="0"/>
    <s v="FED HOUSNG &amp; COMM DEV FND"/>
    <s v="FHCD HOPELINK PL C13771 M13"/>
    <s v="MULTISVRC CTRS N E KNG CO"/>
    <s v="HOUSING AND COMMUNITY DEVELOPMENT"/>
  </r>
  <r>
    <x v="0"/>
    <s v="1122150"/>
    <s v="350102"/>
    <x v="70"/>
    <s v="5590000"/>
    <n v="2015"/>
    <x v="3"/>
    <x v="70"/>
    <n v="0"/>
    <n v="0"/>
    <n v="0"/>
    <n v="0"/>
    <n v="0"/>
    <s v="N/A"/>
    <n v="0"/>
    <n v="0"/>
    <n v="0"/>
    <n v="0"/>
    <n v="0"/>
    <n v="0"/>
    <n v="0"/>
    <n v="0"/>
    <n v="0"/>
    <n v="0"/>
    <n v="0"/>
    <n v="0"/>
    <n v="0"/>
    <s v="FED HOUSNG &amp; COMM DEV FND"/>
    <s v="FHCD HOPELINK PL C13771 M13"/>
    <s v="MULTISVRC CTRS N E KNG CO"/>
    <s v="HOUSING AND COMMUNITY DEVELOPMENT"/>
  </r>
  <r>
    <x v="0"/>
    <s v="1122150"/>
    <s v="350102"/>
    <x v="71"/>
    <s v="5590000"/>
    <n v="2015"/>
    <x v="3"/>
    <x v="71"/>
    <n v="0"/>
    <n v="0"/>
    <n v="0"/>
    <n v="0"/>
    <n v="0"/>
    <s v="N/A"/>
    <n v="0"/>
    <n v="0"/>
    <n v="0"/>
    <n v="0"/>
    <n v="0"/>
    <n v="0"/>
    <n v="0"/>
    <n v="0"/>
    <n v="0"/>
    <n v="0"/>
    <n v="0"/>
    <n v="0"/>
    <n v="0"/>
    <s v="FED HOUSNG &amp; COMM DEV FND"/>
    <s v="FHCD HOPELINK PL C13771 M13"/>
    <s v="MULTISVRC CTRS N E KNG CO"/>
    <s v="HOUSING AND COMMUNITY DEVELOPMENT"/>
  </r>
  <r>
    <x v="0"/>
    <s v="1122150"/>
    <s v="350102"/>
    <x v="72"/>
    <s v="5590000"/>
    <n v="2015"/>
    <x v="3"/>
    <x v="72"/>
    <n v="0"/>
    <n v="0"/>
    <n v="0"/>
    <n v="0"/>
    <n v="0"/>
    <s v="N/A"/>
    <n v="0"/>
    <n v="0"/>
    <n v="0"/>
    <n v="0"/>
    <n v="0"/>
    <n v="0"/>
    <n v="0"/>
    <n v="0"/>
    <n v="0"/>
    <n v="0"/>
    <n v="0"/>
    <n v="0"/>
    <n v="0"/>
    <s v="FED HOUSNG &amp; COMM DEV FND"/>
    <s v="FHCD HOPELINK PL C13771 M13"/>
    <s v="MULTISVRC CTRS N E KNG CO"/>
    <s v="HOUSING AND COMMUNITY DEVELOPMENT"/>
  </r>
  <r>
    <x v="0"/>
    <s v="1122150"/>
    <s v="350102"/>
    <x v="108"/>
    <s v="5590000"/>
    <n v="2015"/>
    <x v="3"/>
    <x v="108"/>
    <n v="0"/>
    <n v="0"/>
    <n v="0"/>
    <n v="0"/>
    <n v="0"/>
    <s v="N/A"/>
    <n v="0"/>
    <n v="0"/>
    <n v="0"/>
    <n v="0"/>
    <n v="0"/>
    <n v="0"/>
    <n v="0"/>
    <n v="0"/>
    <n v="0"/>
    <n v="0"/>
    <n v="0"/>
    <n v="0"/>
    <n v="0"/>
    <s v="FED HOUSNG &amp; COMM DEV FND"/>
    <s v="FHCD HOPELINK PL C13771 M13"/>
    <s v="MULTISVRC CTRS N E KNG CO"/>
    <s v="HOUSING AND COMMUNITY DEVELOPMENT"/>
  </r>
  <r>
    <x v="0"/>
    <s v="1122150"/>
    <s v="350209"/>
    <x v="136"/>
    <s v="0000000"/>
    <n v="2015"/>
    <x v="3"/>
    <x v="136"/>
    <n v="0"/>
    <n v="0"/>
    <n v="152.19"/>
    <n v="0"/>
    <n v="-152.19"/>
    <s v="N/A"/>
    <n v="0"/>
    <n v="0"/>
    <n v="0"/>
    <n v="0"/>
    <n v="0"/>
    <n v="0"/>
    <n v="0"/>
    <n v="152.19"/>
    <n v="0"/>
    <n v="0"/>
    <n v="0"/>
    <n v="0"/>
    <n v="0"/>
    <s v="FED HOUSNG &amp; COMM DEV FND"/>
    <s v="FHCD HOPELINK PL C13771 M13"/>
    <s v="DEFAULT PROJECT"/>
    <s v="Default"/>
  </r>
  <r>
    <x v="0"/>
    <s v="1122152"/>
    <s v="000000"/>
    <x v="6"/>
    <s v="0000000"/>
    <n v="2015"/>
    <x v="0"/>
    <x v="6"/>
    <n v="0"/>
    <n v="0"/>
    <n v="0"/>
    <n v="0"/>
    <n v="0"/>
    <s v="N/A"/>
    <n v="0"/>
    <n v="0"/>
    <n v="0"/>
    <n v="0"/>
    <n v="0"/>
    <n v="0"/>
    <n v="0"/>
    <n v="0"/>
    <n v="0"/>
    <n v="0"/>
    <n v="0"/>
    <n v="0"/>
    <n v="0"/>
    <s v="FED HOUSNG &amp; COMM DEV FND"/>
    <s v="FHCD LIFEWIRE FRIENDS PL M13"/>
    <s v="DEFAULT"/>
    <s v="Default"/>
  </r>
  <r>
    <x v="0"/>
    <s v="1122152"/>
    <s v="000000"/>
    <x v="9"/>
    <s v="0000000"/>
    <n v="2015"/>
    <x v="0"/>
    <x v="9"/>
    <n v="0"/>
    <n v="0"/>
    <n v="0"/>
    <n v="0"/>
    <n v="0"/>
    <s v="N/A"/>
    <n v="0"/>
    <n v="0"/>
    <n v="0"/>
    <n v="0"/>
    <n v="0"/>
    <n v="0"/>
    <n v="0"/>
    <n v="0"/>
    <n v="0"/>
    <n v="0"/>
    <n v="0"/>
    <n v="0"/>
    <n v="0"/>
    <s v="FED HOUSNG &amp; COMM DEV FND"/>
    <s v="FHCD LIFEWIRE FRIENDS PL M13"/>
    <s v="DEFAULT"/>
    <s v="Default"/>
  </r>
  <r>
    <x v="0"/>
    <s v="1122152"/>
    <s v="000000"/>
    <x v="29"/>
    <s v="0000000"/>
    <n v="2015"/>
    <x v="1"/>
    <x v="29"/>
    <n v="0"/>
    <n v="0"/>
    <n v="0"/>
    <n v="0"/>
    <n v="0"/>
    <s v="N/A"/>
    <n v="0"/>
    <n v="0"/>
    <n v="0"/>
    <n v="0"/>
    <n v="0"/>
    <n v="0"/>
    <n v="0"/>
    <n v="0"/>
    <n v="0"/>
    <n v="0"/>
    <n v="0"/>
    <n v="0"/>
    <n v="0"/>
    <s v="FED HOUSNG &amp; COMM DEV FND"/>
    <s v="FHCD LIFEWIRE FRIENDS PL M13"/>
    <s v="DEFAULT"/>
    <s v="Default"/>
  </r>
  <r>
    <x v="0"/>
    <s v="1122152"/>
    <s v="350104"/>
    <x v="64"/>
    <s v="0000000"/>
    <n v="2015"/>
    <x v="4"/>
    <x v="64"/>
    <n v="0"/>
    <n v="0"/>
    <n v="0"/>
    <n v="0"/>
    <n v="0"/>
    <s v="N/A"/>
    <n v="0"/>
    <n v="0"/>
    <n v="0"/>
    <n v="0"/>
    <n v="0"/>
    <n v="0"/>
    <n v="0"/>
    <n v="0"/>
    <n v="0"/>
    <n v="0"/>
    <n v="0"/>
    <n v="0"/>
    <n v="0"/>
    <s v="FED HOUSNG &amp; COMM DEV FND"/>
    <s v="FHCD LIFEWIRE FRIENDS PL M13"/>
    <s v="EASTSIDE DOMESTIC VIOL PG"/>
    <s v="Default"/>
  </r>
  <r>
    <x v="0"/>
    <s v="1122152"/>
    <s v="350104"/>
    <x v="46"/>
    <s v="0000000"/>
    <n v="2015"/>
    <x v="4"/>
    <x v="46"/>
    <n v="0"/>
    <n v="0"/>
    <n v="0"/>
    <n v="0"/>
    <n v="0"/>
    <s v="N/A"/>
    <n v="0"/>
    <n v="0"/>
    <n v="0"/>
    <n v="0"/>
    <n v="0"/>
    <n v="0"/>
    <n v="0"/>
    <n v="0"/>
    <n v="0"/>
    <n v="0"/>
    <n v="0"/>
    <n v="0"/>
    <n v="0"/>
    <s v="FED HOUSNG &amp; COMM DEV FND"/>
    <s v="FHCD LIFEWIRE FRIENDS PL M13"/>
    <s v="EASTSIDE DOMESTIC VIOL PG"/>
    <s v="Default"/>
  </r>
  <r>
    <x v="0"/>
    <s v="1122152"/>
    <s v="350104"/>
    <x v="38"/>
    <s v="5590000"/>
    <n v="2015"/>
    <x v="3"/>
    <x v="38"/>
    <n v="0"/>
    <n v="0"/>
    <n v="0"/>
    <n v="0"/>
    <n v="0"/>
    <s v="N/A"/>
    <n v="0"/>
    <n v="0"/>
    <n v="0"/>
    <n v="0"/>
    <n v="0"/>
    <n v="0"/>
    <n v="0"/>
    <n v="0"/>
    <n v="0"/>
    <n v="0"/>
    <n v="0"/>
    <n v="0"/>
    <n v="0"/>
    <s v="FED HOUSNG &amp; COMM DEV FND"/>
    <s v="FHCD LIFEWIRE FRIENDS PL M13"/>
    <s v="EASTSIDE DOMESTIC VIOL PG"/>
    <s v="HOUSING AND COMMUNITY DEVELOPMENT"/>
  </r>
  <r>
    <x v="0"/>
    <s v="1122152"/>
    <s v="350104"/>
    <x v="38"/>
    <s v="5592000"/>
    <n v="2015"/>
    <x v="3"/>
    <x v="38"/>
    <n v="0"/>
    <n v="0"/>
    <n v="-1003.86"/>
    <n v="0"/>
    <n v="1003.86"/>
    <s v="N/A"/>
    <n v="0"/>
    <n v="0"/>
    <n v="0"/>
    <n v="0"/>
    <n v="-1003.86"/>
    <n v="0"/>
    <n v="0"/>
    <n v="0"/>
    <n v="0"/>
    <n v="0"/>
    <n v="0"/>
    <n v="0"/>
    <n v="0"/>
    <s v="FED HOUSNG &amp; COMM DEV FND"/>
    <s v="FHCD LIFEWIRE FRIENDS PL M13"/>
    <s v="EASTSIDE DOMESTIC VIOL PG"/>
    <s v="HOUSING AND COMMUNITY SERVICES"/>
  </r>
  <r>
    <x v="0"/>
    <s v="1122152"/>
    <s v="350104"/>
    <x v="70"/>
    <s v="5590000"/>
    <n v="2015"/>
    <x v="3"/>
    <x v="70"/>
    <n v="0"/>
    <n v="0"/>
    <n v="0"/>
    <n v="0"/>
    <n v="0"/>
    <s v="N/A"/>
    <n v="0"/>
    <n v="0"/>
    <n v="0"/>
    <n v="0"/>
    <n v="0"/>
    <n v="0"/>
    <n v="0"/>
    <n v="0"/>
    <n v="0"/>
    <n v="0"/>
    <n v="0"/>
    <n v="0"/>
    <n v="0"/>
    <s v="FED HOUSNG &amp; COMM DEV FND"/>
    <s v="FHCD LIFEWIRE FRIENDS PL M13"/>
    <s v="EASTSIDE DOMESTIC VIOL PG"/>
    <s v="HOUSING AND COMMUNITY DEVELOPMENT"/>
  </r>
  <r>
    <x v="0"/>
    <s v="1122152"/>
    <s v="350104"/>
    <x v="70"/>
    <s v="5592000"/>
    <n v="2015"/>
    <x v="3"/>
    <x v="70"/>
    <n v="0"/>
    <n v="0"/>
    <n v="-825.58"/>
    <n v="0"/>
    <n v="825.58"/>
    <s v="N/A"/>
    <n v="0"/>
    <n v="0"/>
    <n v="0"/>
    <n v="0"/>
    <n v="-825.58"/>
    <n v="0"/>
    <n v="0"/>
    <n v="0"/>
    <n v="0"/>
    <n v="0"/>
    <n v="0"/>
    <n v="0"/>
    <n v="0"/>
    <s v="FED HOUSNG &amp; COMM DEV FND"/>
    <s v="FHCD LIFEWIRE FRIENDS PL M13"/>
    <s v="EASTSIDE DOMESTIC VIOL PG"/>
    <s v="HOUSING AND COMMUNITY SERVICES"/>
  </r>
  <r>
    <x v="0"/>
    <s v="1122152"/>
    <s v="350104"/>
    <x v="71"/>
    <s v="5590000"/>
    <n v="2015"/>
    <x v="3"/>
    <x v="71"/>
    <n v="0"/>
    <n v="0"/>
    <n v="0"/>
    <n v="0"/>
    <n v="0"/>
    <s v="N/A"/>
    <n v="0"/>
    <n v="0"/>
    <n v="0"/>
    <n v="0"/>
    <n v="0"/>
    <n v="0"/>
    <n v="0"/>
    <n v="0"/>
    <n v="0"/>
    <n v="0"/>
    <n v="0"/>
    <n v="0"/>
    <n v="0"/>
    <s v="FED HOUSNG &amp; COMM DEV FND"/>
    <s v="FHCD LIFEWIRE FRIENDS PL M13"/>
    <s v="EASTSIDE DOMESTIC VIOL PG"/>
    <s v="HOUSING AND COMMUNITY DEVELOPMENT"/>
  </r>
  <r>
    <x v="0"/>
    <s v="1122152"/>
    <s v="350104"/>
    <x v="71"/>
    <s v="5592000"/>
    <n v="2015"/>
    <x v="3"/>
    <x v="71"/>
    <n v="0"/>
    <n v="0"/>
    <n v="-275.85000000000002"/>
    <n v="0"/>
    <n v="275.85000000000002"/>
    <s v="N/A"/>
    <n v="0"/>
    <n v="0"/>
    <n v="0"/>
    <n v="0"/>
    <n v="-275.85000000000002"/>
    <n v="0"/>
    <n v="0"/>
    <n v="0"/>
    <n v="0"/>
    <n v="0"/>
    <n v="0"/>
    <n v="0"/>
    <n v="0"/>
    <s v="FED HOUSNG &amp; COMM DEV FND"/>
    <s v="FHCD LIFEWIRE FRIENDS PL M13"/>
    <s v="EASTSIDE DOMESTIC VIOL PG"/>
    <s v="HOUSING AND COMMUNITY SERVICES"/>
  </r>
  <r>
    <x v="0"/>
    <s v="1122152"/>
    <s v="350104"/>
    <x v="72"/>
    <s v="5590000"/>
    <n v="2015"/>
    <x v="3"/>
    <x v="72"/>
    <n v="0"/>
    <n v="0"/>
    <n v="0"/>
    <n v="0"/>
    <n v="0"/>
    <s v="N/A"/>
    <n v="0"/>
    <n v="0"/>
    <n v="0"/>
    <n v="0"/>
    <n v="0"/>
    <n v="0"/>
    <n v="0"/>
    <n v="0"/>
    <n v="0"/>
    <n v="0"/>
    <n v="0"/>
    <n v="0"/>
    <n v="0"/>
    <s v="FED HOUSNG &amp; COMM DEV FND"/>
    <s v="FHCD LIFEWIRE FRIENDS PL M13"/>
    <s v="EASTSIDE DOMESTIC VIOL PG"/>
    <s v="HOUSING AND COMMUNITY DEVELOPMENT"/>
  </r>
  <r>
    <x v="0"/>
    <s v="1122152"/>
    <s v="350104"/>
    <x v="72"/>
    <s v="5592000"/>
    <n v="2015"/>
    <x v="3"/>
    <x v="72"/>
    <n v="0"/>
    <n v="0"/>
    <n v="-331.81"/>
    <n v="0"/>
    <n v="331.81"/>
    <s v="N/A"/>
    <n v="0"/>
    <n v="0"/>
    <n v="0"/>
    <n v="0"/>
    <n v="-331.81"/>
    <n v="0"/>
    <n v="0"/>
    <n v="0"/>
    <n v="0"/>
    <n v="0"/>
    <n v="0"/>
    <n v="0"/>
    <n v="0"/>
    <s v="FED HOUSNG &amp; COMM DEV FND"/>
    <s v="FHCD LIFEWIRE FRIENDS PL M13"/>
    <s v="EASTSIDE DOMESTIC VIOL PG"/>
    <s v="HOUSING AND COMMUNITY SERVICES"/>
  </r>
  <r>
    <x v="0"/>
    <s v="1122152"/>
    <s v="350104"/>
    <x v="112"/>
    <s v="5590000"/>
    <n v="2015"/>
    <x v="3"/>
    <x v="112"/>
    <n v="0"/>
    <n v="0"/>
    <n v="0"/>
    <n v="0"/>
    <n v="0"/>
    <s v="N/A"/>
    <n v="0"/>
    <n v="0"/>
    <n v="0"/>
    <n v="0"/>
    <n v="0"/>
    <n v="0"/>
    <n v="0"/>
    <n v="0"/>
    <n v="0"/>
    <n v="0"/>
    <n v="0"/>
    <n v="0"/>
    <n v="0"/>
    <s v="FED HOUSNG &amp; COMM DEV FND"/>
    <s v="FHCD LIFEWIRE FRIENDS PL M13"/>
    <s v="EASTSIDE DOMESTIC VIOL PG"/>
    <s v="HOUSING AND COMMUNITY DEVELOPMENT"/>
  </r>
  <r>
    <x v="0"/>
    <s v="1122152"/>
    <s v="350104"/>
    <x v="108"/>
    <s v="5590000"/>
    <n v="2015"/>
    <x v="3"/>
    <x v="108"/>
    <n v="0"/>
    <n v="0"/>
    <n v="0"/>
    <n v="0"/>
    <n v="0"/>
    <s v="N/A"/>
    <n v="0"/>
    <n v="0"/>
    <n v="0"/>
    <n v="0"/>
    <n v="0"/>
    <n v="0"/>
    <n v="0"/>
    <n v="0"/>
    <n v="0"/>
    <n v="0"/>
    <n v="0"/>
    <n v="0"/>
    <n v="0"/>
    <s v="FED HOUSNG &amp; COMM DEV FND"/>
    <s v="FHCD LIFEWIRE FRIENDS PL M13"/>
    <s v="EASTSIDE DOMESTIC VIOL PG"/>
    <s v="HOUSING AND COMMUNITY DEVELOPMENT"/>
  </r>
  <r>
    <x v="0"/>
    <s v="1122158"/>
    <s v="000000"/>
    <x v="6"/>
    <s v="0000000"/>
    <n v="2015"/>
    <x v="0"/>
    <x v="6"/>
    <n v="0"/>
    <n v="0"/>
    <n v="0"/>
    <n v="0"/>
    <n v="0"/>
    <s v="N/A"/>
    <n v="0"/>
    <n v="0"/>
    <n v="0"/>
    <n v="0"/>
    <n v="0"/>
    <n v="0"/>
    <n v="0"/>
    <n v="0"/>
    <n v="0"/>
    <n v="0"/>
    <n v="0"/>
    <n v="0"/>
    <n v="0"/>
    <s v="FED HOUSNG &amp; COMM DEV FND"/>
    <s v="FHCD VALLEY CITIES SHP M13"/>
    <s v="DEFAULT"/>
    <s v="Default"/>
  </r>
  <r>
    <x v="0"/>
    <s v="1122158"/>
    <s v="000000"/>
    <x v="9"/>
    <s v="0000000"/>
    <n v="2015"/>
    <x v="0"/>
    <x v="9"/>
    <n v="0"/>
    <n v="0"/>
    <n v="0"/>
    <n v="0"/>
    <n v="0"/>
    <s v="N/A"/>
    <n v="0"/>
    <n v="0"/>
    <n v="0"/>
    <n v="0"/>
    <n v="0"/>
    <n v="0"/>
    <n v="0"/>
    <n v="0"/>
    <n v="0"/>
    <n v="0"/>
    <n v="0"/>
    <n v="0"/>
    <n v="0"/>
    <s v="FED HOUSNG &amp; COMM DEV FND"/>
    <s v="FHCD VALLEY CITIES SHP M13"/>
    <s v="DEFAULT"/>
    <s v="Default"/>
  </r>
  <r>
    <x v="0"/>
    <s v="1122158"/>
    <s v="000000"/>
    <x v="29"/>
    <s v="0000000"/>
    <n v="2015"/>
    <x v="1"/>
    <x v="29"/>
    <n v="0"/>
    <n v="0"/>
    <n v="0"/>
    <n v="0"/>
    <n v="0"/>
    <s v="N/A"/>
    <n v="0"/>
    <n v="0"/>
    <n v="0"/>
    <n v="0"/>
    <n v="0"/>
    <n v="0"/>
    <n v="0"/>
    <n v="0"/>
    <n v="0"/>
    <n v="0"/>
    <n v="0"/>
    <n v="0"/>
    <n v="0"/>
    <s v="FED HOUSNG &amp; COMM DEV FND"/>
    <s v="FHCD VALLEY CITIES SHP M13"/>
    <s v="DEFAULT"/>
    <s v="Default"/>
  </r>
  <r>
    <x v="0"/>
    <s v="1122158"/>
    <s v="350104"/>
    <x v="64"/>
    <s v="0000000"/>
    <n v="2015"/>
    <x v="4"/>
    <x v="64"/>
    <n v="0"/>
    <n v="0"/>
    <n v="0"/>
    <n v="0"/>
    <n v="0"/>
    <s v="N/A"/>
    <n v="0"/>
    <n v="0"/>
    <n v="0"/>
    <n v="0"/>
    <n v="0"/>
    <n v="0"/>
    <n v="0"/>
    <n v="0"/>
    <n v="0"/>
    <n v="0"/>
    <n v="0"/>
    <n v="0"/>
    <n v="0"/>
    <s v="FED HOUSNG &amp; COMM DEV FND"/>
    <s v="FHCD VALLEY CITIES SHP M13"/>
    <s v="EASTSIDE DOMESTIC VIOL PG"/>
    <s v="Default"/>
  </r>
  <r>
    <x v="0"/>
    <s v="1122158"/>
    <s v="350104"/>
    <x v="38"/>
    <s v="5590000"/>
    <n v="2015"/>
    <x v="3"/>
    <x v="38"/>
    <n v="0"/>
    <n v="0"/>
    <n v="0"/>
    <n v="0"/>
    <n v="0"/>
    <s v="N/A"/>
    <n v="0"/>
    <n v="0"/>
    <n v="0"/>
    <n v="0"/>
    <n v="0"/>
    <n v="0"/>
    <n v="0"/>
    <n v="0"/>
    <n v="0"/>
    <n v="0"/>
    <n v="0"/>
    <n v="0"/>
    <n v="0"/>
    <s v="FED HOUSNG &amp; COMM DEV FND"/>
    <s v="FHCD VALLEY CITIES SHP M13"/>
    <s v="EASTSIDE DOMESTIC VIOL PG"/>
    <s v="HOUSING AND COMMUNITY DEVELOPMENT"/>
  </r>
  <r>
    <x v="0"/>
    <s v="1122158"/>
    <s v="350104"/>
    <x v="70"/>
    <s v="5590000"/>
    <n v="2015"/>
    <x v="3"/>
    <x v="70"/>
    <n v="0"/>
    <n v="0"/>
    <n v="0"/>
    <n v="0"/>
    <n v="0"/>
    <s v="N/A"/>
    <n v="0"/>
    <n v="0"/>
    <n v="0"/>
    <n v="0"/>
    <n v="0"/>
    <n v="0"/>
    <n v="0"/>
    <n v="0"/>
    <n v="0"/>
    <n v="0"/>
    <n v="0"/>
    <n v="0"/>
    <n v="0"/>
    <s v="FED HOUSNG &amp; COMM DEV FND"/>
    <s v="FHCD VALLEY CITIES SHP M13"/>
    <s v="EASTSIDE DOMESTIC VIOL PG"/>
    <s v="HOUSING AND COMMUNITY DEVELOPMENT"/>
  </r>
  <r>
    <x v="0"/>
    <s v="1122158"/>
    <s v="350104"/>
    <x v="71"/>
    <s v="5590000"/>
    <n v="2015"/>
    <x v="3"/>
    <x v="71"/>
    <n v="0"/>
    <n v="0"/>
    <n v="0"/>
    <n v="0"/>
    <n v="0"/>
    <s v="N/A"/>
    <n v="0"/>
    <n v="0"/>
    <n v="0"/>
    <n v="0"/>
    <n v="0"/>
    <n v="0"/>
    <n v="0"/>
    <n v="0"/>
    <n v="0"/>
    <n v="0"/>
    <n v="0"/>
    <n v="0"/>
    <n v="0"/>
    <s v="FED HOUSNG &amp; COMM DEV FND"/>
    <s v="FHCD VALLEY CITIES SHP M13"/>
    <s v="EASTSIDE DOMESTIC VIOL PG"/>
    <s v="HOUSING AND COMMUNITY DEVELOPMENT"/>
  </r>
  <r>
    <x v="0"/>
    <s v="1122158"/>
    <s v="350104"/>
    <x v="72"/>
    <s v="5590000"/>
    <n v="2015"/>
    <x v="3"/>
    <x v="72"/>
    <n v="0"/>
    <n v="0"/>
    <n v="0"/>
    <n v="0"/>
    <n v="0"/>
    <s v="N/A"/>
    <n v="0"/>
    <n v="0"/>
    <n v="0"/>
    <n v="0"/>
    <n v="0"/>
    <n v="0"/>
    <n v="0"/>
    <n v="0"/>
    <n v="0"/>
    <n v="0"/>
    <n v="0"/>
    <n v="0"/>
    <n v="0"/>
    <s v="FED HOUSNG &amp; COMM DEV FND"/>
    <s v="FHCD VALLEY CITIES SHP M13"/>
    <s v="EASTSIDE DOMESTIC VIOL PG"/>
    <s v="HOUSING AND COMMUNITY DEVELOPMENT"/>
  </r>
  <r>
    <x v="0"/>
    <s v="1122158"/>
    <s v="350104"/>
    <x v="108"/>
    <s v="5590000"/>
    <n v="2015"/>
    <x v="3"/>
    <x v="108"/>
    <n v="0"/>
    <n v="0"/>
    <n v="0"/>
    <n v="0"/>
    <n v="0"/>
    <s v="N/A"/>
    <n v="0"/>
    <n v="0"/>
    <n v="0"/>
    <n v="0"/>
    <n v="0"/>
    <n v="0"/>
    <n v="0"/>
    <n v="0"/>
    <n v="0"/>
    <n v="0"/>
    <n v="0"/>
    <n v="0"/>
    <n v="0"/>
    <s v="FED HOUSNG &amp; COMM DEV FND"/>
    <s v="FHCD VALLEY CITIES SHP M13"/>
    <s v="EASTSIDE DOMESTIC VIOL PG"/>
    <s v="HOUSING AND COMMUNITY DEVELOPMENT"/>
  </r>
  <r>
    <x v="0"/>
    <s v="1122158"/>
    <s v="350104"/>
    <x v="53"/>
    <s v="5590000"/>
    <n v="2015"/>
    <x v="3"/>
    <x v="53"/>
    <n v="0"/>
    <n v="0"/>
    <n v="0"/>
    <n v="0"/>
    <n v="0"/>
    <s v="N/A"/>
    <n v="0"/>
    <n v="0"/>
    <n v="0"/>
    <n v="0"/>
    <n v="0"/>
    <n v="0"/>
    <n v="0"/>
    <n v="0"/>
    <n v="0"/>
    <n v="0"/>
    <n v="0"/>
    <n v="0"/>
    <n v="0"/>
    <s v="FED HOUSNG &amp; COMM DEV FND"/>
    <s v="FHCD VALLEY CITIES SHP M13"/>
    <s v="EASTSIDE DOMESTIC VIOL PG"/>
    <s v="HOUSING AND COMMUNITY DEVELOPMENT"/>
  </r>
  <r>
    <x v="0"/>
    <s v="1122158"/>
    <s v="350104"/>
    <x v="54"/>
    <s v="5590000"/>
    <n v="2015"/>
    <x v="3"/>
    <x v="54"/>
    <n v="0"/>
    <n v="0"/>
    <n v="0"/>
    <n v="0"/>
    <n v="0"/>
    <s v="N/A"/>
    <n v="0"/>
    <n v="0"/>
    <n v="0"/>
    <n v="0"/>
    <n v="0"/>
    <n v="0"/>
    <n v="0"/>
    <n v="0"/>
    <n v="0"/>
    <n v="0"/>
    <n v="0"/>
    <n v="0"/>
    <n v="0"/>
    <s v="FED HOUSNG &amp; COMM DEV FND"/>
    <s v="FHCD VALLEY CITIES SHP M13"/>
    <s v="EASTSIDE DOMESTIC VIOL PG"/>
    <s v="HOUSING AND COMMUNITY DEVELOPMENT"/>
  </r>
  <r>
    <x v="0"/>
    <s v="1122158"/>
    <s v="350209"/>
    <x v="136"/>
    <s v="0000000"/>
    <n v="2015"/>
    <x v="3"/>
    <x v="136"/>
    <n v="0"/>
    <n v="0"/>
    <n v="267.09000000000003"/>
    <n v="0"/>
    <n v="-267.09000000000003"/>
    <s v="N/A"/>
    <n v="0"/>
    <n v="0"/>
    <n v="0"/>
    <n v="0"/>
    <n v="0"/>
    <n v="0"/>
    <n v="0"/>
    <n v="267.09000000000003"/>
    <n v="0"/>
    <n v="0"/>
    <n v="0"/>
    <n v="0"/>
    <n v="0"/>
    <s v="FED HOUSNG &amp; COMM DEV FND"/>
    <s v="FHCD VALLEY CITIES SHP M13"/>
    <s v="DEFAULT PROJECT"/>
    <s v="Default"/>
  </r>
  <r>
    <x v="0"/>
    <s v="1122212"/>
    <s v="000000"/>
    <x v="6"/>
    <s v="0000000"/>
    <n v="2015"/>
    <x v="0"/>
    <x v="6"/>
    <n v="0"/>
    <n v="0"/>
    <n v="0"/>
    <n v="0"/>
    <n v="0"/>
    <s v="N/A"/>
    <n v="0"/>
    <n v="0"/>
    <n v="0"/>
    <n v="0"/>
    <n v="0"/>
    <n v="0"/>
    <n v="0"/>
    <n v="0"/>
    <n v="0"/>
    <n v="0"/>
    <n v="0"/>
    <n v="0"/>
    <n v="0"/>
    <s v="FED HOUSNG &amp; COMM DEV FND"/>
    <s v="FHCD FOY KRKLND CMPS TRNS C13"/>
    <s v="DEFAULT"/>
    <s v="Default"/>
  </r>
  <r>
    <x v="0"/>
    <s v="1122212"/>
    <s v="000000"/>
    <x v="9"/>
    <s v="0000000"/>
    <n v="2015"/>
    <x v="0"/>
    <x v="9"/>
    <n v="0"/>
    <n v="0"/>
    <n v="0"/>
    <n v="0"/>
    <n v="0"/>
    <s v="N/A"/>
    <n v="0"/>
    <n v="0"/>
    <n v="0"/>
    <n v="0"/>
    <n v="0"/>
    <n v="0"/>
    <n v="0"/>
    <n v="0"/>
    <n v="0"/>
    <n v="0"/>
    <n v="0"/>
    <n v="0"/>
    <n v="0"/>
    <s v="FED HOUSNG &amp; COMM DEV FND"/>
    <s v="FHCD FOY KRKLND CMPS TRNS C13"/>
    <s v="DEFAULT"/>
    <s v="Default"/>
  </r>
  <r>
    <x v="0"/>
    <s v="1122212"/>
    <s v="000000"/>
    <x v="29"/>
    <s v="0000000"/>
    <n v="2015"/>
    <x v="1"/>
    <x v="29"/>
    <n v="0"/>
    <n v="0"/>
    <n v="0"/>
    <n v="0"/>
    <n v="0"/>
    <s v="N/A"/>
    <n v="0"/>
    <n v="0"/>
    <n v="0"/>
    <n v="0"/>
    <n v="0"/>
    <n v="0"/>
    <n v="0"/>
    <n v="0"/>
    <n v="0"/>
    <n v="0"/>
    <n v="0"/>
    <n v="0"/>
    <n v="0"/>
    <s v="FED HOUSNG &amp; COMM DEV FND"/>
    <s v="FHCD FOY KRKLND CMPS TRNS C13"/>
    <s v="DEFAULT"/>
    <s v="Default"/>
  </r>
  <r>
    <x v="0"/>
    <s v="1122212"/>
    <s v="350047"/>
    <x v="55"/>
    <s v="0000000"/>
    <n v="2015"/>
    <x v="4"/>
    <x v="55"/>
    <n v="0"/>
    <n v="0"/>
    <n v="0"/>
    <n v="0"/>
    <n v="0"/>
    <s v="N/A"/>
    <n v="0"/>
    <n v="0"/>
    <n v="0"/>
    <n v="0"/>
    <n v="0"/>
    <n v="0"/>
    <n v="0"/>
    <n v="0"/>
    <n v="0"/>
    <n v="0"/>
    <n v="0"/>
    <n v="0"/>
    <n v="0"/>
    <s v="FED HOUSNG &amp; COMM DEV FND"/>
    <s v="FHCD FOY KRKLND CMPS TRNS C13"/>
    <s v="PROGRAM YEAR PROJECTS"/>
    <s v="Default"/>
  </r>
  <r>
    <x v="0"/>
    <s v="1122212"/>
    <s v="350047"/>
    <x v="37"/>
    <s v="0000000"/>
    <n v="2015"/>
    <x v="4"/>
    <x v="37"/>
    <n v="0"/>
    <n v="0"/>
    <n v="0"/>
    <n v="0"/>
    <n v="0"/>
    <s v="N/A"/>
    <n v="0"/>
    <n v="0"/>
    <n v="0"/>
    <n v="0"/>
    <n v="0"/>
    <n v="0"/>
    <n v="0"/>
    <n v="0"/>
    <n v="0"/>
    <n v="0"/>
    <n v="0"/>
    <n v="0"/>
    <n v="0"/>
    <s v="FED HOUSNG &amp; COMM DEV FND"/>
    <s v="FHCD FOY KRKLND CMPS TRNS C13"/>
    <s v="PROGRAM YEAR PROJECTS"/>
    <s v="Default"/>
  </r>
  <r>
    <x v="0"/>
    <s v="1122212"/>
    <s v="350047"/>
    <x v="112"/>
    <s v="5590000"/>
    <n v="2015"/>
    <x v="3"/>
    <x v="112"/>
    <n v="0"/>
    <n v="0"/>
    <n v="0"/>
    <n v="0"/>
    <n v="0"/>
    <s v="N/A"/>
    <n v="0"/>
    <n v="0"/>
    <n v="0"/>
    <n v="0"/>
    <n v="0"/>
    <n v="0"/>
    <n v="0"/>
    <n v="0"/>
    <n v="0"/>
    <n v="0"/>
    <n v="0"/>
    <n v="0"/>
    <n v="0"/>
    <s v="FED HOUSNG &amp; COMM DEV FND"/>
    <s v="FHCD FOY KRKLND CMPS TRNS C13"/>
    <s v="PROGRAM YEAR PROJECTS"/>
    <s v="HOUSING AND COMMUNITY DEVELOPMENT"/>
  </r>
  <r>
    <x v="0"/>
    <s v="1122212"/>
    <s v="350047"/>
    <x v="108"/>
    <s v="5590000"/>
    <n v="2015"/>
    <x v="3"/>
    <x v="108"/>
    <n v="0"/>
    <n v="0"/>
    <n v="0"/>
    <n v="0"/>
    <n v="0"/>
    <s v="N/A"/>
    <n v="0"/>
    <n v="0"/>
    <n v="0"/>
    <n v="0"/>
    <n v="0"/>
    <n v="0"/>
    <n v="0"/>
    <n v="0"/>
    <n v="0"/>
    <n v="0"/>
    <n v="0"/>
    <n v="0"/>
    <n v="0"/>
    <s v="FED HOUSNG &amp; COMM DEV FND"/>
    <s v="FHCD FOY KRKLND CMPS TRNS C13"/>
    <s v="PROGRAM YEAR PROJECTS"/>
    <s v="HOUSING AND COMMUNITY DEVELOPMENT"/>
  </r>
  <r>
    <x v="0"/>
    <s v="1122283"/>
    <s v="000000"/>
    <x v="6"/>
    <s v="0000000"/>
    <n v="2015"/>
    <x v="0"/>
    <x v="6"/>
    <n v="0"/>
    <n v="0"/>
    <n v="0"/>
    <n v="0"/>
    <n v="0"/>
    <s v="N/A"/>
    <n v="0"/>
    <n v="0"/>
    <n v="0"/>
    <n v="0"/>
    <n v="0"/>
    <n v="0"/>
    <n v="0"/>
    <n v="0"/>
    <n v="0"/>
    <n v="0"/>
    <n v="0"/>
    <n v="0"/>
    <n v="0"/>
    <s v="FED HOUSNG &amp; COMM DEV FND"/>
    <s v="FHCD MEI YUAN LEI"/>
    <s v="DEFAULT"/>
    <s v="Default"/>
  </r>
  <r>
    <x v="0"/>
    <s v="1122283"/>
    <s v="000000"/>
    <x v="9"/>
    <s v="0000000"/>
    <n v="2015"/>
    <x v="0"/>
    <x v="9"/>
    <n v="0"/>
    <n v="0"/>
    <n v="-156.13"/>
    <n v="0"/>
    <n v="156.13"/>
    <s v="N/A"/>
    <n v="0"/>
    <n v="0"/>
    <n v="0"/>
    <n v="0"/>
    <n v="0"/>
    <n v="0"/>
    <n v="-156.13"/>
    <n v="0"/>
    <n v="0"/>
    <n v="0"/>
    <n v="0"/>
    <n v="0"/>
    <n v="0"/>
    <s v="FED HOUSNG &amp; COMM DEV FND"/>
    <s v="FHCD MEI YUAN LEI"/>
    <s v="DEFAULT"/>
    <s v="Default"/>
  </r>
  <r>
    <x v="0"/>
    <s v="1122283"/>
    <s v="000000"/>
    <x v="29"/>
    <s v="0000000"/>
    <n v="2015"/>
    <x v="1"/>
    <x v="29"/>
    <n v="0"/>
    <n v="0"/>
    <n v="156.13"/>
    <n v="0"/>
    <n v="-156.13"/>
    <s v="N/A"/>
    <n v="0"/>
    <n v="0"/>
    <n v="0"/>
    <n v="0"/>
    <n v="0"/>
    <n v="0"/>
    <n v="156.13"/>
    <n v="0"/>
    <n v="0"/>
    <n v="0"/>
    <n v="0"/>
    <n v="0"/>
    <n v="0"/>
    <s v="FED HOUSNG &amp; COMM DEV FND"/>
    <s v="FHCD MEI YUAN LEI"/>
    <s v="DEFAULT"/>
    <s v="Default"/>
  </r>
  <r>
    <x v="0"/>
    <s v="1122283"/>
    <s v="350002"/>
    <x v="43"/>
    <s v="0000000"/>
    <n v="2015"/>
    <x v="4"/>
    <x v="43"/>
    <n v="0"/>
    <n v="0"/>
    <n v="0"/>
    <n v="0"/>
    <n v="0"/>
    <s v="N/A"/>
    <n v="0"/>
    <n v="0"/>
    <n v="0"/>
    <n v="0"/>
    <n v="0"/>
    <n v="0"/>
    <n v="0"/>
    <n v="0"/>
    <n v="0"/>
    <n v="0"/>
    <n v="0"/>
    <n v="0"/>
    <n v="0"/>
    <s v="FED HOUSNG &amp; COMM DEV FND"/>
    <s v="FHCD MEI YUAN LEI"/>
    <s v="IDIS HOME OWNERS REHAB"/>
    <s v="Default"/>
  </r>
  <r>
    <x v="0"/>
    <s v="1122283"/>
    <s v="350002"/>
    <x v="108"/>
    <s v="5590000"/>
    <n v="2015"/>
    <x v="3"/>
    <x v="108"/>
    <n v="0"/>
    <n v="0"/>
    <n v="0"/>
    <n v="0"/>
    <n v="0"/>
    <s v="N/A"/>
    <n v="0"/>
    <n v="0"/>
    <n v="0"/>
    <n v="0"/>
    <n v="0"/>
    <n v="0"/>
    <n v="0"/>
    <n v="0"/>
    <n v="0"/>
    <n v="0"/>
    <n v="0"/>
    <n v="0"/>
    <n v="0"/>
    <s v="FED HOUSNG &amp; COMM DEV FND"/>
    <s v="FHCD MEI YUAN LEI"/>
    <s v="IDIS HOME OWNERS REHAB"/>
    <s v="HOUSING AND COMMUNITY DEVELOPMENT"/>
  </r>
  <r>
    <x v="0"/>
    <s v="1122387"/>
    <s v="000000"/>
    <x v="6"/>
    <s v="0000000"/>
    <n v="2015"/>
    <x v="0"/>
    <x v="6"/>
    <n v="0"/>
    <n v="0"/>
    <n v="0"/>
    <n v="0"/>
    <n v="0"/>
    <s v="N/A"/>
    <n v="0"/>
    <n v="0"/>
    <n v="0"/>
    <n v="0"/>
    <n v="0"/>
    <n v="0"/>
    <n v="0"/>
    <n v="0"/>
    <n v="0"/>
    <n v="0"/>
    <n v="0"/>
    <n v="0"/>
    <n v="0"/>
    <s v="FED HOUSNG &amp; COMM DEV FND"/>
    <s v="FHCD Rntn Mdw Crest PK Ply C13"/>
    <s v="DEFAULT"/>
    <s v="Default"/>
  </r>
  <r>
    <x v="0"/>
    <s v="1122387"/>
    <s v="000000"/>
    <x v="9"/>
    <s v="0000000"/>
    <n v="2015"/>
    <x v="0"/>
    <x v="9"/>
    <n v="0"/>
    <n v="0"/>
    <n v="-311.88"/>
    <n v="0"/>
    <n v="311.88"/>
    <s v="N/A"/>
    <n v="0"/>
    <n v="0"/>
    <n v="0"/>
    <n v="0"/>
    <n v="0"/>
    <n v="0"/>
    <n v="-311.88"/>
    <n v="0"/>
    <n v="0"/>
    <n v="0"/>
    <n v="0"/>
    <n v="0"/>
    <n v="0"/>
    <s v="FED HOUSNG &amp; COMM DEV FND"/>
    <s v="FHCD Rntn Mdw Crest PK Ply C13"/>
    <s v="DEFAULT"/>
    <s v="Default"/>
  </r>
  <r>
    <x v="0"/>
    <s v="1122387"/>
    <s v="000000"/>
    <x v="29"/>
    <s v="0000000"/>
    <n v="2015"/>
    <x v="1"/>
    <x v="29"/>
    <n v="0"/>
    <n v="0"/>
    <n v="311.88"/>
    <n v="0"/>
    <n v="-311.88"/>
    <s v="N/A"/>
    <n v="0"/>
    <n v="0"/>
    <n v="0"/>
    <n v="0"/>
    <n v="0"/>
    <n v="0"/>
    <n v="311.88"/>
    <n v="0"/>
    <n v="0"/>
    <n v="0"/>
    <n v="0"/>
    <n v="0"/>
    <n v="0"/>
    <s v="FED HOUSNG &amp; COMM DEV FND"/>
    <s v="FHCD Rntn Mdw Crest PK Ply C13"/>
    <s v="DEFAULT"/>
    <s v="Default"/>
  </r>
  <r>
    <x v="0"/>
    <s v="1122387"/>
    <s v="350047"/>
    <x v="55"/>
    <s v="0000000"/>
    <n v="2015"/>
    <x v="4"/>
    <x v="55"/>
    <n v="0"/>
    <n v="0"/>
    <n v="0"/>
    <n v="0"/>
    <n v="0"/>
    <s v="N/A"/>
    <n v="0"/>
    <n v="0"/>
    <n v="0"/>
    <n v="0"/>
    <n v="0"/>
    <n v="0"/>
    <n v="0"/>
    <n v="0"/>
    <n v="0"/>
    <n v="0"/>
    <n v="0"/>
    <n v="0"/>
    <n v="0"/>
    <s v="FED HOUSNG &amp; COMM DEV FND"/>
    <s v="FHCD Rntn Mdw Crest PK Ply C13"/>
    <s v="PROGRAM YEAR PROJECTS"/>
    <s v="Default"/>
  </r>
  <r>
    <x v="0"/>
    <s v="1122387"/>
    <s v="350047"/>
    <x v="38"/>
    <s v="5590000"/>
    <n v="2015"/>
    <x v="3"/>
    <x v="38"/>
    <n v="0"/>
    <n v="0"/>
    <n v="0"/>
    <n v="0"/>
    <n v="0"/>
    <s v="N/A"/>
    <n v="0"/>
    <n v="0"/>
    <n v="0"/>
    <n v="0"/>
    <n v="0"/>
    <n v="0"/>
    <n v="0"/>
    <n v="0"/>
    <n v="0"/>
    <n v="0"/>
    <n v="0"/>
    <n v="0"/>
    <n v="0"/>
    <s v="FED HOUSNG &amp; COMM DEV FND"/>
    <s v="FHCD Rntn Mdw Crest PK Ply C13"/>
    <s v="PROGRAM YEAR PROJECTS"/>
    <s v="HOUSING AND COMMUNITY DEVELOPMENT"/>
  </r>
  <r>
    <x v="0"/>
    <s v="1122387"/>
    <s v="350047"/>
    <x v="70"/>
    <s v="5590000"/>
    <n v="2015"/>
    <x v="3"/>
    <x v="70"/>
    <n v="0"/>
    <n v="0"/>
    <n v="0"/>
    <n v="0"/>
    <n v="0"/>
    <s v="N/A"/>
    <n v="0"/>
    <n v="0"/>
    <n v="0"/>
    <n v="0"/>
    <n v="0"/>
    <n v="0"/>
    <n v="0"/>
    <n v="0"/>
    <n v="0"/>
    <n v="0"/>
    <n v="0"/>
    <n v="0"/>
    <n v="0"/>
    <s v="FED HOUSNG &amp; COMM DEV FND"/>
    <s v="FHCD Rntn Mdw Crest PK Ply C13"/>
    <s v="PROGRAM YEAR PROJECTS"/>
    <s v="HOUSING AND COMMUNITY DEVELOPMENT"/>
  </r>
  <r>
    <x v="0"/>
    <s v="1122387"/>
    <s v="350047"/>
    <x v="71"/>
    <s v="5590000"/>
    <n v="2015"/>
    <x v="3"/>
    <x v="71"/>
    <n v="0"/>
    <n v="0"/>
    <n v="0"/>
    <n v="0"/>
    <n v="0"/>
    <s v="N/A"/>
    <n v="0"/>
    <n v="0"/>
    <n v="0"/>
    <n v="0"/>
    <n v="0"/>
    <n v="0"/>
    <n v="0"/>
    <n v="0"/>
    <n v="0"/>
    <n v="0"/>
    <n v="0"/>
    <n v="0"/>
    <n v="0"/>
    <s v="FED HOUSNG &amp; COMM DEV FND"/>
    <s v="FHCD Rntn Mdw Crest PK Ply C13"/>
    <s v="PROGRAM YEAR PROJECTS"/>
    <s v="HOUSING AND COMMUNITY DEVELOPMENT"/>
  </r>
  <r>
    <x v="0"/>
    <s v="1122387"/>
    <s v="350047"/>
    <x v="72"/>
    <s v="5590000"/>
    <n v="2015"/>
    <x v="3"/>
    <x v="72"/>
    <n v="0"/>
    <n v="0"/>
    <n v="0"/>
    <n v="0"/>
    <n v="0"/>
    <s v="N/A"/>
    <n v="0"/>
    <n v="0"/>
    <n v="0"/>
    <n v="0"/>
    <n v="0"/>
    <n v="0"/>
    <n v="0"/>
    <n v="0"/>
    <n v="0"/>
    <n v="0"/>
    <n v="0"/>
    <n v="0"/>
    <n v="0"/>
    <s v="FED HOUSNG &amp; COMM DEV FND"/>
    <s v="FHCD Rntn Mdw Crest PK Ply C13"/>
    <s v="PROGRAM YEAR PROJECTS"/>
    <s v="HOUSING AND COMMUNITY DEVELOPMENT"/>
  </r>
  <r>
    <x v="0"/>
    <s v="1122387"/>
    <s v="350047"/>
    <x v="108"/>
    <s v="5590000"/>
    <n v="2015"/>
    <x v="3"/>
    <x v="108"/>
    <n v="0"/>
    <n v="0"/>
    <n v="0"/>
    <n v="0"/>
    <n v="0"/>
    <s v="N/A"/>
    <n v="0"/>
    <n v="0"/>
    <n v="0"/>
    <n v="0"/>
    <n v="0"/>
    <n v="0"/>
    <n v="0"/>
    <n v="0"/>
    <n v="0"/>
    <n v="0"/>
    <n v="0"/>
    <n v="0"/>
    <n v="0"/>
    <s v="FED HOUSNG &amp; COMM DEV FND"/>
    <s v="FHCD Rntn Mdw Crest PK Ply C13"/>
    <s v="PROGRAM YEAR PROJECTS"/>
    <s v="HOUSING AND COMMUNITY DEVELOPMENT"/>
  </r>
  <r>
    <x v="0"/>
    <s v="1122398"/>
    <s v="000000"/>
    <x v="6"/>
    <s v="0000000"/>
    <n v="2015"/>
    <x v="0"/>
    <x v="6"/>
    <n v="0"/>
    <n v="0"/>
    <n v="0"/>
    <n v="0"/>
    <n v="0"/>
    <s v="N/A"/>
    <n v="0"/>
    <n v="0"/>
    <n v="0"/>
    <n v="0"/>
    <n v="0"/>
    <n v="0"/>
    <n v="0"/>
    <n v="0"/>
    <n v="0"/>
    <n v="0"/>
    <n v="0"/>
    <n v="0"/>
    <n v="0"/>
    <s v="FED HOUSNG &amp; COMM DEV FND"/>
    <s v="FHCD ANDREA PETERSEN H13"/>
    <s v="DEFAULT"/>
    <s v="Default"/>
  </r>
  <r>
    <x v="0"/>
    <s v="1122398"/>
    <s v="000000"/>
    <x v="9"/>
    <s v="0000000"/>
    <n v="2015"/>
    <x v="0"/>
    <x v="9"/>
    <n v="0"/>
    <n v="0"/>
    <n v="156.13"/>
    <n v="0"/>
    <n v="-156.13"/>
    <s v="N/A"/>
    <n v="0"/>
    <n v="0"/>
    <n v="0"/>
    <n v="0"/>
    <n v="0"/>
    <n v="0"/>
    <n v="156.13"/>
    <n v="0"/>
    <n v="0"/>
    <n v="0"/>
    <n v="0"/>
    <n v="0"/>
    <n v="0"/>
    <s v="FED HOUSNG &amp; COMM DEV FND"/>
    <s v="FHCD ANDREA PETERSEN H13"/>
    <s v="DEFAULT"/>
    <s v="Default"/>
  </r>
  <r>
    <x v="0"/>
    <s v="1122398"/>
    <s v="000000"/>
    <x v="29"/>
    <s v="0000000"/>
    <n v="2015"/>
    <x v="1"/>
    <x v="29"/>
    <n v="0"/>
    <n v="0"/>
    <n v="-156.13"/>
    <n v="0"/>
    <n v="156.13"/>
    <s v="N/A"/>
    <n v="0"/>
    <n v="0"/>
    <n v="0"/>
    <n v="0"/>
    <n v="0"/>
    <n v="0"/>
    <n v="-156.13"/>
    <n v="0"/>
    <n v="0"/>
    <n v="0"/>
    <n v="0"/>
    <n v="0"/>
    <n v="0"/>
    <s v="FED HOUSNG &amp; COMM DEV FND"/>
    <s v="FHCD ANDREA PETERSEN H13"/>
    <s v="DEFAULT"/>
    <s v="Default"/>
  </r>
  <r>
    <x v="0"/>
    <s v="1122398"/>
    <s v="350002"/>
    <x v="43"/>
    <s v="0000000"/>
    <n v="2015"/>
    <x v="4"/>
    <x v="43"/>
    <n v="0"/>
    <n v="0"/>
    <n v="0"/>
    <n v="0"/>
    <n v="0"/>
    <s v="N/A"/>
    <n v="0"/>
    <n v="0"/>
    <n v="0"/>
    <n v="0"/>
    <n v="0"/>
    <n v="0"/>
    <n v="0"/>
    <n v="0"/>
    <n v="0"/>
    <n v="0"/>
    <n v="0"/>
    <n v="0"/>
    <n v="0"/>
    <s v="FED HOUSNG &amp; COMM DEV FND"/>
    <s v="FHCD ANDREA PETERSEN H13"/>
    <s v="IDIS HOME OWNERS REHAB"/>
    <s v="Default"/>
  </r>
  <r>
    <x v="0"/>
    <s v="1122398"/>
    <s v="350002"/>
    <x v="108"/>
    <s v="5590000"/>
    <n v="2015"/>
    <x v="3"/>
    <x v="108"/>
    <n v="0"/>
    <n v="0"/>
    <n v="0"/>
    <n v="0"/>
    <n v="0"/>
    <s v="N/A"/>
    <n v="0"/>
    <n v="0"/>
    <n v="0"/>
    <n v="0"/>
    <n v="0"/>
    <n v="0"/>
    <n v="0"/>
    <n v="0"/>
    <n v="0"/>
    <n v="0"/>
    <n v="0"/>
    <n v="0"/>
    <n v="0"/>
    <s v="FED HOUSNG &amp; COMM DEV FND"/>
    <s v="FHCD ANDREA PETERSEN H13"/>
    <s v="IDIS HOME OWNERS REHAB"/>
    <s v="HOUSING AND COMMUNITY DEVELOPMENT"/>
  </r>
  <r>
    <x v="0"/>
    <s v="1122421"/>
    <s v="000000"/>
    <x v="6"/>
    <s v="0000000"/>
    <n v="2015"/>
    <x v="0"/>
    <x v="6"/>
    <n v="0"/>
    <n v="0"/>
    <n v="-3822.65"/>
    <n v="0"/>
    <n v="3822.65"/>
    <s v="N/A"/>
    <n v="-5983.45"/>
    <n v="2878.89"/>
    <n v="1123.8700000000001"/>
    <n v="-1409.25"/>
    <n v="-1099.9100000000001"/>
    <n v="636.93000000000006"/>
    <n v="25976.190000000002"/>
    <n v="-27087.9"/>
    <n v="1269.26"/>
    <n v="225.36"/>
    <n v="-2513.44"/>
    <n v="2160.8000000000002"/>
    <n v="0"/>
    <s v="FED HOUSNG &amp; COMM DEV FND"/>
    <s v="FHCD CVNGTN JNKNS CRK PDSTRN"/>
    <s v="DEFAULT"/>
    <s v="Default"/>
  </r>
  <r>
    <x v="0"/>
    <s v="1122421"/>
    <s v="000000"/>
    <x v="9"/>
    <s v="0000000"/>
    <n v="2015"/>
    <x v="0"/>
    <x v="9"/>
    <n v="0"/>
    <n v="0"/>
    <n v="-20186.32"/>
    <n v="0"/>
    <n v="20186.32"/>
    <s v="N/A"/>
    <n v="-24544.58"/>
    <n v="22395.86"/>
    <n v="2593.5100000000002"/>
    <n v="-1442.43"/>
    <n v="342.52"/>
    <n v="1705.77"/>
    <n v="908.76"/>
    <n v="1374.29"/>
    <n v="-41529.01"/>
    <n v="-810.21"/>
    <n v="-913.79"/>
    <n v="19732.990000000002"/>
    <n v="0"/>
    <s v="FED HOUSNG &amp; COMM DEV FND"/>
    <s v="FHCD CVNGTN JNKNS CRK PDSTRN"/>
    <s v="DEFAULT"/>
    <s v="Default"/>
  </r>
  <r>
    <x v="0"/>
    <s v="1122421"/>
    <s v="000000"/>
    <x v="29"/>
    <s v="0000000"/>
    <n v="2015"/>
    <x v="1"/>
    <x v="29"/>
    <n v="0"/>
    <n v="0"/>
    <n v="36500.18"/>
    <n v="0"/>
    <n v="-36500.18"/>
    <s v="N/A"/>
    <n v="0"/>
    <n v="-23337.420000000002"/>
    <n v="0"/>
    <n v="0"/>
    <n v="-1493.6000000000001"/>
    <n v="0"/>
    <n v="-2614.5300000000002"/>
    <n v="0"/>
    <n v="40964.93"/>
    <n v="0"/>
    <n v="913.79"/>
    <n v="22067.010000000002"/>
    <n v="0"/>
    <s v="FED HOUSNG &amp; COMM DEV FND"/>
    <s v="FHCD CVNGTN JNKNS CRK PDSTRN"/>
    <s v="DEFAULT"/>
    <s v="Default"/>
  </r>
  <r>
    <x v="0"/>
    <s v="1122421"/>
    <s v="350047"/>
    <x v="55"/>
    <s v="0000000"/>
    <n v="2015"/>
    <x v="4"/>
    <x v="55"/>
    <n v="0"/>
    <n v="0"/>
    <n v="-373465.51"/>
    <n v="0"/>
    <n v="373465.51"/>
    <s v="N/A"/>
    <n v="24053.97"/>
    <n v="-26932.86"/>
    <n v="-3717.38"/>
    <n v="-1151.08"/>
    <n v="-1493.6000000000001"/>
    <n v="-2342.7000000000003"/>
    <n v="-28106.720000000001"/>
    <n v="-3349.4900000000002"/>
    <n v="-1724"/>
    <n v="-1703.23"/>
    <n v="-3787.91"/>
    <n v="-323210.51"/>
    <n v="0"/>
    <s v="FED HOUSNG &amp; COMM DEV FND"/>
    <s v="FHCD CVNGTN JNKNS CRK PDSTRN"/>
    <s v="PROGRAM YEAR PROJECTS"/>
    <s v="Default"/>
  </r>
  <r>
    <x v="0"/>
    <s v="1122421"/>
    <s v="350047"/>
    <x v="38"/>
    <s v="5590000"/>
    <n v="2015"/>
    <x v="3"/>
    <x v="38"/>
    <n v="0"/>
    <n v="0"/>
    <n v="19778.07"/>
    <n v="0"/>
    <n v="-19778.07"/>
    <s v="N/A"/>
    <n v="2371.06"/>
    <n v="1076.3900000000001"/>
    <n v="1059.96"/>
    <n v="770.06000000000006"/>
    <n v="1493.6000000000001"/>
    <n v="1103.05"/>
    <n v="2329.9900000000002"/>
    <n v="2099.11"/>
    <n v="1724"/>
    <n v="1827.57"/>
    <n v="2030.82"/>
    <n v="1892.46"/>
    <n v="0"/>
    <s v="FED HOUSNG &amp; COMM DEV FND"/>
    <s v="FHCD CVNGTN JNKNS CRK PDSTRN"/>
    <s v="PROGRAM YEAR PROJECTS"/>
    <s v="HOUSING AND COMMUNITY DEVELOPMENT"/>
  </r>
  <r>
    <x v="0"/>
    <s v="1122421"/>
    <s v="350047"/>
    <x v="105"/>
    <s v="5590000"/>
    <n v="2015"/>
    <x v="3"/>
    <x v="105"/>
    <n v="0"/>
    <n v="0"/>
    <n v="0"/>
    <n v="0"/>
    <n v="0"/>
    <s v="N/A"/>
    <n v="0"/>
    <n v="0"/>
    <n v="0"/>
    <n v="0"/>
    <n v="0"/>
    <n v="0"/>
    <n v="0"/>
    <n v="0"/>
    <n v="0"/>
    <n v="0"/>
    <n v="0"/>
    <n v="0"/>
    <n v="0"/>
    <s v="FED HOUSNG &amp; COMM DEV FND"/>
    <s v="FHCD CVNGTN JNKNS CRK PDSTRN"/>
    <s v="PROGRAM YEAR PROJECTS"/>
    <s v="HOUSING AND COMMUNITY DEVELOPMENT"/>
  </r>
  <r>
    <x v="0"/>
    <s v="1122421"/>
    <s v="350047"/>
    <x v="70"/>
    <s v="5590000"/>
    <n v="2015"/>
    <x v="3"/>
    <x v="70"/>
    <n v="0"/>
    <n v="0"/>
    <n v="4765.9800000000005"/>
    <n v="0"/>
    <n v="-4765.9800000000005"/>
    <s v="N/A"/>
    <n v="0"/>
    <n v="0"/>
    <n v="1221.51"/>
    <n v="186.19"/>
    <n v="0"/>
    <n v="628.66"/>
    <n v="0"/>
    <n v="0"/>
    <n v="863"/>
    <n v="1066.81"/>
    <n v="0"/>
    <n v="799.81000000000006"/>
    <n v="0"/>
    <s v="FED HOUSNG &amp; COMM DEV FND"/>
    <s v="FHCD CVNGTN JNKNS CRK PDSTRN"/>
    <s v="PROGRAM YEAR PROJECTS"/>
    <s v="HOUSING AND COMMUNITY DEVELOPMENT"/>
  </r>
  <r>
    <x v="0"/>
    <s v="1122421"/>
    <s v="350047"/>
    <x v="71"/>
    <s v="5590000"/>
    <n v="2015"/>
    <x v="3"/>
    <x v="71"/>
    <n v="0"/>
    <n v="0"/>
    <n v="1611.25"/>
    <n v="0"/>
    <n v="-1611.25"/>
    <s v="N/A"/>
    <n v="0"/>
    <n v="0"/>
    <n v="337.90000000000003"/>
    <n v="88.45"/>
    <n v="0"/>
    <n v="198.84"/>
    <n v="0"/>
    <n v="0"/>
    <n v="354.2"/>
    <n v="253.06"/>
    <n v="0"/>
    <n v="378.8"/>
    <n v="0"/>
    <s v="FED HOUSNG &amp; COMM DEV FND"/>
    <s v="FHCD CVNGTN JNKNS CRK PDSTRN"/>
    <s v="PROGRAM YEAR PROJECTS"/>
    <s v="HOUSING AND COMMUNITY DEVELOPMENT"/>
  </r>
  <r>
    <x v="0"/>
    <s v="1122421"/>
    <s v="350047"/>
    <x v="72"/>
    <s v="5590000"/>
    <n v="2015"/>
    <x v="3"/>
    <x v="72"/>
    <n v="0"/>
    <n v="0"/>
    <n v="2154.1"/>
    <n v="0"/>
    <n v="-2154.1"/>
    <s v="N/A"/>
    <n v="0"/>
    <n v="0"/>
    <n v="406.45"/>
    <n v="106.38"/>
    <n v="0"/>
    <n v="239.15"/>
    <n v="0"/>
    <n v="0"/>
    <n v="486.03000000000003"/>
    <n v="369.47"/>
    <n v="0"/>
    <n v="546.62"/>
    <n v="0"/>
    <s v="FED HOUSNG &amp; COMM DEV FND"/>
    <s v="FHCD CVNGTN JNKNS CRK PDSTRN"/>
    <s v="PROGRAM YEAR PROJECTS"/>
    <s v="HOUSING AND COMMUNITY DEVELOPMENT"/>
  </r>
  <r>
    <x v="0"/>
    <s v="1122421"/>
    <s v="350047"/>
    <x v="108"/>
    <s v="5590000"/>
    <n v="2015"/>
    <x v="3"/>
    <x v="108"/>
    <n v="0"/>
    <n v="0"/>
    <n v="343878.11"/>
    <n v="-4769"/>
    <n v="-339109.11"/>
    <s v="N/A"/>
    <n v="-24995.53"/>
    <n v="24995.53"/>
    <n v="0"/>
    <n v="0"/>
    <n v="0"/>
    <n v="0"/>
    <n v="26733.11"/>
    <n v="0"/>
    <n v="0"/>
    <n v="0"/>
    <n v="0"/>
    <n v="317145"/>
    <n v="0"/>
    <s v="FED HOUSNG &amp; COMM DEV FND"/>
    <s v="FHCD CVNGTN JNKNS CRK PDSTRN"/>
    <s v="PROGRAM YEAR PROJECTS"/>
    <s v="HOUSING AND COMMUNITY DEVELOPMENT"/>
  </r>
  <r>
    <x v="0"/>
    <s v="1122421"/>
    <s v="350047"/>
    <x v="42"/>
    <s v="5590000"/>
    <n v="2015"/>
    <x v="3"/>
    <x v="42"/>
    <n v="0"/>
    <n v="0"/>
    <n v="1278"/>
    <n v="0"/>
    <n v="-1278"/>
    <s v="N/A"/>
    <n v="35"/>
    <n v="0"/>
    <n v="88"/>
    <n v="0"/>
    <n v="75"/>
    <n v="98"/>
    <n v="0"/>
    <n v="294"/>
    <n v="0"/>
    <n v="271"/>
    <n v="329"/>
    <n v="88"/>
    <n v="0"/>
    <s v="FED HOUSNG &amp; COMM DEV FND"/>
    <s v="FHCD CVNGTN JNKNS CRK PDSTRN"/>
    <s v="PROGRAM YEAR PROJECTS"/>
    <s v="HOUSING AND COMMUNITY DEVELOPMENT"/>
  </r>
  <r>
    <x v="0"/>
    <s v="1122439"/>
    <s v="000000"/>
    <x v="6"/>
    <s v="0000000"/>
    <n v="2015"/>
    <x v="0"/>
    <x v="6"/>
    <n v="0"/>
    <n v="0"/>
    <n v="0"/>
    <n v="0"/>
    <n v="0"/>
    <s v="N/A"/>
    <n v="0"/>
    <n v="0"/>
    <n v="0"/>
    <n v="0"/>
    <n v="0"/>
    <n v="0"/>
    <n v="0"/>
    <n v="0"/>
    <n v="0"/>
    <n v="0"/>
    <n v="0"/>
    <n v="0"/>
    <n v="0"/>
    <s v="FED HOUSNG &amp; COMM DEV FND"/>
    <s v="FHCD CONSEJO MI CASA M13"/>
    <s v="DEFAULT"/>
    <s v="Default"/>
  </r>
  <r>
    <x v="0"/>
    <s v="1122439"/>
    <s v="000000"/>
    <x v="9"/>
    <s v="0000000"/>
    <n v="2015"/>
    <x v="0"/>
    <x v="9"/>
    <n v="0"/>
    <n v="0"/>
    <n v="0"/>
    <n v="0"/>
    <n v="0"/>
    <s v="N/A"/>
    <n v="0"/>
    <n v="0"/>
    <n v="0"/>
    <n v="0"/>
    <n v="0"/>
    <n v="0"/>
    <n v="0"/>
    <n v="0"/>
    <n v="0"/>
    <n v="0"/>
    <n v="0"/>
    <n v="0"/>
    <n v="0"/>
    <s v="FED HOUSNG &amp; COMM DEV FND"/>
    <s v="FHCD CONSEJO MI CASA M13"/>
    <s v="DEFAULT"/>
    <s v="Default"/>
  </r>
  <r>
    <x v="0"/>
    <s v="1122439"/>
    <s v="000000"/>
    <x v="29"/>
    <s v="0000000"/>
    <n v="2015"/>
    <x v="1"/>
    <x v="29"/>
    <n v="0"/>
    <n v="0"/>
    <n v="0"/>
    <n v="0"/>
    <n v="0"/>
    <s v="N/A"/>
    <n v="0"/>
    <n v="0"/>
    <n v="0"/>
    <n v="0"/>
    <n v="0"/>
    <n v="0"/>
    <n v="0"/>
    <n v="0"/>
    <n v="0"/>
    <n v="0"/>
    <n v="0"/>
    <n v="0"/>
    <n v="0"/>
    <s v="FED HOUSNG &amp; COMM DEV FND"/>
    <s v="FHCD CONSEJO MI CASA M13"/>
    <s v="DEFAULT"/>
    <s v="Default"/>
  </r>
  <r>
    <x v="0"/>
    <s v="1122439"/>
    <s v="350102"/>
    <x v="64"/>
    <s v="0000000"/>
    <n v="2015"/>
    <x v="4"/>
    <x v="64"/>
    <n v="0"/>
    <n v="0"/>
    <n v="0"/>
    <n v="0"/>
    <n v="0"/>
    <s v="N/A"/>
    <n v="0"/>
    <n v="0"/>
    <n v="0"/>
    <n v="0"/>
    <n v="0"/>
    <n v="0"/>
    <n v="0"/>
    <n v="0"/>
    <n v="0"/>
    <n v="0"/>
    <n v="0"/>
    <n v="0"/>
    <n v="0"/>
    <s v="FED HOUSNG &amp; COMM DEV FND"/>
    <s v="FHCD CONSEJO MI CASA M13"/>
    <s v="MULTISVRC CTRS N E KNG CO"/>
    <s v="Default"/>
  </r>
  <r>
    <x v="0"/>
    <s v="1122439"/>
    <s v="350102"/>
    <x v="38"/>
    <s v="5590000"/>
    <n v="2015"/>
    <x v="3"/>
    <x v="38"/>
    <n v="0"/>
    <n v="0"/>
    <n v="0"/>
    <n v="0"/>
    <n v="0"/>
    <s v="N/A"/>
    <n v="0"/>
    <n v="0"/>
    <n v="0"/>
    <n v="0"/>
    <n v="0"/>
    <n v="0"/>
    <n v="0"/>
    <n v="0"/>
    <n v="0"/>
    <n v="0"/>
    <n v="0"/>
    <n v="0"/>
    <n v="0"/>
    <s v="FED HOUSNG &amp; COMM DEV FND"/>
    <s v="FHCD CONSEJO MI CASA M13"/>
    <s v="MULTISVRC CTRS N E KNG CO"/>
    <s v="HOUSING AND COMMUNITY DEVELOPMENT"/>
  </r>
  <r>
    <x v="0"/>
    <s v="1122439"/>
    <s v="350102"/>
    <x v="70"/>
    <s v="5590000"/>
    <n v="2015"/>
    <x v="3"/>
    <x v="70"/>
    <n v="0"/>
    <n v="0"/>
    <n v="0"/>
    <n v="0"/>
    <n v="0"/>
    <s v="N/A"/>
    <n v="0"/>
    <n v="0"/>
    <n v="0"/>
    <n v="0"/>
    <n v="0"/>
    <n v="0"/>
    <n v="0"/>
    <n v="0"/>
    <n v="0"/>
    <n v="0"/>
    <n v="0"/>
    <n v="0"/>
    <n v="0"/>
    <s v="FED HOUSNG &amp; COMM DEV FND"/>
    <s v="FHCD CONSEJO MI CASA M13"/>
    <s v="MULTISVRC CTRS N E KNG CO"/>
    <s v="HOUSING AND COMMUNITY DEVELOPMENT"/>
  </r>
  <r>
    <x v="0"/>
    <s v="1122439"/>
    <s v="350102"/>
    <x v="71"/>
    <s v="5590000"/>
    <n v="2015"/>
    <x v="3"/>
    <x v="71"/>
    <n v="0"/>
    <n v="0"/>
    <n v="0"/>
    <n v="0"/>
    <n v="0"/>
    <s v="N/A"/>
    <n v="0"/>
    <n v="0"/>
    <n v="0"/>
    <n v="0"/>
    <n v="0"/>
    <n v="0"/>
    <n v="0"/>
    <n v="0"/>
    <n v="0"/>
    <n v="0"/>
    <n v="0"/>
    <n v="0"/>
    <n v="0"/>
    <s v="FED HOUSNG &amp; COMM DEV FND"/>
    <s v="FHCD CONSEJO MI CASA M13"/>
    <s v="MULTISVRC CTRS N E KNG CO"/>
    <s v="HOUSING AND COMMUNITY DEVELOPMENT"/>
  </r>
  <r>
    <x v="0"/>
    <s v="1122439"/>
    <s v="350102"/>
    <x v="72"/>
    <s v="5590000"/>
    <n v="2015"/>
    <x v="3"/>
    <x v="72"/>
    <n v="0"/>
    <n v="0"/>
    <n v="0"/>
    <n v="0"/>
    <n v="0"/>
    <s v="N/A"/>
    <n v="0"/>
    <n v="0"/>
    <n v="0"/>
    <n v="0"/>
    <n v="0"/>
    <n v="0"/>
    <n v="0"/>
    <n v="0"/>
    <n v="0"/>
    <n v="0"/>
    <n v="0"/>
    <n v="0"/>
    <n v="0"/>
    <s v="FED HOUSNG &amp; COMM DEV FND"/>
    <s v="FHCD CONSEJO MI CASA M13"/>
    <s v="MULTISVRC CTRS N E KNG CO"/>
    <s v="HOUSING AND COMMUNITY DEVELOPMENT"/>
  </r>
  <r>
    <x v="0"/>
    <s v="1122439"/>
    <s v="350102"/>
    <x v="108"/>
    <s v="5590000"/>
    <n v="2015"/>
    <x v="3"/>
    <x v="108"/>
    <n v="0"/>
    <n v="0"/>
    <n v="0"/>
    <n v="0"/>
    <n v="0"/>
    <s v="N/A"/>
    <n v="0"/>
    <n v="0"/>
    <n v="0"/>
    <n v="0"/>
    <n v="0"/>
    <n v="0"/>
    <n v="0"/>
    <n v="0"/>
    <n v="0"/>
    <n v="0"/>
    <n v="0"/>
    <n v="0"/>
    <n v="0"/>
    <s v="FED HOUSNG &amp; COMM DEV FND"/>
    <s v="FHCD CONSEJO MI CASA M13"/>
    <s v="MULTISVRC CTRS N E KNG CO"/>
    <s v="HOUSING AND COMMUNITY DEVELOPMENT"/>
  </r>
  <r>
    <x v="0"/>
    <s v="1122439"/>
    <s v="350102"/>
    <x v="108"/>
    <s v="5592000"/>
    <n v="2015"/>
    <x v="3"/>
    <x v="108"/>
    <n v="0"/>
    <n v="0"/>
    <n v="0"/>
    <n v="-5205.95"/>
    <n v="5205.95"/>
    <s v="N/A"/>
    <n v="0"/>
    <n v="0"/>
    <n v="0"/>
    <n v="0"/>
    <n v="0"/>
    <n v="0"/>
    <n v="0"/>
    <n v="0"/>
    <n v="0"/>
    <n v="0"/>
    <n v="0"/>
    <n v="0"/>
    <n v="0"/>
    <s v="FED HOUSNG &amp; COMM DEV FND"/>
    <s v="FHCD CONSEJO MI CASA M13"/>
    <s v="MULTISVRC CTRS N E KNG CO"/>
    <s v="HOUSING AND COMMUNITY SERVICES"/>
  </r>
  <r>
    <x v="0"/>
    <s v="1122644"/>
    <s v="000000"/>
    <x v="6"/>
    <s v="0000000"/>
    <n v="2015"/>
    <x v="0"/>
    <x v="6"/>
    <n v="0"/>
    <n v="0"/>
    <n v="0"/>
    <n v="0"/>
    <n v="0"/>
    <s v="N/A"/>
    <n v="0"/>
    <n v="0"/>
    <n v="0"/>
    <n v="0"/>
    <n v="0"/>
    <n v="0"/>
    <n v="0"/>
    <n v="0"/>
    <n v="0"/>
    <n v="0"/>
    <n v="0"/>
    <n v="0"/>
    <n v="0"/>
    <s v="FED HOUSNG &amp; COMM DEV FND"/>
    <s v="FHCD LAURENE JENON"/>
    <s v="DEFAULT"/>
    <s v="Default"/>
  </r>
  <r>
    <x v="0"/>
    <s v="1122644"/>
    <s v="000000"/>
    <x v="9"/>
    <s v="0000000"/>
    <n v="2015"/>
    <x v="0"/>
    <x v="9"/>
    <n v="0"/>
    <n v="0"/>
    <n v="0"/>
    <n v="0"/>
    <n v="0"/>
    <s v="N/A"/>
    <n v="0"/>
    <n v="0"/>
    <n v="0"/>
    <n v="0"/>
    <n v="0"/>
    <n v="0"/>
    <n v="0"/>
    <n v="0"/>
    <n v="0"/>
    <n v="0"/>
    <n v="0"/>
    <n v="0"/>
    <n v="0"/>
    <s v="FED HOUSNG &amp; COMM DEV FND"/>
    <s v="FHCD LAURENE JENON"/>
    <s v="DEFAULT"/>
    <s v="Default"/>
  </r>
  <r>
    <x v="0"/>
    <s v="1122644"/>
    <s v="000000"/>
    <x v="29"/>
    <s v="0000000"/>
    <n v="2015"/>
    <x v="1"/>
    <x v="29"/>
    <n v="0"/>
    <n v="0"/>
    <n v="0"/>
    <n v="0"/>
    <n v="0"/>
    <s v="N/A"/>
    <n v="0"/>
    <n v="0"/>
    <n v="0"/>
    <n v="0"/>
    <n v="0"/>
    <n v="0"/>
    <n v="0"/>
    <n v="0"/>
    <n v="0"/>
    <n v="0"/>
    <n v="0"/>
    <n v="0"/>
    <n v="0"/>
    <s v="FED HOUSNG &amp; COMM DEV FND"/>
    <s v="FHCD LAURENE JENON"/>
    <s v="DEFAULT"/>
    <s v="Default"/>
  </r>
  <r>
    <x v="0"/>
    <s v="1122644"/>
    <s v="350002"/>
    <x v="43"/>
    <s v="0000000"/>
    <n v="2015"/>
    <x v="4"/>
    <x v="43"/>
    <n v="0"/>
    <n v="0"/>
    <n v="0"/>
    <n v="0"/>
    <n v="0"/>
    <s v="N/A"/>
    <n v="0"/>
    <n v="0"/>
    <n v="0"/>
    <n v="0"/>
    <n v="0"/>
    <n v="0"/>
    <n v="0"/>
    <n v="0"/>
    <n v="0"/>
    <n v="0"/>
    <n v="0"/>
    <n v="0"/>
    <n v="0"/>
    <s v="FED HOUSNG &amp; COMM DEV FND"/>
    <s v="FHCD LAURENE JENON"/>
    <s v="IDIS HOME OWNERS REHAB"/>
    <s v="Default"/>
  </r>
  <r>
    <x v="0"/>
    <s v="1122644"/>
    <s v="350002"/>
    <x v="108"/>
    <s v="5590000"/>
    <n v="2015"/>
    <x v="3"/>
    <x v="108"/>
    <n v="0"/>
    <n v="0"/>
    <n v="0"/>
    <n v="0"/>
    <n v="0"/>
    <s v="N/A"/>
    <n v="0"/>
    <n v="0"/>
    <n v="0"/>
    <n v="0"/>
    <n v="0"/>
    <n v="0"/>
    <n v="0"/>
    <n v="0"/>
    <n v="0"/>
    <n v="0"/>
    <n v="0"/>
    <n v="0"/>
    <n v="0"/>
    <s v="FED HOUSNG &amp; COMM DEV FND"/>
    <s v="FHCD LAURENE JENON"/>
    <s v="IDIS HOME OWNERS REHAB"/>
    <s v="HOUSING AND COMMUNITY DEVELOPMENT"/>
  </r>
  <r>
    <x v="0"/>
    <s v="1122679"/>
    <s v="000000"/>
    <x v="6"/>
    <s v="0000000"/>
    <n v="2015"/>
    <x v="0"/>
    <x v="6"/>
    <n v="0"/>
    <n v="0"/>
    <n v="0"/>
    <n v="0"/>
    <n v="0"/>
    <s v="N/A"/>
    <n v="0"/>
    <n v="0"/>
    <n v="0"/>
    <n v="0"/>
    <n v="0"/>
    <n v="0"/>
    <n v="0"/>
    <n v="0"/>
    <n v="0"/>
    <n v="0"/>
    <n v="0"/>
    <n v="0"/>
    <n v="0"/>
    <s v="FED HOUSNG &amp; COMM DEV FND"/>
    <s v="FHCD JUDY JANSEN"/>
    <s v="DEFAULT"/>
    <s v="Default"/>
  </r>
  <r>
    <x v="0"/>
    <s v="1122679"/>
    <s v="000000"/>
    <x v="9"/>
    <s v="0000000"/>
    <n v="2015"/>
    <x v="0"/>
    <x v="9"/>
    <n v="0"/>
    <n v="0"/>
    <n v="0"/>
    <n v="0"/>
    <n v="0"/>
    <s v="N/A"/>
    <n v="0"/>
    <n v="0"/>
    <n v="0"/>
    <n v="0"/>
    <n v="0"/>
    <n v="0"/>
    <n v="0"/>
    <n v="0"/>
    <n v="0"/>
    <n v="0"/>
    <n v="0"/>
    <n v="0"/>
    <n v="0"/>
    <s v="FED HOUSNG &amp; COMM DEV FND"/>
    <s v="FHCD JUDY JANSEN"/>
    <s v="DEFAULT"/>
    <s v="Default"/>
  </r>
  <r>
    <x v="0"/>
    <s v="1122679"/>
    <s v="000000"/>
    <x v="29"/>
    <s v="0000000"/>
    <n v="2015"/>
    <x v="1"/>
    <x v="29"/>
    <n v="0"/>
    <n v="0"/>
    <n v="0"/>
    <n v="0"/>
    <n v="0"/>
    <s v="N/A"/>
    <n v="0"/>
    <n v="0"/>
    <n v="0"/>
    <n v="0"/>
    <n v="0"/>
    <n v="0"/>
    <n v="0"/>
    <n v="0"/>
    <n v="0"/>
    <n v="0"/>
    <n v="0"/>
    <n v="0"/>
    <n v="0"/>
    <s v="FED HOUSNG &amp; COMM DEV FND"/>
    <s v="FHCD JUDY JANSEN"/>
    <s v="DEFAULT"/>
    <s v="Default"/>
  </r>
  <r>
    <x v="0"/>
    <s v="1122679"/>
    <s v="350002"/>
    <x v="43"/>
    <s v="0000000"/>
    <n v="2015"/>
    <x v="4"/>
    <x v="43"/>
    <n v="0"/>
    <n v="0"/>
    <n v="0"/>
    <n v="0"/>
    <n v="0"/>
    <s v="N/A"/>
    <n v="0"/>
    <n v="0"/>
    <n v="0"/>
    <n v="0"/>
    <n v="0"/>
    <n v="0"/>
    <n v="0"/>
    <n v="0"/>
    <n v="0"/>
    <n v="0"/>
    <n v="0"/>
    <n v="0"/>
    <n v="0"/>
    <s v="FED HOUSNG &amp; COMM DEV FND"/>
    <s v="FHCD JUDY JANSEN"/>
    <s v="IDIS HOME OWNERS REHAB"/>
    <s v="Default"/>
  </r>
  <r>
    <x v="0"/>
    <s v="1122679"/>
    <s v="350002"/>
    <x v="37"/>
    <s v="0000000"/>
    <n v="2015"/>
    <x v="4"/>
    <x v="37"/>
    <n v="0"/>
    <n v="0"/>
    <n v="0"/>
    <n v="0"/>
    <n v="0"/>
    <s v="N/A"/>
    <n v="0"/>
    <n v="0"/>
    <n v="0"/>
    <n v="0"/>
    <n v="0"/>
    <n v="0"/>
    <n v="0"/>
    <n v="0"/>
    <n v="0"/>
    <n v="0"/>
    <n v="0"/>
    <n v="0"/>
    <n v="0"/>
    <s v="FED HOUSNG &amp; COMM DEV FND"/>
    <s v="FHCD JUDY JANSEN"/>
    <s v="IDIS HOME OWNERS REHAB"/>
    <s v="Default"/>
  </r>
  <r>
    <x v="0"/>
    <s v="1122679"/>
    <s v="350002"/>
    <x v="108"/>
    <s v="0000000"/>
    <n v="2015"/>
    <x v="3"/>
    <x v="108"/>
    <n v="0"/>
    <n v="0"/>
    <n v="0"/>
    <n v="0"/>
    <n v="0"/>
    <s v="N/A"/>
    <n v="0"/>
    <n v="0"/>
    <n v="0"/>
    <n v="0"/>
    <n v="0"/>
    <n v="0"/>
    <n v="0"/>
    <n v="0"/>
    <n v="0"/>
    <n v="0"/>
    <n v="0"/>
    <n v="0"/>
    <n v="0"/>
    <s v="FED HOUSNG &amp; COMM DEV FND"/>
    <s v="FHCD JUDY JANSEN"/>
    <s v="IDIS HOME OWNERS REHAB"/>
    <s v="Default"/>
  </r>
  <r>
    <x v="0"/>
    <s v="1122679"/>
    <s v="350008"/>
    <x v="108"/>
    <s v="0000000"/>
    <n v="2015"/>
    <x v="3"/>
    <x v="108"/>
    <n v="0"/>
    <n v="0"/>
    <n v="0"/>
    <n v="0"/>
    <n v="0"/>
    <s v="N/A"/>
    <n v="0"/>
    <n v="0"/>
    <n v="0"/>
    <n v="0"/>
    <n v="0"/>
    <n v="0"/>
    <n v="0"/>
    <n v="0"/>
    <n v="0"/>
    <n v="0"/>
    <n v="0"/>
    <n v="0"/>
    <n v="0"/>
    <s v="FED HOUSNG &amp; COMM DEV FND"/>
    <s v="FHCD JUDY JANSEN"/>
    <s v="HOME OWNER OCC LNS"/>
    <s v="Default"/>
  </r>
  <r>
    <x v="0"/>
    <s v="1122679"/>
    <s v="350008"/>
    <x v="108"/>
    <s v="5590000"/>
    <n v="2015"/>
    <x v="3"/>
    <x v="108"/>
    <n v="0"/>
    <n v="0"/>
    <n v="0"/>
    <n v="0"/>
    <n v="0"/>
    <s v="N/A"/>
    <n v="0"/>
    <n v="0"/>
    <n v="0"/>
    <n v="0"/>
    <n v="0"/>
    <n v="0"/>
    <n v="0"/>
    <n v="0"/>
    <n v="0"/>
    <n v="0"/>
    <n v="0"/>
    <n v="0"/>
    <n v="0"/>
    <s v="FED HOUSNG &amp; COMM DEV FND"/>
    <s v="FHCD JUDY JANSEN"/>
    <s v="HOME OWNER OCC LNS"/>
    <s v="HOUSING AND COMMUNITY DEVELOPMENT"/>
  </r>
  <r>
    <x v="0"/>
    <s v="1122680"/>
    <s v="000000"/>
    <x v="6"/>
    <s v="0000000"/>
    <n v="2015"/>
    <x v="0"/>
    <x v="6"/>
    <n v="0"/>
    <n v="0"/>
    <n v="0"/>
    <n v="0"/>
    <n v="0"/>
    <s v="N/A"/>
    <n v="0"/>
    <n v="0"/>
    <n v="0"/>
    <n v="0"/>
    <n v="0"/>
    <n v="0"/>
    <n v="0"/>
    <n v="0"/>
    <n v="0"/>
    <n v="0"/>
    <n v="0"/>
    <n v="0"/>
    <n v="0"/>
    <s v="FED HOUSNG &amp; COMM DEV FND"/>
    <s v="FHCD PRUDENCE SCHAFFNER"/>
    <s v="DEFAULT"/>
    <s v="Default"/>
  </r>
  <r>
    <x v="0"/>
    <s v="1122680"/>
    <s v="000000"/>
    <x v="9"/>
    <s v="0000000"/>
    <n v="2015"/>
    <x v="0"/>
    <x v="9"/>
    <n v="0"/>
    <n v="0"/>
    <n v="-35"/>
    <n v="0"/>
    <n v="35"/>
    <s v="N/A"/>
    <n v="0"/>
    <n v="0"/>
    <n v="0"/>
    <n v="0"/>
    <n v="0"/>
    <n v="0"/>
    <n v="-35"/>
    <n v="0"/>
    <n v="0"/>
    <n v="0"/>
    <n v="0"/>
    <n v="0"/>
    <n v="0"/>
    <s v="FED HOUSNG &amp; COMM DEV FND"/>
    <s v="FHCD PRUDENCE SCHAFFNER"/>
    <s v="DEFAULT"/>
    <s v="Default"/>
  </r>
  <r>
    <x v="0"/>
    <s v="1122680"/>
    <s v="000000"/>
    <x v="29"/>
    <s v="0000000"/>
    <n v="2015"/>
    <x v="1"/>
    <x v="29"/>
    <n v="0"/>
    <n v="0"/>
    <n v="35"/>
    <n v="0"/>
    <n v="-35"/>
    <s v="N/A"/>
    <n v="0"/>
    <n v="0"/>
    <n v="0"/>
    <n v="0"/>
    <n v="0"/>
    <n v="0"/>
    <n v="35"/>
    <n v="0"/>
    <n v="0"/>
    <n v="0"/>
    <n v="0"/>
    <n v="0"/>
    <n v="0"/>
    <s v="FED HOUSNG &amp; COMM DEV FND"/>
    <s v="FHCD PRUDENCE SCHAFFNER"/>
    <s v="DEFAULT"/>
    <s v="Default"/>
  </r>
  <r>
    <x v="0"/>
    <s v="1122680"/>
    <s v="350002"/>
    <x v="43"/>
    <s v="0000000"/>
    <n v="2015"/>
    <x v="4"/>
    <x v="43"/>
    <n v="0"/>
    <n v="0"/>
    <n v="0"/>
    <n v="0"/>
    <n v="0"/>
    <s v="N/A"/>
    <n v="0"/>
    <n v="0"/>
    <n v="0"/>
    <n v="0"/>
    <n v="0"/>
    <n v="0"/>
    <n v="0"/>
    <n v="0"/>
    <n v="0"/>
    <n v="0"/>
    <n v="0"/>
    <n v="0"/>
    <n v="0"/>
    <s v="FED HOUSNG &amp; COMM DEV FND"/>
    <s v="FHCD PRUDENCE SCHAFFNER"/>
    <s v="IDIS HOME OWNERS REHAB"/>
    <s v="Default"/>
  </r>
  <r>
    <x v="0"/>
    <s v="1122680"/>
    <s v="350002"/>
    <x v="108"/>
    <s v="0000000"/>
    <n v="2015"/>
    <x v="3"/>
    <x v="108"/>
    <n v="0"/>
    <n v="0"/>
    <n v="0"/>
    <n v="0"/>
    <n v="0"/>
    <s v="N/A"/>
    <n v="0"/>
    <n v="0"/>
    <n v="0"/>
    <n v="0"/>
    <n v="0"/>
    <n v="0"/>
    <n v="0"/>
    <n v="0"/>
    <n v="0"/>
    <n v="0"/>
    <n v="0"/>
    <n v="0"/>
    <n v="0"/>
    <s v="FED HOUSNG &amp; COMM DEV FND"/>
    <s v="FHCD PRUDENCE SCHAFFNER"/>
    <s v="IDIS HOME OWNERS REHAB"/>
    <s v="Default"/>
  </r>
  <r>
    <x v="0"/>
    <s v="1122680"/>
    <s v="350002"/>
    <x v="108"/>
    <s v="5590000"/>
    <n v="2015"/>
    <x v="3"/>
    <x v="108"/>
    <n v="0"/>
    <n v="0"/>
    <n v="0"/>
    <n v="0"/>
    <n v="0"/>
    <s v="N/A"/>
    <n v="0"/>
    <n v="0"/>
    <n v="0"/>
    <n v="0"/>
    <n v="0"/>
    <n v="0"/>
    <n v="0"/>
    <n v="0"/>
    <n v="0"/>
    <n v="0"/>
    <n v="0"/>
    <n v="0"/>
    <n v="0"/>
    <s v="FED HOUSNG &amp; COMM DEV FND"/>
    <s v="FHCD PRUDENCE SCHAFFNER"/>
    <s v="IDIS HOME OWNERS REHAB"/>
    <s v="HOUSING AND COMMUNITY DEVELOPMENT"/>
  </r>
  <r>
    <x v="0"/>
    <s v="1122680"/>
    <s v="350008"/>
    <x v="108"/>
    <s v="0000000"/>
    <n v="2015"/>
    <x v="3"/>
    <x v="108"/>
    <n v="0"/>
    <n v="0"/>
    <n v="0"/>
    <n v="0"/>
    <n v="0"/>
    <s v="N/A"/>
    <n v="0"/>
    <n v="0"/>
    <n v="0"/>
    <n v="0"/>
    <n v="0"/>
    <n v="0"/>
    <n v="0"/>
    <n v="0"/>
    <n v="0"/>
    <n v="0"/>
    <n v="0"/>
    <n v="0"/>
    <n v="0"/>
    <s v="FED HOUSNG &amp; COMM DEV FND"/>
    <s v="FHCD PRUDENCE SCHAFFNER"/>
    <s v="HOME OWNER OCC LNS"/>
    <s v="Default"/>
  </r>
  <r>
    <x v="0"/>
    <s v="1122680"/>
    <s v="350008"/>
    <x v="108"/>
    <s v="5590000"/>
    <n v="2015"/>
    <x v="3"/>
    <x v="108"/>
    <n v="0"/>
    <n v="0"/>
    <n v="0"/>
    <n v="0"/>
    <n v="0"/>
    <s v="N/A"/>
    <n v="0"/>
    <n v="0"/>
    <n v="0"/>
    <n v="0"/>
    <n v="0"/>
    <n v="0"/>
    <n v="0"/>
    <n v="0"/>
    <n v="0"/>
    <n v="0"/>
    <n v="0"/>
    <n v="0"/>
    <n v="0"/>
    <s v="FED HOUSNG &amp; COMM DEV FND"/>
    <s v="FHCD PRUDENCE SCHAFFNER"/>
    <s v="HOME OWNER OCC LNS"/>
    <s v="HOUSING AND COMMUNITY DEVELOPMENT"/>
  </r>
  <r>
    <x v="0"/>
    <s v="1122769"/>
    <s v="000000"/>
    <x v="6"/>
    <s v="0000000"/>
    <n v="2015"/>
    <x v="0"/>
    <x v="6"/>
    <n v="0"/>
    <n v="0"/>
    <n v="-20424.96"/>
    <n v="0"/>
    <n v="20424.96"/>
    <s v="N/A"/>
    <n v="0"/>
    <n v="-20424.96"/>
    <n v="0"/>
    <n v="0"/>
    <n v="0"/>
    <n v="0"/>
    <n v="0"/>
    <n v="0"/>
    <n v="0"/>
    <n v="0"/>
    <n v="0"/>
    <n v="0"/>
    <n v="0"/>
    <s v="FED HOUSNG &amp; COMM DEV FND"/>
    <s v="FHCD VVLP M14"/>
    <s v="DEFAULT"/>
    <s v="Default"/>
  </r>
  <r>
    <x v="0"/>
    <s v="1122769"/>
    <s v="000000"/>
    <x v="9"/>
    <s v="0000000"/>
    <n v="2015"/>
    <x v="0"/>
    <x v="9"/>
    <n v="0"/>
    <n v="0"/>
    <n v="0"/>
    <n v="0"/>
    <n v="0"/>
    <s v="N/A"/>
    <n v="0"/>
    <n v="0"/>
    <n v="0"/>
    <n v="0"/>
    <n v="0"/>
    <n v="0"/>
    <n v="0"/>
    <n v="0"/>
    <n v="0"/>
    <n v="0"/>
    <n v="0"/>
    <n v="0"/>
    <n v="0"/>
    <s v="FED HOUSNG &amp; COMM DEV FND"/>
    <s v="FHCD VVLP M14"/>
    <s v="DEFAULT"/>
    <s v="Default"/>
  </r>
  <r>
    <x v="0"/>
    <s v="1122769"/>
    <s v="000000"/>
    <x v="29"/>
    <s v="0000000"/>
    <n v="2015"/>
    <x v="1"/>
    <x v="29"/>
    <n v="0"/>
    <n v="0"/>
    <n v="0"/>
    <n v="0"/>
    <n v="0"/>
    <s v="N/A"/>
    <n v="0"/>
    <n v="0"/>
    <n v="0"/>
    <n v="0"/>
    <n v="0"/>
    <n v="0"/>
    <n v="0"/>
    <n v="0"/>
    <n v="0"/>
    <n v="0"/>
    <n v="0"/>
    <n v="0"/>
    <n v="0"/>
    <s v="FED HOUSNG &amp; COMM DEV FND"/>
    <s v="FHCD VVLP M14"/>
    <s v="DEFAULT"/>
    <s v="Default"/>
  </r>
  <r>
    <x v="0"/>
    <s v="1122769"/>
    <s v="350105"/>
    <x v="64"/>
    <s v="0000000"/>
    <n v="2015"/>
    <x v="4"/>
    <x v="64"/>
    <n v="0"/>
    <n v="0"/>
    <n v="0"/>
    <n v="0"/>
    <n v="0"/>
    <s v="N/A"/>
    <n v="0"/>
    <n v="0"/>
    <n v="0"/>
    <n v="0"/>
    <n v="0"/>
    <n v="0"/>
    <n v="0"/>
    <n v="0"/>
    <n v="0"/>
    <n v="0"/>
    <n v="0"/>
    <n v="0"/>
    <n v="0"/>
    <s v="FED HOUSNG &amp; COMM DEV FND"/>
    <s v="FHCD VVLP M14"/>
    <s v="VIETNAM VETERANS TRANSTL"/>
    <s v="Default"/>
  </r>
  <r>
    <x v="0"/>
    <s v="1122769"/>
    <s v="350105"/>
    <x v="38"/>
    <s v="5590000"/>
    <n v="2015"/>
    <x v="3"/>
    <x v="38"/>
    <n v="0"/>
    <n v="0"/>
    <n v="0"/>
    <n v="0"/>
    <n v="0"/>
    <s v="N/A"/>
    <n v="0"/>
    <n v="0"/>
    <n v="0"/>
    <n v="0"/>
    <n v="0"/>
    <n v="0"/>
    <n v="0"/>
    <n v="0"/>
    <n v="0"/>
    <n v="0"/>
    <n v="0"/>
    <n v="0"/>
    <n v="0"/>
    <s v="FED HOUSNG &amp; COMM DEV FND"/>
    <s v="FHCD VVLP M14"/>
    <s v="VIETNAM VETERANS TRANSTL"/>
    <s v="HOUSING AND COMMUNITY DEVELOPMENT"/>
  </r>
  <r>
    <x v="0"/>
    <s v="1122769"/>
    <s v="350105"/>
    <x v="70"/>
    <s v="5590000"/>
    <n v="2015"/>
    <x v="3"/>
    <x v="70"/>
    <n v="0"/>
    <n v="0"/>
    <n v="0"/>
    <n v="0"/>
    <n v="0"/>
    <s v="N/A"/>
    <n v="0"/>
    <n v="0"/>
    <n v="0"/>
    <n v="0"/>
    <n v="0"/>
    <n v="0"/>
    <n v="0"/>
    <n v="0"/>
    <n v="0"/>
    <n v="0"/>
    <n v="0"/>
    <n v="0"/>
    <n v="0"/>
    <s v="FED HOUSNG &amp; COMM DEV FND"/>
    <s v="FHCD VVLP M14"/>
    <s v="VIETNAM VETERANS TRANSTL"/>
    <s v="HOUSING AND COMMUNITY DEVELOPMENT"/>
  </r>
  <r>
    <x v="0"/>
    <s v="1122769"/>
    <s v="350105"/>
    <x v="70"/>
    <s v="5592000"/>
    <n v="2015"/>
    <x v="3"/>
    <x v="70"/>
    <n v="0"/>
    <n v="0"/>
    <n v="0"/>
    <n v="0"/>
    <n v="0"/>
    <s v="N/A"/>
    <n v="0"/>
    <n v="0"/>
    <n v="0"/>
    <n v="0"/>
    <n v="0"/>
    <n v="0"/>
    <n v="0"/>
    <n v="0"/>
    <n v="0"/>
    <n v="0"/>
    <n v="0"/>
    <n v="0"/>
    <n v="0"/>
    <s v="FED HOUSNG &amp; COMM DEV FND"/>
    <s v="FHCD VVLP M14"/>
    <s v="VIETNAM VETERANS TRANSTL"/>
    <s v="HOUSING AND COMMUNITY SERVICES"/>
  </r>
  <r>
    <x v="0"/>
    <s v="1122769"/>
    <s v="350105"/>
    <x v="71"/>
    <s v="5590000"/>
    <n v="2015"/>
    <x v="3"/>
    <x v="71"/>
    <n v="0"/>
    <n v="0"/>
    <n v="0"/>
    <n v="0"/>
    <n v="0"/>
    <s v="N/A"/>
    <n v="0"/>
    <n v="0"/>
    <n v="0"/>
    <n v="0"/>
    <n v="0"/>
    <n v="0"/>
    <n v="0"/>
    <n v="0"/>
    <n v="0"/>
    <n v="0"/>
    <n v="0"/>
    <n v="0"/>
    <n v="0"/>
    <s v="FED HOUSNG &amp; COMM DEV FND"/>
    <s v="FHCD VVLP M14"/>
    <s v="VIETNAM VETERANS TRANSTL"/>
    <s v="HOUSING AND COMMUNITY DEVELOPMENT"/>
  </r>
  <r>
    <x v="0"/>
    <s v="1122769"/>
    <s v="350105"/>
    <x v="71"/>
    <s v="5592000"/>
    <n v="2015"/>
    <x v="3"/>
    <x v="71"/>
    <n v="0"/>
    <n v="0"/>
    <n v="0"/>
    <n v="0"/>
    <n v="0"/>
    <s v="N/A"/>
    <n v="0"/>
    <n v="0"/>
    <n v="0"/>
    <n v="0"/>
    <n v="0"/>
    <n v="0"/>
    <n v="0"/>
    <n v="0"/>
    <n v="0"/>
    <n v="0"/>
    <n v="0"/>
    <n v="0"/>
    <n v="0"/>
    <s v="FED HOUSNG &amp; COMM DEV FND"/>
    <s v="FHCD VVLP M14"/>
    <s v="VIETNAM VETERANS TRANSTL"/>
    <s v="HOUSING AND COMMUNITY SERVICES"/>
  </r>
  <r>
    <x v="0"/>
    <s v="1122769"/>
    <s v="350105"/>
    <x v="72"/>
    <s v="5590000"/>
    <n v="2015"/>
    <x v="3"/>
    <x v="72"/>
    <n v="0"/>
    <n v="0"/>
    <n v="0"/>
    <n v="0"/>
    <n v="0"/>
    <s v="N/A"/>
    <n v="0"/>
    <n v="0"/>
    <n v="0"/>
    <n v="0"/>
    <n v="0"/>
    <n v="0"/>
    <n v="0"/>
    <n v="0"/>
    <n v="0"/>
    <n v="0"/>
    <n v="0"/>
    <n v="0"/>
    <n v="0"/>
    <s v="FED HOUSNG &amp; COMM DEV FND"/>
    <s v="FHCD VVLP M14"/>
    <s v="VIETNAM VETERANS TRANSTL"/>
    <s v="HOUSING AND COMMUNITY DEVELOPMENT"/>
  </r>
  <r>
    <x v="0"/>
    <s v="1122769"/>
    <s v="350105"/>
    <x v="72"/>
    <s v="5592000"/>
    <n v="2015"/>
    <x v="3"/>
    <x v="72"/>
    <n v="0"/>
    <n v="0"/>
    <n v="0"/>
    <n v="0"/>
    <n v="0"/>
    <s v="N/A"/>
    <n v="0"/>
    <n v="0"/>
    <n v="0"/>
    <n v="0"/>
    <n v="0"/>
    <n v="0"/>
    <n v="0"/>
    <n v="0"/>
    <n v="0"/>
    <n v="0"/>
    <n v="0"/>
    <n v="0"/>
    <n v="0"/>
    <s v="FED HOUSNG &amp; COMM DEV FND"/>
    <s v="FHCD VVLP M14"/>
    <s v="VIETNAM VETERANS TRANSTL"/>
    <s v="HOUSING AND COMMUNITY SERVICES"/>
  </r>
  <r>
    <x v="0"/>
    <s v="1122769"/>
    <s v="350105"/>
    <x v="108"/>
    <s v="5590000"/>
    <n v="2015"/>
    <x v="3"/>
    <x v="108"/>
    <n v="0"/>
    <n v="0"/>
    <n v="0"/>
    <n v="0"/>
    <n v="0"/>
    <s v="N/A"/>
    <n v="0"/>
    <n v="0"/>
    <n v="0"/>
    <n v="0"/>
    <n v="0"/>
    <n v="0"/>
    <n v="0"/>
    <n v="0"/>
    <n v="0"/>
    <n v="0"/>
    <n v="0"/>
    <n v="0"/>
    <n v="0"/>
    <s v="FED HOUSNG &amp; COMM DEV FND"/>
    <s v="FHCD VVLP M14"/>
    <s v="VIETNAM VETERANS TRANSTL"/>
    <s v="HOUSING AND COMMUNITY DEVELOPMENT"/>
  </r>
  <r>
    <x v="0"/>
    <s v="1122769"/>
    <s v="350105"/>
    <x v="108"/>
    <s v="5592000"/>
    <n v="2015"/>
    <x v="3"/>
    <x v="108"/>
    <n v="0"/>
    <n v="0"/>
    <n v="0"/>
    <n v="0"/>
    <n v="0"/>
    <s v="N/A"/>
    <n v="0"/>
    <n v="0"/>
    <n v="0"/>
    <n v="0"/>
    <n v="0"/>
    <n v="0"/>
    <n v="0"/>
    <n v="0"/>
    <n v="0"/>
    <n v="0"/>
    <n v="0"/>
    <n v="0"/>
    <n v="0"/>
    <s v="FED HOUSNG &amp; COMM DEV FND"/>
    <s v="FHCD VVLP M14"/>
    <s v="VIETNAM VETERANS TRANSTL"/>
    <s v="HOUSING AND COMMUNITY SERVICES"/>
  </r>
  <r>
    <x v="0"/>
    <s v="1122842"/>
    <s v="000000"/>
    <x v="6"/>
    <s v="0000000"/>
    <n v="2015"/>
    <x v="0"/>
    <x v="6"/>
    <n v="0"/>
    <n v="0"/>
    <n v="-161439.01"/>
    <n v="0"/>
    <n v="161439.01"/>
    <s v="N/A"/>
    <n v="150243.75"/>
    <n v="-311682.76"/>
    <n v="0"/>
    <n v="0"/>
    <n v="0"/>
    <n v="0"/>
    <n v="0"/>
    <n v="0"/>
    <n v="0"/>
    <n v="0"/>
    <n v="0"/>
    <n v="0"/>
    <n v="0"/>
    <s v="FED HOUSNG &amp; COMM DEV FND"/>
    <s v="FHCD 2014 CDBG ADMIN C14"/>
    <s v="DEFAULT"/>
    <s v="Default"/>
  </r>
  <r>
    <x v="0"/>
    <s v="1122842"/>
    <s v="000000"/>
    <x v="9"/>
    <s v="0000000"/>
    <n v="2015"/>
    <x v="0"/>
    <x v="9"/>
    <n v="0"/>
    <n v="0"/>
    <n v="-71012.58"/>
    <n v="0"/>
    <n v="71012.58"/>
    <s v="N/A"/>
    <n v="-55712.32"/>
    <n v="-7650.13"/>
    <n v="0"/>
    <n v="0"/>
    <n v="0"/>
    <n v="0"/>
    <n v="0"/>
    <n v="0"/>
    <n v="0"/>
    <n v="0"/>
    <n v="0"/>
    <n v="-7650.13"/>
    <n v="0"/>
    <s v="FED HOUSNG &amp; COMM DEV FND"/>
    <s v="FHCD 2014 CDBG ADMIN C14"/>
    <s v="DEFAULT"/>
    <s v="Default"/>
  </r>
  <r>
    <x v="0"/>
    <s v="1122842"/>
    <s v="000000"/>
    <x v="29"/>
    <s v="0000000"/>
    <n v="2015"/>
    <x v="1"/>
    <x v="29"/>
    <n v="0"/>
    <n v="0"/>
    <n v="-86881.3"/>
    <n v="0"/>
    <n v="86881.3"/>
    <s v="N/A"/>
    <n v="-94531.430000000008"/>
    <n v="7650.13"/>
    <n v="0"/>
    <n v="0"/>
    <n v="0"/>
    <n v="0"/>
    <n v="0"/>
    <n v="0"/>
    <n v="0"/>
    <n v="0"/>
    <n v="0"/>
    <n v="0"/>
    <n v="0"/>
    <s v="FED HOUSNG &amp; COMM DEV FND"/>
    <s v="FHCD 2014 CDBG ADMIN C14"/>
    <s v="DEFAULT"/>
    <s v="Default"/>
  </r>
  <r>
    <x v="0"/>
    <s v="1122842"/>
    <s v="350044"/>
    <x v="55"/>
    <s v="0000000"/>
    <n v="2015"/>
    <x v="4"/>
    <x v="55"/>
    <n v="0"/>
    <n v="0"/>
    <n v="0"/>
    <n v="0"/>
    <n v="0"/>
    <s v="N/A"/>
    <n v="0"/>
    <n v="-7650.13"/>
    <n v="0"/>
    <n v="0"/>
    <n v="0"/>
    <n v="0"/>
    <n v="0"/>
    <n v="0"/>
    <n v="0"/>
    <n v="0"/>
    <n v="0"/>
    <n v="7650.13"/>
    <n v="0"/>
    <s v="FED HOUSNG &amp; COMM DEV FND"/>
    <s v="FHCD 2014 CDBG ADMIN C14"/>
    <s v="CDBG ADMIN PLANNING"/>
    <s v="Default"/>
  </r>
  <r>
    <x v="0"/>
    <s v="1122842"/>
    <s v="350044"/>
    <x v="55"/>
    <s v="5590000"/>
    <n v="2015"/>
    <x v="4"/>
    <x v="55"/>
    <n v="0"/>
    <n v="0"/>
    <n v="0"/>
    <n v="0"/>
    <n v="0"/>
    <s v="N/A"/>
    <n v="0"/>
    <n v="0"/>
    <n v="0"/>
    <n v="0"/>
    <n v="0"/>
    <n v="0"/>
    <n v="0"/>
    <n v="0"/>
    <n v="0"/>
    <n v="0"/>
    <n v="0"/>
    <n v="0"/>
    <n v="0"/>
    <s v="FED HOUSNG &amp; COMM DEV FND"/>
    <s v="FHCD 2014 CDBG ADMIN C14"/>
    <s v="CDBG ADMIN PLANNING"/>
    <s v="HOUSING AND COMMUNITY DEVELOPMENT"/>
  </r>
  <r>
    <x v="0"/>
    <s v="1122842"/>
    <s v="350044"/>
    <x v="38"/>
    <s v="5590000"/>
    <n v="2015"/>
    <x v="3"/>
    <x v="38"/>
    <n v="0"/>
    <n v="0"/>
    <n v="0"/>
    <n v="0"/>
    <n v="0"/>
    <s v="N/A"/>
    <n v="0"/>
    <n v="0"/>
    <n v="0"/>
    <n v="0"/>
    <n v="0"/>
    <n v="0"/>
    <n v="0"/>
    <n v="0"/>
    <n v="0"/>
    <n v="0"/>
    <n v="0"/>
    <n v="0"/>
    <n v="0"/>
    <s v="FED HOUSNG &amp; COMM DEV FND"/>
    <s v="FHCD 2014 CDBG ADMIN C14"/>
    <s v="CDBG ADMIN PLANNING"/>
    <s v="HOUSING AND COMMUNITY DEVELOPMENT"/>
  </r>
  <r>
    <x v="0"/>
    <s v="1122842"/>
    <s v="350044"/>
    <x v="56"/>
    <s v="5590000"/>
    <n v="2015"/>
    <x v="3"/>
    <x v="56"/>
    <n v="0"/>
    <n v="0"/>
    <n v="0"/>
    <n v="0"/>
    <n v="0"/>
    <s v="N/A"/>
    <n v="0"/>
    <n v="0"/>
    <n v="0"/>
    <n v="0"/>
    <n v="0"/>
    <n v="0"/>
    <n v="0"/>
    <n v="0"/>
    <n v="0"/>
    <n v="0"/>
    <n v="0"/>
    <n v="0"/>
    <n v="0"/>
    <s v="FED HOUSNG &amp; COMM DEV FND"/>
    <s v="FHCD 2014 CDBG ADMIN C14"/>
    <s v="CDBG ADMIN PLANNING"/>
    <s v="HOUSING AND COMMUNITY DEVELOPMENT"/>
  </r>
  <r>
    <x v="0"/>
    <s v="1122842"/>
    <s v="350044"/>
    <x v="105"/>
    <s v="5590000"/>
    <n v="2015"/>
    <x v="3"/>
    <x v="105"/>
    <n v="0"/>
    <n v="0"/>
    <n v="0"/>
    <n v="0"/>
    <n v="0"/>
    <s v="N/A"/>
    <n v="0"/>
    <n v="0"/>
    <n v="0"/>
    <n v="0"/>
    <n v="0"/>
    <n v="0"/>
    <n v="0"/>
    <n v="0"/>
    <n v="0"/>
    <n v="0"/>
    <n v="0"/>
    <n v="0"/>
    <n v="0"/>
    <s v="FED HOUSNG &amp; COMM DEV FND"/>
    <s v="FHCD 2014 CDBG ADMIN C14"/>
    <s v="CDBG ADMIN PLANNING"/>
    <s v="HOUSING AND COMMUNITY DEVELOPMENT"/>
  </r>
  <r>
    <x v="0"/>
    <s v="1122842"/>
    <s v="350044"/>
    <x v="70"/>
    <s v="5590000"/>
    <n v="2015"/>
    <x v="3"/>
    <x v="70"/>
    <n v="0"/>
    <n v="0"/>
    <n v="0"/>
    <n v="0"/>
    <n v="0"/>
    <s v="N/A"/>
    <n v="0"/>
    <n v="0"/>
    <n v="0"/>
    <n v="0"/>
    <n v="0"/>
    <n v="0"/>
    <n v="0"/>
    <n v="0"/>
    <n v="0"/>
    <n v="0"/>
    <n v="0"/>
    <n v="0"/>
    <n v="0"/>
    <s v="FED HOUSNG &amp; COMM DEV FND"/>
    <s v="FHCD 2014 CDBG ADMIN C14"/>
    <s v="CDBG ADMIN PLANNING"/>
    <s v="HOUSING AND COMMUNITY DEVELOPMENT"/>
  </r>
  <r>
    <x v="0"/>
    <s v="1122842"/>
    <s v="350044"/>
    <x v="71"/>
    <s v="5590000"/>
    <n v="2015"/>
    <x v="3"/>
    <x v="71"/>
    <n v="0"/>
    <n v="0"/>
    <n v="0"/>
    <n v="0"/>
    <n v="0"/>
    <s v="N/A"/>
    <n v="0"/>
    <n v="0"/>
    <n v="0"/>
    <n v="0"/>
    <n v="0"/>
    <n v="0"/>
    <n v="0"/>
    <n v="0"/>
    <n v="0"/>
    <n v="0"/>
    <n v="0"/>
    <n v="0"/>
    <n v="0"/>
    <s v="FED HOUSNG &amp; COMM DEV FND"/>
    <s v="FHCD 2014 CDBG ADMIN C14"/>
    <s v="CDBG ADMIN PLANNING"/>
    <s v="HOUSING AND COMMUNITY DEVELOPMENT"/>
  </r>
  <r>
    <x v="0"/>
    <s v="1122842"/>
    <s v="350044"/>
    <x v="72"/>
    <s v="5590000"/>
    <n v="2015"/>
    <x v="3"/>
    <x v="72"/>
    <n v="0"/>
    <n v="0"/>
    <n v="0"/>
    <n v="0"/>
    <n v="0"/>
    <s v="N/A"/>
    <n v="0"/>
    <n v="0"/>
    <n v="0"/>
    <n v="0"/>
    <n v="0"/>
    <n v="0"/>
    <n v="0"/>
    <n v="0"/>
    <n v="0"/>
    <n v="0"/>
    <n v="0"/>
    <n v="0"/>
    <n v="0"/>
    <s v="FED HOUSNG &amp; COMM DEV FND"/>
    <s v="FHCD 2014 CDBG ADMIN C14"/>
    <s v="CDBG ADMIN PLANNING"/>
    <s v="HOUSING AND COMMUNITY DEVELOPMENT"/>
  </r>
  <r>
    <x v="0"/>
    <s v="1122842"/>
    <s v="350044"/>
    <x v="73"/>
    <s v="5590000"/>
    <n v="2015"/>
    <x v="3"/>
    <x v="73"/>
    <n v="0"/>
    <n v="0"/>
    <n v="0"/>
    <n v="0"/>
    <n v="0"/>
    <s v="N/A"/>
    <n v="0"/>
    <n v="0"/>
    <n v="0"/>
    <n v="0"/>
    <n v="0"/>
    <n v="0"/>
    <n v="0"/>
    <n v="0"/>
    <n v="0"/>
    <n v="0"/>
    <n v="0"/>
    <n v="0"/>
    <n v="0"/>
    <s v="FED HOUSNG &amp; COMM DEV FND"/>
    <s v="FHCD 2014 CDBG ADMIN C14"/>
    <s v="CDBG ADMIN PLANNING"/>
    <s v="HOUSING AND COMMUNITY DEVELOPMENT"/>
  </r>
  <r>
    <x v="0"/>
    <s v="1122842"/>
    <s v="350044"/>
    <x v="74"/>
    <s v="5590000"/>
    <n v="2015"/>
    <x v="3"/>
    <x v="74"/>
    <n v="0"/>
    <n v="0"/>
    <n v="0"/>
    <n v="0"/>
    <n v="0"/>
    <s v="N/A"/>
    <n v="0"/>
    <n v="17.39"/>
    <n v="0"/>
    <n v="-17.39"/>
    <n v="0"/>
    <n v="89.820000000000007"/>
    <n v="-89.820000000000007"/>
    <n v="48.980000000000004"/>
    <n v="0"/>
    <n v="0"/>
    <n v="-48.980000000000004"/>
    <n v="0"/>
    <n v="0"/>
    <s v="FED HOUSNG &amp; COMM DEV FND"/>
    <s v="FHCD 2014 CDBG ADMIN C14"/>
    <s v="CDBG ADMIN PLANNING"/>
    <s v="HOUSING AND COMMUNITY DEVELOPMENT"/>
  </r>
  <r>
    <x v="0"/>
    <s v="1122842"/>
    <s v="350044"/>
    <x v="167"/>
    <s v="5590000"/>
    <n v="2015"/>
    <x v="3"/>
    <x v="166"/>
    <n v="0"/>
    <n v="0"/>
    <n v="0"/>
    <n v="0"/>
    <n v="0"/>
    <s v="N/A"/>
    <n v="0"/>
    <n v="0"/>
    <n v="0"/>
    <n v="0"/>
    <n v="0"/>
    <n v="0"/>
    <n v="0"/>
    <n v="0"/>
    <n v="0"/>
    <n v="0"/>
    <n v="0"/>
    <n v="0"/>
    <n v="0"/>
    <s v="FED HOUSNG &amp; COMM DEV FND"/>
    <s v="FHCD 2014 CDBG ADMIN C14"/>
    <s v="CDBG ADMIN PLANNING"/>
    <s v="HOUSING AND COMMUNITY DEVELOPMENT"/>
  </r>
  <r>
    <x v="0"/>
    <s v="1122842"/>
    <s v="350044"/>
    <x v="117"/>
    <s v="5590000"/>
    <n v="2015"/>
    <x v="3"/>
    <x v="117"/>
    <n v="0"/>
    <n v="0"/>
    <n v="0"/>
    <n v="0"/>
    <n v="0"/>
    <s v="N/A"/>
    <n v="0"/>
    <n v="0"/>
    <n v="0"/>
    <n v="0"/>
    <n v="0"/>
    <n v="0"/>
    <n v="0"/>
    <n v="0"/>
    <n v="0"/>
    <n v="0"/>
    <n v="0"/>
    <n v="0"/>
    <n v="0"/>
    <s v="FED HOUSNG &amp; COMM DEV FND"/>
    <s v="FHCD 2014 CDBG ADMIN C14"/>
    <s v="CDBG ADMIN PLANNING"/>
    <s v="HOUSING AND COMMUNITY DEVELOPMENT"/>
  </r>
  <r>
    <x v="0"/>
    <s v="1122842"/>
    <s v="350044"/>
    <x v="168"/>
    <s v="5590000"/>
    <n v="2015"/>
    <x v="3"/>
    <x v="167"/>
    <n v="0"/>
    <n v="0"/>
    <n v="0"/>
    <n v="0"/>
    <n v="0"/>
    <s v="N/A"/>
    <n v="0"/>
    <n v="0"/>
    <n v="234.18"/>
    <n v="-234.18"/>
    <n v="0"/>
    <n v="0"/>
    <n v="0"/>
    <n v="0"/>
    <n v="0"/>
    <n v="0"/>
    <n v="0"/>
    <n v="0"/>
    <n v="0"/>
    <s v="FED HOUSNG &amp; COMM DEV FND"/>
    <s v="FHCD 2014 CDBG ADMIN C14"/>
    <s v="CDBG ADMIN PLANNING"/>
    <s v="HOUSING AND COMMUNITY DEVELOPMENT"/>
  </r>
  <r>
    <x v="0"/>
    <s v="1122842"/>
    <s v="350044"/>
    <x v="153"/>
    <s v="5590000"/>
    <n v="2015"/>
    <x v="3"/>
    <x v="152"/>
    <n v="0"/>
    <n v="0"/>
    <n v="0"/>
    <n v="0"/>
    <n v="0"/>
    <s v="N/A"/>
    <n v="0"/>
    <n v="0"/>
    <n v="0"/>
    <n v="832.27"/>
    <n v="0"/>
    <n v="-832.27"/>
    <n v="0"/>
    <n v="0"/>
    <n v="0"/>
    <n v="0"/>
    <n v="0"/>
    <n v="0"/>
    <n v="0"/>
    <s v="FED HOUSNG &amp; COMM DEV FND"/>
    <s v="FHCD 2014 CDBG ADMIN C14"/>
    <s v="CDBG ADMIN PLANNING"/>
    <s v="HOUSING AND COMMUNITY DEVELOPMENT"/>
  </r>
  <r>
    <x v="0"/>
    <s v="1122842"/>
    <s v="350044"/>
    <x v="150"/>
    <s v="5590000"/>
    <n v="2015"/>
    <x v="3"/>
    <x v="149"/>
    <n v="0"/>
    <n v="0"/>
    <n v="0"/>
    <n v="0"/>
    <n v="0"/>
    <s v="N/A"/>
    <n v="0"/>
    <n v="0"/>
    <n v="0"/>
    <n v="0"/>
    <n v="0"/>
    <n v="0"/>
    <n v="0"/>
    <n v="0"/>
    <n v="0"/>
    <n v="0"/>
    <n v="0"/>
    <n v="0"/>
    <n v="0"/>
    <s v="FED HOUSNG &amp; COMM DEV FND"/>
    <s v="FHCD 2014 CDBG ADMIN C14"/>
    <s v="CDBG ADMIN PLANNING"/>
    <s v="HOUSING AND COMMUNITY DEVELOPMENT"/>
  </r>
  <r>
    <x v="0"/>
    <s v="1122842"/>
    <s v="350044"/>
    <x v="151"/>
    <s v="5590000"/>
    <n v="2015"/>
    <x v="3"/>
    <x v="150"/>
    <n v="0"/>
    <n v="0"/>
    <n v="0"/>
    <n v="0"/>
    <n v="0"/>
    <s v="N/A"/>
    <n v="0"/>
    <n v="0"/>
    <n v="0"/>
    <n v="0"/>
    <n v="0"/>
    <n v="0"/>
    <n v="0"/>
    <n v="0"/>
    <n v="0"/>
    <n v="0"/>
    <n v="0"/>
    <n v="0"/>
    <n v="0"/>
    <s v="FED HOUSNG &amp; COMM DEV FND"/>
    <s v="FHCD 2014 CDBG ADMIN C14"/>
    <s v="CDBG ADMIN PLANNING"/>
    <s v="HOUSING AND COMMUNITY DEVELOPMENT"/>
  </r>
  <r>
    <x v="0"/>
    <s v="1122842"/>
    <s v="350044"/>
    <x v="136"/>
    <s v="5590000"/>
    <n v="2015"/>
    <x v="3"/>
    <x v="136"/>
    <n v="0"/>
    <n v="0"/>
    <n v="0"/>
    <n v="0"/>
    <n v="0"/>
    <s v="N/A"/>
    <n v="0"/>
    <n v="0"/>
    <n v="0"/>
    <n v="0"/>
    <n v="0"/>
    <n v="0"/>
    <n v="0"/>
    <n v="0"/>
    <n v="0"/>
    <n v="0"/>
    <n v="0"/>
    <n v="0"/>
    <n v="0"/>
    <s v="FED HOUSNG &amp; COMM DEV FND"/>
    <s v="FHCD 2014 CDBG ADMIN C14"/>
    <s v="CDBG ADMIN PLANNING"/>
    <s v="HOUSING AND COMMUNITY DEVELOPMENT"/>
  </r>
  <r>
    <x v="0"/>
    <s v="1122842"/>
    <s v="350044"/>
    <x v="112"/>
    <s v="5590000"/>
    <n v="2015"/>
    <x v="3"/>
    <x v="112"/>
    <n v="0"/>
    <n v="0"/>
    <n v="0"/>
    <n v="0"/>
    <n v="0"/>
    <s v="N/A"/>
    <n v="0"/>
    <n v="0"/>
    <n v="0"/>
    <n v="0"/>
    <n v="0"/>
    <n v="0"/>
    <n v="0"/>
    <n v="0"/>
    <n v="0"/>
    <n v="0"/>
    <n v="0"/>
    <n v="0"/>
    <n v="0"/>
    <s v="FED HOUSNG &amp; COMM DEV FND"/>
    <s v="FHCD 2014 CDBG ADMIN C14"/>
    <s v="CDBG ADMIN PLANNING"/>
    <s v="HOUSING AND COMMUNITY DEVELOPMENT"/>
  </r>
  <r>
    <x v="0"/>
    <s v="1122842"/>
    <s v="350044"/>
    <x v="108"/>
    <s v="5590000"/>
    <n v="2015"/>
    <x v="3"/>
    <x v="108"/>
    <n v="0"/>
    <n v="0"/>
    <n v="0"/>
    <n v="0"/>
    <n v="0"/>
    <s v="N/A"/>
    <n v="0"/>
    <n v="0"/>
    <n v="0"/>
    <n v="0"/>
    <n v="0"/>
    <n v="0"/>
    <n v="0"/>
    <n v="0"/>
    <n v="0"/>
    <n v="0"/>
    <n v="0"/>
    <n v="0"/>
    <n v="0"/>
    <s v="FED HOUSNG &amp; COMM DEV FND"/>
    <s v="FHCD 2014 CDBG ADMIN C14"/>
    <s v="CDBG ADMIN PLANNING"/>
    <s v="HOUSING AND COMMUNITY DEVELOPMENT"/>
  </r>
  <r>
    <x v="0"/>
    <s v="1122842"/>
    <s v="350044"/>
    <x v="141"/>
    <s v="5590000"/>
    <n v="2015"/>
    <x v="3"/>
    <x v="141"/>
    <n v="0"/>
    <n v="0"/>
    <n v="0"/>
    <n v="0"/>
    <n v="0"/>
    <s v="N/A"/>
    <n v="0"/>
    <n v="0"/>
    <n v="0"/>
    <n v="0"/>
    <n v="0"/>
    <n v="0"/>
    <n v="0"/>
    <n v="0"/>
    <n v="0"/>
    <n v="0"/>
    <n v="0"/>
    <n v="0"/>
    <n v="0"/>
    <s v="FED HOUSNG &amp; COMM DEV FND"/>
    <s v="FHCD 2014 CDBG ADMIN C14"/>
    <s v="CDBG ADMIN PLANNING"/>
    <s v="HOUSING AND COMMUNITY DEVELOPMENT"/>
  </r>
  <r>
    <x v="0"/>
    <s v="1122842"/>
    <s v="350044"/>
    <x v="162"/>
    <s v="5590000"/>
    <n v="2015"/>
    <x v="3"/>
    <x v="161"/>
    <n v="0"/>
    <n v="0"/>
    <n v="0"/>
    <n v="0"/>
    <n v="0"/>
    <s v="N/A"/>
    <n v="0"/>
    <n v="0"/>
    <n v="0"/>
    <n v="0"/>
    <n v="0"/>
    <n v="0"/>
    <n v="0"/>
    <n v="0"/>
    <n v="0"/>
    <n v="0"/>
    <n v="0"/>
    <n v="0"/>
    <n v="0"/>
    <s v="FED HOUSNG &amp; COMM DEV FND"/>
    <s v="FHCD 2014 CDBG ADMIN C14"/>
    <s v="CDBG ADMIN PLANNING"/>
    <s v="HOUSING AND COMMUNITY DEVELOPMENT"/>
  </r>
  <r>
    <x v="0"/>
    <s v="1122842"/>
    <s v="350044"/>
    <x v="122"/>
    <s v="5590000"/>
    <n v="2015"/>
    <x v="3"/>
    <x v="122"/>
    <n v="0"/>
    <n v="0"/>
    <n v="0"/>
    <n v="0"/>
    <n v="0"/>
    <s v="N/A"/>
    <n v="0"/>
    <n v="0"/>
    <n v="0"/>
    <n v="0"/>
    <n v="0"/>
    <n v="0"/>
    <n v="0"/>
    <n v="0"/>
    <n v="0"/>
    <n v="0"/>
    <n v="0"/>
    <n v="0"/>
    <n v="0"/>
    <s v="FED HOUSNG &amp; COMM DEV FND"/>
    <s v="FHCD 2014 CDBG ADMIN C14"/>
    <s v="CDBG ADMIN PLANNING"/>
    <s v="HOUSING AND COMMUNITY DEVELOPMENT"/>
  </r>
  <r>
    <x v="0"/>
    <s v="1122842"/>
    <s v="350044"/>
    <x v="137"/>
    <s v="5590000"/>
    <n v="2015"/>
    <x v="3"/>
    <x v="137"/>
    <n v="0"/>
    <n v="0"/>
    <n v="0"/>
    <n v="0"/>
    <n v="0"/>
    <s v="N/A"/>
    <n v="0"/>
    <n v="0"/>
    <n v="0"/>
    <n v="0"/>
    <n v="0"/>
    <n v="0"/>
    <n v="0"/>
    <n v="0"/>
    <n v="0"/>
    <n v="0"/>
    <n v="0"/>
    <n v="0"/>
    <n v="0"/>
    <s v="FED HOUSNG &amp; COMM DEV FND"/>
    <s v="FHCD 2014 CDBG ADMIN C14"/>
    <s v="CDBG ADMIN PLANNING"/>
    <s v="HOUSING AND COMMUNITY DEVELOPMENT"/>
  </r>
  <r>
    <x v="0"/>
    <s v="1122842"/>
    <s v="350044"/>
    <x v="155"/>
    <s v="5590000"/>
    <n v="2015"/>
    <x v="3"/>
    <x v="154"/>
    <n v="0"/>
    <n v="0"/>
    <n v="0"/>
    <n v="0"/>
    <n v="0"/>
    <s v="N/A"/>
    <n v="0"/>
    <n v="0"/>
    <n v="0"/>
    <n v="0"/>
    <n v="0"/>
    <n v="0"/>
    <n v="0"/>
    <n v="0"/>
    <n v="0"/>
    <n v="0"/>
    <n v="0"/>
    <n v="0"/>
    <n v="0"/>
    <s v="FED HOUSNG &amp; COMM DEV FND"/>
    <s v="FHCD 2014 CDBG ADMIN C14"/>
    <s v="CDBG ADMIN PLANNING"/>
    <s v="HOUSING AND COMMUNITY DEVELOPMENT"/>
  </r>
  <r>
    <x v="0"/>
    <s v="1122842"/>
    <s v="350044"/>
    <x v="132"/>
    <s v="5590000"/>
    <n v="2015"/>
    <x v="3"/>
    <x v="132"/>
    <n v="0"/>
    <n v="0"/>
    <n v="0"/>
    <n v="0"/>
    <n v="0"/>
    <s v="N/A"/>
    <n v="0"/>
    <n v="0"/>
    <n v="0"/>
    <n v="0"/>
    <n v="0"/>
    <n v="0"/>
    <n v="0"/>
    <n v="0"/>
    <n v="0"/>
    <n v="0"/>
    <n v="0"/>
    <n v="0"/>
    <n v="0"/>
    <s v="FED HOUSNG &amp; COMM DEV FND"/>
    <s v="FHCD 2014 CDBG ADMIN C14"/>
    <s v="CDBG ADMIN PLANNING"/>
    <s v="HOUSING AND COMMUNITY DEVELOPMENT"/>
  </r>
  <r>
    <x v="0"/>
    <s v="1122842"/>
    <s v="350044"/>
    <x v="157"/>
    <s v="5590000"/>
    <n v="2015"/>
    <x v="3"/>
    <x v="156"/>
    <n v="0"/>
    <n v="0"/>
    <n v="0"/>
    <n v="0"/>
    <n v="0"/>
    <s v="N/A"/>
    <n v="0"/>
    <n v="0"/>
    <n v="0"/>
    <n v="0"/>
    <n v="0"/>
    <n v="0"/>
    <n v="0"/>
    <n v="0"/>
    <n v="0"/>
    <n v="0"/>
    <n v="0"/>
    <n v="0"/>
    <n v="0"/>
    <s v="FED HOUSNG &amp; COMM DEV FND"/>
    <s v="FHCD 2014 CDBG ADMIN C14"/>
    <s v="CDBG ADMIN PLANNING"/>
    <s v="HOUSING AND COMMUNITY DEVELOPMENT"/>
  </r>
  <r>
    <x v="0"/>
    <s v="1122842"/>
    <s v="350044"/>
    <x v="158"/>
    <s v="5590000"/>
    <n v="2015"/>
    <x v="3"/>
    <x v="157"/>
    <n v="0"/>
    <n v="0"/>
    <n v="0"/>
    <n v="0"/>
    <n v="0"/>
    <s v="N/A"/>
    <n v="0"/>
    <n v="0"/>
    <n v="0"/>
    <n v="0"/>
    <n v="0"/>
    <n v="0"/>
    <n v="0"/>
    <n v="0"/>
    <n v="0"/>
    <n v="0"/>
    <n v="0"/>
    <n v="0"/>
    <n v="0"/>
    <s v="FED HOUSNG &amp; COMM DEV FND"/>
    <s v="FHCD 2014 CDBG ADMIN C14"/>
    <s v="CDBG ADMIN PLANNING"/>
    <s v="HOUSING AND COMMUNITY DEVELOPMENT"/>
  </r>
  <r>
    <x v="0"/>
    <s v="1122842"/>
    <s v="350044"/>
    <x v="152"/>
    <s v="5590000"/>
    <n v="2015"/>
    <x v="3"/>
    <x v="151"/>
    <n v="0"/>
    <n v="0"/>
    <n v="0"/>
    <n v="0"/>
    <n v="0"/>
    <s v="N/A"/>
    <n v="0"/>
    <n v="0"/>
    <n v="0"/>
    <n v="0"/>
    <n v="0"/>
    <n v="0"/>
    <n v="0"/>
    <n v="0"/>
    <n v="0"/>
    <n v="0"/>
    <n v="0"/>
    <n v="0"/>
    <n v="0"/>
    <s v="FED HOUSNG &amp; COMM DEV FND"/>
    <s v="FHCD 2014 CDBG ADMIN C14"/>
    <s v="CDBG ADMIN PLANNING"/>
    <s v="HOUSING AND COMMUNITY DEVELOPMENT"/>
  </r>
  <r>
    <x v="0"/>
    <s v="1122842"/>
    <s v="350044"/>
    <x v="76"/>
    <s v="5590000"/>
    <n v="2015"/>
    <x v="3"/>
    <x v="76"/>
    <n v="0"/>
    <n v="0"/>
    <n v="0"/>
    <n v="0"/>
    <n v="0"/>
    <s v="N/A"/>
    <n v="0"/>
    <n v="0"/>
    <n v="0"/>
    <n v="0"/>
    <n v="0"/>
    <n v="0"/>
    <n v="0"/>
    <n v="0"/>
    <n v="0"/>
    <n v="0"/>
    <n v="0"/>
    <n v="0"/>
    <n v="0"/>
    <s v="FED HOUSNG &amp; COMM DEV FND"/>
    <s v="FHCD 2014 CDBG ADMIN C14"/>
    <s v="CDBG ADMIN PLANNING"/>
    <s v="HOUSING AND COMMUNITY DEVELOPMENT"/>
  </r>
  <r>
    <x v="0"/>
    <s v="1122842"/>
    <s v="350044"/>
    <x v="42"/>
    <s v="5590000"/>
    <n v="2015"/>
    <x v="3"/>
    <x v="42"/>
    <n v="0"/>
    <n v="0"/>
    <n v="0"/>
    <n v="0"/>
    <n v="0"/>
    <s v="N/A"/>
    <n v="0"/>
    <n v="147"/>
    <n v="59"/>
    <n v="-206"/>
    <n v="0"/>
    <n v="0"/>
    <n v="0"/>
    <n v="0"/>
    <n v="0"/>
    <n v="0"/>
    <n v="0"/>
    <n v="0"/>
    <n v="0"/>
    <s v="FED HOUSNG &amp; COMM DEV FND"/>
    <s v="FHCD 2014 CDBG ADMIN C14"/>
    <s v="CDBG ADMIN PLANNING"/>
    <s v="HOUSING AND COMMUNITY DEVELOPMENT"/>
  </r>
  <r>
    <x v="0"/>
    <s v="1122842"/>
    <s v="350044"/>
    <x v="159"/>
    <s v="5590000"/>
    <n v="2015"/>
    <x v="3"/>
    <x v="158"/>
    <n v="0"/>
    <n v="0"/>
    <n v="0"/>
    <n v="0"/>
    <n v="0"/>
    <s v="N/A"/>
    <n v="0"/>
    <n v="0"/>
    <n v="0"/>
    <n v="0"/>
    <n v="0"/>
    <n v="0"/>
    <n v="0"/>
    <n v="0"/>
    <n v="0"/>
    <n v="0"/>
    <n v="0"/>
    <n v="0"/>
    <n v="0"/>
    <s v="FED HOUSNG &amp; COMM DEV FND"/>
    <s v="FHCD 2014 CDBG ADMIN C14"/>
    <s v="CDBG ADMIN PLANNING"/>
    <s v="HOUSING AND COMMUNITY DEVELOPMENT"/>
  </r>
  <r>
    <x v="0"/>
    <s v="1122842"/>
    <s v="350044"/>
    <x v="145"/>
    <s v="5590000"/>
    <n v="2015"/>
    <x v="3"/>
    <x v="145"/>
    <n v="0"/>
    <n v="0"/>
    <n v="0"/>
    <n v="0"/>
    <n v="0"/>
    <s v="N/A"/>
    <n v="0"/>
    <n v="33"/>
    <n v="0"/>
    <n v="0"/>
    <n v="0"/>
    <n v="-33"/>
    <n v="0"/>
    <n v="0"/>
    <n v="0"/>
    <n v="0"/>
    <n v="0"/>
    <n v="0"/>
    <n v="0"/>
    <s v="FED HOUSNG &amp; COMM DEV FND"/>
    <s v="FHCD 2014 CDBG ADMIN C14"/>
    <s v="CDBG ADMIN PLANNING"/>
    <s v="HOUSING AND COMMUNITY DEVELOPMENT"/>
  </r>
  <r>
    <x v="0"/>
    <s v="1122842"/>
    <s v="350044"/>
    <x v="110"/>
    <s v="5590000"/>
    <n v="2015"/>
    <x v="3"/>
    <x v="110"/>
    <n v="0"/>
    <n v="0"/>
    <n v="0"/>
    <n v="0"/>
    <n v="0"/>
    <s v="N/A"/>
    <n v="0"/>
    <n v="0"/>
    <n v="0"/>
    <n v="0"/>
    <n v="0"/>
    <n v="0"/>
    <n v="0"/>
    <n v="0"/>
    <n v="0"/>
    <n v="0"/>
    <n v="0"/>
    <n v="0"/>
    <n v="0"/>
    <s v="FED HOUSNG &amp; COMM DEV FND"/>
    <s v="FHCD 2014 CDBG ADMIN C14"/>
    <s v="CDBG ADMIN PLANNING"/>
    <s v="HOUSING AND COMMUNITY DEVELOPMENT"/>
  </r>
  <r>
    <x v="0"/>
    <s v="1122843"/>
    <s v="000000"/>
    <x v="6"/>
    <s v="0000000"/>
    <n v="2015"/>
    <x v="0"/>
    <x v="6"/>
    <n v="0"/>
    <n v="0"/>
    <n v="-122437.81"/>
    <n v="0"/>
    <n v="122437.81"/>
    <s v="N/A"/>
    <n v="-52662.68"/>
    <n v="-69775.13"/>
    <n v="0"/>
    <n v="0"/>
    <n v="0"/>
    <n v="0"/>
    <n v="0"/>
    <n v="0"/>
    <n v="0"/>
    <n v="0"/>
    <n v="0"/>
    <n v="0"/>
    <n v="0"/>
    <s v="FED HOUSNG &amp; COMM DEV FND"/>
    <s v="FHCD 2014 HSG REPAIR ADMIN C14"/>
    <s v="DEFAULT"/>
    <s v="Default"/>
  </r>
  <r>
    <x v="0"/>
    <s v="1122843"/>
    <s v="000000"/>
    <x v="9"/>
    <s v="0000000"/>
    <n v="2015"/>
    <x v="0"/>
    <x v="9"/>
    <n v="0"/>
    <n v="0"/>
    <n v="-24534.400000000001"/>
    <n v="0"/>
    <n v="24534.400000000001"/>
    <s v="N/A"/>
    <n v="-18999.32"/>
    <n v="0"/>
    <n v="0"/>
    <n v="0"/>
    <n v="0"/>
    <n v="0"/>
    <n v="-5535.08"/>
    <n v="0"/>
    <n v="0"/>
    <n v="0"/>
    <n v="0"/>
    <n v="0"/>
    <n v="0"/>
    <s v="FED HOUSNG &amp; COMM DEV FND"/>
    <s v="FHCD 2014 HSG REPAIR ADMIN C14"/>
    <s v="DEFAULT"/>
    <s v="Default"/>
  </r>
  <r>
    <x v="0"/>
    <s v="1122843"/>
    <s v="000000"/>
    <x v="29"/>
    <s v="0000000"/>
    <n v="2015"/>
    <x v="1"/>
    <x v="29"/>
    <n v="0"/>
    <n v="0"/>
    <n v="-45240.73"/>
    <n v="0"/>
    <n v="45240.73"/>
    <s v="N/A"/>
    <n v="-50775.81"/>
    <n v="0"/>
    <n v="0"/>
    <n v="0"/>
    <n v="0"/>
    <n v="0"/>
    <n v="5535.08"/>
    <n v="0"/>
    <n v="0"/>
    <n v="0"/>
    <n v="0"/>
    <n v="0"/>
    <n v="0"/>
    <s v="FED HOUSNG &amp; COMM DEV FND"/>
    <s v="FHCD 2014 HSG REPAIR ADMIN C14"/>
    <s v="DEFAULT"/>
    <s v="Default"/>
  </r>
  <r>
    <x v="0"/>
    <s v="1122843"/>
    <s v="350047"/>
    <x v="55"/>
    <s v="0000000"/>
    <n v="2015"/>
    <x v="4"/>
    <x v="55"/>
    <n v="0"/>
    <n v="0"/>
    <n v="0"/>
    <n v="0"/>
    <n v="0"/>
    <s v="N/A"/>
    <n v="0"/>
    <n v="0"/>
    <n v="0"/>
    <n v="0"/>
    <n v="0"/>
    <n v="0"/>
    <n v="0"/>
    <n v="0"/>
    <n v="0"/>
    <n v="0"/>
    <n v="0"/>
    <n v="0"/>
    <n v="0"/>
    <s v="FED HOUSNG &amp; COMM DEV FND"/>
    <s v="FHCD 2014 HSG REPAIR ADMIN C14"/>
    <s v="PROGRAM YEAR PROJECTS"/>
    <s v="Default"/>
  </r>
  <r>
    <x v="0"/>
    <s v="1122843"/>
    <s v="350047"/>
    <x v="43"/>
    <s v="5590000"/>
    <n v="2015"/>
    <x v="4"/>
    <x v="43"/>
    <n v="0"/>
    <n v="0"/>
    <n v="0"/>
    <n v="0"/>
    <n v="0"/>
    <s v="N/A"/>
    <n v="0"/>
    <n v="0"/>
    <n v="0"/>
    <n v="0"/>
    <n v="0"/>
    <n v="0"/>
    <n v="0"/>
    <n v="0"/>
    <n v="0"/>
    <n v="0"/>
    <n v="0"/>
    <n v="0"/>
    <n v="0"/>
    <s v="FED HOUSNG &amp; COMM DEV FND"/>
    <s v="FHCD 2014 HSG REPAIR ADMIN C14"/>
    <s v="PROGRAM YEAR PROJECTS"/>
    <s v="HOUSING AND COMMUNITY DEVELOPMENT"/>
  </r>
  <r>
    <x v="0"/>
    <s v="1122843"/>
    <s v="350047"/>
    <x v="38"/>
    <s v="5590000"/>
    <n v="2015"/>
    <x v="3"/>
    <x v="38"/>
    <n v="0"/>
    <n v="0"/>
    <n v="0"/>
    <n v="0"/>
    <n v="0"/>
    <s v="N/A"/>
    <n v="0"/>
    <n v="0"/>
    <n v="0"/>
    <n v="8158.63"/>
    <n v="726.33"/>
    <n v="-8884.9600000000009"/>
    <n v="1694.76"/>
    <n v="-1694.76"/>
    <n v="0"/>
    <n v="0"/>
    <n v="0"/>
    <n v="0"/>
    <n v="0"/>
    <s v="FED HOUSNG &amp; COMM DEV FND"/>
    <s v="FHCD 2014 HSG REPAIR ADMIN C14"/>
    <s v="PROGRAM YEAR PROJECTS"/>
    <s v="HOUSING AND COMMUNITY DEVELOPMENT"/>
  </r>
  <r>
    <x v="0"/>
    <s v="1122843"/>
    <s v="350047"/>
    <x v="105"/>
    <s v="5590000"/>
    <n v="2015"/>
    <x v="3"/>
    <x v="105"/>
    <n v="0"/>
    <n v="0"/>
    <n v="0"/>
    <n v="0"/>
    <n v="0"/>
    <s v="N/A"/>
    <n v="0"/>
    <n v="0"/>
    <n v="0"/>
    <n v="0"/>
    <n v="0"/>
    <n v="0"/>
    <n v="0"/>
    <n v="0"/>
    <n v="0"/>
    <n v="0"/>
    <n v="0"/>
    <n v="0"/>
    <n v="0"/>
    <s v="FED HOUSNG &amp; COMM DEV FND"/>
    <s v="FHCD 2014 HSG REPAIR ADMIN C14"/>
    <s v="PROGRAM YEAR PROJECTS"/>
    <s v="HOUSING AND COMMUNITY DEVELOPMENT"/>
  </r>
  <r>
    <x v="0"/>
    <s v="1122843"/>
    <s v="350047"/>
    <x v="70"/>
    <s v="5590000"/>
    <n v="2015"/>
    <x v="3"/>
    <x v="70"/>
    <n v="0"/>
    <n v="0"/>
    <n v="0"/>
    <n v="0"/>
    <n v="0"/>
    <s v="N/A"/>
    <n v="0"/>
    <n v="0"/>
    <n v="0"/>
    <n v="0"/>
    <n v="0"/>
    <n v="0"/>
    <n v="0"/>
    <n v="0"/>
    <n v="0"/>
    <n v="0"/>
    <n v="0"/>
    <n v="0"/>
    <n v="0"/>
    <s v="FED HOUSNG &amp; COMM DEV FND"/>
    <s v="FHCD 2014 HSG REPAIR ADMIN C14"/>
    <s v="PROGRAM YEAR PROJECTS"/>
    <s v="HOUSING AND COMMUNITY DEVELOPMENT"/>
  </r>
  <r>
    <x v="0"/>
    <s v="1122843"/>
    <s v="350047"/>
    <x v="71"/>
    <s v="5590000"/>
    <n v="2015"/>
    <x v="3"/>
    <x v="71"/>
    <n v="0"/>
    <n v="0"/>
    <n v="0"/>
    <n v="0"/>
    <n v="0"/>
    <s v="N/A"/>
    <n v="0"/>
    <n v="0"/>
    <n v="0"/>
    <n v="0"/>
    <n v="148.17000000000002"/>
    <n v="0.08"/>
    <n v="-296.42"/>
    <n v="0"/>
    <n v="0"/>
    <n v="0"/>
    <n v="0"/>
    <n v="148.17000000000002"/>
    <n v="0"/>
    <s v="FED HOUSNG &amp; COMM DEV FND"/>
    <s v="FHCD 2014 HSG REPAIR ADMIN C14"/>
    <s v="PROGRAM YEAR PROJECTS"/>
    <s v="HOUSING AND COMMUNITY DEVELOPMENT"/>
  </r>
  <r>
    <x v="0"/>
    <s v="1122843"/>
    <s v="350047"/>
    <x v="72"/>
    <s v="5590000"/>
    <n v="2015"/>
    <x v="3"/>
    <x v="72"/>
    <n v="0"/>
    <n v="0"/>
    <n v="0"/>
    <n v="0"/>
    <n v="0"/>
    <s v="N/A"/>
    <n v="0"/>
    <n v="0"/>
    <n v="0"/>
    <n v="0"/>
    <n v="178.39000000000001"/>
    <n v="0"/>
    <n v="-356.78000000000003"/>
    <n v="0"/>
    <n v="0"/>
    <n v="0"/>
    <n v="0"/>
    <n v="178.39000000000001"/>
    <n v="0"/>
    <s v="FED HOUSNG &amp; COMM DEV FND"/>
    <s v="FHCD 2014 HSG REPAIR ADMIN C14"/>
    <s v="PROGRAM YEAR PROJECTS"/>
    <s v="HOUSING AND COMMUNITY DEVELOPMENT"/>
  </r>
  <r>
    <x v="0"/>
    <s v="1122843"/>
    <s v="350047"/>
    <x v="74"/>
    <s v="5590000"/>
    <n v="2015"/>
    <x v="3"/>
    <x v="74"/>
    <n v="0"/>
    <n v="0"/>
    <n v="0"/>
    <n v="0"/>
    <n v="0"/>
    <s v="N/A"/>
    <n v="0"/>
    <n v="0"/>
    <n v="0"/>
    <n v="0"/>
    <n v="0"/>
    <n v="0"/>
    <n v="0"/>
    <n v="0"/>
    <n v="0"/>
    <n v="0"/>
    <n v="0"/>
    <n v="0"/>
    <n v="0"/>
    <s v="FED HOUSNG &amp; COMM DEV FND"/>
    <s v="FHCD 2014 HSG REPAIR ADMIN C14"/>
    <s v="PROGRAM YEAR PROJECTS"/>
    <s v="HOUSING AND COMMUNITY DEVELOPMENT"/>
  </r>
  <r>
    <x v="0"/>
    <s v="1122843"/>
    <s v="350047"/>
    <x v="167"/>
    <s v="5590000"/>
    <n v="2015"/>
    <x v="3"/>
    <x v="166"/>
    <n v="0"/>
    <n v="0"/>
    <n v="0"/>
    <n v="0"/>
    <n v="0"/>
    <s v="N/A"/>
    <n v="0"/>
    <n v="0"/>
    <n v="0"/>
    <n v="0"/>
    <n v="0"/>
    <n v="0"/>
    <n v="0"/>
    <n v="0"/>
    <n v="0"/>
    <n v="0"/>
    <n v="0"/>
    <n v="0"/>
    <n v="0"/>
    <s v="FED HOUSNG &amp; COMM DEV FND"/>
    <s v="FHCD 2014 HSG REPAIR ADMIN C14"/>
    <s v="PROGRAM YEAR PROJECTS"/>
    <s v="HOUSING AND COMMUNITY DEVELOPMENT"/>
  </r>
  <r>
    <x v="0"/>
    <s v="1122843"/>
    <s v="350047"/>
    <x v="151"/>
    <s v="5590000"/>
    <n v="2015"/>
    <x v="3"/>
    <x v="150"/>
    <n v="0"/>
    <n v="0"/>
    <n v="0"/>
    <n v="0"/>
    <n v="0"/>
    <s v="N/A"/>
    <n v="0"/>
    <n v="0"/>
    <n v="0"/>
    <n v="0"/>
    <n v="0"/>
    <n v="0"/>
    <n v="0"/>
    <n v="0"/>
    <n v="0"/>
    <n v="0"/>
    <n v="0"/>
    <n v="0"/>
    <n v="0"/>
    <s v="FED HOUSNG &amp; COMM DEV FND"/>
    <s v="FHCD 2014 HSG REPAIR ADMIN C14"/>
    <s v="PROGRAM YEAR PROJECTS"/>
    <s v="HOUSING AND COMMUNITY DEVELOPMENT"/>
  </r>
  <r>
    <x v="0"/>
    <s v="1122843"/>
    <s v="350047"/>
    <x v="36"/>
    <s v="5590000"/>
    <n v="2015"/>
    <x v="3"/>
    <x v="36"/>
    <n v="0"/>
    <n v="0"/>
    <n v="0"/>
    <n v="0"/>
    <n v="0"/>
    <s v="N/A"/>
    <n v="0"/>
    <n v="0"/>
    <n v="0"/>
    <n v="0"/>
    <n v="0"/>
    <n v="0"/>
    <n v="0"/>
    <n v="0"/>
    <n v="0"/>
    <n v="0"/>
    <n v="0"/>
    <n v="0"/>
    <n v="0"/>
    <s v="FED HOUSNG &amp; COMM DEV FND"/>
    <s v="FHCD 2014 HSG REPAIR ADMIN C14"/>
    <s v="PROGRAM YEAR PROJECTS"/>
    <s v="HOUSING AND COMMUNITY DEVELOPMENT"/>
  </r>
  <r>
    <x v="0"/>
    <s v="1122843"/>
    <s v="350047"/>
    <x v="75"/>
    <s v="5590000"/>
    <n v="2015"/>
    <x v="3"/>
    <x v="75"/>
    <n v="0"/>
    <n v="0"/>
    <n v="0"/>
    <n v="0"/>
    <n v="0"/>
    <s v="N/A"/>
    <n v="0"/>
    <n v="0"/>
    <n v="0"/>
    <n v="0"/>
    <n v="0"/>
    <n v="0"/>
    <n v="0"/>
    <n v="0"/>
    <n v="0"/>
    <n v="0"/>
    <n v="0"/>
    <n v="0"/>
    <n v="0"/>
    <s v="FED HOUSNG &amp; COMM DEV FND"/>
    <s v="FHCD 2014 HSG REPAIR ADMIN C14"/>
    <s v="PROGRAM YEAR PROJECTS"/>
    <s v="HOUSING AND COMMUNITY DEVELOPMENT"/>
  </r>
  <r>
    <x v="0"/>
    <s v="1122843"/>
    <s v="350047"/>
    <x v="136"/>
    <s v="5590000"/>
    <n v="2015"/>
    <x v="3"/>
    <x v="136"/>
    <n v="0"/>
    <n v="0"/>
    <n v="0"/>
    <n v="0"/>
    <n v="0"/>
    <s v="N/A"/>
    <n v="0"/>
    <n v="0"/>
    <n v="0"/>
    <n v="0"/>
    <n v="0"/>
    <n v="0"/>
    <n v="0"/>
    <n v="0"/>
    <n v="0"/>
    <n v="0"/>
    <n v="0"/>
    <n v="0"/>
    <n v="0"/>
    <s v="FED HOUSNG &amp; COMM DEV FND"/>
    <s v="FHCD 2014 HSG REPAIR ADMIN C14"/>
    <s v="PROGRAM YEAR PROJECTS"/>
    <s v="HOUSING AND COMMUNITY DEVELOPMENT"/>
  </r>
  <r>
    <x v="0"/>
    <s v="1122843"/>
    <s v="350047"/>
    <x v="108"/>
    <s v="5590000"/>
    <n v="2015"/>
    <x v="3"/>
    <x v="108"/>
    <n v="0"/>
    <n v="0"/>
    <n v="0"/>
    <n v="0"/>
    <n v="0"/>
    <s v="N/A"/>
    <n v="213.98000000000002"/>
    <n v="0"/>
    <n v="0"/>
    <n v="-213.98000000000002"/>
    <n v="0"/>
    <n v="0"/>
    <n v="0"/>
    <n v="0"/>
    <n v="0"/>
    <n v="0"/>
    <n v="0"/>
    <n v="0"/>
    <n v="0"/>
    <s v="FED HOUSNG &amp; COMM DEV FND"/>
    <s v="FHCD 2014 HSG REPAIR ADMIN C14"/>
    <s v="PROGRAM YEAR PROJECTS"/>
    <s v="HOUSING AND COMMUNITY DEVELOPMENT"/>
  </r>
  <r>
    <x v="0"/>
    <s v="1122843"/>
    <s v="350047"/>
    <x v="141"/>
    <s v="5590000"/>
    <n v="2015"/>
    <x v="3"/>
    <x v="141"/>
    <n v="0"/>
    <n v="0"/>
    <n v="0"/>
    <n v="0"/>
    <n v="0"/>
    <s v="N/A"/>
    <n v="0"/>
    <n v="0"/>
    <n v="0"/>
    <n v="0"/>
    <n v="0"/>
    <n v="0"/>
    <n v="0"/>
    <n v="0"/>
    <n v="0"/>
    <n v="0"/>
    <n v="0"/>
    <n v="0"/>
    <n v="0"/>
    <s v="FED HOUSNG &amp; COMM DEV FND"/>
    <s v="FHCD 2014 HSG REPAIR ADMIN C14"/>
    <s v="PROGRAM YEAR PROJECTS"/>
    <s v="HOUSING AND COMMUNITY DEVELOPMENT"/>
  </r>
  <r>
    <x v="0"/>
    <s v="1122843"/>
    <s v="350047"/>
    <x v="137"/>
    <s v="5590000"/>
    <n v="2015"/>
    <x v="3"/>
    <x v="137"/>
    <n v="0"/>
    <n v="0"/>
    <n v="0"/>
    <n v="0"/>
    <n v="0"/>
    <s v="N/A"/>
    <n v="0"/>
    <n v="53.9"/>
    <n v="0"/>
    <n v="-45.35"/>
    <n v="0"/>
    <n v="10.75"/>
    <n v="-19.3"/>
    <n v="0"/>
    <n v="0"/>
    <n v="0"/>
    <n v="0"/>
    <n v="0"/>
    <n v="0"/>
    <s v="FED HOUSNG &amp; COMM DEV FND"/>
    <s v="FHCD 2014 HSG REPAIR ADMIN C14"/>
    <s v="PROGRAM YEAR PROJECTS"/>
    <s v="HOUSING AND COMMUNITY DEVELOPMENT"/>
  </r>
  <r>
    <x v="0"/>
    <s v="1122843"/>
    <s v="350047"/>
    <x v="155"/>
    <s v="5590000"/>
    <n v="2015"/>
    <x v="3"/>
    <x v="154"/>
    <n v="0"/>
    <n v="0"/>
    <n v="0"/>
    <n v="0"/>
    <n v="0"/>
    <s v="N/A"/>
    <n v="0"/>
    <n v="0"/>
    <n v="0"/>
    <n v="0"/>
    <n v="0"/>
    <n v="0"/>
    <n v="0"/>
    <n v="0"/>
    <n v="0"/>
    <n v="0"/>
    <n v="0"/>
    <n v="0"/>
    <n v="0"/>
    <s v="FED HOUSNG &amp; COMM DEV FND"/>
    <s v="FHCD 2014 HSG REPAIR ADMIN C14"/>
    <s v="PROGRAM YEAR PROJECTS"/>
    <s v="HOUSING AND COMMUNITY DEVELOPMENT"/>
  </r>
  <r>
    <x v="0"/>
    <s v="1122843"/>
    <s v="350047"/>
    <x v="132"/>
    <s v="5590000"/>
    <n v="2015"/>
    <x v="3"/>
    <x v="132"/>
    <n v="0"/>
    <n v="0"/>
    <n v="0"/>
    <n v="0"/>
    <n v="0"/>
    <s v="N/A"/>
    <n v="0"/>
    <n v="0"/>
    <n v="0"/>
    <n v="0"/>
    <n v="0"/>
    <n v="0"/>
    <n v="0"/>
    <n v="0"/>
    <n v="0"/>
    <n v="0"/>
    <n v="0"/>
    <n v="0"/>
    <n v="0"/>
    <s v="FED HOUSNG &amp; COMM DEV FND"/>
    <s v="FHCD 2014 HSG REPAIR ADMIN C14"/>
    <s v="PROGRAM YEAR PROJECTS"/>
    <s v="HOUSING AND COMMUNITY DEVELOPMENT"/>
  </r>
  <r>
    <x v="0"/>
    <s v="1122843"/>
    <s v="350047"/>
    <x v="157"/>
    <s v="5590000"/>
    <n v="2015"/>
    <x v="3"/>
    <x v="156"/>
    <n v="0"/>
    <n v="0"/>
    <n v="0"/>
    <n v="0"/>
    <n v="0"/>
    <s v="N/A"/>
    <n v="0"/>
    <n v="0"/>
    <n v="0"/>
    <n v="0"/>
    <n v="0"/>
    <n v="0"/>
    <n v="0"/>
    <n v="0"/>
    <n v="0"/>
    <n v="0"/>
    <n v="0"/>
    <n v="0"/>
    <n v="0"/>
    <s v="FED HOUSNG &amp; COMM DEV FND"/>
    <s v="FHCD 2014 HSG REPAIR ADMIN C14"/>
    <s v="PROGRAM YEAR PROJECTS"/>
    <s v="HOUSING AND COMMUNITY DEVELOPMENT"/>
  </r>
  <r>
    <x v="0"/>
    <s v="1122843"/>
    <s v="350047"/>
    <x v="165"/>
    <s v="5590000"/>
    <n v="2015"/>
    <x v="3"/>
    <x v="164"/>
    <n v="0"/>
    <n v="0"/>
    <n v="0"/>
    <n v="0"/>
    <n v="0"/>
    <s v="N/A"/>
    <n v="0"/>
    <n v="0"/>
    <n v="0"/>
    <n v="0"/>
    <n v="0"/>
    <n v="0"/>
    <n v="0"/>
    <n v="0"/>
    <n v="0"/>
    <n v="0"/>
    <n v="0"/>
    <n v="0"/>
    <n v="0"/>
    <s v="FED HOUSNG &amp; COMM DEV FND"/>
    <s v="FHCD 2014 HSG REPAIR ADMIN C14"/>
    <s v="PROGRAM YEAR PROJECTS"/>
    <s v="HOUSING AND COMMUNITY DEVELOPMENT"/>
  </r>
  <r>
    <x v="0"/>
    <s v="1122843"/>
    <s v="350047"/>
    <x v="76"/>
    <s v="5590000"/>
    <n v="2015"/>
    <x v="3"/>
    <x v="76"/>
    <n v="0"/>
    <n v="0"/>
    <n v="0"/>
    <n v="0"/>
    <n v="0"/>
    <s v="N/A"/>
    <n v="0"/>
    <n v="0"/>
    <n v="0"/>
    <n v="0"/>
    <n v="0"/>
    <n v="0"/>
    <n v="0"/>
    <n v="0"/>
    <n v="0"/>
    <n v="0"/>
    <n v="0"/>
    <n v="0"/>
    <n v="0"/>
    <s v="FED HOUSNG &amp; COMM DEV FND"/>
    <s v="FHCD 2014 HSG REPAIR ADMIN C14"/>
    <s v="PROGRAM YEAR PROJECTS"/>
    <s v="HOUSING AND COMMUNITY DEVELOPMENT"/>
  </r>
  <r>
    <x v="0"/>
    <s v="1122843"/>
    <s v="350047"/>
    <x v="42"/>
    <s v="5590000"/>
    <n v="2015"/>
    <x v="3"/>
    <x v="42"/>
    <n v="0"/>
    <n v="0"/>
    <n v="0"/>
    <n v="0"/>
    <n v="0"/>
    <s v="N/A"/>
    <n v="0"/>
    <n v="698"/>
    <n v="698"/>
    <n v="-698"/>
    <n v="698"/>
    <n v="-1396"/>
    <n v="0"/>
    <n v="0"/>
    <n v="0"/>
    <n v="0"/>
    <n v="0"/>
    <n v="0"/>
    <n v="0"/>
    <s v="FED HOUSNG &amp; COMM DEV FND"/>
    <s v="FHCD 2014 HSG REPAIR ADMIN C14"/>
    <s v="PROGRAM YEAR PROJECTS"/>
    <s v="HOUSING AND COMMUNITY DEVELOPMENT"/>
  </r>
  <r>
    <x v="0"/>
    <s v="1122843"/>
    <s v="350047"/>
    <x v="169"/>
    <s v="5590000"/>
    <n v="2015"/>
    <x v="3"/>
    <x v="168"/>
    <n v="0"/>
    <n v="0"/>
    <n v="0"/>
    <n v="0"/>
    <n v="0"/>
    <s v="N/A"/>
    <n v="0"/>
    <n v="0"/>
    <n v="0"/>
    <n v="0"/>
    <n v="0"/>
    <n v="0"/>
    <n v="0"/>
    <n v="0"/>
    <n v="0"/>
    <n v="0"/>
    <n v="0"/>
    <n v="0"/>
    <n v="0"/>
    <s v="FED HOUSNG &amp; COMM DEV FND"/>
    <s v="FHCD 2014 HSG REPAIR ADMIN C14"/>
    <s v="PROGRAM YEAR PROJECTS"/>
    <s v="HOUSING AND COMMUNITY DEVELOPMENT"/>
  </r>
  <r>
    <x v="0"/>
    <s v="1122843"/>
    <s v="350047"/>
    <x v="145"/>
    <s v="5590000"/>
    <n v="2015"/>
    <x v="3"/>
    <x v="145"/>
    <n v="0"/>
    <n v="0"/>
    <n v="0"/>
    <n v="0"/>
    <n v="0"/>
    <s v="N/A"/>
    <n v="0"/>
    <n v="0"/>
    <n v="0"/>
    <n v="0"/>
    <n v="0"/>
    <n v="0"/>
    <n v="0"/>
    <n v="0"/>
    <n v="0"/>
    <n v="0"/>
    <n v="0"/>
    <n v="0"/>
    <n v="0"/>
    <s v="FED HOUSNG &amp; COMM DEV FND"/>
    <s v="FHCD 2014 HSG REPAIR ADMIN C14"/>
    <s v="PROGRAM YEAR PROJECTS"/>
    <s v="HOUSING AND COMMUNITY DEVELOPMENT"/>
  </r>
  <r>
    <x v="0"/>
    <s v="1122843"/>
    <s v="350047"/>
    <x v="110"/>
    <s v="5590000"/>
    <n v="2015"/>
    <x v="3"/>
    <x v="110"/>
    <n v="0"/>
    <n v="0"/>
    <n v="0"/>
    <n v="0"/>
    <n v="0"/>
    <s v="N/A"/>
    <n v="0"/>
    <n v="0"/>
    <n v="0"/>
    <n v="0"/>
    <n v="0"/>
    <n v="0"/>
    <n v="0"/>
    <n v="0"/>
    <n v="0"/>
    <n v="0"/>
    <n v="0"/>
    <n v="0"/>
    <n v="0"/>
    <s v="FED HOUSNG &amp; COMM DEV FND"/>
    <s v="FHCD 2014 HSG REPAIR ADMIN C14"/>
    <s v="PROGRAM YEAR PROJECTS"/>
    <s v="HOUSING AND COMMUNITY DEVELOPMENT"/>
  </r>
  <r>
    <x v="0"/>
    <s v="1122844"/>
    <s v="000000"/>
    <x v="6"/>
    <s v="0000000"/>
    <n v="2015"/>
    <x v="0"/>
    <x v="6"/>
    <n v="0"/>
    <n v="0"/>
    <n v="-11465.86"/>
    <n v="0"/>
    <n v="11465.86"/>
    <s v="N/A"/>
    <n v="71489.17"/>
    <n v="-82954.58"/>
    <n v="0"/>
    <n v="0"/>
    <n v="0"/>
    <n v="0"/>
    <n v="-68145.399999999994"/>
    <n v="0"/>
    <n v="0"/>
    <n v="0"/>
    <n v="68144.95"/>
    <n v="0"/>
    <n v="0"/>
    <s v="FED HOUSNG &amp; COMM DEV FND"/>
    <s v="FHCD 2014 HOME ADMIN"/>
    <s v="DEFAULT"/>
    <s v="Default"/>
  </r>
  <r>
    <x v="0"/>
    <s v="1122844"/>
    <s v="000000"/>
    <x v="9"/>
    <s v="0000000"/>
    <n v="2015"/>
    <x v="0"/>
    <x v="9"/>
    <n v="0"/>
    <n v="0"/>
    <n v="16519.63"/>
    <n v="0"/>
    <n v="-16519.63"/>
    <s v="N/A"/>
    <n v="-17553.07"/>
    <n v="0"/>
    <n v="0"/>
    <n v="0"/>
    <n v="0"/>
    <n v="0"/>
    <n v="68145.399999999994"/>
    <n v="0"/>
    <n v="0"/>
    <n v="0"/>
    <n v="-34072.699999999997"/>
    <n v="0"/>
    <n v="0"/>
    <s v="FED HOUSNG &amp; COMM DEV FND"/>
    <s v="FHCD 2014 HOME ADMIN"/>
    <s v="DEFAULT"/>
    <s v="Default"/>
  </r>
  <r>
    <x v="0"/>
    <s v="1122844"/>
    <s v="000000"/>
    <x v="29"/>
    <s v="0000000"/>
    <n v="2015"/>
    <x v="1"/>
    <x v="29"/>
    <n v="0"/>
    <n v="0"/>
    <n v="-53936.1"/>
    <n v="0"/>
    <n v="53936.1"/>
    <s v="N/A"/>
    <n v="-53936.1"/>
    <n v="34072.25"/>
    <n v="0"/>
    <n v="0"/>
    <n v="0"/>
    <n v="0"/>
    <n v="0"/>
    <n v="0"/>
    <n v="0"/>
    <n v="0"/>
    <n v="-34072.25"/>
    <n v="0"/>
    <n v="0"/>
    <s v="FED HOUSNG &amp; COMM DEV FND"/>
    <s v="FHCD 2014 HOME ADMIN"/>
    <s v="DEFAULT"/>
    <s v="Default"/>
  </r>
  <r>
    <x v="0"/>
    <s v="1122844"/>
    <s v="350006"/>
    <x v="43"/>
    <s v="0000000"/>
    <n v="2015"/>
    <x v="4"/>
    <x v="43"/>
    <n v="0"/>
    <n v="0"/>
    <n v="0"/>
    <n v="0"/>
    <n v="0"/>
    <s v="N/A"/>
    <n v="0"/>
    <n v="0"/>
    <n v="0"/>
    <n v="0"/>
    <n v="0"/>
    <n v="0"/>
    <n v="0"/>
    <n v="0"/>
    <n v="0"/>
    <n v="0"/>
    <n v="0"/>
    <n v="0"/>
    <n v="0"/>
    <s v="FED HOUSNG &amp; COMM DEV FND"/>
    <s v="FHCD 2014 HOME ADMIN"/>
    <s v="HOME ADMIN"/>
    <s v="Default"/>
  </r>
  <r>
    <x v="0"/>
    <s v="1122844"/>
    <s v="350006"/>
    <x v="43"/>
    <s v="5590000"/>
    <n v="2015"/>
    <x v="4"/>
    <x v="43"/>
    <n v="0"/>
    <n v="0"/>
    <n v="0"/>
    <n v="0"/>
    <n v="0"/>
    <s v="N/A"/>
    <n v="0"/>
    <n v="0"/>
    <n v="0"/>
    <n v="0"/>
    <n v="0"/>
    <n v="0"/>
    <n v="0"/>
    <n v="0"/>
    <n v="0"/>
    <n v="0"/>
    <n v="0"/>
    <n v="0"/>
    <n v="0"/>
    <s v="FED HOUSNG &amp; COMM DEV FND"/>
    <s v="FHCD 2014 HOME ADMIN"/>
    <s v="HOME ADMIN"/>
    <s v="HOUSING AND COMMUNITY DEVELOPMENT"/>
  </r>
  <r>
    <x v="0"/>
    <s v="1122844"/>
    <s v="350006"/>
    <x v="37"/>
    <s v="5590000"/>
    <n v="2015"/>
    <x v="4"/>
    <x v="37"/>
    <n v="0"/>
    <n v="0"/>
    <n v="0"/>
    <n v="0"/>
    <n v="0"/>
    <s v="N/A"/>
    <n v="0"/>
    <n v="0"/>
    <n v="0"/>
    <n v="0"/>
    <n v="0"/>
    <n v="0"/>
    <n v="0"/>
    <n v="0"/>
    <n v="0"/>
    <n v="0"/>
    <n v="0"/>
    <n v="0"/>
    <n v="0"/>
    <s v="FED HOUSNG &amp; COMM DEV FND"/>
    <s v="FHCD 2014 HOME ADMIN"/>
    <s v="HOME ADMIN"/>
    <s v="HOUSING AND COMMUNITY DEVELOPMENT"/>
  </r>
  <r>
    <x v="0"/>
    <s v="1122844"/>
    <s v="350006"/>
    <x v="38"/>
    <s v="5590000"/>
    <n v="2015"/>
    <x v="3"/>
    <x v="38"/>
    <n v="0"/>
    <n v="0"/>
    <n v="0"/>
    <n v="0"/>
    <n v="0"/>
    <s v="N/A"/>
    <n v="0"/>
    <n v="0"/>
    <n v="0"/>
    <n v="0"/>
    <n v="0"/>
    <n v="0"/>
    <n v="0"/>
    <n v="0"/>
    <n v="229.87"/>
    <n v="-32.840000000000003"/>
    <n v="-197.03"/>
    <n v="0"/>
    <n v="0"/>
    <s v="FED HOUSNG &amp; COMM DEV FND"/>
    <s v="FHCD 2014 HOME ADMIN"/>
    <s v="HOME ADMIN"/>
    <s v="HOUSING AND COMMUNITY DEVELOPMENT"/>
  </r>
  <r>
    <x v="0"/>
    <s v="1122844"/>
    <s v="350006"/>
    <x v="70"/>
    <s v="5590000"/>
    <n v="2015"/>
    <x v="3"/>
    <x v="70"/>
    <n v="0"/>
    <n v="0"/>
    <n v="0"/>
    <n v="0"/>
    <n v="0"/>
    <s v="N/A"/>
    <n v="0"/>
    <n v="0"/>
    <n v="0"/>
    <n v="0"/>
    <n v="0"/>
    <n v="0"/>
    <n v="0"/>
    <n v="0"/>
    <n v="0"/>
    <n v="0"/>
    <n v="0"/>
    <n v="0"/>
    <n v="0"/>
    <s v="FED HOUSNG &amp; COMM DEV FND"/>
    <s v="FHCD 2014 HOME ADMIN"/>
    <s v="HOME ADMIN"/>
    <s v="HOUSING AND COMMUNITY DEVELOPMENT"/>
  </r>
  <r>
    <x v="0"/>
    <s v="1122844"/>
    <s v="350006"/>
    <x v="71"/>
    <s v="5590000"/>
    <n v="2015"/>
    <x v="3"/>
    <x v="71"/>
    <n v="0"/>
    <n v="0"/>
    <n v="0"/>
    <n v="0"/>
    <n v="0"/>
    <s v="N/A"/>
    <n v="0"/>
    <n v="0"/>
    <n v="0"/>
    <n v="0"/>
    <n v="0"/>
    <n v="0"/>
    <n v="0"/>
    <n v="0"/>
    <n v="0"/>
    <n v="0"/>
    <n v="0"/>
    <n v="0"/>
    <n v="0"/>
    <s v="FED HOUSNG &amp; COMM DEV FND"/>
    <s v="FHCD 2014 HOME ADMIN"/>
    <s v="HOME ADMIN"/>
    <s v="HOUSING AND COMMUNITY DEVELOPMENT"/>
  </r>
  <r>
    <x v="0"/>
    <s v="1122844"/>
    <s v="350006"/>
    <x v="72"/>
    <s v="5590000"/>
    <n v="2015"/>
    <x v="3"/>
    <x v="72"/>
    <n v="0"/>
    <n v="0"/>
    <n v="0"/>
    <n v="0"/>
    <n v="0"/>
    <s v="N/A"/>
    <n v="0"/>
    <n v="0"/>
    <n v="0"/>
    <n v="0"/>
    <n v="0"/>
    <n v="0"/>
    <n v="0"/>
    <n v="0"/>
    <n v="0"/>
    <n v="0"/>
    <n v="0"/>
    <n v="0"/>
    <n v="0"/>
    <s v="FED HOUSNG &amp; COMM DEV FND"/>
    <s v="FHCD 2014 HOME ADMIN"/>
    <s v="HOME ADMIN"/>
    <s v="HOUSING AND COMMUNITY DEVELOPMENT"/>
  </r>
  <r>
    <x v="0"/>
    <s v="1122844"/>
    <s v="350006"/>
    <x v="73"/>
    <s v="5590000"/>
    <n v="2015"/>
    <x v="3"/>
    <x v="73"/>
    <n v="0"/>
    <n v="0"/>
    <n v="0"/>
    <n v="0"/>
    <n v="0"/>
    <s v="N/A"/>
    <n v="0"/>
    <n v="0"/>
    <n v="0"/>
    <n v="0"/>
    <n v="0"/>
    <n v="0"/>
    <n v="0"/>
    <n v="0"/>
    <n v="0"/>
    <n v="0"/>
    <n v="0"/>
    <n v="0"/>
    <n v="0"/>
    <s v="FED HOUSNG &amp; COMM DEV FND"/>
    <s v="FHCD 2014 HOME ADMIN"/>
    <s v="HOME ADMIN"/>
    <s v="HOUSING AND COMMUNITY DEVELOPMENT"/>
  </r>
  <r>
    <x v="0"/>
    <s v="1122844"/>
    <s v="350006"/>
    <x v="74"/>
    <s v="5590000"/>
    <n v="2015"/>
    <x v="3"/>
    <x v="74"/>
    <n v="0"/>
    <n v="0"/>
    <n v="0"/>
    <n v="0"/>
    <n v="0"/>
    <s v="N/A"/>
    <n v="0"/>
    <n v="0"/>
    <n v="0"/>
    <n v="0"/>
    <n v="0"/>
    <n v="0"/>
    <n v="0"/>
    <n v="0"/>
    <n v="0"/>
    <n v="0"/>
    <n v="0"/>
    <n v="0"/>
    <n v="0"/>
    <s v="FED HOUSNG &amp; COMM DEV FND"/>
    <s v="FHCD 2014 HOME ADMIN"/>
    <s v="HOME ADMIN"/>
    <s v="HOUSING AND COMMUNITY DEVELOPMENT"/>
  </r>
  <r>
    <x v="0"/>
    <s v="1122844"/>
    <s v="350006"/>
    <x v="170"/>
    <s v="5590000"/>
    <n v="2015"/>
    <x v="3"/>
    <x v="169"/>
    <n v="0"/>
    <n v="0"/>
    <n v="0"/>
    <n v="0"/>
    <n v="0"/>
    <s v="N/A"/>
    <n v="0"/>
    <n v="0"/>
    <n v="0"/>
    <n v="0"/>
    <n v="0"/>
    <n v="0"/>
    <n v="0"/>
    <n v="0"/>
    <n v="0"/>
    <n v="0"/>
    <n v="0"/>
    <n v="0"/>
    <n v="0"/>
    <s v="FED HOUSNG &amp; COMM DEV FND"/>
    <s v="FHCD 2014 HOME ADMIN"/>
    <s v="HOME ADMIN"/>
    <s v="HOUSING AND COMMUNITY DEVELOPMENT"/>
  </r>
  <r>
    <x v="0"/>
    <s v="1122844"/>
    <s v="350006"/>
    <x v="153"/>
    <s v="5590000"/>
    <n v="2015"/>
    <x v="3"/>
    <x v="152"/>
    <n v="0"/>
    <n v="0"/>
    <n v="0"/>
    <n v="0"/>
    <n v="0"/>
    <s v="N/A"/>
    <n v="0"/>
    <n v="0"/>
    <n v="0"/>
    <n v="0"/>
    <n v="0"/>
    <n v="0"/>
    <n v="0"/>
    <n v="0"/>
    <n v="60"/>
    <n v="-33.980000000000004"/>
    <n v="-26.02"/>
    <n v="0"/>
    <n v="0"/>
    <s v="FED HOUSNG &amp; COMM DEV FND"/>
    <s v="FHCD 2014 HOME ADMIN"/>
    <s v="HOME ADMIN"/>
    <s v="HOUSING AND COMMUNITY DEVELOPMENT"/>
  </r>
  <r>
    <x v="0"/>
    <s v="1122844"/>
    <s v="350006"/>
    <x v="41"/>
    <s v="5590000"/>
    <n v="2015"/>
    <x v="3"/>
    <x v="41"/>
    <n v="0"/>
    <n v="0"/>
    <n v="0"/>
    <n v="0"/>
    <n v="0"/>
    <s v="N/A"/>
    <n v="0"/>
    <n v="0"/>
    <n v="0"/>
    <n v="0"/>
    <n v="0"/>
    <n v="0"/>
    <n v="0"/>
    <n v="0"/>
    <n v="0"/>
    <n v="0"/>
    <n v="0"/>
    <n v="0"/>
    <n v="0"/>
    <s v="FED HOUSNG &amp; COMM DEV FND"/>
    <s v="FHCD 2014 HOME ADMIN"/>
    <s v="HOME ADMIN"/>
    <s v="HOUSING AND COMMUNITY DEVELOPMENT"/>
  </r>
  <r>
    <x v="0"/>
    <s v="1122844"/>
    <s v="350006"/>
    <x v="108"/>
    <s v="5590000"/>
    <n v="2015"/>
    <x v="3"/>
    <x v="108"/>
    <n v="0"/>
    <n v="0"/>
    <n v="0"/>
    <n v="0"/>
    <n v="0"/>
    <s v="N/A"/>
    <n v="0"/>
    <n v="0"/>
    <n v="0"/>
    <n v="0"/>
    <n v="0"/>
    <n v="0"/>
    <n v="0"/>
    <n v="0"/>
    <n v="0"/>
    <n v="0"/>
    <n v="0"/>
    <n v="0"/>
    <n v="0"/>
    <s v="FED HOUSNG &amp; COMM DEV FND"/>
    <s v="FHCD 2014 HOME ADMIN"/>
    <s v="HOME ADMIN"/>
    <s v="HOUSING AND COMMUNITY DEVELOPMENT"/>
  </r>
  <r>
    <x v="0"/>
    <s v="1122844"/>
    <s v="350006"/>
    <x v="141"/>
    <s v="5590000"/>
    <n v="2015"/>
    <x v="3"/>
    <x v="141"/>
    <n v="0"/>
    <n v="0"/>
    <n v="0"/>
    <n v="0"/>
    <n v="0"/>
    <s v="N/A"/>
    <n v="0"/>
    <n v="0"/>
    <n v="0"/>
    <n v="0"/>
    <n v="0"/>
    <n v="0"/>
    <n v="0"/>
    <n v="0"/>
    <n v="0"/>
    <n v="7.65"/>
    <n v="-7.65"/>
    <n v="0"/>
    <n v="0"/>
    <s v="FED HOUSNG &amp; COMM DEV FND"/>
    <s v="FHCD 2014 HOME ADMIN"/>
    <s v="HOME ADMIN"/>
    <s v="HOUSING AND COMMUNITY DEVELOPMENT"/>
  </r>
  <r>
    <x v="0"/>
    <s v="1122844"/>
    <s v="350006"/>
    <x v="122"/>
    <s v="5590000"/>
    <n v="2015"/>
    <x v="3"/>
    <x v="122"/>
    <n v="0"/>
    <n v="0"/>
    <n v="0"/>
    <n v="0"/>
    <n v="0"/>
    <s v="N/A"/>
    <n v="0"/>
    <n v="0"/>
    <n v="0"/>
    <n v="0"/>
    <n v="0"/>
    <n v="0"/>
    <n v="0"/>
    <n v="0"/>
    <n v="0"/>
    <n v="0"/>
    <n v="0"/>
    <n v="0"/>
    <n v="0"/>
    <s v="FED HOUSNG &amp; COMM DEV FND"/>
    <s v="FHCD 2014 HOME ADMIN"/>
    <s v="HOME ADMIN"/>
    <s v="HOUSING AND COMMUNITY DEVELOPMENT"/>
  </r>
  <r>
    <x v="0"/>
    <s v="1122844"/>
    <s v="350006"/>
    <x v="137"/>
    <s v="5590000"/>
    <n v="2015"/>
    <x v="3"/>
    <x v="137"/>
    <n v="0"/>
    <n v="0"/>
    <n v="0"/>
    <n v="0"/>
    <n v="0"/>
    <s v="N/A"/>
    <n v="0"/>
    <n v="0"/>
    <n v="0"/>
    <n v="0"/>
    <n v="0"/>
    <n v="0"/>
    <n v="0"/>
    <n v="0"/>
    <n v="0"/>
    <n v="0"/>
    <n v="0"/>
    <n v="0"/>
    <n v="0"/>
    <s v="FED HOUSNG &amp; COMM DEV FND"/>
    <s v="FHCD 2014 HOME ADMIN"/>
    <s v="HOME ADMIN"/>
    <s v="HOUSING AND COMMUNITY DEVELOPMENT"/>
  </r>
  <r>
    <x v="0"/>
    <s v="1122844"/>
    <s v="350006"/>
    <x v="132"/>
    <s v="5590000"/>
    <n v="2015"/>
    <x v="3"/>
    <x v="132"/>
    <n v="0"/>
    <n v="0"/>
    <n v="0"/>
    <n v="0"/>
    <n v="0"/>
    <s v="N/A"/>
    <n v="0"/>
    <n v="0"/>
    <n v="0"/>
    <n v="0"/>
    <n v="0"/>
    <n v="0"/>
    <n v="0"/>
    <n v="0"/>
    <n v="0"/>
    <n v="0"/>
    <n v="0"/>
    <n v="0"/>
    <n v="0"/>
    <s v="FED HOUSNG &amp; COMM DEV FND"/>
    <s v="FHCD 2014 HOME ADMIN"/>
    <s v="HOME ADMIN"/>
    <s v="HOUSING AND COMMUNITY DEVELOPMENT"/>
  </r>
  <r>
    <x v="0"/>
    <s v="1122844"/>
    <s v="350006"/>
    <x v="158"/>
    <s v="5590000"/>
    <n v="2015"/>
    <x v="3"/>
    <x v="157"/>
    <n v="0"/>
    <n v="0"/>
    <n v="0"/>
    <n v="0"/>
    <n v="0"/>
    <s v="N/A"/>
    <n v="0"/>
    <n v="0"/>
    <n v="0"/>
    <n v="0"/>
    <n v="0"/>
    <n v="0"/>
    <n v="0"/>
    <n v="0"/>
    <n v="0"/>
    <n v="0"/>
    <n v="0"/>
    <n v="0"/>
    <n v="0"/>
    <s v="FED HOUSNG &amp; COMM DEV FND"/>
    <s v="FHCD 2014 HOME ADMIN"/>
    <s v="HOME ADMIN"/>
    <s v="HOUSING AND COMMUNITY DEVELOPMENT"/>
  </r>
  <r>
    <x v="0"/>
    <s v="1122844"/>
    <s v="350006"/>
    <x v="76"/>
    <s v="5590000"/>
    <n v="2015"/>
    <x v="3"/>
    <x v="76"/>
    <n v="0"/>
    <n v="0"/>
    <n v="0"/>
    <n v="0"/>
    <n v="0"/>
    <s v="N/A"/>
    <n v="0"/>
    <n v="0"/>
    <n v="0"/>
    <n v="0"/>
    <n v="0"/>
    <n v="0"/>
    <n v="0"/>
    <n v="0"/>
    <n v="0"/>
    <n v="0"/>
    <n v="0"/>
    <n v="0"/>
    <n v="0"/>
    <s v="FED HOUSNG &amp; COMM DEV FND"/>
    <s v="FHCD 2014 HOME ADMIN"/>
    <s v="HOME ADMIN"/>
    <s v="HOUSING AND COMMUNITY DEVELOPMENT"/>
  </r>
  <r>
    <x v="0"/>
    <s v="1122844"/>
    <s v="350006"/>
    <x v="77"/>
    <s v="5590000"/>
    <n v="2015"/>
    <x v="3"/>
    <x v="77"/>
    <n v="0"/>
    <n v="0"/>
    <n v="0"/>
    <n v="0"/>
    <n v="0"/>
    <s v="N/A"/>
    <n v="0"/>
    <n v="0"/>
    <n v="0"/>
    <n v="0"/>
    <n v="0"/>
    <n v="0"/>
    <n v="0"/>
    <n v="0"/>
    <n v="0"/>
    <n v="0"/>
    <n v="0"/>
    <n v="0"/>
    <n v="0"/>
    <s v="FED HOUSNG &amp; COMM DEV FND"/>
    <s v="FHCD 2014 HOME ADMIN"/>
    <s v="HOME ADMIN"/>
    <s v="HOUSING AND COMMUNITY DEVELOPMENT"/>
  </r>
  <r>
    <x v="0"/>
    <s v="1122844"/>
    <s v="350006"/>
    <x v="42"/>
    <s v="5590000"/>
    <n v="2015"/>
    <x v="3"/>
    <x v="42"/>
    <n v="0"/>
    <n v="0"/>
    <n v="0"/>
    <n v="0"/>
    <n v="0"/>
    <s v="N/A"/>
    <n v="0"/>
    <n v="0"/>
    <n v="35"/>
    <n v="49"/>
    <n v="94"/>
    <n v="-106"/>
    <n v="-16"/>
    <n v="-56"/>
    <n v="0"/>
    <n v="0"/>
    <n v="0"/>
    <n v="0"/>
    <n v="0"/>
    <s v="FED HOUSNG &amp; COMM DEV FND"/>
    <s v="FHCD 2014 HOME ADMIN"/>
    <s v="HOME ADMIN"/>
    <s v="HOUSING AND COMMUNITY DEVELOPMENT"/>
  </r>
  <r>
    <x v="0"/>
    <s v="1122844"/>
    <s v="350006"/>
    <x v="169"/>
    <s v="5590000"/>
    <n v="2015"/>
    <x v="3"/>
    <x v="168"/>
    <n v="0"/>
    <n v="0"/>
    <n v="0"/>
    <n v="0"/>
    <n v="0"/>
    <s v="N/A"/>
    <n v="0"/>
    <n v="0"/>
    <n v="0"/>
    <n v="0"/>
    <n v="0"/>
    <n v="0"/>
    <n v="0"/>
    <n v="0"/>
    <n v="0"/>
    <n v="0"/>
    <n v="0"/>
    <n v="0"/>
    <n v="0"/>
    <s v="FED HOUSNG &amp; COMM DEV FND"/>
    <s v="FHCD 2014 HOME ADMIN"/>
    <s v="HOME ADMIN"/>
    <s v="HOUSING AND COMMUNITY DEVELOPMENT"/>
  </r>
  <r>
    <x v="0"/>
    <s v="1122844"/>
    <s v="350006"/>
    <x v="110"/>
    <s v="5590000"/>
    <n v="2015"/>
    <x v="3"/>
    <x v="110"/>
    <n v="0"/>
    <n v="0"/>
    <n v="0"/>
    <n v="0"/>
    <n v="0"/>
    <s v="N/A"/>
    <n v="0"/>
    <n v="0"/>
    <n v="0"/>
    <n v="0"/>
    <n v="0"/>
    <n v="0"/>
    <n v="0"/>
    <n v="0"/>
    <n v="0"/>
    <n v="0"/>
    <n v="0"/>
    <n v="0"/>
    <n v="0"/>
    <s v="FED HOUSNG &amp; COMM DEV FND"/>
    <s v="FHCD 2014 HOME ADMIN"/>
    <s v="HOME ADMIN"/>
    <s v="HOUSING AND COMMUNITY DEVELOPMENT"/>
  </r>
  <r>
    <x v="0"/>
    <s v="1122845"/>
    <s v="000000"/>
    <x v="6"/>
    <s v="0000000"/>
    <n v="2015"/>
    <x v="0"/>
    <x v="6"/>
    <n v="0"/>
    <n v="0"/>
    <n v="-2619.46"/>
    <n v="0"/>
    <n v="2619.46"/>
    <s v="N/A"/>
    <n v="-2315.19"/>
    <n v="-137.77000000000001"/>
    <n v="0"/>
    <n v="114.48"/>
    <n v="0"/>
    <n v="0"/>
    <n v="0"/>
    <n v="0"/>
    <n v="0"/>
    <n v="-280.98"/>
    <n v="0"/>
    <n v="0"/>
    <n v="0"/>
    <s v="FED HOUSNG &amp; COMM DEV FND"/>
    <s v="FHCD 2014 ESG ADMIN E14"/>
    <s v="DEFAULT"/>
    <s v="Default"/>
  </r>
  <r>
    <x v="0"/>
    <s v="1122845"/>
    <s v="000000"/>
    <x v="9"/>
    <s v="0000000"/>
    <n v="2015"/>
    <x v="0"/>
    <x v="9"/>
    <n v="0"/>
    <n v="0"/>
    <n v="-324.01"/>
    <n v="0"/>
    <n v="324.01"/>
    <s v="N/A"/>
    <n v="-753.03"/>
    <n v="-166.5"/>
    <n v="0"/>
    <n v="0"/>
    <n v="0"/>
    <n v="0"/>
    <n v="595.52"/>
    <n v="0"/>
    <n v="0"/>
    <n v="0"/>
    <n v="0"/>
    <n v="0"/>
    <n v="0"/>
    <s v="FED HOUSNG &amp; COMM DEV FND"/>
    <s v="FHCD 2014 ESG ADMIN E14"/>
    <s v="DEFAULT"/>
    <s v="Default"/>
  </r>
  <r>
    <x v="0"/>
    <s v="1122845"/>
    <s v="000000"/>
    <x v="142"/>
    <s v="0000000"/>
    <n v="2015"/>
    <x v="0"/>
    <x v="142"/>
    <n v="0"/>
    <n v="0"/>
    <n v="-1629.8500000000001"/>
    <n v="0"/>
    <n v="1629.8500000000001"/>
    <s v="N/A"/>
    <n v="0"/>
    <n v="1629.8500000000001"/>
    <n v="0"/>
    <n v="0"/>
    <n v="0"/>
    <n v="0"/>
    <n v="0"/>
    <n v="-3259.7000000000003"/>
    <n v="0"/>
    <n v="0"/>
    <n v="0"/>
    <n v="0"/>
    <n v="0"/>
    <s v="FED HOUSNG &amp; COMM DEV FND"/>
    <s v="FHCD 2014 ESG ADMIN E14"/>
    <s v="DEFAULT"/>
    <s v="Default"/>
  </r>
  <r>
    <x v="0"/>
    <s v="1122845"/>
    <s v="000000"/>
    <x v="29"/>
    <s v="0000000"/>
    <n v="2015"/>
    <x v="1"/>
    <x v="29"/>
    <n v="0"/>
    <n v="0"/>
    <n v="-595.52"/>
    <n v="0"/>
    <n v="595.52"/>
    <s v="N/A"/>
    <n v="0"/>
    <n v="0"/>
    <n v="0"/>
    <n v="0"/>
    <n v="0"/>
    <n v="0"/>
    <n v="-595.52"/>
    <n v="0"/>
    <n v="0"/>
    <n v="0"/>
    <n v="0"/>
    <n v="0"/>
    <n v="0"/>
    <s v="FED HOUSNG &amp; COMM DEV FND"/>
    <s v="FHCD 2014 ESG ADMIN E14"/>
    <s v="DEFAULT"/>
    <s v="Default"/>
  </r>
  <r>
    <x v="0"/>
    <s v="1122845"/>
    <s v="350206"/>
    <x v="62"/>
    <s v="0000000"/>
    <n v="2015"/>
    <x v="4"/>
    <x v="62"/>
    <n v="0"/>
    <n v="0"/>
    <n v="-4874.76"/>
    <n v="0"/>
    <n v="4874.76"/>
    <s v="N/A"/>
    <n v="-166.5"/>
    <n v="-3259.7000000000003"/>
    <n v="0"/>
    <n v="-114.48"/>
    <n v="0"/>
    <n v="0"/>
    <n v="0"/>
    <n v="3259.7000000000003"/>
    <n v="0"/>
    <n v="0"/>
    <n v="-4593.78"/>
    <n v="0"/>
    <n v="0"/>
    <s v="FED HOUSNG &amp; COMM DEV FND"/>
    <s v="FHCD 2014 ESG ADMIN E14"/>
    <s v="ESG PROGRAM"/>
    <s v="Default"/>
  </r>
  <r>
    <x v="0"/>
    <s v="1122845"/>
    <s v="350206"/>
    <x v="38"/>
    <s v="5590000"/>
    <n v="2015"/>
    <x v="3"/>
    <x v="38"/>
    <n v="0"/>
    <n v="0"/>
    <n v="166.5"/>
    <n v="0"/>
    <n v="-166.5"/>
    <s v="N/A"/>
    <n v="166.5"/>
    <n v="0"/>
    <n v="0"/>
    <n v="0"/>
    <n v="0"/>
    <n v="0"/>
    <n v="0"/>
    <n v="0"/>
    <n v="0"/>
    <n v="1084.0999999999999"/>
    <n v="-209.98000000000002"/>
    <n v="-874.12"/>
    <n v="0"/>
    <s v="FED HOUSNG &amp; COMM DEV FND"/>
    <s v="FHCD 2014 ESG ADMIN E14"/>
    <s v="ESG PROGRAM"/>
    <s v="HOUSING AND COMMUNITY DEVELOPMENT"/>
  </r>
  <r>
    <x v="0"/>
    <s v="1122845"/>
    <s v="350206"/>
    <x v="105"/>
    <s v="5590000"/>
    <n v="2015"/>
    <x v="3"/>
    <x v="105"/>
    <n v="0"/>
    <n v="0"/>
    <n v="0"/>
    <n v="0"/>
    <n v="0"/>
    <s v="N/A"/>
    <n v="0"/>
    <n v="0"/>
    <n v="0"/>
    <n v="0"/>
    <n v="0"/>
    <n v="0"/>
    <n v="0"/>
    <n v="0"/>
    <n v="0"/>
    <n v="0"/>
    <n v="0"/>
    <n v="0"/>
    <n v="0"/>
    <s v="FED HOUSNG &amp; COMM DEV FND"/>
    <s v="FHCD 2014 ESG ADMIN E14"/>
    <s v="ESG PROGRAM"/>
    <s v="HOUSING AND COMMUNITY DEVELOPMENT"/>
  </r>
  <r>
    <x v="0"/>
    <s v="1122845"/>
    <s v="350206"/>
    <x v="70"/>
    <s v="5590000"/>
    <n v="2015"/>
    <x v="3"/>
    <x v="70"/>
    <n v="0"/>
    <n v="0"/>
    <n v="71.570000000000007"/>
    <n v="0"/>
    <n v="-71.570000000000007"/>
    <s v="N/A"/>
    <n v="0"/>
    <n v="0"/>
    <n v="71.570000000000007"/>
    <n v="0"/>
    <n v="0"/>
    <n v="0"/>
    <n v="0"/>
    <n v="0"/>
    <n v="0"/>
    <n v="0"/>
    <n v="0"/>
    <n v="0"/>
    <n v="0"/>
    <s v="FED HOUSNG &amp; COMM DEV FND"/>
    <s v="FHCD 2014 ESG ADMIN E14"/>
    <s v="ESG PROGRAM"/>
    <s v="HOUSING AND COMMUNITY DEVELOPMENT"/>
  </r>
  <r>
    <x v="0"/>
    <s v="1122845"/>
    <s v="350206"/>
    <x v="71"/>
    <s v="5590000"/>
    <n v="2015"/>
    <x v="3"/>
    <x v="71"/>
    <n v="0"/>
    <n v="0"/>
    <n v="19.48"/>
    <n v="0"/>
    <n v="-19.48"/>
    <s v="N/A"/>
    <n v="0"/>
    <n v="0"/>
    <n v="19.48"/>
    <n v="0"/>
    <n v="0"/>
    <n v="0"/>
    <n v="0"/>
    <n v="0"/>
    <n v="0"/>
    <n v="0"/>
    <n v="0"/>
    <n v="0"/>
    <n v="0"/>
    <s v="FED HOUSNG &amp; COMM DEV FND"/>
    <s v="FHCD 2014 ESG ADMIN E14"/>
    <s v="ESG PROGRAM"/>
    <s v="HOUSING AND COMMUNITY DEVELOPMENT"/>
  </r>
  <r>
    <x v="0"/>
    <s v="1122845"/>
    <s v="350206"/>
    <x v="72"/>
    <s v="5590000"/>
    <n v="2015"/>
    <x v="3"/>
    <x v="72"/>
    <n v="0"/>
    <n v="0"/>
    <n v="23.43"/>
    <n v="0"/>
    <n v="-23.43"/>
    <s v="N/A"/>
    <n v="0"/>
    <n v="0"/>
    <n v="23.43"/>
    <n v="0"/>
    <n v="0"/>
    <n v="0"/>
    <n v="0"/>
    <n v="0"/>
    <n v="0"/>
    <n v="0"/>
    <n v="0"/>
    <n v="0"/>
    <n v="0"/>
    <s v="FED HOUSNG &amp; COMM DEV FND"/>
    <s v="FHCD 2014 ESG ADMIN E14"/>
    <s v="ESG PROGRAM"/>
    <s v="HOUSING AND COMMUNITY DEVELOPMENT"/>
  </r>
  <r>
    <x v="0"/>
    <s v="1122845"/>
    <s v="350206"/>
    <x v="108"/>
    <s v="5590000"/>
    <n v="2015"/>
    <x v="3"/>
    <x v="108"/>
    <n v="0"/>
    <n v="0"/>
    <n v="0"/>
    <n v="0"/>
    <n v="0"/>
    <s v="N/A"/>
    <n v="0"/>
    <n v="0"/>
    <n v="0"/>
    <n v="0"/>
    <n v="0"/>
    <n v="0"/>
    <n v="0"/>
    <n v="0"/>
    <n v="0"/>
    <n v="0"/>
    <n v="0"/>
    <n v="0"/>
    <n v="0"/>
    <s v="FED HOUSNG &amp; COMM DEV FND"/>
    <s v="FHCD 2014 ESG ADMIN E14"/>
    <s v="ESG PROGRAM"/>
    <s v="HOUSING AND COMMUNITY DEVELOPMENT"/>
  </r>
  <r>
    <x v="0"/>
    <s v="1122845"/>
    <s v="350206"/>
    <x v="82"/>
    <s v="5590000"/>
    <n v="2015"/>
    <x v="3"/>
    <x v="82"/>
    <n v="0"/>
    <n v="0"/>
    <n v="8.4"/>
    <n v="0"/>
    <n v="-8.4"/>
    <s v="N/A"/>
    <n v="0"/>
    <n v="0"/>
    <n v="0"/>
    <n v="0"/>
    <n v="0"/>
    <n v="0"/>
    <n v="0"/>
    <n v="0"/>
    <n v="0"/>
    <n v="8.4"/>
    <n v="0"/>
    <n v="0"/>
    <n v="0"/>
    <s v="FED HOUSNG &amp; COMM DEV FND"/>
    <s v="FHCD 2014 ESG ADMIN E14"/>
    <s v="ESG PROGRAM"/>
    <s v="HOUSING AND COMMUNITY DEVELOPMENT"/>
  </r>
  <r>
    <x v="0"/>
    <s v="1122845"/>
    <s v="350206"/>
    <x v="84"/>
    <s v="5590000"/>
    <n v="2015"/>
    <x v="3"/>
    <x v="84"/>
    <n v="0"/>
    <n v="0"/>
    <n v="154.36000000000001"/>
    <n v="0"/>
    <n v="-154.36000000000001"/>
    <s v="N/A"/>
    <n v="0"/>
    <n v="0"/>
    <n v="0"/>
    <n v="0"/>
    <n v="0"/>
    <n v="0"/>
    <n v="0"/>
    <n v="0"/>
    <n v="0"/>
    <n v="154.36000000000001"/>
    <n v="0"/>
    <n v="0"/>
    <n v="0"/>
    <s v="FED HOUSNG &amp; COMM DEV FND"/>
    <s v="FHCD 2014 ESG ADMIN E14"/>
    <s v="ESG PROGRAM"/>
    <s v="HOUSING AND COMMUNITY DEVELOPMENT"/>
  </r>
  <r>
    <x v="0"/>
    <s v="1122845"/>
    <s v="350206"/>
    <x v="85"/>
    <s v="5590000"/>
    <n v="2015"/>
    <x v="3"/>
    <x v="85"/>
    <n v="0"/>
    <n v="0"/>
    <n v="2071.54"/>
    <n v="0"/>
    <n v="-2071.54"/>
    <s v="N/A"/>
    <n v="0"/>
    <n v="0"/>
    <n v="0"/>
    <n v="0"/>
    <n v="0"/>
    <n v="0"/>
    <n v="0"/>
    <n v="0"/>
    <n v="0"/>
    <n v="2071.54"/>
    <n v="0"/>
    <n v="0"/>
    <n v="0"/>
    <s v="FED HOUSNG &amp; COMM DEV FND"/>
    <s v="FHCD 2014 ESG ADMIN E14"/>
    <s v="ESG PROGRAM"/>
    <s v="HOUSING AND COMMUNITY DEVELOPMENT"/>
  </r>
  <r>
    <x v="0"/>
    <s v="1122845"/>
    <s v="350206"/>
    <x v="86"/>
    <s v="5590000"/>
    <n v="2015"/>
    <x v="3"/>
    <x v="86"/>
    <n v="0"/>
    <n v="0"/>
    <n v="332.83"/>
    <n v="0"/>
    <n v="-332.83"/>
    <s v="N/A"/>
    <n v="0"/>
    <n v="0"/>
    <n v="0"/>
    <n v="0"/>
    <n v="0"/>
    <n v="0"/>
    <n v="0"/>
    <n v="0"/>
    <n v="0"/>
    <n v="332.83"/>
    <n v="0"/>
    <n v="0"/>
    <n v="0"/>
    <s v="FED HOUSNG &amp; COMM DEV FND"/>
    <s v="FHCD 2014 ESG ADMIN E14"/>
    <s v="ESG PROGRAM"/>
    <s v="HOUSING AND COMMUNITY DEVELOPMENT"/>
  </r>
  <r>
    <x v="0"/>
    <s v="1122845"/>
    <s v="350206"/>
    <x v="87"/>
    <s v="5590000"/>
    <n v="2015"/>
    <x v="3"/>
    <x v="87"/>
    <n v="0"/>
    <n v="0"/>
    <n v="851.1"/>
    <n v="0"/>
    <n v="-851.1"/>
    <s v="N/A"/>
    <n v="0"/>
    <n v="0"/>
    <n v="0"/>
    <n v="0"/>
    <n v="0"/>
    <n v="0"/>
    <n v="0"/>
    <n v="0"/>
    <n v="0"/>
    <n v="851.1"/>
    <n v="0"/>
    <n v="0"/>
    <n v="0"/>
    <s v="FED HOUSNG &amp; COMM DEV FND"/>
    <s v="FHCD 2014 ESG ADMIN E14"/>
    <s v="ESG PROGRAM"/>
    <s v="HOUSING AND COMMUNITY DEVELOPMENT"/>
  </r>
  <r>
    <x v="0"/>
    <s v="1122845"/>
    <s v="350206"/>
    <x v="88"/>
    <s v="5590000"/>
    <n v="2015"/>
    <x v="3"/>
    <x v="88"/>
    <n v="0"/>
    <n v="0"/>
    <n v="0.53"/>
    <n v="0"/>
    <n v="-0.53"/>
    <s v="N/A"/>
    <n v="0"/>
    <n v="0"/>
    <n v="0"/>
    <n v="0"/>
    <n v="0"/>
    <n v="0"/>
    <n v="0"/>
    <n v="0"/>
    <n v="0"/>
    <n v="0.53"/>
    <n v="0"/>
    <n v="0"/>
    <n v="0"/>
    <s v="FED HOUSNG &amp; COMM DEV FND"/>
    <s v="FHCD 2014 ESG ADMIN E14"/>
    <s v="ESG PROGRAM"/>
    <s v="HOUSING AND COMMUNITY DEVELOPMENT"/>
  </r>
  <r>
    <x v="0"/>
    <s v="1122845"/>
    <s v="350206"/>
    <x v="89"/>
    <s v="5590000"/>
    <n v="2015"/>
    <x v="3"/>
    <x v="89"/>
    <n v="0"/>
    <n v="0"/>
    <n v="189.95000000000002"/>
    <n v="0"/>
    <n v="-189.95000000000002"/>
    <s v="N/A"/>
    <n v="0"/>
    <n v="0"/>
    <n v="0"/>
    <n v="0"/>
    <n v="0"/>
    <n v="0"/>
    <n v="0"/>
    <n v="0"/>
    <n v="0"/>
    <n v="189.95000000000002"/>
    <n v="0"/>
    <n v="0"/>
    <n v="0"/>
    <s v="FED HOUSNG &amp; COMM DEV FND"/>
    <s v="FHCD 2014 ESG ADMIN E14"/>
    <s v="ESG PROGRAM"/>
    <s v="HOUSING AND COMMUNITY DEVELOPMENT"/>
  </r>
  <r>
    <x v="0"/>
    <s v="1122845"/>
    <s v="350206"/>
    <x v="90"/>
    <s v="5590000"/>
    <n v="2015"/>
    <x v="3"/>
    <x v="90"/>
    <n v="0"/>
    <n v="0"/>
    <n v="2.9"/>
    <n v="0"/>
    <n v="-2.9"/>
    <s v="N/A"/>
    <n v="0"/>
    <n v="0"/>
    <n v="0"/>
    <n v="0"/>
    <n v="0"/>
    <n v="0"/>
    <n v="0"/>
    <n v="0"/>
    <n v="0"/>
    <n v="2.9"/>
    <n v="0"/>
    <n v="0"/>
    <n v="0"/>
    <s v="FED HOUSNG &amp; COMM DEV FND"/>
    <s v="FHCD 2014 ESG ADMIN E14"/>
    <s v="ESG PROGRAM"/>
    <s v="HOUSING AND COMMUNITY DEVELOPMENT"/>
  </r>
  <r>
    <x v="0"/>
    <s v="1122845"/>
    <s v="350206"/>
    <x v="92"/>
    <s v="5590000"/>
    <n v="2015"/>
    <x v="3"/>
    <x v="92"/>
    <n v="0"/>
    <n v="0"/>
    <n v="4.0999999999999996"/>
    <n v="0"/>
    <n v="-4.0999999999999996"/>
    <s v="N/A"/>
    <n v="0"/>
    <n v="0"/>
    <n v="0"/>
    <n v="0"/>
    <n v="0"/>
    <n v="0"/>
    <n v="0"/>
    <n v="0"/>
    <n v="0"/>
    <n v="4.0999999999999996"/>
    <n v="0"/>
    <n v="0"/>
    <n v="0"/>
    <s v="FED HOUSNG &amp; COMM DEV FND"/>
    <s v="FHCD 2014 ESG ADMIN E14"/>
    <s v="ESG PROGRAM"/>
    <s v="HOUSING AND COMMUNITY DEVELOPMENT"/>
  </r>
  <r>
    <x v="0"/>
    <s v="1122845"/>
    <s v="350206"/>
    <x v="47"/>
    <s v="5590000"/>
    <n v="2015"/>
    <x v="3"/>
    <x v="47"/>
    <n v="0"/>
    <n v="0"/>
    <n v="194"/>
    <n v="0"/>
    <n v="-194"/>
    <s v="N/A"/>
    <n v="0"/>
    <n v="0"/>
    <n v="0"/>
    <n v="0"/>
    <n v="0"/>
    <n v="0"/>
    <n v="0"/>
    <n v="0"/>
    <n v="0"/>
    <n v="194"/>
    <n v="0"/>
    <n v="0"/>
    <n v="0"/>
    <s v="FED HOUSNG &amp; COMM DEV FND"/>
    <s v="FHCD 2014 ESG ADMIN E14"/>
    <s v="ESG PROGRAM"/>
    <s v="HOUSING AND COMMUNITY DEVELOPMENT"/>
  </r>
  <r>
    <x v="0"/>
    <s v="1122845"/>
    <s v="350206"/>
    <x v="48"/>
    <s v="5590000"/>
    <n v="2015"/>
    <x v="3"/>
    <x v="48"/>
    <n v="0"/>
    <n v="0"/>
    <n v="372.15000000000003"/>
    <n v="0"/>
    <n v="-372.15000000000003"/>
    <s v="N/A"/>
    <n v="0"/>
    <n v="0"/>
    <n v="0"/>
    <n v="0"/>
    <n v="0"/>
    <n v="0"/>
    <n v="0"/>
    <n v="0"/>
    <n v="0"/>
    <n v="372.15000000000003"/>
    <n v="0"/>
    <n v="0"/>
    <n v="0"/>
    <s v="FED HOUSNG &amp; COMM DEV FND"/>
    <s v="FHCD 2014 ESG ADMIN E14"/>
    <s v="ESG PROGRAM"/>
    <s v="HOUSING AND COMMUNITY DEVELOPMENT"/>
  </r>
  <r>
    <x v="0"/>
    <s v="1122845"/>
    <s v="350206"/>
    <x v="49"/>
    <s v="5590000"/>
    <n v="2015"/>
    <x v="3"/>
    <x v="49"/>
    <n v="0"/>
    <n v="0"/>
    <n v="24.85"/>
    <n v="0"/>
    <n v="-24.85"/>
    <s v="N/A"/>
    <n v="0"/>
    <n v="0"/>
    <n v="0"/>
    <n v="0"/>
    <n v="0"/>
    <n v="0"/>
    <n v="0"/>
    <n v="0"/>
    <n v="0"/>
    <n v="24.85"/>
    <n v="0"/>
    <n v="0"/>
    <n v="0"/>
    <s v="FED HOUSNG &amp; COMM DEV FND"/>
    <s v="FHCD 2014 ESG ADMIN E14"/>
    <s v="ESG PROGRAM"/>
    <s v="HOUSING AND COMMUNITY DEVELOPMENT"/>
  </r>
  <r>
    <x v="0"/>
    <s v="1122845"/>
    <s v="350206"/>
    <x v="50"/>
    <s v="5590000"/>
    <n v="2015"/>
    <x v="3"/>
    <x v="50"/>
    <n v="0"/>
    <n v="0"/>
    <n v="5.01"/>
    <n v="0"/>
    <n v="-5.01"/>
    <s v="N/A"/>
    <n v="0"/>
    <n v="0"/>
    <n v="0"/>
    <n v="0"/>
    <n v="0"/>
    <n v="0"/>
    <n v="0"/>
    <n v="0"/>
    <n v="0"/>
    <n v="5.01"/>
    <n v="0"/>
    <n v="0"/>
    <n v="0"/>
    <s v="FED HOUSNG &amp; COMM DEV FND"/>
    <s v="FHCD 2014 ESG ADMIN E14"/>
    <s v="ESG PROGRAM"/>
    <s v="HOUSING AND COMMUNITY DEVELOPMENT"/>
  </r>
  <r>
    <x v="0"/>
    <s v="1122845"/>
    <s v="350206"/>
    <x v="93"/>
    <s v="5590000"/>
    <n v="2015"/>
    <x v="3"/>
    <x v="93"/>
    <n v="0"/>
    <n v="0"/>
    <n v="240.76"/>
    <n v="0"/>
    <n v="-240.76"/>
    <s v="N/A"/>
    <n v="0"/>
    <n v="0"/>
    <n v="0"/>
    <n v="0"/>
    <n v="0"/>
    <n v="0"/>
    <n v="0"/>
    <n v="0"/>
    <n v="0"/>
    <n v="240.76"/>
    <n v="0"/>
    <n v="0"/>
    <n v="0"/>
    <s v="FED HOUSNG &amp; COMM DEV FND"/>
    <s v="FHCD 2014 ESG ADMIN E14"/>
    <s v="ESG PROGRAM"/>
    <s v="HOUSING AND COMMUNITY DEVELOPMENT"/>
  </r>
  <r>
    <x v="0"/>
    <s v="1122845"/>
    <s v="350206"/>
    <x v="109"/>
    <s v="5590000"/>
    <n v="2015"/>
    <x v="3"/>
    <x v="109"/>
    <n v="0"/>
    <n v="0"/>
    <n v="130.94"/>
    <n v="0"/>
    <n v="-130.94"/>
    <s v="N/A"/>
    <n v="0"/>
    <n v="0"/>
    <n v="0"/>
    <n v="0"/>
    <n v="0"/>
    <n v="0"/>
    <n v="0"/>
    <n v="0"/>
    <n v="0"/>
    <n v="130.94"/>
    <n v="0"/>
    <n v="0"/>
    <n v="0"/>
    <s v="FED HOUSNG &amp; COMM DEV FND"/>
    <s v="FHCD 2014 ESG ADMIN E14"/>
    <s v="ESG PROGRAM"/>
    <s v="HOUSING AND COMMUNITY DEVELOPMENT"/>
  </r>
  <r>
    <x v="0"/>
    <s v="1122845"/>
    <s v="350206"/>
    <x v="100"/>
    <s v="5590000"/>
    <n v="2015"/>
    <x v="3"/>
    <x v="100"/>
    <n v="0"/>
    <n v="0"/>
    <n v="10.36"/>
    <n v="0"/>
    <n v="-10.36"/>
    <s v="N/A"/>
    <n v="0"/>
    <n v="0"/>
    <n v="0"/>
    <n v="0"/>
    <n v="0"/>
    <n v="0"/>
    <n v="0"/>
    <n v="0"/>
    <n v="0"/>
    <n v="10.36"/>
    <n v="0"/>
    <n v="0"/>
    <n v="0"/>
    <s v="FED HOUSNG &amp; COMM DEV FND"/>
    <s v="FHCD 2014 ESG ADMIN E14"/>
    <s v="ESG PROGRAM"/>
    <s v="HOUSING AND COMMUNITY DEVELOPMENT"/>
  </r>
  <r>
    <x v="0"/>
    <s v="1122845"/>
    <s v="350206"/>
    <x v="110"/>
    <s v="5590000"/>
    <n v="2015"/>
    <x v="3"/>
    <x v="110"/>
    <n v="0"/>
    <n v="0"/>
    <n v="0"/>
    <n v="0"/>
    <n v="0"/>
    <s v="N/A"/>
    <n v="0"/>
    <n v="0"/>
    <n v="0"/>
    <n v="0"/>
    <n v="0"/>
    <n v="0"/>
    <n v="0"/>
    <n v="0"/>
    <n v="0"/>
    <n v="0"/>
    <n v="0"/>
    <n v="0"/>
    <n v="0"/>
    <s v="FED HOUSNG &amp; COMM DEV FND"/>
    <s v="FHCD 2014 ESG ADMIN E14"/>
    <s v="ESG PROGRAM"/>
    <s v="HOUSING AND COMMUNITY DEVELOPMENT"/>
  </r>
  <r>
    <x v="0"/>
    <s v="1122846"/>
    <s v="000000"/>
    <x v="6"/>
    <s v="0000000"/>
    <n v="2015"/>
    <x v="0"/>
    <x v="6"/>
    <n v="0"/>
    <n v="0"/>
    <n v="4248.4400000000005"/>
    <n v="0"/>
    <n v="-4248.4400000000005"/>
    <s v="N/A"/>
    <n v="10824.75"/>
    <n v="90212.12"/>
    <n v="76461.16"/>
    <n v="-162778.75"/>
    <n v="32721.96"/>
    <n v="-41667.120000000003"/>
    <n v="-3160.71"/>
    <n v="13791.81"/>
    <n v="173.31"/>
    <n v="-12265.29"/>
    <n v="7667.8600000000006"/>
    <n v="-7732.66"/>
    <n v="0"/>
    <s v="FED HOUSNG &amp; COMM DEV FND"/>
    <s v="FHCD 2014 HSG REPAIR PROG C14"/>
    <s v="DEFAULT"/>
    <s v="Default"/>
  </r>
  <r>
    <x v="0"/>
    <s v="1122846"/>
    <s v="000000"/>
    <x v="9"/>
    <s v="0000000"/>
    <n v="2015"/>
    <x v="0"/>
    <x v="9"/>
    <n v="0"/>
    <n v="0"/>
    <n v="-26066.46"/>
    <n v="0"/>
    <n v="26066.46"/>
    <s v="N/A"/>
    <n v="20234.240000000002"/>
    <n v="-48877.340000000004"/>
    <n v="0"/>
    <n v="27578.690000000002"/>
    <n v="-27578.690000000002"/>
    <n v="0"/>
    <n v="0"/>
    <n v="0"/>
    <n v="8134.17"/>
    <n v="-8134.17"/>
    <n v="0"/>
    <n v="2576.64"/>
    <n v="0"/>
    <s v="FED HOUSNG &amp; COMM DEV FND"/>
    <s v="FHCD 2014 HSG REPAIR PROG C14"/>
    <s v="DEFAULT"/>
    <s v="Default"/>
  </r>
  <r>
    <x v="0"/>
    <s v="1122846"/>
    <s v="000000"/>
    <x v="29"/>
    <s v="0000000"/>
    <n v="2015"/>
    <x v="1"/>
    <x v="29"/>
    <n v="0"/>
    <n v="0"/>
    <n v="68308.759999999995"/>
    <n v="0"/>
    <n v="-68308.759999999995"/>
    <s v="N/A"/>
    <n v="-9775"/>
    <n v="6699.88"/>
    <n v="0"/>
    <n v="0"/>
    <n v="0"/>
    <n v="17777.93"/>
    <n v="0"/>
    <n v="0"/>
    <n v="0"/>
    <n v="19866.66"/>
    <n v="0"/>
    <n v="33739.29"/>
    <n v="0"/>
    <s v="FED HOUSNG &amp; COMM DEV FND"/>
    <s v="FHCD 2014 HSG REPAIR PROG C14"/>
    <s v="DEFAULT"/>
    <s v="Default"/>
  </r>
  <r>
    <x v="0"/>
    <s v="1122846"/>
    <s v="350047"/>
    <x v="55"/>
    <s v="0000000"/>
    <n v="2015"/>
    <x v="4"/>
    <x v="55"/>
    <n v="0"/>
    <n v="0"/>
    <n v="-178618.21"/>
    <n v="0"/>
    <n v="178618.21"/>
    <s v="N/A"/>
    <n v="-42177.46"/>
    <n v="-44140.13"/>
    <n v="-76461.16"/>
    <n v="-8903.41"/>
    <n v="0"/>
    <n v="0"/>
    <n v="0"/>
    <n v="0"/>
    <n v="-3836"/>
    <n v="0"/>
    <n v="0"/>
    <n v="-3100.05"/>
    <n v="0"/>
    <s v="FED HOUSNG &amp; COMM DEV FND"/>
    <s v="FHCD 2014 HSG REPAIR PROG C14"/>
    <s v="PROGRAM YEAR PROJECTS"/>
    <s v="Default"/>
  </r>
  <r>
    <x v="0"/>
    <s v="1122846"/>
    <s v="350047"/>
    <x v="37"/>
    <s v="0000000"/>
    <n v="2015"/>
    <x v="4"/>
    <x v="37"/>
    <n v="0"/>
    <n v="0"/>
    <n v="-79537"/>
    <n v="0"/>
    <n v="79537"/>
    <s v="N/A"/>
    <n v="0"/>
    <n v="-8945.16"/>
    <n v="0"/>
    <n v="-18675.28"/>
    <n v="-14046.68"/>
    <n v="-5817.49"/>
    <n v="-28.38"/>
    <n v="-13791.81"/>
    <n v="-4471.4800000000005"/>
    <n v="-3303.2000000000003"/>
    <n v="-7667.8600000000006"/>
    <n v="-2789.66"/>
    <n v="0"/>
    <s v="FED HOUSNG &amp; COMM DEV FND"/>
    <s v="FHCD 2014 HSG REPAIR PROG C14"/>
    <s v="PROGRAM YEAR PROJECTS"/>
    <s v="Default"/>
  </r>
  <r>
    <x v="0"/>
    <s v="1122846"/>
    <s v="350047"/>
    <x v="38"/>
    <s v="5590000"/>
    <n v="2015"/>
    <x v="3"/>
    <x v="38"/>
    <n v="0"/>
    <n v="0"/>
    <n v="0"/>
    <n v="0"/>
    <n v="0"/>
    <s v="N/A"/>
    <n v="0"/>
    <n v="0"/>
    <n v="0"/>
    <n v="0"/>
    <n v="0"/>
    <n v="0"/>
    <n v="0"/>
    <n v="0"/>
    <n v="0"/>
    <n v="0"/>
    <n v="0"/>
    <n v="0"/>
    <n v="0"/>
    <s v="FED HOUSNG &amp; COMM DEV FND"/>
    <s v="FHCD 2014 HSG REPAIR PROG C14"/>
    <s v="PROGRAM YEAR PROJECTS"/>
    <s v="HOUSING AND COMMUNITY DEVELOPMENT"/>
  </r>
  <r>
    <x v="0"/>
    <s v="1122846"/>
    <s v="350047"/>
    <x v="108"/>
    <s v="5590000"/>
    <n v="2015"/>
    <x v="3"/>
    <x v="108"/>
    <n v="0"/>
    <n v="0"/>
    <n v="264303.91000000003"/>
    <n v="0.01"/>
    <n v="-264303.92"/>
    <s v="N/A"/>
    <n v="48326.16"/>
    <n v="64815.340000000004"/>
    <n v="70478.720000000001"/>
    <n v="21831.08"/>
    <n v="19597.260000000002"/>
    <n v="266.91000000000003"/>
    <n v="28.38"/>
    <n v="13798.460000000001"/>
    <n v="9875.82"/>
    <n v="9396.07"/>
    <n v="0"/>
    <n v="5889.71"/>
    <n v="0"/>
    <s v="FED HOUSNG &amp; COMM DEV FND"/>
    <s v="FHCD 2014 HSG REPAIR PROG C14"/>
    <s v="PROGRAM YEAR PROJECTS"/>
    <s v="HOUSING AND COMMUNITY DEVELOPMENT"/>
  </r>
  <r>
    <x v="0"/>
    <s v="1122846"/>
    <s v="350047"/>
    <x v="137"/>
    <s v="5590000"/>
    <n v="2015"/>
    <x v="3"/>
    <x v="137"/>
    <n v="0"/>
    <n v="0"/>
    <n v="0"/>
    <n v="0"/>
    <n v="0"/>
    <s v="N/A"/>
    <n v="0"/>
    <n v="0"/>
    <n v="0"/>
    <n v="0"/>
    <n v="0"/>
    <n v="0"/>
    <n v="0"/>
    <n v="0"/>
    <n v="0"/>
    <n v="0"/>
    <n v="0"/>
    <n v="0"/>
    <n v="0"/>
    <s v="FED HOUSNG &amp; COMM DEV FND"/>
    <s v="FHCD 2014 HSG REPAIR PROG C14"/>
    <s v="PROGRAM YEAR PROJECTS"/>
    <s v="HOUSING AND COMMUNITY DEVELOPMENT"/>
  </r>
  <r>
    <x v="0"/>
    <s v="1122846"/>
    <s v="350047"/>
    <x v="42"/>
    <s v="5590000"/>
    <n v="2015"/>
    <x v="3"/>
    <x v="42"/>
    <n v="0"/>
    <n v="0"/>
    <n v="0"/>
    <n v="0"/>
    <n v="0"/>
    <s v="N/A"/>
    <n v="0"/>
    <n v="0"/>
    <n v="0"/>
    <n v="0"/>
    <n v="0"/>
    <n v="0"/>
    <n v="0"/>
    <n v="0"/>
    <n v="0"/>
    <n v="0"/>
    <n v="0"/>
    <n v="0"/>
    <n v="0"/>
    <s v="FED HOUSNG &amp; COMM DEV FND"/>
    <s v="FHCD 2014 HSG REPAIR PROG C14"/>
    <s v="PROGRAM YEAR PROJECTS"/>
    <s v="HOUSING AND COMMUNITY DEVELOPMENT"/>
  </r>
  <r>
    <x v="0"/>
    <s v="1122864"/>
    <s v="000000"/>
    <x v="6"/>
    <s v="0000000"/>
    <n v="2015"/>
    <x v="0"/>
    <x v="6"/>
    <n v="0"/>
    <n v="0"/>
    <n v="0"/>
    <n v="0"/>
    <n v="0"/>
    <s v="N/A"/>
    <n v="0"/>
    <n v="0"/>
    <n v="-3189.09"/>
    <n v="0"/>
    <n v="0"/>
    <n v="0"/>
    <n v="3189.09"/>
    <n v="0"/>
    <n v="0"/>
    <n v="0"/>
    <n v="0"/>
    <n v="0"/>
    <n v="0"/>
    <s v="FED HOUSNG &amp; COMM DEV FND"/>
    <s v="RSD ENVIRONMNTAL POLICY"/>
    <s v="DEFAULT"/>
    <s v="Default"/>
  </r>
  <r>
    <x v="0"/>
    <s v="1122953"/>
    <s v="000000"/>
    <x v="6"/>
    <s v="0000000"/>
    <n v="2015"/>
    <x v="0"/>
    <x v="6"/>
    <n v="0"/>
    <n v="0"/>
    <n v="-43912.800000000003"/>
    <n v="0"/>
    <n v="43912.800000000003"/>
    <s v="N/A"/>
    <n v="-97.3"/>
    <n v="-43815.5"/>
    <n v="0"/>
    <n v="0"/>
    <n v="0"/>
    <n v="0"/>
    <n v="0"/>
    <n v="0"/>
    <n v="0"/>
    <n v="0"/>
    <n v="0"/>
    <n v="0"/>
    <n v="0"/>
    <s v="FED HOUSNG &amp; COMM DEV FND"/>
    <s v="FHCD SHORELINE MNR HM RPR C14"/>
    <s v="DEFAULT"/>
    <s v="Default"/>
  </r>
  <r>
    <x v="0"/>
    <s v="1122953"/>
    <s v="000000"/>
    <x v="9"/>
    <s v="0000000"/>
    <n v="2015"/>
    <x v="0"/>
    <x v="9"/>
    <n v="0"/>
    <n v="0"/>
    <n v="0"/>
    <n v="0"/>
    <n v="0"/>
    <s v="N/A"/>
    <n v="-52.730000000000004"/>
    <n v="0"/>
    <n v="0"/>
    <n v="0"/>
    <n v="0"/>
    <n v="0"/>
    <n v="52.730000000000004"/>
    <n v="0"/>
    <n v="0"/>
    <n v="0"/>
    <n v="0"/>
    <n v="0"/>
    <n v="0"/>
    <s v="FED HOUSNG &amp; COMM DEV FND"/>
    <s v="FHCD SHORELINE MNR HM RPR C14"/>
    <s v="DEFAULT"/>
    <s v="Default"/>
  </r>
  <r>
    <x v="0"/>
    <s v="1122953"/>
    <s v="000000"/>
    <x v="29"/>
    <s v="0000000"/>
    <n v="2015"/>
    <x v="1"/>
    <x v="29"/>
    <n v="0"/>
    <n v="0"/>
    <n v="-43868.23"/>
    <n v="0"/>
    <n v="43868.23"/>
    <s v="N/A"/>
    <n v="-43815.5"/>
    <n v="0"/>
    <n v="0"/>
    <n v="0"/>
    <n v="0"/>
    <n v="0"/>
    <n v="-52.730000000000004"/>
    <n v="0"/>
    <n v="0"/>
    <n v="0"/>
    <n v="0"/>
    <n v="0"/>
    <n v="0"/>
    <s v="FED HOUSNG &amp; COMM DEV FND"/>
    <s v="FHCD SHORELINE MNR HM RPR C14"/>
    <s v="DEFAULT"/>
    <s v="Default"/>
  </r>
  <r>
    <x v="0"/>
    <s v="1122953"/>
    <s v="350047"/>
    <x v="55"/>
    <s v="0000000"/>
    <n v="2015"/>
    <x v="4"/>
    <x v="55"/>
    <n v="0"/>
    <n v="0"/>
    <n v="0"/>
    <n v="0"/>
    <n v="0"/>
    <s v="N/A"/>
    <n v="0"/>
    <n v="0"/>
    <n v="0"/>
    <n v="0"/>
    <n v="0"/>
    <n v="0"/>
    <n v="0"/>
    <n v="0"/>
    <n v="0"/>
    <n v="0"/>
    <n v="0"/>
    <n v="0"/>
    <n v="0"/>
    <s v="FED HOUSNG &amp; COMM DEV FND"/>
    <s v="FHCD SHORELINE MNR HM RPR C14"/>
    <s v="PROGRAM YEAR PROJECTS"/>
    <s v="Default"/>
  </r>
  <r>
    <x v="0"/>
    <s v="1122953"/>
    <s v="350047"/>
    <x v="38"/>
    <s v="5590000"/>
    <n v="2015"/>
    <x v="3"/>
    <x v="38"/>
    <n v="0"/>
    <n v="0"/>
    <n v="0"/>
    <n v="0"/>
    <n v="0"/>
    <s v="N/A"/>
    <n v="0"/>
    <n v="0"/>
    <n v="0"/>
    <n v="0"/>
    <n v="0"/>
    <n v="0"/>
    <n v="0"/>
    <n v="0"/>
    <n v="0"/>
    <n v="0"/>
    <n v="0"/>
    <n v="0"/>
    <n v="0"/>
    <s v="FED HOUSNG &amp; COMM DEV FND"/>
    <s v="FHCD SHORELINE MNR HM RPR C14"/>
    <s v="PROGRAM YEAR PROJECTS"/>
    <s v="HOUSING AND COMMUNITY DEVELOPMENT"/>
  </r>
  <r>
    <x v="0"/>
    <s v="1122953"/>
    <s v="350047"/>
    <x v="70"/>
    <s v="5590000"/>
    <n v="2015"/>
    <x v="3"/>
    <x v="70"/>
    <n v="0"/>
    <n v="0"/>
    <n v="0"/>
    <n v="0"/>
    <n v="0"/>
    <s v="N/A"/>
    <n v="0"/>
    <n v="0"/>
    <n v="0"/>
    <n v="0"/>
    <n v="0"/>
    <n v="0"/>
    <n v="0"/>
    <n v="0"/>
    <n v="0"/>
    <n v="0"/>
    <n v="0"/>
    <n v="0"/>
    <n v="0"/>
    <s v="FED HOUSNG &amp; COMM DEV FND"/>
    <s v="FHCD SHORELINE MNR HM RPR C14"/>
    <s v="PROGRAM YEAR PROJECTS"/>
    <s v="HOUSING AND COMMUNITY DEVELOPMENT"/>
  </r>
  <r>
    <x v="0"/>
    <s v="1122953"/>
    <s v="350047"/>
    <x v="71"/>
    <s v="5590000"/>
    <n v="2015"/>
    <x v="3"/>
    <x v="71"/>
    <n v="0"/>
    <n v="0"/>
    <n v="0"/>
    <n v="0"/>
    <n v="0"/>
    <s v="N/A"/>
    <n v="0"/>
    <n v="0"/>
    <n v="0"/>
    <n v="0"/>
    <n v="0"/>
    <n v="0"/>
    <n v="0"/>
    <n v="0"/>
    <n v="0"/>
    <n v="0"/>
    <n v="0"/>
    <n v="0"/>
    <n v="0"/>
    <s v="FED HOUSNG &amp; COMM DEV FND"/>
    <s v="FHCD SHORELINE MNR HM RPR C14"/>
    <s v="PROGRAM YEAR PROJECTS"/>
    <s v="HOUSING AND COMMUNITY DEVELOPMENT"/>
  </r>
  <r>
    <x v="0"/>
    <s v="1122953"/>
    <s v="350047"/>
    <x v="72"/>
    <s v="5590000"/>
    <n v="2015"/>
    <x v="3"/>
    <x v="72"/>
    <n v="0"/>
    <n v="0"/>
    <n v="0"/>
    <n v="0"/>
    <n v="0"/>
    <s v="N/A"/>
    <n v="0"/>
    <n v="0"/>
    <n v="0"/>
    <n v="0"/>
    <n v="0"/>
    <n v="0"/>
    <n v="0"/>
    <n v="0"/>
    <n v="0"/>
    <n v="0"/>
    <n v="0"/>
    <n v="0"/>
    <n v="0"/>
    <s v="FED HOUSNG &amp; COMM DEV FND"/>
    <s v="FHCD SHORELINE MNR HM RPR C14"/>
    <s v="PROGRAM YEAR PROJECTS"/>
    <s v="HOUSING AND COMMUNITY DEVELOPMENT"/>
  </r>
  <r>
    <x v="0"/>
    <s v="1122953"/>
    <s v="350047"/>
    <x v="108"/>
    <s v="5590000"/>
    <n v="2015"/>
    <x v="3"/>
    <x v="108"/>
    <n v="0"/>
    <n v="0"/>
    <n v="0"/>
    <n v="0"/>
    <n v="0"/>
    <s v="N/A"/>
    <n v="0"/>
    <n v="0"/>
    <n v="0"/>
    <n v="0"/>
    <n v="0"/>
    <n v="0"/>
    <n v="0"/>
    <n v="0"/>
    <n v="0"/>
    <n v="0"/>
    <n v="0"/>
    <n v="0"/>
    <n v="0"/>
    <s v="FED HOUSNG &amp; COMM DEV FND"/>
    <s v="FHCD SHORELINE MNR HM RPR C14"/>
    <s v="PROGRAM YEAR PROJECTS"/>
    <s v="HOUSING AND COMMUNITY DEVELOPMENT"/>
  </r>
  <r>
    <x v="0"/>
    <s v="1122955"/>
    <s v="000000"/>
    <x v="6"/>
    <s v="0000000"/>
    <n v="2015"/>
    <x v="0"/>
    <x v="6"/>
    <n v="0"/>
    <n v="0"/>
    <n v="-34007.24"/>
    <n v="0"/>
    <n v="34007.24"/>
    <s v="N/A"/>
    <n v="5388.16"/>
    <n v="-39395.4"/>
    <n v="0"/>
    <n v="0"/>
    <n v="0"/>
    <n v="0"/>
    <n v="0"/>
    <n v="0"/>
    <n v="0"/>
    <n v="0"/>
    <n v="0"/>
    <n v="0"/>
    <n v="0"/>
    <s v="FED HOUSNG &amp; COMM DEV FND"/>
    <s v="FHCD HOUSING STABILITY C14"/>
    <s v="DEFAULT"/>
    <s v="Default"/>
  </r>
  <r>
    <x v="0"/>
    <s v="1122955"/>
    <s v="000000"/>
    <x v="9"/>
    <s v="0000000"/>
    <n v="2015"/>
    <x v="0"/>
    <x v="9"/>
    <n v="0"/>
    <n v="0"/>
    <n v="0"/>
    <n v="0"/>
    <n v="0"/>
    <s v="N/A"/>
    <n v="0"/>
    <n v="0"/>
    <n v="0"/>
    <n v="0"/>
    <n v="0"/>
    <n v="0"/>
    <n v="0"/>
    <n v="0"/>
    <n v="0"/>
    <n v="0"/>
    <n v="0"/>
    <n v="0"/>
    <n v="0"/>
    <s v="FED HOUSNG &amp; COMM DEV FND"/>
    <s v="FHCD HOUSING STABILITY C14"/>
    <s v="DEFAULT"/>
    <s v="Default"/>
  </r>
  <r>
    <x v="0"/>
    <s v="1122955"/>
    <s v="000000"/>
    <x v="29"/>
    <s v="0000000"/>
    <n v="2015"/>
    <x v="1"/>
    <x v="29"/>
    <n v="0"/>
    <n v="0"/>
    <n v="-39395.4"/>
    <n v="0"/>
    <n v="39395.4"/>
    <s v="N/A"/>
    <n v="-39395.4"/>
    <n v="0"/>
    <n v="0"/>
    <n v="0"/>
    <n v="0"/>
    <n v="0"/>
    <n v="0"/>
    <n v="0"/>
    <n v="0"/>
    <n v="0"/>
    <n v="0"/>
    <n v="0"/>
    <n v="0"/>
    <s v="FED HOUSNG &amp; COMM DEV FND"/>
    <s v="FHCD HOUSING STABILITY C14"/>
    <s v="DEFAULT"/>
    <s v="Default"/>
  </r>
  <r>
    <x v="0"/>
    <s v="1122955"/>
    <s v="350047"/>
    <x v="55"/>
    <s v="0000000"/>
    <n v="2015"/>
    <x v="4"/>
    <x v="55"/>
    <n v="0"/>
    <n v="0"/>
    <n v="0"/>
    <n v="0"/>
    <n v="0"/>
    <s v="N/A"/>
    <n v="0"/>
    <n v="0"/>
    <n v="0"/>
    <n v="0"/>
    <n v="0"/>
    <n v="0"/>
    <n v="0"/>
    <n v="0"/>
    <n v="0"/>
    <n v="0"/>
    <n v="0"/>
    <n v="0"/>
    <n v="0"/>
    <s v="FED HOUSNG &amp; COMM DEV FND"/>
    <s v="FHCD HOUSING STABILITY C14"/>
    <s v="PROGRAM YEAR PROJECTS"/>
    <s v="Default"/>
  </r>
  <r>
    <x v="0"/>
    <s v="1122955"/>
    <s v="350047"/>
    <x v="108"/>
    <s v="5590000"/>
    <n v="2015"/>
    <x v="3"/>
    <x v="108"/>
    <n v="0"/>
    <n v="0"/>
    <n v="0"/>
    <n v="0"/>
    <n v="0"/>
    <s v="N/A"/>
    <n v="0"/>
    <n v="0"/>
    <n v="0"/>
    <n v="0"/>
    <n v="0"/>
    <n v="0"/>
    <n v="0"/>
    <n v="0"/>
    <n v="0"/>
    <n v="0"/>
    <n v="0"/>
    <n v="0"/>
    <n v="0"/>
    <s v="FED HOUSNG &amp; COMM DEV FND"/>
    <s v="FHCD HOUSING STABILITY C14"/>
    <s v="PROGRAM YEAR PROJECTS"/>
    <s v="HOUSING AND COMMUNITY DEVELOPMENT"/>
  </r>
  <r>
    <x v="0"/>
    <s v="1122956"/>
    <s v="000000"/>
    <x v="6"/>
    <s v="0000000"/>
    <n v="2015"/>
    <x v="0"/>
    <x v="6"/>
    <n v="0"/>
    <n v="0"/>
    <n v="-15478"/>
    <n v="0"/>
    <n v="15478"/>
    <s v="N/A"/>
    <n v="-7739"/>
    <n v="0"/>
    <n v="0"/>
    <n v="-7739"/>
    <n v="0"/>
    <n v="0"/>
    <n v="0"/>
    <n v="0"/>
    <n v="0"/>
    <n v="0"/>
    <n v="0"/>
    <n v="0"/>
    <n v="0"/>
    <s v="FED HOUSNG &amp; COMM DEV FND"/>
    <s v="FHCD SHORELINE SENIOR Ctr C14"/>
    <s v="DEFAULT"/>
    <s v="Default"/>
  </r>
  <r>
    <x v="0"/>
    <s v="1122956"/>
    <s v="000000"/>
    <x v="9"/>
    <s v="0000000"/>
    <n v="2015"/>
    <x v="0"/>
    <x v="9"/>
    <n v="0"/>
    <n v="0"/>
    <n v="0"/>
    <n v="0"/>
    <n v="0"/>
    <s v="N/A"/>
    <n v="-7739"/>
    <n v="0"/>
    <n v="0"/>
    <n v="0"/>
    <n v="0"/>
    <n v="0"/>
    <n v="7739"/>
    <n v="0"/>
    <n v="0"/>
    <n v="0"/>
    <n v="0"/>
    <n v="0"/>
    <n v="0"/>
    <s v="FED HOUSNG &amp; COMM DEV FND"/>
    <s v="FHCD SHORELINE SENIOR Ctr C14"/>
    <s v="DEFAULT"/>
    <s v="Default"/>
  </r>
  <r>
    <x v="0"/>
    <s v="1122956"/>
    <s v="000000"/>
    <x v="29"/>
    <s v="0000000"/>
    <n v="2015"/>
    <x v="1"/>
    <x v="29"/>
    <n v="0"/>
    <n v="0"/>
    <n v="-15478"/>
    <n v="0"/>
    <n v="15478"/>
    <s v="N/A"/>
    <n v="-7739"/>
    <n v="0"/>
    <n v="0"/>
    <n v="0"/>
    <n v="0"/>
    <n v="0"/>
    <n v="-7739"/>
    <n v="0"/>
    <n v="0"/>
    <n v="0"/>
    <n v="0"/>
    <n v="0"/>
    <n v="0"/>
    <s v="FED HOUSNG &amp; COMM DEV FND"/>
    <s v="FHCD SHORELINE SENIOR Ctr C14"/>
    <s v="DEFAULT"/>
    <s v="Default"/>
  </r>
  <r>
    <x v="0"/>
    <s v="1122956"/>
    <s v="350047"/>
    <x v="55"/>
    <s v="0000000"/>
    <n v="2015"/>
    <x v="4"/>
    <x v="55"/>
    <n v="0"/>
    <n v="0"/>
    <n v="0"/>
    <n v="0"/>
    <n v="0"/>
    <s v="N/A"/>
    <n v="0"/>
    <n v="-7739"/>
    <n v="0"/>
    <n v="7739"/>
    <n v="0"/>
    <n v="0"/>
    <n v="0"/>
    <n v="0"/>
    <n v="0"/>
    <n v="0"/>
    <n v="0"/>
    <n v="0"/>
    <n v="0"/>
    <s v="FED HOUSNG &amp; COMM DEV FND"/>
    <s v="FHCD SHORELINE SENIOR Ctr C14"/>
    <s v="PROGRAM YEAR PROJECTS"/>
    <s v="Default"/>
  </r>
  <r>
    <x v="0"/>
    <s v="1122956"/>
    <s v="350047"/>
    <x v="108"/>
    <s v="5590000"/>
    <n v="2015"/>
    <x v="3"/>
    <x v="108"/>
    <n v="0"/>
    <n v="0"/>
    <n v="400"/>
    <n v="0"/>
    <n v="-400"/>
    <s v="N/A"/>
    <n v="-7339"/>
    <n v="7739"/>
    <n v="0"/>
    <n v="0"/>
    <n v="0"/>
    <n v="0"/>
    <n v="0"/>
    <n v="0"/>
    <n v="0"/>
    <n v="0"/>
    <n v="0"/>
    <n v="0"/>
    <n v="0"/>
    <s v="FED HOUSNG &amp; COMM DEV FND"/>
    <s v="FHCD SHORELINE SENIOR Ctr C14"/>
    <s v="PROGRAM YEAR PROJECTS"/>
    <s v="HOUSING AND COMMUNITY DEVELOPMENT"/>
  </r>
  <r>
    <x v="0"/>
    <s v="1122957"/>
    <s v="000000"/>
    <x v="6"/>
    <s v="0000000"/>
    <n v="2015"/>
    <x v="0"/>
    <x v="6"/>
    <n v="0"/>
    <n v="0"/>
    <n v="0"/>
    <n v="0"/>
    <n v="0"/>
    <s v="N/A"/>
    <n v="6876"/>
    <n v="-6876"/>
    <n v="0"/>
    <n v="0"/>
    <n v="0"/>
    <n v="0"/>
    <n v="0"/>
    <n v="0"/>
    <n v="0"/>
    <n v="0"/>
    <n v="0"/>
    <n v="0"/>
    <n v="0"/>
    <s v="FED HOUSNG &amp; COMM DEV FND"/>
    <s v="FHCD RENTON DAWN EMR SHLTR C14"/>
    <s v="DEFAULT"/>
    <s v="Default"/>
  </r>
  <r>
    <x v="0"/>
    <s v="1122957"/>
    <s v="000000"/>
    <x v="9"/>
    <s v="0000000"/>
    <n v="2015"/>
    <x v="0"/>
    <x v="9"/>
    <n v="0"/>
    <n v="0"/>
    <n v="0"/>
    <n v="0"/>
    <n v="0"/>
    <s v="N/A"/>
    <n v="0"/>
    <n v="0"/>
    <n v="0"/>
    <n v="0"/>
    <n v="0"/>
    <n v="0"/>
    <n v="0"/>
    <n v="0"/>
    <n v="0"/>
    <n v="0"/>
    <n v="0"/>
    <n v="0"/>
    <n v="0"/>
    <s v="FED HOUSNG &amp; COMM DEV FND"/>
    <s v="FHCD RENTON DAWN EMR SHLTR C14"/>
    <s v="DEFAULT"/>
    <s v="Default"/>
  </r>
  <r>
    <x v="0"/>
    <s v="1122957"/>
    <s v="000000"/>
    <x v="29"/>
    <s v="0000000"/>
    <n v="2015"/>
    <x v="1"/>
    <x v="29"/>
    <n v="0"/>
    <n v="0"/>
    <n v="-6876"/>
    <n v="0"/>
    <n v="6876"/>
    <s v="N/A"/>
    <n v="-6876"/>
    <n v="0"/>
    <n v="0"/>
    <n v="0"/>
    <n v="0"/>
    <n v="0"/>
    <n v="0"/>
    <n v="0"/>
    <n v="0"/>
    <n v="0"/>
    <n v="0"/>
    <n v="0"/>
    <n v="0"/>
    <s v="FED HOUSNG &amp; COMM DEV FND"/>
    <s v="FHCD RENTON DAWN EMR SHLTR C14"/>
    <s v="DEFAULT"/>
    <s v="Default"/>
  </r>
  <r>
    <x v="0"/>
    <s v="1122957"/>
    <s v="350047"/>
    <x v="55"/>
    <s v="0000000"/>
    <n v="2015"/>
    <x v="4"/>
    <x v="55"/>
    <n v="0"/>
    <n v="0"/>
    <n v="0"/>
    <n v="0"/>
    <n v="0"/>
    <s v="N/A"/>
    <n v="0"/>
    <n v="0"/>
    <n v="0"/>
    <n v="0"/>
    <n v="0"/>
    <n v="0"/>
    <n v="0"/>
    <n v="0"/>
    <n v="0"/>
    <n v="0"/>
    <n v="0"/>
    <n v="0"/>
    <n v="0"/>
    <s v="FED HOUSNG &amp; COMM DEV FND"/>
    <s v="FHCD RENTON DAWN EMR SHLTR C14"/>
    <s v="PROGRAM YEAR PROJECTS"/>
    <s v="Default"/>
  </r>
  <r>
    <x v="0"/>
    <s v="1122957"/>
    <s v="350047"/>
    <x v="108"/>
    <s v="5590000"/>
    <n v="2015"/>
    <x v="3"/>
    <x v="108"/>
    <n v="0"/>
    <n v="0"/>
    <n v="0"/>
    <n v="0"/>
    <n v="0"/>
    <s v="N/A"/>
    <n v="0"/>
    <n v="0"/>
    <n v="0"/>
    <n v="0"/>
    <n v="0"/>
    <n v="0"/>
    <n v="0"/>
    <n v="0"/>
    <n v="0"/>
    <n v="0"/>
    <n v="0"/>
    <n v="0"/>
    <n v="0"/>
    <s v="FED HOUSNG &amp; COMM DEV FND"/>
    <s v="FHCD RENTON DAWN EMR SHLTR C14"/>
    <s v="PROGRAM YEAR PROJECTS"/>
    <s v="HOUSING AND COMMUNITY DEVELOPMENT"/>
  </r>
  <r>
    <x v="0"/>
    <s v="1122960"/>
    <s v="000000"/>
    <x v="6"/>
    <s v="0000000"/>
    <n v="2015"/>
    <x v="0"/>
    <x v="6"/>
    <n v="0"/>
    <n v="0"/>
    <n v="0"/>
    <n v="0"/>
    <n v="0"/>
    <s v="N/A"/>
    <n v="1496.88"/>
    <n v="-1496.88"/>
    <n v="0"/>
    <n v="0"/>
    <n v="0"/>
    <n v="0"/>
    <n v="0"/>
    <n v="0"/>
    <n v="0"/>
    <n v="0"/>
    <n v="0"/>
    <n v="0"/>
    <n v="0"/>
    <s v="FED HOUSNG &amp; COMM DEV FND"/>
    <s v="FHCD RENTON REWA EMER ASST C14"/>
    <s v="DEFAULT"/>
    <s v="Default"/>
  </r>
  <r>
    <x v="0"/>
    <s v="1122960"/>
    <s v="000000"/>
    <x v="9"/>
    <s v="0000000"/>
    <n v="2015"/>
    <x v="0"/>
    <x v="9"/>
    <n v="0"/>
    <n v="0"/>
    <n v="0"/>
    <n v="0"/>
    <n v="0"/>
    <s v="N/A"/>
    <n v="0"/>
    <n v="0"/>
    <n v="0"/>
    <n v="0"/>
    <n v="0"/>
    <n v="0"/>
    <n v="0"/>
    <n v="0"/>
    <n v="0"/>
    <n v="0"/>
    <n v="0"/>
    <n v="0"/>
    <n v="0"/>
    <s v="FED HOUSNG &amp; COMM DEV FND"/>
    <s v="FHCD RENTON REWA EMER ASST C14"/>
    <s v="DEFAULT"/>
    <s v="Default"/>
  </r>
  <r>
    <x v="0"/>
    <s v="1122960"/>
    <s v="000000"/>
    <x v="29"/>
    <s v="0000000"/>
    <n v="2015"/>
    <x v="1"/>
    <x v="29"/>
    <n v="0"/>
    <n v="0"/>
    <n v="-1496.88"/>
    <n v="0"/>
    <n v="1496.88"/>
    <s v="N/A"/>
    <n v="-1496.88"/>
    <n v="0"/>
    <n v="0"/>
    <n v="0"/>
    <n v="0"/>
    <n v="0"/>
    <n v="0"/>
    <n v="0"/>
    <n v="0"/>
    <n v="0"/>
    <n v="0"/>
    <n v="0"/>
    <n v="0"/>
    <s v="FED HOUSNG &amp; COMM DEV FND"/>
    <s v="FHCD RENTON REWA EMER ASST C14"/>
    <s v="DEFAULT"/>
    <s v="Default"/>
  </r>
  <r>
    <x v="0"/>
    <s v="1122960"/>
    <s v="350047"/>
    <x v="55"/>
    <s v="0000000"/>
    <n v="2015"/>
    <x v="4"/>
    <x v="55"/>
    <n v="0"/>
    <n v="0"/>
    <n v="0"/>
    <n v="0"/>
    <n v="0"/>
    <s v="N/A"/>
    <n v="0"/>
    <n v="0"/>
    <n v="0"/>
    <n v="0"/>
    <n v="0"/>
    <n v="0"/>
    <n v="0"/>
    <n v="0"/>
    <n v="0"/>
    <n v="0"/>
    <n v="0"/>
    <n v="0"/>
    <n v="0"/>
    <s v="FED HOUSNG &amp; COMM DEV FND"/>
    <s v="FHCD RENTON REWA EMER ASST C14"/>
    <s v="PROGRAM YEAR PROJECTS"/>
    <s v="Default"/>
  </r>
  <r>
    <x v="0"/>
    <s v="1122960"/>
    <s v="350047"/>
    <x v="108"/>
    <s v="5590000"/>
    <n v="2015"/>
    <x v="3"/>
    <x v="108"/>
    <n v="0"/>
    <n v="0"/>
    <n v="0"/>
    <n v="0"/>
    <n v="0"/>
    <s v="N/A"/>
    <n v="0"/>
    <n v="0"/>
    <n v="0"/>
    <n v="0"/>
    <n v="0"/>
    <n v="0"/>
    <n v="0"/>
    <n v="0"/>
    <n v="0"/>
    <n v="0"/>
    <n v="0"/>
    <n v="0"/>
    <n v="0"/>
    <s v="FED HOUSNG &amp; COMM DEV FND"/>
    <s v="FHCD RENTON REWA EMER ASST C14"/>
    <s v="PROGRAM YEAR PROJECTS"/>
    <s v="HOUSING AND COMMUNITY DEVELOPMENT"/>
  </r>
  <r>
    <x v="0"/>
    <s v="1122961"/>
    <s v="000000"/>
    <x v="6"/>
    <s v="0000000"/>
    <n v="2015"/>
    <x v="0"/>
    <x v="6"/>
    <n v="0"/>
    <n v="0"/>
    <n v="0"/>
    <n v="0"/>
    <n v="0"/>
    <s v="N/A"/>
    <n v="16313.06"/>
    <n v="-16313.06"/>
    <n v="0"/>
    <n v="0"/>
    <n v="0"/>
    <n v="0"/>
    <n v="0"/>
    <n v="0"/>
    <n v="0"/>
    <n v="0"/>
    <n v="0"/>
    <n v="0"/>
    <n v="0"/>
    <s v="FED HOUSNG &amp; COMM DEV FND"/>
    <s v="FHCD RNTN MLT-SVC CTR EMER C14"/>
    <s v="DEFAULT"/>
    <s v="Default"/>
  </r>
  <r>
    <x v="0"/>
    <s v="1122961"/>
    <s v="000000"/>
    <x v="9"/>
    <s v="0000000"/>
    <n v="2015"/>
    <x v="0"/>
    <x v="9"/>
    <n v="0"/>
    <n v="0"/>
    <n v="0"/>
    <n v="0"/>
    <n v="0"/>
    <s v="N/A"/>
    <n v="0"/>
    <n v="0"/>
    <n v="0"/>
    <n v="0"/>
    <n v="0"/>
    <n v="0"/>
    <n v="0"/>
    <n v="0"/>
    <n v="0"/>
    <n v="0"/>
    <n v="0"/>
    <n v="0"/>
    <n v="0"/>
    <s v="FED HOUSNG &amp; COMM DEV FND"/>
    <s v="FHCD RNTN MLT-SVC CTR EMER C14"/>
    <s v="DEFAULT"/>
    <s v="Default"/>
  </r>
  <r>
    <x v="0"/>
    <s v="1122961"/>
    <s v="000000"/>
    <x v="29"/>
    <s v="0000000"/>
    <n v="2015"/>
    <x v="1"/>
    <x v="29"/>
    <n v="0"/>
    <n v="0"/>
    <n v="-16313.06"/>
    <n v="0"/>
    <n v="16313.06"/>
    <s v="N/A"/>
    <n v="-16313.06"/>
    <n v="0"/>
    <n v="0"/>
    <n v="0"/>
    <n v="0"/>
    <n v="0"/>
    <n v="0"/>
    <n v="0"/>
    <n v="0"/>
    <n v="0"/>
    <n v="0"/>
    <n v="0"/>
    <n v="0"/>
    <s v="FED HOUSNG &amp; COMM DEV FND"/>
    <s v="FHCD RNTN MLT-SVC CTR EMER C14"/>
    <s v="DEFAULT"/>
    <s v="Default"/>
  </r>
  <r>
    <x v="0"/>
    <s v="1122961"/>
    <s v="350047"/>
    <x v="55"/>
    <s v="0000000"/>
    <n v="2015"/>
    <x v="4"/>
    <x v="55"/>
    <n v="0"/>
    <n v="0"/>
    <n v="0"/>
    <n v="0"/>
    <n v="0"/>
    <s v="N/A"/>
    <n v="0"/>
    <n v="0"/>
    <n v="0"/>
    <n v="0"/>
    <n v="0"/>
    <n v="0"/>
    <n v="0"/>
    <n v="0"/>
    <n v="0"/>
    <n v="0"/>
    <n v="0"/>
    <n v="0"/>
    <n v="0"/>
    <s v="FED HOUSNG &amp; COMM DEV FND"/>
    <s v="FHCD RNTN MLT-SVC CTR EMER C14"/>
    <s v="PROGRAM YEAR PROJECTS"/>
    <s v="Default"/>
  </r>
  <r>
    <x v="0"/>
    <s v="1122961"/>
    <s v="350047"/>
    <x v="108"/>
    <s v="5590000"/>
    <n v="2015"/>
    <x v="3"/>
    <x v="108"/>
    <n v="0"/>
    <n v="0"/>
    <n v="1503.16"/>
    <n v="0"/>
    <n v="-1503.16"/>
    <s v="N/A"/>
    <n v="1503.16"/>
    <n v="0"/>
    <n v="0"/>
    <n v="0"/>
    <n v="0"/>
    <n v="0"/>
    <n v="0"/>
    <n v="0"/>
    <n v="0"/>
    <n v="0"/>
    <n v="0"/>
    <n v="0"/>
    <n v="0"/>
    <s v="FED HOUSNG &amp; COMM DEV FND"/>
    <s v="FHCD RNTN MLT-SVC CTR EMER C14"/>
    <s v="PROGRAM YEAR PROJECTS"/>
    <s v="HOUSING AND COMMUNITY DEVELOPMENT"/>
  </r>
  <r>
    <x v="0"/>
    <s v="1122962"/>
    <s v="000000"/>
    <x v="6"/>
    <s v="0000000"/>
    <n v="2015"/>
    <x v="0"/>
    <x v="6"/>
    <n v="0"/>
    <n v="0"/>
    <n v="0"/>
    <n v="0"/>
    <n v="0"/>
    <s v="N/A"/>
    <n v="16547.439999999999"/>
    <n v="0"/>
    <n v="0"/>
    <n v="-16547.439999999999"/>
    <n v="0"/>
    <n v="0"/>
    <n v="0"/>
    <n v="0"/>
    <n v="0"/>
    <n v="0"/>
    <n v="0"/>
    <n v="0"/>
    <n v="0"/>
    <s v="FED HOUSNG &amp; COMM DEV FND"/>
    <s v="FHCD YWCA EMER SHLTR ASST C14"/>
    <s v="DEFAULT"/>
    <s v="Default"/>
  </r>
  <r>
    <x v="0"/>
    <s v="1122962"/>
    <s v="000000"/>
    <x v="9"/>
    <s v="0000000"/>
    <n v="2015"/>
    <x v="0"/>
    <x v="9"/>
    <n v="0"/>
    <n v="0"/>
    <n v="-12730.94"/>
    <n v="0"/>
    <n v="12730.94"/>
    <s v="N/A"/>
    <n v="0"/>
    <n v="0"/>
    <n v="0"/>
    <n v="0"/>
    <n v="0"/>
    <n v="0"/>
    <n v="-12730.94"/>
    <n v="0"/>
    <n v="0"/>
    <n v="0"/>
    <n v="0"/>
    <n v="0"/>
    <n v="0"/>
    <s v="FED HOUSNG &amp; COMM DEV FND"/>
    <s v="FHCD YWCA EMER SHLTR ASST C14"/>
    <s v="DEFAULT"/>
    <s v="Default"/>
  </r>
  <r>
    <x v="0"/>
    <s v="1122962"/>
    <s v="000000"/>
    <x v="29"/>
    <s v="0000000"/>
    <n v="2015"/>
    <x v="1"/>
    <x v="29"/>
    <n v="0"/>
    <n v="0"/>
    <n v="-3816.5"/>
    <n v="0"/>
    <n v="3816.5"/>
    <s v="N/A"/>
    <n v="-16547.439999999999"/>
    <n v="0"/>
    <n v="0"/>
    <n v="0"/>
    <n v="0"/>
    <n v="0"/>
    <n v="12730.94"/>
    <n v="0"/>
    <n v="0"/>
    <n v="0"/>
    <n v="0"/>
    <n v="0"/>
    <n v="0"/>
    <s v="FED HOUSNG &amp; COMM DEV FND"/>
    <s v="FHCD YWCA EMER SHLTR ASST C14"/>
    <s v="DEFAULT"/>
    <s v="Default"/>
  </r>
  <r>
    <x v="0"/>
    <s v="1122962"/>
    <s v="350047"/>
    <x v="55"/>
    <s v="0000000"/>
    <n v="2015"/>
    <x v="4"/>
    <x v="55"/>
    <n v="0"/>
    <n v="0"/>
    <n v="0"/>
    <n v="0"/>
    <n v="0"/>
    <s v="N/A"/>
    <n v="0"/>
    <n v="-16547.439999999999"/>
    <n v="0"/>
    <n v="16547.439999999999"/>
    <n v="0"/>
    <n v="0"/>
    <n v="0"/>
    <n v="0"/>
    <n v="0"/>
    <n v="0"/>
    <n v="0"/>
    <n v="0"/>
    <n v="0"/>
    <s v="FED HOUSNG &amp; COMM DEV FND"/>
    <s v="FHCD YWCA EMER SHLTR ASST C14"/>
    <s v="PROGRAM YEAR PROJECTS"/>
    <s v="Default"/>
  </r>
  <r>
    <x v="0"/>
    <s v="1122962"/>
    <s v="350047"/>
    <x v="108"/>
    <s v="5590000"/>
    <n v="2015"/>
    <x v="3"/>
    <x v="108"/>
    <n v="0"/>
    <n v="0"/>
    <n v="-10043.880000000001"/>
    <n v="0"/>
    <n v="10043.880000000001"/>
    <s v="N/A"/>
    <n v="-26591.32"/>
    <n v="16547.439999999999"/>
    <n v="0"/>
    <n v="0"/>
    <n v="0"/>
    <n v="0"/>
    <n v="0"/>
    <n v="0"/>
    <n v="0"/>
    <n v="0"/>
    <n v="0"/>
    <n v="0"/>
    <n v="0"/>
    <s v="FED HOUSNG &amp; COMM DEV FND"/>
    <s v="FHCD YWCA EMER SHLTR ASST C14"/>
    <s v="PROGRAM YEAR PROJECTS"/>
    <s v="HOUSING AND COMMUNITY DEVELOPMENT"/>
  </r>
  <r>
    <x v="0"/>
    <s v="1122963"/>
    <s v="000000"/>
    <x v="6"/>
    <s v="0000000"/>
    <n v="2015"/>
    <x v="0"/>
    <x v="6"/>
    <n v="0"/>
    <n v="0"/>
    <n v="0"/>
    <n v="0"/>
    <n v="0"/>
    <s v="N/A"/>
    <n v="0"/>
    <n v="0"/>
    <n v="0"/>
    <n v="0"/>
    <n v="0"/>
    <n v="0"/>
    <n v="0"/>
    <n v="0"/>
    <n v="0"/>
    <n v="0"/>
    <n v="0"/>
    <n v="0"/>
    <n v="0"/>
    <s v="FED HOUSNG &amp; COMM DEV FND"/>
    <s v="FHCD HSPTLTY HSE EMR SHLTR C14"/>
    <s v="DEFAULT"/>
    <s v="Default"/>
  </r>
  <r>
    <x v="0"/>
    <s v="1122963"/>
    <s v="000000"/>
    <x v="9"/>
    <s v="0000000"/>
    <n v="2015"/>
    <x v="0"/>
    <x v="9"/>
    <n v="0"/>
    <n v="0"/>
    <n v="0"/>
    <n v="0"/>
    <n v="0"/>
    <s v="N/A"/>
    <n v="-4950"/>
    <n v="0"/>
    <n v="0"/>
    <n v="0"/>
    <n v="0"/>
    <n v="0"/>
    <n v="4950"/>
    <n v="0"/>
    <n v="0"/>
    <n v="0"/>
    <n v="0"/>
    <n v="0"/>
    <n v="0"/>
    <s v="FED HOUSNG &amp; COMM DEV FND"/>
    <s v="FHCD HSPTLTY HSE EMR SHLTR C14"/>
    <s v="DEFAULT"/>
    <s v="Default"/>
  </r>
  <r>
    <x v="0"/>
    <s v="1122963"/>
    <s v="000000"/>
    <x v="29"/>
    <s v="0000000"/>
    <n v="2015"/>
    <x v="1"/>
    <x v="29"/>
    <n v="0"/>
    <n v="0"/>
    <n v="-4950"/>
    <n v="0"/>
    <n v="4950"/>
    <s v="N/A"/>
    <n v="0"/>
    <n v="0"/>
    <n v="0"/>
    <n v="0"/>
    <n v="0"/>
    <n v="0"/>
    <n v="-4950"/>
    <n v="0"/>
    <n v="0"/>
    <n v="0"/>
    <n v="0"/>
    <n v="0"/>
    <n v="0"/>
    <s v="FED HOUSNG &amp; COMM DEV FND"/>
    <s v="FHCD HSPTLTY HSE EMR SHLTR C14"/>
    <s v="DEFAULT"/>
    <s v="Default"/>
  </r>
  <r>
    <x v="0"/>
    <s v="1122963"/>
    <s v="350047"/>
    <x v="55"/>
    <s v="0000000"/>
    <n v="2015"/>
    <x v="4"/>
    <x v="55"/>
    <n v="0"/>
    <n v="0"/>
    <n v="0"/>
    <n v="0"/>
    <n v="0"/>
    <s v="N/A"/>
    <n v="0"/>
    <n v="0"/>
    <n v="0"/>
    <n v="0"/>
    <n v="0"/>
    <n v="0"/>
    <n v="0"/>
    <n v="0"/>
    <n v="0"/>
    <n v="0"/>
    <n v="0"/>
    <n v="0"/>
    <n v="0"/>
    <s v="FED HOUSNG &amp; COMM DEV FND"/>
    <s v="FHCD HSPTLTY HSE EMR SHLTR C14"/>
    <s v="PROGRAM YEAR PROJECTS"/>
    <s v="Default"/>
  </r>
  <r>
    <x v="0"/>
    <s v="1122963"/>
    <s v="350047"/>
    <x v="108"/>
    <s v="5590000"/>
    <n v="2015"/>
    <x v="3"/>
    <x v="108"/>
    <n v="0"/>
    <n v="0"/>
    <n v="0"/>
    <n v="0"/>
    <n v="0"/>
    <s v="N/A"/>
    <n v="0"/>
    <n v="0"/>
    <n v="0"/>
    <n v="0"/>
    <n v="0"/>
    <n v="0"/>
    <n v="0"/>
    <n v="0"/>
    <n v="0"/>
    <n v="0"/>
    <n v="0"/>
    <n v="0"/>
    <n v="0"/>
    <s v="FED HOUSNG &amp; COMM DEV FND"/>
    <s v="FHCD HSPTLTY HSE EMR SHLTR C14"/>
    <s v="PROGRAM YEAR PROJECTS"/>
    <s v="HOUSING AND COMMUNITY DEVELOPMENT"/>
  </r>
  <r>
    <x v="0"/>
    <s v="1122964"/>
    <s v="000000"/>
    <x v="6"/>
    <s v="0000000"/>
    <n v="2015"/>
    <x v="0"/>
    <x v="6"/>
    <n v="0"/>
    <n v="0"/>
    <n v="0"/>
    <n v="0"/>
    <n v="0"/>
    <s v="N/A"/>
    <n v="0"/>
    <n v="0"/>
    <n v="0"/>
    <n v="0"/>
    <n v="0"/>
    <n v="0"/>
    <n v="0"/>
    <n v="0"/>
    <n v="0"/>
    <n v="0"/>
    <n v="0"/>
    <n v="0"/>
    <n v="0"/>
    <s v="FED HOUSNG &amp; COMM DEV FND"/>
    <s v="FHCD HPLNK SVC CTR-EVCTN P C14"/>
    <s v="DEFAULT"/>
    <s v="Default"/>
  </r>
  <r>
    <x v="0"/>
    <s v="1122964"/>
    <s v="000000"/>
    <x v="9"/>
    <s v="0000000"/>
    <n v="2015"/>
    <x v="0"/>
    <x v="9"/>
    <n v="0"/>
    <n v="0"/>
    <n v="0"/>
    <n v="0"/>
    <n v="0"/>
    <s v="N/A"/>
    <n v="0"/>
    <n v="0"/>
    <n v="0"/>
    <n v="0"/>
    <n v="0"/>
    <n v="0"/>
    <n v="0"/>
    <n v="0"/>
    <n v="0"/>
    <n v="0"/>
    <n v="0"/>
    <n v="0"/>
    <n v="0"/>
    <s v="FED HOUSNG &amp; COMM DEV FND"/>
    <s v="FHCD HPLNK SVC CTR-EVCTN P C14"/>
    <s v="DEFAULT"/>
    <s v="Default"/>
  </r>
  <r>
    <x v="0"/>
    <s v="1122964"/>
    <s v="000000"/>
    <x v="29"/>
    <s v="0000000"/>
    <n v="2015"/>
    <x v="1"/>
    <x v="29"/>
    <n v="0"/>
    <n v="0"/>
    <n v="0"/>
    <n v="0"/>
    <n v="0"/>
    <s v="N/A"/>
    <n v="0"/>
    <n v="0"/>
    <n v="0"/>
    <n v="0"/>
    <n v="0"/>
    <n v="0"/>
    <n v="0"/>
    <n v="0"/>
    <n v="0"/>
    <n v="0"/>
    <n v="0"/>
    <n v="0"/>
    <n v="0"/>
    <s v="FED HOUSNG &amp; COMM DEV FND"/>
    <s v="FHCD HPLNK SVC CTR-EVCTN P C14"/>
    <s v="DEFAULT"/>
    <s v="Default"/>
  </r>
  <r>
    <x v="0"/>
    <s v="1122964"/>
    <s v="350047"/>
    <x v="55"/>
    <s v="0000000"/>
    <n v="2015"/>
    <x v="4"/>
    <x v="55"/>
    <n v="0"/>
    <n v="0"/>
    <n v="0"/>
    <n v="0"/>
    <n v="0"/>
    <s v="N/A"/>
    <n v="0"/>
    <n v="0"/>
    <n v="0"/>
    <n v="0"/>
    <n v="0"/>
    <n v="0"/>
    <n v="0"/>
    <n v="0"/>
    <n v="0"/>
    <n v="0"/>
    <n v="0"/>
    <n v="0"/>
    <n v="0"/>
    <s v="FED HOUSNG &amp; COMM DEV FND"/>
    <s v="FHCD HPLNK SVC CTR-EVCTN P C14"/>
    <s v="PROGRAM YEAR PROJECTS"/>
    <s v="Default"/>
  </r>
  <r>
    <x v="0"/>
    <s v="1122964"/>
    <s v="350047"/>
    <x v="108"/>
    <s v="5590000"/>
    <n v="2015"/>
    <x v="3"/>
    <x v="108"/>
    <n v="0"/>
    <n v="0"/>
    <n v="0"/>
    <n v="0"/>
    <n v="0"/>
    <s v="N/A"/>
    <n v="0"/>
    <n v="0"/>
    <n v="0"/>
    <n v="0"/>
    <n v="0"/>
    <n v="0"/>
    <n v="0"/>
    <n v="0"/>
    <n v="0"/>
    <n v="0"/>
    <n v="0"/>
    <n v="0"/>
    <n v="0"/>
    <s v="FED HOUSNG &amp; COMM DEV FND"/>
    <s v="FHCD HPLNK SVC CTR-EVCTN P C14"/>
    <s v="PROGRAM YEAR PROJECTS"/>
    <s v="HOUSING AND COMMUNITY DEVELOPMENT"/>
  </r>
  <r>
    <x v="0"/>
    <s v="1122965"/>
    <s v="000000"/>
    <x v="6"/>
    <s v="0000000"/>
    <n v="2015"/>
    <x v="0"/>
    <x v="6"/>
    <n v="0"/>
    <n v="0"/>
    <n v="-18506.25"/>
    <n v="0"/>
    <n v="18506.25"/>
    <s v="N/A"/>
    <n v="-18506.25"/>
    <n v="0"/>
    <n v="0"/>
    <n v="0"/>
    <n v="0"/>
    <n v="0"/>
    <n v="0"/>
    <n v="0"/>
    <n v="0"/>
    <n v="0"/>
    <n v="0"/>
    <n v="0"/>
    <n v="0"/>
    <s v="FED HOUSNG &amp; COMM DEV FND"/>
    <s v="FHCD HPLNK SVC CTR-FOOD BK C14"/>
    <s v="DEFAULT"/>
    <s v="Default"/>
  </r>
  <r>
    <x v="0"/>
    <s v="1122965"/>
    <s v="000000"/>
    <x v="9"/>
    <s v="0000000"/>
    <n v="2015"/>
    <x v="0"/>
    <x v="9"/>
    <n v="0"/>
    <n v="0"/>
    <n v="0"/>
    <n v="0"/>
    <n v="0"/>
    <s v="N/A"/>
    <n v="0"/>
    <n v="0"/>
    <n v="0"/>
    <n v="0"/>
    <n v="0"/>
    <n v="0"/>
    <n v="0"/>
    <n v="0"/>
    <n v="0"/>
    <n v="0"/>
    <n v="0"/>
    <n v="0"/>
    <n v="0"/>
    <s v="FED HOUSNG &amp; COMM DEV FND"/>
    <s v="FHCD HPLNK SVC CTR-FOOD BK C14"/>
    <s v="DEFAULT"/>
    <s v="Default"/>
  </r>
  <r>
    <x v="0"/>
    <s v="1122965"/>
    <s v="000000"/>
    <x v="29"/>
    <s v="0000000"/>
    <n v="2015"/>
    <x v="1"/>
    <x v="29"/>
    <n v="0"/>
    <n v="0"/>
    <n v="0"/>
    <n v="0"/>
    <n v="0"/>
    <s v="N/A"/>
    <n v="0"/>
    <n v="0"/>
    <n v="0"/>
    <n v="0"/>
    <n v="0"/>
    <n v="0"/>
    <n v="0"/>
    <n v="0"/>
    <n v="0"/>
    <n v="0"/>
    <n v="0"/>
    <n v="0"/>
    <n v="0"/>
    <s v="FED HOUSNG &amp; COMM DEV FND"/>
    <s v="FHCD HPLNK SVC CTR-FOOD BK C14"/>
    <s v="DEFAULT"/>
    <s v="Default"/>
  </r>
  <r>
    <x v="0"/>
    <s v="1122965"/>
    <s v="350047"/>
    <x v="55"/>
    <s v="0000000"/>
    <n v="2015"/>
    <x v="4"/>
    <x v="55"/>
    <n v="0"/>
    <n v="0"/>
    <n v="0"/>
    <n v="0"/>
    <n v="0"/>
    <s v="N/A"/>
    <n v="0"/>
    <n v="0"/>
    <n v="0"/>
    <n v="0"/>
    <n v="0"/>
    <n v="0"/>
    <n v="0"/>
    <n v="0"/>
    <n v="0"/>
    <n v="0"/>
    <n v="0"/>
    <n v="0"/>
    <n v="0"/>
    <s v="FED HOUSNG &amp; COMM DEV FND"/>
    <s v="FHCD HPLNK SVC CTR-FOOD BK C14"/>
    <s v="PROGRAM YEAR PROJECTS"/>
    <s v="Default"/>
  </r>
  <r>
    <x v="0"/>
    <s v="1122965"/>
    <s v="350047"/>
    <x v="108"/>
    <s v="5590000"/>
    <n v="2015"/>
    <x v="3"/>
    <x v="108"/>
    <n v="0"/>
    <n v="0"/>
    <n v="0"/>
    <n v="0"/>
    <n v="0"/>
    <s v="N/A"/>
    <n v="0"/>
    <n v="0"/>
    <n v="0"/>
    <n v="0"/>
    <n v="0"/>
    <n v="0"/>
    <n v="0"/>
    <n v="0"/>
    <n v="0"/>
    <n v="0"/>
    <n v="0"/>
    <n v="0"/>
    <n v="0"/>
    <s v="FED HOUSNG &amp; COMM DEV FND"/>
    <s v="FHCD HPLNK SVC CTR-FOOD BK C14"/>
    <s v="PROGRAM YEAR PROJECTS"/>
    <s v="HOUSING AND COMMUNITY DEVELOPMENT"/>
  </r>
  <r>
    <x v="0"/>
    <s v="1122966"/>
    <s v="000000"/>
    <x v="6"/>
    <s v="0000000"/>
    <n v="2015"/>
    <x v="0"/>
    <x v="6"/>
    <n v="0"/>
    <n v="0"/>
    <n v="0"/>
    <n v="0"/>
    <n v="0"/>
    <s v="N/A"/>
    <n v="15978.140000000001"/>
    <n v="-15978.140000000001"/>
    <n v="0"/>
    <n v="0"/>
    <n v="0"/>
    <n v="0"/>
    <n v="0"/>
    <n v="0"/>
    <n v="0"/>
    <n v="0"/>
    <n v="0"/>
    <n v="0"/>
    <n v="0"/>
    <s v="FED HOUSNG &amp; COMM DEV FND"/>
    <s v="FHCD HPLNK KNMR FMLY SHLTR C14"/>
    <s v="DEFAULT"/>
    <s v="Default"/>
  </r>
  <r>
    <x v="0"/>
    <s v="1122966"/>
    <s v="000000"/>
    <x v="9"/>
    <s v="0000000"/>
    <n v="2015"/>
    <x v="0"/>
    <x v="9"/>
    <n v="0"/>
    <n v="0"/>
    <n v="0"/>
    <n v="0"/>
    <n v="0"/>
    <s v="N/A"/>
    <n v="0"/>
    <n v="0"/>
    <n v="0"/>
    <n v="0"/>
    <n v="0"/>
    <n v="0"/>
    <n v="0"/>
    <n v="0"/>
    <n v="0"/>
    <n v="0"/>
    <n v="0"/>
    <n v="0"/>
    <n v="0"/>
    <s v="FED HOUSNG &amp; COMM DEV FND"/>
    <s v="FHCD HPLNK KNMR FMLY SHLTR C14"/>
    <s v="DEFAULT"/>
    <s v="Default"/>
  </r>
  <r>
    <x v="0"/>
    <s v="1122966"/>
    <s v="000000"/>
    <x v="29"/>
    <s v="0000000"/>
    <n v="2015"/>
    <x v="1"/>
    <x v="29"/>
    <n v="0"/>
    <n v="0"/>
    <n v="-15978.140000000001"/>
    <n v="0"/>
    <n v="15978.140000000001"/>
    <s v="N/A"/>
    <n v="-15978.140000000001"/>
    <n v="0"/>
    <n v="0"/>
    <n v="0"/>
    <n v="0"/>
    <n v="0"/>
    <n v="0"/>
    <n v="0"/>
    <n v="0"/>
    <n v="0"/>
    <n v="0"/>
    <n v="0"/>
    <n v="0"/>
    <s v="FED HOUSNG &amp; COMM DEV FND"/>
    <s v="FHCD HPLNK KNMR FMLY SHLTR C14"/>
    <s v="DEFAULT"/>
    <s v="Default"/>
  </r>
  <r>
    <x v="0"/>
    <s v="1122966"/>
    <s v="350047"/>
    <x v="55"/>
    <s v="0000000"/>
    <n v="2015"/>
    <x v="4"/>
    <x v="55"/>
    <n v="0"/>
    <n v="0"/>
    <n v="0"/>
    <n v="0"/>
    <n v="0"/>
    <s v="N/A"/>
    <n v="0"/>
    <n v="0"/>
    <n v="0"/>
    <n v="0"/>
    <n v="0"/>
    <n v="0"/>
    <n v="0"/>
    <n v="0"/>
    <n v="0"/>
    <n v="0"/>
    <n v="0"/>
    <n v="0"/>
    <n v="0"/>
    <s v="FED HOUSNG &amp; COMM DEV FND"/>
    <s v="FHCD HPLNK KNMR FMLY SHLTR C14"/>
    <s v="PROGRAM YEAR PROJECTS"/>
    <s v="Default"/>
  </r>
  <r>
    <x v="0"/>
    <s v="1122966"/>
    <s v="350047"/>
    <x v="108"/>
    <s v="5590000"/>
    <n v="2015"/>
    <x v="3"/>
    <x v="108"/>
    <n v="0"/>
    <n v="0"/>
    <n v="0"/>
    <n v="0"/>
    <n v="0"/>
    <s v="N/A"/>
    <n v="0"/>
    <n v="0"/>
    <n v="0"/>
    <n v="0"/>
    <n v="0"/>
    <n v="0"/>
    <n v="0"/>
    <n v="0"/>
    <n v="0"/>
    <n v="0"/>
    <n v="0"/>
    <n v="0"/>
    <n v="0"/>
    <s v="FED HOUSNG &amp; COMM DEV FND"/>
    <s v="FHCD HPLNK KNMR FMLY SHLTR C14"/>
    <s v="PROGRAM YEAR PROJECTS"/>
    <s v="HOUSING AND COMMUNITY DEVELOPMENT"/>
  </r>
  <r>
    <x v="0"/>
    <s v="1122968"/>
    <s v="000000"/>
    <x v="6"/>
    <s v="0000000"/>
    <n v="2015"/>
    <x v="0"/>
    <x v="6"/>
    <n v="0"/>
    <n v="0"/>
    <n v="-21974.16"/>
    <n v="0"/>
    <n v="21974.16"/>
    <s v="N/A"/>
    <n v="-18764.32"/>
    <n v="-3209.84"/>
    <n v="0"/>
    <n v="0"/>
    <n v="0"/>
    <n v="0"/>
    <n v="0"/>
    <n v="0"/>
    <n v="0"/>
    <n v="0"/>
    <n v="0"/>
    <n v="0"/>
    <n v="0"/>
    <s v="FED HOUSNG &amp; COMM DEV FND"/>
    <s v="FHCD REDMOND CDBG PROG ADM C14"/>
    <s v="DEFAULT"/>
    <s v="Default"/>
  </r>
  <r>
    <x v="0"/>
    <s v="1122968"/>
    <s v="000000"/>
    <x v="9"/>
    <s v="0000000"/>
    <n v="2015"/>
    <x v="0"/>
    <x v="9"/>
    <n v="0"/>
    <n v="0"/>
    <n v="0"/>
    <n v="0"/>
    <n v="0"/>
    <s v="N/A"/>
    <n v="0"/>
    <n v="0"/>
    <n v="0"/>
    <n v="0"/>
    <n v="0"/>
    <n v="0"/>
    <n v="0"/>
    <n v="0"/>
    <n v="0"/>
    <n v="0"/>
    <n v="0"/>
    <n v="0"/>
    <n v="0"/>
    <s v="FED HOUSNG &amp; COMM DEV FND"/>
    <s v="FHCD REDMOND CDBG PROG ADM C14"/>
    <s v="DEFAULT"/>
    <s v="Default"/>
  </r>
  <r>
    <x v="0"/>
    <s v="1122968"/>
    <s v="000000"/>
    <x v="29"/>
    <s v="0000000"/>
    <n v="2015"/>
    <x v="1"/>
    <x v="29"/>
    <n v="0"/>
    <n v="0"/>
    <n v="-3209.84"/>
    <n v="0"/>
    <n v="3209.84"/>
    <s v="N/A"/>
    <n v="-3209.84"/>
    <n v="0"/>
    <n v="0"/>
    <n v="0"/>
    <n v="0"/>
    <n v="0"/>
    <n v="0"/>
    <n v="0"/>
    <n v="0"/>
    <n v="0"/>
    <n v="0"/>
    <n v="0"/>
    <n v="0"/>
    <s v="FED HOUSNG &amp; COMM DEV FND"/>
    <s v="FHCD REDMOND CDBG PROG ADM C14"/>
    <s v="DEFAULT"/>
    <s v="Default"/>
  </r>
  <r>
    <x v="0"/>
    <s v="1122968"/>
    <s v="350047"/>
    <x v="55"/>
    <s v="0000000"/>
    <n v="2015"/>
    <x v="4"/>
    <x v="55"/>
    <n v="0"/>
    <n v="0"/>
    <n v="0"/>
    <n v="0"/>
    <n v="0"/>
    <s v="N/A"/>
    <n v="0"/>
    <n v="0"/>
    <n v="0"/>
    <n v="0"/>
    <n v="0"/>
    <n v="0"/>
    <n v="0"/>
    <n v="0"/>
    <n v="0"/>
    <n v="0"/>
    <n v="0"/>
    <n v="0"/>
    <n v="0"/>
    <s v="FED HOUSNG &amp; COMM DEV FND"/>
    <s v="FHCD REDMOND CDBG PROG ADM C14"/>
    <s v="PROGRAM YEAR PROJECTS"/>
    <s v="Default"/>
  </r>
  <r>
    <x v="0"/>
    <s v="1122968"/>
    <s v="350047"/>
    <x v="108"/>
    <s v="5590000"/>
    <n v="2015"/>
    <x v="3"/>
    <x v="108"/>
    <n v="0"/>
    <n v="0"/>
    <n v="0.8"/>
    <n v="0"/>
    <n v="-0.8"/>
    <s v="N/A"/>
    <n v="0.8"/>
    <n v="0"/>
    <n v="0"/>
    <n v="0"/>
    <n v="0"/>
    <n v="0"/>
    <n v="0"/>
    <n v="0"/>
    <n v="0"/>
    <n v="0"/>
    <n v="0"/>
    <n v="0"/>
    <n v="0"/>
    <s v="FED HOUSNG &amp; COMM DEV FND"/>
    <s v="FHCD REDMOND CDBG PROG ADM C14"/>
    <s v="PROGRAM YEAR PROJECTS"/>
    <s v="HOUSING AND COMMUNITY DEVELOPMENT"/>
  </r>
  <r>
    <x v="0"/>
    <s v="1122969"/>
    <s v="000000"/>
    <x v="6"/>
    <s v="0000000"/>
    <n v="2015"/>
    <x v="0"/>
    <x v="6"/>
    <n v="0"/>
    <n v="0"/>
    <n v="0"/>
    <n v="0"/>
    <n v="0"/>
    <s v="N/A"/>
    <n v="8637.25"/>
    <n v="-8637.25"/>
    <n v="0"/>
    <n v="0"/>
    <n v="0"/>
    <n v="0"/>
    <n v="0"/>
    <n v="0"/>
    <n v="0"/>
    <n v="0"/>
    <n v="0"/>
    <n v="0"/>
    <n v="0"/>
    <s v="FED HOUSNG &amp; COMM DEV FND"/>
    <s v="FHCD YOUTH HVN EMER SHLTR C4"/>
    <s v="DEFAULT"/>
    <s v="Default"/>
  </r>
  <r>
    <x v="0"/>
    <s v="1122969"/>
    <s v="000000"/>
    <x v="9"/>
    <s v="0000000"/>
    <n v="2015"/>
    <x v="0"/>
    <x v="9"/>
    <n v="0"/>
    <n v="0"/>
    <n v="0"/>
    <n v="0"/>
    <n v="0"/>
    <s v="N/A"/>
    <n v="0"/>
    <n v="0"/>
    <n v="0"/>
    <n v="0"/>
    <n v="0"/>
    <n v="0"/>
    <n v="0"/>
    <n v="0"/>
    <n v="0"/>
    <n v="0"/>
    <n v="0"/>
    <n v="0"/>
    <n v="0"/>
    <s v="FED HOUSNG &amp; COMM DEV FND"/>
    <s v="FHCD YOUTH HVN EMER SHLTR C4"/>
    <s v="DEFAULT"/>
    <s v="Default"/>
  </r>
  <r>
    <x v="0"/>
    <s v="1122969"/>
    <s v="000000"/>
    <x v="29"/>
    <s v="0000000"/>
    <n v="2015"/>
    <x v="1"/>
    <x v="29"/>
    <n v="0"/>
    <n v="0"/>
    <n v="-8637.25"/>
    <n v="0"/>
    <n v="8637.25"/>
    <s v="N/A"/>
    <n v="-8637.25"/>
    <n v="0"/>
    <n v="0"/>
    <n v="0"/>
    <n v="0"/>
    <n v="0"/>
    <n v="0"/>
    <n v="0"/>
    <n v="0"/>
    <n v="0"/>
    <n v="0"/>
    <n v="0"/>
    <n v="0"/>
    <s v="FED HOUSNG &amp; COMM DEV FND"/>
    <s v="FHCD YOUTH HVN EMER SHLTR C4"/>
    <s v="DEFAULT"/>
    <s v="Default"/>
  </r>
  <r>
    <x v="0"/>
    <s v="1122969"/>
    <s v="350047"/>
    <x v="55"/>
    <s v="0000000"/>
    <n v="2015"/>
    <x v="4"/>
    <x v="55"/>
    <n v="0"/>
    <n v="0"/>
    <n v="0"/>
    <n v="0"/>
    <n v="0"/>
    <s v="N/A"/>
    <n v="0"/>
    <n v="0"/>
    <n v="0"/>
    <n v="0"/>
    <n v="0"/>
    <n v="0"/>
    <n v="0"/>
    <n v="0"/>
    <n v="0"/>
    <n v="0"/>
    <n v="0"/>
    <n v="0"/>
    <n v="0"/>
    <s v="FED HOUSNG &amp; COMM DEV FND"/>
    <s v="FHCD YOUTH HVN EMER SHLTR C4"/>
    <s v="PROGRAM YEAR PROJECTS"/>
    <s v="Default"/>
  </r>
  <r>
    <x v="0"/>
    <s v="1122969"/>
    <s v="350047"/>
    <x v="108"/>
    <s v="5590000"/>
    <n v="2015"/>
    <x v="3"/>
    <x v="108"/>
    <n v="0"/>
    <n v="0"/>
    <n v="0"/>
    <n v="0"/>
    <n v="0"/>
    <s v="N/A"/>
    <n v="0"/>
    <n v="0"/>
    <n v="0"/>
    <n v="0"/>
    <n v="0"/>
    <n v="0"/>
    <n v="0"/>
    <n v="0"/>
    <n v="0"/>
    <n v="0"/>
    <n v="0"/>
    <n v="0"/>
    <n v="0"/>
    <s v="FED HOUSNG &amp; COMM DEV FND"/>
    <s v="FHCD YOUTH HVN EMER SHLTR C4"/>
    <s v="PROGRAM YEAR PROJECTS"/>
    <s v="HOUSING AND COMMUNITY DEVELOPMENT"/>
  </r>
  <r>
    <x v="0"/>
    <s v="1122970"/>
    <s v="000000"/>
    <x v="6"/>
    <s v="0000000"/>
    <n v="2015"/>
    <x v="0"/>
    <x v="6"/>
    <n v="0"/>
    <n v="0"/>
    <n v="-7500"/>
    <n v="0"/>
    <n v="7500"/>
    <s v="N/A"/>
    <n v="-7500"/>
    <n v="0"/>
    <n v="0"/>
    <n v="0"/>
    <n v="0"/>
    <n v="0"/>
    <n v="0"/>
    <n v="0"/>
    <n v="0"/>
    <n v="0"/>
    <n v="0"/>
    <n v="0"/>
    <n v="0"/>
    <s v="FED HOUSNG &amp; COMM DEV FND"/>
    <s v="FHCD KC BAR ASSN HSG JSTC C14"/>
    <s v="DEFAULT"/>
    <s v="Default"/>
  </r>
  <r>
    <x v="0"/>
    <s v="1122970"/>
    <s v="000000"/>
    <x v="9"/>
    <s v="0000000"/>
    <n v="2015"/>
    <x v="0"/>
    <x v="9"/>
    <n v="0"/>
    <n v="0"/>
    <n v="-155.67000000000002"/>
    <n v="0"/>
    <n v="155.67000000000002"/>
    <s v="N/A"/>
    <n v="0"/>
    <n v="0"/>
    <n v="0"/>
    <n v="0"/>
    <n v="0"/>
    <n v="0"/>
    <n v="-155.67000000000002"/>
    <n v="0"/>
    <n v="0"/>
    <n v="0"/>
    <n v="0"/>
    <n v="0"/>
    <n v="0"/>
    <s v="FED HOUSNG &amp; COMM DEV FND"/>
    <s v="FHCD KC BAR ASSN HSG JSTC C14"/>
    <s v="DEFAULT"/>
    <s v="Default"/>
  </r>
  <r>
    <x v="0"/>
    <s v="1122970"/>
    <s v="000000"/>
    <x v="29"/>
    <s v="0000000"/>
    <n v="2015"/>
    <x v="1"/>
    <x v="29"/>
    <n v="0"/>
    <n v="0"/>
    <n v="155.67000000000002"/>
    <n v="0"/>
    <n v="-155.67000000000002"/>
    <s v="N/A"/>
    <n v="0"/>
    <n v="0"/>
    <n v="0"/>
    <n v="0"/>
    <n v="0"/>
    <n v="0"/>
    <n v="155.67000000000002"/>
    <n v="0"/>
    <n v="0"/>
    <n v="0"/>
    <n v="0"/>
    <n v="0"/>
    <n v="0"/>
    <s v="FED HOUSNG &amp; COMM DEV FND"/>
    <s v="FHCD KC BAR ASSN HSG JSTC C14"/>
    <s v="DEFAULT"/>
    <s v="Default"/>
  </r>
  <r>
    <x v="0"/>
    <s v="1122970"/>
    <s v="350047"/>
    <x v="55"/>
    <s v="0000000"/>
    <n v="2015"/>
    <x v="4"/>
    <x v="55"/>
    <n v="0"/>
    <n v="0"/>
    <n v="0"/>
    <n v="0"/>
    <n v="0"/>
    <s v="N/A"/>
    <n v="0"/>
    <n v="0"/>
    <n v="0"/>
    <n v="0"/>
    <n v="0"/>
    <n v="0"/>
    <n v="0"/>
    <n v="0"/>
    <n v="0"/>
    <n v="0"/>
    <n v="0"/>
    <n v="0"/>
    <n v="0"/>
    <s v="FED HOUSNG &amp; COMM DEV FND"/>
    <s v="FHCD KC BAR ASSN HSG JSTC C14"/>
    <s v="PROGRAM YEAR PROJECTS"/>
    <s v="Default"/>
  </r>
  <r>
    <x v="0"/>
    <s v="1122970"/>
    <s v="350047"/>
    <x v="108"/>
    <s v="5590000"/>
    <n v="2015"/>
    <x v="3"/>
    <x v="108"/>
    <n v="0"/>
    <n v="0"/>
    <n v="0"/>
    <n v="0"/>
    <n v="0"/>
    <s v="N/A"/>
    <n v="0"/>
    <n v="0"/>
    <n v="0"/>
    <n v="0"/>
    <n v="0"/>
    <n v="0"/>
    <n v="0"/>
    <n v="0"/>
    <n v="0"/>
    <n v="0"/>
    <n v="0"/>
    <n v="0"/>
    <n v="0"/>
    <s v="FED HOUSNG &amp; COMM DEV FND"/>
    <s v="FHCD KC BAR ASSN HSG JSTC C14"/>
    <s v="PROGRAM YEAR PROJECTS"/>
    <s v="HOUSING AND COMMUNITY DEVELOPMENT"/>
  </r>
  <r>
    <x v="0"/>
    <s v="1122971"/>
    <s v="000000"/>
    <x v="6"/>
    <s v="0000000"/>
    <n v="2015"/>
    <x v="0"/>
    <x v="6"/>
    <n v="0"/>
    <n v="0"/>
    <n v="-6332"/>
    <n v="0"/>
    <n v="6332"/>
    <s v="N/A"/>
    <n v="-6332"/>
    <n v="0"/>
    <n v="0"/>
    <n v="0"/>
    <n v="0"/>
    <n v="0"/>
    <n v="0"/>
    <n v="0"/>
    <n v="0"/>
    <n v="0"/>
    <n v="0"/>
    <n v="0"/>
    <n v="0"/>
    <s v="FED HOUSNG &amp; COMM DEV FND"/>
    <s v="FHCD MAPLE VLLY FDBK PRVNT C14"/>
    <s v="DEFAULT"/>
    <s v="Default"/>
  </r>
  <r>
    <x v="0"/>
    <s v="1122971"/>
    <s v="000000"/>
    <x v="9"/>
    <s v="0000000"/>
    <n v="2015"/>
    <x v="0"/>
    <x v="9"/>
    <n v="0"/>
    <n v="0"/>
    <n v="0"/>
    <n v="0"/>
    <n v="0"/>
    <s v="N/A"/>
    <n v="0"/>
    <n v="0"/>
    <n v="0"/>
    <n v="0"/>
    <n v="0"/>
    <n v="0"/>
    <n v="0"/>
    <n v="0"/>
    <n v="0"/>
    <n v="0"/>
    <n v="0"/>
    <n v="0"/>
    <n v="0"/>
    <s v="FED HOUSNG &amp; COMM DEV FND"/>
    <s v="FHCD MAPLE VLLY FDBK PRVNT C14"/>
    <s v="DEFAULT"/>
    <s v="Default"/>
  </r>
  <r>
    <x v="0"/>
    <s v="1122971"/>
    <s v="000000"/>
    <x v="29"/>
    <s v="0000000"/>
    <n v="2015"/>
    <x v="1"/>
    <x v="29"/>
    <n v="0"/>
    <n v="0"/>
    <n v="0"/>
    <n v="0"/>
    <n v="0"/>
    <s v="N/A"/>
    <n v="0"/>
    <n v="0"/>
    <n v="0"/>
    <n v="0"/>
    <n v="0"/>
    <n v="0"/>
    <n v="0"/>
    <n v="0"/>
    <n v="0"/>
    <n v="0"/>
    <n v="0"/>
    <n v="0"/>
    <n v="0"/>
    <s v="FED HOUSNG &amp; COMM DEV FND"/>
    <s v="FHCD MAPLE VLLY FDBK PRVNT C14"/>
    <s v="DEFAULT"/>
    <s v="Default"/>
  </r>
  <r>
    <x v="0"/>
    <s v="1122971"/>
    <s v="350047"/>
    <x v="55"/>
    <s v="0000000"/>
    <n v="2015"/>
    <x v="4"/>
    <x v="55"/>
    <n v="0"/>
    <n v="0"/>
    <n v="0"/>
    <n v="0"/>
    <n v="0"/>
    <s v="N/A"/>
    <n v="0"/>
    <n v="0"/>
    <n v="0"/>
    <n v="0"/>
    <n v="0"/>
    <n v="0"/>
    <n v="0"/>
    <n v="0"/>
    <n v="0"/>
    <n v="0"/>
    <n v="0"/>
    <n v="0"/>
    <n v="0"/>
    <s v="FED HOUSNG &amp; COMM DEV FND"/>
    <s v="FHCD MAPLE VLLY FDBK PRVNT C14"/>
    <s v="PROGRAM YEAR PROJECTS"/>
    <s v="Default"/>
  </r>
  <r>
    <x v="0"/>
    <s v="1122971"/>
    <s v="350047"/>
    <x v="108"/>
    <s v="5590000"/>
    <n v="2015"/>
    <x v="3"/>
    <x v="108"/>
    <n v="0"/>
    <n v="0"/>
    <n v="0"/>
    <n v="0"/>
    <n v="0"/>
    <s v="N/A"/>
    <n v="0"/>
    <n v="0"/>
    <n v="0"/>
    <n v="0"/>
    <n v="0"/>
    <n v="0"/>
    <n v="0"/>
    <n v="0"/>
    <n v="0"/>
    <n v="0"/>
    <n v="0"/>
    <n v="0"/>
    <n v="0"/>
    <s v="FED HOUSNG &amp; COMM DEV FND"/>
    <s v="FHCD MAPLE VLLY FDBK PRVNT C14"/>
    <s v="PROGRAM YEAR PROJECTS"/>
    <s v="HOUSING AND COMMUNITY DEVELOPMENT"/>
  </r>
  <r>
    <x v="0"/>
    <s v="1122973"/>
    <s v="000000"/>
    <x v="6"/>
    <s v="0000000"/>
    <n v="2015"/>
    <x v="0"/>
    <x v="6"/>
    <n v="0"/>
    <n v="0"/>
    <n v="0"/>
    <n v="0"/>
    <n v="0"/>
    <s v="N/A"/>
    <n v="0"/>
    <n v="0"/>
    <n v="0"/>
    <n v="0"/>
    <n v="0"/>
    <n v="0"/>
    <n v="0"/>
    <n v="0"/>
    <n v="0"/>
    <n v="0"/>
    <n v="0"/>
    <n v="0"/>
    <n v="0"/>
    <s v="FED HOUSNG &amp; COMM DEV FND"/>
    <s v="FHCD PAULETTE O'CONNELL"/>
    <s v="DEFAULT"/>
    <s v="Default"/>
  </r>
  <r>
    <x v="0"/>
    <s v="1122973"/>
    <s v="000000"/>
    <x v="9"/>
    <s v="0000000"/>
    <n v="2015"/>
    <x v="0"/>
    <x v="9"/>
    <n v="0"/>
    <n v="0"/>
    <n v="0"/>
    <n v="0"/>
    <n v="0"/>
    <s v="N/A"/>
    <n v="0"/>
    <n v="0"/>
    <n v="0"/>
    <n v="0"/>
    <n v="0"/>
    <n v="0"/>
    <n v="0"/>
    <n v="0"/>
    <n v="0"/>
    <n v="0"/>
    <n v="0"/>
    <n v="0"/>
    <n v="0"/>
    <s v="FED HOUSNG &amp; COMM DEV FND"/>
    <s v="FHCD PAULETTE O'CONNELL"/>
    <s v="DEFAULT"/>
    <s v="Default"/>
  </r>
  <r>
    <x v="0"/>
    <s v="1122973"/>
    <s v="000000"/>
    <x v="29"/>
    <s v="0000000"/>
    <n v="2015"/>
    <x v="1"/>
    <x v="29"/>
    <n v="0"/>
    <n v="0"/>
    <n v="-235"/>
    <n v="0"/>
    <n v="235"/>
    <s v="N/A"/>
    <n v="0"/>
    <n v="0"/>
    <n v="0"/>
    <n v="0"/>
    <n v="0"/>
    <n v="0"/>
    <n v="-235"/>
    <n v="0"/>
    <n v="0"/>
    <n v="0"/>
    <n v="0"/>
    <n v="0"/>
    <n v="0"/>
    <s v="FED HOUSNG &amp; COMM DEV FND"/>
    <s v="FHCD PAULETTE O'CONNELL"/>
    <s v="DEFAULT"/>
    <s v="Default"/>
  </r>
  <r>
    <x v="0"/>
    <s v="1122973"/>
    <s v="350002"/>
    <x v="43"/>
    <s v="0000000"/>
    <n v="2015"/>
    <x v="4"/>
    <x v="43"/>
    <n v="0"/>
    <n v="0"/>
    <n v="0"/>
    <n v="0"/>
    <n v="0"/>
    <s v="N/A"/>
    <n v="0"/>
    <n v="0"/>
    <n v="0"/>
    <n v="0"/>
    <n v="0"/>
    <n v="0"/>
    <n v="0"/>
    <n v="0"/>
    <n v="0"/>
    <n v="0"/>
    <n v="0"/>
    <n v="0"/>
    <n v="0"/>
    <s v="FED HOUSNG &amp; COMM DEV FND"/>
    <s v="FHCD PAULETTE O'CONNELL"/>
    <s v="IDIS HOME OWNERS REHAB"/>
    <s v="Default"/>
  </r>
  <r>
    <x v="0"/>
    <s v="1122973"/>
    <s v="350002"/>
    <x v="37"/>
    <s v="0000000"/>
    <n v="2015"/>
    <x v="4"/>
    <x v="37"/>
    <n v="0"/>
    <n v="0"/>
    <n v="0"/>
    <n v="0"/>
    <n v="0"/>
    <s v="N/A"/>
    <n v="0"/>
    <n v="0"/>
    <n v="0"/>
    <n v="0"/>
    <n v="0"/>
    <n v="0"/>
    <n v="0"/>
    <n v="0"/>
    <n v="0"/>
    <n v="0"/>
    <n v="0"/>
    <n v="0"/>
    <n v="0"/>
    <s v="FED HOUSNG &amp; COMM DEV FND"/>
    <s v="FHCD PAULETTE O'CONNELL"/>
    <s v="IDIS HOME OWNERS REHAB"/>
    <s v="Default"/>
  </r>
  <r>
    <x v="0"/>
    <s v="1122973"/>
    <s v="350002"/>
    <x v="108"/>
    <s v="5590000"/>
    <n v="2015"/>
    <x v="3"/>
    <x v="108"/>
    <n v="0"/>
    <n v="0"/>
    <n v="0"/>
    <n v="0"/>
    <n v="0"/>
    <s v="N/A"/>
    <n v="0"/>
    <n v="0"/>
    <n v="0"/>
    <n v="0"/>
    <n v="0"/>
    <n v="0"/>
    <n v="0"/>
    <n v="0"/>
    <n v="0"/>
    <n v="0"/>
    <n v="0"/>
    <n v="0"/>
    <n v="0"/>
    <s v="FED HOUSNG &amp; COMM DEV FND"/>
    <s v="FHCD PAULETTE O'CONNELL"/>
    <s v="IDIS HOME OWNERS REHAB"/>
    <s v="HOUSING AND COMMUNITY DEVELOPMENT"/>
  </r>
  <r>
    <x v="0"/>
    <s v="1122973"/>
    <s v="350008"/>
    <x v="108"/>
    <s v="5590000"/>
    <n v="2015"/>
    <x v="3"/>
    <x v="108"/>
    <n v="0"/>
    <n v="0"/>
    <n v="0"/>
    <n v="0"/>
    <n v="0"/>
    <s v="N/A"/>
    <n v="0"/>
    <n v="0"/>
    <n v="0"/>
    <n v="0"/>
    <n v="0"/>
    <n v="0"/>
    <n v="0"/>
    <n v="0"/>
    <n v="0"/>
    <n v="0"/>
    <n v="0"/>
    <n v="0"/>
    <n v="0"/>
    <s v="FED HOUSNG &amp; COMM DEV FND"/>
    <s v="FHCD PAULETTE O'CONNELL"/>
    <s v="HOME OWNER OCC LNS"/>
    <s v="HOUSING AND COMMUNITY DEVELOPMENT"/>
  </r>
  <r>
    <x v="0"/>
    <s v="1122974"/>
    <s v="000000"/>
    <x v="6"/>
    <s v="0000000"/>
    <n v="2015"/>
    <x v="0"/>
    <x v="6"/>
    <n v="0"/>
    <n v="0"/>
    <n v="0"/>
    <n v="0"/>
    <n v="0"/>
    <s v="N/A"/>
    <n v="6000"/>
    <n v="-6000"/>
    <n v="0"/>
    <n v="0"/>
    <n v="0"/>
    <n v="0"/>
    <n v="0"/>
    <n v="0"/>
    <n v="0"/>
    <n v="0"/>
    <n v="0"/>
    <n v="0"/>
    <n v="0"/>
    <s v="FED HOUSNG &amp; COMM DEV FND"/>
    <s v="FHCD CATHOLIC COMM SVC-RO C14"/>
    <s v="DEFAULT"/>
    <s v="Default"/>
  </r>
  <r>
    <x v="0"/>
    <s v="1122974"/>
    <s v="000000"/>
    <x v="9"/>
    <s v="0000000"/>
    <n v="2015"/>
    <x v="0"/>
    <x v="9"/>
    <n v="0"/>
    <n v="0"/>
    <n v="0"/>
    <n v="0"/>
    <n v="0"/>
    <s v="N/A"/>
    <n v="0"/>
    <n v="0"/>
    <n v="0"/>
    <n v="0"/>
    <n v="0"/>
    <n v="0"/>
    <n v="0"/>
    <n v="0"/>
    <n v="0"/>
    <n v="0"/>
    <n v="0"/>
    <n v="0"/>
    <n v="0"/>
    <s v="FED HOUSNG &amp; COMM DEV FND"/>
    <s v="FHCD CATHOLIC COMM SVC-RO C14"/>
    <s v="DEFAULT"/>
    <s v="Default"/>
  </r>
  <r>
    <x v="0"/>
    <s v="1122974"/>
    <s v="000000"/>
    <x v="29"/>
    <s v="0000000"/>
    <n v="2015"/>
    <x v="1"/>
    <x v="29"/>
    <n v="0"/>
    <n v="0"/>
    <n v="-6000"/>
    <n v="0"/>
    <n v="6000"/>
    <s v="N/A"/>
    <n v="-6000"/>
    <n v="0"/>
    <n v="0"/>
    <n v="0"/>
    <n v="0"/>
    <n v="0"/>
    <n v="0"/>
    <n v="0"/>
    <n v="0"/>
    <n v="0"/>
    <n v="0"/>
    <n v="0"/>
    <n v="0"/>
    <s v="FED HOUSNG &amp; COMM DEV FND"/>
    <s v="FHCD CATHOLIC COMM SVC-RO C14"/>
    <s v="DEFAULT"/>
    <s v="Default"/>
  </r>
  <r>
    <x v="0"/>
    <s v="1122974"/>
    <s v="350047"/>
    <x v="55"/>
    <s v="0000000"/>
    <n v="2015"/>
    <x v="4"/>
    <x v="55"/>
    <n v="0"/>
    <n v="0"/>
    <n v="0"/>
    <n v="0"/>
    <n v="0"/>
    <s v="N/A"/>
    <n v="0"/>
    <n v="0"/>
    <n v="0"/>
    <n v="0"/>
    <n v="0"/>
    <n v="0"/>
    <n v="0"/>
    <n v="0"/>
    <n v="0"/>
    <n v="0"/>
    <n v="0"/>
    <n v="0"/>
    <n v="0"/>
    <s v="FED HOUSNG &amp; COMM DEV FND"/>
    <s v="FHCD CATHOLIC COMM SVC-RO C14"/>
    <s v="PROGRAM YEAR PROJECTS"/>
    <s v="Default"/>
  </r>
  <r>
    <x v="0"/>
    <s v="1122974"/>
    <s v="350047"/>
    <x v="108"/>
    <s v="5590000"/>
    <n v="2015"/>
    <x v="3"/>
    <x v="108"/>
    <n v="0"/>
    <n v="0"/>
    <n v="0"/>
    <n v="0"/>
    <n v="0"/>
    <s v="N/A"/>
    <n v="0"/>
    <n v="0"/>
    <n v="0"/>
    <n v="0"/>
    <n v="0"/>
    <n v="0"/>
    <n v="0"/>
    <n v="0"/>
    <n v="0"/>
    <n v="0"/>
    <n v="0"/>
    <n v="0"/>
    <n v="0"/>
    <s v="FED HOUSNG &amp; COMM DEV FND"/>
    <s v="FHCD CATHOLIC COMM SVC-RO C14"/>
    <s v="PROGRAM YEAR PROJECTS"/>
    <s v="HOUSING AND COMMUNITY DEVELOPMENT"/>
  </r>
  <r>
    <x v="0"/>
    <s v="1122978"/>
    <s v="000000"/>
    <x v="6"/>
    <s v="0000000"/>
    <n v="2015"/>
    <x v="0"/>
    <x v="6"/>
    <n v="0"/>
    <n v="0"/>
    <n v="-2194.91"/>
    <n v="0"/>
    <n v="2194.91"/>
    <s v="N/A"/>
    <n v="-4081.83"/>
    <n v="2246.12"/>
    <n v="1040.6100000000001"/>
    <n v="-1382.4"/>
    <n v="-1030.22"/>
    <n v="353.81"/>
    <n v="28273.63"/>
    <n v="-29251.8"/>
    <n v="312.18"/>
    <n v="1116.82"/>
    <n v="-1678.75"/>
    <n v="1886.92"/>
    <n v="0"/>
    <s v="FED HOUSNG &amp; COMM DEV FND"/>
    <s v="FHCD Carn Spilman WaterM C14"/>
    <s v="DEFAULT"/>
    <s v="Default"/>
  </r>
  <r>
    <x v="0"/>
    <s v="1122978"/>
    <s v="000000"/>
    <x v="9"/>
    <s v="0000000"/>
    <n v="2015"/>
    <x v="0"/>
    <x v="9"/>
    <n v="0"/>
    <n v="0"/>
    <n v="95892.46"/>
    <n v="0"/>
    <n v="-95892.46"/>
    <s v="N/A"/>
    <n v="362.67"/>
    <n v="-670.41"/>
    <n v="1904.33"/>
    <n v="-1326.58"/>
    <n v="-577.75"/>
    <n v="803.22"/>
    <n v="-15196.85"/>
    <n v="228.93"/>
    <n v="645.19000000000005"/>
    <n v="-1678.75"/>
    <n v="-1106.75"/>
    <n v="112505.21"/>
    <n v="0"/>
    <s v="FED HOUSNG &amp; COMM DEV FND"/>
    <s v="FHCD Carn Spilman WaterM C14"/>
    <s v="DEFAULT"/>
    <s v="Default"/>
  </r>
  <r>
    <x v="0"/>
    <s v="1122978"/>
    <s v="000000"/>
    <x v="29"/>
    <s v="0000000"/>
    <n v="2015"/>
    <x v="1"/>
    <x v="29"/>
    <n v="0"/>
    <n v="0"/>
    <n v="45621.54"/>
    <n v="0"/>
    <n v="-45621.54"/>
    <s v="N/A"/>
    <n v="0"/>
    <n v="0"/>
    <n v="0"/>
    <n v="0"/>
    <n v="0"/>
    <n v="0"/>
    <n v="14643.380000000001"/>
    <n v="0"/>
    <n v="0"/>
    <n v="804.63"/>
    <n v="1106.75"/>
    <n v="29066.78"/>
    <n v="0"/>
    <s v="FED HOUSNG &amp; COMM DEV FND"/>
    <s v="FHCD Carn Spilman WaterM C14"/>
    <s v="DEFAULT"/>
    <s v="Default"/>
  </r>
  <r>
    <x v="0"/>
    <s v="1122978"/>
    <s v="350047"/>
    <x v="55"/>
    <s v="0000000"/>
    <n v="2015"/>
    <x v="4"/>
    <x v="55"/>
    <n v="0"/>
    <n v="0"/>
    <n v="-161839.74"/>
    <n v="0"/>
    <n v="161839.74"/>
    <s v="N/A"/>
    <n v="-670.41"/>
    <n v="-1575.71"/>
    <n v="-2944.94"/>
    <n v="-577.75"/>
    <n v="-874.11"/>
    <n v="-1157.03"/>
    <n v="-29501.55"/>
    <n v="-1103.05"/>
    <n v="-1207.1200000000001"/>
    <n v="-804.63"/>
    <n v="-1480.39"/>
    <n v="-119943.05"/>
    <n v="0"/>
    <s v="FED HOUSNG &amp; COMM DEV FND"/>
    <s v="FHCD Carn Spilman WaterM C14"/>
    <s v="PROGRAM YEAR PROJECTS"/>
    <s v="Default"/>
  </r>
  <r>
    <x v="0"/>
    <s v="1122978"/>
    <s v="350047"/>
    <x v="37"/>
    <s v="0000000"/>
    <n v="2015"/>
    <x v="4"/>
    <x v="37"/>
    <n v="0"/>
    <n v="0"/>
    <n v="-26518.260000000002"/>
    <n v="0"/>
    <n v="26518.260000000002"/>
    <s v="N/A"/>
    <n v="0"/>
    <n v="0"/>
    <n v="0"/>
    <n v="0"/>
    <n v="0"/>
    <n v="0"/>
    <n v="0"/>
    <n v="0"/>
    <n v="0"/>
    <n v="0"/>
    <n v="0"/>
    <n v="-26518.260000000002"/>
    <n v="0"/>
    <s v="FED HOUSNG &amp; COMM DEV FND"/>
    <s v="FHCD Carn Spilman WaterM C14"/>
    <s v="PROGRAM YEAR PROJECTS"/>
    <s v="Default"/>
  </r>
  <r>
    <x v="0"/>
    <s v="1122978"/>
    <s v="350047"/>
    <x v="38"/>
    <s v="5590000"/>
    <n v="2015"/>
    <x v="3"/>
    <x v="38"/>
    <n v="0"/>
    <n v="0"/>
    <n v="12373.5"/>
    <n v="0"/>
    <n v="-12373.5"/>
    <s v="N/A"/>
    <n v="1205.1600000000001"/>
    <n v="1309.7"/>
    <n v="749.23"/>
    <n v="332.99"/>
    <n v="874.11"/>
    <n v="541.12"/>
    <n v="1644.18"/>
    <n v="478.68"/>
    <n v="1207.1200000000001"/>
    <n v="810.69"/>
    <n v="1351.32"/>
    <n v="1869.2"/>
    <n v="0"/>
    <s v="FED HOUSNG &amp; COMM DEV FND"/>
    <s v="FHCD Carn Spilman WaterM C14"/>
    <s v="PROGRAM YEAR PROJECTS"/>
    <s v="HOUSING AND COMMUNITY DEVELOPMENT"/>
  </r>
  <r>
    <x v="0"/>
    <s v="1122978"/>
    <s v="350047"/>
    <x v="105"/>
    <s v="5590000"/>
    <n v="2015"/>
    <x v="3"/>
    <x v="105"/>
    <n v="0"/>
    <n v="0"/>
    <n v="145.69"/>
    <n v="0"/>
    <n v="-145.69"/>
    <s v="N/A"/>
    <n v="0"/>
    <n v="145.69"/>
    <n v="0"/>
    <n v="0"/>
    <n v="0"/>
    <n v="0"/>
    <n v="0"/>
    <n v="0"/>
    <n v="0"/>
    <n v="0"/>
    <n v="0"/>
    <n v="0"/>
    <n v="0"/>
    <s v="FED HOUSNG &amp; COMM DEV FND"/>
    <s v="FHCD Carn Spilman WaterM C14"/>
    <s v="PROGRAM YEAR PROJECTS"/>
    <s v="HOUSING AND COMMUNITY DEVELOPMENT"/>
  </r>
  <r>
    <x v="0"/>
    <s v="1122978"/>
    <s v="350047"/>
    <x v="70"/>
    <s v="5590000"/>
    <n v="2015"/>
    <x v="3"/>
    <x v="70"/>
    <n v="0"/>
    <n v="0"/>
    <n v="2743.53"/>
    <n v="0"/>
    <n v="-2743.53"/>
    <s v="N/A"/>
    <n v="0"/>
    <n v="0"/>
    <n v="854.59"/>
    <n v="80.510000000000005"/>
    <n v="0"/>
    <n v="342.19"/>
    <n v="0"/>
    <n v="0"/>
    <n v="410.62"/>
    <n v="422.7"/>
    <n v="0"/>
    <n v="632.91999999999996"/>
    <n v="0"/>
    <s v="FED HOUSNG &amp; COMM DEV FND"/>
    <s v="FHCD Carn Spilman WaterM C14"/>
    <s v="PROGRAM YEAR PROJECTS"/>
    <s v="HOUSING AND COMMUNITY DEVELOPMENT"/>
  </r>
  <r>
    <x v="0"/>
    <s v="1122978"/>
    <s v="350047"/>
    <x v="71"/>
    <s v="5590000"/>
    <n v="2015"/>
    <x v="3"/>
    <x v="71"/>
    <n v="0"/>
    <n v="0"/>
    <n v="943.22"/>
    <n v="0"/>
    <n v="-943.22"/>
    <s v="N/A"/>
    <n v="0"/>
    <n v="0"/>
    <n v="238.20000000000002"/>
    <n v="38.25"/>
    <n v="0"/>
    <n v="108.38"/>
    <n v="0"/>
    <n v="0"/>
    <n v="162.53"/>
    <n v="100.41"/>
    <n v="0"/>
    <n v="295.45"/>
    <n v="0"/>
    <s v="FED HOUSNG &amp; COMM DEV FND"/>
    <s v="FHCD Carn Spilman WaterM C14"/>
    <s v="PROGRAM YEAR PROJECTS"/>
    <s v="HOUSING AND COMMUNITY DEVELOPMENT"/>
  </r>
  <r>
    <x v="0"/>
    <s v="1122978"/>
    <s v="350047"/>
    <x v="72"/>
    <s v="5590000"/>
    <n v="2015"/>
    <x v="3"/>
    <x v="72"/>
    <n v="0"/>
    <n v="0"/>
    <n v="1272.33"/>
    <n v="0"/>
    <n v="-1272.33"/>
    <s v="N/A"/>
    <n v="0"/>
    <n v="0"/>
    <n v="286.49"/>
    <n v="46"/>
    <n v="0"/>
    <n v="130.34"/>
    <n v="0"/>
    <n v="0"/>
    <n v="231.48000000000002"/>
    <n v="146.59"/>
    <n v="0"/>
    <n v="431.43"/>
    <n v="0"/>
    <s v="FED HOUSNG &amp; COMM DEV FND"/>
    <s v="FHCD Carn Spilman WaterM C14"/>
    <s v="PROGRAM YEAR PROJECTS"/>
    <s v="HOUSING AND COMMUNITY DEVELOPMENT"/>
  </r>
  <r>
    <x v="0"/>
    <s v="1122978"/>
    <s v="350047"/>
    <x v="150"/>
    <s v="5590000"/>
    <n v="2015"/>
    <x v="3"/>
    <x v="149"/>
    <n v="0"/>
    <n v="0"/>
    <n v="266"/>
    <n v="0"/>
    <n v="-266"/>
    <s v="N/A"/>
    <n v="0"/>
    <n v="266"/>
    <n v="0"/>
    <n v="0"/>
    <n v="0"/>
    <n v="0"/>
    <n v="0"/>
    <n v="0"/>
    <n v="0"/>
    <n v="0"/>
    <n v="0"/>
    <n v="0"/>
    <n v="0"/>
    <s v="FED HOUSNG &amp; COMM DEV FND"/>
    <s v="FHCD Carn Spilman WaterM C14"/>
    <s v="PROGRAM YEAR PROJECTS"/>
    <s v="HOUSING AND COMMUNITY DEVELOPMENT"/>
  </r>
  <r>
    <x v="0"/>
    <s v="1122978"/>
    <s v="350047"/>
    <x v="108"/>
    <s v="5590000"/>
    <n v="2015"/>
    <x v="3"/>
    <x v="108"/>
    <n v="0"/>
    <n v="0"/>
    <n v="166588.54"/>
    <n v="0"/>
    <n v="-166588.54"/>
    <s v="N/A"/>
    <n v="-3465.1800000000003"/>
    <n v="0"/>
    <n v="0"/>
    <n v="0"/>
    <n v="0"/>
    <n v="0"/>
    <n v="28481.74"/>
    <n v="0"/>
    <n v="0"/>
    <n v="0"/>
    <n v="0"/>
    <n v="141571.98000000001"/>
    <n v="0"/>
    <s v="FED HOUSNG &amp; COMM DEV FND"/>
    <s v="FHCD Carn Spilman WaterM C14"/>
    <s v="PROGRAM YEAR PROJECTS"/>
    <s v="HOUSING AND COMMUNITY DEVELOPMENT"/>
  </r>
  <r>
    <x v="0"/>
    <s v="1122978"/>
    <s v="350047"/>
    <x v="42"/>
    <s v="5590000"/>
    <n v="2015"/>
    <x v="3"/>
    <x v="42"/>
    <n v="0"/>
    <n v="0"/>
    <n v="560"/>
    <n v="0"/>
    <n v="-560"/>
    <s v="N/A"/>
    <n v="48"/>
    <n v="0"/>
    <n v="88"/>
    <n v="80"/>
    <n v="0"/>
    <n v="35"/>
    <n v="0"/>
    <n v="0"/>
    <n v="0"/>
    <n v="0"/>
    <n v="173"/>
    <n v="136"/>
    <n v="0"/>
    <s v="FED HOUSNG &amp; COMM DEV FND"/>
    <s v="FHCD Carn Spilman WaterM C14"/>
    <s v="PROGRAM YEAR PROJECTS"/>
    <s v="HOUSING AND COMMUNITY DEVELOPMENT"/>
  </r>
  <r>
    <x v="0"/>
    <s v="1122979"/>
    <s v="000000"/>
    <x v="6"/>
    <s v="0000000"/>
    <n v="2015"/>
    <x v="0"/>
    <x v="6"/>
    <n v="0"/>
    <n v="0"/>
    <n v="-2870.55"/>
    <n v="0"/>
    <n v="2870.55"/>
    <s v="N/A"/>
    <n v="-3465.92"/>
    <n v="1072.56"/>
    <n v="318.56"/>
    <n v="-239.51"/>
    <n v="-464.81"/>
    <n v="395.43"/>
    <n v="33787.449999999997"/>
    <n v="-34807.24"/>
    <n v="236.11"/>
    <n v="495.51"/>
    <n v="-794.06000000000006"/>
    <n v="595.37"/>
    <n v="0"/>
    <s v="FED HOUSNG &amp; COMM DEV FND"/>
    <s v="FHCD Black Dia Water main C14"/>
    <s v="DEFAULT"/>
    <s v="Default"/>
  </r>
  <r>
    <x v="0"/>
    <s v="1122979"/>
    <s v="000000"/>
    <x v="9"/>
    <s v="0000000"/>
    <n v="2015"/>
    <x v="0"/>
    <x v="9"/>
    <n v="0"/>
    <n v="0"/>
    <n v="-270.55"/>
    <n v="0"/>
    <n v="270.55"/>
    <s v="N/A"/>
    <n v="405.96000000000004"/>
    <n v="-531.44000000000005"/>
    <n v="1151.6100000000001"/>
    <n v="590.57000000000005"/>
    <n v="-1742.18"/>
    <n v="1095.69"/>
    <n v="-1095.69"/>
    <n v="195.1"/>
    <n v="180.13"/>
    <n v="-794.06000000000006"/>
    <n v="544.31000000000006"/>
    <n v="-270.55"/>
    <n v="0"/>
    <s v="FED HOUSNG &amp; COMM DEV FND"/>
    <s v="FHCD Black Dia Water main C14"/>
    <s v="DEFAULT"/>
    <s v="Default"/>
  </r>
  <r>
    <x v="0"/>
    <s v="1122979"/>
    <s v="000000"/>
    <x v="29"/>
    <s v="0000000"/>
    <n v="2015"/>
    <x v="1"/>
    <x v="29"/>
    <n v="0"/>
    <n v="0"/>
    <n v="145.07"/>
    <n v="0"/>
    <n v="-145.07"/>
    <s v="N/A"/>
    <n v="0"/>
    <n v="0"/>
    <n v="0"/>
    <n v="0"/>
    <n v="0"/>
    <n v="0"/>
    <n v="0"/>
    <n v="-125.48"/>
    <n v="0"/>
    <n v="544.31000000000006"/>
    <n v="-544.31000000000006"/>
    <n v="270.55"/>
    <n v="0"/>
    <s v="FED HOUSNG &amp; COMM DEV FND"/>
    <s v="FHCD Black Dia Water main C14"/>
    <s v="DEFAULT"/>
    <s v="Default"/>
  </r>
  <r>
    <x v="0"/>
    <s v="1122979"/>
    <s v="350047"/>
    <x v="55"/>
    <s v="0000000"/>
    <n v="2015"/>
    <x v="4"/>
    <x v="55"/>
    <n v="0"/>
    <n v="0"/>
    <n v="-45047.61"/>
    <n v="0"/>
    <n v="45047.61"/>
    <s v="N/A"/>
    <n v="-531.44000000000005"/>
    <n v="-541.12"/>
    <n v="-1470.17"/>
    <n v="-1742.18"/>
    <n v="-686.80000000000007"/>
    <n v="-1491.1200000000001"/>
    <n v="-34869.68"/>
    <n v="-423.43"/>
    <n v="-478.68"/>
    <n v="-544.31000000000006"/>
    <n v="-1052.79"/>
    <n v="-1215.8900000000001"/>
    <n v="0"/>
    <s v="FED HOUSNG &amp; COMM DEV FND"/>
    <s v="FHCD Black Dia Water main C14"/>
    <s v="PROGRAM YEAR PROJECTS"/>
    <s v="Default"/>
  </r>
  <r>
    <x v="0"/>
    <s v="1122979"/>
    <s v="350047"/>
    <x v="38"/>
    <s v="5590000"/>
    <n v="2015"/>
    <x v="3"/>
    <x v="38"/>
    <n v="0"/>
    <n v="0"/>
    <n v="7554.82"/>
    <n v="0"/>
    <n v="-7554.82"/>
    <s v="N/A"/>
    <n v="624.38"/>
    <n v="499.49"/>
    <n v="520.31000000000006"/>
    <n v="1165.49"/>
    <n v="686.80000000000007"/>
    <n v="832.49"/>
    <n v="1331.98"/>
    <n v="104.06"/>
    <n v="478.68"/>
    <n v="478.67"/>
    <n v="270.55"/>
    <n v="561.91999999999996"/>
    <n v="0"/>
    <s v="FED HOUSNG &amp; COMM DEV FND"/>
    <s v="FHCD Black Dia Water main C14"/>
    <s v="PROGRAM YEAR PROJECTS"/>
    <s v="HOUSING AND COMMUNITY DEVELOPMENT"/>
  </r>
  <r>
    <x v="0"/>
    <s v="1122979"/>
    <s v="350047"/>
    <x v="70"/>
    <s v="5590000"/>
    <n v="2015"/>
    <x v="3"/>
    <x v="70"/>
    <n v="0"/>
    <n v="0"/>
    <n v="1840.8400000000001"/>
    <n v="0"/>
    <n v="-1840.8400000000001"/>
    <s v="N/A"/>
    <n v="0"/>
    <n v="0"/>
    <n v="412.62"/>
    <n v="281.8"/>
    <n v="0"/>
    <n v="367.35"/>
    <n v="0"/>
    <n v="0"/>
    <n v="277.77"/>
    <n v="342.18"/>
    <n v="0"/>
    <n v="159.12"/>
    <n v="0"/>
    <s v="FED HOUSNG &amp; COMM DEV FND"/>
    <s v="FHCD Black Dia Water main C14"/>
    <s v="PROGRAM YEAR PROJECTS"/>
    <s v="HOUSING AND COMMUNITY DEVELOPMENT"/>
  </r>
  <r>
    <x v="0"/>
    <s v="1122979"/>
    <s v="350047"/>
    <x v="71"/>
    <s v="5590000"/>
    <n v="2015"/>
    <x v="3"/>
    <x v="71"/>
    <n v="0"/>
    <n v="0"/>
    <n v="630.85"/>
    <n v="0"/>
    <n v="-630.85"/>
    <s v="N/A"/>
    <n v="0"/>
    <n v="0"/>
    <n v="115.28"/>
    <n v="133.88"/>
    <n v="0"/>
    <n v="116.35000000000001"/>
    <n v="0"/>
    <n v="0"/>
    <n v="109.95"/>
    <n v="81.28"/>
    <n v="0"/>
    <n v="74.11"/>
    <n v="0"/>
    <s v="FED HOUSNG &amp; COMM DEV FND"/>
    <s v="FHCD Black Dia Water main C14"/>
    <s v="PROGRAM YEAR PROJECTS"/>
    <s v="HOUSING AND COMMUNITY DEVELOPMENT"/>
  </r>
  <r>
    <x v="0"/>
    <s v="1122979"/>
    <s v="350047"/>
    <x v="72"/>
    <s v="5590000"/>
    <n v="2015"/>
    <x v="3"/>
    <x v="72"/>
    <n v="0"/>
    <n v="0"/>
    <n v="823.03"/>
    <n v="0"/>
    <n v="-823.03"/>
    <s v="N/A"/>
    <n v="0"/>
    <n v="0"/>
    <n v="138.65"/>
    <n v="161.01"/>
    <n v="0"/>
    <n v="139.93"/>
    <n v="0"/>
    <n v="0"/>
    <n v="156.59"/>
    <n v="118.66"/>
    <n v="0"/>
    <n v="108.19"/>
    <n v="0"/>
    <s v="FED HOUSNG &amp; COMM DEV FND"/>
    <s v="FHCD Black Dia Water main C14"/>
    <s v="PROGRAM YEAR PROJECTS"/>
    <s v="HOUSING AND COMMUNITY DEVELOPMENT"/>
  </r>
  <r>
    <x v="0"/>
    <s v="1122979"/>
    <s v="350047"/>
    <x v="108"/>
    <s v="5590000"/>
    <n v="2015"/>
    <x v="3"/>
    <x v="108"/>
    <n v="0"/>
    <n v="0"/>
    <n v="33829.07"/>
    <n v="0"/>
    <n v="-33829.07"/>
    <s v="N/A"/>
    <n v="0"/>
    <n v="0"/>
    <n v="0"/>
    <n v="0"/>
    <n v="0"/>
    <n v="0"/>
    <n v="33829.07"/>
    <n v="0"/>
    <n v="0"/>
    <n v="0"/>
    <n v="0"/>
    <n v="0"/>
    <n v="0"/>
    <s v="FED HOUSNG &amp; COMM DEV FND"/>
    <s v="FHCD Black Dia Water main C14"/>
    <s v="PROGRAM YEAR PROJECTS"/>
    <s v="HOUSING AND COMMUNITY DEVELOPMENT"/>
  </r>
  <r>
    <x v="0"/>
    <s v="1122979"/>
    <s v="350047"/>
    <x v="42"/>
    <s v="5590000"/>
    <n v="2015"/>
    <x v="3"/>
    <x v="42"/>
    <n v="0"/>
    <n v="0"/>
    <n v="369"/>
    <n v="0"/>
    <n v="-369"/>
    <s v="N/A"/>
    <n v="136"/>
    <n v="48"/>
    <n v="48"/>
    <n v="0"/>
    <n v="0"/>
    <n v="35"/>
    <n v="0"/>
    <n v="28"/>
    <n v="0"/>
    <n v="32"/>
    <n v="0"/>
    <n v="42"/>
    <n v="0"/>
    <s v="FED HOUSNG &amp; COMM DEV FND"/>
    <s v="FHCD Black Dia Water main C14"/>
    <s v="PROGRAM YEAR PROJECTS"/>
    <s v="HOUSING AND COMMUNITY DEVELOPMENT"/>
  </r>
  <r>
    <x v="0"/>
    <s v="1122981"/>
    <s v="000000"/>
    <x v="6"/>
    <s v="0000000"/>
    <n v="2015"/>
    <x v="0"/>
    <x v="6"/>
    <n v="0"/>
    <n v="0"/>
    <n v="380.49"/>
    <n v="0"/>
    <n v="-380.49"/>
    <s v="N/A"/>
    <n v="0"/>
    <n v="0"/>
    <n v="60.97"/>
    <n v="366.46"/>
    <n v="-73.62"/>
    <n v="104.06"/>
    <n v="-374.63"/>
    <n v="-83.24"/>
    <n v="596.24"/>
    <n v="-369.13"/>
    <n v="-227.11"/>
    <n v="380.49"/>
    <n v="0"/>
    <s v="FED HOUSNG &amp; COMM DEV FND"/>
    <s v="FHCD BURIEN S 132ND ST PAT C14"/>
    <s v="DEFAULT"/>
    <s v="Default"/>
  </r>
  <r>
    <x v="0"/>
    <s v="1122981"/>
    <s v="000000"/>
    <x v="9"/>
    <s v="0000000"/>
    <n v="2015"/>
    <x v="0"/>
    <x v="9"/>
    <n v="0"/>
    <n v="0"/>
    <n v="-1512.44"/>
    <n v="0"/>
    <n v="1512.44"/>
    <s v="N/A"/>
    <n v="-167.31"/>
    <n v="0"/>
    <n v="427.43"/>
    <n v="-427.43"/>
    <n v="0"/>
    <n v="219.94"/>
    <n v="-253.31"/>
    <n v="185.36"/>
    <n v="-63.410000000000004"/>
    <n v="-227.11"/>
    <n v="-332.64"/>
    <n v="-873.96"/>
    <n v="0"/>
    <s v="FED HOUSNG &amp; COMM DEV FND"/>
    <s v="FHCD BURIEN S 132ND ST PAT C14"/>
    <s v="DEFAULT"/>
    <s v="Default"/>
  </r>
  <r>
    <x v="0"/>
    <s v="1122981"/>
    <s v="000000"/>
    <x v="29"/>
    <s v="0000000"/>
    <n v="2015"/>
    <x v="1"/>
    <x v="29"/>
    <n v="0"/>
    <n v="0"/>
    <n v="1428.3700000000001"/>
    <n v="0"/>
    <n v="-1428.3700000000001"/>
    <s v="N/A"/>
    <n v="0"/>
    <n v="0"/>
    <n v="0"/>
    <n v="0"/>
    <n v="0"/>
    <n v="0"/>
    <n v="116.61"/>
    <n v="0"/>
    <n v="0"/>
    <n v="105.16"/>
    <n v="332.64"/>
    <n v="873.96"/>
    <n v="0"/>
    <s v="FED HOUSNG &amp; COMM DEV FND"/>
    <s v="FHCD BURIEN S 132ND ST PAT C14"/>
    <s v="DEFAULT"/>
    <s v="Default"/>
  </r>
  <r>
    <x v="0"/>
    <s v="1122981"/>
    <s v="350047"/>
    <x v="55"/>
    <s v="0000000"/>
    <n v="2015"/>
    <x v="4"/>
    <x v="55"/>
    <n v="0"/>
    <n v="0"/>
    <n v="-4423.82"/>
    <n v="0"/>
    <n v="4423.82"/>
    <s v="N/A"/>
    <n v="0"/>
    <n v="0"/>
    <n v="-488.40000000000003"/>
    <n v="0"/>
    <n v="-353.81"/>
    <n v="-324"/>
    <n v="-83.24"/>
    <n v="-185.36"/>
    <n v="-532.83000000000004"/>
    <n v="-105.16"/>
    <n v="-576.53"/>
    <n v="-1774.49"/>
    <n v="0"/>
    <s v="FED HOUSNG &amp; COMM DEV FND"/>
    <s v="FHCD BURIEN S 132ND ST PAT C14"/>
    <s v="PROGRAM YEAR PROJECTS"/>
    <s v="Default"/>
  </r>
  <r>
    <x v="0"/>
    <s v="1122981"/>
    <s v="350047"/>
    <x v="38"/>
    <s v="5590000"/>
    <n v="2015"/>
    <x v="3"/>
    <x v="38"/>
    <n v="0"/>
    <n v="0"/>
    <n v="3219.71"/>
    <n v="0"/>
    <n v="-3219.71"/>
    <s v="N/A"/>
    <n v="0"/>
    <n v="60.97"/>
    <n v="395.43"/>
    <n v="0"/>
    <n v="353.81"/>
    <n v="104.06"/>
    <n v="83.24"/>
    <n v="185.36"/>
    <n v="532.83000000000004"/>
    <n v="365.84000000000003"/>
    <n v="792.66"/>
    <n v="345.51"/>
    <n v="0"/>
    <s v="FED HOUSNG &amp; COMM DEV FND"/>
    <s v="FHCD BURIEN S 132ND ST PAT C14"/>
    <s v="PROGRAM YEAR PROJECTS"/>
    <s v="HOUSING AND COMMUNITY DEVELOPMENT"/>
  </r>
  <r>
    <x v="0"/>
    <s v="1122981"/>
    <s v="350047"/>
    <x v="105"/>
    <s v="5590000"/>
    <n v="2015"/>
    <x v="3"/>
    <x v="105"/>
    <n v="0"/>
    <n v="0"/>
    <n v="81.3"/>
    <n v="0"/>
    <n v="-81.3"/>
    <s v="N/A"/>
    <n v="0"/>
    <n v="0"/>
    <n v="0"/>
    <n v="0"/>
    <n v="0"/>
    <n v="0"/>
    <n v="0"/>
    <n v="0"/>
    <n v="0"/>
    <n v="0"/>
    <n v="81.3"/>
    <n v="0"/>
    <n v="0"/>
    <s v="FED HOUSNG &amp; COMM DEV FND"/>
    <s v="FHCD BURIEN S 132ND ST PAT C14"/>
    <s v="PROGRAM YEAR PROJECTS"/>
    <s v="HOUSING AND COMMUNITY DEVELOPMENT"/>
  </r>
  <r>
    <x v="0"/>
    <s v="1122981"/>
    <s v="350047"/>
    <x v="70"/>
    <s v="5590000"/>
    <n v="2015"/>
    <x v="3"/>
    <x v="70"/>
    <n v="0"/>
    <n v="0"/>
    <n v="544.32000000000005"/>
    <n v="0"/>
    <n v="-544.32000000000005"/>
    <s v="N/A"/>
    <n v="0"/>
    <n v="0"/>
    <n v="0"/>
    <n v="0"/>
    <n v="0"/>
    <n v="110.71000000000001"/>
    <n v="0"/>
    <n v="0"/>
    <n v="53.870000000000005"/>
    <n v="120.78"/>
    <n v="0"/>
    <n v="258.95999999999998"/>
    <n v="0"/>
    <s v="FED HOUSNG &amp; COMM DEV FND"/>
    <s v="FHCD BURIEN S 132ND ST PAT C14"/>
    <s v="PROGRAM YEAR PROJECTS"/>
    <s v="HOUSING AND COMMUNITY DEVELOPMENT"/>
  </r>
  <r>
    <x v="0"/>
    <s v="1122981"/>
    <s v="350047"/>
    <x v="71"/>
    <s v="5590000"/>
    <n v="2015"/>
    <x v="3"/>
    <x v="71"/>
    <n v="0"/>
    <n v="0"/>
    <n v="204.54"/>
    <n v="0"/>
    <n v="-204.54"/>
    <s v="N/A"/>
    <n v="0"/>
    <n v="0"/>
    <n v="0"/>
    <n v="0"/>
    <n v="0"/>
    <n v="35.06"/>
    <n v="0"/>
    <n v="0"/>
    <n v="21.16"/>
    <n v="28.01"/>
    <n v="0"/>
    <n v="120.31"/>
    <n v="0"/>
    <s v="FED HOUSNG &amp; COMM DEV FND"/>
    <s v="FHCD BURIEN S 132ND ST PAT C14"/>
    <s v="PROGRAM YEAR PROJECTS"/>
    <s v="HOUSING AND COMMUNITY DEVELOPMENT"/>
  </r>
  <r>
    <x v="0"/>
    <s v="1122981"/>
    <s v="350047"/>
    <x v="72"/>
    <s v="5590000"/>
    <n v="2015"/>
    <x v="3"/>
    <x v="72"/>
    <n v="0"/>
    <n v="0"/>
    <n v="288.95"/>
    <n v="0"/>
    <n v="-288.95"/>
    <s v="N/A"/>
    <n v="0"/>
    <n v="0"/>
    <n v="0"/>
    <n v="0"/>
    <n v="0"/>
    <n v="42.17"/>
    <n v="0"/>
    <n v="0"/>
    <n v="30.13"/>
    <n v="40.9"/>
    <n v="0"/>
    <n v="175.75"/>
    <n v="0"/>
    <s v="FED HOUSNG &amp; COMM DEV FND"/>
    <s v="FHCD BURIEN S 132ND ST PAT C14"/>
    <s v="PROGRAM YEAR PROJECTS"/>
    <s v="HOUSING AND COMMUNITY DEVELOPMENT"/>
  </r>
  <r>
    <x v="0"/>
    <s v="1122981"/>
    <s v="350047"/>
    <x v="108"/>
    <s v="5590000"/>
    <n v="2015"/>
    <x v="3"/>
    <x v="108"/>
    <n v="0"/>
    <n v="0"/>
    <n v="0"/>
    <n v="0"/>
    <n v="0"/>
    <s v="N/A"/>
    <n v="0"/>
    <n v="0"/>
    <n v="0"/>
    <n v="0"/>
    <n v="0"/>
    <n v="0"/>
    <n v="0"/>
    <n v="0"/>
    <n v="0"/>
    <n v="0"/>
    <n v="0"/>
    <n v="0"/>
    <n v="0"/>
    <s v="FED HOUSNG &amp; COMM DEV FND"/>
    <s v="FHCD BURIEN S 132ND ST PAT C14"/>
    <s v="PROGRAM YEAR PROJECTS"/>
    <s v="HOUSING AND COMMUNITY DEVELOPMENT"/>
  </r>
  <r>
    <x v="0"/>
    <s v="1122981"/>
    <s v="350047"/>
    <x v="42"/>
    <s v="5590000"/>
    <n v="2015"/>
    <x v="3"/>
    <x v="42"/>
    <n v="0"/>
    <n v="0"/>
    <n v="85"/>
    <n v="0"/>
    <n v="-85"/>
    <s v="N/A"/>
    <n v="0"/>
    <n v="0"/>
    <n v="32"/>
    <n v="0"/>
    <n v="0"/>
    <n v="32"/>
    <n v="0"/>
    <n v="0"/>
    <n v="0"/>
    <n v="21"/>
    <n v="0"/>
    <n v="0"/>
    <n v="0"/>
    <s v="FED HOUSNG &amp; COMM DEV FND"/>
    <s v="FHCD BURIEN S 132ND ST PAT C14"/>
    <s v="PROGRAM YEAR PROJECTS"/>
    <s v="HOUSING AND COMMUNITY DEVELOPMENT"/>
  </r>
  <r>
    <x v="0"/>
    <s v="1122982"/>
    <s v="000000"/>
    <x v="6"/>
    <s v="0000000"/>
    <n v="2015"/>
    <x v="0"/>
    <x v="6"/>
    <n v="0"/>
    <n v="0"/>
    <n v="-527.66999999999996"/>
    <n v="0"/>
    <n v="527.66999999999996"/>
    <s v="N/A"/>
    <n v="94628.25"/>
    <n v="-94781.31"/>
    <n v="0"/>
    <n v="-374.61"/>
    <n v="0"/>
    <n v="0"/>
    <n v="0"/>
    <n v="0"/>
    <n v="0"/>
    <n v="0"/>
    <n v="0"/>
    <n v="0"/>
    <n v="0"/>
    <s v="FED HOUSNG &amp; COMM DEV FND"/>
    <s v="FHCD ENUMCLAW MCFALAND PK C14"/>
    <s v="DEFAULT"/>
    <s v="Default"/>
  </r>
  <r>
    <x v="0"/>
    <s v="1122982"/>
    <s v="000000"/>
    <x v="9"/>
    <s v="0000000"/>
    <n v="2015"/>
    <x v="0"/>
    <x v="9"/>
    <n v="0"/>
    <n v="0"/>
    <n v="-770.13"/>
    <n v="0"/>
    <n v="770.13"/>
    <s v="N/A"/>
    <n v="-963.46"/>
    <n v="-166.49"/>
    <n v="283.62"/>
    <n v="-283.62"/>
    <n v="0"/>
    <n v="0"/>
    <n v="359.82"/>
    <n v="0"/>
    <n v="0"/>
    <n v="0"/>
    <n v="0"/>
    <n v="0"/>
    <n v="0"/>
    <s v="FED HOUSNG &amp; COMM DEV FND"/>
    <s v="FHCD ENUMCLAW MCFALAND PK C14"/>
    <s v="DEFAULT"/>
    <s v="Default"/>
  </r>
  <r>
    <x v="0"/>
    <s v="1122982"/>
    <s v="000000"/>
    <x v="29"/>
    <s v="0000000"/>
    <n v="2015"/>
    <x v="1"/>
    <x v="29"/>
    <n v="0"/>
    <n v="0"/>
    <n v="-95515.74"/>
    <n v="0"/>
    <n v="95515.74"/>
    <s v="N/A"/>
    <n v="-95155.92"/>
    <n v="0"/>
    <n v="0"/>
    <n v="0"/>
    <n v="0"/>
    <n v="0"/>
    <n v="-359.82"/>
    <n v="0"/>
    <n v="0"/>
    <n v="0"/>
    <n v="0"/>
    <n v="0"/>
    <n v="0"/>
    <s v="FED HOUSNG &amp; COMM DEV FND"/>
    <s v="FHCD ENUMCLAW MCFALAND PK C14"/>
    <s v="DEFAULT"/>
    <s v="Default"/>
  </r>
  <r>
    <x v="0"/>
    <s v="1122982"/>
    <s v="350047"/>
    <x v="55"/>
    <s v="0000000"/>
    <n v="2015"/>
    <x v="4"/>
    <x v="55"/>
    <n v="0"/>
    <n v="0"/>
    <n v="0"/>
    <n v="0"/>
    <n v="0"/>
    <s v="N/A"/>
    <n v="-166.49"/>
    <n v="-208.12"/>
    <n v="-283.62"/>
    <n v="658.23"/>
    <n v="0"/>
    <n v="0"/>
    <n v="0"/>
    <n v="0"/>
    <n v="0"/>
    <n v="0"/>
    <n v="0"/>
    <n v="0"/>
    <n v="0"/>
    <s v="FED HOUSNG &amp; COMM DEV FND"/>
    <s v="FHCD ENUMCLAW MCFALAND PK C14"/>
    <s v="PROGRAM YEAR PROJECTS"/>
    <s v="Default"/>
  </r>
  <r>
    <x v="0"/>
    <s v="1122982"/>
    <s v="350047"/>
    <x v="38"/>
    <s v="5590000"/>
    <n v="2015"/>
    <x v="3"/>
    <x v="38"/>
    <n v="0"/>
    <n v="0"/>
    <n v="0"/>
    <n v="0"/>
    <n v="0"/>
    <s v="N/A"/>
    <n v="374.61"/>
    <n v="0"/>
    <n v="0"/>
    <n v="-374.61"/>
    <n v="0"/>
    <n v="0"/>
    <n v="0"/>
    <n v="0"/>
    <n v="0"/>
    <n v="0"/>
    <n v="0"/>
    <n v="0"/>
    <n v="0"/>
    <s v="FED HOUSNG &amp; COMM DEV FND"/>
    <s v="FHCD ENUMCLAW MCFALAND PK C14"/>
    <s v="PROGRAM YEAR PROJECTS"/>
    <s v="HOUSING AND COMMUNITY DEVELOPMENT"/>
  </r>
  <r>
    <x v="0"/>
    <s v="1122982"/>
    <s v="350047"/>
    <x v="70"/>
    <s v="5590000"/>
    <n v="2015"/>
    <x v="3"/>
    <x v="70"/>
    <n v="0"/>
    <n v="0"/>
    <n v="0"/>
    <n v="0"/>
    <n v="0"/>
    <s v="N/A"/>
    <n v="0"/>
    <n v="0"/>
    <n v="169.83"/>
    <n v="-169.83"/>
    <n v="0"/>
    <n v="0"/>
    <n v="0"/>
    <n v="0"/>
    <n v="0"/>
    <n v="0"/>
    <n v="0"/>
    <n v="0"/>
    <n v="0"/>
    <s v="FED HOUSNG &amp; COMM DEV FND"/>
    <s v="FHCD ENUMCLAW MCFALAND PK C14"/>
    <s v="PROGRAM YEAR PROJECTS"/>
    <s v="HOUSING AND COMMUNITY DEVELOPMENT"/>
  </r>
  <r>
    <x v="0"/>
    <s v="1122982"/>
    <s v="350047"/>
    <x v="71"/>
    <s v="5590000"/>
    <n v="2015"/>
    <x v="3"/>
    <x v="71"/>
    <n v="0"/>
    <n v="0"/>
    <n v="0"/>
    <n v="0"/>
    <n v="0"/>
    <s v="N/A"/>
    <n v="0"/>
    <n v="0"/>
    <n v="57.730000000000004"/>
    <n v="-57.730000000000004"/>
    <n v="0"/>
    <n v="0"/>
    <n v="0"/>
    <n v="0"/>
    <n v="0"/>
    <n v="0"/>
    <n v="0"/>
    <n v="0"/>
    <n v="0"/>
    <s v="FED HOUSNG &amp; COMM DEV FND"/>
    <s v="FHCD ENUMCLAW MCFALAND PK C14"/>
    <s v="PROGRAM YEAR PROJECTS"/>
    <s v="HOUSING AND COMMUNITY DEVELOPMENT"/>
  </r>
  <r>
    <x v="0"/>
    <s v="1122982"/>
    <s v="350047"/>
    <x v="72"/>
    <s v="5590000"/>
    <n v="2015"/>
    <x v="3"/>
    <x v="72"/>
    <n v="0"/>
    <n v="0"/>
    <n v="0"/>
    <n v="0"/>
    <n v="0"/>
    <s v="N/A"/>
    <n v="0"/>
    <n v="0"/>
    <n v="56.06"/>
    <n v="-56.06"/>
    <n v="0"/>
    <n v="0"/>
    <n v="0"/>
    <n v="0"/>
    <n v="0"/>
    <n v="0"/>
    <n v="0"/>
    <n v="0"/>
    <n v="0"/>
    <s v="FED HOUSNG &amp; COMM DEV FND"/>
    <s v="FHCD ENUMCLAW MCFALAND PK C14"/>
    <s v="PROGRAM YEAR PROJECTS"/>
    <s v="HOUSING AND COMMUNITY DEVELOPMENT"/>
  </r>
  <r>
    <x v="0"/>
    <s v="1122982"/>
    <s v="350047"/>
    <x v="108"/>
    <s v="5590000"/>
    <n v="2015"/>
    <x v="3"/>
    <x v="108"/>
    <n v="0"/>
    <n v="0"/>
    <n v="0"/>
    <n v="0"/>
    <n v="0"/>
    <s v="N/A"/>
    <n v="0"/>
    <n v="0"/>
    <n v="0"/>
    <n v="0"/>
    <n v="0"/>
    <n v="0"/>
    <n v="0"/>
    <n v="0"/>
    <n v="0"/>
    <n v="0"/>
    <n v="0"/>
    <n v="0"/>
    <n v="0"/>
    <s v="FED HOUSNG &amp; COMM DEV FND"/>
    <s v="FHCD ENUMCLAW MCFALAND PK C14"/>
    <s v="PROGRAM YEAR PROJECTS"/>
    <s v="HOUSING AND COMMUNITY DEVELOPMENT"/>
  </r>
  <r>
    <x v="0"/>
    <s v="1122982"/>
    <s v="350047"/>
    <x v="42"/>
    <s v="5590000"/>
    <n v="2015"/>
    <x v="3"/>
    <x v="42"/>
    <n v="0"/>
    <n v="0"/>
    <n v="0"/>
    <n v="0"/>
    <n v="0"/>
    <s v="N/A"/>
    <n v="0"/>
    <n v="0"/>
    <n v="0"/>
    <n v="0"/>
    <n v="0"/>
    <n v="0"/>
    <n v="0"/>
    <n v="0"/>
    <n v="0"/>
    <n v="0"/>
    <n v="0"/>
    <n v="0"/>
    <n v="0"/>
    <s v="FED HOUSNG &amp; COMM DEV FND"/>
    <s v="FHCD ENUMCLAW MCFALAND PK C14"/>
    <s v="PROGRAM YEAR PROJECTS"/>
    <s v="HOUSING AND COMMUNITY DEVELOPMENT"/>
  </r>
  <r>
    <x v="0"/>
    <s v="1122983"/>
    <s v="000000"/>
    <x v="6"/>
    <s v="0000000"/>
    <n v="2015"/>
    <x v="0"/>
    <x v="6"/>
    <n v="0"/>
    <n v="0"/>
    <n v="0"/>
    <n v="0"/>
    <n v="0"/>
    <s v="N/A"/>
    <n v="4619.5600000000004"/>
    <n v="-4619.5600000000004"/>
    <n v="0"/>
    <n v="0"/>
    <n v="0"/>
    <n v="0"/>
    <n v="0"/>
    <n v="0"/>
    <n v="0"/>
    <n v="0"/>
    <n v="0"/>
    <n v="0"/>
    <n v="0"/>
    <s v="FED HOUSNG &amp; COMM DEV FND"/>
    <s v="FHCD FOY YOUTH HVN SHLTR C14"/>
    <s v="DEFAULT"/>
    <s v="Default"/>
  </r>
  <r>
    <x v="0"/>
    <s v="1122983"/>
    <s v="000000"/>
    <x v="9"/>
    <s v="0000000"/>
    <n v="2015"/>
    <x v="0"/>
    <x v="9"/>
    <n v="0"/>
    <n v="0"/>
    <n v="0"/>
    <n v="0"/>
    <n v="0"/>
    <s v="N/A"/>
    <n v="0"/>
    <n v="0"/>
    <n v="0"/>
    <n v="0"/>
    <n v="0"/>
    <n v="0"/>
    <n v="0"/>
    <n v="0"/>
    <n v="0"/>
    <n v="0"/>
    <n v="0"/>
    <n v="0"/>
    <n v="0"/>
    <s v="FED HOUSNG &amp; COMM DEV FND"/>
    <s v="FHCD FOY YOUTH HVN SHLTR C14"/>
    <s v="DEFAULT"/>
    <s v="Default"/>
  </r>
  <r>
    <x v="0"/>
    <s v="1122983"/>
    <s v="000000"/>
    <x v="29"/>
    <s v="0000000"/>
    <n v="2015"/>
    <x v="1"/>
    <x v="29"/>
    <n v="0"/>
    <n v="0"/>
    <n v="-4619.5600000000004"/>
    <n v="0"/>
    <n v="4619.5600000000004"/>
    <s v="N/A"/>
    <n v="-4619.5600000000004"/>
    <n v="0"/>
    <n v="0"/>
    <n v="0"/>
    <n v="0"/>
    <n v="0"/>
    <n v="0"/>
    <n v="0"/>
    <n v="0"/>
    <n v="0"/>
    <n v="0"/>
    <n v="0"/>
    <n v="0"/>
    <s v="FED HOUSNG &amp; COMM DEV FND"/>
    <s v="FHCD FOY YOUTH HVN SHLTR C14"/>
    <s v="DEFAULT"/>
    <s v="Default"/>
  </r>
  <r>
    <x v="0"/>
    <s v="1122983"/>
    <s v="350047"/>
    <x v="55"/>
    <s v="0000000"/>
    <n v="2015"/>
    <x v="4"/>
    <x v="55"/>
    <n v="0"/>
    <n v="0"/>
    <n v="0"/>
    <n v="0"/>
    <n v="0"/>
    <s v="N/A"/>
    <n v="0"/>
    <n v="0"/>
    <n v="0"/>
    <n v="0"/>
    <n v="0"/>
    <n v="0"/>
    <n v="0"/>
    <n v="0"/>
    <n v="0"/>
    <n v="0"/>
    <n v="0"/>
    <n v="0"/>
    <n v="0"/>
    <s v="FED HOUSNG &amp; COMM DEV FND"/>
    <s v="FHCD FOY YOUTH HVN SHLTR C14"/>
    <s v="PROGRAM YEAR PROJECTS"/>
    <s v="Default"/>
  </r>
  <r>
    <x v="0"/>
    <s v="1122983"/>
    <s v="350047"/>
    <x v="108"/>
    <s v="5590000"/>
    <n v="2015"/>
    <x v="3"/>
    <x v="108"/>
    <n v="0"/>
    <n v="0"/>
    <n v="0"/>
    <n v="0"/>
    <n v="0"/>
    <s v="N/A"/>
    <n v="0"/>
    <n v="0"/>
    <n v="0"/>
    <n v="0"/>
    <n v="0"/>
    <n v="0"/>
    <n v="0"/>
    <n v="0"/>
    <n v="0"/>
    <n v="0"/>
    <n v="0"/>
    <n v="0"/>
    <n v="0"/>
    <s v="FED HOUSNG &amp; COMM DEV FND"/>
    <s v="FHCD FOY YOUTH HVN SHLTR C14"/>
    <s v="PROGRAM YEAR PROJECTS"/>
    <s v="HOUSING AND COMMUNITY DEVELOPMENT"/>
  </r>
  <r>
    <x v="0"/>
    <s v="1122984"/>
    <s v="000000"/>
    <x v="6"/>
    <s v="0000000"/>
    <n v="2015"/>
    <x v="0"/>
    <x v="6"/>
    <n v="0"/>
    <n v="0"/>
    <n v="0"/>
    <n v="0"/>
    <n v="0"/>
    <s v="N/A"/>
    <n v="0"/>
    <n v="0"/>
    <n v="0"/>
    <n v="0"/>
    <n v="0"/>
    <n v="0"/>
    <n v="0"/>
    <n v="0"/>
    <n v="0"/>
    <n v="0"/>
    <n v="0"/>
    <n v="0"/>
    <n v="0"/>
    <s v="FED HOUSNG &amp; COMM DEV FND"/>
    <s v="FHCD CTHLC COM SVC-HM/ARIS C14"/>
    <s v="DEFAULT"/>
    <s v="Default"/>
  </r>
  <r>
    <x v="0"/>
    <s v="1122984"/>
    <s v="000000"/>
    <x v="9"/>
    <s v="0000000"/>
    <n v="2015"/>
    <x v="0"/>
    <x v="9"/>
    <n v="0"/>
    <n v="0"/>
    <n v="-1632.99"/>
    <n v="0"/>
    <n v="1632.99"/>
    <s v="N/A"/>
    <n v="-5854.85"/>
    <n v="0"/>
    <n v="0"/>
    <n v="0"/>
    <n v="0"/>
    <n v="0"/>
    <n v="4221.8599999999997"/>
    <n v="0"/>
    <n v="0"/>
    <n v="0"/>
    <n v="0"/>
    <n v="0"/>
    <n v="0"/>
    <s v="FED HOUSNG &amp; COMM DEV FND"/>
    <s v="FHCD CTHLC COM SVC-HM/ARIS C14"/>
    <s v="DEFAULT"/>
    <s v="Default"/>
  </r>
  <r>
    <x v="0"/>
    <s v="1122984"/>
    <s v="000000"/>
    <x v="29"/>
    <s v="0000000"/>
    <n v="2015"/>
    <x v="1"/>
    <x v="29"/>
    <n v="0"/>
    <n v="0"/>
    <n v="-4221.8599999999997"/>
    <n v="0"/>
    <n v="4221.8599999999997"/>
    <s v="N/A"/>
    <n v="0"/>
    <n v="0"/>
    <n v="0"/>
    <n v="0"/>
    <n v="0"/>
    <n v="0"/>
    <n v="-4221.8599999999997"/>
    <n v="0"/>
    <n v="0"/>
    <n v="0"/>
    <n v="0"/>
    <n v="0"/>
    <n v="0"/>
    <s v="FED HOUSNG &amp; COMM DEV FND"/>
    <s v="FHCD CTHLC COM SVC-HM/ARIS C14"/>
    <s v="DEFAULT"/>
    <s v="Default"/>
  </r>
  <r>
    <x v="0"/>
    <s v="1122984"/>
    <s v="350047"/>
    <x v="55"/>
    <s v="0000000"/>
    <n v="2015"/>
    <x v="4"/>
    <x v="55"/>
    <n v="0"/>
    <n v="0"/>
    <n v="0"/>
    <n v="0"/>
    <n v="0"/>
    <s v="N/A"/>
    <n v="0"/>
    <n v="0"/>
    <n v="0"/>
    <n v="0"/>
    <n v="0"/>
    <n v="0"/>
    <n v="0"/>
    <n v="0"/>
    <n v="0"/>
    <n v="0"/>
    <n v="0"/>
    <n v="0"/>
    <n v="0"/>
    <s v="FED HOUSNG &amp; COMM DEV FND"/>
    <s v="FHCD CTHLC COM SVC-HM/ARIS C14"/>
    <s v="PROGRAM YEAR PROJECTS"/>
    <s v="Default"/>
  </r>
  <r>
    <x v="0"/>
    <s v="1122984"/>
    <s v="350047"/>
    <x v="108"/>
    <s v="5590000"/>
    <n v="2015"/>
    <x v="3"/>
    <x v="108"/>
    <n v="0"/>
    <n v="0"/>
    <n v="0"/>
    <n v="0"/>
    <n v="0"/>
    <s v="N/A"/>
    <n v="0"/>
    <n v="0"/>
    <n v="0"/>
    <n v="0"/>
    <n v="0"/>
    <n v="0"/>
    <n v="0"/>
    <n v="0"/>
    <n v="0"/>
    <n v="0"/>
    <n v="0"/>
    <n v="0"/>
    <n v="0"/>
    <s v="FED HOUSNG &amp; COMM DEV FND"/>
    <s v="FHCD CTHLC COM SVC-HM/ARIS C14"/>
    <s v="PROGRAM YEAR PROJECTS"/>
    <s v="HOUSING AND COMMUNITY DEVELOPMENT"/>
  </r>
  <r>
    <x v="0"/>
    <s v="1122985"/>
    <s v="000000"/>
    <x v="6"/>
    <s v="0000000"/>
    <n v="2015"/>
    <x v="0"/>
    <x v="6"/>
    <n v="0"/>
    <n v="0"/>
    <n v="48977.98"/>
    <n v="0"/>
    <n v="-48977.98"/>
    <s v="N/A"/>
    <n v="-197.54"/>
    <n v="275.93"/>
    <n v="575.06000000000006"/>
    <n v="-655.12"/>
    <n v="-134.9"/>
    <n v="0"/>
    <n v="-60.97"/>
    <n v="19872.52"/>
    <n v="-19831.88"/>
    <n v="25.63"/>
    <n v="-66.27"/>
    <n v="49175.520000000004"/>
    <n v="0"/>
    <s v="FED HOUSNG &amp; COMM DEV FND"/>
    <s v="FHCD TKWLA CNSRTM MNR HM C14"/>
    <s v="DEFAULT"/>
    <s v="Default"/>
  </r>
  <r>
    <x v="0"/>
    <s v="1122985"/>
    <s v="000000"/>
    <x v="9"/>
    <s v="0000000"/>
    <n v="2015"/>
    <x v="0"/>
    <x v="9"/>
    <n v="0"/>
    <n v="0"/>
    <n v="79.92"/>
    <n v="0"/>
    <n v="-79.92"/>
    <s v="N/A"/>
    <n v="-16.87"/>
    <n v="14289.04"/>
    <n v="195.87"/>
    <n v="-11.93"/>
    <n v="-183.94"/>
    <n v="25.28"/>
    <n v="-14197.210000000001"/>
    <n v="20.32"/>
    <n v="20.330000000000002"/>
    <n v="-66.27"/>
    <n v="25.62"/>
    <n v="-20.32"/>
    <n v="0"/>
    <s v="FED HOUSNG &amp; COMM DEV FND"/>
    <s v="FHCD TKWLA CNSRTM MNR HM C14"/>
    <s v="DEFAULT"/>
    <s v="Default"/>
  </r>
  <r>
    <x v="0"/>
    <s v="1122985"/>
    <s v="000000"/>
    <x v="29"/>
    <s v="0000000"/>
    <n v="2015"/>
    <x v="1"/>
    <x v="29"/>
    <n v="0"/>
    <n v="0"/>
    <n v="-157.76"/>
    <n v="0"/>
    <n v="157.76"/>
    <s v="N/A"/>
    <n v="0"/>
    <n v="-14350.01"/>
    <n v="0"/>
    <n v="0"/>
    <n v="0"/>
    <n v="0"/>
    <n v="14171.93"/>
    <n v="0"/>
    <n v="0"/>
    <n v="25.62"/>
    <n v="-25.62"/>
    <n v="20.32"/>
    <n v="0"/>
    <s v="FED HOUSNG &amp; COMM DEV FND"/>
    <s v="FHCD TKWLA CNSRTM MNR HM C14"/>
    <s v="DEFAULT"/>
    <s v="Default"/>
  </r>
  <r>
    <x v="0"/>
    <s v="1122985"/>
    <s v="350047"/>
    <x v="55"/>
    <s v="0000000"/>
    <n v="2015"/>
    <x v="4"/>
    <x v="55"/>
    <n v="0"/>
    <n v="0"/>
    <n v="-109247.64"/>
    <n v="0"/>
    <n v="109247.64"/>
    <s v="N/A"/>
    <n v="-60.97"/>
    <n v="-14564.970000000001"/>
    <n v="-770.93000000000006"/>
    <n v="-183.94"/>
    <n v="-24218.510000000002"/>
    <n v="-25.28"/>
    <n v="0"/>
    <n v="-19892.84"/>
    <n v="-60.97"/>
    <n v="-25.62"/>
    <n v="-237.1"/>
    <n v="-49206.51"/>
    <n v="0"/>
    <s v="FED HOUSNG &amp; COMM DEV FND"/>
    <s v="FHCD TKWLA CNSRTM MNR HM C14"/>
    <s v="PROGRAM YEAR PROJECTS"/>
    <s v="Default"/>
  </r>
  <r>
    <x v="0"/>
    <s v="1122985"/>
    <s v="350047"/>
    <x v="55"/>
    <s v="5592000"/>
    <n v="2015"/>
    <x v="4"/>
    <x v="55"/>
    <n v="0"/>
    <n v="0"/>
    <n v="14350.01"/>
    <n v="0"/>
    <n v="-14350.01"/>
    <s v="N/A"/>
    <n v="0"/>
    <n v="14350.01"/>
    <n v="0"/>
    <n v="0"/>
    <n v="0"/>
    <n v="0"/>
    <n v="0"/>
    <n v="0"/>
    <n v="0"/>
    <n v="0"/>
    <n v="0"/>
    <n v="0"/>
    <n v="0"/>
    <s v="FED HOUSNG &amp; COMM DEV FND"/>
    <s v="FHCD TKWLA CNSRTM MNR HM C14"/>
    <s v="PROGRAM YEAR PROJECTS"/>
    <s v="HOUSING AND COMMUNITY SERVICES"/>
  </r>
  <r>
    <x v="0"/>
    <s v="1122985"/>
    <s v="350047"/>
    <x v="38"/>
    <s v="5590000"/>
    <n v="2015"/>
    <x v="3"/>
    <x v="38"/>
    <n v="0"/>
    <n v="0"/>
    <n v="1521.66"/>
    <n v="0"/>
    <n v="-1521.66"/>
    <s v="N/A"/>
    <n v="162.59"/>
    <n v="435.18"/>
    <n v="253.22"/>
    <n v="121.94"/>
    <n v="60.97"/>
    <n v="0"/>
    <n v="0"/>
    <n v="60.96"/>
    <n v="60.97"/>
    <n v="142.27000000000001"/>
    <n v="20.32"/>
    <n v="203.24"/>
    <n v="0"/>
    <s v="FED HOUSNG &amp; COMM DEV FND"/>
    <s v="FHCD TKWLA CNSRTM MNR HM C14"/>
    <s v="PROGRAM YEAR PROJECTS"/>
    <s v="HOUSING AND COMMUNITY DEVELOPMENT"/>
  </r>
  <r>
    <x v="0"/>
    <s v="1122985"/>
    <s v="350047"/>
    <x v="70"/>
    <s v="5590000"/>
    <n v="2015"/>
    <x v="3"/>
    <x v="70"/>
    <n v="0"/>
    <n v="0"/>
    <n v="273.58"/>
    <n v="0"/>
    <n v="-273.58"/>
    <s v="N/A"/>
    <n v="0"/>
    <n v="0"/>
    <n v="122.66"/>
    <n v="30.52"/>
    <n v="0"/>
    <n v="14.99"/>
    <n v="0"/>
    <n v="0"/>
    <n v="13.23"/>
    <n v="60.38"/>
    <n v="0"/>
    <n v="31.8"/>
    <n v="0"/>
    <s v="FED HOUSNG &amp; COMM DEV FND"/>
    <s v="FHCD TKWLA CNSRTM MNR HM C14"/>
    <s v="PROGRAM YEAR PROJECTS"/>
    <s v="HOUSING AND COMMUNITY DEVELOPMENT"/>
  </r>
  <r>
    <x v="0"/>
    <s v="1122985"/>
    <s v="350047"/>
    <x v="71"/>
    <s v="5590000"/>
    <n v="2015"/>
    <x v="3"/>
    <x v="71"/>
    <n v="0"/>
    <n v="0"/>
    <n v="85.65"/>
    <n v="0"/>
    <n v="-85.65"/>
    <s v="N/A"/>
    <n v="0"/>
    <n v="0"/>
    <n v="33.230000000000004"/>
    <n v="14.290000000000001"/>
    <n v="0"/>
    <n v="4.67"/>
    <n v="0"/>
    <n v="0"/>
    <n v="5.1100000000000003"/>
    <n v="14"/>
    <n v="0"/>
    <n v="14.35"/>
    <n v="0"/>
    <s v="FED HOUSNG &amp; COMM DEV FND"/>
    <s v="FHCD TKWLA CNSRTM MNR HM C14"/>
    <s v="PROGRAM YEAR PROJECTS"/>
    <s v="HOUSING AND COMMUNITY DEVELOPMENT"/>
  </r>
  <r>
    <x v="0"/>
    <s v="1122985"/>
    <s v="350047"/>
    <x v="72"/>
    <s v="5590000"/>
    <n v="2015"/>
    <x v="3"/>
    <x v="72"/>
    <n v="0"/>
    <n v="0"/>
    <n v="111.48"/>
    <n v="0"/>
    <n v="-111.48"/>
    <s v="N/A"/>
    <n v="0"/>
    <n v="0"/>
    <n v="39.980000000000004"/>
    <n v="17.190000000000001"/>
    <n v="0"/>
    <n v="5.62"/>
    <n v="0"/>
    <n v="0"/>
    <n v="7.28"/>
    <n v="20.45"/>
    <n v="0"/>
    <n v="20.96"/>
    <n v="0"/>
    <s v="FED HOUSNG &amp; COMM DEV FND"/>
    <s v="FHCD TKWLA CNSRTM MNR HM C14"/>
    <s v="PROGRAM YEAR PROJECTS"/>
    <s v="HOUSING AND COMMUNITY DEVELOPMENT"/>
  </r>
  <r>
    <x v="0"/>
    <s v="1122985"/>
    <s v="350047"/>
    <x v="108"/>
    <s v="5590000"/>
    <n v="2015"/>
    <x v="3"/>
    <x v="108"/>
    <n v="0"/>
    <n v="0"/>
    <n v="107255.27"/>
    <n v="0"/>
    <n v="-107255.27"/>
    <s v="N/A"/>
    <n v="0"/>
    <n v="14350.01"/>
    <n v="0"/>
    <n v="0"/>
    <n v="24157.54"/>
    <n v="0"/>
    <n v="0"/>
    <n v="19831.88"/>
    <n v="0"/>
    <n v="0"/>
    <n v="0"/>
    <n v="48915.840000000004"/>
    <n v="0"/>
    <s v="FED HOUSNG &amp; COMM DEV FND"/>
    <s v="FHCD TKWLA CNSRTM MNR HM C14"/>
    <s v="PROGRAM YEAR PROJECTS"/>
    <s v="HOUSING AND COMMUNITY DEVELOPMENT"/>
  </r>
  <r>
    <x v="0"/>
    <s v="1122985"/>
    <s v="350047"/>
    <x v="108"/>
    <s v="5592000"/>
    <n v="2015"/>
    <x v="3"/>
    <x v="108"/>
    <n v="0"/>
    <n v="0"/>
    <n v="-14350.01"/>
    <n v="0"/>
    <n v="14350.01"/>
    <s v="N/A"/>
    <n v="0"/>
    <n v="-14350.01"/>
    <n v="0"/>
    <n v="0"/>
    <n v="0"/>
    <n v="0"/>
    <n v="0"/>
    <n v="0"/>
    <n v="0"/>
    <n v="0"/>
    <n v="0"/>
    <n v="0"/>
    <n v="0"/>
    <s v="FED HOUSNG &amp; COMM DEV FND"/>
    <s v="FHCD TKWLA CNSRTM MNR HM C14"/>
    <s v="PROGRAM YEAR PROJECTS"/>
    <s v="HOUSING AND COMMUNITY SERVICES"/>
  </r>
  <r>
    <x v="0"/>
    <s v="1122986"/>
    <s v="000000"/>
    <x v="6"/>
    <s v="0000000"/>
    <n v="2015"/>
    <x v="0"/>
    <x v="6"/>
    <n v="0"/>
    <n v="0"/>
    <n v="0"/>
    <n v="0"/>
    <n v="0"/>
    <s v="N/A"/>
    <n v="0"/>
    <n v="0"/>
    <n v="0"/>
    <n v="0"/>
    <n v="0"/>
    <n v="0"/>
    <n v="0"/>
    <n v="0"/>
    <n v="0"/>
    <n v="0"/>
    <n v="0"/>
    <n v="0"/>
    <n v="0"/>
    <s v="FED HOUSNG &amp; COMM DEV FND"/>
    <s v="FHCD DM AREA FOOD BANK C14"/>
    <s v="DEFAULT"/>
    <s v="Default"/>
  </r>
  <r>
    <x v="0"/>
    <s v="1122986"/>
    <s v="000000"/>
    <x v="9"/>
    <s v="0000000"/>
    <n v="2015"/>
    <x v="0"/>
    <x v="9"/>
    <n v="0"/>
    <n v="0"/>
    <n v="0"/>
    <n v="0"/>
    <n v="0"/>
    <s v="N/A"/>
    <n v="-3465.33"/>
    <n v="0"/>
    <n v="0"/>
    <n v="0"/>
    <n v="0"/>
    <n v="0"/>
    <n v="3465.33"/>
    <n v="0"/>
    <n v="0"/>
    <n v="0"/>
    <n v="0"/>
    <n v="0"/>
    <n v="0"/>
    <s v="FED HOUSNG &amp; COMM DEV FND"/>
    <s v="FHCD DM AREA FOOD BANK C14"/>
    <s v="DEFAULT"/>
    <s v="Default"/>
  </r>
  <r>
    <x v="0"/>
    <s v="1122986"/>
    <s v="000000"/>
    <x v="29"/>
    <s v="0000000"/>
    <n v="2015"/>
    <x v="1"/>
    <x v="29"/>
    <n v="0"/>
    <n v="0"/>
    <n v="-17706"/>
    <n v="0"/>
    <n v="17706"/>
    <s v="N/A"/>
    <n v="-14240.67"/>
    <n v="0"/>
    <n v="0"/>
    <n v="0"/>
    <n v="0"/>
    <n v="0"/>
    <n v="-3465.33"/>
    <n v="0"/>
    <n v="0"/>
    <n v="0"/>
    <n v="0"/>
    <n v="0"/>
    <n v="0"/>
    <s v="FED HOUSNG &amp; COMM DEV FND"/>
    <s v="FHCD DM AREA FOOD BANK C14"/>
    <s v="DEFAULT"/>
    <s v="Default"/>
  </r>
  <r>
    <x v="0"/>
    <s v="1122986"/>
    <s v="350047"/>
    <x v="55"/>
    <s v="0000000"/>
    <n v="2015"/>
    <x v="4"/>
    <x v="55"/>
    <n v="0"/>
    <n v="0"/>
    <n v="0"/>
    <n v="0"/>
    <n v="0"/>
    <s v="N/A"/>
    <n v="0"/>
    <n v="0"/>
    <n v="0"/>
    <n v="0"/>
    <n v="0"/>
    <n v="0"/>
    <n v="0"/>
    <n v="0"/>
    <n v="0"/>
    <n v="0"/>
    <n v="0"/>
    <n v="0"/>
    <n v="0"/>
    <s v="FED HOUSNG &amp; COMM DEV FND"/>
    <s v="FHCD DM AREA FOOD BANK C14"/>
    <s v="PROGRAM YEAR PROJECTS"/>
    <s v="Default"/>
  </r>
  <r>
    <x v="0"/>
    <s v="1122986"/>
    <s v="350047"/>
    <x v="108"/>
    <s v="5590000"/>
    <n v="2015"/>
    <x v="3"/>
    <x v="108"/>
    <n v="0"/>
    <n v="0"/>
    <n v="0"/>
    <n v="0"/>
    <n v="0"/>
    <s v="N/A"/>
    <n v="0"/>
    <n v="0"/>
    <n v="0"/>
    <n v="0"/>
    <n v="0"/>
    <n v="0"/>
    <n v="0"/>
    <n v="0"/>
    <n v="0"/>
    <n v="0"/>
    <n v="0"/>
    <n v="0"/>
    <n v="0"/>
    <s v="FED HOUSNG &amp; COMM DEV FND"/>
    <s v="FHCD DM AREA FOOD BANK C14"/>
    <s v="PROGRAM YEAR PROJECTS"/>
    <s v="HOUSING AND COMMUNITY DEVELOPMENT"/>
  </r>
  <r>
    <x v="0"/>
    <s v="1122987"/>
    <s v="000000"/>
    <x v="6"/>
    <s v="0000000"/>
    <n v="2015"/>
    <x v="0"/>
    <x v="6"/>
    <n v="0"/>
    <n v="0"/>
    <n v="-36920.31"/>
    <n v="0"/>
    <n v="36920.31"/>
    <s v="N/A"/>
    <n v="-7349.62"/>
    <n v="-29570.690000000002"/>
    <n v="0"/>
    <n v="0"/>
    <n v="0"/>
    <n v="0"/>
    <n v="0"/>
    <n v="0"/>
    <n v="0"/>
    <n v="0"/>
    <n v="0"/>
    <n v="0"/>
    <n v="0"/>
    <s v="FED HOUSNG &amp; COMM DEV FND"/>
    <s v="FHCD RENTON CDBG PROG ADM C14"/>
    <s v="DEFAULT"/>
    <s v="Default"/>
  </r>
  <r>
    <x v="0"/>
    <s v="1122987"/>
    <s v="000000"/>
    <x v="9"/>
    <s v="0000000"/>
    <n v="2015"/>
    <x v="0"/>
    <x v="9"/>
    <n v="0"/>
    <n v="0"/>
    <n v="0"/>
    <n v="0"/>
    <n v="0"/>
    <s v="N/A"/>
    <n v="0"/>
    <n v="0"/>
    <n v="0"/>
    <n v="0"/>
    <n v="0"/>
    <n v="0"/>
    <n v="0"/>
    <n v="0"/>
    <n v="0"/>
    <n v="0"/>
    <n v="0"/>
    <n v="0"/>
    <n v="0"/>
    <s v="FED HOUSNG &amp; COMM DEV FND"/>
    <s v="FHCD RENTON CDBG PROG ADM C14"/>
    <s v="DEFAULT"/>
    <s v="Default"/>
  </r>
  <r>
    <x v="0"/>
    <s v="1122987"/>
    <s v="000000"/>
    <x v="29"/>
    <s v="0000000"/>
    <n v="2015"/>
    <x v="1"/>
    <x v="29"/>
    <n v="0"/>
    <n v="0"/>
    <n v="-29570.690000000002"/>
    <n v="0"/>
    <n v="29570.690000000002"/>
    <s v="N/A"/>
    <n v="-29570.690000000002"/>
    <n v="0"/>
    <n v="0"/>
    <n v="0"/>
    <n v="0"/>
    <n v="0"/>
    <n v="0"/>
    <n v="0"/>
    <n v="0"/>
    <n v="0"/>
    <n v="0"/>
    <n v="0"/>
    <n v="0"/>
    <s v="FED HOUSNG &amp; COMM DEV FND"/>
    <s v="FHCD RENTON CDBG PROG ADM C14"/>
    <s v="DEFAULT"/>
    <s v="Default"/>
  </r>
  <r>
    <x v="0"/>
    <s v="1122987"/>
    <s v="350047"/>
    <x v="55"/>
    <s v="0000000"/>
    <n v="2015"/>
    <x v="4"/>
    <x v="55"/>
    <n v="0"/>
    <n v="0"/>
    <n v="0"/>
    <n v="0"/>
    <n v="0"/>
    <s v="N/A"/>
    <n v="0"/>
    <n v="0"/>
    <n v="0"/>
    <n v="0"/>
    <n v="0"/>
    <n v="0"/>
    <n v="0"/>
    <n v="0"/>
    <n v="0"/>
    <n v="0"/>
    <n v="0"/>
    <n v="0"/>
    <n v="0"/>
    <s v="FED HOUSNG &amp; COMM DEV FND"/>
    <s v="FHCD RENTON CDBG PROG ADM C14"/>
    <s v="PROGRAM YEAR PROJECTS"/>
    <s v="Default"/>
  </r>
  <r>
    <x v="0"/>
    <s v="1122987"/>
    <s v="350047"/>
    <x v="108"/>
    <s v="5590000"/>
    <n v="2015"/>
    <x v="3"/>
    <x v="108"/>
    <n v="0"/>
    <n v="0"/>
    <n v="0"/>
    <n v="0"/>
    <n v="0"/>
    <s v="N/A"/>
    <n v="0"/>
    <n v="0"/>
    <n v="0"/>
    <n v="0"/>
    <n v="0"/>
    <n v="0"/>
    <n v="0"/>
    <n v="0"/>
    <n v="0"/>
    <n v="0"/>
    <n v="0"/>
    <n v="0"/>
    <n v="0"/>
    <s v="FED HOUSNG &amp; COMM DEV FND"/>
    <s v="FHCD RENTON CDBG PROG ADM C14"/>
    <s v="PROGRAM YEAR PROJECTS"/>
    <s v="HOUSING AND COMMUNITY DEVELOPMENT"/>
  </r>
  <r>
    <x v="0"/>
    <s v="1122988"/>
    <s v="000000"/>
    <x v="6"/>
    <s v="0000000"/>
    <n v="2015"/>
    <x v="0"/>
    <x v="6"/>
    <n v="0"/>
    <n v="0"/>
    <n v="-32414.13"/>
    <n v="0"/>
    <n v="32414.13"/>
    <s v="N/A"/>
    <n v="-32414.13"/>
    <n v="0"/>
    <n v="0"/>
    <n v="0"/>
    <n v="0"/>
    <n v="0"/>
    <n v="0"/>
    <n v="0"/>
    <n v="0"/>
    <n v="0"/>
    <n v="0"/>
    <n v="0"/>
    <n v="0"/>
    <s v="FED HOUSNG &amp; COMM DEV FND"/>
    <s v="FHCD DIOCESE OF OLYMPIA  C14"/>
    <s v="DEFAULT"/>
    <s v="Default"/>
  </r>
  <r>
    <x v="0"/>
    <s v="1122988"/>
    <s v="000000"/>
    <x v="9"/>
    <s v="0000000"/>
    <n v="2015"/>
    <x v="0"/>
    <x v="9"/>
    <n v="0"/>
    <n v="0"/>
    <n v="-17085.87"/>
    <n v="0"/>
    <n v="17085.87"/>
    <s v="N/A"/>
    <n v="-17085.87"/>
    <n v="0"/>
    <n v="0"/>
    <n v="0"/>
    <n v="0"/>
    <n v="0"/>
    <n v="0"/>
    <n v="0"/>
    <n v="0"/>
    <n v="0"/>
    <n v="0"/>
    <n v="0"/>
    <n v="0"/>
    <s v="FED HOUSNG &amp; COMM DEV FND"/>
    <s v="FHCD DIOCESE OF OLYMPIA  C14"/>
    <s v="DEFAULT"/>
    <s v="Default"/>
  </r>
  <r>
    <x v="0"/>
    <s v="1122988"/>
    <s v="000000"/>
    <x v="29"/>
    <s v="0000000"/>
    <n v="2015"/>
    <x v="1"/>
    <x v="29"/>
    <n v="0"/>
    <n v="0"/>
    <n v="0"/>
    <n v="0"/>
    <n v="0"/>
    <s v="N/A"/>
    <n v="0"/>
    <n v="0"/>
    <n v="0"/>
    <n v="0"/>
    <n v="0"/>
    <n v="0"/>
    <n v="0"/>
    <n v="0"/>
    <n v="0"/>
    <n v="0"/>
    <n v="0"/>
    <n v="0"/>
    <n v="0"/>
    <s v="FED HOUSNG &amp; COMM DEV FND"/>
    <s v="FHCD DIOCESE OF OLYMPIA  C14"/>
    <s v="DEFAULT"/>
    <s v="Default"/>
  </r>
  <r>
    <x v="0"/>
    <s v="1122988"/>
    <s v="350047"/>
    <x v="55"/>
    <s v="0000000"/>
    <n v="2015"/>
    <x v="4"/>
    <x v="55"/>
    <n v="0"/>
    <n v="0"/>
    <n v="0"/>
    <n v="0"/>
    <n v="0"/>
    <s v="N/A"/>
    <n v="0"/>
    <n v="0"/>
    <n v="0"/>
    <n v="0"/>
    <n v="0"/>
    <n v="0"/>
    <n v="0"/>
    <n v="0"/>
    <n v="0"/>
    <n v="0"/>
    <n v="0"/>
    <n v="0"/>
    <n v="0"/>
    <s v="FED HOUSNG &amp; COMM DEV FND"/>
    <s v="FHCD DIOCESE OF OLYMPIA  C14"/>
    <s v="PROGRAM YEAR PROJECTS"/>
    <s v="Default"/>
  </r>
  <r>
    <x v="0"/>
    <s v="1122988"/>
    <s v="350047"/>
    <x v="108"/>
    <s v="5590000"/>
    <n v="2015"/>
    <x v="3"/>
    <x v="108"/>
    <n v="0"/>
    <n v="0"/>
    <n v="0"/>
    <n v="0"/>
    <n v="0"/>
    <s v="N/A"/>
    <n v="0"/>
    <n v="0"/>
    <n v="0"/>
    <n v="0"/>
    <n v="0"/>
    <n v="0"/>
    <n v="0"/>
    <n v="0"/>
    <n v="0"/>
    <n v="0"/>
    <n v="0"/>
    <n v="0"/>
    <n v="0"/>
    <s v="FED HOUSNG &amp; COMM DEV FND"/>
    <s v="FHCD DIOCESE OF OLYMPIA  C14"/>
    <s v="PROGRAM YEAR PROJECTS"/>
    <s v="HOUSING AND COMMUNITY DEVELOPMENT"/>
  </r>
  <r>
    <x v="0"/>
    <s v="1122989"/>
    <s v="000000"/>
    <x v="6"/>
    <s v="0000000"/>
    <n v="2015"/>
    <x v="0"/>
    <x v="6"/>
    <n v="0"/>
    <n v="0"/>
    <n v="-51702.55"/>
    <n v="0"/>
    <n v="51702.55"/>
    <s v="N/A"/>
    <n v="-29352.29"/>
    <n v="-22350.260000000002"/>
    <n v="0"/>
    <n v="0"/>
    <n v="0"/>
    <n v="0"/>
    <n v="0"/>
    <n v="0"/>
    <n v="0"/>
    <n v="0"/>
    <n v="0"/>
    <n v="0"/>
    <n v="0"/>
    <s v="FED HOUSNG &amp; COMM DEV FND"/>
    <s v="FHCD HCC STARTZONE MICROEN C14"/>
    <s v="DEFAULT"/>
    <s v="Default"/>
  </r>
  <r>
    <x v="0"/>
    <s v="1122989"/>
    <s v="000000"/>
    <x v="9"/>
    <s v="0000000"/>
    <n v="2015"/>
    <x v="0"/>
    <x v="9"/>
    <n v="0"/>
    <n v="0"/>
    <n v="9970.06"/>
    <n v="0"/>
    <n v="-9970.06"/>
    <s v="N/A"/>
    <n v="0"/>
    <n v="0"/>
    <n v="0"/>
    <n v="0"/>
    <n v="0"/>
    <n v="0"/>
    <n v="9970.06"/>
    <n v="0"/>
    <n v="0"/>
    <n v="0"/>
    <n v="0"/>
    <n v="0"/>
    <n v="0"/>
    <s v="FED HOUSNG &amp; COMM DEV FND"/>
    <s v="FHCD HCC STARTZONE MICROEN C14"/>
    <s v="DEFAULT"/>
    <s v="Default"/>
  </r>
  <r>
    <x v="0"/>
    <s v="1122989"/>
    <s v="000000"/>
    <x v="29"/>
    <s v="0000000"/>
    <n v="2015"/>
    <x v="1"/>
    <x v="29"/>
    <n v="0"/>
    <n v="0"/>
    <n v="-9970.06"/>
    <n v="0"/>
    <n v="9970.06"/>
    <s v="N/A"/>
    <n v="0"/>
    <n v="0"/>
    <n v="0"/>
    <n v="0"/>
    <n v="0"/>
    <n v="0"/>
    <n v="-9970.06"/>
    <n v="0"/>
    <n v="0"/>
    <n v="0"/>
    <n v="0"/>
    <n v="0"/>
    <n v="0"/>
    <s v="FED HOUSNG &amp; COMM DEV FND"/>
    <s v="FHCD HCC STARTZONE MICROEN C14"/>
    <s v="DEFAULT"/>
    <s v="Default"/>
  </r>
  <r>
    <x v="0"/>
    <s v="1122989"/>
    <s v="350047"/>
    <x v="55"/>
    <s v="0000000"/>
    <n v="2015"/>
    <x v="4"/>
    <x v="55"/>
    <n v="0"/>
    <n v="0"/>
    <n v="-19797.45"/>
    <n v="0"/>
    <n v="19797.45"/>
    <s v="N/A"/>
    <n v="0"/>
    <n v="0"/>
    <n v="0"/>
    <n v="0"/>
    <n v="-19797.45"/>
    <n v="0"/>
    <n v="0"/>
    <n v="0"/>
    <n v="0"/>
    <n v="0"/>
    <n v="0"/>
    <n v="0"/>
    <n v="0"/>
    <s v="FED HOUSNG &amp; COMM DEV FND"/>
    <s v="FHCD HCC STARTZONE MICROEN C14"/>
    <s v="PROGRAM YEAR PROJECTS"/>
    <s v="Default"/>
  </r>
  <r>
    <x v="0"/>
    <s v="1122989"/>
    <s v="350047"/>
    <x v="108"/>
    <s v="5590000"/>
    <n v="2015"/>
    <x v="3"/>
    <x v="108"/>
    <n v="0"/>
    <n v="0"/>
    <n v="19878.46"/>
    <n v="0"/>
    <n v="-19878.46"/>
    <s v="N/A"/>
    <n v="81.010000000000005"/>
    <n v="0"/>
    <n v="0"/>
    <n v="0"/>
    <n v="19797.45"/>
    <n v="0"/>
    <n v="0"/>
    <n v="0"/>
    <n v="0"/>
    <n v="0"/>
    <n v="0"/>
    <n v="0"/>
    <n v="0"/>
    <s v="FED HOUSNG &amp; COMM DEV FND"/>
    <s v="FHCD HCC STARTZONE MICROEN C14"/>
    <s v="PROGRAM YEAR PROJECTS"/>
    <s v="HOUSING AND COMMUNITY DEVELOPMENT"/>
  </r>
  <r>
    <x v="0"/>
    <s v="1122990"/>
    <s v="000000"/>
    <x v="6"/>
    <s v="0000000"/>
    <n v="2015"/>
    <x v="0"/>
    <x v="6"/>
    <n v="0"/>
    <n v="0"/>
    <n v="-30956"/>
    <n v="0"/>
    <n v="30956"/>
    <s v="N/A"/>
    <n v="-30956"/>
    <n v="0"/>
    <n v="0"/>
    <n v="0"/>
    <n v="0"/>
    <n v="0"/>
    <n v="0"/>
    <n v="0"/>
    <n v="0"/>
    <n v="0"/>
    <n v="0"/>
    <n v="0"/>
    <n v="0"/>
    <s v="FED HOUSNG &amp; COMM DEV FND"/>
    <s v="FHCD SHORELINE CDBG ADM C14"/>
    <s v="DEFAULT"/>
    <s v="Default"/>
  </r>
  <r>
    <x v="0"/>
    <s v="1122990"/>
    <s v="000000"/>
    <x v="9"/>
    <s v="0000000"/>
    <n v="2015"/>
    <x v="0"/>
    <x v="9"/>
    <n v="0"/>
    <n v="0"/>
    <n v="0"/>
    <n v="0"/>
    <n v="0"/>
    <s v="N/A"/>
    <n v="0"/>
    <n v="0"/>
    <n v="0"/>
    <n v="0"/>
    <n v="0"/>
    <n v="0"/>
    <n v="0"/>
    <n v="0"/>
    <n v="0"/>
    <n v="0"/>
    <n v="0"/>
    <n v="0"/>
    <n v="0"/>
    <s v="FED HOUSNG &amp; COMM DEV FND"/>
    <s v="FHCD SHORELINE CDBG ADM C14"/>
    <s v="DEFAULT"/>
    <s v="Default"/>
  </r>
  <r>
    <x v="0"/>
    <s v="1122990"/>
    <s v="000000"/>
    <x v="29"/>
    <s v="0000000"/>
    <n v="2015"/>
    <x v="1"/>
    <x v="29"/>
    <n v="0"/>
    <n v="0"/>
    <n v="0"/>
    <n v="0"/>
    <n v="0"/>
    <s v="N/A"/>
    <n v="0"/>
    <n v="0"/>
    <n v="0"/>
    <n v="0"/>
    <n v="0"/>
    <n v="0"/>
    <n v="0"/>
    <n v="0"/>
    <n v="0"/>
    <n v="0"/>
    <n v="0"/>
    <n v="0"/>
    <n v="0"/>
    <s v="FED HOUSNG &amp; COMM DEV FND"/>
    <s v="FHCD SHORELINE CDBG ADM C14"/>
    <s v="DEFAULT"/>
    <s v="Default"/>
  </r>
  <r>
    <x v="0"/>
    <s v="1122990"/>
    <s v="350047"/>
    <x v="55"/>
    <s v="0000000"/>
    <n v="2015"/>
    <x v="4"/>
    <x v="55"/>
    <n v="0"/>
    <n v="0"/>
    <n v="0"/>
    <n v="0"/>
    <n v="0"/>
    <s v="N/A"/>
    <n v="0"/>
    <n v="0"/>
    <n v="0"/>
    <n v="0"/>
    <n v="0"/>
    <n v="0"/>
    <n v="0"/>
    <n v="0"/>
    <n v="0"/>
    <n v="0"/>
    <n v="0"/>
    <n v="0"/>
    <n v="0"/>
    <s v="FED HOUSNG &amp; COMM DEV FND"/>
    <s v="FHCD SHORELINE CDBG ADM C14"/>
    <s v="PROGRAM YEAR PROJECTS"/>
    <s v="Default"/>
  </r>
  <r>
    <x v="0"/>
    <s v="1122990"/>
    <s v="350047"/>
    <x v="108"/>
    <s v="5590000"/>
    <n v="2015"/>
    <x v="3"/>
    <x v="108"/>
    <n v="0"/>
    <n v="0"/>
    <n v="0"/>
    <n v="0"/>
    <n v="0"/>
    <s v="N/A"/>
    <n v="0"/>
    <n v="0"/>
    <n v="0"/>
    <n v="0"/>
    <n v="0"/>
    <n v="0"/>
    <n v="0"/>
    <n v="0"/>
    <n v="0"/>
    <n v="0"/>
    <n v="0"/>
    <n v="0"/>
    <n v="0"/>
    <s v="FED HOUSNG &amp; COMM DEV FND"/>
    <s v="FHCD SHORELINE CDBG ADM C14"/>
    <s v="PROGRAM YEAR PROJECTS"/>
    <s v="HOUSING AND COMMUNITY DEVELOPMENT"/>
  </r>
  <r>
    <x v="0"/>
    <s v="1122991"/>
    <s v="000000"/>
    <x v="6"/>
    <s v="0000000"/>
    <n v="2015"/>
    <x v="0"/>
    <x v="6"/>
    <n v="0"/>
    <n v="0"/>
    <n v="-116.76"/>
    <n v="0"/>
    <n v="116.76"/>
    <s v="N/A"/>
    <n v="52668.33"/>
    <n v="-52785.090000000004"/>
    <n v="0"/>
    <n v="0"/>
    <n v="0"/>
    <n v="0"/>
    <n v="0"/>
    <n v="0"/>
    <n v="0"/>
    <n v="0"/>
    <n v="0"/>
    <n v="0"/>
    <n v="0"/>
    <s v="FED HOUSNG &amp; COMM DEV FND"/>
    <s v="FHCD RENTON MNR HM REPAIR C14"/>
    <s v="DEFAULT"/>
    <s v="Default"/>
  </r>
  <r>
    <x v="0"/>
    <s v="1122991"/>
    <s v="000000"/>
    <x v="9"/>
    <s v="0000000"/>
    <n v="2015"/>
    <x v="0"/>
    <x v="9"/>
    <n v="0"/>
    <n v="0"/>
    <n v="-53437.54"/>
    <n v="0"/>
    <n v="53437.54"/>
    <s v="N/A"/>
    <n v="-73.710000000000008"/>
    <n v="0"/>
    <n v="0"/>
    <n v="0"/>
    <n v="0"/>
    <n v="0"/>
    <n v="-53363.83"/>
    <n v="0"/>
    <n v="0"/>
    <n v="0"/>
    <n v="0"/>
    <n v="0"/>
    <n v="0"/>
    <s v="FED HOUSNG &amp; COMM DEV FND"/>
    <s v="FHCD RENTON MNR HM REPAIR C14"/>
    <s v="DEFAULT"/>
    <s v="Default"/>
  </r>
  <r>
    <x v="0"/>
    <s v="1122991"/>
    <s v="000000"/>
    <x v="29"/>
    <s v="0000000"/>
    <n v="2015"/>
    <x v="1"/>
    <x v="29"/>
    <n v="0"/>
    <n v="0"/>
    <n v="489.09000000000003"/>
    <n v="0"/>
    <n v="-489.09000000000003"/>
    <s v="N/A"/>
    <n v="-52874.74"/>
    <n v="0"/>
    <n v="0"/>
    <n v="0"/>
    <n v="0"/>
    <n v="0"/>
    <n v="53363.83"/>
    <n v="0"/>
    <n v="0"/>
    <n v="0"/>
    <n v="0"/>
    <n v="0"/>
    <n v="0"/>
    <s v="FED HOUSNG &amp; COMM DEV FND"/>
    <s v="FHCD RENTON MNR HM REPAIR C14"/>
    <s v="DEFAULT"/>
    <s v="Default"/>
  </r>
  <r>
    <x v="0"/>
    <s v="1122991"/>
    <s v="350047"/>
    <x v="55"/>
    <s v="0000000"/>
    <n v="2015"/>
    <x v="4"/>
    <x v="55"/>
    <n v="0"/>
    <n v="0"/>
    <n v="0"/>
    <n v="0"/>
    <n v="0"/>
    <s v="N/A"/>
    <n v="0"/>
    <n v="0"/>
    <n v="0"/>
    <n v="0"/>
    <n v="0"/>
    <n v="0"/>
    <n v="0"/>
    <n v="0"/>
    <n v="0"/>
    <n v="0"/>
    <n v="0"/>
    <n v="0"/>
    <n v="0"/>
    <s v="FED HOUSNG &amp; COMM DEV FND"/>
    <s v="FHCD RENTON MNR HM REPAIR C14"/>
    <s v="PROGRAM YEAR PROJECTS"/>
    <s v="Default"/>
  </r>
  <r>
    <x v="0"/>
    <s v="1122991"/>
    <s v="350047"/>
    <x v="37"/>
    <s v="0000000"/>
    <n v="2015"/>
    <x v="4"/>
    <x v="37"/>
    <n v="0"/>
    <n v="0"/>
    <n v="0"/>
    <n v="0"/>
    <n v="0"/>
    <s v="N/A"/>
    <n v="0"/>
    <n v="0"/>
    <n v="0"/>
    <n v="0"/>
    <n v="0"/>
    <n v="0"/>
    <n v="0"/>
    <n v="0"/>
    <n v="0"/>
    <n v="0"/>
    <n v="0"/>
    <n v="0"/>
    <n v="0"/>
    <s v="FED HOUSNG &amp; COMM DEV FND"/>
    <s v="FHCD RENTON MNR HM REPAIR C14"/>
    <s v="PROGRAM YEAR PROJECTS"/>
    <s v="Default"/>
  </r>
  <r>
    <x v="0"/>
    <s v="1122991"/>
    <s v="350047"/>
    <x v="38"/>
    <s v="5590000"/>
    <n v="2015"/>
    <x v="3"/>
    <x v="38"/>
    <n v="0"/>
    <n v="0"/>
    <n v="0"/>
    <n v="0"/>
    <n v="0"/>
    <s v="N/A"/>
    <n v="0"/>
    <n v="0"/>
    <n v="0"/>
    <n v="0"/>
    <n v="0"/>
    <n v="0"/>
    <n v="0"/>
    <n v="0"/>
    <n v="0"/>
    <n v="0"/>
    <n v="0"/>
    <n v="0"/>
    <n v="0"/>
    <s v="FED HOUSNG &amp; COMM DEV FND"/>
    <s v="FHCD RENTON MNR HM REPAIR C14"/>
    <s v="PROGRAM YEAR PROJECTS"/>
    <s v="HOUSING AND COMMUNITY DEVELOPMENT"/>
  </r>
  <r>
    <x v="0"/>
    <s v="1122991"/>
    <s v="350047"/>
    <x v="70"/>
    <s v="5590000"/>
    <n v="2015"/>
    <x v="3"/>
    <x v="70"/>
    <n v="0"/>
    <n v="0"/>
    <n v="0"/>
    <n v="0"/>
    <n v="0"/>
    <s v="N/A"/>
    <n v="0"/>
    <n v="0"/>
    <n v="0"/>
    <n v="0"/>
    <n v="0"/>
    <n v="0"/>
    <n v="0"/>
    <n v="0"/>
    <n v="0"/>
    <n v="0"/>
    <n v="0"/>
    <n v="0"/>
    <n v="0"/>
    <s v="FED HOUSNG &amp; COMM DEV FND"/>
    <s v="FHCD RENTON MNR HM REPAIR C14"/>
    <s v="PROGRAM YEAR PROJECTS"/>
    <s v="HOUSING AND COMMUNITY DEVELOPMENT"/>
  </r>
  <r>
    <x v="0"/>
    <s v="1122991"/>
    <s v="350047"/>
    <x v="71"/>
    <s v="5590000"/>
    <n v="2015"/>
    <x v="3"/>
    <x v="71"/>
    <n v="0"/>
    <n v="0"/>
    <n v="0"/>
    <n v="0"/>
    <n v="0"/>
    <s v="N/A"/>
    <n v="0"/>
    <n v="0"/>
    <n v="0"/>
    <n v="0"/>
    <n v="0"/>
    <n v="0"/>
    <n v="0"/>
    <n v="0"/>
    <n v="0"/>
    <n v="0"/>
    <n v="0"/>
    <n v="0"/>
    <n v="0"/>
    <s v="FED HOUSNG &amp; COMM DEV FND"/>
    <s v="FHCD RENTON MNR HM REPAIR C14"/>
    <s v="PROGRAM YEAR PROJECTS"/>
    <s v="HOUSING AND COMMUNITY DEVELOPMENT"/>
  </r>
  <r>
    <x v="0"/>
    <s v="1122991"/>
    <s v="350047"/>
    <x v="72"/>
    <s v="5590000"/>
    <n v="2015"/>
    <x v="3"/>
    <x v="72"/>
    <n v="0"/>
    <n v="0"/>
    <n v="0"/>
    <n v="0"/>
    <n v="0"/>
    <s v="N/A"/>
    <n v="0"/>
    <n v="0"/>
    <n v="0"/>
    <n v="0"/>
    <n v="0"/>
    <n v="0"/>
    <n v="0"/>
    <n v="0"/>
    <n v="0"/>
    <n v="0"/>
    <n v="0"/>
    <n v="0"/>
    <n v="0"/>
    <s v="FED HOUSNG &amp; COMM DEV FND"/>
    <s v="FHCD RENTON MNR HM REPAIR C14"/>
    <s v="PROGRAM YEAR PROJECTS"/>
    <s v="HOUSING AND COMMUNITY DEVELOPMENT"/>
  </r>
  <r>
    <x v="0"/>
    <s v="1122991"/>
    <s v="350047"/>
    <x v="108"/>
    <s v="5590000"/>
    <n v="2015"/>
    <x v="3"/>
    <x v="108"/>
    <n v="0"/>
    <n v="0"/>
    <n v="-965.12"/>
    <n v="0"/>
    <n v="965.12"/>
    <s v="N/A"/>
    <n v="-965.12"/>
    <n v="0"/>
    <n v="0"/>
    <n v="0"/>
    <n v="0"/>
    <n v="0"/>
    <n v="0"/>
    <n v="0"/>
    <n v="0"/>
    <n v="0"/>
    <n v="0"/>
    <n v="0"/>
    <n v="0"/>
    <s v="FED HOUSNG &amp; COMM DEV FND"/>
    <s v="FHCD RENTON MNR HM REPAIR C14"/>
    <s v="PROGRAM YEAR PROJECTS"/>
    <s v="HOUSING AND COMMUNITY DEVELOPMENT"/>
  </r>
  <r>
    <x v="0"/>
    <s v="1122992"/>
    <s v="000000"/>
    <x v="6"/>
    <s v="0000000"/>
    <n v="2015"/>
    <x v="0"/>
    <x v="6"/>
    <n v="0"/>
    <n v="0"/>
    <n v="-12592"/>
    <n v="0"/>
    <n v="12592"/>
    <s v="N/A"/>
    <n v="-12592"/>
    <n v="0"/>
    <n v="0"/>
    <n v="0"/>
    <n v="0"/>
    <n v="0"/>
    <n v="0"/>
    <n v="0"/>
    <n v="0"/>
    <n v="0"/>
    <n v="0"/>
    <n v="0"/>
    <n v="0"/>
    <s v="FED HOUSNG &amp; COMM DEV FND"/>
    <s v="FHCD REDMO E WM SHELTER C14801"/>
    <s v="DEFAULT"/>
    <s v="Default"/>
  </r>
  <r>
    <x v="0"/>
    <s v="1122992"/>
    <s v="000000"/>
    <x v="9"/>
    <s v="0000000"/>
    <n v="2015"/>
    <x v="0"/>
    <x v="9"/>
    <n v="0"/>
    <n v="0"/>
    <n v="-12592"/>
    <n v="0"/>
    <n v="12592"/>
    <s v="N/A"/>
    <n v="0"/>
    <n v="0"/>
    <n v="0"/>
    <n v="0"/>
    <n v="0"/>
    <n v="0"/>
    <n v="-12592"/>
    <n v="0"/>
    <n v="0"/>
    <n v="0"/>
    <n v="0"/>
    <n v="0"/>
    <n v="0"/>
    <s v="FED HOUSNG &amp; COMM DEV FND"/>
    <s v="FHCD REDMO E WM SHELTER C14801"/>
    <s v="DEFAULT"/>
    <s v="Default"/>
  </r>
  <r>
    <x v="0"/>
    <s v="1122992"/>
    <s v="000000"/>
    <x v="29"/>
    <s v="0000000"/>
    <n v="2015"/>
    <x v="1"/>
    <x v="29"/>
    <n v="0"/>
    <n v="0"/>
    <n v="12592"/>
    <n v="0"/>
    <n v="-12592"/>
    <s v="N/A"/>
    <n v="0"/>
    <n v="0"/>
    <n v="0"/>
    <n v="0"/>
    <n v="0"/>
    <n v="0"/>
    <n v="12592"/>
    <n v="0"/>
    <n v="0"/>
    <n v="0"/>
    <n v="0"/>
    <n v="0"/>
    <n v="0"/>
    <s v="FED HOUSNG &amp; COMM DEV FND"/>
    <s v="FHCD REDMO E WM SHELTER C14801"/>
    <s v="DEFAULT"/>
    <s v="Default"/>
  </r>
  <r>
    <x v="0"/>
    <s v="1122992"/>
    <s v="350047"/>
    <x v="55"/>
    <s v="0000000"/>
    <n v="2015"/>
    <x v="4"/>
    <x v="55"/>
    <n v="0"/>
    <n v="0"/>
    <n v="0"/>
    <n v="0"/>
    <n v="0"/>
    <s v="N/A"/>
    <n v="0"/>
    <n v="0"/>
    <n v="0"/>
    <n v="0"/>
    <n v="0"/>
    <n v="0"/>
    <n v="0"/>
    <n v="0"/>
    <n v="0"/>
    <n v="0"/>
    <n v="0"/>
    <n v="0"/>
    <n v="0"/>
    <s v="FED HOUSNG &amp; COMM DEV FND"/>
    <s v="FHCD REDMO E WM SHELTER C14801"/>
    <s v="PROGRAM YEAR PROJECTS"/>
    <s v="Default"/>
  </r>
  <r>
    <x v="0"/>
    <s v="1122992"/>
    <s v="350047"/>
    <x v="108"/>
    <s v="5590000"/>
    <n v="2015"/>
    <x v="3"/>
    <x v="108"/>
    <n v="0"/>
    <n v="0"/>
    <n v="0"/>
    <n v="0"/>
    <n v="0"/>
    <s v="N/A"/>
    <n v="0"/>
    <n v="0"/>
    <n v="0"/>
    <n v="0"/>
    <n v="0"/>
    <n v="0"/>
    <n v="0"/>
    <n v="0"/>
    <n v="0"/>
    <n v="0"/>
    <n v="0"/>
    <n v="0"/>
    <n v="0"/>
    <s v="FED HOUSNG &amp; COMM DEV FND"/>
    <s v="FHCD REDMO E WM SHELTER C14801"/>
    <s v="PROGRAM YEAR PROJECTS"/>
    <s v="HOUSING AND COMMUNITY DEVELOPMENT"/>
  </r>
  <r>
    <x v="0"/>
    <s v="1122993"/>
    <s v="000000"/>
    <x v="6"/>
    <s v="0000000"/>
    <n v="2015"/>
    <x v="0"/>
    <x v="6"/>
    <n v="0"/>
    <n v="0"/>
    <n v="-12592"/>
    <n v="0"/>
    <n v="12592"/>
    <s v="N/A"/>
    <n v="-12592"/>
    <n v="0"/>
    <n v="0"/>
    <n v="0"/>
    <n v="0"/>
    <n v="0"/>
    <n v="0"/>
    <n v="0"/>
    <n v="0"/>
    <n v="0"/>
    <n v="0"/>
    <n v="0"/>
    <n v="0"/>
    <s v="FED HOUSNG &amp; COMM DEV FND"/>
    <s v="FHCD REDMOND E MEN'S SHLT C14"/>
    <s v="DEFAULT"/>
    <s v="Default"/>
  </r>
  <r>
    <x v="0"/>
    <s v="1122993"/>
    <s v="000000"/>
    <x v="9"/>
    <s v="0000000"/>
    <n v="2015"/>
    <x v="0"/>
    <x v="9"/>
    <n v="0"/>
    <n v="0"/>
    <n v="-12592"/>
    <n v="0"/>
    <n v="12592"/>
    <s v="N/A"/>
    <n v="0"/>
    <n v="0"/>
    <n v="0"/>
    <n v="0"/>
    <n v="0"/>
    <n v="0"/>
    <n v="-12592"/>
    <n v="0"/>
    <n v="0"/>
    <n v="0"/>
    <n v="0"/>
    <n v="0"/>
    <n v="0"/>
    <s v="FED HOUSNG &amp; COMM DEV FND"/>
    <s v="FHCD REDMOND E MEN'S SHLT C14"/>
    <s v="DEFAULT"/>
    <s v="Default"/>
  </r>
  <r>
    <x v="0"/>
    <s v="1122993"/>
    <s v="000000"/>
    <x v="29"/>
    <s v="0000000"/>
    <n v="2015"/>
    <x v="1"/>
    <x v="29"/>
    <n v="0"/>
    <n v="0"/>
    <n v="12592"/>
    <n v="0"/>
    <n v="-12592"/>
    <s v="N/A"/>
    <n v="0"/>
    <n v="0"/>
    <n v="0"/>
    <n v="0"/>
    <n v="0"/>
    <n v="0"/>
    <n v="12592"/>
    <n v="0"/>
    <n v="0"/>
    <n v="0"/>
    <n v="0"/>
    <n v="0"/>
    <n v="0"/>
    <s v="FED HOUSNG &amp; COMM DEV FND"/>
    <s v="FHCD REDMOND E MEN'S SHLT C14"/>
    <s v="DEFAULT"/>
    <s v="Default"/>
  </r>
  <r>
    <x v="0"/>
    <s v="1122993"/>
    <s v="350047"/>
    <x v="55"/>
    <s v="0000000"/>
    <n v="2015"/>
    <x v="4"/>
    <x v="55"/>
    <n v="0"/>
    <n v="0"/>
    <n v="0"/>
    <n v="0"/>
    <n v="0"/>
    <s v="N/A"/>
    <n v="0"/>
    <n v="0"/>
    <n v="0"/>
    <n v="0"/>
    <n v="0"/>
    <n v="0"/>
    <n v="0"/>
    <n v="0"/>
    <n v="0"/>
    <n v="0"/>
    <n v="0"/>
    <n v="0"/>
    <n v="0"/>
    <s v="FED HOUSNG &amp; COMM DEV FND"/>
    <s v="FHCD REDMOND E MEN'S SHLT C14"/>
    <s v="PROGRAM YEAR PROJECTS"/>
    <s v="Default"/>
  </r>
  <r>
    <x v="0"/>
    <s v="1122993"/>
    <s v="350047"/>
    <x v="108"/>
    <s v="5590000"/>
    <n v="2015"/>
    <x v="3"/>
    <x v="108"/>
    <n v="0"/>
    <n v="0"/>
    <n v="0"/>
    <n v="0"/>
    <n v="0"/>
    <s v="N/A"/>
    <n v="0"/>
    <n v="0"/>
    <n v="0"/>
    <n v="0"/>
    <n v="0"/>
    <n v="0"/>
    <n v="0"/>
    <n v="0"/>
    <n v="0"/>
    <n v="0"/>
    <n v="0"/>
    <n v="0"/>
    <n v="0"/>
    <s v="FED HOUSNG &amp; COMM DEV FND"/>
    <s v="FHCD REDMOND E MEN'S SHLT C14"/>
    <s v="PROGRAM YEAR PROJECTS"/>
    <s v="HOUSING AND COMMUNITY DEVELOPMENT"/>
  </r>
  <r>
    <x v="0"/>
    <s v="1123008"/>
    <s v="000000"/>
    <x v="6"/>
    <s v="0000000"/>
    <n v="2015"/>
    <x v="0"/>
    <x v="6"/>
    <n v="0"/>
    <n v="0"/>
    <n v="0"/>
    <n v="0"/>
    <n v="0"/>
    <s v="N/A"/>
    <n v="0"/>
    <n v="0"/>
    <n v="0"/>
    <n v="0"/>
    <n v="0"/>
    <n v="0"/>
    <n v="0"/>
    <n v="0"/>
    <n v="0"/>
    <n v="0"/>
    <n v="0"/>
    <n v="0"/>
    <n v="0"/>
    <s v="FED HOUSNG &amp; COMM DEV FND"/>
    <s v="FHCD PAMELA MILES"/>
    <s v="DEFAULT"/>
    <s v="Default"/>
  </r>
  <r>
    <x v="0"/>
    <s v="1123008"/>
    <s v="000000"/>
    <x v="9"/>
    <s v="0000000"/>
    <n v="2015"/>
    <x v="0"/>
    <x v="9"/>
    <n v="0"/>
    <n v="0"/>
    <n v="-347.40000000000003"/>
    <n v="0"/>
    <n v="347.40000000000003"/>
    <s v="N/A"/>
    <n v="0"/>
    <n v="0"/>
    <n v="0"/>
    <n v="0"/>
    <n v="0"/>
    <n v="0"/>
    <n v="-347.40000000000003"/>
    <n v="0"/>
    <n v="0"/>
    <n v="0"/>
    <n v="0"/>
    <n v="0"/>
    <n v="0"/>
    <s v="FED HOUSNG &amp; COMM DEV FND"/>
    <s v="FHCD PAMELA MILES"/>
    <s v="DEFAULT"/>
    <s v="Default"/>
  </r>
  <r>
    <x v="0"/>
    <s v="1123008"/>
    <s v="000000"/>
    <x v="29"/>
    <s v="0000000"/>
    <n v="2015"/>
    <x v="1"/>
    <x v="29"/>
    <n v="0"/>
    <n v="0"/>
    <n v="347.40000000000003"/>
    <n v="0"/>
    <n v="-347.40000000000003"/>
    <s v="N/A"/>
    <n v="0"/>
    <n v="0"/>
    <n v="0"/>
    <n v="0"/>
    <n v="0"/>
    <n v="0"/>
    <n v="347.40000000000003"/>
    <n v="0"/>
    <n v="0"/>
    <n v="0"/>
    <n v="0"/>
    <n v="0"/>
    <n v="0"/>
    <s v="FED HOUSNG &amp; COMM DEV FND"/>
    <s v="FHCD PAMELA MILES"/>
    <s v="DEFAULT"/>
    <s v="Default"/>
  </r>
  <r>
    <x v="0"/>
    <s v="1123008"/>
    <s v="350002"/>
    <x v="43"/>
    <s v="0000000"/>
    <n v="2015"/>
    <x v="4"/>
    <x v="43"/>
    <n v="0"/>
    <n v="0"/>
    <n v="0"/>
    <n v="0"/>
    <n v="0"/>
    <s v="N/A"/>
    <n v="0"/>
    <n v="0"/>
    <n v="0"/>
    <n v="0"/>
    <n v="0"/>
    <n v="0"/>
    <n v="0"/>
    <n v="0"/>
    <n v="0"/>
    <n v="0"/>
    <n v="0"/>
    <n v="0"/>
    <n v="0"/>
    <s v="FED HOUSNG &amp; COMM DEV FND"/>
    <s v="FHCD PAMELA MILES"/>
    <s v="IDIS HOME OWNERS REHAB"/>
    <s v="Default"/>
  </r>
  <r>
    <x v="0"/>
    <s v="1123008"/>
    <s v="350002"/>
    <x v="108"/>
    <s v="5590000"/>
    <n v="2015"/>
    <x v="3"/>
    <x v="108"/>
    <n v="0"/>
    <n v="0"/>
    <n v="0"/>
    <n v="0"/>
    <n v="0"/>
    <s v="N/A"/>
    <n v="0"/>
    <n v="0"/>
    <n v="0"/>
    <n v="0"/>
    <n v="0"/>
    <n v="0"/>
    <n v="0"/>
    <n v="0"/>
    <n v="0"/>
    <n v="0"/>
    <n v="0"/>
    <n v="0"/>
    <n v="0"/>
    <s v="FED HOUSNG &amp; COMM DEV FND"/>
    <s v="FHCD PAMELA MILES"/>
    <s v="IDIS HOME OWNERS REHAB"/>
    <s v="HOUSING AND COMMUNITY DEVELOPMENT"/>
  </r>
  <r>
    <x v="0"/>
    <s v="1123008"/>
    <s v="350008"/>
    <x v="108"/>
    <s v="5590000"/>
    <n v="2015"/>
    <x v="3"/>
    <x v="108"/>
    <n v="0"/>
    <n v="0"/>
    <n v="0"/>
    <n v="0"/>
    <n v="0"/>
    <s v="N/A"/>
    <n v="0"/>
    <n v="0"/>
    <n v="0"/>
    <n v="0"/>
    <n v="0"/>
    <n v="0"/>
    <n v="0"/>
    <n v="0"/>
    <n v="0"/>
    <n v="0"/>
    <n v="0"/>
    <n v="0"/>
    <n v="0"/>
    <s v="FED HOUSNG &amp; COMM DEV FND"/>
    <s v="FHCD PAMELA MILES"/>
    <s v="HOME OWNER OCC LNS"/>
    <s v="HOUSING AND COMMUNITY DEVELOPMENT"/>
  </r>
  <r>
    <x v="0"/>
    <s v="1123062"/>
    <s v="000000"/>
    <x v="6"/>
    <s v="0000000"/>
    <n v="2015"/>
    <x v="0"/>
    <x v="6"/>
    <n v="0"/>
    <n v="0"/>
    <n v="-8998.51"/>
    <n v="0"/>
    <n v="8998.51"/>
    <s v="N/A"/>
    <n v="-8998.51"/>
    <n v="0"/>
    <n v="0"/>
    <n v="0"/>
    <n v="0"/>
    <n v="0"/>
    <n v="0"/>
    <n v="0"/>
    <n v="0"/>
    <n v="0"/>
    <n v="0"/>
    <n v="0"/>
    <n v="0"/>
    <s v="FED HOUSNG &amp; COMM DEV FND"/>
    <s v="FHCD HESG ADMIN-RRH E14"/>
    <s v="DEFAULT"/>
    <s v="Default"/>
  </r>
  <r>
    <x v="0"/>
    <s v="1123062"/>
    <s v="000000"/>
    <x v="9"/>
    <s v="0000000"/>
    <n v="2015"/>
    <x v="0"/>
    <x v="9"/>
    <n v="0"/>
    <n v="0"/>
    <n v="-4178.1900000000005"/>
    <n v="0"/>
    <n v="4178.1900000000005"/>
    <s v="N/A"/>
    <n v="-2042.49"/>
    <n v="0"/>
    <n v="0"/>
    <n v="0"/>
    <n v="0"/>
    <n v="0"/>
    <n v="-2135.6999999999998"/>
    <n v="0"/>
    <n v="0"/>
    <n v="0"/>
    <n v="0"/>
    <n v="0"/>
    <n v="0"/>
    <s v="FED HOUSNG &amp; COMM DEV FND"/>
    <s v="FHCD HESG ADMIN-RRH E14"/>
    <s v="DEFAULT"/>
    <s v="Default"/>
  </r>
  <r>
    <x v="0"/>
    <s v="1123062"/>
    <s v="000000"/>
    <x v="29"/>
    <s v="0000000"/>
    <n v="2015"/>
    <x v="1"/>
    <x v="29"/>
    <n v="0"/>
    <n v="0"/>
    <n v="4178.1900000000005"/>
    <n v="0"/>
    <n v="-4178.1900000000005"/>
    <s v="N/A"/>
    <n v="2042.49"/>
    <n v="0"/>
    <n v="0"/>
    <n v="0"/>
    <n v="0"/>
    <n v="0"/>
    <n v="2135.6999999999998"/>
    <n v="0"/>
    <n v="0"/>
    <n v="0"/>
    <n v="0"/>
    <n v="0"/>
    <n v="0"/>
    <s v="FED HOUSNG &amp; COMM DEV FND"/>
    <s v="FHCD HESG ADMIN-RRH E14"/>
    <s v="DEFAULT"/>
    <s v="Default"/>
  </r>
  <r>
    <x v="0"/>
    <s v="1123062"/>
    <s v="350206"/>
    <x v="65"/>
    <s v="0000000"/>
    <n v="2015"/>
    <x v="4"/>
    <x v="65"/>
    <n v="0"/>
    <n v="0"/>
    <n v="-7659.28"/>
    <n v="0"/>
    <n v="7659.28"/>
    <s v="N/A"/>
    <n v="0"/>
    <n v="0"/>
    <n v="0"/>
    <n v="0"/>
    <n v="0"/>
    <n v="0"/>
    <n v="-7659.28"/>
    <n v="0"/>
    <n v="0"/>
    <n v="0"/>
    <n v="0"/>
    <n v="0"/>
    <n v="0"/>
    <s v="FED HOUSNG &amp; COMM DEV FND"/>
    <s v="FHCD HESG ADMIN-RRH E14"/>
    <s v="ESG PROGRAM"/>
    <s v="Default"/>
  </r>
  <r>
    <x v="0"/>
    <s v="1123062"/>
    <s v="350206"/>
    <x v="38"/>
    <s v="5590000"/>
    <n v="2015"/>
    <x v="3"/>
    <x v="38"/>
    <n v="0"/>
    <n v="0"/>
    <n v="1505.2"/>
    <n v="0"/>
    <n v="-1505.2"/>
    <s v="N/A"/>
    <n v="1219.0899999999999"/>
    <n v="0"/>
    <n v="282.06"/>
    <n v="1748.23"/>
    <n v="760.74"/>
    <n v="956.37"/>
    <n v="650.31000000000006"/>
    <n v="333"/>
    <n v="197.03"/>
    <n v="781.63"/>
    <n v="-5423.26"/>
    <n v="0"/>
    <n v="0"/>
    <s v="FED HOUSNG &amp; COMM DEV FND"/>
    <s v="FHCD HESG ADMIN-RRH E14"/>
    <s v="ESG PROGRAM"/>
    <s v="HOUSING AND COMMUNITY DEVELOPMENT"/>
  </r>
  <r>
    <x v="0"/>
    <s v="1123062"/>
    <s v="350206"/>
    <x v="70"/>
    <s v="5590000"/>
    <n v="2015"/>
    <x v="3"/>
    <x v="70"/>
    <n v="0"/>
    <n v="0"/>
    <n v="895.03"/>
    <n v="0"/>
    <n v="-895.03"/>
    <s v="N/A"/>
    <n v="0"/>
    <n v="0"/>
    <n v="552.51"/>
    <n v="363.69"/>
    <n v="0"/>
    <n v="393.18"/>
    <n v="0"/>
    <n v="0"/>
    <n v="242.62"/>
    <n v="114.24000000000001"/>
    <n v="-771.21"/>
    <n v="0"/>
    <n v="0"/>
    <s v="FED HOUSNG &amp; COMM DEV FND"/>
    <s v="FHCD HESG ADMIN-RRH E14"/>
    <s v="ESG PROGRAM"/>
    <s v="HOUSING AND COMMUNITY DEVELOPMENT"/>
  </r>
  <r>
    <x v="0"/>
    <s v="1123062"/>
    <s v="350206"/>
    <x v="71"/>
    <s v="5590000"/>
    <n v="2015"/>
    <x v="3"/>
    <x v="71"/>
    <n v="0"/>
    <n v="0"/>
    <n v="343.34000000000003"/>
    <n v="0"/>
    <n v="-343.34000000000003"/>
    <s v="N/A"/>
    <n v="0"/>
    <n v="0"/>
    <n v="148.14000000000001"/>
    <n v="172.78"/>
    <n v="0"/>
    <n v="122.38"/>
    <n v="0"/>
    <n v="0"/>
    <n v="94.8"/>
    <n v="16.3"/>
    <n v="-211.06"/>
    <n v="0"/>
    <n v="0"/>
    <s v="FED HOUSNG &amp; COMM DEV FND"/>
    <s v="FHCD HESG ADMIN-RRH E14"/>
    <s v="ESG PROGRAM"/>
    <s v="HOUSING AND COMMUNITY DEVELOPMENT"/>
  </r>
  <r>
    <x v="0"/>
    <s v="1123062"/>
    <s v="350206"/>
    <x v="72"/>
    <s v="5590000"/>
    <n v="2015"/>
    <x v="3"/>
    <x v="72"/>
    <n v="0"/>
    <n v="0"/>
    <n v="425.35"/>
    <n v="0"/>
    <n v="-425.35"/>
    <s v="N/A"/>
    <n v="0"/>
    <n v="0"/>
    <n v="178.18"/>
    <n v="207.8"/>
    <n v="0"/>
    <n v="147.18"/>
    <n v="0"/>
    <n v="0"/>
    <n v="134.75"/>
    <n v="23.81"/>
    <n v="-266.37"/>
    <n v="0"/>
    <n v="0"/>
    <s v="FED HOUSNG &amp; COMM DEV FND"/>
    <s v="FHCD HESG ADMIN-RRH E14"/>
    <s v="ESG PROGRAM"/>
    <s v="HOUSING AND COMMUNITY DEVELOPMENT"/>
  </r>
  <r>
    <x v="0"/>
    <s v="1123062"/>
    <s v="350206"/>
    <x v="108"/>
    <s v="5590000"/>
    <n v="2015"/>
    <x v="3"/>
    <x v="108"/>
    <n v="0"/>
    <n v="0"/>
    <n v="0"/>
    <n v="0"/>
    <n v="0"/>
    <s v="N/A"/>
    <n v="0"/>
    <n v="0"/>
    <n v="0"/>
    <n v="0"/>
    <n v="0"/>
    <n v="0"/>
    <n v="0"/>
    <n v="0"/>
    <n v="0"/>
    <n v="0"/>
    <n v="0"/>
    <n v="0"/>
    <n v="0"/>
    <s v="FED HOUSNG &amp; COMM DEV FND"/>
    <s v="FHCD HESG ADMIN-RRH E14"/>
    <s v="ESG PROGRAM"/>
    <s v="HOUSING AND COMMUNITY DEVELOPMENT"/>
  </r>
  <r>
    <x v="0"/>
    <s v="1123062"/>
    <s v="350206"/>
    <x v="110"/>
    <s v="5590000"/>
    <n v="2015"/>
    <x v="3"/>
    <x v="110"/>
    <n v="0"/>
    <n v="0"/>
    <n v="0"/>
    <n v="0"/>
    <n v="0"/>
    <s v="N/A"/>
    <n v="0"/>
    <n v="0"/>
    <n v="0"/>
    <n v="0"/>
    <n v="0"/>
    <n v="0"/>
    <n v="0"/>
    <n v="0"/>
    <n v="0"/>
    <n v="0"/>
    <n v="0"/>
    <n v="0"/>
    <n v="0"/>
    <s v="FED HOUSNG &amp; COMM DEV FND"/>
    <s v="FHCD HESG ADMIN-RRH E14"/>
    <s v="ESG PROGRAM"/>
    <s v="HOUSING AND COMMUNITY DEVELOPMENT"/>
  </r>
  <r>
    <x v="0"/>
    <s v="1123063"/>
    <s v="000000"/>
    <x v="6"/>
    <s v="0000000"/>
    <n v="2015"/>
    <x v="0"/>
    <x v="6"/>
    <n v="0"/>
    <n v="0"/>
    <n v="-70557.5"/>
    <n v="0"/>
    <n v="70557.5"/>
    <s v="N/A"/>
    <n v="-70557.5"/>
    <n v="0"/>
    <n v="0"/>
    <n v="0"/>
    <n v="0"/>
    <n v="0"/>
    <n v="0"/>
    <n v="0"/>
    <n v="0"/>
    <n v="0"/>
    <n v="0"/>
    <n v="0"/>
    <n v="0"/>
    <s v="FED HOUSNG &amp; COMM DEV FND"/>
    <s v="FHCD RAPID RE-HSG FOR FMLS E14"/>
    <s v="DEFAULT"/>
    <s v="Default"/>
  </r>
  <r>
    <x v="0"/>
    <s v="1123063"/>
    <s v="000000"/>
    <x v="9"/>
    <s v="0000000"/>
    <n v="2015"/>
    <x v="0"/>
    <x v="9"/>
    <n v="0"/>
    <n v="0"/>
    <n v="2135.6999999999998"/>
    <n v="0"/>
    <n v="-2135.6999999999998"/>
    <s v="N/A"/>
    <n v="0"/>
    <n v="0"/>
    <n v="0"/>
    <n v="0"/>
    <n v="0"/>
    <n v="0"/>
    <n v="2135.6999999999998"/>
    <n v="0"/>
    <n v="0"/>
    <n v="0"/>
    <n v="0"/>
    <n v="0"/>
    <n v="0"/>
    <s v="FED HOUSNG &amp; COMM DEV FND"/>
    <s v="FHCD RAPID RE-HSG FOR FMLS E14"/>
    <s v="DEFAULT"/>
    <s v="Default"/>
  </r>
  <r>
    <x v="0"/>
    <s v="1123063"/>
    <s v="000000"/>
    <x v="29"/>
    <s v="0000000"/>
    <n v="2015"/>
    <x v="1"/>
    <x v="29"/>
    <n v="0"/>
    <n v="0"/>
    <n v="-2135.6999999999998"/>
    <n v="0"/>
    <n v="2135.6999999999998"/>
    <s v="N/A"/>
    <n v="0"/>
    <n v="0"/>
    <n v="0"/>
    <n v="0"/>
    <n v="0"/>
    <n v="0"/>
    <n v="-2135.6999999999998"/>
    <n v="0"/>
    <n v="0"/>
    <n v="0"/>
    <n v="0"/>
    <n v="0"/>
    <n v="0"/>
    <s v="FED HOUSNG &amp; COMM DEV FND"/>
    <s v="FHCD RAPID RE-HSG FOR FMLS E14"/>
    <s v="DEFAULT"/>
    <s v="Default"/>
  </r>
  <r>
    <x v="0"/>
    <s v="1123063"/>
    <s v="350206"/>
    <x v="65"/>
    <s v="0000000"/>
    <n v="2015"/>
    <x v="4"/>
    <x v="65"/>
    <n v="0"/>
    <n v="0"/>
    <n v="-18335.45"/>
    <n v="0"/>
    <n v="18335.45"/>
    <s v="N/A"/>
    <n v="0"/>
    <n v="0"/>
    <n v="0"/>
    <n v="0"/>
    <n v="0"/>
    <n v="0"/>
    <n v="-18335.45"/>
    <n v="0"/>
    <n v="0"/>
    <n v="0"/>
    <n v="0"/>
    <n v="0"/>
    <n v="0"/>
    <s v="FED HOUSNG &amp; COMM DEV FND"/>
    <s v="FHCD RAPID RE-HSG FOR FMLS E14"/>
    <s v="ESG PROGRAM"/>
    <s v="Default"/>
  </r>
  <r>
    <x v="0"/>
    <s v="1123063"/>
    <s v="350206"/>
    <x v="108"/>
    <s v="5590000"/>
    <n v="2015"/>
    <x v="3"/>
    <x v="108"/>
    <n v="0"/>
    <n v="0"/>
    <n v="3113.4300000000003"/>
    <n v="0"/>
    <n v="-3113.4300000000003"/>
    <s v="N/A"/>
    <n v="-15222.02"/>
    <n v="0"/>
    <n v="0"/>
    <n v="0"/>
    <n v="0"/>
    <n v="0"/>
    <n v="18335.45"/>
    <n v="0"/>
    <n v="0"/>
    <n v="0"/>
    <n v="0"/>
    <n v="0"/>
    <n v="0"/>
    <s v="FED HOUSNG &amp; COMM DEV FND"/>
    <s v="FHCD RAPID RE-HSG FOR FMLS E14"/>
    <s v="ESG PROGRAM"/>
    <s v="HOUSING AND COMMUNITY DEVELOPMENT"/>
  </r>
  <r>
    <x v="0"/>
    <s v="1123068"/>
    <s v="000000"/>
    <x v="6"/>
    <s v="0000000"/>
    <n v="2015"/>
    <x v="0"/>
    <x v="6"/>
    <n v="0"/>
    <n v="0"/>
    <n v="91993.42"/>
    <n v="0"/>
    <n v="-91993.42"/>
    <s v="N/A"/>
    <n v="0"/>
    <n v="0"/>
    <n v="0"/>
    <n v="0"/>
    <n v="0"/>
    <n v="0"/>
    <n v="0"/>
    <n v="0"/>
    <n v="0"/>
    <n v="82007.17"/>
    <n v="0"/>
    <n v="9986.25"/>
    <n v="0"/>
    <s v="FED HOUSNG &amp; COMM DEV FND"/>
    <s v=" HOF OPER VCCC PHOENIX RISING"/>
    <s v="DEFAULT"/>
    <s v="Default"/>
  </r>
  <r>
    <x v="0"/>
    <s v="1123068"/>
    <s v="000000"/>
    <x v="9"/>
    <s v="0000000"/>
    <n v="2015"/>
    <x v="0"/>
    <x v="9"/>
    <n v="0"/>
    <n v="0"/>
    <n v="-68145.41"/>
    <n v="0"/>
    <n v="68145.41"/>
    <s v="N/A"/>
    <n v="0"/>
    <n v="0"/>
    <n v="0"/>
    <n v="0"/>
    <n v="0"/>
    <n v="0"/>
    <n v="0"/>
    <n v="0"/>
    <n v="0"/>
    <n v="-68145.41"/>
    <n v="68145.41"/>
    <n v="-68145.41"/>
    <n v="0"/>
    <s v="FED HOUSNG &amp; COMM DEV FND"/>
    <s v=" HOF OPER VCCC PHOENIX RISING"/>
    <s v="DEFAULT"/>
    <s v="Default"/>
  </r>
  <r>
    <x v="0"/>
    <s v="1123068"/>
    <s v="000000"/>
    <x v="29"/>
    <s v="0000000"/>
    <n v="2015"/>
    <x v="1"/>
    <x v="29"/>
    <n v="0"/>
    <n v="0"/>
    <n v="95265.51"/>
    <n v="0"/>
    <n v="-95265.51"/>
    <s v="N/A"/>
    <n v="0"/>
    <n v="0"/>
    <n v="0"/>
    <n v="0"/>
    <n v="0"/>
    <n v="0"/>
    <n v="0"/>
    <n v="0"/>
    <n v="0"/>
    <n v="68145.41"/>
    <n v="-68145.41"/>
    <n v="95265.51"/>
    <n v="0"/>
    <s v="FED HOUSNG &amp; COMM DEV FND"/>
    <s v=" HOF OPER VCCC PHOENIX RISING"/>
    <s v="DEFAULT"/>
    <s v="Default"/>
  </r>
  <r>
    <x v="0"/>
    <s v="1123068"/>
    <s v="350007"/>
    <x v="43"/>
    <s v="0000000"/>
    <n v="2015"/>
    <x v="4"/>
    <x v="43"/>
    <n v="0"/>
    <n v="0"/>
    <n v="-939813.27"/>
    <n v="0"/>
    <n v="939813.27"/>
    <s v="N/A"/>
    <n v="0"/>
    <n v="0"/>
    <n v="0"/>
    <n v="0"/>
    <n v="0"/>
    <n v="0"/>
    <n v="0"/>
    <n v="0"/>
    <n v="0"/>
    <n v="-847819.85"/>
    <n v="0"/>
    <n v="-91993.42"/>
    <n v="0"/>
    <s v="FED HOUSNG &amp; COMM DEV FND"/>
    <s v=" HOF OPER VCCC PHOENIX RISING"/>
    <s v="HOME SBRCPNT UNALL"/>
    <s v="Default"/>
  </r>
  <r>
    <x v="0"/>
    <s v="1123068"/>
    <s v="350007"/>
    <x v="37"/>
    <s v="0000000"/>
    <n v="2015"/>
    <x v="4"/>
    <x v="37"/>
    <n v="0"/>
    <n v="0"/>
    <n v="-119347.95"/>
    <n v="0"/>
    <n v="119347.95"/>
    <s v="N/A"/>
    <n v="0"/>
    <n v="0"/>
    <n v="0"/>
    <n v="0"/>
    <n v="0"/>
    <n v="0"/>
    <n v="0"/>
    <n v="0"/>
    <n v="0"/>
    <n v="-82007.17"/>
    <n v="0"/>
    <n v="-37340.78"/>
    <n v="0"/>
    <s v="FED HOUSNG &amp; COMM DEV FND"/>
    <s v=" HOF OPER VCCC PHOENIX RISING"/>
    <s v="HOME SBRCPNT UNALL"/>
    <s v="Default"/>
  </r>
  <r>
    <x v="0"/>
    <s v="1123068"/>
    <s v="350007"/>
    <x v="108"/>
    <s v="5595000"/>
    <n v="2015"/>
    <x v="3"/>
    <x v="108"/>
    <n v="0"/>
    <n v="0"/>
    <n v="1059161.22"/>
    <n v="0"/>
    <n v="-1059161.22"/>
    <s v="N/A"/>
    <n v="0"/>
    <n v="0"/>
    <n v="0"/>
    <n v="0"/>
    <n v="0"/>
    <n v="0"/>
    <n v="0"/>
    <n v="0"/>
    <n v="0"/>
    <n v="929827.02"/>
    <n v="0"/>
    <n v="129334.2"/>
    <n v="0"/>
    <s v="FED HOUSNG &amp; COMM DEV FND"/>
    <s v=" HOF OPER VCCC PHOENIX RISING"/>
    <s v="HOME SBRCPNT UNALL"/>
    <s v="FACILITIES MAINTENANCE AND OPERATIONS"/>
  </r>
  <r>
    <x v="0"/>
    <s v="1123128"/>
    <s v="000000"/>
    <x v="6"/>
    <s v="0000000"/>
    <n v="2015"/>
    <x v="0"/>
    <x v="6"/>
    <n v="0"/>
    <n v="0"/>
    <n v="0"/>
    <n v="0"/>
    <n v="0"/>
    <s v="N/A"/>
    <n v="0"/>
    <n v="0"/>
    <n v="0"/>
    <n v="0"/>
    <n v="0"/>
    <n v="0"/>
    <n v="0"/>
    <n v="0"/>
    <n v="0"/>
    <n v="0"/>
    <n v="0"/>
    <n v="0"/>
    <n v="0"/>
    <s v="FED HOUSNG &amp; COMM DEV FND"/>
    <s v="FHCD TRAN TRUONG"/>
    <s v="DEFAULT"/>
    <s v="Default"/>
  </r>
  <r>
    <x v="0"/>
    <s v="1123128"/>
    <s v="000000"/>
    <x v="9"/>
    <s v="0000000"/>
    <n v="2015"/>
    <x v="0"/>
    <x v="9"/>
    <n v="0"/>
    <n v="0"/>
    <n v="-157.13"/>
    <n v="0"/>
    <n v="157.13"/>
    <s v="N/A"/>
    <n v="0"/>
    <n v="0"/>
    <n v="0"/>
    <n v="0"/>
    <n v="0"/>
    <n v="0"/>
    <n v="-157.13"/>
    <n v="0"/>
    <n v="0"/>
    <n v="0"/>
    <n v="0"/>
    <n v="0"/>
    <n v="0"/>
    <s v="FED HOUSNG &amp; COMM DEV FND"/>
    <s v="FHCD TRAN TRUONG"/>
    <s v="DEFAULT"/>
    <s v="Default"/>
  </r>
  <r>
    <x v="0"/>
    <s v="1123128"/>
    <s v="000000"/>
    <x v="29"/>
    <s v="0000000"/>
    <n v="2015"/>
    <x v="1"/>
    <x v="29"/>
    <n v="0"/>
    <n v="0"/>
    <n v="157.13"/>
    <n v="0"/>
    <n v="-157.13"/>
    <s v="N/A"/>
    <n v="0"/>
    <n v="0"/>
    <n v="0"/>
    <n v="0"/>
    <n v="0"/>
    <n v="0"/>
    <n v="157.13"/>
    <n v="0"/>
    <n v="0"/>
    <n v="0"/>
    <n v="0"/>
    <n v="0"/>
    <n v="0"/>
    <s v="FED HOUSNG &amp; COMM DEV FND"/>
    <s v="FHCD TRAN TRUONG"/>
    <s v="DEFAULT"/>
    <s v="Default"/>
  </r>
  <r>
    <x v="0"/>
    <s v="1123128"/>
    <s v="350002"/>
    <x v="43"/>
    <s v="0000000"/>
    <n v="2015"/>
    <x v="4"/>
    <x v="43"/>
    <n v="0"/>
    <n v="0"/>
    <n v="0"/>
    <n v="0"/>
    <n v="0"/>
    <s v="N/A"/>
    <n v="0"/>
    <n v="0"/>
    <n v="0"/>
    <n v="0"/>
    <n v="0"/>
    <n v="0"/>
    <n v="0"/>
    <n v="0"/>
    <n v="0"/>
    <n v="0"/>
    <n v="0"/>
    <n v="0"/>
    <n v="0"/>
    <s v="FED HOUSNG &amp; COMM DEV FND"/>
    <s v="FHCD TRAN TRUONG"/>
    <s v="IDIS HOME OWNERS REHAB"/>
    <s v="Default"/>
  </r>
  <r>
    <x v="0"/>
    <s v="1123128"/>
    <s v="350002"/>
    <x v="108"/>
    <s v="5590000"/>
    <n v="2015"/>
    <x v="3"/>
    <x v="108"/>
    <n v="0"/>
    <n v="0"/>
    <n v="0"/>
    <n v="0"/>
    <n v="0"/>
    <s v="N/A"/>
    <n v="0"/>
    <n v="0"/>
    <n v="0"/>
    <n v="0"/>
    <n v="0"/>
    <n v="0"/>
    <n v="0"/>
    <n v="0"/>
    <n v="0"/>
    <n v="0"/>
    <n v="0"/>
    <n v="0"/>
    <n v="0"/>
    <s v="FED HOUSNG &amp; COMM DEV FND"/>
    <s v="FHCD TRAN TRUONG"/>
    <s v="IDIS HOME OWNERS REHAB"/>
    <s v="HOUSING AND COMMUNITY DEVELOPMENT"/>
  </r>
  <r>
    <x v="0"/>
    <s v="1123128"/>
    <s v="350008"/>
    <x v="108"/>
    <s v="5590000"/>
    <n v="2015"/>
    <x v="3"/>
    <x v="108"/>
    <n v="0"/>
    <n v="0"/>
    <n v="0"/>
    <n v="0"/>
    <n v="0"/>
    <s v="N/A"/>
    <n v="0"/>
    <n v="0"/>
    <n v="0"/>
    <n v="0"/>
    <n v="0"/>
    <n v="0"/>
    <n v="0"/>
    <n v="0"/>
    <n v="0"/>
    <n v="0"/>
    <n v="0"/>
    <n v="0"/>
    <n v="0"/>
    <s v="FED HOUSNG &amp; COMM DEV FND"/>
    <s v="FHCD TRAN TRUONG"/>
    <s v="HOME OWNER OCC LNS"/>
    <s v="HOUSING AND COMMUNITY DEVELOPMENT"/>
  </r>
  <r>
    <x v="0"/>
    <s v="1123187"/>
    <s v="000000"/>
    <x v="6"/>
    <s v="0000000"/>
    <n v="2015"/>
    <x v="0"/>
    <x v="6"/>
    <n v="0"/>
    <n v="0"/>
    <n v="0"/>
    <n v="0"/>
    <n v="0"/>
    <s v="N/A"/>
    <n v="0"/>
    <n v="0"/>
    <n v="0"/>
    <n v="0"/>
    <n v="0"/>
    <n v="0"/>
    <n v="0"/>
    <n v="0"/>
    <n v="0"/>
    <n v="0"/>
    <n v="0"/>
    <n v="0"/>
    <n v="0"/>
    <s v="FED HOUSNG &amp; COMM DEV FND"/>
    <s v="FHCD MELISSA BARNETT"/>
    <s v="DEFAULT"/>
    <s v="Default"/>
  </r>
  <r>
    <x v="0"/>
    <s v="1123187"/>
    <s v="000000"/>
    <x v="9"/>
    <s v="0000000"/>
    <n v="2015"/>
    <x v="0"/>
    <x v="9"/>
    <n v="0"/>
    <n v="0"/>
    <n v="0"/>
    <n v="0"/>
    <n v="0"/>
    <s v="N/A"/>
    <n v="0"/>
    <n v="0"/>
    <n v="0"/>
    <n v="0"/>
    <n v="0"/>
    <n v="0"/>
    <n v="0"/>
    <n v="0"/>
    <n v="0"/>
    <n v="0"/>
    <n v="0"/>
    <n v="0"/>
    <n v="0"/>
    <s v="FED HOUSNG &amp; COMM DEV FND"/>
    <s v="FHCD MELISSA BARNETT"/>
    <s v="DEFAULT"/>
    <s v="Default"/>
  </r>
  <r>
    <x v="0"/>
    <s v="1123187"/>
    <s v="000000"/>
    <x v="29"/>
    <s v="0000000"/>
    <n v="2015"/>
    <x v="1"/>
    <x v="29"/>
    <n v="0"/>
    <n v="0"/>
    <n v="0"/>
    <n v="0"/>
    <n v="0"/>
    <s v="N/A"/>
    <n v="0"/>
    <n v="0"/>
    <n v="0"/>
    <n v="0"/>
    <n v="0"/>
    <n v="0"/>
    <n v="0"/>
    <n v="0"/>
    <n v="0"/>
    <n v="0"/>
    <n v="0"/>
    <n v="0"/>
    <n v="0"/>
    <s v="FED HOUSNG &amp; COMM DEV FND"/>
    <s v="FHCD MELISSA BARNETT"/>
    <s v="DEFAULT"/>
    <s v="Default"/>
  </r>
  <r>
    <x v="0"/>
    <s v="1123187"/>
    <s v="350002"/>
    <x v="43"/>
    <s v="0000000"/>
    <n v="2015"/>
    <x v="4"/>
    <x v="43"/>
    <n v="0"/>
    <n v="0"/>
    <n v="0"/>
    <n v="0"/>
    <n v="0"/>
    <s v="N/A"/>
    <n v="0"/>
    <n v="0"/>
    <n v="0"/>
    <n v="0"/>
    <n v="0"/>
    <n v="0"/>
    <n v="0"/>
    <n v="0"/>
    <n v="0"/>
    <n v="0"/>
    <n v="0"/>
    <n v="0"/>
    <n v="0"/>
    <s v="FED HOUSNG &amp; COMM DEV FND"/>
    <s v="FHCD MELISSA BARNETT"/>
    <s v="IDIS HOME OWNERS REHAB"/>
    <s v="Default"/>
  </r>
  <r>
    <x v="0"/>
    <s v="1123187"/>
    <s v="350002"/>
    <x v="37"/>
    <s v="0000000"/>
    <n v="2015"/>
    <x v="4"/>
    <x v="37"/>
    <n v="0"/>
    <n v="0"/>
    <n v="0"/>
    <n v="0"/>
    <n v="0"/>
    <s v="N/A"/>
    <n v="0"/>
    <n v="0"/>
    <n v="0"/>
    <n v="0"/>
    <n v="0"/>
    <n v="0"/>
    <n v="0"/>
    <n v="0"/>
    <n v="0"/>
    <n v="0"/>
    <n v="0"/>
    <n v="0"/>
    <n v="0"/>
    <s v="FED HOUSNG &amp; COMM DEV FND"/>
    <s v="FHCD MELISSA BARNETT"/>
    <s v="IDIS HOME OWNERS REHAB"/>
    <s v="Default"/>
  </r>
  <r>
    <x v="0"/>
    <s v="1123187"/>
    <s v="350002"/>
    <x v="108"/>
    <s v="5590000"/>
    <n v="2015"/>
    <x v="3"/>
    <x v="108"/>
    <n v="0"/>
    <n v="0"/>
    <n v="0"/>
    <n v="0"/>
    <n v="0"/>
    <s v="N/A"/>
    <n v="0"/>
    <n v="0"/>
    <n v="0"/>
    <n v="0"/>
    <n v="0"/>
    <n v="0"/>
    <n v="0"/>
    <n v="0"/>
    <n v="0"/>
    <n v="0"/>
    <n v="0"/>
    <n v="0"/>
    <n v="0"/>
    <s v="FED HOUSNG &amp; COMM DEV FND"/>
    <s v="FHCD MELISSA BARNETT"/>
    <s v="IDIS HOME OWNERS REHAB"/>
    <s v="HOUSING AND COMMUNITY DEVELOPMENT"/>
  </r>
  <r>
    <x v="0"/>
    <s v="1123188"/>
    <s v="000000"/>
    <x v="6"/>
    <s v="0000000"/>
    <n v="2015"/>
    <x v="0"/>
    <x v="6"/>
    <n v="0"/>
    <n v="0"/>
    <n v="0"/>
    <n v="0"/>
    <n v="0"/>
    <s v="N/A"/>
    <n v="0"/>
    <n v="0"/>
    <n v="0"/>
    <n v="0"/>
    <n v="0"/>
    <n v="0"/>
    <n v="0"/>
    <n v="0"/>
    <n v="0"/>
    <n v="0"/>
    <n v="0"/>
    <n v="0"/>
    <n v="0"/>
    <s v="FED HOUSNG &amp; COMM DEV FND"/>
    <s v="FHCD KC RELOCAT ACTIVITIES C14"/>
    <s v="DEFAULT"/>
    <s v="Default"/>
  </r>
  <r>
    <x v="0"/>
    <s v="1123188"/>
    <s v="000000"/>
    <x v="9"/>
    <s v="0000000"/>
    <n v="2015"/>
    <x v="0"/>
    <x v="9"/>
    <n v="0"/>
    <n v="0"/>
    <n v="-4659.83"/>
    <n v="0"/>
    <n v="4659.83"/>
    <s v="N/A"/>
    <n v="0"/>
    <n v="0"/>
    <n v="0"/>
    <n v="0"/>
    <n v="0"/>
    <n v="0"/>
    <n v="-4659.83"/>
    <n v="0"/>
    <n v="0"/>
    <n v="0"/>
    <n v="0"/>
    <n v="0"/>
    <n v="0"/>
    <s v="FED HOUSNG &amp; COMM DEV FND"/>
    <s v="FHCD KC RELOCAT ACTIVITIES C14"/>
    <s v="DEFAULT"/>
    <s v="Default"/>
  </r>
  <r>
    <x v="0"/>
    <s v="1123188"/>
    <s v="000000"/>
    <x v="29"/>
    <s v="0000000"/>
    <n v="2015"/>
    <x v="1"/>
    <x v="29"/>
    <n v="0"/>
    <n v="0"/>
    <n v="4659.83"/>
    <n v="0"/>
    <n v="-4659.83"/>
    <s v="N/A"/>
    <n v="0"/>
    <n v="0"/>
    <n v="0"/>
    <n v="0"/>
    <n v="0"/>
    <n v="0"/>
    <n v="4659.83"/>
    <n v="0"/>
    <n v="0"/>
    <n v="0"/>
    <n v="0"/>
    <n v="0"/>
    <n v="0"/>
    <s v="FED HOUSNG &amp; COMM DEV FND"/>
    <s v="FHCD KC RELOCAT ACTIVITIES C14"/>
    <s v="DEFAULT"/>
    <s v="Default"/>
  </r>
  <r>
    <x v="0"/>
    <s v="1123188"/>
    <s v="350047"/>
    <x v="55"/>
    <s v="0000000"/>
    <n v="2015"/>
    <x v="4"/>
    <x v="55"/>
    <n v="0"/>
    <n v="0"/>
    <n v="0"/>
    <n v="0"/>
    <n v="0"/>
    <s v="N/A"/>
    <n v="0"/>
    <n v="0"/>
    <n v="0"/>
    <n v="0"/>
    <n v="0"/>
    <n v="0"/>
    <n v="0"/>
    <n v="0"/>
    <n v="0"/>
    <n v="0"/>
    <n v="0"/>
    <n v="0"/>
    <n v="0"/>
    <s v="FED HOUSNG &amp; COMM DEV FND"/>
    <s v="FHCD KC RELOCAT ACTIVITIES C14"/>
    <s v="PROGRAM YEAR PROJECTS"/>
    <s v="Default"/>
  </r>
  <r>
    <x v="0"/>
    <s v="1123188"/>
    <s v="350047"/>
    <x v="38"/>
    <s v="5590000"/>
    <n v="2015"/>
    <x v="3"/>
    <x v="38"/>
    <n v="0"/>
    <n v="0"/>
    <n v="0"/>
    <n v="0"/>
    <n v="0"/>
    <s v="N/A"/>
    <n v="0"/>
    <n v="0"/>
    <n v="0"/>
    <n v="0"/>
    <n v="0"/>
    <n v="0"/>
    <n v="-226.62"/>
    <n v="0"/>
    <n v="0"/>
    <n v="226.62"/>
    <n v="0"/>
    <n v="0"/>
    <n v="0"/>
    <s v="FED HOUSNG &amp; COMM DEV FND"/>
    <s v="FHCD KC RELOCAT ACTIVITIES C14"/>
    <s v="PROGRAM YEAR PROJECTS"/>
    <s v="HOUSING AND COMMUNITY DEVELOPMENT"/>
  </r>
  <r>
    <x v="0"/>
    <s v="1123188"/>
    <s v="350047"/>
    <x v="70"/>
    <s v="5590000"/>
    <n v="2015"/>
    <x v="3"/>
    <x v="70"/>
    <n v="0"/>
    <n v="0"/>
    <n v="0"/>
    <n v="0"/>
    <n v="0"/>
    <s v="N/A"/>
    <n v="0"/>
    <n v="0"/>
    <n v="0"/>
    <n v="0"/>
    <n v="0"/>
    <n v="0"/>
    <n v="0"/>
    <n v="0"/>
    <n v="0"/>
    <n v="0"/>
    <n v="0"/>
    <n v="0"/>
    <n v="0"/>
    <s v="FED HOUSNG &amp; COMM DEV FND"/>
    <s v="FHCD KC RELOCAT ACTIVITIES C14"/>
    <s v="PROGRAM YEAR PROJECTS"/>
    <s v="HOUSING AND COMMUNITY DEVELOPMENT"/>
  </r>
  <r>
    <x v="0"/>
    <s v="1123188"/>
    <s v="350047"/>
    <x v="71"/>
    <s v="5590000"/>
    <n v="2015"/>
    <x v="3"/>
    <x v="71"/>
    <n v="0"/>
    <n v="0"/>
    <n v="0"/>
    <n v="0"/>
    <n v="0"/>
    <s v="N/A"/>
    <n v="0"/>
    <n v="0"/>
    <n v="0"/>
    <n v="0"/>
    <n v="0"/>
    <n v="0"/>
    <n v="0"/>
    <n v="0"/>
    <n v="0"/>
    <n v="0"/>
    <n v="0"/>
    <n v="0"/>
    <n v="0"/>
    <s v="FED HOUSNG &amp; COMM DEV FND"/>
    <s v="FHCD KC RELOCAT ACTIVITIES C14"/>
    <s v="PROGRAM YEAR PROJECTS"/>
    <s v="HOUSING AND COMMUNITY DEVELOPMENT"/>
  </r>
  <r>
    <x v="0"/>
    <s v="1123188"/>
    <s v="350047"/>
    <x v="72"/>
    <s v="5590000"/>
    <n v="2015"/>
    <x v="3"/>
    <x v="72"/>
    <n v="0"/>
    <n v="0"/>
    <n v="0"/>
    <n v="0"/>
    <n v="0"/>
    <s v="N/A"/>
    <n v="0"/>
    <n v="0"/>
    <n v="0"/>
    <n v="0"/>
    <n v="0"/>
    <n v="0"/>
    <n v="0"/>
    <n v="0"/>
    <n v="0"/>
    <n v="0"/>
    <n v="0"/>
    <n v="0"/>
    <n v="0"/>
    <s v="FED HOUSNG &amp; COMM DEV FND"/>
    <s v="FHCD KC RELOCAT ACTIVITIES C14"/>
    <s v="PROGRAM YEAR PROJECTS"/>
    <s v="HOUSING AND COMMUNITY DEVELOPMENT"/>
  </r>
  <r>
    <x v="0"/>
    <s v="1123205"/>
    <s v="000000"/>
    <x v="6"/>
    <s v="0000000"/>
    <n v="2015"/>
    <x v="0"/>
    <x v="6"/>
    <n v="0"/>
    <n v="0"/>
    <n v="0"/>
    <n v="0"/>
    <n v="0"/>
    <s v="N/A"/>
    <n v="0"/>
    <n v="0"/>
    <n v="0"/>
    <n v="0"/>
    <n v="0"/>
    <n v="0"/>
    <n v="0"/>
    <n v="0"/>
    <n v="0"/>
    <n v="0"/>
    <n v="0"/>
    <n v="0"/>
    <n v="0"/>
    <s v="FED HOUSNG &amp; COMM DEV FND"/>
    <s v="FHCD CATHOLIC COMUNITY SERV 14"/>
    <s v="DEFAULT"/>
    <s v="Default"/>
  </r>
  <r>
    <x v="0"/>
    <s v="1123205"/>
    <s v="000000"/>
    <x v="9"/>
    <s v="0000000"/>
    <n v="2015"/>
    <x v="0"/>
    <x v="9"/>
    <n v="0"/>
    <n v="0"/>
    <n v="-443.96000000000004"/>
    <n v="0"/>
    <n v="443.96000000000004"/>
    <s v="N/A"/>
    <n v="0"/>
    <n v="100000"/>
    <n v="0"/>
    <n v="0"/>
    <n v="0"/>
    <n v="0"/>
    <n v="-100443.96"/>
    <n v="0"/>
    <n v="0"/>
    <n v="0"/>
    <n v="0"/>
    <n v="0"/>
    <n v="0"/>
    <s v="FED HOUSNG &amp; COMM DEV FND"/>
    <s v="FHCD CATHOLIC COMUNITY SERV 14"/>
    <s v="DEFAULT"/>
    <s v="Default"/>
  </r>
  <r>
    <x v="0"/>
    <s v="1123205"/>
    <s v="000000"/>
    <x v="29"/>
    <s v="0000000"/>
    <n v="2015"/>
    <x v="1"/>
    <x v="29"/>
    <n v="0"/>
    <n v="0"/>
    <n v="443.96000000000004"/>
    <n v="0"/>
    <n v="-443.96000000000004"/>
    <s v="N/A"/>
    <n v="0"/>
    <n v="-100000"/>
    <n v="0"/>
    <n v="0"/>
    <n v="0"/>
    <n v="0"/>
    <n v="100443.96"/>
    <n v="0"/>
    <n v="0"/>
    <n v="0"/>
    <n v="0"/>
    <n v="0"/>
    <n v="0"/>
    <s v="FED HOUSNG &amp; COMM DEV FND"/>
    <s v="FHCD CATHOLIC COMUNITY SERV 14"/>
    <s v="DEFAULT"/>
    <s v="Default"/>
  </r>
  <r>
    <x v="0"/>
    <s v="1123205"/>
    <s v="350206"/>
    <x v="62"/>
    <s v="0000000"/>
    <n v="2015"/>
    <x v="4"/>
    <x v="62"/>
    <n v="0"/>
    <n v="0"/>
    <n v="0"/>
    <n v="0"/>
    <n v="0"/>
    <s v="N/A"/>
    <n v="0"/>
    <n v="0"/>
    <n v="0"/>
    <n v="0"/>
    <n v="0"/>
    <n v="0"/>
    <n v="0"/>
    <n v="0"/>
    <n v="0"/>
    <n v="0"/>
    <n v="0"/>
    <n v="0"/>
    <n v="0"/>
    <s v="FED HOUSNG &amp; COMM DEV FND"/>
    <s v="FHCD CATHOLIC COMUNITY SERV 14"/>
    <s v="ESG PROGRAM"/>
    <s v="Default"/>
  </r>
  <r>
    <x v="0"/>
    <s v="1123205"/>
    <s v="350206"/>
    <x v="108"/>
    <s v="5590000"/>
    <n v="2015"/>
    <x v="3"/>
    <x v="108"/>
    <n v="0"/>
    <n v="0"/>
    <n v="0"/>
    <n v="0"/>
    <n v="0"/>
    <s v="N/A"/>
    <n v="0"/>
    <n v="0"/>
    <n v="0"/>
    <n v="0"/>
    <n v="0"/>
    <n v="0"/>
    <n v="0"/>
    <n v="0"/>
    <n v="0"/>
    <n v="0"/>
    <n v="0"/>
    <n v="0"/>
    <n v="0"/>
    <s v="FED HOUSNG &amp; COMM DEV FND"/>
    <s v="FHCD CATHOLIC COMUNITY SERV 14"/>
    <s v="ESG PROGRAM"/>
    <s v="HOUSING AND COMMUNITY DEVELOPMENT"/>
  </r>
  <r>
    <x v="0"/>
    <s v="1123205"/>
    <s v="350206"/>
    <x v="166"/>
    <s v="5590000"/>
    <n v="2015"/>
    <x v="3"/>
    <x v="165"/>
    <n v="0"/>
    <n v="0"/>
    <n v="0"/>
    <n v="0"/>
    <n v="0"/>
    <s v="N/A"/>
    <n v="0"/>
    <n v="0"/>
    <n v="0"/>
    <n v="0"/>
    <n v="0"/>
    <n v="0"/>
    <n v="0"/>
    <n v="0"/>
    <n v="0"/>
    <n v="0"/>
    <n v="0"/>
    <n v="0"/>
    <n v="0"/>
    <s v="FED HOUSNG &amp; COMM DEV FND"/>
    <s v="FHCD CATHOLIC COMUNITY SERV 14"/>
    <s v="ESG PROGRAM"/>
    <s v="HOUSING AND COMMUNITY DEVELOPMENT"/>
  </r>
  <r>
    <x v="0"/>
    <s v="1123208"/>
    <s v="000000"/>
    <x v="6"/>
    <s v="0000000"/>
    <n v="2015"/>
    <x v="0"/>
    <x v="6"/>
    <n v="0"/>
    <n v="0"/>
    <n v="0"/>
    <n v="0"/>
    <n v="0"/>
    <s v="N/A"/>
    <n v="0"/>
    <n v="0"/>
    <n v="0"/>
    <n v="13452.64"/>
    <n v="5336.06"/>
    <n v="5202.57"/>
    <n v="4583.9400000000005"/>
    <n v="0"/>
    <n v="-28575.21"/>
    <n v="0"/>
    <n v="0"/>
    <n v="0"/>
    <n v="0"/>
    <s v="FED HOUSNG &amp; COMM DEV FND"/>
    <s v="FHCD KC RAPID HSG HT CHILDREN"/>
    <s v="DEFAULT"/>
    <s v="Default"/>
  </r>
  <r>
    <x v="0"/>
    <s v="1123208"/>
    <s v="000000"/>
    <x v="9"/>
    <s v="0000000"/>
    <n v="2015"/>
    <x v="0"/>
    <x v="9"/>
    <n v="0"/>
    <n v="0"/>
    <n v="-11884.210000000001"/>
    <n v="0"/>
    <n v="11884.210000000001"/>
    <s v="N/A"/>
    <n v="-11884.210000000001"/>
    <n v="7360"/>
    <n v="0"/>
    <n v="0"/>
    <n v="0"/>
    <n v="4583.9400000000005"/>
    <n v="-11943.94"/>
    <n v="0"/>
    <n v="0"/>
    <n v="0"/>
    <n v="0"/>
    <n v="0"/>
    <n v="0"/>
    <s v="FED HOUSNG &amp; COMM DEV FND"/>
    <s v="FHCD KC RAPID HSG HT CHILDREN"/>
    <s v="DEFAULT"/>
    <s v="Default"/>
  </r>
  <r>
    <x v="0"/>
    <s v="1123208"/>
    <s v="000000"/>
    <x v="142"/>
    <s v="0000000"/>
    <n v="2015"/>
    <x v="0"/>
    <x v="142"/>
    <n v="0"/>
    <n v="0"/>
    <n v="0"/>
    <n v="0"/>
    <n v="0"/>
    <s v="N/A"/>
    <n v="0"/>
    <n v="11884.210000000001"/>
    <n v="0"/>
    <n v="0"/>
    <n v="0"/>
    <n v="0"/>
    <n v="0"/>
    <n v="-11884.210000000001"/>
    <n v="0"/>
    <n v="0"/>
    <n v="0"/>
    <n v="0"/>
    <n v="0"/>
    <s v="FED HOUSNG &amp; COMM DEV FND"/>
    <s v="FHCD KC RAPID HSG HT CHILDREN"/>
    <s v="DEFAULT"/>
    <s v="Default"/>
  </r>
  <r>
    <x v="0"/>
    <s v="1123208"/>
    <s v="000000"/>
    <x v="17"/>
    <s v="0000000"/>
    <n v="2015"/>
    <x v="1"/>
    <x v="17"/>
    <n v="0"/>
    <n v="0"/>
    <n v="0"/>
    <n v="0"/>
    <n v="0"/>
    <s v="N/A"/>
    <n v="0"/>
    <n v="11884.210000000001"/>
    <n v="0"/>
    <n v="0"/>
    <n v="0"/>
    <n v="0"/>
    <n v="0"/>
    <n v="-11884.210000000001"/>
    <n v="0"/>
    <n v="0"/>
    <n v="0"/>
    <n v="0"/>
    <n v="0"/>
    <s v="FED HOUSNG &amp; COMM DEV FND"/>
    <s v="FHCD KC RAPID HSG HT CHILDREN"/>
    <s v="DEFAULT"/>
    <s v="Default"/>
  </r>
  <r>
    <x v="0"/>
    <s v="1123208"/>
    <s v="000000"/>
    <x v="29"/>
    <s v="0000000"/>
    <n v="2015"/>
    <x v="1"/>
    <x v="29"/>
    <n v="0"/>
    <n v="0"/>
    <n v="0"/>
    <n v="0"/>
    <n v="0"/>
    <s v="N/A"/>
    <n v="0"/>
    <n v="-7360"/>
    <n v="0"/>
    <n v="0"/>
    <n v="0"/>
    <n v="0"/>
    <n v="7360"/>
    <n v="0"/>
    <n v="0"/>
    <n v="0"/>
    <n v="0"/>
    <n v="0"/>
    <n v="0"/>
    <s v="FED HOUSNG &amp; COMM DEV FND"/>
    <s v="FHCD KC RAPID HSG HT CHILDREN"/>
    <s v="DEFAULT"/>
    <s v="Default"/>
  </r>
  <r>
    <x v="0"/>
    <s v="1123208"/>
    <s v="350206"/>
    <x v="62"/>
    <s v="0000000"/>
    <n v="2015"/>
    <x v="4"/>
    <x v="62"/>
    <n v="0"/>
    <n v="0"/>
    <n v="-16691"/>
    <n v="0"/>
    <n v="16691"/>
    <s v="N/A"/>
    <n v="11884.210000000001"/>
    <n v="-11884.210000000001"/>
    <n v="0"/>
    <n v="-13452.64"/>
    <n v="-5336.06"/>
    <n v="-9786.51"/>
    <n v="0"/>
    <n v="11884.210000000001"/>
    <n v="0"/>
    <n v="0"/>
    <n v="0"/>
    <n v="0"/>
    <n v="0"/>
    <s v="FED HOUSNG &amp; COMM DEV FND"/>
    <s v="FHCD KC RAPID HSG HT CHILDREN"/>
    <s v="ESG PROGRAM"/>
    <s v="Default"/>
  </r>
  <r>
    <x v="0"/>
    <s v="1123208"/>
    <s v="350206"/>
    <x v="108"/>
    <s v="0000000"/>
    <n v="2015"/>
    <x v="3"/>
    <x v="108"/>
    <n v="0"/>
    <n v="0"/>
    <n v="0"/>
    <n v="0"/>
    <n v="0"/>
    <s v="N/A"/>
    <n v="0"/>
    <n v="-11884.210000000001"/>
    <n v="0"/>
    <n v="0"/>
    <n v="0"/>
    <n v="0"/>
    <n v="0"/>
    <n v="11884.210000000001"/>
    <n v="0"/>
    <n v="0"/>
    <n v="0"/>
    <n v="0"/>
    <n v="0"/>
    <s v="FED HOUSNG &amp; COMM DEV FND"/>
    <s v="FHCD KC RAPID HSG HT CHILDREN"/>
    <s v="ESG PROGRAM"/>
    <s v="Default"/>
  </r>
  <r>
    <x v="0"/>
    <s v="1123208"/>
    <s v="350206"/>
    <x v="108"/>
    <s v="5590000"/>
    <n v="2015"/>
    <x v="3"/>
    <x v="108"/>
    <n v="0"/>
    <n v="0"/>
    <n v="16691"/>
    <n v="0"/>
    <n v="-16691"/>
    <s v="N/A"/>
    <n v="-11884.210000000001"/>
    <n v="13452.64"/>
    <n v="0"/>
    <n v="0"/>
    <n v="10538.630000000001"/>
    <n v="4583.9400000000005"/>
    <n v="0"/>
    <n v="0"/>
    <n v="0"/>
    <n v="0"/>
    <n v="0"/>
    <n v="0"/>
    <n v="0"/>
    <s v="FED HOUSNG &amp; COMM DEV FND"/>
    <s v="FHCD KC RAPID HSG HT CHILDREN"/>
    <s v="ESG PROGRAM"/>
    <s v="HOUSING AND COMMUNITY DEVELOPMENT"/>
  </r>
  <r>
    <x v="0"/>
    <s v="1123289"/>
    <s v="000000"/>
    <x v="6"/>
    <s v="0000000"/>
    <n v="2015"/>
    <x v="0"/>
    <x v="6"/>
    <n v="0"/>
    <n v="0"/>
    <n v="0"/>
    <n v="0"/>
    <n v="0"/>
    <s v="N/A"/>
    <n v="0"/>
    <n v="0"/>
    <n v="0"/>
    <n v="0"/>
    <n v="0"/>
    <n v="0"/>
    <n v="0"/>
    <n v="0"/>
    <n v="0"/>
    <n v="0"/>
    <n v="0"/>
    <n v="0"/>
    <n v="0"/>
    <s v="FED HOUSNG &amp; COMM DEV FND"/>
    <s v="FHCD EMER SHEL GRA PROG (ESGP)"/>
    <s v="DEFAULT"/>
    <s v="Default"/>
  </r>
  <r>
    <x v="0"/>
    <s v="1123289"/>
    <s v="000000"/>
    <x v="9"/>
    <s v="0000000"/>
    <n v="2015"/>
    <x v="0"/>
    <x v="9"/>
    <n v="0"/>
    <n v="0"/>
    <n v="0"/>
    <n v="0"/>
    <n v="0"/>
    <s v="N/A"/>
    <n v="-12936.92"/>
    <n v="0"/>
    <n v="0"/>
    <n v="0"/>
    <n v="0"/>
    <n v="0"/>
    <n v="12936.92"/>
    <n v="0"/>
    <n v="0"/>
    <n v="0"/>
    <n v="0"/>
    <n v="0"/>
    <n v="0"/>
    <s v="FED HOUSNG &amp; COMM DEV FND"/>
    <s v="FHCD EMER SHEL GRA PROG (ESGP)"/>
    <s v="DEFAULT"/>
    <s v="Default"/>
  </r>
  <r>
    <x v="0"/>
    <s v="1123289"/>
    <s v="000000"/>
    <x v="29"/>
    <s v="0000000"/>
    <n v="2015"/>
    <x v="1"/>
    <x v="29"/>
    <n v="0"/>
    <n v="0"/>
    <n v="-12936.92"/>
    <n v="0"/>
    <n v="12936.92"/>
    <s v="N/A"/>
    <n v="0"/>
    <n v="0"/>
    <n v="0"/>
    <n v="0"/>
    <n v="0"/>
    <n v="0"/>
    <n v="-12936.92"/>
    <n v="0"/>
    <n v="0"/>
    <n v="0"/>
    <n v="0"/>
    <n v="0"/>
    <n v="0"/>
    <s v="FED HOUSNG &amp; COMM DEV FND"/>
    <s v="FHCD EMER SHEL GRA PROG (ESGP)"/>
    <s v="DEFAULT"/>
    <s v="Default"/>
  </r>
  <r>
    <x v="0"/>
    <s v="1123289"/>
    <s v="350206"/>
    <x v="62"/>
    <s v="0000000"/>
    <n v="2015"/>
    <x v="4"/>
    <x v="62"/>
    <n v="0"/>
    <n v="0"/>
    <n v="0"/>
    <n v="0"/>
    <n v="0"/>
    <s v="N/A"/>
    <n v="12936.92"/>
    <n v="-12936.92"/>
    <n v="0"/>
    <n v="0"/>
    <n v="0"/>
    <n v="0"/>
    <n v="0"/>
    <n v="0"/>
    <n v="0"/>
    <n v="0"/>
    <n v="0"/>
    <n v="0"/>
    <n v="0"/>
    <s v="FED HOUSNG &amp; COMM DEV FND"/>
    <s v="FHCD EMER SHEL GRA PROG (ESGP)"/>
    <s v="ESG PROGRAM"/>
    <s v="Default"/>
  </r>
  <r>
    <x v="0"/>
    <s v="1123289"/>
    <s v="350206"/>
    <x v="108"/>
    <s v="5590000"/>
    <n v="2015"/>
    <x v="3"/>
    <x v="108"/>
    <n v="0"/>
    <n v="0"/>
    <n v="0"/>
    <n v="0"/>
    <n v="0"/>
    <s v="N/A"/>
    <n v="-12936.92"/>
    <n v="12936.92"/>
    <n v="0"/>
    <n v="0"/>
    <n v="0"/>
    <n v="0"/>
    <n v="0"/>
    <n v="0"/>
    <n v="0"/>
    <n v="0"/>
    <n v="0"/>
    <n v="0"/>
    <n v="0"/>
    <s v="FED HOUSNG &amp; COMM DEV FND"/>
    <s v="FHCD EMER SHEL GRA PROG (ESGP)"/>
    <s v="ESG PROGRAM"/>
    <s v="HOUSING AND COMMUNITY DEVELOPMENT"/>
  </r>
  <r>
    <x v="0"/>
    <s v="1123333"/>
    <s v="000000"/>
    <x v="6"/>
    <s v="0000000"/>
    <n v="2015"/>
    <x v="0"/>
    <x v="6"/>
    <n v="0"/>
    <n v="0"/>
    <n v="0"/>
    <n v="0"/>
    <n v="0"/>
    <s v="N/A"/>
    <n v="0"/>
    <n v="0"/>
    <n v="0"/>
    <n v="0"/>
    <n v="0"/>
    <n v="0"/>
    <n v="0"/>
    <n v="0"/>
    <n v="0"/>
    <n v="0"/>
    <n v="0"/>
    <n v="0"/>
    <n v="0"/>
    <s v="FED HOUSNG &amp; COMM DEV FND"/>
    <s v="FHCD NIKOLSOS HENDRICK"/>
    <s v="DEFAULT"/>
    <s v="Default"/>
  </r>
  <r>
    <x v="0"/>
    <s v="1123333"/>
    <s v="000000"/>
    <x v="9"/>
    <s v="0000000"/>
    <n v="2015"/>
    <x v="0"/>
    <x v="9"/>
    <n v="0"/>
    <n v="0"/>
    <n v="0"/>
    <n v="0"/>
    <n v="0"/>
    <s v="N/A"/>
    <n v="0"/>
    <n v="0"/>
    <n v="0"/>
    <n v="0"/>
    <n v="0"/>
    <n v="0"/>
    <n v="0"/>
    <n v="0"/>
    <n v="0"/>
    <n v="0"/>
    <n v="0"/>
    <n v="0"/>
    <n v="0"/>
    <s v="FED HOUSNG &amp; COMM DEV FND"/>
    <s v="FHCD NIKOLSOS HENDRICK"/>
    <s v="DEFAULT"/>
    <s v="Default"/>
  </r>
  <r>
    <x v="0"/>
    <s v="1123333"/>
    <s v="000000"/>
    <x v="29"/>
    <s v="0000000"/>
    <n v="2015"/>
    <x v="1"/>
    <x v="29"/>
    <n v="0"/>
    <n v="0"/>
    <n v="0"/>
    <n v="0"/>
    <n v="0"/>
    <s v="N/A"/>
    <n v="0"/>
    <n v="0"/>
    <n v="0"/>
    <n v="0"/>
    <n v="0"/>
    <n v="0"/>
    <n v="0"/>
    <n v="0"/>
    <n v="0"/>
    <n v="0"/>
    <n v="0"/>
    <n v="0"/>
    <n v="0"/>
    <s v="FED HOUSNG &amp; COMM DEV FND"/>
    <s v="FHCD NIKOLSOS HENDRICK"/>
    <s v="DEFAULT"/>
    <s v="Default"/>
  </r>
  <r>
    <x v="0"/>
    <s v="1123333"/>
    <s v="350002"/>
    <x v="43"/>
    <s v="0000000"/>
    <n v="2015"/>
    <x v="4"/>
    <x v="43"/>
    <n v="0"/>
    <n v="0"/>
    <n v="0"/>
    <n v="0"/>
    <n v="0"/>
    <s v="N/A"/>
    <n v="0"/>
    <n v="0"/>
    <n v="0"/>
    <n v="0"/>
    <n v="0"/>
    <n v="0"/>
    <n v="0"/>
    <n v="0"/>
    <n v="0"/>
    <n v="0"/>
    <n v="0"/>
    <n v="0"/>
    <n v="0"/>
    <s v="FED HOUSNG &amp; COMM DEV FND"/>
    <s v="FHCD NIKOLSOS HENDRICK"/>
    <s v="IDIS HOME OWNERS REHAB"/>
    <s v="Default"/>
  </r>
  <r>
    <x v="0"/>
    <s v="1123333"/>
    <s v="350002"/>
    <x v="108"/>
    <s v="5590000"/>
    <n v="2015"/>
    <x v="3"/>
    <x v="108"/>
    <n v="0"/>
    <n v="0"/>
    <n v="0"/>
    <n v="0"/>
    <n v="0"/>
    <s v="N/A"/>
    <n v="0"/>
    <n v="0"/>
    <n v="0"/>
    <n v="0"/>
    <n v="0"/>
    <n v="0"/>
    <n v="0"/>
    <n v="0"/>
    <n v="0"/>
    <n v="0"/>
    <n v="0"/>
    <n v="0"/>
    <n v="0"/>
    <s v="FED HOUSNG &amp; COMM DEV FND"/>
    <s v="FHCD NIKOLSOS HENDRICK"/>
    <s v="IDIS HOME OWNERS REHAB"/>
    <s v="HOUSING AND COMMUNITY DEVELOPMENT"/>
  </r>
  <r>
    <x v="0"/>
    <s v="1123333"/>
    <s v="350008"/>
    <x v="108"/>
    <s v="5590000"/>
    <n v="2015"/>
    <x v="3"/>
    <x v="108"/>
    <n v="0"/>
    <n v="0"/>
    <n v="0"/>
    <n v="0"/>
    <n v="0"/>
    <s v="N/A"/>
    <n v="0"/>
    <n v="0"/>
    <n v="0"/>
    <n v="0"/>
    <n v="0"/>
    <n v="0"/>
    <n v="0"/>
    <n v="0"/>
    <n v="0"/>
    <n v="0"/>
    <n v="0"/>
    <n v="0"/>
    <n v="0"/>
    <s v="FED HOUSNG &amp; COMM DEV FND"/>
    <s v="FHCD NIKOLSOS HENDRICK"/>
    <s v="HOME OWNER OCC LNS"/>
    <s v="HOUSING AND COMMUNITY DEVELOPMENT"/>
  </r>
  <r>
    <x v="0"/>
    <s v="1123352"/>
    <s v="000000"/>
    <x v="6"/>
    <s v="0000000"/>
    <n v="2015"/>
    <x v="0"/>
    <x v="6"/>
    <n v="0"/>
    <n v="0"/>
    <n v="0"/>
    <n v="0"/>
    <n v="0"/>
    <s v="N/A"/>
    <n v="0"/>
    <n v="0"/>
    <n v="0"/>
    <n v="0"/>
    <n v="0"/>
    <n v="0"/>
    <n v="0"/>
    <n v="0"/>
    <n v="0"/>
    <n v="0"/>
    <n v="0"/>
    <n v="0"/>
    <n v="0"/>
    <s v="FED HOUSNG &amp; COMM DEV FND"/>
    <s v="FHCD JUDY JANSEN 2"/>
    <s v="DEFAULT"/>
    <s v="Default"/>
  </r>
  <r>
    <x v="0"/>
    <s v="1123352"/>
    <s v="000000"/>
    <x v="9"/>
    <s v="0000000"/>
    <n v="2015"/>
    <x v="0"/>
    <x v="9"/>
    <n v="0"/>
    <n v="0"/>
    <n v="0"/>
    <n v="0"/>
    <n v="0"/>
    <s v="N/A"/>
    <n v="0"/>
    <n v="0"/>
    <n v="0"/>
    <n v="0"/>
    <n v="0"/>
    <n v="0"/>
    <n v="0"/>
    <n v="0"/>
    <n v="0"/>
    <n v="0"/>
    <n v="0"/>
    <n v="0"/>
    <n v="0"/>
    <s v="FED HOUSNG &amp; COMM DEV FND"/>
    <s v="FHCD JUDY JANSEN 2"/>
    <s v="DEFAULT"/>
    <s v="Default"/>
  </r>
  <r>
    <x v="0"/>
    <s v="1123352"/>
    <s v="000000"/>
    <x v="29"/>
    <s v="0000000"/>
    <n v="2015"/>
    <x v="1"/>
    <x v="29"/>
    <n v="0"/>
    <n v="0"/>
    <n v="0"/>
    <n v="0"/>
    <n v="0"/>
    <s v="N/A"/>
    <n v="0"/>
    <n v="0"/>
    <n v="0"/>
    <n v="0"/>
    <n v="0"/>
    <n v="0"/>
    <n v="0"/>
    <n v="0"/>
    <n v="0"/>
    <n v="0"/>
    <n v="0"/>
    <n v="0"/>
    <n v="0"/>
    <s v="FED HOUSNG &amp; COMM DEV FND"/>
    <s v="FHCD JUDY JANSEN 2"/>
    <s v="DEFAULT"/>
    <s v="Default"/>
  </r>
  <r>
    <x v="0"/>
    <s v="1123352"/>
    <s v="350002"/>
    <x v="43"/>
    <s v="0000000"/>
    <n v="2015"/>
    <x v="4"/>
    <x v="43"/>
    <n v="0"/>
    <n v="0"/>
    <n v="0"/>
    <n v="0"/>
    <n v="0"/>
    <s v="N/A"/>
    <n v="0"/>
    <n v="0"/>
    <n v="0"/>
    <n v="0"/>
    <n v="0"/>
    <n v="0"/>
    <n v="0"/>
    <n v="0"/>
    <n v="0"/>
    <n v="0"/>
    <n v="0"/>
    <n v="0"/>
    <n v="0"/>
    <s v="FED HOUSNG &amp; COMM DEV FND"/>
    <s v="FHCD JUDY JANSEN 2"/>
    <s v="IDIS HOME OWNERS REHAB"/>
    <s v="Default"/>
  </r>
  <r>
    <x v="0"/>
    <s v="1123352"/>
    <s v="350002"/>
    <x v="108"/>
    <s v="5590000"/>
    <n v="2015"/>
    <x v="3"/>
    <x v="108"/>
    <n v="0"/>
    <n v="0"/>
    <n v="0"/>
    <n v="0"/>
    <n v="0"/>
    <s v="N/A"/>
    <n v="0"/>
    <n v="0"/>
    <n v="0"/>
    <n v="0"/>
    <n v="0"/>
    <n v="0"/>
    <n v="0"/>
    <n v="0"/>
    <n v="0"/>
    <n v="0"/>
    <n v="0"/>
    <n v="0"/>
    <n v="0"/>
    <s v="FED HOUSNG &amp; COMM DEV FND"/>
    <s v="FHCD JUDY JANSEN 2"/>
    <s v="IDIS HOME OWNERS REHAB"/>
    <s v="HOUSING AND COMMUNITY DEVELOPMENT"/>
  </r>
  <r>
    <x v="0"/>
    <s v="1123352"/>
    <s v="350008"/>
    <x v="108"/>
    <s v="5590000"/>
    <n v="2015"/>
    <x v="3"/>
    <x v="108"/>
    <n v="0"/>
    <n v="0"/>
    <n v="0"/>
    <n v="0"/>
    <n v="0"/>
    <s v="N/A"/>
    <n v="0"/>
    <n v="0"/>
    <n v="0"/>
    <n v="0"/>
    <n v="0"/>
    <n v="0"/>
    <n v="0"/>
    <n v="0"/>
    <n v="0"/>
    <n v="0"/>
    <n v="0"/>
    <n v="0"/>
    <n v="0"/>
    <s v="FED HOUSNG &amp; COMM DEV FND"/>
    <s v="FHCD JUDY JANSEN 2"/>
    <s v="HOME OWNER OCC LNS"/>
    <s v="HOUSING AND COMMUNITY DEVELOPMENT"/>
  </r>
  <r>
    <x v="0"/>
    <s v="1123372"/>
    <s v="000000"/>
    <x v="6"/>
    <s v="0000000"/>
    <n v="2015"/>
    <x v="0"/>
    <x v="6"/>
    <n v="0"/>
    <n v="0"/>
    <n v="-138090.19"/>
    <n v="0"/>
    <n v="138090.19"/>
    <s v="N/A"/>
    <n v="0"/>
    <n v="-138090.19"/>
    <n v="0"/>
    <n v="0"/>
    <n v="0"/>
    <n v="0"/>
    <n v="0"/>
    <n v="0"/>
    <n v="0"/>
    <n v="0"/>
    <n v="0"/>
    <n v="0"/>
    <n v="0"/>
    <s v="FED HOUSNG &amp; COMM DEV FND"/>
    <s v="FHCD MC CITY OF SEATTLE HAR"/>
    <s v="DEFAULT"/>
    <s v="Default"/>
  </r>
  <r>
    <x v="0"/>
    <s v="1123372"/>
    <s v="000000"/>
    <x v="9"/>
    <s v="0000000"/>
    <n v="2015"/>
    <x v="0"/>
    <x v="9"/>
    <n v="0"/>
    <n v="0"/>
    <n v="-31780.27"/>
    <n v="0"/>
    <n v="31780.27"/>
    <s v="N/A"/>
    <n v="-31780.27"/>
    <n v="0"/>
    <n v="0"/>
    <n v="0"/>
    <n v="0"/>
    <n v="0"/>
    <n v="0"/>
    <n v="0"/>
    <n v="0"/>
    <n v="0"/>
    <n v="0"/>
    <n v="0"/>
    <n v="0"/>
    <s v="FED HOUSNG &amp; COMM DEV FND"/>
    <s v="FHCD MC CITY OF SEATTLE HAR"/>
    <s v="DEFAULT"/>
    <s v="Default"/>
  </r>
  <r>
    <x v="0"/>
    <s v="1123372"/>
    <s v="000000"/>
    <x v="29"/>
    <s v="0000000"/>
    <n v="2015"/>
    <x v="1"/>
    <x v="29"/>
    <n v="0"/>
    <n v="0"/>
    <n v="0"/>
    <n v="0"/>
    <n v="0"/>
    <s v="N/A"/>
    <n v="0"/>
    <n v="0"/>
    <n v="0"/>
    <n v="0"/>
    <n v="0"/>
    <n v="0"/>
    <n v="0"/>
    <n v="0"/>
    <n v="0"/>
    <n v="0"/>
    <n v="0"/>
    <n v="0"/>
    <n v="0"/>
    <s v="FED HOUSNG &amp; COMM DEV FND"/>
    <s v="FHCD MC CITY OF SEATTLE HAR"/>
    <s v="DEFAULT"/>
    <s v="Default"/>
  </r>
  <r>
    <x v="0"/>
    <s v="1123372"/>
    <s v="350100"/>
    <x v="64"/>
    <s v="0000000"/>
    <n v="2015"/>
    <x v="4"/>
    <x v="64"/>
    <n v="0"/>
    <n v="0"/>
    <n v="31780.27"/>
    <n v="0"/>
    <n v="-31780.27"/>
    <s v="N/A"/>
    <n v="31780.27"/>
    <n v="0"/>
    <n v="0"/>
    <n v="0"/>
    <n v="0"/>
    <n v="0"/>
    <n v="0"/>
    <n v="0"/>
    <n v="0"/>
    <n v="0"/>
    <n v="0"/>
    <n v="0"/>
    <n v="0"/>
    <s v="FED HOUSNG &amp; COMM DEV FND"/>
    <s v="FHCD MC CITY OF SEATTLE HAR"/>
    <s v="SAFE HARBORS   MCKINNEY"/>
    <s v="Default"/>
  </r>
  <r>
    <x v="0"/>
    <s v="1123372"/>
    <s v="350100"/>
    <x v="38"/>
    <s v="5590000"/>
    <n v="2015"/>
    <x v="3"/>
    <x v="38"/>
    <n v="0"/>
    <n v="0"/>
    <n v="0"/>
    <n v="0"/>
    <n v="0"/>
    <s v="N/A"/>
    <n v="478.68"/>
    <n v="0"/>
    <n v="0"/>
    <n v="0"/>
    <n v="0"/>
    <n v="0"/>
    <n v="0"/>
    <n v="0"/>
    <n v="0"/>
    <n v="0"/>
    <n v="0"/>
    <n v="-478.68"/>
    <n v="0"/>
    <s v="FED HOUSNG &amp; COMM DEV FND"/>
    <s v="FHCD MC CITY OF SEATTLE HAR"/>
    <s v="SAFE HARBORS   MCKINNEY"/>
    <s v="HOUSING AND COMMUNITY DEVELOPMENT"/>
  </r>
  <r>
    <x v="0"/>
    <s v="1123372"/>
    <s v="350100"/>
    <x v="70"/>
    <s v="5590000"/>
    <n v="2015"/>
    <x v="3"/>
    <x v="70"/>
    <n v="0"/>
    <n v="0"/>
    <n v="0"/>
    <n v="0"/>
    <n v="0"/>
    <s v="N/A"/>
    <n v="0"/>
    <n v="0"/>
    <n v="205.76"/>
    <n v="0"/>
    <n v="0"/>
    <n v="0"/>
    <n v="0"/>
    <n v="0"/>
    <n v="0"/>
    <n v="0"/>
    <n v="0"/>
    <n v="-205.76"/>
    <n v="0"/>
    <s v="FED HOUSNG &amp; COMM DEV FND"/>
    <s v="FHCD MC CITY OF SEATTLE HAR"/>
    <s v="SAFE HARBORS   MCKINNEY"/>
    <s v="HOUSING AND COMMUNITY DEVELOPMENT"/>
  </r>
  <r>
    <x v="0"/>
    <s v="1123372"/>
    <s v="350100"/>
    <x v="71"/>
    <s v="5590000"/>
    <n v="2015"/>
    <x v="3"/>
    <x v="71"/>
    <n v="0"/>
    <n v="0"/>
    <n v="0"/>
    <n v="0"/>
    <n v="0"/>
    <s v="N/A"/>
    <n v="0"/>
    <n v="0"/>
    <n v="56.01"/>
    <n v="0"/>
    <n v="0"/>
    <n v="0"/>
    <n v="0"/>
    <n v="0"/>
    <n v="0"/>
    <n v="0"/>
    <n v="0"/>
    <n v="-56.01"/>
    <n v="0"/>
    <s v="FED HOUSNG &amp; COMM DEV FND"/>
    <s v="FHCD MC CITY OF SEATTLE HAR"/>
    <s v="SAFE HARBORS   MCKINNEY"/>
    <s v="HOUSING AND COMMUNITY DEVELOPMENT"/>
  </r>
  <r>
    <x v="0"/>
    <s v="1123372"/>
    <s v="350100"/>
    <x v="72"/>
    <s v="5590000"/>
    <n v="2015"/>
    <x v="3"/>
    <x v="72"/>
    <n v="0"/>
    <n v="0"/>
    <n v="0"/>
    <n v="0"/>
    <n v="0"/>
    <s v="N/A"/>
    <n v="0"/>
    <n v="0"/>
    <n v="67.37"/>
    <n v="0"/>
    <n v="0"/>
    <n v="0"/>
    <n v="0"/>
    <n v="0"/>
    <n v="0"/>
    <n v="0"/>
    <n v="0"/>
    <n v="-67.37"/>
    <n v="0"/>
    <s v="FED HOUSNG &amp; COMM DEV FND"/>
    <s v="FHCD MC CITY OF SEATTLE HAR"/>
    <s v="SAFE HARBORS   MCKINNEY"/>
    <s v="HOUSING AND COMMUNITY DEVELOPMENT"/>
  </r>
  <r>
    <x v="0"/>
    <s v="1123372"/>
    <s v="350100"/>
    <x v="108"/>
    <s v="0000000"/>
    <n v="2015"/>
    <x v="3"/>
    <x v="108"/>
    <n v="0"/>
    <n v="0"/>
    <n v="0"/>
    <n v="0"/>
    <n v="0"/>
    <s v="N/A"/>
    <n v="0"/>
    <n v="0"/>
    <n v="0"/>
    <n v="0"/>
    <n v="0"/>
    <n v="0"/>
    <n v="0"/>
    <n v="0"/>
    <n v="0"/>
    <n v="0"/>
    <n v="0"/>
    <n v="0"/>
    <n v="0"/>
    <s v="FED HOUSNG &amp; COMM DEV FND"/>
    <s v="FHCD MC CITY OF SEATTLE HAR"/>
    <s v="SAFE HARBORS   MCKINNEY"/>
    <s v="Default"/>
  </r>
  <r>
    <x v="0"/>
    <s v="1123372"/>
    <s v="350100"/>
    <x v="108"/>
    <s v="5590000"/>
    <n v="2015"/>
    <x v="3"/>
    <x v="108"/>
    <n v="0"/>
    <n v="0"/>
    <n v="0"/>
    <n v="0"/>
    <n v="0"/>
    <s v="N/A"/>
    <n v="-31780.27"/>
    <n v="31780.27"/>
    <n v="0"/>
    <n v="0"/>
    <n v="0"/>
    <n v="0"/>
    <n v="0"/>
    <n v="0"/>
    <n v="0"/>
    <n v="0"/>
    <n v="0"/>
    <n v="0"/>
    <n v="0"/>
    <s v="FED HOUSNG &amp; COMM DEV FND"/>
    <s v="FHCD MC CITY OF SEATTLE HAR"/>
    <s v="SAFE HARBORS   MCKINNEY"/>
    <s v="HOUSING AND COMMUNITY DEVELOPMENT"/>
  </r>
  <r>
    <x v="0"/>
    <s v="1123372"/>
    <s v="350100"/>
    <x v="164"/>
    <s v="5590000"/>
    <n v="2015"/>
    <x v="3"/>
    <x v="163"/>
    <n v="0"/>
    <n v="0"/>
    <n v="0"/>
    <n v="0"/>
    <n v="0"/>
    <s v="N/A"/>
    <n v="0"/>
    <n v="0"/>
    <n v="704.04"/>
    <n v="0"/>
    <n v="0"/>
    <n v="0"/>
    <n v="0"/>
    <n v="0"/>
    <n v="0"/>
    <n v="0"/>
    <n v="0"/>
    <n v="-704.04"/>
    <n v="0"/>
    <s v="FED HOUSNG &amp; COMM DEV FND"/>
    <s v="FHCD MC CITY OF SEATTLE HAR"/>
    <s v="SAFE HARBORS   MCKINNEY"/>
    <s v="HOUSING AND COMMUNITY DEVELOPMENT"/>
  </r>
  <r>
    <x v="0"/>
    <s v="1123389"/>
    <s v="000000"/>
    <x v="6"/>
    <s v="0000000"/>
    <n v="2015"/>
    <x v="0"/>
    <x v="6"/>
    <n v="0"/>
    <n v="0"/>
    <n v="0"/>
    <n v="0"/>
    <n v="0"/>
    <s v="N/A"/>
    <n v="0"/>
    <n v="0"/>
    <n v="0"/>
    <n v="0"/>
    <n v="0"/>
    <n v="0"/>
    <n v="0"/>
    <n v="0"/>
    <n v="0"/>
    <n v="0"/>
    <n v="0"/>
    <n v="0"/>
    <n v="0"/>
    <s v="FED HOUSNG &amp; COMM DEV FND"/>
    <s v="FHCD CONRAD BARTHOLOMEW"/>
    <s v="DEFAULT"/>
    <s v="Default"/>
  </r>
  <r>
    <x v="0"/>
    <s v="1123389"/>
    <s v="000000"/>
    <x v="9"/>
    <s v="0000000"/>
    <n v="2015"/>
    <x v="0"/>
    <x v="9"/>
    <n v="0"/>
    <n v="0"/>
    <n v="0"/>
    <n v="0"/>
    <n v="0"/>
    <s v="N/A"/>
    <n v="0"/>
    <n v="0"/>
    <n v="0"/>
    <n v="0"/>
    <n v="0"/>
    <n v="0"/>
    <n v="0"/>
    <n v="0"/>
    <n v="0"/>
    <n v="0"/>
    <n v="0"/>
    <n v="0"/>
    <n v="0"/>
    <s v="FED HOUSNG &amp; COMM DEV FND"/>
    <s v="FHCD CONRAD BARTHOLOMEW"/>
    <s v="DEFAULT"/>
    <s v="Default"/>
  </r>
  <r>
    <x v="0"/>
    <s v="1123389"/>
    <s v="000000"/>
    <x v="29"/>
    <s v="0000000"/>
    <n v="2015"/>
    <x v="1"/>
    <x v="29"/>
    <n v="0"/>
    <n v="0"/>
    <n v="0"/>
    <n v="0"/>
    <n v="0"/>
    <s v="N/A"/>
    <n v="0"/>
    <n v="0"/>
    <n v="0"/>
    <n v="0"/>
    <n v="0"/>
    <n v="0"/>
    <n v="0"/>
    <n v="0"/>
    <n v="0"/>
    <n v="0"/>
    <n v="0"/>
    <n v="0"/>
    <n v="0"/>
    <s v="FED HOUSNG &amp; COMM DEV FND"/>
    <s v="FHCD CONRAD BARTHOLOMEW"/>
    <s v="DEFAULT"/>
    <s v="Default"/>
  </r>
  <r>
    <x v="0"/>
    <s v="1123389"/>
    <s v="350002"/>
    <x v="43"/>
    <s v="0000000"/>
    <n v="2015"/>
    <x v="4"/>
    <x v="43"/>
    <n v="0"/>
    <n v="0"/>
    <n v="0"/>
    <n v="0"/>
    <n v="0"/>
    <s v="N/A"/>
    <n v="0"/>
    <n v="0"/>
    <n v="0"/>
    <n v="0"/>
    <n v="0"/>
    <n v="0"/>
    <n v="0"/>
    <n v="0"/>
    <n v="0"/>
    <n v="0"/>
    <n v="0"/>
    <n v="0"/>
    <n v="0"/>
    <s v="FED HOUSNG &amp; COMM DEV FND"/>
    <s v="FHCD CONRAD BARTHOLOMEW"/>
    <s v="IDIS HOME OWNERS REHAB"/>
    <s v="Default"/>
  </r>
  <r>
    <x v="0"/>
    <s v="1123389"/>
    <s v="350002"/>
    <x v="37"/>
    <s v="0000000"/>
    <n v="2015"/>
    <x v="4"/>
    <x v="37"/>
    <n v="0"/>
    <n v="0"/>
    <n v="0"/>
    <n v="0"/>
    <n v="0"/>
    <s v="N/A"/>
    <n v="0"/>
    <n v="0"/>
    <n v="0"/>
    <n v="0"/>
    <n v="0"/>
    <n v="0"/>
    <n v="0"/>
    <n v="0"/>
    <n v="0"/>
    <n v="0"/>
    <n v="0"/>
    <n v="0"/>
    <n v="0"/>
    <s v="FED HOUSNG &amp; COMM DEV FND"/>
    <s v="FHCD CONRAD BARTHOLOMEW"/>
    <s v="IDIS HOME OWNERS REHAB"/>
    <s v="Default"/>
  </r>
  <r>
    <x v="0"/>
    <s v="1123389"/>
    <s v="350002"/>
    <x v="108"/>
    <s v="5590000"/>
    <n v="2015"/>
    <x v="3"/>
    <x v="108"/>
    <n v="0"/>
    <n v="0"/>
    <n v="0"/>
    <n v="0"/>
    <n v="0"/>
    <s v="N/A"/>
    <n v="0"/>
    <n v="0"/>
    <n v="0"/>
    <n v="0"/>
    <n v="0"/>
    <n v="0"/>
    <n v="0"/>
    <n v="0"/>
    <n v="0"/>
    <n v="0"/>
    <n v="0"/>
    <n v="0"/>
    <n v="0"/>
    <s v="FED HOUSNG &amp; COMM DEV FND"/>
    <s v="FHCD CONRAD BARTHOLOMEW"/>
    <s v="IDIS HOME OWNERS REHAB"/>
    <s v="HOUSING AND COMMUNITY DEVELOPMENT"/>
  </r>
  <r>
    <x v="0"/>
    <s v="1123389"/>
    <s v="350008"/>
    <x v="108"/>
    <s v="5590000"/>
    <n v="2015"/>
    <x v="3"/>
    <x v="108"/>
    <n v="0"/>
    <n v="0"/>
    <n v="0"/>
    <n v="0"/>
    <n v="0"/>
    <s v="N/A"/>
    <n v="0"/>
    <n v="0"/>
    <n v="0"/>
    <n v="0"/>
    <n v="0"/>
    <n v="0"/>
    <n v="0"/>
    <n v="0"/>
    <n v="0"/>
    <n v="0"/>
    <n v="0"/>
    <n v="0"/>
    <n v="0"/>
    <s v="FED HOUSNG &amp; COMM DEV FND"/>
    <s v="FHCD CONRAD BARTHOLOMEW"/>
    <s v="HOME OWNER OCC LNS"/>
    <s v="HOUSING AND COMMUNITY DEVELOPMENT"/>
  </r>
  <r>
    <x v="0"/>
    <s v="1123402"/>
    <s v="000000"/>
    <x v="6"/>
    <s v="0000000"/>
    <n v="2015"/>
    <x v="0"/>
    <x v="6"/>
    <n v="0"/>
    <n v="0"/>
    <n v="0"/>
    <n v="0"/>
    <n v="0"/>
    <s v="N/A"/>
    <n v="0"/>
    <n v="0"/>
    <n v="0"/>
    <n v="0"/>
    <n v="0"/>
    <n v="0"/>
    <n v="0"/>
    <n v="0"/>
    <n v="0"/>
    <n v="0"/>
    <n v="0"/>
    <n v="0"/>
    <n v="0"/>
    <s v="FED HOUSNG &amp; COMM DEV FND"/>
    <s v="FHCD MARYANNE SWANBERG"/>
    <s v="DEFAULT"/>
    <s v="Default"/>
  </r>
  <r>
    <x v="0"/>
    <s v="1123402"/>
    <s v="000000"/>
    <x v="9"/>
    <s v="0000000"/>
    <n v="2015"/>
    <x v="0"/>
    <x v="9"/>
    <n v="0"/>
    <n v="0"/>
    <n v="420.83"/>
    <n v="0"/>
    <n v="-420.83"/>
    <s v="N/A"/>
    <n v="0"/>
    <n v="0"/>
    <n v="0"/>
    <n v="0"/>
    <n v="0"/>
    <n v="0"/>
    <n v="420.83"/>
    <n v="0"/>
    <n v="0"/>
    <n v="0"/>
    <n v="0"/>
    <n v="0"/>
    <n v="0"/>
    <s v="FED HOUSNG &amp; COMM DEV FND"/>
    <s v="FHCD MARYANNE SWANBERG"/>
    <s v="DEFAULT"/>
    <s v="Default"/>
  </r>
  <r>
    <x v="0"/>
    <s v="1123402"/>
    <s v="000000"/>
    <x v="29"/>
    <s v="0000000"/>
    <n v="2015"/>
    <x v="1"/>
    <x v="29"/>
    <n v="0"/>
    <n v="0"/>
    <n v="-420.83"/>
    <n v="0"/>
    <n v="420.83"/>
    <s v="N/A"/>
    <n v="0"/>
    <n v="0"/>
    <n v="0"/>
    <n v="0"/>
    <n v="0"/>
    <n v="0"/>
    <n v="-420.83"/>
    <n v="0"/>
    <n v="0"/>
    <n v="0"/>
    <n v="0"/>
    <n v="0"/>
    <n v="0"/>
    <s v="FED HOUSNG &amp; COMM DEV FND"/>
    <s v="FHCD MARYANNE SWANBERG"/>
    <s v="DEFAULT"/>
    <s v="Default"/>
  </r>
  <r>
    <x v="0"/>
    <s v="1123402"/>
    <s v="350002"/>
    <x v="43"/>
    <s v="0000000"/>
    <n v="2015"/>
    <x v="4"/>
    <x v="43"/>
    <n v="0"/>
    <n v="0"/>
    <n v="0"/>
    <n v="0"/>
    <n v="0"/>
    <s v="N/A"/>
    <n v="0"/>
    <n v="0"/>
    <n v="0"/>
    <n v="0"/>
    <n v="0"/>
    <n v="0"/>
    <n v="0"/>
    <n v="0"/>
    <n v="0"/>
    <n v="0"/>
    <n v="0"/>
    <n v="0"/>
    <n v="0"/>
    <s v="FED HOUSNG &amp; COMM DEV FND"/>
    <s v="FHCD MARYANNE SWANBERG"/>
    <s v="IDIS HOME OWNERS REHAB"/>
    <s v="Default"/>
  </r>
  <r>
    <x v="0"/>
    <s v="1123402"/>
    <s v="350002"/>
    <x v="108"/>
    <s v="5590000"/>
    <n v="2015"/>
    <x v="3"/>
    <x v="108"/>
    <n v="0"/>
    <n v="0"/>
    <n v="0"/>
    <n v="0"/>
    <n v="0"/>
    <s v="N/A"/>
    <n v="0"/>
    <n v="0"/>
    <n v="0"/>
    <n v="0"/>
    <n v="0"/>
    <n v="0"/>
    <n v="0"/>
    <n v="0"/>
    <n v="0"/>
    <n v="0"/>
    <n v="0"/>
    <n v="0"/>
    <n v="0"/>
    <s v="FED HOUSNG &amp; COMM DEV FND"/>
    <s v="FHCD MARYANNE SWANBERG"/>
    <s v="IDIS HOME OWNERS REHAB"/>
    <s v="HOUSING AND COMMUNITY DEVELOPMENT"/>
  </r>
  <r>
    <x v="0"/>
    <s v="1123586"/>
    <s v="000000"/>
    <x v="6"/>
    <s v="0000000"/>
    <n v="2015"/>
    <x v="0"/>
    <x v="6"/>
    <n v="0"/>
    <n v="0"/>
    <n v="0"/>
    <n v="0"/>
    <n v="0"/>
    <s v="N/A"/>
    <n v="0"/>
    <n v="0"/>
    <n v="0"/>
    <n v="0"/>
    <n v="0"/>
    <n v="0"/>
    <n v="0"/>
    <n v="0"/>
    <n v="0"/>
    <n v="0"/>
    <n v="0"/>
    <n v="0"/>
    <n v="0"/>
    <s v="FED HOUSNG &amp; COMM DEV FND"/>
    <s v="FHCD CHRISTINE WALDMAN"/>
    <s v="DEFAULT"/>
    <s v="Default"/>
  </r>
  <r>
    <x v="0"/>
    <s v="1123586"/>
    <s v="000000"/>
    <x v="9"/>
    <s v="0000000"/>
    <n v="2015"/>
    <x v="0"/>
    <x v="9"/>
    <n v="0"/>
    <n v="0"/>
    <n v="0"/>
    <n v="0"/>
    <n v="0"/>
    <s v="N/A"/>
    <n v="0"/>
    <n v="0"/>
    <n v="0"/>
    <n v="0"/>
    <n v="0"/>
    <n v="0"/>
    <n v="0"/>
    <n v="0"/>
    <n v="0"/>
    <n v="0"/>
    <n v="0"/>
    <n v="0"/>
    <n v="0"/>
    <s v="FED HOUSNG &amp; COMM DEV FND"/>
    <s v="FHCD CHRISTINE WALDMAN"/>
    <s v="DEFAULT"/>
    <s v="Default"/>
  </r>
  <r>
    <x v="0"/>
    <s v="1123586"/>
    <s v="000000"/>
    <x v="29"/>
    <s v="0000000"/>
    <n v="2015"/>
    <x v="1"/>
    <x v="29"/>
    <n v="0"/>
    <n v="0"/>
    <n v="0"/>
    <n v="0"/>
    <n v="0"/>
    <s v="N/A"/>
    <n v="0"/>
    <n v="0"/>
    <n v="0"/>
    <n v="0"/>
    <n v="0"/>
    <n v="0"/>
    <n v="0"/>
    <n v="0"/>
    <n v="0"/>
    <n v="0"/>
    <n v="0"/>
    <n v="0"/>
    <n v="0"/>
    <s v="FED HOUSNG &amp; COMM DEV FND"/>
    <s v="FHCD CHRISTINE WALDMAN"/>
    <s v="DEFAULT"/>
    <s v="Default"/>
  </r>
  <r>
    <x v="0"/>
    <s v="1123586"/>
    <s v="350002"/>
    <x v="43"/>
    <s v="0000000"/>
    <n v="2015"/>
    <x v="4"/>
    <x v="43"/>
    <n v="0"/>
    <n v="0"/>
    <n v="0"/>
    <n v="0"/>
    <n v="0"/>
    <s v="N/A"/>
    <n v="0"/>
    <n v="0"/>
    <n v="0"/>
    <n v="0"/>
    <n v="0"/>
    <n v="0"/>
    <n v="0"/>
    <n v="0"/>
    <n v="0"/>
    <n v="0"/>
    <n v="0"/>
    <n v="0"/>
    <n v="0"/>
    <s v="FED HOUSNG &amp; COMM DEV FND"/>
    <s v="FHCD CHRISTINE WALDMAN"/>
    <s v="IDIS HOME OWNERS REHAB"/>
    <s v="Default"/>
  </r>
  <r>
    <x v="0"/>
    <s v="1123586"/>
    <s v="350002"/>
    <x v="37"/>
    <s v="0000000"/>
    <n v="2015"/>
    <x v="4"/>
    <x v="37"/>
    <n v="0"/>
    <n v="0"/>
    <n v="0"/>
    <n v="0"/>
    <n v="0"/>
    <s v="N/A"/>
    <n v="0"/>
    <n v="0"/>
    <n v="0"/>
    <n v="0"/>
    <n v="0"/>
    <n v="0"/>
    <n v="0"/>
    <n v="0"/>
    <n v="0"/>
    <n v="0"/>
    <n v="0"/>
    <n v="0"/>
    <n v="0"/>
    <s v="FED HOUSNG &amp; COMM DEV FND"/>
    <s v="FHCD CHRISTINE WALDMAN"/>
    <s v="IDIS HOME OWNERS REHAB"/>
    <s v="Default"/>
  </r>
  <r>
    <x v="0"/>
    <s v="1123586"/>
    <s v="350002"/>
    <x v="108"/>
    <s v="5590000"/>
    <n v="2015"/>
    <x v="3"/>
    <x v="108"/>
    <n v="0"/>
    <n v="0"/>
    <n v="0"/>
    <n v="0"/>
    <n v="0"/>
    <s v="N/A"/>
    <n v="0"/>
    <n v="0"/>
    <n v="0"/>
    <n v="0"/>
    <n v="0"/>
    <n v="0"/>
    <n v="0"/>
    <n v="0"/>
    <n v="0"/>
    <n v="0"/>
    <n v="0"/>
    <n v="0"/>
    <n v="0"/>
    <s v="FED HOUSNG &amp; COMM DEV FND"/>
    <s v="FHCD CHRISTINE WALDMAN"/>
    <s v="IDIS HOME OWNERS REHAB"/>
    <s v="HOUSING AND COMMUNITY DEVELOPMENT"/>
  </r>
  <r>
    <x v="0"/>
    <s v="1123621"/>
    <s v="000000"/>
    <x v="6"/>
    <s v="0000000"/>
    <n v="2015"/>
    <x v="0"/>
    <x v="6"/>
    <n v="0"/>
    <n v="0"/>
    <n v="-36027.910000000003"/>
    <n v="0"/>
    <n v="36027.910000000003"/>
    <s v="N/A"/>
    <n v="0"/>
    <n v="0"/>
    <n v="-36027.910000000003"/>
    <n v="29653.16"/>
    <n v="-27734.11"/>
    <n v="-1919.05"/>
    <n v="0"/>
    <n v="0"/>
    <n v="0"/>
    <n v="0"/>
    <n v="0"/>
    <n v="0"/>
    <n v="0"/>
    <s v="FED HOUSNG &amp; COMM DEV FND"/>
    <s v="FHCD SPC TRA-CH C14944"/>
    <s v="DEFAULT"/>
    <s v="Default"/>
  </r>
  <r>
    <x v="0"/>
    <s v="1123621"/>
    <s v="000000"/>
    <x v="9"/>
    <s v="0000000"/>
    <n v="2015"/>
    <x v="0"/>
    <x v="9"/>
    <n v="0"/>
    <n v="0"/>
    <n v="-3877.86"/>
    <n v="0"/>
    <n v="3877.86"/>
    <s v="N/A"/>
    <n v="-1372.8600000000001"/>
    <n v="-1975.79"/>
    <n v="-529.21"/>
    <n v="0"/>
    <n v="0"/>
    <n v="0"/>
    <n v="2587"/>
    <n v="-2587"/>
    <n v="0"/>
    <n v="0"/>
    <n v="0"/>
    <n v="0"/>
    <n v="0"/>
    <s v="FED HOUSNG &amp; COMM DEV FND"/>
    <s v="FHCD SPC TRA-CH C14944"/>
    <s v="DEFAULT"/>
    <s v="Default"/>
  </r>
  <r>
    <x v="0"/>
    <s v="1123621"/>
    <s v="000000"/>
    <x v="142"/>
    <s v="0000000"/>
    <n v="2015"/>
    <x v="0"/>
    <x v="142"/>
    <n v="0"/>
    <n v="0"/>
    <n v="-2230.0300000000002"/>
    <n v="0"/>
    <n v="2230.0300000000002"/>
    <s v="N/A"/>
    <n v="0"/>
    <n v="2230.0300000000002"/>
    <n v="0"/>
    <n v="0"/>
    <n v="0"/>
    <n v="0"/>
    <n v="0"/>
    <n v="-4460.0600000000004"/>
    <n v="0"/>
    <n v="0"/>
    <n v="0"/>
    <n v="0"/>
    <n v="0"/>
    <s v="FED HOUSNG &amp; COMM DEV FND"/>
    <s v="FHCD SPC TRA-CH C14944"/>
    <s v="DEFAULT"/>
    <s v="Default"/>
  </r>
  <r>
    <x v="0"/>
    <s v="1123621"/>
    <s v="000000"/>
    <x v="17"/>
    <s v="0000000"/>
    <n v="2015"/>
    <x v="1"/>
    <x v="17"/>
    <n v="0"/>
    <n v="0"/>
    <n v="-25936.53"/>
    <n v="0"/>
    <n v="25936.53"/>
    <s v="N/A"/>
    <n v="0"/>
    <n v="-25936.53"/>
    <n v="0"/>
    <n v="0"/>
    <n v="0"/>
    <n v="0"/>
    <n v="0"/>
    <n v="0"/>
    <n v="0"/>
    <n v="0"/>
    <n v="0"/>
    <n v="0"/>
    <n v="0"/>
    <s v="FED HOUSNG &amp; COMM DEV FND"/>
    <s v="FHCD SPC TRA-CH C14944"/>
    <s v="DEFAULT"/>
    <s v="Default"/>
  </r>
  <r>
    <x v="0"/>
    <s v="1123621"/>
    <s v="000000"/>
    <x v="29"/>
    <s v="0000000"/>
    <n v="2015"/>
    <x v="1"/>
    <x v="29"/>
    <n v="0"/>
    <n v="0"/>
    <n v="25276"/>
    <n v="0"/>
    <n v="-25276"/>
    <s v="N/A"/>
    <n v="25276"/>
    <n v="0"/>
    <n v="0"/>
    <n v="0"/>
    <n v="0"/>
    <n v="0"/>
    <n v="0"/>
    <n v="0"/>
    <n v="0"/>
    <n v="0"/>
    <n v="0"/>
    <n v="0"/>
    <n v="0"/>
    <s v="FED HOUSNG &amp; COMM DEV FND"/>
    <s v="FHCD SPC TRA-CH C14944"/>
    <s v="DEFAULT"/>
    <s v="Default"/>
  </r>
  <r>
    <x v="0"/>
    <s v="1123621"/>
    <s v="350080"/>
    <x v="63"/>
    <s v="0000000"/>
    <n v="2015"/>
    <x v="4"/>
    <x v="63"/>
    <n v="0"/>
    <n v="0"/>
    <n v="-122430.95"/>
    <n v="0"/>
    <n v="122430.95"/>
    <s v="N/A"/>
    <n v="-27781"/>
    <n v="-254.24"/>
    <n v="-61458.48"/>
    <n v="-29653.16"/>
    <n v="-3342.9"/>
    <n v="-1814.23"/>
    <n v="-2587"/>
    <n v="4460.0600000000004"/>
    <n v="0"/>
    <n v="0"/>
    <n v="0"/>
    <n v="0"/>
    <n v="0"/>
    <s v="FED HOUSNG &amp; COMM DEV FND"/>
    <s v="FHCD SPC TRA-CH C14944"/>
    <s v="SPC GRANT #2"/>
    <s v="Default"/>
  </r>
  <r>
    <x v="0"/>
    <s v="1123621"/>
    <s v="350080"/>
    <x v="136"/>
    <s v="0000000"/>
    <n v="2015"/>
    <x v="3"/>
    <x v="136"/>
    <n v="0"/>
    <n v="0"/>
    <n v="-385.56"/>
    <n v="0"/>
    <n v="385.56"/>
    <s v="N/A"/>
    <n v="0"/>
    <n v="0"/>
    <n v="0"/>
    <n v="0"/>
    <n v="0"/>
    <n v="0"/>
    <n v="0"/>
    <n v="-385.56"/>
    <n v="0"/>
    <n v="0"/>
    <n v="0"/>
    <n v="0"/>
    <n v="0"/>
    <s v="FED HOUSNG &amp; COMM DEV FND"/>
    <s v="FHCD SPC TRA-CH C14944"/>
    <s v="SPC GRANT #2"/>
    <s v="Default"/>
  </r>
  <r>
    <x v="0"/>
    <s v="1123621"/>
    <s v="350080"/>
    <x v="136"/>
    <s v="5590000"/>
    <n v="2015"/>
    <x v="3"/>
    <x v="136"/>
    <n v="0"/>
    <n v="0"/>
    <n v="4896.93"/>
    <n v="0"/>
    <n v="-4896.93"/>
    <s v="N/A"/>
    <n v="0"/>
    <n v="529.21"/>
    <n v="1523.4"/>
    <n v="1544.1000000000001"/>
    <n v="1423.8500000000001"/>
    <n v="0"/>
    <n v="0"/>
    <n v="0"/>
    <n v="-123.63000000000001"/>
    <n v="0"/>
    <n v="0"/>
    <n v="0"/>
    <n v="0"/>
    <s v="FED HOUSNG &amp; COMM DEV FND"/>
    <s v="FHCD SPC TRA-CH C14944"/>
    <s v="SPC GRANT #2"/>
    <s v="HOUSING AND COMMUNITY DEVELOPMENT"/>
  </r>
  <r>
    <x v="0"/>
    <s v="1123621"/>
    <s v="350080"/>
    <x v="112"/>
    <s v="5590000"/>
    <n v="2015"/>
    <x v="3"/>
    <x v="112"/>
    <n v="0"/>
    <n v="0"/>
    <n v="0"/>
    <n v="0"/>
    <n v="0"/>
    <s v="N/A"/>
    <n v="0"/>
    <n v="0"/>
    <n v="0"/>
    <n v="0"/>
    <n v="0"/>
    <n v="0"/>
    <n v="0"/>
    <n v="0"/>
    <n v="0"/>
    <n v="0"/>
    <n v="0"/>
    <n v="0"/>
    <n v="0"/>
    <s v="FED HOUSNG &amp; COMM DEV FND"/>
    <s v="FHCD SPC TRA-CH C14944"/>
    <s v="SPC GRANT #2"/>
    <s v="HOUSING AND COMMUNITY DEVELOPMENT"/>
  </r>
  <r>
    <x v="0"/>
    <s v="1123621"/>
    <s v="350080"/>
    <x v="108"/>
    <s v="0000000"/>
    <n v="2015"/>
    <x v="3"/>
    <x v="108"/>
    <n v="0"/>
    <n v="0"/>
    <n v="25936.53"/>
    <n v="0"/>
    <n v="-25936.53"/>
    <s v="N/A"/>
    <n v="0"/>
    <n v="25936.53"/>
    <n v="0"/>
    <n v="0"/>
    <n v="0"/>
    <n v="0"/>
    <n v="0"/>
    <n v="0"/>
    <n v="0"/>
    <n v="0"/>
    <n v="0"/>
    <n v="0"/>
    <n v="0"/>
    <s v="FED HOUSNG &amp; COMM DEV FND"/>
    <s v="FHCD SPC TRA-CH C14944"/>
    <s v="SPC GRANT #2"/>
    <s v="Default"/>
  </r>
  <r>
    <x v="0"/>
    <s v="1123621"/>
    <s v="350080"/>
    <x v="108"/>
    <s v="5590000"/>
    <n v="2015"/>
    <x v="3"/>
    <x v="108"/>
    <n v="0"/>
    <n v="0"/>
    <n v="92188.05"/>
    <n v="0"/>
    <n v="-92188.05"/>
    <s v="N/A"/>
    <n v="24419.23"/>
    <n v="33602.9"/>
    <n v="26514"/>
    <n v="1331.64"/>
    <n v="3733.28"/>
    <n v="0"/>
    <n v="2587"/>
    <n v="0"/>
    <n v="0"/>
    <n v="0"/>
    <n v="0"/>
    <n v="0"/>
    <n v="0"/>
    <s v="FED HOUSNG &amp; COMM DEV FND"/>
    <s v="FHCD SPC TRA-CH C14944"/>
    <s v="SPC GRANT #2"/>
    <s v="HOUSING AND COMMUNITY DEVELOPMENT"/>
  </r>
  <r>
    <x v="0"/>
    <s v="1123623"/>
    <s v="000000"/>
    <x v="6"/>
    <s v="0000000"/>
    <n v="2015"/>
    <x v="0"/>
    <x v="6"/>
    <n v="0"/>
    <n v="0"/>
    <n v="-550968.98"/>
    <n v="0"/>
    <n v="550968.98"/>
    <s v="N/A"/>
    <n v="0"/>
    <n v="0"/>
    <n v="-550968.97"/>
    <n v="458030.45"/>
    <n v="-430314.22000000003"/>
    <n v="-27716.23"/>
    <n v="-0.01"/>
    <n v="0"/>
    <n v="0"/>
    <n v="0"/>
    <n v="0"/>
    <n v="0"/>
    <n v="0"/>
    <s v="FED HOUSNG &amp; COMM DEV FND"/>
    <s v="FHCD SPC TRA2 2014 C14973"/>
    <s v="DEFAULT"/>
    <s v="Default"/>
  </r>
  <r>
    <x v="0"/>
    <s v="1123623"/>
    <s v="000000"/>
    <x v="9"/>
    <s v="0000000"/>
    <n v="2015"/>
    <x v="0"/>
    <x v="9"/>
    <n v="0"/>
    <n v="0"/>
    <n v="-62821.32"/>
    <n v="0"/>
    <n v="62821.32"/>
    <s v="N/A"/>
    <n v="-22240.33"/>
    <n v="-32007.79"/>
    <n v="-8573.2100000000009"/>
    <n v="0"/>
    <n v="0"/>
    <n v="0"/>
    <n v="37363.21"/>
    <n v="-37363.200000000004"/>
    <n v="0"/>
    <n v="0"/>
    <n v="0"/>
    <n v="0"/>
    <n v="0"/>
    <s v="FED HOUSNG &amp; COMM DEV FND"/>
    <s v="FHCD SPC TRA2 2014 C14973"/>
    <s v="DEFAULT"/>
    <s v="Default"/>
  </r>
  <r>
    <x v="0"/>
    <s v="1123623"/>
    <s v="000000"/>
    <x v="142"/>
    <s v="0000000"/>
    <n v="2015"/>
    <x v="0"/>
    <x v="142"/>
    <n v="0"/>
    <n v="0"/>
    <n v="-36126.49"/>
    <n v="0"/>
    <n v="36126.49"/>
    <s v="N/A"/>
    <n v="0"/>
    <n v="36126.49"/>
    <n v="0"/>
    <n v="0"/>
    <n v="0"/>
    <n v="0"/>
    <n v="0"/>
    <n v="-72252.98"/>
    <n v="0"/>
    <n v="0"/>
    <n v="0"/>
    <n v="0"/>
    <n v="0"/>
    <s v="FED HOUSNG &amp; COMM DEV FND"/>
    <s v="FHCD SPC TRA2 2014 C14973"/>
    <s v="DEFAULT"/>
    <s v="Default"/>
  </r>
  <r>
    <x v="0"/>
    <s v="1123623"/>
    <s v="000000"/>
    <x v="17"/>
    <s v="0000000"/>
    <n v="2015"/>
    <x v="1"/>
    <x v="17"/>
    <n v="0"/>
    <n v="0"/>
    <n v="-387488.55"/>
    <n v="0"/>
    <n v="387488.55"/>
    <s v="N/A"/>
    <n v="0"/>
    <n v="-387488.55"/>
    <n v="0"/>
    <n v="0"/>
    <n v="0"/>
    <n v="0"/>
    <n v="0"/>
    <n v="0"/>
    <n v="0"/>
    <n v="0"/>
    <n v="0"/>
    <n v="0"/>
    <n v="0"/>
    <s v="FED HOUSNG &amp; COMM DEV FND"/>
    <s v="FHCD SPC TRA2 2014 C14973"/>
    <s v="DEFAULT"/>
    <s v="Default"/>
  </r>
  <r>
    <x v="0"/>
    <s v="1123623"/>
    <s v="000000"/>
    <x v="29"/>
    <s v="0000000"/>
    <n v="2015"/>
    <x v="1"/>
    <x v="29"/>
    <n v="0"/>
    <n v="0"/>
    <n v="376788"/>
    <n v="0"/>
    <n v="-376788"/>
    <s v="N/A"/>
    <n v="376788"/>
    <n v="0"/>
    <n v="0"/>
    <n v="0"/>
    <n v="0"/>
    <n v="0"/>
    <n v="0"/>
    <n v="0"/>
    <n v="0"/>
    <n v="0"/>
    <n v="0"/>
    <n v="0"/>
    <n v="0"/>
    <s v="FED HOUSNG &amp; COMM DEV FND"/>
    <s v="FHCD SPC TRA2 2014 C14973"/>
    <s v="DEFAULT"/>
    <s v="Default"/>
  </r>
  <r>
    <x v="0"/>
    <s v="1123623"/>
    <s v="350080"/>
    <x v="63"/>
    <s v="0000000"/>
    <n v="2015"/>
    <x v="4"/>
    <x v="63"/>
    <n v="0"/>
    <n v="0"/>
    <n v="-1809972.9500000002"/>
    <n v="0"/>
    <n v="1809972.9500000002"/>
    <s v="N/A"/>
    <n v="-417369"/>
    <n v="-4118.7"/>
    <n v="-898262.99"/>
    <n v="-458030.45"/>
    <n v="-40879.18"/>
    <n v="-26202.41"/>
    <n v="-37363.200000000004"/>
    <n v="72252.98"/>
    <n v="0"/>
    <n v="0"/>
    <n v="0"/>
    <n v="0"/>
    <n v="0"/>
    <s v="FED HOUSNG &amp; COMM DEV FND"/>
    <s v="FHCD SPC TRA2 2014 C14973"/>
    <s v="SPC GRANT #2"/>
    <s v="Default"/>
  </r>
  <r>
    <x v="0"/>
    <s v="1123623"/>
    <s v="350080"/>
    <x v="136"/>
    <s v="0000000"/>
    <n v="2015"/>
    <x v="3"/>
    <x v="136"/>
    <n v="0"/>
    <n v="0"/>
    <n v="-6246.04"/>
    <n v="0"/>
    <n v="6246.04"/>
    <s v="N/A"/>
    <n v="0"/>
    <n v="0"/>
    <n v="0"/>
    <n v="0"/>
    <n v="0"/>
    <n v="0"/>
    <n v="0"/>
    <n v="-6246.04"/>
    <n v="0"/>
    <n v="0"/>
    <n v="0"/>
    <n v="0"/>
    <n v="0"/>
    <s v="FED HOUSNG &amp; COMM DEV FND"/>
    <s v="FHCD SPC TRA2 2014 C14973"/>
    <s v="SPC GRANT #2"/>
    <s v="Default"/>
  </r>
  <r>
    <x v="0"/>
    <s v="1123623"/>
    <s v="350080"/>
    <x v="136"/>
    <s v="5590000"/>
    <n v="2015"/>
    <x v="3"/>
    <x v="136"/>
    <n v="0"/>
    <n v="0"/>
    <n v="71429.63"/>
    <n v="0"/>
    <n v="-71429.63"/>
    <s v="N/A"/>
    <n v="0"/>
    <n v="8573.2100000000009"/>
    <n v="24679.05"/>
    <n v="25014.420000000002"/>
    <n v="13162.95"/>
    <n v="0"/>
    <n v="0"/>
    <n v="0"/>
    <n v="0"/>
    <n v="0"/>
    <n v="0"/>
    <n v="0"/>
    <n v="0"/>
    <s v="FED HOUSNG &amp; COMM DEV FND"/>
    <s v="FHCD SPC TRA2 2014 C14973"/>
    <s v="SPC GRANT #2"/>
    <s v="HOUSING AND COMMUNITY DEVELOPMENT"/>
  </r>
  <r>
    <x v="0"/>
    <s v="1123623"/>
    <s v="350080"/>
    <x v="108"/>
    <s v="0000000"/>
    <n v="2015"/>
    <x v="3"/>
    <x v="108"/>
    <n v="0"/>
    <n v="0"/>
    <n v="387488.55"/>
    <n v="0"/>
    <n v="-387488.55"/>
    <s v="N/A"/>
    <n v="0"/>
    <n v="387488.55"/>
    <n v="0"/>
    <n v="0"/>
    <n v="0"/>
    <n v="0"/>
    <n v="0"/>
    <n v="0"/>
    <n v="0"/>
    <n v="0"/>
    <n v="0"/>
    <n v="0"/>
    <n v="0"/>
    <s v="FED HOUSNG &amp; COMM DEV FND"/>
    <s v="FHCD SPC TRA2 2014 C14973"/>
    <s v="SPC GRANT #2"/>
    <s v="Default"/>
  </r>
  <r>
    <x v="0"/>
    <s v="1123623"/>
    <s v="350080"/>
    <x v="108"/>
    <s v="5590000"/>
    <n v="2015"/>
    <x v="3"/>
    <x v="108"/>
    <n v="0"/>
    <n v="0"/>
    <n v="1351884.62"/>
    <n v="0"/>
    <n v="-1351884.62"/>
    <s v="N/A"/>
    <n v="347681.13"/>
    <n v="494173.13"/>
    <n v="399516.02"/>
    <n v="19232.5"/>
    <n v="53918.64"/>
    <n v="0"/>
    <n v="37363.200000000004"/>
    <n v="0"/>
    <n v="0"/>
    <n v="0"/>
    <n v="0"/>
    <n v="0"/>
    <n v="0"/>
    <s v="FED HOUSNG &amp; COMM DEV FND"/>
    <s v="FHCD SPC TRA2 2014 C14973"/>
    <s v="SPC GRANT #2"/>
    <s v="HOUSING AND COMMUNITY DEVELOPMENT"/>
  </r>
  <r>
    <x v="0"/>
    <s v="1123706"/>
    <s v="000000"/>
    <x v="6"/>
    <s v="0000000"/>
    <n v="2015"/>
    <x v="0"/>
    <x v="6"/>
    <n v="0"/>
    <n v="0"/>
    <n v="0"/>
    <n v="0"/>
    <n v="0"/>
    <s v="N/A"/>
    <n v="0"/>
    <n v="0"/>
    <n v="0"/>
    <n v="0"/>
    <n v="0"/>
    <n v="0"/>
    <n v="0"/>
    <n v="0"/>
    <n v="0"/>
    <n v="0"/>
    <n v="0"/>
    <n v="0"/>
    <n v="0"/>
    <s v="FED HOUSNG &amp; COMM DEV FND"/>
    <s v="FHCD SHANNON PRESLEY"/>
    <s v="DEFAULT"/>
    <s v="Default"/>
  </r>
  <r>
    <x v="0"/>
    <s v="1123706"/>
    <s v="000000"/>
    <x v="9"/>
    <s v="0000000"/>
    <n v="2015"/>
    <x v="0"/>
    <x v="9"/>
    <n v="0"/>
    <n v="0"/>
    <n v="-264.7"/>
    <n v="0"/>
    <n v="264.7"/>
    <s v="N/A"/>
    <n v="0"/>
    <n v="0"/>
    <n v="0"/>
    <n v="0"/>
    <n v="0"/>
    <n v="0"/>
    <n v="-264.7"/>
    <n v="0"/>
    <n v="0"/>
    <n v="0"/>
    <n v="0"/>
    <n v="0"/>
    <n v="0"/>
    <s v="FED HOUSNG &amp; COMM DEV FND"/>
    <s v="FHCD SHANNON PRESLEY"/>
    <s v="DEFAULT"/>
    <s v="Default"/>
  </r>
  <r>
    <x v="0"/>
    <s v="1123706"/>
    <s v="000000"/>
    <x v="29"/>
    <s v="0000000"/>
    <n v="2015"/>
    <x v="1"/>
    <x v="29"/>
    <n v="0"/>
    <n v="0"/>
    <n v="264.7"/>
    <n v="0"/>
    <n v="-264.7"/>
    <s v="N/A"/>
    <n v="0"/>
    <n v="0"/>
    <n v="0"/>
    <n v="0"/>
    <n v="0"/>
    <n v="0"/>
    <n v="264.7"/>
    <n v="0"/>
    <n v="0"/>
    <n v="0"/>
    <n v="0"/>
    <n v="0"/>
    <n v="0"/>
    <s v="FED HOUSNG &amp; COMM DEV FND"/>
    <s v="FHCD SHANNON PRESLEY"/>
    <s v="DEFAULT"/>
    <s v="Default"/>
  </r>
  <r>
    <x v="0"/>
    <s v="1123706"/>
    <s v="350002"/>
    <x v="43"/>
    <s v="0000000"/>
    <n v="2015"/>
    <x v="4"/>
    <x v="43"/>
    <n v="0"/>
    <n v="0"/>
    <n v="0"/>
    <n v="0"/>
    <n v="0"/>
    <s v="N/A"/>
    <n v="0"/>
    <n v="0"/>
    <n v="0"/>
    <n v="0"/>
    <n v="0"/>
    <n v="0"/>
    <n v="0"/>
    <n v="0"/>
    <n v="0"/>
    <n v="0"/>
    <n v="0"/>
    <n v="0"/>
    <n v="0"/>
    <s v="FED HOUSNG &amp; COMM DEV FND"/>
    <s v="FHCD SHANNON PRESLEY"/>
    <s v="IDIS HOME OWNERS REHAB"/>
    <s v="Default"/>
  </r>
  <r>
    <x v="0"/>
    <s v="1123706"/>
    <s v="350002"/>
    <x v="37"/>
    <s v="0000000"/>
    <n v="2015"/>
    <x v="4"/>
    <x v="37"/>
    <n v="0"/>
    <n v="0"/>
    <n v="0"/>
    <n v="0"/>
    <n v="0"/>
    <s v="N/A"/>
    <n v="0"/>
    <n v="0"/>
    <n v="0"/>
    <n v="0"/>
    <n v="0"/>
    <n v="0"/>
    <n v="0"/>
    <n v="0"/>
    <n v="0"/>
    <n v="0"/>
    <n v="0"/>
    <n v="0"/>
    <n v="0"/>
    <s v="FED HOUSNG &amp; COMM DEV FND"/>
    <s v="FHCD SHANNON PRESLEY"/>
    <s v="IDIS HOME OWNERS REHAB"/>
    <s v="Default"/>
  </r>
  <r>
    <x v="0"/>
    <s v="1123706"/>
    <s v="350002"/>
    <x v="108"/>
    <s v="5590000"/>
    <n v="2015"/>
    <x v="3"/>
    <x v="108"/>
    <n v="0"/>
    <n v="0"/>
    <n v="0"/>
    <n v="0"/>
    <n v="0"/>
    <s v="N/A"/>
    <n v="0"/>
    <n v="0"/>
    <n v="0"/>
    <n v="0"/>
    <n v="0"/>
    <n v="0"/>
    <n v="0"/>
    <n v="0"/>
    <n v="0"/>
    <n v="0"/>
    <n v="0"/>
    <n v="0"/>
    <n v="0"/>
    <s v="FED HOUSNG &amp; COMM DEV FND"/>
    <s v="FHCD SHANNON PRESLEY"/>
    <s v="IDIS HOME OWNERS REHAB"/>
    <s v="HOUSING AND COMMUNITY DEVELOPMENT"/>
  </r>
  <r>
    <x v="0"/>
    <s v="1123720"/>
    <s v="000000"/>
    <x v="6"/>
    <s v="0000000"/>
    <n v="2015"/>
    <x v="0"/>
    <x v="6"/>
    <n v="0"/>
    <n v="0"/>
    <n v="0"/>
    <n v="0"/>
    <n v="0"/>
    <s v="N/A"/>
    <n v="25057.23"/>
    <n v="-25057.23"/>
    <n v="0"/>
    <n v="0"/>
    <n v="0"/>
    <n v="0"/>
    <n v="0"/>
    <n v="0"/>
    <n v="0"/>
    <n v="0"/>
    <n v="0"/>
    <n v="0"/>
    <n v="0"/>
    <s v="FED HOUSNG &amp; COMM DEV FND"/>
    <s v="FHCD HPL Avondale Prk ES14SH"/>
    <s v="DEFAULT"/>
    <s v="Default"/>
  </r>
  <r>
    <x v="0"/>
    <s v="1123720"/>
    <s v="000000"/>
    <x v="9"/>
    <s v="0000000"/>
    <n v="2015"/>
    <x v="0"/>
    <x v="9"/>
    <n v="0"/>
    <n v="0"/>
    <n v="-22841.29"/>
    <n v="0"/>
    <n v="22841.29"/>
    <s v="N/A"/>
    <n v="-13209.79"/>
    <n v="0"/>
    <n v="0"/>
    <n v="0"/>
    <n v="0"/>
    <n v="0"/>
    <n v="-9631.5"/>
    <n v="0"/>
    <n v="0"/>
    <n v="0"/>
    <n v="0"/>
    <n v="0"/>
    <n v="0"/>
    <s v="FED HOUSNG &amp; COMM DEV FND"/>
    <s v="FHCD HPL Avondale Prk ES14SH"/>
    <s v="DEFAULT"/>
    <s v="Default"/>
  </r>
  <r>
    <x v="0"/>
    <s v="1123720"/>
    <s v="000000"/>
    <x v="29"/>
    <s v="0000000"/>
    <n v="2015"/>
    <x v="1"/>
    <x v="29"/>
    <n v="0"/>
    <n v="0"/>
    <n v="-2215.94"/>
    <n v="0"/>
    <n v="2215.94"/>
    <s v="N/A"/>
    <n v="-11847.44"/>
    <n v="0"/>
    <n v="0"/>
    <n v="0"/>
    <n v="0"/>
    <n v="0"/>
    <n v="9631.5"/>
    <n v="0"/>
    <n v="0"/>
    <n v="0"/>
    <n v="0"/>
    <n v="0"/>
    <n v="0"/>
    <s v="FED HOUSNG &amp; COMM DEV FND"/>
    <s v="FHCD HPL Avondale Prk ES14SH"/>
    <s v="DEFAULT"/>
    <s v="Default"/>
  </r>
  <r>
    <x v="0"/>
    <s v="1123720"/>
    <s v="350206"/>
    <x v="62"/>
    <s v="0000000"/>
    <n v="2015"/>
    <x v="4"/>
    <x v="62"/>
    <n v="0"/>
    <n v="0"/>
    <n v="0"/>
    <n v="0"/>
    <n v="0"/>
    <s v="N/A"/>
    <n v="0"/>
    <n v="0"/>
    <n v="0"/>
    <n v="0"/>
    <n v="0"/>
    <n v="0"/>
    <n v="0"/>
    <n v="0"/>
    <n v="0"/>
    <n v="0"/>
    <n v="0"/>
    <n v="0"/>
    <n v="0"/>
    <s v="FED HOUSNG &amp; COMM DEV FND"/>
    <s v="FHCD HPL Avondale Prk ES14SH"/>
    <s v="ESG PROGRAM"/>
    <s v="Default"/>
  </r>
  <r>
    <x v="0"/>
    <s v="1123720"/>
    <s v="350206"/>
    <x v="108"/>
    <s v="5590000"/>
    <n v="2015"/>
    <x v="3"/>
    <x v="108"/>
    <n v="0"/>
    <n v="0"/>
    <n v="7843.96"/>
    <n v="0"/>
    <n v="-7843.96"/>
    <s v="N/A"/>
    <n v="7843.96"/>
    <n v="0"/>
    <n v="0"/>
    <n v="0"/>
    <n v="0"/>
    <n v="0"/>
    <n v="0"/>
    <n v="0"/>
    <n v="0"/>
    <n v="0"/>
    <n v="0"/>
    <n v="0"/>
    <n v="0"/>
    <s v="FED HOUSNG &amp; COMM DEV FND"/>
    <s v="FHCD HPL Avondale Prk ES14SH"/>
    <s v="ESG PROGRAM"/>
    <s v="HOUSING AND COMMUNITY DEVELOPMENT"/>
  </r>
  <r>
    <x v="0"/>
    <s v="1123721"/>
    <s v="000000"/>
    <x v="6"/>
    <s v="0000000"/>
    <n v="2015"/>
    <x v="0"/>
    <x v="6"/>
    <n v="0"/>
    <n v="0"/>
    <n v="0"/>
    <n v="0"/>
    <n v="0"/>
    <s v="N/A"/>
    <n v="1979.8400000000001"/>
    <n v="-1979.8400000000001"/>
    <n v="0"/>
    <n v="0"/>
    <n v="0"/>
    <n v="0"/>
    <n v="0"/>
    <n v="0"/>
    <n v="0"/>
    <n v="0"/>
    <n v="0"/>
    <n v="0"/>
    <n v="0"/>
    <s v="FED HOUSNG &amp; COMM DEV FND"/>
    <s v="FHCD HPL Kenmore Fami ES14SH"/>
    <s v="DEFAULT"/>
    <s v="Default"/>
  </r>
  <r>
    <x v="0"/>
    <s v="1123721"/>
    <s v="000000"/>
    <x v="9"/>
    <s v="0000000"/>
    <n v="2015"/>
    <x v="0"/>
    <x v="9"/>
    <n v="0"/>
    <n v="0"/>
    <n v="-1979.8400000000001"/>
    <n v="0"/>
    <n v="1979.8400000000001"/>
    <s v="N/A"/>
    <n v="0"/>
    <n v="0"/>
    <n v="0"/>
    <n v="0"/>
    <n v="0"/>
    <n v="0"/>
    <n v="-1979.8400000000001"/>
    <n v="0"/>
    <n v="0"/>
    <n v="0"/>
    <n v="0"/>
    <n v="0"/>
    <n v="0"/>
    <s v="FED HOUSNG &amp; COMM DEV FND"/>
    <s v="FHCD HPL Kenmore Fami ES14SH"/>
    <s v="DEFAULT"/>
    <s v="Default"/>
  </r>
  <r>
    <x v="0"/>
    <s v="1123721"/>
    <s v="000000"/>
    <x v="29"/>
    <s v="0000000"/>
    <n v="2015"/>
    <x v="1"/>
    <x v="29"/>
    <n v="0"/>
    <n v="0"/>
    <n v="0"/>
    <n v="0"/>
    <n v="0"/>
    <s v="N/A"/>
    <n v="-1979.8400000000001"/>
    <n v="0"/>
    <n v="0"/>
    <n v="0"/>
    <n v="0"/>
    <n v="0"/>
    <n v="1979.8400000000001"/>
    <n v="0"/>
    <n v="0"/>
    <n v="0"/>
    <n v="0"/>
    <n v="0"/>
    <n v="0"/>
    <s v="FED HOUSNG &amp; COMM DEV FND"/>
    <s v="FHCD HPL Kenmore Fami ES14SH"/>
    <s v="DEFAULT"/>
    <s v="Default"/>
  </r>
  <r>
    <x v="0"/>
    <s v="1123721"/>
    <s v="350206"/>
    <x v="62"/>
    <s v="0000000"/>
    <n v="2015"/>
    <x v="4"/>
    <x v="62"/>
    <n v="0"/>
    <n v="0"/>
    <n v="0"/>
    <n v="0"/>
    <n v="0"/>
    <s v="N/A"/>
    <n v="0"/>
    <n v="0"/>
    <n v="0"/>
    <n v="0"/>
    <n v="0"/>
    <n v="0"/>
    <n v="0"/>
    <n v="0"/>
    <n v="0"/>
    <n v="0"/>
    <n v="0"/>
    <n v="0"/>
    <n v="0"/>
    <s v="FED HOUSNG &amp; COMM DEV FND"/>
    <s v="FHCD HPL Kenmore Fami ES14SH"/>
    <s v="ESG PROGRAM"/>
    <s v="Default"/>
  </r>
  <r>
    <x v="0"/>
    <s v="1123721"/>
    <s v="350206"/>
    <x v="108"/>
    <s v="5590000"/>
    <n v="2015"/>
    <x v="3"/>
    <x v="108"/>
    <n v="0"/>
    <n v="0"/>
    <n v="0"/>
    <n v="0"/>
    <n v="0"/>
    <s v="N/A"/>
    <n v="0"/>
    <n v="0"/>
    <n v="0"/>
    <n v="0"/>
    <n v="0"/>
    <n v="0"/>
    <n v="0"/>
    <n v="0"/>
    <n v="0"/>
    <n v="0"/>
    <n v="0"/>
    <n v="0"/>
    <n v="0"/>
    <s v="FED HOUSNG &amp; COMM DEV FND"/>
    <s v="FHCD HPL Kenmore Fami ES14SH"/>
    <s v="ESG PROGRAM"/>
    <s v="HOUSING AND COMMUNITY DEVELOPMENT"/>
  </r>
  <r>
    <x v="0"/>
    <s v="1123722"/>
    <s v="000000"/>
    <x v="6"/>
    <s v="0000000"/>
    <n v="2015"/>
    <x v="0"/>
    <x v="6"/>
    <n v="0"/>
    <n v="0"/>
    <n v="0"/>
    <n v="0"/>
    <n v="0"/>
    <s v="N/A"/>
    <n v="0"/>
    <n v="0"/>
    <n v="0"/>
    <n v="0"/>
    <n v="0"/>
    <n v="0"/>
    <n v="0"/>
    <n v="0"/>
    <n v="0"/>
    <n v="0"/>
    <n v="0"/>
    <n v="0"/>
    <n v="0"/>
    <s v="FED HOUSNG &amp; COMM DEV FND"/>
    <s v="FHCD MSC Family Shltr ES14SH"/>
    <s v="DEFAULT"/>
    <s v="Default"/>
  </r>
  <r>
    <x v="0"/>
    <s v="1123722"/>
    <s v="000000"/>
    <x v="9"/>
    <s v="0000000"/>
    <n v="2015"/>
    <x v="0"/>
    <x v="9"/>
    <n v="0"/>
    <n v="0"/>
    <n v="-11400"/>
    <n v="0"/>
    <n v="11400"/>
    <s v="N/A"/>
    <n v="-9922.86"/>
    <n v="0"/>
    <n v="0"/>
    <n v="0"/>
    <n v="0"/>
    <n v="0"/>
    <n v="-1477.14"/>
    <n v="0"/>
    <n v="0"/>
    <n v="0"/>
    <n v="0"/>
    <n v="0"/>
    <n v="0"/>
    <s v="FED HOUSNG &amp; COMM DEV FND"/>
    <s v="FHCD MSC Family Shltr ES14SH"/>
    <s v="DEFAULT"/>
    <s v="Default"/>
  </r>
  <r>
    <x v="0"/>
    <s v="1123722"/>
    <s v="000000"/>
    <x v="29"/>
    <s v="0000000"/>
    <n v="2015"/>
    <x v="1"/>
    <x v="29"/>
    <n v="0"/>
    <n v="0"/>
    <n v="0"/>
    <n v="0"/>
    <n v="0"/>
    <s v="N/A"/>
    <n v="-1477.14"/>
    <n v="0"/>
    <n v="0"/>
    <n v="0"/>
    <n v="0"/>
    <n v="0"/>
    <n v="1477.14"/>
    <n v="0"/>
    <n v="0"/>
    <n v="0"/>
    <n v="0"/>
    <n v="0"/>
    <n v="0"/>
    <s v="FED HOUSNG &amp; COMM DEV FND"/>
    <s v="FHCD MSC Family Shltr ES14SH"/>
    <s v="DEFAULT"/>
    <s v="Default"/>
  </r>
  <r>
    <x v="0"/>
    <s v="1123722"/>
    <s v="350206"/>
    <x v="62"/>
    <s v="0000000"/>
    <n v="2015"/>
    <x v="4"/>
    <x v="62"/>
    <n v="0"/>
    <n v="0"/>
    <n v="0"/>
    <n v="0"/>
    <n v="0"/>
    <s v="N/A"/>
    <n v="0"/>
    <n v="0"/>
    <n v="0"/>
    <n v="0"/>
    <n v="0"/>
    <n v="0"/>
    <n v="0"/>
    <n v="0"/>
    <n v="0"/>
    <n v="0"/>
    <n v="0"/>
    <n v="0"/>
    <n v="0"/>
    <s v="FED HOUSNG &amp; COMM DEV FND"/>
    <s v="FHCD MSC Family Shltr ES14SH"/>
    <s v="ESG PROGRAM"/>
    <s v="Default"/>
  </r>
  <r>
    <x v="0"/>
    <s v="1123722"/>
    <s v="350206"/>
    <x v="108"/>
    <s v="5590000"/>
    <n v="2015"/>
    <x v="3"/>
    <x v="108"/>
    <n v="0"/>
    <n v="0"/>
    <n v="0"/>
    <n v="0"/>
    <n v="0"/>
    <s v="N/A"/>
    <n v="0"/>
    <n v="0"/>
    <n v="0"/>
    <n v="0"/>
    <n v="0"/>
    <n v="0"/>
    <n v="0"/>
    <n v="0"/>
    <n v="0"/>
    <n v="0"/>
    <n v="0"/>
    <n v="0"/>
    <n v="0"/>
    <s v="FED HOUSNG &amp; COMM DEV FND"/>
    <s v="FHCD MSC Family Shltr ES14SH"/>
    <s v="ESG PROGRAM"/>
    <s v="HOUSING AND COMMUNITY DEVELOPMENT"/>
  </r>
  <r>
    <x v="0"/>
    <s v="1123789"/>
    <s v="000000"/>
    <x v="6"/>
    <s v="0000000"/>
    <n v="2015"/>
    <x v="0"/>
    <x v="6"/>
    <n v="0"/>
    <n v="0"/>
    <n v="0"/>
    <n v="0"/>
    <n v="0"/>
    <s v="N/A"/>
    <n v="0"/>
    <n v="0"/>
    <n v="0"/>
    <n v="0"/>
    <n v="0"/>
    <n v="0"/>
    <n v="0"/>
    <n v="0"/>
    <n v="0"/>
    <n v="0"/>
    <n v="0"/>
    <n v="0"/>
    <n v="0"/>
    <s v="FED HOUSNG &amp; COMM DEV FND"/>
    <s v="FHCD KLARA ZATLOKA"/>
    <s v="DEFAULT"/>
    <s v="Default"/>
  </r>
  <r>
    <x v="0"/>
    <s v="1123789"/>
    <s v="000000"/>
    <x v="9"/>
    <s v="0000000"/>
    <n v="2015"/>
    <x v="0"/>
    <x v="9"/>
    <n v="0"/>
    <n v="0"/>
    <n v="0"/>
    <n v="0"/>
    <n v="0"/>
    <s v="N/A"/>
    <n v="0"/>
    <n v="0"/>
    <n v="0"/>
    <n v="0"/>
    <n v="0"/>
    <n v="0"/>
    <n v="0"/>
    <n v="0"/>
    <n v="0"/>
    <n v="0"/>
    <n v="0"/>
    <n v="0"/>
    <n v="0"/>
    <s v="FED HOUSNG &amp; COMM DEV FND"/>
    <s v="FHCD KLARA ZATLOKA"/>
    <s v="DEFAULT"/>
    <s v="Default"/>
  </r>
  <r>
    <x v="0"/>
    <s v="1123789"/>
    <s v="000000"/>
    <x v="29"/>
    <s v="0000000"/>
    <n v="2015"/>
    <x v="1"/>
    <x v="29"/>
    <n v="0"/>
    <n v="0"/>
    <n v="0"/>
    <n v="0"/>
    <n v="0"/>
    <s v="N/A"/>
    <n v="0"/>
    <n v="0"/>
    <n v="0"/>
    <n v="0"/>
    <n v="0"/>
    <n v="0"/>
    <n v="0"/>
    <n v="0"/>
    <n v="0"/>
    <n v="0"/>
    <n v="0"/>
    <n v="0"/>
    <n v="0"/>
    <s v="FED HOUSNG &amp; COMM DEV FND"/>
    <s v="FHCD KLARA ZATLOKA"/>
    <s v="DEFAULT"/>
    <s v="Default"/>
  </r>
  <r>
    <x v="0"/>
    <s v="1123789"/>
    <s v="350002"/>
    <x v="43"/>
    <s v="0000000"/>
    <n v="2015"/>
    <x v="4"/>
    <x v="43"/>
    <n v="0"/>
    <n v="0"/>
    <n v="0"/>
    <n v="0"/>
    <n v="0"/>
    <s v="N/A"/>
    <n v="0"/>
    <n v="0"/>
    <n v="0"/>
    <n v="0"/>
    <n v="0"/>
    <n v="0"/>
    <n v="0"/>
    <n v="0"/>
    <n v="0"/>
    <n v="0"/>
    <n v="0"/>
    <n v="0"/>
    <n v="0"/>
    <s v="FED HOUSNG &amp; COMM DEV FND"/>
    <s v="FHCD KLARA ZATLOKA"/>
    <s v="IDIS HOME OWNERS REHAB"/>
    <s v="Default"/>
  </r>
  <r>
    <x v="0"/>
    <s v="1123789"/>
    <s v="350002"/>
    <x v="37"/>
    <s v="0000000"/>
    <n v="2015"/>
    <x v="4"/>
    <x v="37"/>
    <n v="0"/>
    <n v="0"/>
    <n v="0"/>
    <n v="0"/>
    <n v="0"/>
    <s v="N/A"/>
    <n v="0"/>
    <n v="0"/>
    <n v="0"/>
    <n v="0"/>
    <n v="0"/>
    <n v="0"/>
    <n v="0"/>
    <n v="0"/>
    <n v="0"/>
    <n v="0"/>
    <n v="0"/>
    <n v="0"/>
    <n v="0"/>
    <s v="FED HOUSNG &amp; COMM DEV FND"/>
    <s v="FHCD KLARA ZATLOKA"/>
    <s v="IDIS HOME OWNERS REHAB"/>
    <s v="Default"/>
  </r>
  <r>
    <x v="0"/>
    <s v="1123789"/>
    <s v="350002"/>
    <x v="108"/>
    <s v="5590000"/>
    <n v="2015"/>
    <x v="3"/>
    <x v="108"/>
    <n v="0"/>
    <n v="0"/>
    <n v="0"/>
    <n v="0"/>
    <n v="0"/>
    <s v="N/A"/>
    <n v="0"/>
    <n v="0"/>
    <n v="0"/>
    <n v="0"/>
    <n v="0"/>
    <n v="0"/>
    <n v="0"/>
    <n v="0"/>
    <n v="0"/>
    <n v="0"/>
    <n v="0"/>
    <n v="0"/>
    <n v="0"/>
    <s v="FED HOUSNG &amp; COMM DEV FND"/>
    <s v="FHCD KLARA ZATLOKA"/>
    <s v="IDIS HOME OWNERS REHAB"/>
    <s v="HOUSING AND COMMUNITY DEVELOPMENT"/>
  </r>
  <r>
    <x v="0"/>
    <s v="1123902"/>
    <s v="000000"/>
    <x v="6"/>
    <s v="0000000"/>
    <n v="2015"/>
    <x v="0"/>
    <x v="6"/>
    <n v="0"/>
    <n v="0"/>
    <n v="0"/>
    <n v="0"/>
    <n v="0"/>
    <s v="N/A"/>
    <n v="0"/>
    <n v="0"/>
    <n v="590"/>
    <n v="0"/>
    <n v="-590"/>
    <n v="0"/>
    <n v="0"/>
    <n v="0"/>
    <n v="0"/>
    <n v="0"/>
    <n v="0"/>
    <n v="0"/>
    <n v="0"/>
    <s v="FED HOUSNG &amp; COMM DEV FND"/>
    <s v="FHCD CHARLES CURTIS"/>
    <s v="DEFAULT"/>
    <s v="Default"/>
  </r>
  <r>
    <x v="0"/>
    <s v="1123902"/>
    <s v="000000"/>
    <x v="9"/>
    <s v="0000000"/>
    <n v="2015"/>
    <x v="0"/>
    <x v="9"/>
    <n v="0"/>
    <n v="0"/>
    <n v="0"/>
    <n v="0"/>
    <n v="0"/>
    <s v="N/A"/>
    <n v="0"/>
    <n v="0"/>
    <n v="590"/>
    <n v="-590"/>
    <n v="0"/>
    <n v="0"/>
    <n v="0"/>
    <n v="0"/>
    <n v="0"/>
    <n v="0"/>
    <n v="0"/>
    <n v="0"/>
    <n v="0"/>
    <s v="FED HOUSNG &amp; COMM DEV FND"/>
    <s v="FHCD CHARLES CURTIS"/>
    <s v="DEFAULT"/>
    <s v="Default"/>
  </r>
  <r>
    <x v="0"/>
    <s v="1123902"/>
    <s v="000000"/>
    <x v="29"/>
    <s v="0000000"/>
    <n v="2015"/>
    <x v="1"/>
    <x v="29"/>
    <n v="0"/>
    <n v="0"/>
    <n v="0"/>
    <n v="0"/>
    <n v="0"/>
    <s v="N/A"/>
    <n v="0"/>
    <n v="0"/>
    <n v="0"/>
    <n v="-590"/>
    <n v="590"/>
    <n v="0"/>
    <n v="0"/>
    <n v="0"/>
    <n v="0"/>
    <n v="0"/>
    <n v="0"/>
    <n v="0"/>
    <n v="0"/>
    <s v="FED HOUSNG &amp; COMM DEV FND"/>
    <s v="FHCD CHARLES CURTIS"/>
    <s v="DEFAULT"/>
    <s v="Default"/>
  </r>
  <r>
    <x v="0"/>
    <s v="1123902"/>
    <s v="350002"/>
    <x v="43"/>
    <s v="0000000"/>
    <n v="2015"/>
    <x v="4"/>
    <x v="43"/>
    <n v="0"/>
    <n v="0"/>
    <n v="-590"/>
    <n v="0"/>
    <n v="590"/>
    <s v="N/A"/>
    <n v="0"/>
    <n v="0"/>
    <n v="-590"/>
    <n v="0"/>
    <n v="0"/>
    <n v="0"/>
    <n v="0"/>
    <n v="0"/>
    <n v="0"/>
    <n v="0"/>
    <n v="0"/>
    <n v="0"/>
    <n v="0"/>
    <s v="FED HOUSNG &amp; COMM DEV FND"/>
    <s v="FHCD CHARLES CURTIS"/>
    <s v="IDIS HOME OWNERS REHAB"/>
    <s v="Default"/>
  </r>
  <r>
    <x v="0"/>
    <s v="1123902"/>
    <s v="350002"/>
    <x v="37"/>
    <s v="0000000"/>
    <n v="2015"/>
    <x v="4"/>
    <x v="37"/>
    <n v="0"/>
    <n v="0"/>
    <n v="0"/>
    <n v="0"/>
    <n v="0"/>
    <s v="N/A"/>
    <n v="0"/>
    <n v="0"/>
    <n v="-590"/>
    <n v="590"/>
    <n v="0"/>
    <n v="0"/>
    <n v="0"/>
    <n v="0"/>
    <n v="0"/>
    <n v="0"/>
    <n v="0"/>
    <n v="0"/>
    <n v="0"/>
    <s v="FED HOUSNG &amp; COMM DEV FND"/>
    <s v="FHCD CHARLES CURTIS"/>
    <s v="IDIS HOME OWNERS REHAB"/>
    <s v="Default"/>
  </r>
  <r>
    <x v="0"/>
    <s v="1123902"/>
    <s v="350002"/>
    <x v="108"/>
    <s v="5590000"/>
    <n v="2015"/>
    <x v="3"/>
    <x v="108"/>
    <n v="0"/>
    <n v="0"/>
    <n v="590"/>
    <n v="0"/>
    <n v="-590"/>
    <s v="N/A"/>
    <n v="0"/>
    <n v="0"/>
    <n v="590"/>
    <n v="0"/>
    <n v="0"/>
    <n v="0"/>
    <n v="0"/>
    <n v="0"/>
    <n v="0"/>
    <n v="0"/>
    <n v="0"/>
    <n v="0"/>
    <n v="0"/>
    <s v="FED HOUSNG &amp; COMM DEV FND"/>
    <s v="FHCD CHARLES CURTIS"/>
    <s v="IDIS HOME OWNERS REHAB"/>
    <s v="HOUSING AND COMMUNITY DEVELOPMENT"/>
  </r>
  <r>
    <x v="0"/>
    <s v="1123950"/>
    <s v="000000"/>
    <x v="6"/>
    <s v="0000000"/>
    <n v="2015"/>
    <x v="0"/>
    <x v="6"/>
    <n v="0"/>
    <n v="0"/>
    <n v="-95442.35"/>
    <n v="0"/>
    <n v="95442.35"/>
    <s v="N/A"/>
    <n v="0"/>
    <n v="0"/>
    <n v="-95096.19"/>
    <n v="76304.009999999995"/>
    <n v="-76304.009999999995"/>
    <n v="0"/>
    <n v="-346.16"/>
    <n v="0"/>
    <n v="0"/>
    <n v="0"/>
    <n v="0"/>
    <n v="0"/>
    <n v="0"/>
    <s v="FED HOUSNG &amp; COMM DEV FND"/>
    <s v="FHCD SPC SRA 14 C14972"/>
    <s v="DEFAULT"/>
    <s v="Default"/>
  </r>
  <r>
    <x v="0"/>
    <s v="1123950"/>
    <s v="000000"/>
    <x v="9"/>
    <s v="0000000"/>
    <n v="2015"/>
    <x v="0"/>
    <x v="9"/>
    <n v="0"/>
    <n v="0"/>
    <n v="346.16"/>
    <n v="0"/>
    <n v="-346.16"/>
    <s v="N/A"/>
    <n v="7014"/>
    <n v="-5532.21"/>
    <n v="-1481.79"/>
    <n v="0"/>
    <n v="0"/>
    <n v="0"/>
    <n v="6758.03"/>
    <n v="-6411.87"/>
    <n v="0"/>
    <n v="0"/>
    <n v="0"/>
    <n v="0"/>
    <n v="0"/>
    <s v="FED HOUSNG &amp; COMM DEV FND"/>
    <s v="FHCD SPC SRA 14 C14972"/>
    <s v="DEFAULT"/>
    <s v="Default"/>
  </r>
  <r>
    <x v="0"/>
    <s v="1123950"/>
    <s v="000000"/>
    <x v="142"/>
    <s v="0000000"/>
    <n v="2015"/>
    <x v="0"/>
    <x v="142"/>
    <n v="0"/>
    <n v="0"/>
    <n v="-1079.56"/>
    <n v="0"/>
    <n v="1079.56"/>
    <s v="N/A"/>
    <n v="0"/>
    <n v="1079.56"/>
    <n v="0"/>
    <n v="0"/>
    <n v="0"/>
    <n v="0"/>
    <n v="0"/>
    <n v="-2159.12"/>
    <n v="0"/>
    <n v="0"/>
    <n v="0"/>
    <n v="0"/>
    <n v="0"/>
    <s v="FED HOUSNG &amp; COMM DEV FND"/>
    <s v="FHCD SPC SRA 14 C14972"/>
    <s v="DEFAULT"/>
    <s v="Default"/>
  </r>
  <r>
    <x v="0"/>
    <s v="1123950"/>
    <s v="000000"/>
    <x v="17"/>
    <s v="0000000"/>
    <n v="2015"/>
    <x v="1"/>
    <x v="17"/>
    <n v="0"/>
    <n v="0"/>
    <n v="-72351"/>
    <n v="0"/>
    <n v="72351"/>
    <s v="N/A"/>
    <n v="0"/>
    <n v="-72351"/>
    <n v="0"/>
    <n v="0"/>
    <n v="0"/>
    <n v="0"/>
    <n v="0"/>
    <n v="0"/>
    <n v="0"/>
    <n v="0"/>
    <n v="0"/>
    <n v="0"/>
    <n v="0"/>
    <s v="FED HOUSNG &amp; COMM DEV FND"/>
    <s v="FHCD SPC SRA 14 C14972"/>
    <s v="DEFAULT"/>
    <s v="Default"/>
  </r>
  <r>
    <x v="0"/>
    <s v="1123950"/>
    <s v="000000"/>
    <x v="29"/>
    <s v="0000000"/>
    <n v="2015"/>
    <x v="1"/>
    <x v="29"/>
    <n v="0"/>
    <n v="0"/>
    <n v="65337"/>
    <n v="0"/>
    <n v="-65337"/>
    <s v="N/A"/>
    <n v="65337"/>
    <n v="0"/>
    <n v="0"/>
    <n v="0"/>
    <n v="0"/>
    <n v="0"/>
    <n v="0"/>
    <n v="0"/>
    <n v="0"/>
    <n v="0"/>
    <n v="0"/>
    <n v="0"/>
    <n v="0"/>
    <s v="FED HOUSNG &amp; COMM DEV FND"/>
    <s v="FHCD SPC SRA 14 C14972"/>
    <s v="DEFAULT"/>
    <s v="Default"/>
  </r>
  <r>
    <x v="0"/>
    <s v="1123950"/>
    <s v="350080"/>
    <x v="63"/>
    <s v="0000000"/>
    <n v="2015"/>
    <x v="4"/>
    <x v="63"/>
    <n v="0"/>
    <n v="0"/>
    <n v="-467209.13"/>
    <n v="0"/>
    <n v="467209.13"/>
    <s v="N/A"/>
    <n v="-72351"/>
    <n v="4452.6500000000005"/>
    <n v="-153422.69"/>
    <n v="-76304.009999999995"/>
    <n v="-78720.09"/>
    <n v="-72563.58"/>
    <n v="-6411.87"/>
    <n v="2159.12"/>
    <n v="-14047.66"/>
    <n v="0"/>
    <n v="0"/>
    <n v="0"/>
    <n v="0"/>
    <s v="FED HOUSNG &amp; COMM DEV FND"/>
    <s v="FHCD SPC SRA 14 C14972"/>
    <s v="SPC GRANT #2"/>
    <s v="Default"/>
  </r>
  <r>
    <x v="0"/>
    <s v="1123950"/>
    <s v="350080"/>
    <x v="38"/>
    <s v="5590000"/>
    <n v="2015"/>
    <x v="3"/>
    <x v="38"/>
    <n v="0"/>
    <n v="0"/>
    <n v="860.43000000000006"/>
    <n v="0"/>
    <n v="-860.43000000000006"/>
    <s v="N/A"/>
    <n v="0"/>
    <n v="0"/>
    <n v="0"/>
    <n v="0"/>
    <n v="0"/>
    <n v="0"/>
    <n v="0"/>
    <n v="569.08000000000004"/>
    <n v="291.35000000000002"/>
    <n v="0"/>
    <n v="0"/>
    <n v="0"/>
    <n v="0"/>
    <s v="FED HOUSNG &amp; COMM DEV FND"/>
    <s v="FHCD SPC SRA 14 C14972"/>
    <s v="SPC GRANT #2"/>
    <s v="HOUSING AND COMMUNITY DEVELOPMENT"/>
  </r>
  <r>
    <x v="0"/>
    <s v="1123950"/>
    <s v="350080"/>
    <x v="70"/>
    <s v="5590000"/>
    <n v="2015"/>
    <x v="3"/>
    <x v="70"/>
    <n v="0"/>
    <n v="0"/>
    <n v="148.36000000000001"/>
    <n v="0"/>
    <n v="-148.36000000000001"/>
    <s v="N/A"/>
    <n v="0"/>
    <n v="0"/>
    <n v="0"/>
    <n v="0"/>
    <n v="0"/>
    <n v="0"/>
    <n v="0"/>
    <n v="84.94"/>
    <n v="186.9"/>
    <n v="-123.48"/>
    <n v="0"/>
    <n v="0"/>
    <n v="0"/>
    <s v="FED HOUSNG &amp; COMM DEV FND"/>
    <s v="FHCD SPC SRA 14 C14972"/>
    <s v="SPC GRANT #2"/>
    <s v="HOUSING AND COMMUNITY DEVELOPMENT"/>
  </r>
  <r>
    <x v="0"/>
    <s v="1123950"/>
    <s v="350080"/>
    <x v="71"/>
    <s v="5590000"/>
    <n v="2015"/>
    <x v="3"/>
    <x v="71"/>
    <n v="0"/>
    <n v="0"/>
    <n v="48.09"/>
    <n v="0"/>
    <n v="-48.09"/>
    <s v="N/A"/>
    <n v="0"/>
    <n v="0"/>
    <n v="0"/>
    <n v="0"/>
    <n v="0"/>
    <n v="0"/>
    <n v="0"/>
    <n v="26.45"/>
    <n v="69.36"/>
    <n v="-47.72"/>
    <n v="0"/>
    <n v="0"/>
    <n v="0"/>
    <s v="FED HOUSNG &amp; COMM DEV FND"/>
    <s v="FHCD SPC SRA 14 C14972"/>
    <s v="SPC GRANT #2"/>
    <s v="HOUSING AND COMMUNITY DEVELOPMENT"/>
  </r>
  <r>
    <x v="0"/>
    <s v="1123950"/>
    <s v="350080"/>
    <x v="72"/>
    <s v="5590000"/>
    <n v="2015"/>
    <x v="3"/>
    <x v="72"/>
    <n v="0"/>
    <n v="0"/>
    <n v="59.980000000000004"/>
    <n v="0"/>
    <n v="-59.980000000000004"/>
    <s v="N/A"/>
    <n v="0"/>
    <n v="0"/>
    <n v="0"/>
    <n v="0"/>
    <n v="0"/>
    <n v="0"/>
    <n v="0"/>
    <n v="31.82"/>
    <n v="96.14"/>
    <n v="-67.98"/>
    <n v="0"/>
    <n v="0"/>
    <n v="0"/>
    <s v="FED HOUSNG &amp; COMM DEV FND"/>
    <s v="FHCD SPC SRA 14 C14972"/>
    <s v="SPC GRANT #2"/>
    <s v="HOUSING AND COMMUNITY DEVELOPMENT"/>
  </r>
  <r>
    <x v="0"/>
    <s v="1123950"/>
    <s v="350080"/>
    <x v="136"/>
    <s v="0000000"/>
    <n v="2015"/>
    <x v="3"/>
    <x v="136"/>
    <n v="0"/>
    <n v="0"/>
    <n v="-1079.56"/>
    <n v="0"/>
    <n v="1079.56"/>
    <s v="N/A"/>
    <n v="0"/>
    <n v="0"/>
    <n v="0"/>
    <n v="0"/>
    <n v="0"/>
    <n v="0"/>
    <n v="0"/>
    <n v="-1079.56"/>
    <n v="0"/>
    <n v="0"/>
    <n v="0"/>
    <n v="0"/>
    <n v="0"/>
    <s v="FED HOUSNG &amp; COMM DEV FND"/>
    <s v="FHCD SPC SRA 14 C14972"/>
    <s v="SPC GRANT #2"/>
    <s v="Default"/>
  </r>
  <r>
    <x v="0"/>
    <s v="1123950"/>
    <s v="350080"/>
    <x v="136"/>
    <s v="5590000"/>
    <n v="2015"/>
    <x v="3"/>
    <x v="136"/>
    <n v="0"/>
    <n v="0"/>
    <n v="11902.79"/>
    <n v="0"/>
    <n v="-11902.79"/>
    <s v="N/A"/>
    <n v="0"/>
    <n v="1481.79"/>
    <n v="3290.96"/>
    <n v="4323.4800000000005"/>
    <n v="3152.7200000000003"/>
    <n v="0"/>
    <n v="0"/>
    <n v="0"/>
    <n v="-346.16"/>
    <n v="0"/>
    <n v="0"/>
    <n v="0"/>
    <n v="0"/>
    <s v="FED HOUSNG &amp; COMM DEV FND"/>
    <s v="FHCD SPC SRA 14 C14972"/>
    <s v="SPC GRANT #2"/>
    <s v="HOUSING AND COMMUNITY DEVELOPMENT"/>
  </r>
  <r>
    <x v="0"/>
    <s v="1123950"/>
    <s v="350080"/>
    <x v="108"/>
    <s v="0000000"/>
    <n v="2015"/>
    <x v="3"/>
    <x v="108"/>
    <n v="0"/>
    <n v="0"/>
    <n v="72351"/>
    <n v="0"/>
    <n v="-72351"/>
    <s v="N/A"/>
    <n v="0"/>
    <n v="72351"/>
    <n v="0"/>
    <n v="0"/>
    <n v="0"/>
    <n v="0"/>
    <n v="0"/>
    <n v="0"/>
    <n v="0"/>
    <n v="0"/>
    <n v="0"/>
    <n v="0"/>
    <n v="0"/>
    <s v="FED HOUSNG &amp; COMM DEV FND"/>
    <s v="FHCD SPC SRA 14 C14972"/>
    <s v="SPC GRANT #2"/>
    <s v="Default"/>
  </r>
  <r>
    <x v="0"/>
    <s v="1123950"/>
    <s v="350080"/>
    <x v="108"/>
    <s v="5590000"/>
    <n v="2015"/>
    <x v="3"/>
    <x v="108"/>
    <n v="0"/>
    <n v="0"/>
    <n v="383085.88"/>
    <n v="0"/>
    <n v="-383085.88"/>
    <s v="N/A"/>
    <n v="60860.630000000005"/>
    <n v="82534.150000000009"/>
    <n v="68917"/>
    <n v="74111.48"/>
    <n v="77319.95"/>
    <n v="0"/>
    <n v="6411.87"/>
    <n v="12930.800000000001"/>
    <n v="0"/>
    <n v="0"/>
    <n v="0"/>
    <n v="0"/>
    <n v="0"/>
    <s v="FED HOUSNG &amp; COMM DEV FND"/>
    <s v="FHCD SPC SRA 14 C14972"/>
    <s v="SPC GRANT #2"/>
    <s v="HOUSING AND COMMUNITY DEVELOPMENT"/>
  </r>
  <r>
    <x v="0"/>
    <s v="1124012"/>
    <s v="000000"/>
    <x v="6"/>
    <s v="0000000"/>
    <n v="2015"/>
    <x v="0"/>
    <x v="6"/>
    <n v="0"/>
    <n v="0"/>
    <n v="-24355.63"/>
    <n v="0"/>
    <n v="24355.63"/>
    <s v="N/A"/>
    <n v="0"/>
    <n v="0"/>
    <n v="-24355.63"/>
    <n v="19785.560000000001"/>
    <n v="-19785.560000000001"/>
    <n v="0"/>
    <n v="0"/>
    <n v="0"/>
    <n v="0"/>
    <n v="0"/>
    <n v="0"/>
    <n v="0"/>
    <n v="0"/>
    <s v="FED HOUSNG &amp; COMM DEV FND"/>
    <s v="FHCD HOPELINK PL C14771 M14"/>
    <s v="DEFAULT"/>
    <s v="Default"/>
  </r>
  <r>
    <x v="0"/>
    <s v="1124012"/>
    <s v="000000"/>
    <x v="9"/>
    <s v="0000000"/>
    <n v="2015"/>
    <x v="0"/>
    <x v="9"/>
    <n v="0"/>
    <n v="0"/>
    <n v="-9602.93"/>
    <n v="0"/>
    <n v="9602.93"/>
    <s v="N/A"/>
    <n v="-9602.93"/>
    <n v="0"/>
    <n v="0"/>
    <n v="0"/>
    <n v="0"/>
    <n v="0"/>
    <n v="0"/>
    <n v="0"/>
    <n v="0"/>
    <n v="0"/>
    <n v="0"/>
    <n v="0"/>
    <n v="0"/>
    <s v="FED HOUSNG &amp; COMM DEV FND"/>
    <s v="FHCD HOPELINK PL C14771 M14"/>
    <s v="DEFAULT"/>
    <s v="Default"/>
  </r>
  <r>
    <x v="0"/>
    <s v="1124012"/>
    <s v="000000"/>
    <x v="29"/>
    <s v="0000000"/>
    <n v="2015"/>
    <x v="1"/>
    <x v="29"/>
    <n v="0"/>
    <n v="0"/>
    <n v="0"/>
    <n v="0"/>
    <n v="0"/>
    <s v="N/A"/>
    <n v="0"/>
    <n v="0"/>
    <n v="0"/>
    <n v="0"/>
    <n v="0"/>
    <n v="0"/>
    <n v="0"/>
    <n v="0"/>
    <n v="0"/>
    <n v="0"/>
    <n v="0"/>
    <n v="0"/>
    <n v="0"/>
    <s v="FED HOUSNG &amp; COMM DEV FND"/>
    <s v="FHCD HOPELINK PL C14771 M14"/>
    <s v="DEFAULT"/>
    <s v="Default"/>
  </r>
  <r>
    <x v="0"/>
    <s v="1124012"/>
    <s v="350102"/>
    <x v="64"/>
    <s v="0000000"/>
    <n v="2015"/>
    <x v="4"/>
    <x v="64"/>
    <n v="0"/>
    <n v="0"/>
    <n v="-18950.580000000002"/>
    <n v="0"/>
    <n v="18950.580000000002"/>
    <s v="N/A"/>
    <n v="9602.93"/>
    <n v="0"/>
    <n v="0"/>
    <n v="-19785.560000000001"/>
    <n v="-8767.9500000000007"/>
    <n v="0"/>
    <n v="0"/>
    <n v="0"/>
    <n v="0"/>
    <n v="0"/>
    <n v="0"/>
    <n v="0"/>
    <n v="0"/>
    <s v="FED HOUSNG &amp; COMM DEV FND"/>
    <s v="FHCD HOPELINK PL C14771 M14"/>
    <s v="MULTISVRC CTRS N E KNG CO"/>
    <s v="Default"/>
  </r>
  <r>
    <x v="0"/>
    <s v="1124012"/>
    <s v="350102"/>
    <x v="38"/>
    <s v="5590000"/>
    <n v="2015"/>
    <x v="3"/>
    <x v="38"/>
    <n v="0"/>
    <n v="0"/>
    <n v="1572.14"/>
    <n v="0"/>
    <n v="-1572.14"/>
    <s v="N/A"/>
    <n v="826.6"/>
    <n v="400.56"/>
    <n v="384.41"/>
    <n v="-39.43"/>
    <n v="0"/>
    <n v="0"/>
    <n v="0"/>
    <n v="0"/>
    <n v="0"/>
    <n v="0"/>
    <n v="0"/>
    <n v="0"/>
    <n v="0"/>
    <s v="FED HOUSNG &amp; COMM DEV FND"/>
    <s v="FHCD HOPELINK PL C14771 M14"/>
    <s v="MULTISVRC CTRS N E KNG CO"/>
    <s v="HOUSING AND COMMUNITY DEVELOPMENT"/>
  </r>
  <r>
    <x v="0"/>
    <s v="1124012"/>
    <s v="350102"/>
    <x v="70"/>
    <s v="5590000"/>
    <n v="2015"/>
    <x v="3"/>
    <x v="70"/>
    <n v="0"/>
    <n v="0"/>
    <n v="452.29"/>
    <n v="0"/>
    <n v="-452.29"/>
    <s v="N/A"/>
    <n v="0"/>
    <n v="0"/>
    <n v="558.69000000000005"/>
    <n v="-106.4"/>
    <n v="0"/>
    <n v="0"/>
    <n v="0"/>
    <n v="0"/>
    <n v="0"/>
    <n v="0"/>
    <n v="0"/>
    <n v="0"/>
    <n v="0"/>
    <s v="FED HOUSNG &amp; COMM DEV FND"/>
    <s v="FHCD HOPELINK PL C14771 M14"/>
    <s v="MULTISVRC CTRS N E KNG CO"/>
    <s v="HOUSING AND COMMUNITY DEVELOPMENT"/>
  </r>
  <r>
    <x v="0"/>
    <s v="1124012"/>
    <s v="350102"/>
    <x v="71"/>
    <s v="5590000"/>
    <n v="2015"/>
    <x v="3"/>
    <x v="71"/>
    <n v="0"/>
    <n v="0"/>
    <n v="148.63"/>
    <n v="0"/>
    <n v="-148.63"/>
    <s v="N/A"/>
    <n v="0"/>
    <n v="0"/>
    <n v="149.62"/>
    <n v="-0.99"/>
    <n v="0"/>
    <n v="0"/>
    <n v="0"/>
    <n v="0"/>
    <n v="0"/>
    <n v="0"/>
    <n v="0"/>
    <n v="0"/>
    <n v="0"/>
    <s v="FED HOUSNG &amp; COMM DEV FND"/>
    <s v="FHCD HOPELINK PL C14771 M14"/>
    <s v="MULTISVRC CTRS N E KNG CO"/>
    <s v="HOUSING AND COMMUNITY DEVELOPMENT"/>
  </r>
  <r>
    <x v="0"/>
    <s v="1124012"/>
    <s v="350102"/>
    <x v="72"/>
    <s v="5590000"/>
    <n v="2015"/>
    <x v="3"/>
    <x v="72"/>
    <n v="0"/>
    <n v="0"/>
    <n v="124.34"/>
    <n v="0"/>
    <n v="-124.34"/>
    <s v="N/A"/>
    <n v="0"/>
    <n v="0"/>
    <n v="179.95000000000002"/>
    <n v="-55.61"/>
    <n v="0"/>
    <n v="0"/>
    <n v="0"/>
    <n v="0"/>
    <n v="0"/>
    <n v="0"/>
    <n v="0"/>
    <n v="0"/>
    <n v="0"/>
    <s v="FED HOUSNG &amp; COMM DEV FND"/>
    <s v="FHCD HOPELINK PL C14771 M14"/>
    <s v="MULTISVRC CTRS N E KNG CO"/>
    <s v="HOUSING AND COMMUNITY DEVELOPMENT"/>
  </r>
  <r>
    <x v="0"/>
    <s v="1124012"/>
    <s v="350102"/>
    <x v="108"/>
    <s v="5590000"/>
    <n v="2015"/>
    <x v="3"/>
    <x v="108"/>
    <n v="0"/>
    <n v="0"/>
    <n v="31867.98"/>
    <n v="0"/>
    <n v="-31867.98"/>
    <s v="N/A"/>
    <n v="-9602.93"/>
    <n v="14230.220000000001"/>
    <n v="13235.52"/>
    <n v="5237.22"/>
    <n v="8767.9500000000007"/>
    <n v="0"/>
    <n v="0"/>
    <n v="0"/>
    <n v="0"/>
    <n v="0"/>
    <n v="0"/>
    <n v="0"/>
    <n v="0"/>
    <s v="FED HOUSNG &amp; COMM DEV FND"/>
    <s v="FHCD HOPELINK PL C14771 M14"/>
    <s v="MULTISVRC CTRS N E KNG CO"/>
    <s v="HOUSING AND COMMUNITY DEVELOPMENT"/>
  </r>
  <r>
    <x v="0"/>
    <s v="1124071"/>
    <s v="000000"/>
    <x v="6"/>
    <s v="0000000"/>
    <n v="2015"/>
    <x v="0"/>
    <x v="6"/>
    <n v="0"/>
    <n v="0"/>
    <n v="-41889.120000000003"/>
    <n v="0"/>
    <n v="41889.120000000003"/>
    <s v="N/A"/>
    <n v="0"/>
    <n v="-41889.120000000003"/>
    <n v="0"/>
    <n v="47397.14"/>
    <n v="-47397.14"/>
    <n v="0"/>
    <n v="0"/>
    <n v="0"/>
    <n v="0"/>
    <n v="0"/>
    <n v="0"/>
    <n v="0"/>
    <n v="0"/>
    <s v="FED HOUSNG &amp; COMM DEV FND"/>
    <s v="FHCD LIFEWIRE FRIENDS PL M14"/>
    <s v="DEFAULT"/>
    <s v="Default"/>
  </r>
  <r>
    <x v="0"/>
    <s v="1124071"/>
    <s v="000000"/>
    <x v="9"/>
    <s v="0000000"/>
    <n v="2015"/>
    <x v="0"/>
    <x v="9"/>
    <n v="0"/>
    <n v="0"/>
    <n v="0"/>
    <n v="0"/>
    <n v="0"/>
    <s v="N/A"/>
    <n v="0"/>
    <n v="0"/>
    <n v="0"/>
    <n v="0"/>
    <n v="0"/>
    <n v="0"/>
    <n v="0"/>
    <n v="0"/>
    <n v="0"/>
    <n v="0"/>
    <n v="0"/>
    <n v="0"/>
    <n v="0"/>
    <s v="FED HOUSNG &amp; COMM DEV FND"/>
    <s v="FHCD LIFEWIRE FRIENDS PL M14"/>
    <s v="DEFAULT"/>
    <s v="Default"/>
  </r>
  <r>
    <x v="0"/>
    <s v="1124071"/>
    <s v="000000"/>
    <x v="142"/>
    <s v="0000000"/>
    <n v="2015"/>
    <x v="0"/>
    <x v="142"/>
    <n v="0"/>
    <n v="0"/>
    <n v="-5042.79"/>
    <n v="0"/>
    <n v="5042.79"/>
    <s v="N/A"/>
    <n v="0"/>
    <n v="5042.79"/>
    <n v="0"/>
    <n v="0"/>
    <n v="0"/>
    <n v="0"/>
    <n v="0"/>
    <n v="-10085.58"/>
    <n v="0"/>
    <n v="0"/>
    <n v="0"/>
    <n v="0"/>
    <n v="0"/>
    <s v="FED HOUSNG &amp; COMM DEV FND"/>
    <s v="FHCD LIFEWIRE FRIENDS PL M14"/>
    <s v="DEFAULT"/>
    <s v="Default"/>
  </r>
  <r>
    <x v="0"/>
    <s v="1124071"/>
    <s v="000000"/>
    <x v="29"/>
    <s v="0000000"/>
    <n v="2015"/>
    <x v="1"/>
    <x v="29"/>
    <n v="0"/>
    <n v="0"/>
    <n v="0"/>
    <n v="0"/>
    <n v="0"/>
    <s v="N/A"/>
    <n v="0"/>
    <n v="0"/>
    <n v="0"/>
    <n v="0"/>
    <n v="0"/>
    <n v="0"/>
    <n v="0"/>
    <n v="0"/>
    <n v="0"/>
    <n v="0"/>
    <n v="0"/>
    <n v="0"/>
    <n v="0"/>
    <s v="FED HOUSNG &amp; COMM DEV FND"/>
    <s v="FHCD LIFEWIRE FRIENDS PL M14"/>
    <s v="DEFAULT"/>
    <s v="Default"/>
  </r>
  <r>
    <x v="0"/>
    <s v="1124071"/>
    <s v="350104"/>
    <x v="64"/>
    <s v="0000000"/>
    <n v="2015"/>
    <x v="4"/>
    <x v="64"/>
    <n v="0"/>
    <n v="0"/>
    <n v="-80522.19"/>
    <n v="0"/>
    <n v="80522.19"/>
    <s v="N/A"/>
    <n v="0"/>
    <n v="-5042.79"/>
    <n v="0"/>
    <n v="-47397.14"/>
    <n v="-38167.840000000004"/>
    <n v="0"/>
    <n v="0"/>
    <n v="10085.58"/>
    <n v="0"/>
    <n v="0"/>
    <n v="0"/>
    <n v="0"/>
    <n v="0"/>
    <s v="FED HOUSNG &amp; COMM DEV FND"/>
    <s v="FHCD LIFEWIRE FRIENDS PL M14"/>
    <s v="EASTSIDE DOMESTIC VIOL PG"/>
    <s v="Default"/>
  </r>
  <r>
    <x v="0"/>
    <s v="1124071"/>
    <s v="350104"/>
    <x v="38"/>
    <s v="5590000"/>
    <n v="2015"/>
    <x v="3"/>
    <x v="38"/>
    <n v="0"/>
    <n v="0"/>
    <n v="3622.65"/>
    <n v="0"/>
    <n v="-3622.65"/>
    <s v="N/A"/>
    <n v="1165.96"/>
    <n v="864.81000000000006"/>
    <n v="249.75"/>
    <n v="2739.9900000000002"/>
    <n v="-898.38"/>
    <n v="0"/>
    <n v="0"/>
    <n v="0"/>
    <n v="-499.48"/>
    <n v="0"/>
    <n v="0"/>
    <n v="0"/>
    <n v="0"/>
    <s v="FED HOUSNG &amp; COMM DEV FND"/>
    <s v="FHCD LIFEWIRE FRIENDS PL M14"/>
    <s v="EASTSIDE DOMESTIC VIOL PG"/>
    <s v="HOUSING AND COMMUNITY DEVELOPMENT"/>
  </r>
  <r>
    <x v="0"/>
    <s v="1124071"/>
    <s v="350104"/>
    <x v="70"/>
    <s v="5590000"/>
    <n v="2015"/>
    <x v="3"/>
    <x v="70"/>
    <n v="0"/>
    <n v="0"/>
    <n v="829.84"/>
    <n v="0"/>
    <n v="-829.84"/>
    <s v="N/A"/>
    <n v="0"/>
    <n v="0"/>
    <n v="829.84"/>
    <n v="586.54"/>
    <n v="-586.54"/>
    <n v="0"/>
    <n v="0"/>
    <n v="0"/>
    <n v="0"/>
    <n v="0"/>
    <n v="0"/>
    <n v="0"/>
    <n v="0"/>
    <s v="FED HOUSNG &amp; COMM DEV FND"/>
    <s v="FHCD LIFEWIRE FRIENDS PL M14"/>
    <s v="EASTSIDE DOMESTIC VIOL PG"/>
    <s v="HOUSING AND COMMUNITY DEVELOPMENT"/>
  </r>
  <r>
    <x v="0"/>
    <s v="1124071"/>
    <s v="350104"/>
    <x v="71"/>
    <s v="5590000"/>
    <n v="2015"/>
    <x v="3"/>
    <x v="71"/>
    <n v="0"/>
    <n v="0"/>
    <n v="223.64000000000001"/>
    <n v="0"/>
    <n v="-223.64000000000001"/>
    <s v="N/A"/>
    <n v="0"/>
    <n v="0"/>
    <n v="223.64000000000001"/>
    <n v="275.32"/>
    <n v="-275.32"/>
    <n v="0"/>
    <n v="0"/>
    <n v="0"/>
    <n v="0"/>
    <n v="0"/>
    <n v="0"/>
    <n v="0"/>
    <n v="0"/>
    <s v="FED HOUSNG &amp; COMM DEV FND"/>
    <s v="FHCD LIFEWIRE FRIENDS PL M14"/>
    <s v="EASTSIDE DOMESTIC VIOL PG"/>
    <s v="HOUSING AND COMMUNITY DEVELOPMENT"/>
  </r>
  <r>
    <x v="0"/>
    <s v="1124071"/>
    <s v="350104"/>
    <x v="72"/>
    <s v="5590000"/>
    <n v="2015"/>
    <x v="3"/>
    <x v="72"/>
    <n v="0"/>
    <n v="0"/>
    <n v="452.42"/>
    <n v="0"/>
    <n v="-452.42"/>
    <s v="N/A"/>
    <n v="0"/>
    <n v="0"/>
    <n v="268.97000000000003"/>
    <n v="514.58000000000004"/>
    <n v="-331.13"/>
    <n v="0"/>
    <n v="0"/>
    <n v="0"/>
    <n v="0"/>
    <n v="0"/>
    <n v="0"/>
    <n v="0"/>
    <n v="0"/>
    <s v="FED HOUSNG &amp; COMM DEV FND"/>
    <s v="FHCD LIFEWIRE FRIENDS PL M14"/>
    <s v="EASTSIDE DOMESTIC VIOL PG"/>
    <s v="HOUSING AND COMMUNITY DEVELOPMENT"/>
  </r>
  <r>
    <x v="0"/>
    <s v="1124071"/>
    <s v="350104"/>
    <x v="136"/>
    <s v="0000000"/>
    <n v="2015"/>
    <x v="3"/>
    <x v="136"/>
    <n v="0"/>
    <n v="0"/>
    <n v="-10085.58"/>
    <n v="0"/>
    <n v="10085.58"/>
    <s v="N/A"/>
    <n v="0"/>
    <n v="-5042.79"/>
    <n v="0"/>
    <n v="0"/>
    <n v="0"/>
    <n v="0"/>
    <n v="0"/>
    <n v="-5042.79"/>
    <n v="0"/>
    <n v="0"/>
    <n v="0"/>
    <n v="0"/>
    <n v="0"/>
    <s v="FED HOUSNG &amp; COMM DEV FND"/>
    <s v="FHCD LIFEWIRE FRIENDS PL M14"/>
    <s v="EASTSIDE DOMESTIC VIOL PG"/>
    <s v="Default"/>
  </r>
  <r>
    <x v="0"/>
    <s v="1124071"/>
    <s v="350104"/>
    <x v="108"/>
    <s v="5590000"/>
    <n v="2015"/>
    <x v="3"/>
    <x v="108"/>
    <n v="0"/>
    <n v="0"/>
    <n v="79083.320000000007"/>
    <n v="0"/>
    <n v="-79083.320000000007"/>
    <s v="N/A"/>
    <n v="-1353.1100000000001"/>
    <n v="0"/>
    <n v="22085.510000000002"/>
    <n v="20524.14"/>
    <n v="37826.78"/>
    <n v="0"/>
    <n v="0"/>
    <n v="0"/>
    <n v="0"/>
    <n v="0"/>
    <n v="0"/>
    <n v="0"/>
    <n v="0"/>
    <s v="FED HOUSNG &amp; COMM DEV FND"/>
    <s v="FHCD LIFEWIRE FRIENDS PL M14"/>
    <s v="EASTSIDE DOMESTIC VIOL PG"/>
    <s v="HOUSING AND COMMUNITY DEVELOPMENT"/>
  </r>
  <r>
    <x v="0"/>
    <s v="1124071"/>
    <s v="350104"/>
    <x v="84"/>
    <s v="5590000"/>
    <n v="2015"/>
    <x v="3"/>
    <x v="84"/>
    <n v="0"/>
    <n v="0"/>
    <n v="0"/>
    <n v="0"/>
    <n v="0"/>
    <s v="N/A"/>
    <n v="0"/>
    <n v="0"/>
    <n v="0"/>
    <n v="31.650000000000002"/>
    <n v="-31.650000000000002"/>
    <n v="0"/>
    <n v="0"/>
    <n v="0"/>
    <n v="0"/>
    <n v="0"/>
    <n v="0"/>
    <n v="0"/>
    <n v="0"/>
    <s v="FED HOUSNG &amp; COMM DEV FND"/>
    <s v="FHCD LIFEWIRE FRIENDS PL M14"/>
    <s v="EASTSIDE DOMESTIC VIOL PG"/>
    <s v="HOUSING AND COMMUNITY DEVELOPMENT"/>
  </r>
  <r>
    <x v="0"/>
    <s v="1124071"/>
    <s v="350104"/>
    <x v="85"/>
    <s v="5590000"/>
    <n v="2015"/>
    <x v="3"/>
    <x v="85"/>
    <n v="0"/>
    <n v="0"/>
    <n v="0"/>
    <n v="0"/>
    <n v="0"/>
    <s v="N/A"/>
    <n v="0"/>
    <n v="0"/>
    <n v="0"/>
    <n v="171.31"/>
    <n v="-171.31"/>
    <n v="0"/>
    <n v="0"/>
    <n v="0"/>
    <n v="0"/>
    <n v="0"/>
    <n v="0"/>
    <n v="0"/>
    <n v="0"/>
    <s v="FED HOUSNG &amp; COMM DEV FND"/>
    <s v="FHCD LIFEWIRE FRIENDS PL M14"/>
    <s v="EASTSIDE DOMESTIC VIOL PG"/>
    <s v="HOUSING AND COMMUNITY DEVELOPMENT"/>
  </r>
  <r>
    <x v="0"/>
    <s v="1124071"/>
    <s v="350104"/>
    <x v="86"/>
    <s v="5590000"/>
    <n v="2015"/>
    <x v="3"/>
    <x v="86"/>
    <n v="0"/>
    <n v="0"/>
    <n v="0"/>
    <n v="0"/>
    <n v="0"/>
    <s v="N/A"/>
    <n v="0"/>
    <n v="0"/>
    <n v="0"/>
    <n v="46.12"/>
    <n v="-46.12"/>
    <n v="0"/>
    <n v="0"/>
    <n v="0"/>
    <n v="0"/>
    <n v="0"/>
    <n v="0"/>
    <n v="0"/>
    <n v="0"/>
    <s v="FED HOUSNG &amp; COMM DEV FND"/>
    <s v="FHCD LIFEWIRE FRIENDS PL M14"/>
    <s v="EASTSIDE DOMESTIC VIOL PG"/>
    <s v="HOUSING AND COMMUNITY DEVELOPMENT"/>
  </r>
  <r>
    <x v="0"/>
    <s v="1124071"/>
    <s v="350104"/>
    <x v="88"/>
    <s v="5590000"/>
    <n v="2015"/>
    <x v="3"/>
    <x v="88"/>
    <n v="0"/>
    <n v="0"/>
    <n v="0"/>
    <n v="0"/>
    <n v="0"/>
    <s v="N/A"/>
    <n v="0"/>
    <n v="0"/>
    <n v="0"/>
    <n v="50.300000000000004"/>
    <n v="-50.300000000000004"/>
    <n v="0"/>
    <n v="0"/>
    <n v="0"/>
    <n v="0"/>
    <n v="0"/>
    <n v="0"/>
    <n v="0"/>
    <n v="0"/>
    <s v="FED HOUSNG &amp; COMM DEV FND"/>
    <s v="FHCD LIFEWIRE FRIENDS PL M14"/>
    <s v="EASTSIDE DOMESTIC VIOL PG"/>
    <s v="HOUSING AND COMMUNITY DEVELOPMENT"/>
  </r>
  <r>
    <x v="0"/>
    <s v="1124071"/>
    <s v="350104"/>
    <x v="89"/>
    <s v="5590000"/>
    <n v="2015"/>
    <x v="3"/>
    <x v="89"/>
    <n v="0"/>
    <n v="0"/>
    <n v="0"/>
    <n v="0"/>
    <n v="0"/>
    <s v="N/A"/>
    <n v="0"/>
    <n v="0"/>
    <n v="0"/>
    <n v="11.19"/>
    <n v="-11.19"/>
    <n v="0"/>
    <n v="0"/>
    <n v="0"/>
    <n v="0"/>
    <n v="0"/>
    <n v="0"/>
    <n v="0"/>
    <n v="0"/>
    <s v="FED HOUSNG &amp; COMM DEV FND"/>
    <s v="FHCD LIFEWIRE FRIENDS PL M14"/>
    <s v="EASTSIDE DOMESTIC VIOL PG"/>
    <s v="HOUSING AND COMMUNITY DEVELOPMENT"/>
  </r>
  <r>
    <x v="0"/>
    <s v="1124071"/>
    <s v="350104"/>
    <x v="90"/>
    <s v="5590000"/>
    <n v="2015"/>
    <x v="3"/>
    <x v="90"/>
    <n v="0"/>
    <n v="0"/>
    <n v="0"/>
    <n v="0"/>
    <n v="0"/>
    <s v="N/A"/>
    <n v="0"/>
    <n v="0"/>
    <n v="0"/>
    <n v="0.6"/>
    <n v="-0.6"/>
    <n v="0"/>
    <n v="0"/>
    <n v="0"/>
    <n v="0"/>
    <n v="0"/>
    <n v="0"/>
    <n v="0"/>
    <n v="0"/>
    <s v="FED HOUSNG &amp; COMM DEV FND"/>
    <s v="FHCD LIFEWIRE FRIENDS PL M14"/>
    <s v="EASTSIDE DOMESTIC VIOL PG"/>
    <s v="HOUSING AND COMMUNITY DEVELOPMENT"/>
  </r>
  <r>
    <x v="0"/>
    <s v="1124071"/>
    <s v="350104"/>
    <x v="47"/>
    <s v="5590000"/>
    <n v="2015"/>
    <x v="3"/>
    <x v="47"/>
    <n v="0"/>
    <n v="0"/>
    <n v="0"/>
    <n v="0"/>
    <n v="0"/>
    <s v="N/A"/>
    <n v="0"/>
    <n v="0"/>
    <n v="0"/>
    <n v="23.76"/>
    <n v="-23.76"/>
    <n v="0"/>
    <n v="0"/>
    <n v="0"/>
    <n v="0"/>
    <n v="0"/>
    <n v="0"/>
    <n v="0"/>
    <n v="0"/>
    <s v="FED HOUSNG &amp; COMM DEV FND"/>
    <s v="FHCD LIFEWIRE FRIENDS PL M14"/>
    <s v="EASTSIDE DOMESTIC VIOL PG"/>
    <s v="HOUSING AND COMMUNITY DEVELOPMENT"/>
  </r>
  <r>
    <x v="0"/>
    <s v="1124071"/>
    <s v="350104"/>
    <x v="49"/>
    <s v="5590000"/>
    <n v="2015"/>
    <x v="3"/>
    <x v="49"/>
    <n v="0"/>
    <n v="0"/>
    <n v="0"/>
    <n v="0"/>
    <n v="0"/>
    <s v="N/A"/>
    <n v="0"/>
    <n v="0"/>
    <n v="0"/>
    <n v="5.1000000000000005"/>
    <n v="-5.1000000000000005"/>
    <n v="0"/>
    <n v="0"/>
    <n v="0"/>
    <n v="0"/>
    <n v="0"/>
    <n v="0"/>
    <n v="0"/>
    <n v="0"/>
    <s v="FED HOUSNG &amp; COMM DEV FND"/>
    <s v="FHCD LIFEWIRE FRIENDS PL M14"/>
    <s v="EASTSIDE DOMESTIC VIOL PG"/>
    <s v="HOUSING AND COMMUNITY DEVELOPMENT"/>
  </r>
  <r>
    <x v="0"/>
    <s v="1124071"/>
    <s v="350104"/>
    <x v="50"/>
    <s v="5590000"/>
    <n v="2015"/>
    <x v="3"/>
    <x v="50"/>
    <n v="0"/>
    <n v="0"/>
    <n v="0"/>
    <n v="0"/>
    <n v="0"/>
    <s v="N/A"/>
    <n v="0"/>
    <n v="0"/>
    <n v="0"/>
    <n v="1.03"/>
    <n v="-1.03"/>
    <n v="0"/>
    <n v="0"/>
    <n v="0"/>
    <n v="0"/>
    <n v="0"/>
    <n v="0"/>
    <n v="0"/>
    <n v="0"/>
    <s v="FED HOUSNG &amp; COMM DEV FND"/>
    <s v="FHCD LIFEWIRE FRIENDS PL M14"/>
    <s v="EASTSIDE DOMESTIC VIOL PG"/>
    <s v="HOUSING AND COMMUNITY DEVELOPMENT"/>
  </r>
  <r>
    <x v="0"/>
    <s v="1124206"/>
    <s v="000000"/>
    <x v="6"/>
    <s v="0000000"/>
    <n v="2015"/>
    <x v="0"/>
    <x v="6"/>
    <n v="0"/>
    <n v="0"/>
    <n v="42128.56"/>
    <n v="0"/>
    <n v="-42128.56"/>
    <s v="N/A"/>
    <n v="0"/>
    <n v="0"/>
    <n v="0"/>
    <n v="6324.1900000000005"/>
    <n v="-6324.1900000000005"/>
    <n v="0"/>
    <n v="0"/>
    <n v="0"/>
    <n v="0"/>
    <n v="0"/>
    <n v="0"/>
    <n v="42128.56"/>
    <n v="0"/>
    <s v="FED HOUSNG &amp; COMM DEV FND"/>
    <s v="FHCD RAPID HOS w/oChildren"/>
    <s v="DEFAULT"/>
    <s v="Default"/>
  </r>
  <r>
    <x v="0"/>
    <s v="1124206"/>
    <s v="000000"/>
    <x v="9"/>
    <s v="0000000"/>
    <n v="2015"/>
    <x v="0"/>
    <x v="9"/>
    <n v="0"/>
    <n v="0"/>
    <n v="0"/>
    <n v="0"/>
    <n v="0"/>
    <s v="N/A"/>
    <n v="0"/>
    <n v="10758.68"/>
    <n v="-10758.68"/>
    <n v="0"/>
    <n v="0"/>
    <n v="0"/>
    <n v="16109.49"/>
    <n v="-16109.49"/>
    <n v="0"/>
    <n v="0"/>
    <n v="0"/>
    <n v="0"/>
    <n v="0"/>
    <s v="FED HOUSNG &amp; COMM DEV FND"/>
    <s v="FHCD RAPID HOS w/oChildren"/>
    <s v="DEFAULT"/>
    <s v="Default"/>
  </r>
  <r>
    <x v="0"/>
    <s v="1124206"/>
    <s v="000000"/>
    <x v="142"/>
    <s v="0000000"/>
    <n v="2015"/>
    <x v="0"/>
    <x v="142"/>
    <n v="0"/>
    <n v="0"/>
    <n v="0"/>
    <n v="0"/>
    <n v="0"/>
    <s v="N/A"/>
    <n v="0"/>
    <n v="1573.42"/>
    <n v="0"/>
    <n v="0"/>
    <n v="0"/>
    <n v="0"/>
    <n v="0"/>
    <n v="-1573.42"/>
    <n v="0"/>
    <n v="0"/>
    <n v="0"/>
    <n v="0"/>
    <n v="0"/>
    <s v="FED HOUSNG &amp; COMM DEV FND"/>
    <s v="FHCD RAPID HOS w/oChildren"/>
    <s v="DEFAULT"/>
    <s v="Default"/>
  </r>
  <r>
    <x v="0"/>
    <s v="1124206"/>
    <s v="000000"/>
    <x v="17"/>
    <s v="0000000"/>
    <n v="2015"/>
    <x v="1"/>
    <x v="17"/>
    <n v="0"/>
    <n v="0"/>
    <n v="6497.47"/>
    <n v="0"/>
    <n v="-6497.47"/>
    <s v="N/A"/>
    <n v="0"/>
    <n v="6497.47"/>
    <n v="0"/>
    <n v="0"/>
    <n v="0"/>
    <n v="0"/>
    <n v="0"/>
    <n v="0"/>
    <n v="0"/>
    <n v="0"/>
    <n v="0"/>
    <n v="0"/>
    <n v="0"/>
    <s v="FED HOUSNG &amp; COMM DEV FND"/>
    <s v="FHCD RAPID HOS w/oChildren"/>
    <s v="DEFAULT"/>
    <s v="Default"/>
  </r>
  <r>
    <x v="0"/>
    <s v="1124206"/>
    <s v="000000"/>
    <x v="29"/>
    <s v="0000000"/>
    <n v="2015"/>
    <x v="1"/>
    <x v="29"/>
    <n v="0"/>
    <n v="0"/>
    <n v="0"/>
    <n v="0"/>
    <n v="0"/>
    <s v="N/A"/>
    <n v="0"/>
    <n v="0"/>
    <n v="0"/>
    <n v="0"/>
    <n v="0"/>
    <n v="0"/>
    <n v="0"/>
    <n v="0"/>
    <n v="0"/>
    <n v="0"/>
    <n v="0"/>
    <n v="0"/>
    <n v="0"/>
    <s v="FED HOUSNG &amp; COMM DEV FND"/>
    <s v="FHCD RAPID HOS w/oChildren"/>
    <s v="DEFAULT"/>
    <s v="Default"/>
  </r>
  <r>
    <x v="0"/>
    <s v="1124206"/>
    <s v="350102"/>
    <x v="64"/>
    <s v="0000000"/>
    <n v="2015"/>
    <x v="4"/>
    <x v="64"/>
    <n v="0"/>
    <n v="0"/>
    <n v="-386525.11"/>
    <n v="0"/>
    <n v="386525.11"/>
    <s v="N/A"/>
    <n v="0"/>
    <n v="-12332.1"/>
    <n v="0"/>
    <n v="-6324.1900000000005"/>
    <n v="-26323.32"/>
    <n v="-7849.63"/>
    <n v="-25799.15"/>
    <n v="1573.42"/>
    <n v="-25730.98"/>
    <n v="0"/>
    <n v="-136878.49"/>
    <n v="-146860.67000000001"/>
    <n v="0"/>
    <s v="FED HOUSNG &amp; COMM DEV FND"/>
    <s v="FHCD RAPID HOS w/oChildren"/>
    <s v="MULTISVRC CTRS N E KNG CO"/>
    <s v="Default"/>
  </r>
  <r>
    <x v="0"/>
    <s v="1124206"/>
    <s v="350102"/>
    <x v="38"/>
    <s v="5590000"/>
    <n v="2015"/>
    <x v="3"/>
    <x v="38"/>
    <n v="0"/>
    <n v="0"/>
    <n v="5961.61"/>
    <n v="0"/>
    <n v="-5961.61"/>
    <s v="N/A"/>
    <n v="2347.59"/>
    <n v="1390.24"/>
    <n v="208.12"/>
    <n v="1092.98"/>
    <n v="637.58000000000004"/>
    <n v="458.35"/>
    <n v="-173.25"/>
    <n v="0"/>
    <n v="0"/>
    <n v="0"/>
    <n v="0"/>
    <n v="0"/>
    <n v="0"/>
    <s v="FED HOUSNG &amp; COMM DEV FND"/>
    <s v="FHCD RAPID HOS w/oChildren"/>
    <s v="MULTISVRC CTRS N E KNG CO"/>
    <s v="HOUSING AND COMMUNITY DEVELOPMENT"/>
  </r>
  <r>
    <x v="0"/>
    <s v="1124206"/>
    <s v="350102"/>
    <x v="70"/>
    <s v="5590000"/>
    <n v="2015"/>
    <x v="3"/>
    <x v="70"/>
    <n v="0"/>
    <n v="0"/>
    <n v="1737.76"/>
    <n v="0"/>
    <n v="-1737.76"/>
    <s v="N/A"/>
    <n v="0"/>
    <n v="0"/>
    <n v="1491.78"/>
    <n v="245.98000000000002"/>
    <n v="0"/>
    <n v="260.78000000000003"/>
    <n v="-260.78000000000003"/>
    <n v="0"/>
    <n v="0"/>
    <n v="0"/>
    <n v="0"/>
    <n v="0"/>
    <n v="0"/>
    <s v="FED HOUSNG &amp; COMM DEV FND"/>
    <s v="FHCD RAPID HOS w/oChildren"/>
    <s v="MULTISVRC CTRS N E KNG CO"/>
    <s v="HOUSING AND COMMUNITY DEVELOPMENT"/>
  </r>
  <r>
    <x v="0"/>
    <s v="1124206"/>
    <s v="350102"/>
    <x v="71"/>
    <s v="5590000"/>
    <n v="2015"/>
    <x v="3"/>
    <x v="71"/>
    <n v="0"/>
    <n v="0"/>
    <n v="515.56000000000006"/>
    <n v="0"/>
    <n v="-515.56000000000006"/>
    <s v="N/A"/>
    <n v="0"/>
    <n v="0"/>
    <n v="402.44"/>
    <n v="113.12"/>
    <n v="0"/>
    <n v="80.489999999999995"/>
    <n v="-80.489999999999995"/>
    <n v="0"/>
    <n v="0"/>
    <n v="0"/>
    <n v="0"/>
    <n v="0"/>
    <n v="0"/>
    <s v="FED HOUSNG &amp; COMM DEV FND"/>
    <s v="FHCD RAPID HOS w/oChildren"/>
    <s v="MULTISVRC CTRS N E KNG CO"/>
    <s v="HOUSING AND COMMUNITY DEVELOPMENT"/>
  </r>
  <r>
    <x v="0"/>
    <s v="1124206"/>
    <s v="350102"/>
    <x v="72"/>
    <s v="5590000"/>
    <n v="2015"/>
    <x v="3"/>
    <x v="72"/>
    <n v="0"/>
    <n v="0"/>
    <n v="620.07000000000005"/>
    <n v="0"/>
    <n v="-620.07000000000005"/>
    <s v="N/A"/>
    <n v="0"/>
    <n v="0"/>
    <n v="484.02"/>
    <n v="136.05000000000001"/>
    <n v="0"/>
    <n v="96.81"/>
    <n v="-96.81"/>
    <n v="0"/>
    <n v="0"/>
    <n v="0"/>
    <n v="0"/>
    <n v="0"/>
    <n v="0"/>
    <s v="FED HOUSNG &amp; COMM DEV FND"/>
    <s v="FHCD RAPID HOS w/oChildren"/>
    <s v="MULTISVRC CTRS N E KNG CO"/>
    <s v="HOUSING AND COMMUNITY DEVELOPMENT"/>
  </r>
  <r>
    <x v="0"/>
    <s v="1124206"/>
    <s v="350102"/>
    <x v="136"/>
    <s v="0000000"/>
    <n v="2015"/>
    <x v="3"/>
    <x v="136"/>
    <n v="0"/>
    <n v="0"/>
    <n v="-3028.1"/>
    <n v="0"/>
    <n v="3028.1"/>
    <s v="N/A"/>
    <n v="0"/>
    <n v="-1454.68"/>
    <n v="0"/>
    <n v="0"/>
    <n v="0"/>
    <n v="0"/>
    <n v="0"/>
    <n v="-1573.42"/>
    <n v="0"/>
    <n v="0"/>
    <n v="0"/>
    <n v="0"/>
    <n v="0"/>
    <s v="FED HOUSNG &amp; COMM DEV FND"/>
    <s v="FHCD RAPID HOS w/oChildren"/>
    <s v="MULTISVRC CTRS N E KNG CO"/>
    <s v="Default"/>
  </r>
  <r>
    <x v="0"/>
    <s v="1124206"/>
    <s v="350102"/>
    <x v="112"/>
    <s v="5590000"/>
    <n v="2015"/>
    <x v="3"/>
    <x v="112"/>
    <n v="0"/>
    <n v="0"/>
    <n v="-8540.44"/>
    <n v="0"/>
    <n v="8540.44"/>
    <s v="N/A"/>
    <n v="0"/>
    <n v="0"/>
    <n v="0"/>
    <n v="0"/>
    <n v="0"/>
    <n v="0"/>
    <n v="0"/>
    <n v="0"/>
    <n v="0"/>
    <n v="0"/>
    <n v="0"/>
    <n v="-8540.44"/>
    <n v="0"/>
    <s v="FED HOUSNG &amp; COMM DEV FND"/>
    <s v="FHCD RAPID HOS w/oChildren"/>
    <s v="MULTISVRC CTRS N E KNG CO"/>
    <s v="HOUSING AND COMMUNITY DEVELOPMENT"/>
  </r>
  <r>
    <x v="0"/>
    <s v="1124206"/>
    <s v="350102"/>
    <x v="108"/>
    <s v="5590000"/>
    <n v="2015"/>
    <x v="3"/>
    <x v="108"/>
    <n v="0"/>
    <n v="0"/>
    <n v="385461.19"/>
    <n v="0"/>
    <n v="-385461.19"/>
    <s v="N/A"/>
    <n v="0"/>
    <n v="10758.68"/>
    <n v="0"/>
    <n v="0"/>
    <n v="31147.24"/>
    <n v="9689.66"/>
    <n v="15824.390000000001"/>
    <n v="0"/>
    <n v="25730.98"/>
    <n v="0"/>
    <n v="136879.13"/>
    <n v="155431.11000000002"/>
    <n v="0"/>
    <s v="FED HOUSNG &amp; COMM DEV FND"/>
    <s v="FHCD RAPID HOS w/oChildren"/>
    <s v="MULTISVRC CTRS N E KNG CO"/>
    <s v="HOUSING AND COMMUNITY DEVELOPMENT"/>
  </r>
  <r>
    <x v="0"/>
    <s v="1124206"/>
    <s v="350102"/>
    <x v="132"/>
    <s v="5590000"/>
    <n v="2015"/>
    <x v="3"/>
    <x v="132"/>
    <n v="0"/>
    <n v="0"/>
    <n v="12.870000000000001"/>
    <n v="0"/>
    <n v="-12.870000000000001"/>
    <s v="N/A"/>
    <n v="0"/>
    <n v="0"/>
    <n v="0"/>
    <n v="12.870000000000001"/>
    <n v="0"/>
    <n v="0"/>
    <n v="0"/>
    <n v="0"/>
    <n v="0"/>
    <n v="0"/>
    <n v="0"/>
    <n v="0"/>
    <n v="0"/>
    <s v="FED HOUSNG &amp; COMM DEV FND"/>
    <s v="FHCD RAPID HOS w/oChildren"/>
    <s v="MULTISVRC CTRS N E KNG CO"/>
    <s v="HOUSING AND COMMUNITY DEVELOPMENT"/>
  </r>
  <r>
    <x v="0"/>
    <s v="1124206"/>
    <s v="350102"/>
    <x v="82"/>
    <s v="5590000"/>
    <n v="2015"/>
    <x v="3"/>
    <x v="82"/>
    <n v="0"/>
    <n v="0"/>
    <n v="1.82"/>
    <n v="0"/>
    <n v="-1.82"/>
    <s v="N/A"/>
    <n v="0"/>
    <n v="0"/>
    <n v="0"/>
    <n v="1.82"/>
    <n v="0"/>
    <n v="0"/>
    <n v="0"/>
    <n v="0"/>
    <n v="0"/>
    <n v="4.1900000000000004"/>
    <n v="0"/>
    <n v="-4.1900000000000004"/>
    <n v="0"/>
    <s v="FED HOUSNG &amp; COMM DEV FND"/>
    <s v="FHCD RAPID HOS w/oChildren"/>
    <s v="MULTISVRC CTRS N E KNG CO"/>
    <s v="HOUSING AND COMMUNITY DEVELOPMENT"/>
  </r>
  <r>
    <x v="0"/>
    <s v="1124206"/>
    <s v="350102"/>
    <x v="84"/>
    <s v="5590000"/>
    <n v="2015"/>
    <x v="3"/>
    <x v="84"/>
    <n v="0"/>
    <n v="0"/>
    <n v="0"/>
    <n v="0"/>
    <n v="0"/>
    <s v="N/A"/>
    <n v="0"/>
    <n v="0"/>
    <n v="0"/>
    <n v="0"/>
    <n v="0"/>
    <n v="0"/>
    <n v="0"/>
    <n v="0"/>
    <n v="0"/>
    <n v="192.96"/>
    <n v="0"/>
    <n v="-192.96"/>
    <n v="0"/>
    <s v="FED HOUSNG &amp; COMM DEV FND"/>
    <s v="FHCD RAPID HOS w/oChildren"/>
    <s v="MULTISVRC CTRS N E KNG CO"/>
    <s v="HOUSING AND COMMUNITY DEVELOPMENT"/>
  </r>
  <r>
    <x v="0"/>
    <s v="1124206"/>
    <s v="350102"/>
    <x v="85"/>
    <s v="5590000"/>
    <n v="2015"/>
    <x v="3"/>
    <x v="85"/>
    <n v="0"/>
    <n v="0"/>
    <n v="0"/>
    <n v="0"/>
    <n v="0"/>
    <s v="N/A"/>
    <n v="0"/>
    <n v="0"/>
    <n v="0"/>
    <n v="0"/>
    <n v="0"/>
    <n v="0"/>
    <n v="0"/>
    <n v="0"/>
    <n v="0"/>
    <n v="1044.25"/>
    <n v="0"/>
    <n v="-1044.25"/>
    <n v="0"/>
    <s v="FED HOUSNG &amp; COMM DEV FND"/>
    <s v="FHCD RAPID HOS w/oChildren"/>
    <s v="MULTISVRC CTRS N E KNG CO"/>
    <s v="HOUSING AND COMMUNITY DEVELOPMENT"/>
  </r>
  <r>
    <x v="0"/>
    <s v="1124206"/>
    <s v="350102"/>
    <x v="87"/>
    <s v="5590000"/>
    <n v="2015"/>
    <x v="3"/>
    <x v="87"/>
    <n v="0"/>
    <n v="0"/>
    <n v="484.14"/>
    <n v="0"/>
    <n v="-484.14"/>
    <s v="N/A"/>
    <n v="0"/>
    <n v="0"/>
    <n v="0"/>
    <n v="484.14"/>
    <n v="0"/>
    <n v="0"/>
    <n v="0"/>
    <n v="0"/>
    <n v="0"/>
    <n v="1142.43"/>
    <n v="0"/>
    <n v="-1142.43"/>
    <n v="0"/>
    <s v="FED HOUSNG &amp; COMM DEV FND"/>
    <s v="FHCD RAPID HOS w/oChildren"/>
    <s v="MULTISVRC CTRS N E KNG CO"/>
    <s v="HOUSING AND COMMUNITY DEVELOPMENT"/>
  </r>
  <r>
    <x v="0"/>
    <s v="1124206"/>
    <s v="350102"/>
    <x v="89"/>
    <s v="5590000"/>
    <n v="2015"/>
    <x v="3"/>
    <x v="89"/>
    <n v="0"/>
    <n v="0"/>
    <n v="9.6300000000000008"/>
    <n v="0"/>
    <n v="-9.6300000000000008"/>
    <s v="N/A"/>
    <n v="0"/>
    <n v="0"/>
    <n v="0"/>
    <n v="9.6300000000000008"/>
    <n v="0"/>
    <n v="0"/>
    <n v="0"/>
    <n v="0"/>
    <n v="0"/>
    <n v="136.38"/>
    <n v="0"/>
    <n v="-136.38"/>
    <n v="0"/>
    <s v="FED HOUSNG &amp; COMM DEV FND"/>
    <s v="FHCD RAPID HOS w/oChildren"/>
    <s v="MULTISVRC CTRS N E KNG CO"/>
    <s v="HOUSING AND COMMUNITY DEVELOPMENT"/>
  </r>
  <r>
    <x v="0"/>
    <s v="1124206"/>
    <s v="350102"/>
    <x v="90"/>
    <s v="5590000"/>
    <n v="2015"/>
    <x v="3"/>
    <x v="90"/>
    <n v="0"/>
    <n v="0"/>
    <n v="0"/>
    <n v="0"/>
    <n v="0"/>
    <s v="N/A"/>
    <n v="0"/>
    <n v="0"/>
    <n v="0"/>
    <n v="0"/>
    <n v="0"/>
    <n v="0"/>
    <n v="0"/>
    <n v="0"/>
    <n v="0"/>
    <n v="3.62"/>
    <n v="0"/>
    <n v="-3.62"/>
    <n v="0"/>
    <s v="FED HOUSNG &amp; COMM DEV FND"/>
    <s v="FHCD RAPID HOS w/oChildren"/>
    <s v="MULTISVRC CTRS N E KNG CO"/>
    <s v="HOUSING AND COMMUNITY DEVELOPMENT"/>
  </r>
  <r>
    <x v="0"/>
    <s v="1124206"/>
    <s v="350102"/>
    <x v="92"/>
    <s v="5590000"/>
    <n v="2015"/>
    <x v="3"/>
    <x v="92"/>
    <n v="0"/>
    <n v="0"/>
    <n v="2.1800000000000002"/>
    <n v="0"/>
    <n v="-2.1800000000000002"/>
    <s v="N/A"/>
    <n v="0"/>
    <n v="0"/>
    <n v="0"/>
    <n v="2.1800000000000002"/>
    <n v="0"/>
    <n v="0"/>
    <n v="0"/>
    <n v="0"/>
    <n v="0"/>
    <n v="5.12"/>
    <n v="0"/>
    <n v="-5.12"/>
    <n v="0"/>
    <s v="FED HOUSNG &amp; COMM DEV FND"/>
    <s v="FHCD RAPID HOS w/oChildren"/>
    <s v="MULTISVRC CTRS N E KNG CO"/>
    <s v="HOUSING AND COMMUNITY DEVELOPMENT"/>
  </r>
  <r>
    <x v="0"/>
    <s v="1124206"/>
    <s v="350102"/>
    <x v="47"/>
    <s v="5590000"/>
    <n v="2015"/>
    <x v="3"/>
    <x v="47"/>
    <n v="0"/>
    <n v="0"/>
    <n v="61.4"/>
    <n v="0"/>
    <n v="-61.4"/>
    <s v="N/A"/>
    <n v="0"/>
    <n v="0"/>
    <n v="0"/>
    <n v="61.4"/>
    <n v="0"/>
    <n v="0"/>
    <n v="0"/>
    <n v="0"/>
    <n v="0"/>
    <n v="289.72000000000003"/>
    <n v="0"/>
    <n v="-289.72000000000003"/>
    <n v="0"/>
    <s v="FED HOUSNG &amp; COMM DEV FND"/>
    <s v="FHCD RAPID HOS w/oChildren"/>
    <s v="MULTISVRC CTRS N E KNG CO"/>
    <s v="HOUSING AND COMMUNITY DEVELOPMENT"/>
  </r>
  <r>
    <x v="0"/>
    <s v="1124206"/>
    <s v="350102"/>
    <x v="48"/>
    <s v="5590000"/>
    <n v="2015"/>
    <x v="3"/>
    <x v="48"/>
    <n v="0"/>
    <n v="0"/>
    <n v="79.5"/>
    <n v="0"/>
    <n v="-79.5"/>
    <s v="N/A"/>
    <n v="0"/>
    <n v="0"/>
    <n v="0"/>
    <n v="79.5"/>
    <n v="0"/>
    <n v="0"/>
    <n v="0"/>
    <n v="0"/>
    <n v="0"/>
    <n v="187.59"/>
    <n v="0"/>
    <n v="-187.59"/>
    <n v="0"/>
    <s v="FED HOUSNG &amp; COMM DEV FND"/>
    <s v="FHCD RAPID HOS w/oChildren"/>
    <s v="MULTISVRC CTRS N E KNG CO"/>
    <s v="HOUSING AND COMMUNITY DEVELOPMENT"/>
  </r>
  <r>
    <x v="0"/>
    <s v="1124206"/>
    <s v="350102"/>
    <x v="49"/>
    <s v="5590000"/>
    <n v="2015"/>
    <x v="3"/>
    <x v="49"/>
    <n v="0"/>
    <n v="0"/>
    <n v="13.17"/>
    <n v="0"/>
    <n v="-13.17"/>
    <s v="N/A"/>
    <n v="0"/>
    <n v="0"/>
    <n v="0"/>
    <n v="13.17"/>
    <n v="0"/>
    <n v="0"/>
    <n v="0"/>
    <n v="0"/>
    <n v="0"/>
    <n v="62.14"/>
    <n v="0"/>
    <n v="-62.14"/>
    <n v="0"/>
    <s v="FED HOUSNG &amp; COMM DEV FND"/>
    <s v="FHCD RAPID HOS w/oChildren"/>
    <s v="MULTISVRC CTRS N E KNG CO"/>
    <s v="HOUSING AND COMMUNITY DEVELOPMENT"/>
  </r>
  <r>
    <x v="0"/>
    <s v="1124206"/>
    <s v="350102"/>
    <x v="50"/>
    <s v="5590000"/>
    <n v="2015"/>
    <x v="3"/>
    <x v="50"/>
    <n v="0"/>
    <n v="0"/>
    <n v="2.65"/>
    <n v="0"/>
    <n v="-2.65"/>
    <s v="N/A"/>
    <n v="0"/>
    <n v="0"/>
    <n v="0"/>
    <n v="2.65"/>
    <n v="0"/>
    <n v="0"/>
    <n v="0"/>
    <n v="0"/>
    <n v="0"/>
    <n v="12.52"/>
    <n v="0"/>
    <n v="-12.52"/>
    <n v="0"/>
    <s v="FED HOUSNG &amp; COMM DEV FND"/>
    <s v="FHCD RAPID HOS w/oChildren"/>
    <s v="MULTISVRC CTRS N E KNG CO"/>
    <s v="HOUSING AND COMMUNITY DEVELOPMENT"/>
  </r>
  <r>
    <x v="0"/>
    <s v="1124206"/>
    <s v="350102"/>
    <x v="93"/>
    <s v="5590000"/>
    <n v="2015"/>
    <x v="3"/>
    <x v="93"/>
    <n v="0"/>
    <n v="0"/>
    <n v="52.29"/>
    <n v="0"/>
    <n v="-52.29"/>
    <s v="N/A"/>
    <n v="0"/>
    <n v="0"/>
    <n v="0"/>
    <n v="52.29"/>
    <n v="0"/>
    <n v="0"/>
    <n v="0"/>
    <n v="0"/>
    <n v="0"/>
    <n v="119.56"/>
    <n v="0"/>
    <n v="-119.56"/>
    <n v="0"/>
    <s v="FED HOUSNG &amp; COMM DEV FND"/>
    <s v="FHCD RAPID HOS w/oChildren"/>
    <s v="MULTISVRC CTRS N E KNG CO"/>
    <s v="HOUSING AND COMMUNITY DEVELOPMENT"/>
  </r>
  <r>
    <x v="0"/>
    <s v="1124206"/>
    <s v="350102"/>
    <x v="109"/>
    <s v="5590000"/>
    <n v="2015"/>
    <x v="3"/>
    <x v="109"/>
    <n v="0"/>
    <n v="0"/>
    <n v="69.37"/>
    <n v="0"/>
    <n v="-69.37"/>
    <s v="N/A"/>
    <n v="0"/>
    <n v="0"/>
    <n v="0"/>
    <n v="69.37"/>
    <n v="0"/>
    <n v="0"/>
    <n v="0"/>
    <n v="0"/>
    <n v="0"/>
    <n v="163.68"/>
    <n v="0"/>
    <n v="-163.68"/>
    <n v="0"/>
    <s v="FED HOUSNG &amp; COMM DEV FND"/>
    <s v="FHCD RAPID HOS w/oChildren"/>
    <s v="MULTISVRC CTRS N E KNG CO"/>
    <s v="HOUSING AND COMMUNITY DEVELOPMENT"/>
  </r>
  <r>
    <x v="0"/>
    <s v="1124206"/>
    <s v="350102"/>
    <x v="100"/>
    <s v="5590000"/>
    <n v="2015"/>
    <x v="3"/>
    <x v="100"/>
    <n v="0"/>
    <n v="0"/>
    <n v="10.98"/>
    <n v="0"/>
    <n v="-10.98"/>
    <s v="N/A"/>
    <n v="0"/>
    <n v="0"/>
    <n v="0"/>
    <n v="10.98"/>
    <n v="0"/>
    <n v="0"/>
    <n v="0"/>
    <n v="0"/>
    <n v="0"/>
    <n v="25.900000000000002"/>
    <n v="0"/>
    <n v="-25.900000000000002"/>
    <n v="0"/>
    <s v="FED HOUSNG &amp; COMM DEV FND"/>
    <s v="FHCD RAPID HOS w/oChildren"/>
    <s v="MULTISVRC CTRS N E KNG CO"/>
    <s v="HOUSING AND COMMUNITY DEVELOPMENT"/>
  </r>
  <r>
    <x v="0"/>
    <s v="1124223"/>
    <s v="000000"/>
    <x v="6"/>
    <s v="0000000"/>
    <n v="2015"/>
    <x v="0"/>
    <x v="6"/>
    <n v="0"/>
    <n v="0"/>
    <n v="0"/>
    <n v="0"/>
    <n v="0"/>
    <s v="N/A"/>
    <n v="0"/>
    <n v="0"/>
    <n v="0"/>
    <n v="0"/>
    <n v="0"/>
    <n v="0"/>
    <n v="0"/>
    <n v="0"/>
    <n v="0"/>
    <n v="0"/>
    <n v="0"/>
    <n v="0"/>
    <n v="0"/>
    <s v="FED HOUSNG &amp; COMM DEV FND"/>
    <s v="PROVIDENCE REDMOND SNR HOUDING"/>
    <s v="DEFAULT"/>
    <s v="Default"/>
  </r>
  <r>
    <x v="0"/>
    <s v="1124223"/>
    <s v="000000"/>
    <x v="9"/>
    <s v="0000000"/>
    <n v="2015"/>
    <x v="0"/>
    <x v="9"/>
    <n v="0"/>
    <n v="0"/>
    <n v="20757"/>
    <n v="0"/>
    <n v="-20757"/>
    <s v="N/A"/>
    <n v="0"/>
    <n v="0"/>
    <n v="0"/>
    <n v="0"/>
    <n v="0"/>
    <n v="0"/>
    <n v="0"/>
    <n v="0"/>
    <n v="0"/>
    <n v="0"/>
    <n v="0"/>
    <n v="20757"/>
    <n v="0"/>
    <s v="FED HOUSNG &amp; COMM DEV FND"/>
    <s v="PROVIDENCE REDMOND SNR HOUDING"/>
    <s v="DEFAULT"/>
    <s v="Default"/>
  </r>
  <r>
    <x v="0"/>
    <s v="1124223"/>
    <s v="000000"/>
    <x v="29"/>
    <s v="0000000"/>
    <n v="2015"/>
    <x v="1"/>
    <x v="29"/>
    <n v="0"/>
    <n v="0"/>
    <n v="-20757"/>
    <n v="0"/>
    <n v="20757"/>
    <s v="N/A"/>
    <n v="0"/>
    <n v="0"/>
    <n v="0"/>
    <n v="0"/>
    <n v="0"/>
    <n v="0"/>
    <n v="0"/>
    <n v="0"/>
    <n v="0"/>
    <n v="0"/>
    <n v="0"/>
    <n v="-20757"/>
    <n v="0"/>
    <s v="FED HOUSNG &amp; COMM DEV FND"/>
    <s v="PROVIDENCE REDMOND SNR HOUDING"/>
    <s v="DEFAULT"/>
    <s v="Default"/>
  </r>
  <r>
    <x v="0"/>
    <s v="1124223"/>
    <s v="350047"/>
    <x v="55"/>
    <s v="0000000"/>
    <n v="2015"/>
    <x v="4"/>
    <x v="55"/>
    <n v="0"/>
    <n v="0"/>
    <n v="-289998"/>
    <n v="0"/>
    <n v="289998"/>
    <s v="N/A"/>
    <n v="0"/>
    <n v="0"/>
    <n v="0"/>
    <n v="0"/>
    <n v="0"/>
    <n v="0"/>
    <n v="0"/>
    <n v="0"/>
    <n v="0"/>
    <n v="0"/>
    <n v="0"/>
    <n v="-289998"/>
    <n v="0"/>
    <s v="FED HOUSNG &amp; COMM DEV FND"/>
    <s v="PROVIDENCE REDMOND SNR HOUDING"/>
    <s v="PROGRAM YEAR PROJECTS"/>
    <s v="Default"/>
  </r>
  <r>
    <x v="0"/>
    <s v="1124223"/>
    <s v="350047"/>
    <x v="108"/>
    <s v="5590000"/>
    <n v="2015"/>
    <x v="3"/>
    <x v="108"/>
    <n v="0"/>
    <n v="0"/>
    <n v="289998"/>
    <n v="0"/>
    <n v="-289998"/>
    <s v="N/A"/>
    <n v="0"/>
    <n v="0"/>
    <n v="0"/>
    <n v="0"/>
    <n v="0"/>
    <n v="0"/>
    <n v="0"/>
    <n v="0"/>
    <n v="0"/>
    <n v="0"/>
    <n v="0"/>
    <n v="289998"/>
    <n v="0"/>
    <s v="FED HOUSNG &amp; COMM DEV FND"/>
    <s v="PROVIDENCE REDMOND SNR HOUDING"/>
    <s v="PROGRAM YEAR PROJECTS"/>
    <s v="HOUSING AND COMMUNITY DEVELOPMENT"/>
  </r>
  <r>
    <x v="0"/>
    <s v="1124224"/>
    <s v="000000"/>
    <x v="9"/>
    <s v="0000000"/>
    <n v="2015"/>
    <x v="0"/>
    <x v="9"/>
    <n v="0"/>
    <n v="0"/>
    <n v="334749"/>
    <n v="0"/>
    <n v="-334749"/>
    <s v="N/A"/>
    <n v="0"/>
    <n v="0"/>
    <n v="0"/>
    <n v="0"/>
    <n v="0"/>
    <n v="0"/>
    <n v="0"/>
    <n v="0"/>
    <n v="0"/>
    <n v="0"/>
    <n v="0"/>
    <n v="334749"/>
    <n v="0"/>
    <s v="FED HOUSNG &amp; COMM DEV FND"/>
    <s v="KCHA PATRICIA HARRIS MANOR"/>
    <s v="DEFAULT"/>
    <s v="Default"/>
  </r>
  <r>
    <x v="0"/>
    <s v="1124224"/>
    <s v="000000"/>
    <x v="29"/>
    <s v="0000000"/>
    <n v="2015"/>
    <x v="1"/>
    <x v="29"/>
    <n v="0"/>
    <n v="0"/>
    <n v="0"/>
    <n v="0"/>
    <n v="0"/>
    <s v="N/A"/>
    <n v="0"/>
    <n v="0"/>
    <n v="0"/>
    <n v="0"/>
    <n v="0"/>
    <n v="0"/>
    <n v="0"/>
    <n v="0"/>
    <n v="0"/>
    <n v="0"/>
    <n v="0"/>
    <n v="0"/>
    <n v="0"/>
    <s v="FED HOUSNG &amp; COMM DEV FND"/>
    <s v="KCHA PATRICIA HARRIS MANOR"/>
    <s v="DEFAULT"/>
    <s v="Default"/>
  </r>
  <r>
    <x v="0"/>
    <s v="1124224"/>
    <s v="350047"/>
    <x v="55"/>
    <s v="0000000"/>
    <n v="2015"/>
    <x v="4"/>
    <x v="55"/>
    <n v="0"/>
    <n v="0"/>
    <n v="-334749"/>
    <n v="0"/>
    <n v="334749"/>
    <s v="N/A"/>
    <n v="0"/>
    <n v="0"/>
    <n v="0"/>
    <n v="0"/>
    <n v="0"/>
    <n v="0"/>
    <n v="0"/>
    <n v="0"/>
    <n v="0"/>
    <n v="0"/>
    <n v="0"/>
    <n v="-334749"/>
    <n v="0"/>
    <s v="FED HOUSNG &amp; COMM DEV FND"/>
    <s v="KCHA PATRICIA HARRIS MANOR"/>
    <s v="PROGRAM YEAR PROJECTS"/>
    <s v="Default"/>
  </r>
  <r>
    <x v="0"/>
    <s v="1124224"/>
    <s v="350047"/>
    <x v="108"/>
    <s v="5590000"/>
    <n v="2015"/>
    <x v="3"/>
    <x v="108"/>
    <n v="0"/>
    <n v="0"/>
    <n v="334749"/>
    <n v="0"/>
    <n v="-334749"/>
    <s v="N/A"/>
    <n v="0"/>
    <n v="0"/>
    <n v="0"/>
    <n v="0"/>
    <n v="0"/>
    <n v="0"/>
    <n v="0"/>
    <n v="0"/>
    <n v="0"/>
    <n v="0"/>
    <n v="0"/>
    <n v="334749"/>
    <n v="0"/>
    <s v="FED HOUSNG &amp; COMM DEV FND"/>
    <s v="KCHA PATRICIA HARRIS MANOR"/>
    <s v="PROGRAM YEAR PROJECTS"/>
    <s v="HOUSING AND COMMUNITY DEVELOPMENT"/>
  </r>
  <r>
    <x v="0"/>
    <s v="1124252"/>
    <s v="000000"/>
    <x v="6"/>
    <s v="0000000"/>
    <n v="2015"/>
    <x v="0"/>
    <x v="6"/>
    <n v="0"/>
    <n v="0"/>
    <n v="0"/>
    <n v="0"/>
    <n v="0"/>
    <s v="N/A"/>
    <n v="0"/>
    <n v="0"/>
    <n v="0"/>
    <n v="0"/>
    <n v="0"/>
    <n v="0"/>
    <n v="0"/>
    <n v="0"/>
    <n v="0"/>
    <n v="0"/>
    <n v="0"/>
    <n v="0"/>
    <n v="0"/>
    <s v="FED HOUSNG &amp; COMM DEV FND"/>
    <s v="FHCD DELORES HUMPHREY"/>
    <s v="DEFAULT"/>
    <s v="Default"/>
  </r>
  <r>
    <x v="0"/>
    <s v="1124252"/>
    <s v="000000"/>
    <x v="9"/>
    <s v="0000000"/>
    <n v="2015"/>
    <x v="0"/>
    <x v="9"/>
    <n v="0"/>
    <n v="0"/>
    <n v="0"/>
    <n v="0"/>
    <n v="0"/>
    <s v="N/A"/>
    <n v="0"/>
    <n v="0"/>
    <n v="0"/>
    <n v="0"/>
    <n v="0"/>
    <n v="0"/>
    <n v="0"/>
    <n v="0"/>
    <n v="0"/>
    <n v="0"/>
    <n v="0"/>
    <n v="0"/>
    <n v="0"/>
    <s v="FED HOUSNG &amp; COMM DEV FND"/>
    <s v="FHCD DELORES HUMPHREY"/>
    <s v="DEFAULT"/>
    <s v="Default"/>
  </r>
  <r>
    <x v="0"/>
    <s v="1124252"/>
    <s v="000000"/>
    <x v="29"/>
    <s v="0000000"/>
    <n v="2015"/>
    <x v="1"/>
    <x v="29"/>
    <n v="0"/>
    <n v="0"/>
    <n v="0"/>
    <n v="0"/>
    <n v="0"/>
    <s v="N/A"/>
    <n v="0"/>
    <n v="0"/>
    <n v="0"/>
    <n v="0"/>
    <n v="0"/>
    <n v="0"/>
    <n v="0"/>
    <n v="0"/>
    <n v="0"/>
    <n v="0"/>
    <n v="0"/>
    <n v="0"/>
    <n v="0"/>
    <s v="FED HOUSNG &amp; COMM DEV FND"/>
    <s v="FHCD DELORES HUMPHREY"/>
    <s v="DEFAULT"/>
    <s v="Default"/>
  </r>
  <r>
    <x v="0"/>
    <s v="1124252"/>
    <s v="350002"/>
    <x v="43"/>
    <s v="0000000"/>
    <n v="2015"/>
    <x v="4"/>
    <x v="43"/>
    <n v="0"/>
    <n v="0"/>
    <n v="0"/>
    <n v="0"/>
    <n v="0"/>
    <s v="N/A"/>
    <n v="0"/>
    <n v="0"/>
    <n v="0"/>
    <n v="0"/>
    <n v="0"/>
    <n v="0"/>
    <n v="0"/>
    <n v="0"/>
    <n v="0"/>
    <n v="0"/>
    <n v="0"/>
    <n v="0"/>
    <n v="0"/>
    <s v="FED HOUSNG &amp; COMM DEV FND"/>
    <s v="FHCD DELORES HUMPHREY"/>
    <s v="IDIS HOME OWNERS REHAB"/>
    <s v="Default"/>
  </r>
  <r>
    <x v="0"/>
    <s v="1124252"/>
    <s v="350002"/>
    <x v="37"/>
    <s v="0000000"/>
    <n v="2015"/>
    <x v="4"/>
    <x v="37"/>
    <n v="0"/>
    <n v="0"/>
    <n v="0"/>
    <n v="0"/>
    <n v="0"/>
    <s v="N/A"/>
    <n v="0"/>
    <n v="0"/>
    <n v="0"/>
    <n v="0"/>
    <n v="0"/>
    <n v="0"/>
    <n v="0"/>
    <n v="0"/>
    <n v="0"/>
    <n v="0"/>
    <n v="0"/>
    <n v="0"/>
    <n v="0"/>
    <s v="FED HOUSNG &amp; COMM DEV FND"/>
    <s v="FHCD DELORES HUMPHREY"/>
    <s v="IDIS HOME OWNERS REHAB"/>
    <s v="Default"/>
  </r>
  <r>
    <x v="0"/>
    <s v="1124252"/>
    <s v="350002"/>
    <x v="108"/>
    <s v="5590000"/>
    <n v="2015"/>
    <x v="3"/>
    <x v="108"/>
    <n v="0"/>
    <n v="0"/>
    <n v="0"/>
    <n v="0"/>
    <n v="0"/>
    <s v="N/A"/>
    <n v="0"/>
    <n v="0"/>
    <n v="0"/>
    <n v="0"/>
    <n v="0"/>
    <n v="0"/>
    <n v="0"/>
    <n v="0"/>
    <n v="0"/>
    <n v="0"/>
    <n v="0"/>
    <n v="0"/>
    <n v="0"/>
    <s v="FED HOUSNG &amp; COMM DEV FND"/>
    <s v="FHCD DELORES HUMPHREY"/>
    <s v="IDIS HOME OWNERS REHAB"/>
    <s v="HOUSING AND COMMUNITY DEVELOPMENT"/>
  </r>
  <r>
    <x v="0"/>
    <s v="1124272"/>
    <s v="000000"/>
    <x v="6"/>
    <s v="0000000"/>
    <n v="2015"/>
    <x v="0"/>
    <x v="6"/>
    <n v="0"/>
    <n v="0"/>
    <n v="0"/>
    <n v="0"/>
    <n v="0"/>
    <s v="N/A"/>
    <n v="0"/>
    <n v="0"/>
    <n v="0"/>
    <n v="0"/>
    <n v="0"/>
    <n v="0"/>
    <n v="0"/>
    <n v="0"/>
    <n v="0"/>
    <n v="0"/>
    <n v="0"/>
    <n v="0"/>
    <n v="0"/>
    <s v="FED HOUSNG &amp; COMM DEV FND"/>
    <s v="FHCD LOUISE DAVENPORT"/>
    <s v="DEFAULT"/>
    <s v="Default"/>
  </r>
  <r>
    <x v="0"/>
    <s v="1124272"/>
    <s v="000000"/>
    <x v="9"/>
    <s v="0000000"/>
    <n v="2015"/>
    <x v="0"/>
    <x v="9"/>
    <n v="0"/>
    <n v="0"/>
    <n v="0"/>
    <n v="0"/>
    <n v="0"/>
    <s v="N/A"/>
    <n v="0"/>
    <n v="0"/>
    <n v="0"/>
    <n v="0"/>
    <n v="0"/>
    <n v="0"/>
    <n v="0"/>
    <n v="0"/>
    <n v="0"/>
    <n v="0"/>
    <n v="0"/>
    <n v="0"/>
    <n v="0"/>
    <s v="FED HOUSNG &amp; COMM DEV FND"/>
    <s v="FHCD LOUISE DAVENPORT"/>
    <s v="DEFAULT"/>
    <s v="Default"/>
  </r>
  <r>
    <x v="0"/>
    <s v="1124272"/>
    <s v="000000"/>
    <x v="29"/>
    <s v="0000000"/>
    <n v="2015"/>
    <x v="1"/>
    <x v="29"/>
    <n v="0"/>
    <n v="0"/>
    <n v="0"/>
    <n v="0"/>
    <n v="0"/>
    <s v="N/A"/>
    <n v="0"/>
    <n v="0"/>
    <n v="0"/>
    <n v="0"/>
    <n v="0"/>
    <n v="0"/>
    <n v="0"/>
    <n v="0"/>
    <n v="0"/>
    <n v="0"/>
    <n v="0"/>
    <n v="0"/>
    <n v="0"/>
    <s v="FED HOUSNG &amp; COMM DEV FND"/>
    <s v="FHCD LOUISE DAVENPORT"/>
    <s v="DEFAULT"/>
    <s v="Default"/>
  </r>
  <r>
    <x v="0"/>
    <s v="1124272"/>
    <s v="350002"/>
    <x v="43"/>
    <s v="0000000"/>
    <n v="2015"/>
    <x v="4"/>
    <x v="43"/>
    <n v="0"/>
    <n v="0"/>
    <n v="0"/>
    <n v="0"/>
    <n v="0"/>
    <s v="N/A"/>
    <n v="0"/>
    <n v="0"/>
    <n v="0"/>
    <n v="0"/>
    <n v="0"/>
    <n v="0"/>
    <n v="0"/>
    <n v="0"/>
    <n v="0"/>
    <n v="0"/>
    <n v="0"/>
    <n v="0"/>
    <n v="0"/>
    <s v="FED HOUSNG &amp; COMM DEV FND"/>
    <s v="FHCD LOUISE DAVENPORT"/>
    <s v="IDIS HOME OWNERS REHAB"/>
    <s v="Default"/>
  </r>
  <r>
    <x v="0"/>
    <s v="1124272"/>
    <s v="350002"/>
    <x v="37"/>
    <s v="0000000"/>
    <n v="2015"/>
    <x v="4"/>
    <x v="37"/>
    <n v="0"/>
    <n v="0"/>
    <n v="0"/>
    <n v="0"/>
    <n v="0"/>
    <s v="N/A"/>
    <n v="0"/>
    <n v="0"/>
    <n v="0"/>
    <n v="0"/>
    <n v="0"/>
    <n v="0"/>
    <n v="0"/>
    <n v="0"/>
    <n v="0"/>
    <n v="0"/>
    <n v="0"/>
    <n v="0"/>
    <n v="0"/>
    <s v="FED HOUSNG &amp; COMM DEV FND"/>
    <s v="FHCD LOUISE DAVENPORT"/>
    <s v="IDIS HOME OWNERS REHAB"/>
    <s v="Default"/>
  </r>
  <r>
    <x v="0"/>
    <s v="1124272"/>
    <s v="350002"/>
    <x v="108"/>
    <s v="5590000"/>
    <n v="2015"/>
    <x v="3"/>
    <x v="108"/>
    <n v="0"/>
    <n v="0"/>
    <n v="0"/>
    <n v="0"/>
    <n v="0"/>
    <s v="N/A"/>
    <n v="0"/>
    <n v="0"/>
    <n v="0"/>
    <n v="0"/>
    <n v="0"/>
    <n v="0"/>
    <n v="0"/>
    <n v="0"/>
    <n v="0"/>
    <n v="0"/>
    <n v="0"/>
    <n v="0"/>
    <n v="0"/>
    <s v="FED HOUSNG &amp; COMM DEV FND"/>
    <s v="FHCD LOUISE DAVENPORT"/>
    <s v="IDIS HOME OWNERS REHAB"/>
    <s v="HOUSING AND COMMUNITY DEVELOPMENT"/>
  </r>
  <r>
    <x v="0"/>
    <s v="1124326"/>
    <s v="000000"/>
    <x v="6"/>
    <s v="0000000"/>
    <n v="2015"/>
    <x v="0"/>
    <x v="6"/>
    <n v="0"/>
    <n v="0"/>
    <n v="-19668.95"/>
    <n v="0"/>
    <n v="19668.95"/>
    <s v="N/A"/>
    <n v="0"/>
    <n v="0"/>
    <n v="-19668.95"/>
    <n v="23740.400000000001"/>
    <n v="-10238.130000000001"/>
    <n v="-13502.27"/>
    <n v="0"/>
    <n v="0"/>
    <n v="0"/>
    <n v="0"/>
    <n v="0"/>
    <n v="0"/>
    <n v="0"/>
    <s v="FED HOUSNG &amp; COMM DEV FND"/>
    <s v="FHCD VALLEY CITIES SHP M14"/>
    <s v="DEFAULT"/>
    <s v="Default"/>
  </r>
  <r>
    <x v="0"/>
    <s v="1124326"/>
    <s v="000000"/>
    <x v="9"/>
    <s v="0000000"/>
    <n v="2015"/>
    <x v="0"/>
    <x v="9"/>
    <n v="0"/>
    <n v="0"/>
    <n v="-9500"/>
    <n v="0"/>
    <n v="9500"/>
    <s v="N/A"/>
    <n v="-9500"/>
    <n v="0"/>
    <n v="0"/>
    <n v="0"/>
    <n v="0"/>
    <n v="0"/>
    <n v="0"/>
    <n v="0"/>
    <n v="0"/>
    <n v="0"/>
    <n v="0"/>
    <n v="0"/>
    <n v="0"/>
    <s v="FED HOUSNG &amp; COMM DEV FND"/>
    <s v="FHCD VALLEY CITIES SHP M14"/>
    <s v="DEFAULT"/>
    <s v="Default"/>
  </r>
  <r>
    <x v="0"/>
    <s v="1124326"/>
    <s v="000000"/>
    <x v="29"/>
    <s v="0000000"/>
    <n v="2015"/>
    <x v="1"/>
    <x v="29"/>
    <n v="0"/>
    <n v="0"/>
    <n v="0"/>
    <n v="0"/>
    <n v="0"/>
    <s v="N/A"/>
    <n v="0"/>
    <n v="0"/>
    <n v="0"/>
    <n v="0"/>
    <n v="0"/>
    <n v="0"/>
    <n v="0"/>
    <n v="0"/>
    <n v="0"/>
    <n v="0"/>
    <n v="0"/>
    <n v="0"/>
    <n v="0"/>
    <s v="FED HOUSNG &amp; COMM DEV FND"/>
    <s v="FHCD VALLEY CITIES SHP M14"/>
    <s v="DEFAULT"/>
    <s v="Default"/>
  </r>
  <r>
    <x v="0"/>
    <s v="1124326"/>
    <s v="350104"/>
    <x v="64"/>
    <s v="0000000"/>
    <n v="2015"/>
    <x v="4"/>
    <x v="64"/>
    <n v="0"/>
    <n v="0"/>
    <n v="-81398.240000000005"/>
    <n v="0"/>
    <n v="81398.240000000005"/>
    <s v="N/A"/>
    <n v="9500"/>
    <n v="0"/>
    <n v="-9945.73"/>
    <n v="-23740.400000000001"/>
    <n v="-13502.27"/>
    <n v="-14937.81"/>
    <n v="-12196.77"/>
    <n v="-16575.260000000002"/>
    <n v="0"/>
    <n v="0"/>
    <n v="0"/>
    <n v="0"/>
    <n v="0"/>
    <s v="FED HOUSNG &amp; COMM DEV FND"/>
    <s v="FHCD VALLEY CITIES SHP M14"/>
    <s v="EASTSIDE DOMESTIC VIOL PG"/>
    <s v="Default"/>
  </r>
  <r>
    <x v="0"/>
    <s v="1124326"/>
    <s v="350104"/>
    <x v="38"/>
    <s v="5590000"/>
    <n v="2015"/>
    <x v="3"/>
    <x v="38"/>
    <n v="0"/>
    <n v="0"/>
    <n v="1201.7"/>
    <n v="0"/>
    <n v="-1201.7"/>
    <s v="N/A"/>
    <n v="264.43"/>
    <n v="299.69"/>
    <n v="141.03"/>
    <n v="413.3"/>
    <n v="83.25"/>
    <n v="0"/>
    <n v="0"/>
    <n v="0"/>
    <n v="0"/>
    <n v="0"/>
    <n v="0"/>
    <n v="0"/>
    <n v="0"/>
    <s v="FED HOUSNG &amp; COMM DEV FND"/>
    <s v="FHCD VALLEY CITIES SHP M14"/>
    <s v="EASTSIDE DOMESTIC VIOL PG"/>
    <s v="HOUSING AND COMMUNITY DEVELOPMENT"/>
  </r>
  <r>
    <x v="0"/>
    <s v="1124326"/>
    <s v="350104"/>
    <x v="105"/>
    <s v="5590000"/>
    <n v="2015"/>
    <x v="3"/>
    <x v="105"/>
    <n v="0"/>
    <n v="0"/>
    <n v="343.40000000000003"/>
    <n v="0"/>
    <n v="-343.40000000000003"/>
    <s v="N/A"/>
    <n v="0"/>
    <n v="0"/>
    <n v="0"/>
    <n v="343.40000000000003"/>
    <n v="0"/>
    <n v="0"/>
    <n v="0"/>
    <n v="0"/>
    <n v="0"/>
    <n v="0"/>
    <n v="0"/>
    <n v="0"/>
    <n v="0"/>
    <s v="FED HOUSNG &amp; COMM DEV FND"/>
    <s v="FHCD VALLEY CITIES SHP M14"/>
    <s v="EASTSIDE DOMESTIC VIOL PG"/>
    <s v="HOUSING AND COMMUNITY DEVELOPMENT"/>
  </r>
  <r>
    <x v="0"/>
    <s v="1124326"/>
    <s v="350104"/>
    <x v="70"/>
    <s v="5590000"/>
    <n v="2015"/>
    <x v="3"/>
    <x v="70"/>
    <n v="0"/>
    <n v="0"/>
    <n v="425.8"/>
    <n v="0"/>
    <n v="-425.8"/>
    <s v="N/A"/>
    <n v="0"/>
    <n v="0"/>
    <n v="264.19"/>
    <n v="161.61000000000001"/>
    <n v="0"/>
    <n v="0"/>
    <n v="0"/>
    <n v="0"/>
    <n v="0"/>
    <n v="0"/>
    <n v="0"/>
    <n v="0"/>
    <n v="0"/>
    <s v="FED HOUSNG &amp; COMM DEV FND"/>
    <s v="FHCD VALLEY CITIES SHP M14"/>
    <s v="EASTSIDE DOMESTIC VIOL PG"/>
    <s v="HOUSING AND COMMUNITY DEVELOPMENT"/>
  </r>
  <r>
    <x v="0"/>
    <s v="1124326"/>
    <s v="350104"/>
    <x v="71"/>
    <s v="5590000"/>
    <n v="2015"/>
    <x v="3"/>
    <x v="71"/>
    <n v="0"/>
    <n v="0"/>
    <n v="146.13"/>
    <n v="0"/>
    <n v="-146.13"/>
    <s v="N/A"/>
    <n v="0"/>
    <n v="0"/>
    <n v="70.2"/>
    <n v="75.930000000000007"/>
    <n v="0"/>
    <n v="0"/>
    <n v="0"/>
    <n v="0"/>
    <n v="0"/>
    <n v="0"/>
    <n v="0"/>
    <n v="0"/>
    <n v="0"/>
    <s v="FED HOUSNG &amp; COMM DEV FND"/>
    <s v="FHCD VALLEY CITIES SHP M14"/>
    <s v="EASTSIDE DOMESTIC VIOL PG"/>
    <s v="HOUSING AND COMMUNITY DEVELOPMENT"/>
  </r>
  <r>
    <x v="0"/>
    <s v="1124326"/>
    <s v="350104"/>
    <x v="72"/>
    <s v="5590000"/>
    <n v="2015"/>
    <x v="3"/>
    <x v="72"/>
    <n v="0"/>
    <n v="0"/>
    <n v="175.76"/>
    <n v="0"/>
    <n v="-175.76"/>
    <s v="N/A"/>
    <n v="0"/>
    <n v="0"/>
    <n v="84.43"/>
    <n v="91.33"/>
    <n v="0"/>
    <n v="0"/>
    <n v="0"/>
    <n v="0"/>
    <n v="0"/>
    <n v="0"/>
    <n v="0"/>
    <n v="0"/>
    <n v="0"/>
    <s v="FED HOUSNG &amp; COMM DEV FND"/>
    <s v="FHCD VALLEY CITIES SHP M14"/>
    <s v="EASTSIDE DOMESTIC VIOL PG"/>
    <s v="HOUSING AND COMMUNITY DEVELOPMENT"/>
  </r>
  <r>
    <x v="0"/>
    <s v="1124326"/>
    <s v="350104"/>
    <x v="108"/>
    <s v="5590000"/>
    <n v="2015"/>
    <x v="3"/>
    <x v="108"/>
    <n v="0"/>
    <n v="0"/>
    <n v="62028.23"/>
    <n v="0"/>
    <n v="-62028.23"/>
    <s v="N/A"/>
    <n v="-18150.22"/>
    <n v="1595.95"/>
    <n v="11189.1"/>
    <n v="11427.33"/>
    <n v="12256.23"/>
    <n v="14937.81"/>
    <n v="12196.77"/>
    <n v="16575.260000000002"/>
    <n v="0"/>
    <n v="0"/>
    <n v="0"/>
    <n v="0"/>
    <n v="0"/>
    <s v="FED HOUSNG &amp; COMM DEV FND"/>
    <s v="FHCD VALLEY CITIES SHP M14"/>
    <s v="EASTSIDE DOMESTIC VIOL PG"/>
    <s v="HOUSING AND COMMUNITY DEVELOPMENT"/>
  </r>
  <r>
    <x v="0"/>
    <s v="1124326"/>
    <s v="350104"/>
    <x v="84"/>
    <s v="5590000"/>
    <n v="2015"/>
    <x v="3"/>
    <x v="84"/>
    <n v="0"/>
    <n v="0"/>
    <n v="115.65"/>
    <n v="0"/>
    <n v="-115.65"/>
    <s v="N/A"/>
    <n v="0"/>
    <n v="0"/>
    <n v="0"/>
    <n v="115.65"/>
    <n v="0"/>
    <n v="0"/>
    <n v="0"/>
    <n v="0"/>
    <n v="0"/>
    <n v="0"/>
    <n v="0"/>
    <n v="0"/>
    <n v="0"/>
    <s v="FED HOUSNG &amp; COMM DEV FND"/>
    <s v="FHCD VALLEY CITIES SHP M14"/>
    <s v="EASTSIDE DOMESTIC VIOL PG"/>
    <s v="HOUSING AND COMMUNITY DEVELOPMENT"/>
  </r>
  <r>
    <x v="0"/>
    <s v="1124326"/>
    <s v="350104"/>
    <x v="85"/>
    <s v="5590000"/>
    <n v="2015"/>
    <x v="3"/>
    <x v="85"/>
    <n v="0"/>
    <n v="0"/>
    <n v="581.04"/>
    <n v="0"/>
    <n v="-581.04"/>
    <s v="N/A"/>
    <n v="0"/>
    <n v="0"/>
    <n v="0"/>
    <n v="625.87"/>
    <n v="-44.83"/>
    <n v="0"/>
    <n v="0"/>
    <n v="0"/>
    <n v="0"/>
    <n v="0"/>
    <n v="0"/>
    <n v="0"/>
    <n v="0"/>
    <s v="FED HOUSNG &amp; COMM DEV FND"/>
    <s v="FHCD VALLEY CITIES SHP M14"/>
    <s v="EASTSIDE DOMESTIC VIOL PG"/>
    <s v="HOUSING AND COMMUNITY DEVELOPMENT"/>
  </r>
  <r>
    <x v="0"/>
    <s v="1124326"/>
    <s v="350104"/>
    <x v="86"/>
    <s v="5590000"/>
    <n v="2015"/>
    <x v="3"/>
    <x v="86"/>
    <n v="0"/>
    <n v="0"/>
    <n v="0"/>
    <n v="0"/>
    <n v="0"/>
    <s v="N/A"/>
    <n v="0"/>
    <n v="0"/>
    <n v="0"/>
    <n v="168.51"/>
    <n v="-168.51"/>
    <n v="0"/>
    <n v="0"/>
    <n v="0"/>
    <n v="0"/>
    <n v="0"/>
    <n v="0"/>
    <n v="0"/>
    <n v="0"/>
    <s v="FED HOUSNG &amp; COMM DEV FND"/>
    <s v="FHCD VALLEY CITIES SHP M14"/>
    <s v="EASTSIDE DOMESTIC VIOL PG"/>
    <s v="HOUSING AND COMMUNITY DEVELOPMENT"/>
  </r>
  <r>
    <x v="0"/>
    <s v="1124326"/>
    <s v="350104"/>
    <x v="88"/>
    <s v="5590000"/>
    <n v="2015"/>
    <x v="3"/>
    <x v="88"/>
    <n v="0"/>
    <n v="0"/>
    <n v="0"/>
    <n v="0"/>
    <n v="0"/>
    <s v="N/A"/>
    <n v="0"/>
    <n v="0"/>
    <n v="0"/>
    <n v="183.78"/>
    <n v="-183.78"/>
    <n v="0"/>
    <n v="0"/>
    <n v="0"/>
    <n v="0"/>
    <n v="0"/>
    <n v="0"/>
    <n v="0"/>
    <n v="0"/>
    <s v="FED HOUSNG &amp; COMM DEV FND"/>
    <s v="FHCD VALLEY CITIES SHP M14"/>
    <s v="EASTSIDE DOMESTIC VIOL PG"/>
    <s v="HOUSING AND COMMUNITY DEVELOPMENT"/>
  </r>
  <r>
    <x v="0"/>
    <s v="1124326"/>
    <s v="350104"/>
    <x v="89"/>
    <s v="5590000"/>
    <n v="2015"/>
    <x v="3"/>
    <x v="89"/>
    <n v="0"/>
    <n v="0"/>
    <n v="0"/>
    <n v="0"/>
    <n v="0"/>
    <s v="N/A"/>
    <n v="0"/>
    <n v="0"/>
    <n v="0"/>
    <n v="40.869999999999997"/>
    <n v="-40.869999999999997"/>
    <n v="0"/>
    <n v="0"/>
    <n v="0"/>
    <n v="0"/>
    <n v="0"/>
    <n v="0"/>
    <n v="0"/>
    <n v="0"/>
    <s v="FED HOUSNG &amp; COMM DEV FND"/>
    <s v="FHCD VALLEY CITIES SHP M14"/>
    <s v="EASTSIDE DOMESTIC VIOL PG"/>
    <s v="HOUSING AND COMMUNITY DEVELOPMENT"/>
  </r>
  <r>
    <x v="0"/>
    <s v="1124326"/>
    <s v="350104"/>
    <x v="90"/>
    <s v="5590000"/>
    <n v="2015"/>
    <x v="3"/>
    <x v="90"/>
    <n v="0"/>
    <n v="0"/>
    <n v="0"/>
    <n v="0"/>
    <n v="0"/>
    <s v="N/A"/>
    <n v="0"/>
    <n v="0"/>
    <n v="0"/>
    <n v="2.1800000000000002"/>
    <n v="-2.1800000000000002"/>
    <n v="0"/>
    <n v="0"/>
    <n v="0"/>
    <n v="0"/>
    <n v="0"/>
    <n v="0"/>
    <n v="0"/>
    <n v="0"/>
    <s v="FED HOUSNG &amp; COMM DEV FND"/>
    <s v="FHCD VALLEY CITIES SHP M14"/>
    <s v="EASTSIDE DOMESTIC VIOL PG"/>
    <s v="HOUSING AND COMMUNITY DEVELOPMENT"/>
  </r>
  <r>
    <x v="0"/>
    <s v="1124326"/>
    <s v="350104"/>
    <x v="47"/>
    <s v="5590000"/>
    <n v="2015"/>
    <x v="3"/>
    <x v="47"/>
    <n v="0"/>
    <n v="0"/>
    <n v="0"/>
    <n v="0"/>
    <n v="0"/>
    <s v="N/A"/>
    <n v="0"/>
    <n v="0"/>
    <n v="0"/>
    <n v="86.820000000000007"/>
    <n v="-86.820000000000007"/>
    <n v="0"/>
    <n v="0"/>
    <n v="0"/>
    <n v="0"/>
    <n v="0"/>
    <n v="0"/>
    <n v="0"/>
    <n v="0"/>
    <s v="FED HOUSNG &amp; COMM DEV FND"/>
    <s v="FHCD VALLEY CITIES SHP M14"/>
    <s v="EASTSIDE DOMESTIC VIOL PG"/>
    <s v="HOUSING AND COMMUNITY DEVELOPMENT"/>
  </r>
  <r>
    <x v="0"/>
    <s v="1124326"/>
    <s v="350104"/>
    <x v="49"/>
    <s v="5590000"/>
    <n v="2015"/>
    <x v="3"/>
    <x v="49"/>
    <n v="0"/>
    <n v="0"/>
    <n v="0"/>
    <n v="0"/>
    <n v="0"/>
    <s v="N/A"/>
    <n v="0"/>
    <n v="0"/>
    <n v="0"/>
    <n v="18.62"/>
    <n v="-18.62"/>
    <n v="0"/>
    <n v="0"/>
    <n v="0"/>
    <n v="0"/>
    <n v="0"/>
    <n v="0"/>
    <n v="0"/>
    <n v="0"/>
    <s v="FED HOUSNG &amp; COMM DEV FND"/>
    <s v="FHCD VALLEY CITIES SHP M14"/>
    <s v="EASTSIDE DOMESTIC VIOL PG"/>
    <s v="HOUSING AND COMMUNITY DEVELOPMENT"/>
  </r>
  <r>
    <x v="0"/>
    <s v="1124326"/>
    <s v="350104"/>
    <x v="50"/>
    <s v="5590000"/>
    <n v="2015"/>
    <x v="3"/>
    <x v="50"/>
    <n v="0"/>
    <n v="0"/>
    <n v="0"/>
    <n v="0"/>
    <n v="0"/>
    <s v="N/A"/>
    <n v="0"/>
    <n v="0"/>
    <n v="0"/>
    <n v="3.75"/>
    <n v="-3.75"/>
    <n v="0"/>
    <n v="0"/>
    <n v="0"/>
    <n v="0"/>
    <n v="0"/>
    <n v="0"/>
    <n v="0"/>
    <n v="0"/>
    <s v="FED HOUSNG &amp; COMM DEV FND"/>
    <s v="FHCD VALLEY CITIES SHP M14"/>
    <s v="EASTSIDE DOMESTIC VIOL PG"/>
    <s v="HOUSING AND COMMUNITY DEVELOPMENT"/>
  </r>
  <r>
    <x v="0"/>
    <s v="1124349"/>
    <s v="000000"/>
    <x v="6"/>
    <s v="0000000"/>
    <n v="2015"/>
    <x v="0"/>
    <x v="6"/>
    <n v="0"/>
    <n v="0"/>
    <n v="24247.279999999999"/>
    <n v="0"/>
    <n v="-24247.279999999999"/>
    <s v="N/A"/>
    <n v="0"/>
    <n v="0"/>
    <n v="0"/>
    <n v="40.65"/>
    <n v="20.32"/>
    <n v="0"/>
    <n v="81.3"/>
    <n v="40.65"/>
    <n v="20.32"/>
    <n v="0"/>
    <n v="-203.24"/>
    <n v="24247.279999999999"/>
    <n v="0"/>
    <s v="FED HOUSNG &amp; COMM DEV FND"/>
    <s v="FHCD SHORELINE MNR HM RPR 15"/>
    <s v="DEFAULT"/>
    <s v="Default"/>
  </r>
  <r>
    <x v="0"/>
    <s v="1124349"/>
    <s v="000000"/>
    <x v="9"/>
    <s v="0000000"/>
    <n v="2015"/>
    <x v="0"/>
    <x v="9"/>
    <n v="0"/>
    <n v="0"/>
    <n v="18461.34"/>
    <n v="0"/>
    <n v="-18461.34"/>
    <s v="N/A"/>
    <n v="0"/>
    <n v="0"/>
    <n v="40.65"/>
    <n v="-20.330000000000002"/>
    <n v="-20.32"/>
    <n v="0"/>
    <n v="0"/>
    <n v="-20.330000000000002"/>
    <n v="20.330000000000002"/>
    <n v="0"/>
    <n v="0"/>
    <n v="18461.34"/>
    <n v="0"/>
    <s v="FED HOUSNG &amp; COMM DEV FND"/>
    <s v="FHCD SHORELINE MNR HM RPR 15"/>
    <s v="DEFAULT"/>
    <s v="Default"/>
  </r>
  <r>
    <x v="0"/>
    <s v="1124349"/>
    <s v="000000"/>
    <x v="29"/>
    <s v="0000000"/>
    <n v="2015"/>
    <x v="1"/>
    <x v="29"/>
    <n v="0"/>
    <n v="0"/>
    <n v="13741"/>
    <n v="0"/>
    <n v="-13741"/>
    <s v="N/A"/>
    <n v="0"/>
    <n v="0"/>
    <n v="0"/>
    <n v="0"/>
    <n v="0"/>
    <n v="0"/>
    <n v="0"/>
    <n v="40.65"/>
    <n v="-40.65"/>
    <n v="0"/>
    <n v="0"/>
    <n v="13741"/>
    <n v="0"/>
    <s v="FED HOUSNG &amp; COMM DEV FND"/>
    <s v="FHCD SHORELINE MNR HM RPR 15"/>
    <s v="DEFAULT"/>
    <s v="Default"/>
  </r>
  <r>
    <x v="0"/>
    <s v="1124349"/>
    <s v="350047"/>
    <x v="55"/>
    <s v="0000000"/>
    <n v="2015"/>
    <x v="4"/>
    <x v="55"/>
    <n v="0"/>
    <n v="0"/>
    <n v="-43152.86"/>
    <n v="0"/>
    <n v="43152.86"/>
    <s v="N/A"/>
    <n v="0"/>
    <n v="0"/>
    <n v="-40.65"/>
    <n v="-20.32"/>
    <n v="0"/>
    <n v="0"/>
    <n v="-81.3"/>
    <n v="-60.97"/>
    <n v="0"/>
    <n v="0"/>
    <n v="0"/>
    <n v="-42949.62"/>
    <n v="0"/>
    <s v="FED HOUSNG &amp; COMM DEV FND"/>
    <s v="FHCD SHORELINE MNR HM RPR 15"/>
    <s v="PROGRAM YEAR PROJECTS"/>
    <s v="Default"/>
  </r>
  <r>
    <x v="0"/>
    <s v="1124349"/>
    <s v="350047"/>
    <x v="37"/>
    <s v="0000000"/>
    <n v="2015"/>
    <x v="4"/>
    <x v="37"/>
    <n v="0"/>
    <n v="0"/>
    <n v="-13500"/>
    <n v="0"/>
    <n v="13500"/>
    <s v="N/A"/>
    <n v="0"/>
    <n v="0"/>
    <n v="0"/>
    <n v="0"/>
    <n v="0"/>
    <n v="0"/>
    <n v="0"/>
    <n v="0"/>
    <n v="0"/>
    <n v="0"/>
    <n v="0"/>
    <n v="-13500"/>
    <n v="0"/>
    <s v="FED HOUSNG &amp; COMM DEV FND"/>
    <s v="FHCD SHORELINE MNR HM RPR 15"/>
    <s v="PROGRAM YEAR PROJECTS"/>
    <s v="Default"/>
  </r>
  <r>
    <x v="0"/>
    <s v="1124349"/>
    <s v="350047"/>
    <x v="38"/>
    <s v="5590000"/>
    <n v="2015"/>
    <x v="3"/>
    <x v="38"/>
    <n v="0"/>
    <n v="0"/>
    <n v="467.45"/>
    <n v="0"/>
    <n v="-467.45"/>
    <s v="N/A"/>
    <n v="0"/>
    <n v="0"/>
    <n v="40.65"/>
    <n v="20.32"/>
    <n v="0"/>
    <n v="0"/>
    <n v="81.3"/>
    <n v="60.97"/>
    <n v="0"/>
    <n v="0"/>
    <n v="20.32"/>
    <n v="243.89000000000001"/>
    <n v="0"/>
    <s v="FED HOUSNG &amp; COMM DEV FND"/>
    <s v="FHCD SHORELINE MNR HM RPR 15"/>
    <s v="PROGRAM YEAR PROJECTS"/>
    <s v="HOUSING AND COMMUNITY DEVELOPMENT"/>
  </r>
  <r>
    <x v="0"/>
    <s v="1124349"/>
    <s v="350047"/>
    <x v="70"/>
    <s v="5590000"/>
    <n v="2015"/>
    <x v="3"/>
    <x v="70"/>
    <n v="0"/>
    <n v="0"/>
    <n v="37.17"/>
    <n v="0"/>
    <n v="-37.17"/>
    <s v="N/A"/>
    <n v="0"/>
    <n v="0"/>
    <n v="0"/>
    <n v="0"/>
    <n v="0"/>
    <n v="0"/>
    <n v="0"/>
    <n v="0"/>
    <n v="0"/>
    <n v="0"/>
    <n v="0"/>
    <n v="37.17"/>
    <n v="0"/>
    <s v="FED HOUSNG &amp; COMM DEV FND"/>
    <s v="FHCD SHORELINE MNR HM RPR 15"/>
    <s v="PROGRAM YEAR PROJECTS"/>
    <s v="HOUSING AND COMMUNITY DEVELOPMENT"/>
  </r>
  <r>
    <x v="0"/>
    <s v="1124349"/>
    <s v="350047"/>
    <x v="71"/>
    <s v="5590000"/>
    <n v="2015"/>
    <x v="3"/>
    <x v="71"/>
    <n v="0"/>
    <n v="0"/>
    <n v="16.760000000000002"/>
    <n v="0"/>
    <n v="-16.760000000000002"/>
    <s v="N/A"/>
    <n v="0"/>
    <n v="0"/>
    <n v="0"/>
    <n v="0"/>
    <n v="0"/>
    <n v="0"/>
    <n v="0"/>
    <n v="0"/>
    <n v="0"/>
    <n v="0"/>
    <n v="0"/>
    <n v="16.760000000000002"/>
    <n v="0"/>
    <s v="FED HOUSNG &amp; COMM DEV FND"/>
    <s v="FHCD SHORELINE MNR HM RPR 15"/>
    <s v="PROGRAM YEAR PROJECTS"/>
    <s v="HOUSING AND COMMUNITY DEVELOPMENT"/>
  </r>
  <r>
    <x v="0"/>
    <s v="1124349"/>
    <s v="350047"/>
    <x v="72"/>
    <s v="5590000"/>
    <n v="2015"/>
    <x v="3"/>
    <x v="72"/>
    <n v="0"/>
    <n v="0"/>
    <n v="24.48"/>
    <n v="0"/>
    <n v="-24.48"/>
    <s v="N/A"/>
    <n v="0"/>
    <n v="0"/>
    <n v="0"/>
    <n v="0"/>
    <n v="0"/>
    <n v="0"/>
    <n v="0"/>
    <n v="0"/>
    <n v="0"/>
    <n v="0"/>
    <n v="0"/>
    <n v="24.48"/>
    <n v="0"/>
    <s v="FED HOUSNG &amp; COMM DEV FND"/>
    <s v="FHCD SHORELINE MNR HM RPR 15"/>
    <s v="PROGRAM YEAR PROJECTS"/>
    <s v="HOUSING AND COMMUNITY DEVELOPMENT"/>
  </r>
  <r>
    <x v="0"/>
    <s v="1124349"/>
    <s v="350047"/>
    <x v="108"/>
    <s v="5590000"/>
    <n v="2015"/>
    <x v="3"/>
    <x v="108"/>
    <n v="0"/>
    <n v="0"/>
    <n v="56107"/>
    <n v="0"/>
    <n v="-56107"/>
    <s v="N/A"/>
    <n v="0"/>
    <n v="0"/>
    <n v="0"/>
    <n v="0"/>
    <n v="0"/>
    <n v="0"/>
    <n v="0"/>
    <n v="0"/>
    <n v="0"/>
    <n v="0"/>
    <n v="0"/>
    <n v="56107"/>
    <n v="0"/>
    <s v="FED HOUSNG &amp; COMM DEV FND"/>
    <s v="FHCD SHORELINE MNR HM RPR 15"/>
    <s v="PROGRAM YEAR PROJECTS"/>
    <s v="HOUSING AND COMMUNITY DEVELOPMENT"/>
  </r>
  <r>
    <x v="0"/>
    <s v="1124404"/>
    <s v="000000"/>
    <x v="6"/>
    <s v="0000000"/>
    <n v="2015"/>
    <x v="0"/>
    <x v="6"/>
    <n v="0"/>
    <n v="0"/>
    <n v="0"/>
    <n v="0"/>
    <n v="0"/>
    <s v="N/A"/>
    <n v="0"/>
    <n v="0"/>
    <n v="0"/>
    <n v="0"/>
    <n v="0"/>
    <n v="0"/>
    <n v="0"/>
    <n v="0"/>
    <n v="0"/>
    <n v="0"/>
    <n v="0"/>
    <n v="0"/>
    <n v="0"/>
    <s v="FED HOUSNG &amp; COMM DEV FND"/>
    <s v="FHCD DORISTINE DEGRATE"/>
    <s v="DEFAULT"/>
    <s v="Default"/>
  </r>
  <r>
    <x v="0"/>
    <s v="1124404"/>
    <s v="000000"/>
    <x v="9"/>
    <s v="0000000"/>
    <n v="2015"/>
    <x v="0"/>
    <x v="9"/>
    <n v="0"/>
    <n v="0"/>
    <n v="0"/>
    <n v="0"/>
    <n v="0"/>
    <s v="N/A"/>
    <n v="0"/>
    <n v="0"/>
    <n v="0"/>
    <n v="0"/>
    <n v="0"/>
    <n v="0"/>
    <n v="0"/>
    <n v="0"/>
    <n v="0"/>
    <n v="0"/>
    <n v="0"/>
    <n v="0"/>
    <n v="0"/>
    <s v="FED HOUSNG &amp; COMM DEV FND"/>
    <s v="FHCD DORISTINE DEGRATE"/>
    <s v="DEFAULT"/>
    <s v="Default"/>
  </r>
  <r>
    <x v="0"/>
    <s v="1124404"/>
    <s v="000000"/>
    <x v="29"/>
    <s v="0000000"/>
    <n v="2015"/>
    <x v="1"/>
    <x v="29"/>
    <n v="0"/>
    <n v="0"/>
    <n v="0"/>
    <n v="0"/>
    <n v="0"/>
    <s v="N/A"/>
    <n v="0"/>
    <n v="0"/>
    <n v="0"/>
    <n v="0"/>
    <n v="0"/>
    <n v="0"/>
    <n v="0"/>
    <n v="0"/>
    <n v="0"/>
    <n v="0"/>
    <n v="0"/>
    <n v="0"/>
    <n v="0"/>
    <s v="FED HOUSNG &amp; COMM DEV FND"/>
    <s v="FHCD DORISTINE DEGRATE"/>
    <s v="DEFAULT"/>
    <s v="Default"/>
  </r>
  <r>
    <x v="0"/>
    <s v="1124404"/>
    <s v="350002"/>
    <x v="37"/>
    <s v="0000000"/>
    <n v="2015"/>
    <x v="4"/>
    <x v="37"/>
    <n v="0"/>
    <n v="0"/>
    <n v="0"/>
    <n v="0"/>
    <n v="0"/>
    <s v="N/A"/>
    <n v="0"/>
    <n v="0"/>
    <n v="0"/>
    <n v="0"/>
    <n v="0"/>
    <n v="0"/>
    <n v="0"/>
    <n v="0"/>
    <n v="0"/>
    <n v="0"/>
    <n v="0"/>
    <n v="0"/>
    <n v="0"/>
    <s v="FED HOUSNG &amp; COMM DEV FND"/>
    <s v="FHCD DORISTINE DEGRATE"/>
    <s v="IDIS HOME OWNERS REHAB"/>
    <s v="Default"/>
  </r>
  <r>
    <x v="0"/>
    <s v="1124404"/>
    <s v="350002"/>
    <x v="108"/>
    <s v="5590000"/>
    <n v="2015"/>
    <x v="3"/>
    <x v="108"/>
    <n v="0"/>
    <n v="0"/>
    <n v="0"/>
    <n v="0"/>
    <n v="0"/>
    <s v="N/A"/>
    <n v="0"/>
    <n v="0"/>
    <n v="0"/>
    <n v="0"/>
    <n v="0"/>
    <n v="0"/>
    <n v="0"/>
    <n v="0"/>
    <n v="0"/>
    <n v="0"/>
    <n v="0"/>
    <n v="0"/>
    <n v="0"/>
    <s v="FED HOUSNG &amp; COMM DEV FND"/>
    <s v="FHCD DORISTINE DEGRATE"/>
    <s v="IDIS HOME OWNERS REHAB"/>
    <s v="HOUSING AND COMMUNITY DEVELOPMENT"/>
  </r>
  <r>
    <x v="0"/>
    <s v="1124461"/>
    <s v="000000"/>
    <x v="6"/>
    <s v="0000000"/>
    <n v="2015"/>
    <x v="0"/>
    <x v="6"/>
    <n v="0"/>
    <n v="0"/>
    <n v="0"/>
    <n v="0"/>
    <n v="0"/>
    <s v="N/A"/>
    <n v="0"/>
    <n v="0"/>
    <n v="0"/>
    <n v="0"/>
    <n v="0"/>
    <n v="0"/>
    <n v="0"/>
    <n v="0"/>
    <n v="0"/>
    <n v="0"/>
    <n v="0"/>
    <n v="0"/>
    <n v="0"/>
    <s v="FED HOUSNG &amp; COMM DEV FND"/>
    <s v="FHCD LAETITIA KNOX"/>
    <s v="DEFAULT"/>
    <s v="Default"/>
  </r>
  <r>
    <x v="0"/>
    <s v="1124461"/>
    <s v="000000"/>
    <x v="9"/>
    <s v="0000000"/>
    <n v="2015"/>
    <x v="0"/>
    <x v="9"/>
    <n v="0"/>
    <n v="0"/>
    <n v="0"/>
    <n v="0"/>
    <n v="0"/>
    <s v="N/A"/>
    <n v="0"/>
    <n v="0"/>
    <n v="0"/>
    <n v="0"/>
    <n v="0"/>
    <n v="0"/>
    <n v="0"/>
    <n v="0"/>
    <n v="0"/>
    <n v="0"/>
    <n v="0"/>
    <n v="0"/>
    <n v="0"/>
    <s v="FED HOUSNG &amp; COMM DEV FND"/>
    <s v="FHCD LAETITIA KNOX"/>
    <s v="DEFAULT"/>
    <s v="Default"/>
  </r>
  <r>
    <x v="0"/>
    <s v="1124461"/>
    <s v="000000"/>
    <x v="29"/>
    <s v="0000000"/>
    <n v="2015"/>
    <x v="1"/>
    <x v="29"/>
    <n v="0"/>
    <n v="0"/>
    <n v="0"/>
    <n v="0"/>
    <n v="0"/>
    <s v="N/A"/>
    <n v="0"/>
    <n v="0"/>
    <n v="0"/>
    <n v="0"/>
    <n v="0"/>
    <n v="0"/>
    <n v="0"/>
    <n v="0"/>
    <n v="0"/>
    <n v="0"/>
    <n v="0"/>
    <n v="0"/>
    <n v="0"/>
    <s v="FED HOUSNG &amp; COMM DEV FND"/>
    <s v="FHCD LAETITIA KNOX"/>
    <s v="DEFAULT"/>
    <s v="Default"/>
  </r>
  <r>
    <x v="0"/>
    <s v="1124461"/>
    <s v="350002"/>
    <x v="43"/>
    <s v="0000000"/>
    <n v="2015"/>
    <x v="4"/>
    <x v="43"/>
    <n v="0"/>
    <n v="0"/>
    <n v="0"/>
    <n v="0"/>
    <n v="0"/>
    <s v="N/A"/>
    <n v="0"/>
    <n v="0"/>
    <n v="0"/>
    <n v="0"/>
    <n v="0"/>
    <n v="0"/>
    <n v="0"/>
    <n v="0"/>
    <n v="0"/>
    <n v="0"/>
    <n v="0"/>
    <n v="0"/>
    <n v="0"/>
    <s v="FED HOUSNG &amp; COMM DEV FND"/>
    <s v="FHCD LAETITIA KNOX"/>
    <s v="IDIS HOME OWNERS REHAB"/>
    <s v="Default"/>
  </r>
  <r>
    <x v="0"/>
    <s v="1124461"/>
    <s v="350002"/>
    <x v="37"/>
    <s v="0000000"/>
    <n v="2015"/>
    <x v="4"/>
    <x v="37"/>
    <n v="0"/>
    <n v="0"/>
    <n v="0"/>
    <n v="0"/>
    <n v="0"/>
    <s v="N/A"/>
    <n v="0"/>
    <n v="0"/>
    <n v="0"/>
    <n v="0"/>
    <n v="0"/>
    <n v="0"/>
    <n v="0"/>
    <n v="0"/>
    <n v="0"/>
    <n v="0"/>
    <n v="0"/>
    <n v="0"/>
    <n v="0"/>
    <s v="FED HOUSNG &amp; COMM DEV FND"/>
    <s v="FHCD LAETITIA KNOX"/>
    <s v="IDIS HOME OWNERS REHAB"/>
    <s v="Default"/>
  </r>
  <r>
    <x v="0"/>
    <s v="1124461"/>
    <s v="350002"/>
    <x v="108"/>
    <s v="5590000"/>
    <n v="2015"/>
    <x v="3"/>
    <x v="108"/>
    <n v="0"/>
    <n v="0"/>
    <n v="0"/>
    <n v="0"/>
    <n v="0"/>
    <s v="N/A"/>
    <n v="0"/>
    <n v="0"/>
    <n v="0"/>
    <n v="0"/>
    <n v="0"/>
    <n v="0"/>
    <n v="0"/>
    <n v="0"/>
    <n v="0"/>
    <n v="0"/>
    <n v="0"/>
    <n v="0"/>
    <n v="0"/>
    <s v="FED HOUSNG &amp; COMM DEV FND"/>
    <s v="FHCD LAETITIA KNOX"/>
    <s v="IDIS HOME OWNERS REHAB"/>
    <s v="HOUSING AND COMMUNITY DEVELOPMENT"/>
  </r>
  <r>
    <x v="0"/>
    <s v="1124496"/>
    <s v="000000"/>
    <x v="6"/>
    <s v="0000000"/>
    <n v="2015"/>
    <x v="0"/>
    <x v="6"/>
    <n v="0"/>
    <n v="0"/>
    <n v="0"/>
    <n v="0"/>
    <n v="0"/>
    <s v="N/A"/>
    <n v="0"/>
    <n v="0"/>
    <n v="0"/>
    <n v="0"/>
    <n v="0"/>
    <n v="0"/>
    <n v="0"/>
    <n v="0"/>
    <n v="0"/>
    <n v="0"/>
    <n v="0"/>
    <n v="0"/>
    <n v="0"/>
    <s v="FED HOUSNG &amp; COMM DEV FND"/>
    <s v="FHCD MARJORIE BURDICK"/>
    <s v="DEFAULT"/>
    <s v="Default"/>
  </r>
  <r>
    <x v="0"/>
    <s v="1124496"/>
    <s v="000000"/>
    <x v="9"/>
    <s v="0000000"/>
    <n v="2015"/>
    <x v="0"/>
    <x v="9"/>
    <n v="0"/>
    <n v="0"/>
    <n v="0"/>
    <n v="0"/>
    <n v="0"/>
    <s v="N/A"/>
    <n v="0"/>
    <n v="0"/>
    <n v="0"/>
    <n v="0"/>
    <n v="0"/>
    <n v="0"/>
    <n v="0"/>
    <n v="0"/>
    <n v="0"/>
    <n v="0"/>
    <n v="0"/>
    <n v="0"/>
    <n v="0"/>
    <s v="FED HOUSNG &amp; COMM DEV FND"/>
    <s v="FHCD MARJORIE BURDICK"/>
    <s v="DEFAULT"/>
    <s v="Default"/>
  </r>
  <r>
    <x v="0"/>
    <s v="1124496"/>
    <s v="000000"/>
    <x v="29"/>
    <s v="0000000"/>
    <n v="2015"/>
    <x v="1"/>
    <x v="29"/>
    <n v="0"/>
    <n v="0"/>
    <n v="0"/>
    <n v="0"/>
    <n v="0"/>
    <s v="N/A"/>
    <n v="0"/>
    <n v="0"/>
    <n v="0"/>
    <n v="0"/>
    <n v="0"/>
    <n v="0"/>
    <n v="0"/>
    <n v="0"/>
    <n v="0"/>
    <n v="0"/>
    <n v="0"/>
    <n v="0"/>
    <n v="0"/>
    <s v="FED HOUSNG &amp; COMM DEV FND"/>
    <s v="FHCD MARJORIE BURDICK"/>
    <s v="DEFAULT"/>
    <s v="Default"/>
  </r>
  <r>
    <x v="0"/>
    <s v="1124496"/>
    <s v="350002"/>
    <x v="43"/>
    <s v="0000000"/>
    <n v="2015"/>
    <x v="4"/>
    <x v="43"/>
    <n v="0"/>
    <n v="0"/>
    <n v="0"/>
    <n v="0"/>
    <n v="0"/>
    <s v="N/A"/>
    <n v="0"/>
    <n v="0"/>
    <n v="0"/>
    <n v="0"/>
    <n v="0"/>
    <n v="0"/>
    <n v="0"/>
    <n v="0"/>
    <n v="0"/>
    <n v="0"/>
    <n v="0"/>
    <n v="0"/>
    <n v="0"/>
    <s v="FED HOUSNG &amp; COMM DEV FND"/>
    <s v="FHCD MARJORIE BURDICK"/>
    <s v="IDIS HOME OWNERS REHAB"/>
    <s v="Default"/>
  </r>
  <r>
    <x v="0"/>
    <s v="1124496"/>
    <s v="350002"/>
    <x v="37"/>
    <s v="0000000"/>
    <n v="2015"/>
    <x v="4"/>
    <x v="37"/>
    <n v="0"/>
    <n v="0"/>
    <n v="0"/>
    <n v="0"/>
    <n v="0"/>
    <s v="N/A"/>
    <n v="0"/>
    <n v="0"/>
    <n v="0"/>
    <n v="0"/>
    <n v="0"/>
    <n v="0"/>
    <n v="0"/>
    <n v="0"/>
    <n v="0"/>
    <n v="0"/>
    <n v="0"/>
    <n v="0"/>
    <n v="0"/>
    <s v="FED HOUSNG &amp; COMM DEV FND"/>
    <s v="FHCD MARJORIE BURDICK"/>
    <s v="IDIS HOME OWNERS REHAB"/>
    <s v="Default"/>
  </r>
  <r>
    <x v="0"/>
    <s v="1124496"/>
    <s v="350002"/>
    <x v="108"/>
    <s v="5590000"/>
    <n v="2015"/>
    <x v="3"/>
    <x v="108"/>
    <n v="0"/>
    <n v="0"/>
    <n v="0"/>
    <n v="0"/>
    <n v="0"/>
    <s v="N/A"/>
    <n v="0"/>
    <n v="0"/>
    <n v="0"/>
    <n v="0"/>
    <n v="0"/>
    <n v="0"/>
    <n v="0"/>
    <n v="0"/>
    <n v="0"/>
    <n v="0"/>
    <n v="0"/>
    <n v="0"/>
    <n v="0"/>
    <s v="FED HOUSNG &amp; COMM DEV FND"/>
    <s v="FHCD MARJORIE BURDICK"/>
    <s v="IDIS HOME OWNERS REHAB"/>
    <s v="HOUSING AND COMMUNITY DEVELOPMENT"/>
  </r>
  <r>
    <x v="0"/>
    <s v="1124522"/>
    <s v="000000"/>
    <x v="6"/>
    <s v="0000000"/>
    <n v="2015"/>
    <x v="0"/>
    <x v="6"/>
    <n v="0"/>
    <n v="0"/>
    <n v="0"/>
    <n v="0"/>
    <n v="0"/>
    <s v="N/A"/>
    <n v="0"/>
    <n v="0"/>
    <n v="1423.5"/>
    <n v="0"/>
    <n v="-1423.5"/>
    <n v="0"/>
    <n v="0"/>
    <n v="0"/>
    <n v="0"/>
    <n v="0"/>
    <n v="0"/>
    <n v="0"/>
    <n v="0"/>
    <s v="FED HOUSNG &amp; COMM DEV FND"/>
    <s v="FHCD LAURA HARRINGTON"/>
    <s v="DEFAULT"/>
    <s v="Default"/>
  </r>
  <r>
    <x v="0"/>
    <s v="1124522"/>
    <s v="000000"/>
    <x v="9"/>
    <s v="0000000"/>
    <n v="2015"/>
    <x v="0"/>
    <x v="9"/>
    <n v="0"/>
    <n v="0"/>
    <n v="334.77"/>
    <n v="0"/>
    <n v="-334.77"/>
    <s v="N/A"/>
    <n v="0"/>
    <n v="0"/>
    <n v="0"/>
    <n v="0"/>
    <n v="334.77"/>
    <n v="0"/>
    <n v="0"/>
    <n v="0"/>
    <n v="0"/>
    <n v="0"/>
    <n v="0"/>
    <n v="0"/>
    <n v="0"/>
    <s v="FED HOUSNG &amp; COMM DEV FND"/>
    <s v="FHCD LAURA HARRINGTON"/>
    <s v="DEFAULT"/>
    <s v="Default"/>
  </r>
  <r>
    <x v="0"/>
    <s v="1124522"/>
    <s v="000000"/>
    <x v="29"/>
    <s v="0000000"/>
    <n v="2015"/>
    <x v="1"/>
    <x v="29"/>
    <n v="0"/>
    <n v="0"/>
    <n v="-334.77"/>
    <n v="0"/>
    <n v="334.77"/>
    <s v="N/A"/>
    <n v="0"/>
    <n v="0"/>
    <n v="0"/>
    <n v="0"/>
    <n v="-334.77"/>
    <n v="0"/>
    <n v="0"/>
    <n v="0"/>
    <n v="0"/>
    <n v="0"/>
    <n v="0"/>
    <n v="0"/>
    <n v="0"/>
    <s v="FED HOUSNG &amp; COMM DEV FND"/>
    <s v="FHCD LAURA HARRINGTON"/>
    <s v="DEFAULT"/>
    <s v="Default"/>
  </r>
  <r>
    <x v="0"/>
    <s v="1124522"/>
    <s v="350002"/>
    <x v="43"/>
    <s v="0000000"/>
    <n v="2015"/>
    <x v="4"/>
    <x v="43"/>
    <n v="0"/>
    <n v="0"/>
    <n v="8580.9600000000009"/>
    <n v="0"/>
    <n v="-8580.9600000000009"/>
    <s v="N/A"/>
    <n v="0"/>
    <n v="9669.69"/>
    <n v="-1423.5"/>
    <n v="0"/>
    <n v="334.77"/>
    <n v="0"/>
    <n v="0"/>
    <n v="0"/>
    <n v="0"/>
    <n v="0"/>
    <n v="0"/>
    <n v="0"/>
    <n v="0"/>
    <s v="FED HOUSNG &amp; COMM DEV FND"/>
    <s v="FHCD LAURA HARRINGTON"/>
    <s v="IDIS HOME OWNERS REHAB"/>
    <s v="Default"/>
  </r>
  <r>
    <x v="0"/>
    <s v="1124522"/>
    <s v="350002"/>
    <x v="37"/>
    <s v="0000000"/>
    <n v="2015"/>
    <x v="4"/>
    <x v="37"/>
    <n v="0"/>
    <n v="0"/>
    <n v="0"/>
    <n v="0"/>
    <n v="0"/>
    <s v="N/A"/>
    <n v="0"/>
    <n v="0"/>
    <n v="0"/>
    <n v="0"/>
    <n v="0"/>
    <n v="0"/>
    <n v="0"/>
    <n v="0"/>
    <n v="0"/>
    <n v="0"/>
    <n v="0"/>
    <n v="0"/>
    <n v="0"/>
    <s v="FED HOUSNG &amp; COMM DEV FND"/>
    <s v="FHCD LAURA HARRINGTON"/>
    <s v="IDIS HOME OWNERS REHAB"/>
    <s v="Default"/>
  </r>
  <r>
    <x v="0"/>
    <s v="1124522"/>
    <s v="350002"/>
    <x v="108"/>
    <s v="5590000"/>
    <n v="2015"/>
    <x v="3"/>
    <x v="108"/>
    <n v="0"/>
    <n v="0"/>
    <n v="1088.73"/>
    <n v="0"/>
    <n v="-1088.73"/>
    <s v="N/A"/>
    <n v="0"/>
    <n v="1423.5"/>
    <n v="-334.77"/>
    <n v="0"/>
    <n v="0"/>
    <n v="0"/>
    <n v="0"/>
    <n v="0"/>
    <n v="0"/>
    <n v="0"/>
    <n v="0"/>
    <n v="0"/>
    <n v="0"/>
    <s v="FED HOUSNG &amp; COMM DEV FND"/>
    <s v="FHCD LAURA HARRINGTON"/>
    <s v="IDIS HOME OWNERS REHAB"/>
    <s v="HOUSING AND COMMUNITY DEVELOPMENT"/>
  </r>
  <r>
    <x v="0"/>
    <s v="1124530"/>
    <s v="000000"/>
    <x v="6"/>
    <s v="0000000"/>
    <n v="2015"/>
    <x v="0"/>
    <x v="6"/>
    <n v="0"/>
    <n v="0"/>
    <n v="0"/>
    <n v="0"/>
    <n v="0"/>
    <s v="N/A"/>
    <n v="0"/>
    <n v="0"/>
    <n v="0"/>
    <n v="0"/>
    <n v="0"/>
    <n v="0"/>
    <n v="0"/>
    <n v="0"/>
    <n v="0"/>
    <n v="0"/>
    <n v="0"/>
    <n v="0"/>
    <n v="0"/>
    <s v="FED HOUSNG &amp; COMM DEV FND"/>
    <s v="FHCD CASSANDRA POND"/>
    <s v="DEFAULT"/>
    <s v="Default"/>
  </r>
  <r>
    <x v="0"/>
    <s v="1124530"/>
    <s v="000000"/>
    <x v="9"/>
    <s v="0000000"/>
    <n v="2015"/>
    <x v="0"/>
    <x v="9"/>
    <n v="0"/>
    <n v="0"/>
    <n v="0"/>
    <n v="0"/>
    <n v="0"/>
    <s v="N/A"/>
    <n v="0"/>
    <n v="0"/>
    <n v="0"/>
    <n v="0"/>
    <n v="0"/>
    <n v="0"/>
    <n v="0"/>
    <n v="0"/>
    <n v="0"/>
    <n v="0"/>
    <n v="0"/>
    <n v="0"/>
    <n v="0"/>
    <s v="FED HOUSNG &amp; COMM DEV FND"/>
    <s v="FHCD CASSANDRA POND"/>
    <s v="DEFAULT"/>
    <s v="Default"/>
  </r>
  <r>
    <x v="0"/>
    <s v="1124530"/>
    <s v="000000"/>
    <x v="29"/>
    <s v="0000000"/>
    <n v="2015"/>
    <x v="1"/>
    <x v="29"/>
    <n v="0"/>
    <n v="0"/>
    <n v="0"/>
    <n v="0"/>
    <n v="0"/>
    <s v="N/A"/>
    <n v="0"/>
    <n v="0"/>
    <n v="0"/>
    <n v="0"/>
    <n v="0"/>
    <n v="0"/>
    <n v="0"/>
    <n v="0"/>
    <n v="0"/>
    <n v="0"/>
    <n v="0"/>
    <n v="0"/>
    <n v="0"/>
    <s v="FED HOUSNG &amp; COMM DEV FND"/>
    <s v="FHCD CASSANDRA POND"/>
    <s v="DEFAULT"/>
    <s v="Default"/>
  </r>
  <r>
    <x v="0"/>
    <s v="1124530"/>
    <s v="350002"/>
    <x v="43"/>
    <s v="0000000"/>
    <n v="2015"/>
    <x v="4"/>
    <x v="43"/>
    <n v="0"/>
    <n v="0"/>
    <n v="0"/>
    <n v="0"/>
    <n v="0"/>
    <s v="N/A"/>
    <n v="0"/>
    <n v="0"/>
    <n v="0"/>
    <n v="0"/>
    <n v="0"/>
    <n v="0"/>
    <n v="0"/>
    <n v="0"/>
    <n v="0"/>
    <n v="0"/>
    <n v="0"/>
    <n v="0"/>
    <n v="0"/>
    <s v="FED HOUSNG &amp; COMM DEV FND"/>
    <s v="FHCD CASSANDRA POND"/>
    <s v="IDIS HOME OWNERS REHAB"/>
    <s v="Default"/>
  </r>
  <r>
    <x v="0"/>
    <s v="1124530"/>
    <s v="350002"/>
    <x v="37"/>
    <s v="0000000"/>
    <n v="2015"/>
    <x v="4"/>
    <x v="37"/>
    <n v="0"/>
    <n v="0"/>
    <n v="0"/>
    <n v="0"/>
    <n v="0"/>
    <s v="N/A"/>
    <n v="0"/>
    <n v="0"/>
    <n v="0"/>
    <n v="0"/>
    <n v="0"/>
    <n v="0"/>
    <n v="0"/>
    <n v="0"/>
    <n v="0"/>
    <n v="0"/>
    <n v="0"/>
    <n v="0"/>
    <n v="0"/>
    <s v="FED HOUSNG &amp; COMM DEV FND"/>
    <s v="FHCD CASSANDRA POND"/>
    <s v="IDIS HOME OWNERS REHAB"/>
    <s v="Default"/>
  </r>
  <r>
    <x v="0"/>
    <s v="1124530"/>
    <s v="350002"/>
    <x v="108"/>
    <s v="5590000"/>
    <n v="2015"/>
    <x v="3"/>
    <x v="108"/>
    <n v="0"/>
    <n v="0"/>
    <n v="0"/>
    <n v="0"/>
    <n v="0"/>
    <s v="N/A"/>
    <n v="0"/>
    <n v="0"/>
    <n v="0"/>
    <n v="0"/>
    <n v="0"/>
    <n v="0"/>
    <n v="0"/>
    <n v="0"/>
    <n v="0"/>
    <n v="0"/>
    <n v="0"/>
    <n v="0"/>
    <n v="0"/>
    <s v="FED HOUSNG &amp; COMM DEV FND"/>
    <s v="FHCD CASSANDRA POND"/>
    <s v="IDIS HOME OWNERS REHAB"/>
    <s v="HOUSING AND COMMUNITY DEVELOPMENT"/>
  </r>
  <r>
    <x v="0"/>
    <s v="1124706"/>
    <s v="000000"/>
    <x v="6"/>
    <s v="0000000"/>
    <n v="2015"/>
    <x v="0"/>
    <x v="6"/>
    <n v="0"/>
    <n v="0"/>
    <n v="-99999.7"/>
    <n v="0"/>
    <n v="99999.7"/>
    <s v="N/A"/>
    <n v="-100000"/>
    <n v="0.3"/>
    <n v="0"/>
    <n v="0"/>
    <n v="0"/>
    <n v="0"/>
    <n v="0"/>
    <n v="0"/>
    <n v="0"/>
    <n v="0"/>
    <n v="0"/>
    <n v="0"/>
    <n v="0"/>
    <s v="FED HOUSNG &amp; COMM DEV FND"/>
    <s v="FHCD MC CM OF CARE PLANNING"/>
    <s v="DEFAULT"/>
    <s v="Default"/>
  </r>
  <r>
    <x v="0"/>
    <s v="1124706"/>
    <s v="000000"/>
    <x v="9"/>
    <s v="0000000"/>
    <n v="2015"/>
    <x v="0"/>
    <x v="9"/>
    <n v="0"/>
    <n v="0"/>
    <n v="-0.3"/>
    <n v="0"/>
    <n v="0.3"/>
    <s v="N/A"/>
    <n v="0"/>
    <n v="-0.3"/>
    <n v="0"/>
    <n v="0"/>
    <n v="0"/>
    <n v="0"/>
    <n v="0"/>
    <n v="0"/>
    <n v="0"/>
    <n v="0"/>
    <n v="0"/>
    <n v="0"/>
    <n v="0"/>
    <s v="FED HOUSNG &amp; COMM DEV FND"/>
    <s v="FHCD MC CM OF CARE PLANNING"/>
    <s v="DEFAULT"/>
    <s v="Default"/>
  </r>
  <r>
    <x v="0"/>
    <s v="1124706"/>
    <s v="000000"/>
    <x v="29"/>
    <s v="0000000"/>
    <n v="2015"/>
    <x v="1"/>
    <x v="29"/>
    <n v="0"/>
    <n v="0"/>
    <n v="0"/>
    <n v="0"/>
    <n v="0"/>
    <s v="N/A"/>
    <n v="0"/>
    <n v="0"/>
    <n v="0"/>
    <n v="0"/>
    <n v="0"/>
    <n v="0"/>
    <n v="0"/>
    <n v="0"/>
    <n v="0"/>
    <n v="0"/>
    <n v="0"/>
    <n v="0"/>
    <n v="0"/>
    <s v="FED HOUSNG &amp; COMM DEV FND"/>
    <s v="FHCD MC CM OF CARE PLANNING"/>
    <s v="DEFAULT"/>
    <s v="Default"/>
  </r>
  <r>
    <x v="0"/>
    <s v="1124706"/>
    <s v="350100"/>
    <x v="64"/>
    <s v="0000000"/>
    <n v="2015"/>
    <x v="4"/>
    <x v="64"/>
    <n v="0"/>
    <n v="0"/>
    <n v="0"/>
    <n v="0"/>
    <n v="0"/>
    <s v="N/A"/>
    <n v="0"/>
    <n v="0"/>
    <n v="0"/>
    <n v="0"/>
    <n v="0"/>
    <n v="0"/>
    <n v="0"/>
    <n v="0"/>
    <n v="0"/>
    <n v="0"/>
    <n v="0"/>
    <n v="0"/>
    <n v="0"/>
    <s v="FED HOUSNG &amp; COMM DEV FND"/>
    <s v="FHCD MC CM OF CARE PLANNING"/>
    <s v="SAFE HARBORS   MCKINNEY"/>
    <s v="Default"/>
  </r>
  <r>
    <x v="0"/>
    <s v="1124706"/>
    <s v="350100"/>
    <x v="136"/>
    <s v="0000000"/>
    <n v="2015"/>
    <x v="3"/>
    <x v="136"/>
    <n v="0"/>
    <n v="0"/>
    <n v="0"/>
    <n v="0"/>
    <n v="0"/>
    <s v="N/A"/>
    <n v="0"/>
    <n v="0"/>
    <n v="0"/>
    <n v="0"/>
    <n v="0"/>
    <n v="0"/>
    <n v="0"/>
    <n v="0"/>
    <n v="0"/>
    <n v="0"/>
    <n v="0"/>
    <n v="0"/>
    <n v="0"/>
    <s v="FED HOUSNG &amp; COMM DEV FND"/>
    <s v="FHCD MC CM OF CARE PLANNING"/>
    <s v="SAFE HARBORS   MCKINNEY"/>
    <s v="Default"/>
  </r>
  <r>
    <x v="0"/>
    <s v="1124706"/>
    <s v="350100"/>
    <x v="108"/>
    <s v="0000000"/>
    <n v="2015"/>
    <x v="3"/>
    <x v="108"/>
    <n v="0"/>
    <n v="0"/>
    <n v="0"/>
    <n v="0"/>
    <n v="0"/>
    <s v="N/A"/>
    <n v="0"/>
    <n v="0"/>
    <n v="0"/>
    <n v="0"/>
    <n v="0"/>
    <n v="0"/>
    <n v="0"/>
    <n v="0"/>
    <n v="0"/>
    <n v="0"/>
    <n v="0"/>
    <n v="0"/>
    <n v="0"/>
    <s v="FED HOUSNG &amp; COMM DEV FND"/>
    <s v="FHCD MC CM OF CARE PLANNING"/>
    <s v="SAFE HARBORS   MCKINNEY"/>
    <s v="Default"/>
  </r>
  <r>
    <x v="0"/>
    <s v="1124706"/>
    <s v="350101"/>
    <x v="136"/>
    <s v="0000000"/>
    <n v="2015"/>
    <x v="3"/>
    <x v="136"/>
    <n v="0"/>
    <n v="0"/>
    <n v="0"/>
    <n v="0"/>
    <n v="0"/>
    <s v="N/A"/>
    <n v="0"/>
    <n v="0"/>
    <n v="0"/>
    <n v="0"/>
    <n v="0"/>
    <n v="0"/>
    <n v="0"/>
    <n v="0"/>
    <n v="0"/>
    <n v="0"/>
    <n v="0"/>
    <n v="0"/>
    <n v="0"/>
    <s v="FED HOUSNG &amp; COMM DEV FND"/>
    <s v="FHCD MC CM OF CARE PLANNING"/>
    <s v="MCKINNEY ADMIN"/>
    <s v="Default"/>
  </r>
  <r>
    <x v="0"/>
    <s v="1124706"/>
    <s v="350101"/>
    <x v="136"/>
    <s v="5590000"/>
    <n v="2015"/>
    <x v="3"/>
    <x v="136"/>
    <n v="0"/>
    <n v="0"/>
    <n v="0"/>
    <n v="0"/>
    <n v="0"/>
    <s v="N/A"/>
    <n v="0"/>
    <n v="0"/>
    <n v="0"/>
    <n v="0"/>
    <n v="0"/>
    <n v="0"/>
    <n v="0"/>
    <n v="0"/>
    <n v="0"/>
    <n v="0"/>
    <n v="0"/>
    <n v="0"/>
    <n v="0"/>
    <s v="FED HOUSNG &amp; COMM DEV FND"/>
    <s v="FHCD MC CM OF CARE PLANNING"/>
    <s v="MCKINNEY ADMIN"/>
    <s v="HOUSING AND COMMUNITY DEVELOPMENT"/>
  </r>
  <r>
    <x v="0"/>
    <s v="1124706"/>
    <s v="350101"/>
    <x v="108"/>
    <s v="0000000"/>
    <n v="2015"/>
    <x v="3"/>
    <x v="108"/>
    <n v="0"/>
    <n v="0"/>
    <n v="0"/>
    <n v="0"/>
    <n v="0"/>
    <s v="N/A"/>
    <n v="0"/>
    <n v="0"/>
    <n v="0"/>
    <n v="0"/>
    <n v="0"/>
    <n v="0"/>
    <n v="0"/>
    <n v="0"/>
    <n v="0"/>
    <n v="0"/>
    <n v="0"/>
    <n v="0"/>
    <n v="0"/>
    <s v="FED HOUSNG &amp; COMM DEV FND"/>
    <s v="FHCD MC CM OF CARE PLANNING"/>
    <s v="MCKINNEY ADMIN"/>
    <s v="Default"/>
  </r>
  <r>
    <x v="0"/>
    <s v="1124706"/>
    <s v="350101"/>
    <x v="108"/>
    <s v="5590000"/>
    <n v="2015"/>
    <x v="3"/>
    <x v="108"/>
    <n v="0"/>
    <n v="0"/>
    <n v="0"/>
    <n v="0"/>
    <n v="0"/>
    <s v="N/A"/>
    <n v="0"/>
    <n v="0"/>
    <n v="0"/>
    <n v="0"/>
    <n v="0"/>
    <n v="0"/>
    <n v="0"/>
    <n v="0"/>
    <n v="0"/>
    <n v="0"/>
    <n v="0"/>
    <n v="0"/>
    <n v="0"/>
    <s v="FED HOUSNG &amp; COMM DEV FND"/>
    <s v="FHCD MC CM OF CARE PLANNING"/>
    <s v="MCKINNEY ADMIN"/>
    <s v="HOUSING AND COMMUNITY DEVELOPMENT"/>
  </r>
  <r>
    <x v="0"/>
    <s v="1124876"/>
    <s v="000000"/>
    <x v="6"/>
    <s v="0000000"/>
    <n v="2015"/>
    <x v="0"/>
    <x v="6"/>
    <n v="0"/>
    <n v="0"/>
    <n v="-181.96"/>
    <n v="0"/>
    <n v="181.96"/>
    <s v="N/A"/>
    <n v="0"/>
    <n v="0"/>
    <n v="-3841.64"/>
    <n v="0"/>
    <n v="0"/>
    <n v="0"/>
    <n v="0"/>
    <n v="0"/>
    <n v="0"/>
    <n v="0"/>
    <n v="0"/>
    <n v="3659.6800000000003"/>
    <n v="0"/>
    <s v="FED HOUSNG &amp; COMM DEV FND"/>
    <s v="FHCD VVLP14"/>
    <s v="DEFAULT"/>
    <s v="Default"/>
  </r>
  <r>
    <x v="0"/>
    <s v="1124876"/>
    <s v="000000"/>
    <x v="9"/>
    <s v="0000000"/>
    <n v="2015"/>
    <x v="0"/>
    <x v="9"/>
    <n v="0"/>
    <n v="0"/>
    <n v="0"/>
    <n v="0"/>
    <n v="0"/>
    <s v="N/A"/>
    <n v="0"/>
    <n v="0"/>
    <n v="0"/>
    <n v="0"/>
    <n v="0"/>
    <n v="0"/>
    <n v="0"/>
    <n v="0"/>
    <n v="0"/>
    <n v="0"/>
    <n v="0"/>
    <n v="0"/>
    <n v="0"/>
    <s v="FED HOUSNG &amp; COMM DEV FND"/>
    <s v="FHCD VVLP14"/>
    <s v="DEFAULT"/>
    <s v="Default"/>
  </r>
  <r>
    <x v="0"/>
    <s v="1124876"/>
    <s v="000000"/>
    <x v="29"/>
    <s v="0000000"/>
    <n v="2015"/>
    <x v="1"/>
    <x v="29"/>
    <n v="0"/>
    <n v="0"/>
    <n v="0"/>
    <n v="0"/>
    <n v="0"/>
    <s v="N/A"/>
    <n v="0"/>
    <n v="0"/>
    <n v="0"/>
    <n v="0"/>
    <n v="0"/>
    <n v="0"/>
    <n v="0"/>
    <n v="0"/>
    <n v="0"/>
    <n v="0"/>
    <n v="0"/>
    <n v="0"/>
    <n v="0"/>
    <s v="FED HOUSNG &amp; COMM DEV FND"/>
    <s v="FHCD VVLP14"/>
    <s v="DEFAULT"/>
    <s v="Default"/>
  </r>
  <r>
    <x v="0"/>
    <s v="1124876"/>
    <s v="350105"/>
    <x v="64"/>
    <s v="0000000"/>
    <n v="2015"/>
    <x v="4"/>
    <x v="64"/>
    <n v="0"/>
    <n v="0"/>
    <n v="-63257.71"/>
    <n v="0"/>
    <n v="63257.71"/>
    <s v="N/A"/>
    <n v="0"/>
    <n v="0"/>
    <n v="0"/>
    <n v="0"/>
    <n v="-14968.61"/>
    <n v="-5423.24"/>
    <n v="-7739.09"/>
    <n v="-5859"/>
    <n v="-4896.78"/>
    <n v="-4759.47"/>
    <n v="-10188.09"/>
    <n v="-9423.43"/>
    <n v="0"/>
    <s v="FED HOUSNG &amp; COMM DEV FND"/>
    <s v="FHCD VVLP14"/>
    <s v="VIETNAM VETERANS TRANSTL"/>
    <s v="Default"/>
  </r>
  <r>
    <x v="0"/>
    <s v="1124876"/>
    <s v="350105"/>
    <x v="64"/>
    <s v="5590000"/>
    <n v="2015"/>
    <x v="4"/>
    <x v="64"/>
    <n v="0"/>
    <n v="0"/>
    <n v="3841.64"/>
    <n v="0"/>
    <n v="-3841.64"/>
    <s v="N/A"/>
    <n v="0"/>
    <n v="0"/>
    <n v="0"/>
    <n v="0"/>
    <n v="3841.64"/>
    <n v="0"/>
    <n v="0"/>
    <n v="0"/>
    <n v="0"/>
    <n v="0"/>
    <n v="0"/>
    <n v="0"/>
    <n v="0"/>
    <s v="FED HOUSNG &amp; COMM DEV FND"/>
    <s v="FHCD VVLP14"/>
    <s v="VIETNAM VETERANS TRANSTL"/>
    <s v="HOUSING AND COMMUNITY DEVELOPMENT"/>
  </r>
  <r>
    <x v="0"/>
    <s v="1124876"/>
    <s v="350105"/>
    <x v="38"/>
    <s v="5590000"/>
    <n v="2015"/>
    <x v="3"/>
    <x v="38"/>
    <n v="0"/>
    <n v="0"/>
    <n v="648.84"/>
    <n v="0"/>
    <n v="-648.84"/>
    <s v="N/A"/>
    <n v="0"/>
    <n v="0"/>
    <n v="0"/>
    <n v="0"/>
    <n v="313.89"/>
    <n v="158.66"/>
    <n v="176.29"/>
    <n v="0"/>
    <n v="0"/>
    <n v="0"/>
    <n v="0"/>
    <n v="0"/>
    <n v="0"/>
    <s v="FED HOUSNG &amp; COMM DEV FND"/>
    <s v="FHCD VVLP14"/>
    <s v="VIETNAM VETERANS TRANSTL"/>
    <s v="HOUSING AND COMMUNITY DEVELOPMENT"/>
  </r>
  <r>
    <x v="0"/>
    <s v="1124876"/>
    <s v="350105"/>
    <x v="70"/>
    <s v="5590000"/>
    <n v="2015"/>
    <x v="3"/>
    <x v="70"/>
    <n v="0"/>
    <n v="0"/>
    <n v="215.86"/>
    <n v="0"/>
    <n v="-215.86"/>
    <s v="N/A"/>
    <n v="0"/>
    <n v="0"/>
    <n v="0"/>
    <n v="0"/>
    <n v="208.4"/>
    <n v="109.09"/>
    <n v="0"/>
    <n v="0"/>
    <n v="54.51"/>
    <n v="-156.14000000000001"/>
    <n v="0"/>
    <n v="0"/>
    <n v="0"/>
    <s v="FED HOUSNG &amp; COMM DEV FND"/>
    <s v="FHCD VVLP14"/>
    <s v="VIETNAM VETERANS TRANSTL"/>
    <s v="HOUSING AND COMMUNITY DEVELOPMENT"/>
  </r>
  <r>
    <x v="0"/>
    <s v="1124876"/>
    <s v="350105"/>
    <x v="71"/>
    <s v="5590000"/>
    <n v="2015"/>
    <x v="3"/>
    <x v="71"/>
    <n v="0"/>
    <n v="0"/>
    <n v="275.32"/>
    <n v="0"/>
    <n v="-275.32"/>
    <s v="N/A"/>
    <n v="0"/>
    <n v="0"/>
    <n v="0"/>
    <n v="0"/>
    <n v="275.32"/>
    <n v="33.9"/>
    <n v="0"/>
    <n v="0"/>
    <n v="20.88"/>
    <n v="-54.78"/>
    <n v="0"/>
    <n v="0"/>
    <n v="0"/>
    <s v="FED HOUSNG &amp; COMM DEV FND"/>
    <s v="FHCD VVLP14"/>
    <s v="VIETNAM VETERANS TRANSTL"/>
    <s v="HOUSING AND COMMUNITY DEVELOPMENT"/>
  </r>
  <r>
    <x v="0"/>
    <s v="1124876"/>
    <s v="350105"/>
    <x v="72"/>
    <s v="5590000"/>
    <n v="2015"/>
    <x v="3"/>
    <x v="72"/>
    <n v="0"/>
    <n v="0"/>
    <n v="331.13"/>
    <n v="0"/>
    <n v="-331.13"/>
    <s v="N/A"/>
    <n v="0"/>
    <n v="0"/>
    <n v="0"/>
    <n v="0"/>
    <n v="331.13"/>
    <n v="40.76"/>
    <n v="0"/>
    <n v="0"/>
    <n v="29.75"/>
    <n v="-70.510000000000005"/>
    <n v="0"/>
    <n v="0"/>
    <n v="0"/>
    <s v="FED HOUSNG &amp; COMM DEV FND"/>
    <s v="FHCD VVLP14"/>
    <s v="VIETNAM VETERANS TRANSTL"/>
    <s v="HOUSING AND COMMUNITY DEVELOPMENT"/>
  </r>
  <r>
    <x v="0"/>
    <s v="1124876"/>
    <s v="350105"/>
    <x v="136"/>
    <s v="5590000"/>
    <n v="2015"/>
    <x v="3"/>
    <x v="136"/>
    <n v="0"/>
    <n v="0"/>
    <n v="-1607.21"/>
    <n v="0"/>
    <n v="1607.21"/>
    <s v="N/A"/>
    <n v="0"/>
    <n v="0"/>
    <n v="0"/>
    <n v="0"/>
    <n v="0"/>
    <n v="0"/>
    <n v="-1607.21"/>
    <n v="0"/>
    <n v="0"/>
    <n v="0"/>
    <n v="0"/>
    <n v="0"/>
    <n v="0"/>
    <s v="FED HOUSNG &amp; COMM DEV FND"/>
    <s v="FHCD VVLP14"/>
    <s v="VIETNAM VETERANS TRANSTL"/>
    <s v="HOUSING AND COMMUNITY DEVELOPMENT"/>
  </r>
  <r>
    <x v="0"/>
    <s v="1124876"/>
    <s v="350105"/>
    <x v="108"/>
    <s v="5590000"/>
    <n v="2015"/>
    <x v="3"/>
    <x v="108"/>
    <n v="0"/>
    <n v="0"/>
    <n v="57902.71"/>
    <n v="0"/>
    <n v="-57902.71"/>
    <s v="N/A"/>
    <n v="-308.36"/>
    <n v="0"/>
    <n v="0"/>
    <n v="0"/>
    <n v="9931.59"/>
    <n v="5423.24"/>
    <n v="7729.47"/>
    <n v="5859"/>
    <n v="4896.78"/>
    <n v="4759.47"/>
    <n v="10188.09"/>
    <n v="9423.43"/>
    <n v="0"/>
    <s v="FED HOUSNG &amp; COMM DEV FND"/>
    <s v="FHCD VVLP14"/>
    <s v="VIETNAM VETERANS TRANSTL"/>
    <s v="HOUSING AND COMMUNITY DEVELOPMENT"/>
  </r>
  <r>
    <x v="0"/>
    <s v="1124876"/>
    <s v="350105"/>
    <x v="132"/>
    <s v="5590000"/>
    <n v="2015"/>
    <x v="3"/>
    <x v="132"/>
    <n v="0"/>
    <n v="0"/>
    <n v="16.080000000000002"/>
    <n v="0"/>
    <n v="-16.080000000000002"/>
    <s v="N/A"/>
    <n v="0"/>
    <n v="0"/>
    <n v="0"/>
    <n v="16.080000000000002"/>
    <n v="0"/>
    <n v="0"/>
    <n v="0"/>
    <n v="0"/>
    <n v="0"/>
    <n v="0"/>
    <n v="0"/>
    <n v="0"/>
    <n v="0"/>
    <s v="FED HOUSNG &amp; COMM DEV FND"/>
    <s v="FHCD VVLP14"/>
    <s v="VIETNAM VETERANS TRANSTL"/>
    <s v="HOUSING AND COMMUNITY DEVELOPMENT"/>
  </r>
  <r>
    <x v="0"/>
    <s v="1124876"/>
    <s v="350105"/>
    <x v="82"/>
    <s v="5590000"/>
    <n v="2015"/>
    <x v="3"/>
    <x v="82"/>
    <n v="0"/>
    <n v="0"/>
    <n v="2.27"/>
    <n v="0"/>
    <n v="-2.27"/>
    <s v="N/A"/>
    <n v="0"/>
    <n v="0"/>
    <n v="0"/>
    <n v="2.27"/>
    <n v="0"/>
    <n v="0"/>
    <n v="0"/>
    <n v="0"/>
    <n v="0"/>
    <n v="0"/>
    <n v="0"/>
    <n v="0"/>
    <n v="0"/>
    <s v="FED HOUSNG &amp; COMM DEV FND"/>
    <s v="FHCD VVLP14"/>
    <s v="VIETNAM VETERANS TRANSTL"/>
    <s v="HOUSING AND COMMUNITY DEVELOPMENT"/>
  </r>
  <r>
    <x v="0"/>
    <s v="1124876"/>
    <s v="350105"/>
    <x v="84"/>
    <s v="5590000"/>
    <n v="2015"/>
    <x v="3"/>
    <x v="84"/>
    <n v="0"/>
    <n v="0"/>
    <n v="31.650000000000002"/>
    <n v="0"/>
    <n v="-31.650000000000002"/>
    <s v="N/A"/>
    <n v="0"/>
    <n v="0"/>
    <n v="0"/>
    <n v="0"/>
    <n v="31.650000000000002"/>
    <n v="0"/>
    <n v="0"/>
    <n v="0"/>
    <n v="0"/>
    <n v="0"/>
    <n v="0"/>
    <n v="0"/>
    <n v="0"/>
    <s v="FED HOUSNG &amp; COMM DEV FND"/>
    <s v="FHCD VVLP14"/>
    <s v="VIETNAM VETERANS TRANSTL"/>
    <s v="HOUSING AND COMMUNITY DEVELOPMENT"/>
  </r>
  <r>
    <x v="0"/>
    <s v="1124876"/>
    <s v="350105"/>
    <x v="85"/>
    <s v="5590000"/>
    <n v="2015"/>
    <x v="3"/>
    <x v="85"/>
    <n v="0"/>
    <n v="0"/>
    <n v="171.31"/>
    <n v="0"/>
    <n v="-171.31"/>
    <s v="N/A"/>
    <n v="0"/>
    <n v="0"/>
    <n v="0"/>
    <n v="0"/>
    <n v="171.31"/>
    <n v="0"/>
    <n v="0"/>
    <n v="0"/>
    <n v="0"/>
    <n v="0"/>
    <n v="0"/>
    <n v="0"/>
    <n v="0"/>
    <s v="FED HOUSNG &amp; COMM DEV FND"/>
    <s v="FHCD VVLP14"/>
    <s v="VIETNAM VETERANS TRANSTL"/>
    <s v="HOUSING AND COMMUNITY DEVELOPMENT"/>
  </r>
  <r>
    <x v="0"/>
    <s v="1124876"/>
    <s v="350105"/>
    <x v="86"/>
    <s v="5590000"/>
    <n v="2015"/>
    <x v="3"/>
    <x v="86"/>
    <n v="0"/>
    <n v="0"/>
    <n v="46.12"/>
    <n v="0"/>
    <n v="-46.12"/>
    <s v="N/A"/>
    <n v="0"/>
    <n v="0"/>
    <n v="0"/>
    <n v="0"/>
    <n v="46.12"/>
    <n v="0"/>
    <n v="0"/>
    <n v="0"/>
    <n v="0"/>
    <n v="0"/>
    <n v="0"/>
    <n v="0"/>
    <n v="0"/>
    <s v="FED HOUSNG &amp; COMM DEV FND"/>
    <s v="FHCD VVLP14"/>
    <s v="VIETNAM VETERANS TRANSTL"/>
    <s v="HOUSING AND COMMUNITY DEVELOPMENT"/>
  </r>
  <r>
    <x v="0"/>
    <s v="1124876"/>
    <s v="350105"/>
    <x v="87"/>
    <s v="5590000"/>
    <n v="2015"/>
    <x v="3"/>
    <x v="87"/>
    <n v="0"/>
    <n v="0"/>
    <n v="605.20000000000005"/>
    <n v="0"/>
    <n v="-605.20000000000005"/>
    <s v="N/A"/>
    <n v="0"/>
    <n v="0"/>
    <n v="0"/>
    <n v="605.20000000000005"/>
    <n v="0"/>
    <n v="0"/>
    <n v="0"/>
    <n v="0"/>
    <n v="0"/>
    <n v="0"/>
    <n v="0"/>
    <n v="0"/>
    <n v="0"/>
    <s v="FED HOUSNG &amp; COMM DEV FND"/>
    <s v="FHCD VVLP14"/>
    <s v="VIETNAM VETERANS TRANSTL"/>
    <s v="HOUSING AND COMMUNITY DEVELOPMENT"/>
  </r>
  <r>
    <x v="0"/>
    <s v="1124876"/>
    <s v="350105"/>
    <x v="88"/>
    <s v="5590000"/>
    <n v="2015"/>
    <x v="3"/>
    <x v="88"/>
    <n v="0"/>
    <n v="0"/>
    <n v="50.300000000000004"/>
    <n v="0"/>
    <n v="-50.300000000000004"/>
    <s v="N/A"/>
    <n v="0"/>
    <n v="0"/>
    <n v="0"/>
    <n v="0"/>
    <n v="50.300000000000004"/>
    <n v="0"/>
    <n v="0"/>
    <n v="0"/>
    <n v="0"/>
    <n v="0"/>
    <n v="0"/>
    <n v="0"/>
    <n v="0"/>
    <s v="FED HOUSNG &amp; COMM DEV FND"/>
    <s v="FHCD VVLP14"/>
    <s v="VIETNAM VETERANS TRANSTL"/>
    <s v="HOUSING AND COMMUNITY DEVELOPMENT"/>
  </r>
  <r>
    <x v="0"/>
    <s v="1124876"/>
    <s v="350105"/>
    <x v="89"/>
    <s v="5590000"/>
    <n v="2015"/>
    <x v="3"/>
    <x v="89"/>
    <n v="0"/>
    <n v="0"/>
    <n v="23.23"/>
    <n v="0"/>
    <n v="-23.23"/>
    <s v="N/A"/>
    <n v="0"/>
    <n v="0"/>
    <n v="0"/>
    <n v="12.040000000000001"/>
    <n v="11.19"/>
    <n v="0"/>
    <n v="0"/>
    <n v="0"/>
    <n v="0"/>
    <n v="0"/>
    <n v="0"/>
    <n v="0"/>
    <n v="0"/>
    <s v="FED HOUSNG &amp; COMM DEV FND"/>
    <s v="FHCD VVLP14"/>
    <s v="VIETNAM VETERANS TRANSTL"/>
    <s v="HOUSING AND COMMUNITY DEVELOPMENT"/>
  </r>
  <r>
    <x v="0"/>
    <s v="1124876"/>
    <s v="350105"/>
    <x v="90"/>
    <s v="5590000"/>
    <n v="2015"/>
    <x v="3"/>
    <x v="90"/>
    <n v="0"/>
    <n v="0"/>
    <n v="0.6"/>
    <n v="0"/>
    <n v="-0.6"/>
    <s v="N/A"/>
    <n v="0"/>
    <n v="0"/>
    <n v="0"/>
    <n v="0"/>
    <n v="0.6"/>
    <n v="0"/>
    <n v="0"/>
    <n v="0"/>
    <n v="0"/>
    <n v="0"/>
    <n v="0"/>
    <n v="0"/>
    <n v="0"/>
    <s v="FED HOUSNG &amp; COMM DEV FND"/>
    <s v="FHCD VVLP14"/>
    <s v="VIETNAM VETERANS TRANSTL"/>
    <s v="HOUSING AND COMMUNITY DEVELOPMENT"/>
  </r>
  <r>
    <x v="0"/>
    <s v="1124876"/>
    <s v="350105"/>
    <x v="92"/>
    <s v="5590000"/>
    <n v="2015"/>
    <x v="3"/>
    <x v="92"/>
    <n v="0"/>
    <n v="0"/>
    <n v="2.72"/>
    <n v="0"/>
    <n v="-2.72"/>
    <s v="N/A"/>
    <n v="0"/>
    <n v="0"/>
    <n v="0"/>
    <n v="2.72"/>
    <n v="0"/>
    <n v="0"/>
    <n v="0"/>
    <n v="0"/>
    <n v="0"/>
    <n v="0"/>
    <n v="0"/>
    <n v="0"/>
    <n v="0"/>
    <s v="FED HOUSNG &amp; COMM DEV FND"/>
    <s v="FHCD VVLP14"/>
    <s v="VIETNAM VETERANS TRANSTL"/>
    <s v="HOUSING AND COMMUNITY DEVELOPMENT"/>
  </r>
  <r>
    <x v="0"/>
    <s v="1124876"/>
    <s v="350105"/>
    <x v="47"/>
    <s v="5590000"/>
    <n v="2015"/>
    <x v="3"/>
    <x v="47"/>
    <n v="0"/>
    <n v="0"/>
    <n v="100.5"/>
    <n v="0"/>
    <n v="-100.5"/>
    <s v="N/A"/>
    <n v="0"/>
    <n v="0"/>
    <n v="0"/>
    <n v="76.739999999999995"/>
    <n v="23.76"/>
    <n v="0"/>
    <n v="0"/>
    <n v="0"/>
    <n v="0"/>
    <n v="0"/>
    <n v="0"/>
    <n v="0"/>
    <n v="0"/>
    <s v="FED HOUSNG &amp; COMM DEV FND"/>
    <s v="FHCD VVLP14"/>
    <s v="VIETNAM VETERANS TRANSTL"/>
    <s v="HOUSING AND COMMUNITY DEVELOPMENT"/>
  </r>
  <r>
    <x v="0"/>
    <s v="1124876"/>
    <s v="350105"/>
    <x v="48"/>
    <s v="5590000"/>
    <n v="2015"/>
    <x v="3"/>
    <x v="48"/>
    <n v="0"/>
    <n v="0"/>
    <n v="99.38"/>
    <n v="0"/>
    <n v="-99.38"/>
    <s v="N/A"/>
    <n v="0"/>
    <n v="0"/>
    <n v="0"/>
    <n v="99.38"/>
    <n v="0"/>
    <n v="0"/>
    <n v="0"/>
    <n v="0"/>
    <n v="0"/>
    <n v="0"/>
    <n v="0"/>
    <n v="0"/>
    <n v="0"/>
    <s v="FED HOUSNG &amp; COMM DEV FND"/>
    <s v="FHCD VVLP14"/>
    <s v="VIETNAM VETERANS TRANSTL"/>
    <s v="HOUSING AND COMMUNITY DEVELOPMENT"/>
  </r>
  <r>
    <x v="0"/>
    <s v="1124876"/>
    <s v="350105"/>
    <x v="49"/>
    <s v="5590000"/>
    <n v="2015"/>
    <x v="3"/>
    <x v="49"/>
    <n v="0"/>
    <n v="0"/>
    <n v="21.56"/>
    <n v="0"/>
    <n v="-21.56"/>
    <s v="N/A"/>
    <n v="0"/>
    <n v="0"/>
    <n v="0"/>
    <n v="16.46"/>
    <n v="5.1000000000000005"/>
    <n v="0"/>
    <n v="0"/>
    <n v="0"/>
    <n v="0"/>
    <n v="0"/>
    <n v="0"/>
    <n v="0"/>
    <n v="0"/>
    <s v="FED HOUSNG &amp; COMM DEV FND"/>
    <s v="FHCD VVLP14"/>
    <s v="VIETNAM VETERANS TRANSTL"/>
    <s v="HOUSING AND COMMUNITY DEVELOPMENT"/>
  </r>
  <r>
    <x v="0"/>
    <s v="1124876"/>
    <s v="350105"/>
    <x v="50"/>
    <s v="5590000"/>
    <n v="2015"/>
    <x v="3"/>
    <x v="50"/>
    <n v="0"/>
    <n v="0"/>
    <n v="4.3500000000000005"/>
    <n v="0"/>
    <n v="-4.3500000000000005"/>
    <s v="N/A"/>
    <n v="0"/>
    <n v="0"/>
    <n v="0"/>
    <n v="3.3200000000000003"/>
    <n v="1.03"/>
    <n v="0"/>
    <n v="0"/>
    <n v="0"/>
    <n v="0"/>
    <n v="0"/>
    <n v="0"/>
    <n v="0"/>
    <n v="0"/>
    <s v="FED HOUSNG &amp; COMM DEV FND"/>
    <s v="FHCD VVLP14"/>
    <s v="VIETNAM VETERANS TRANSTL"/>
    <s v="HOUSING AND COMMUNITY DEVELOPMENT"/>
  </r>
  <r>
    <x v="0"/>
    <s v="1124876"/>
    <s v="350105"/>
    <x v="93"/>
    <s v="5590000"/>
    <n v="2015"/>
    <x v="3"/>
    <x v="93"/>
    <n v="0"/>
    <n v="0"/>
    <n v="65.36"/>
    <n v="0"/>
    <n v="-65.36"/>
    <s v="N/A"/>
    <n v="0"/>
    <n v="0"/>
    <n v="0"/>
    <n v="65.36"/>
    <n v="0"/>
    <n v="0"/>
    <n v="0"/>
    <n v="0"/>
    <n v="0"/>
    <n v="0"/>
    <n v="0"/>
    <n v="0"/>
    <n v="0"/>
    <s v="FED HOUSNG &amp; COMM DEV FND"/>
    <s v="FHCD VVLP14"/>
    <s v="VIETNAM VETERANS TRANSTL"/>
    <s v="HOUSING AND COMMUNITY DEVELOPMENT"/>
  </r>
  <r>
    <x v="0"/>
    <s v="1124876"/>
    <s v="350105"/>
    <x v="109"/>
    <s v="5590000"/>
    <n v="2015"/>
    <x v="3"/>
    <x v="109"/>
    <n v="0"/>
    <n v="0"/>
    <n v="86.710000000000008"/>
    <n v="0"/>
    <n v="-86.710000000000008"/>
    <s v="N/A"/>
    <n v="0"/>
    <n v="0"/>
    <n v="0"/>
    <n v="86.710000000000008"/>
    <n v="0"/>
    <n v="0"/>
    <n v="0"/>
    <n v="0"/>
    <n v="0"/>
    <n v="0"/>
    <n v="0"/>
    <n v="0"/>
    <n v="0"/>
    <s v="FED HOUSNG &amp; COMM DEV FND"/>
    <s v="FHCD VVLP14"/>
    <s v="VIETNAM VETERANS TRANSTL"/>
    <s v="HOUSING AND COMMUNITY DEVELOPMENT"/>
  </r>
  <r>
    <x v="0"/>
    <s v="1124876"/>
    <s v="350105"/>
    <x v="100"/>
    <s v="5590000"/>
    <n v="2015"/>
    <x v="3"/>
    <x v="100"/>
    <n v="0"/>
    <n v="0"/>
    <n v="13.72"/>
    <n v="0"/>
    <n v="-13.72"/>
    <s v="N/A"/>
    <n v="0"/>
    <n v="0"/>
    <n v="0"/>
    <n v="13.72"/>
    <n v="0"/>
    <n v="0"/>
    <n v="0"/>
    <n v="0"/>
    <n v="0"/>
    <n v="0"/>
    <n v="0"/>
    <n v="0"/>
    <n v="0"/>
    <s v="FED HOUSNG &amp; COMM DEV FND"/>
    <s v="FHCD VVLP14"/>
    <s v="VIETNAM VETERANS TRANSTL"/>
    <s v="HOUSING AND COMMUNITY DEVELOPMENT"/>
  </r>
  <r>
    <x v="0"/>
    <s v="1124878"/>
    <s v="000000"/>
    <x v="6"/>
    <s v="0000000"/>
    <n v="2015"/>
    <x v="0"/>
    <x v="6"/>
    <n v="0"/>
    <n v="0"/>
    <n v="-15012.52"/>
    <n v="0"/>
    <n v="15012.52"/>
    <s v="N/A"/>
    <n v="0"/>
    <n v="0"/>
    <n v="-15012.52"/>
    <n v="9142.68"/>
    <n v="-9142.68"/>
    <n v="0"/>
    <n v="0"/>
    <n v="0"/>
    <n v="0"/>
    <n v="0"/>
    <n v="0"/>
    <n v="0"/>
    <n v="0"/>
    <s v="FED HOUSNG &amp; COMM DEV FND"/>
    <s v="FHCD CONSEJO MI CASA M14"/>
    <s v="DEFAULT"/>
    <s v="Default"/>
  </r>
  <r>
    <x v="0"/>
    <s v="1124878"/>
    <s v="000000"/>
    <x v="9"/>
    <s v="0000000"/>
    <n v="2015"/>
    <x v="0"/>
    <x v="9"/>
    <n v="0"/>
    <n v="0"/>
    <n v="-5500"/>
    <n v="0"/>
    <n v="5500"/>
    <s v="N/A"/>
    <n v="-5500"/>
    <n v="0"/>
    <n v="0"/>
    <n v="0"/>
    <n v="0"/>
    <n v="0"/>
    <n v="0"/>
    <n v="0"/>
    <n v="0"/>
    <n v="0"/>
    <n v="0"/>
    <n v="0"/>
    <n v="0"/>
    <s v="FED HOUSNG &amp; COMM DEV FND"/>
    <s v="FHCD CONSEJO MI CASA M14"/>
    <s v="DEFAULT"/>
    <s v="Default"/>
  </r>
  <r>
    <x v="0"/>
    <s v="1124878"/>
    <s v="000000"/>
    <x v="142"/>
    <s v="0000000"/>
    <n v="2015"/>
    <x v="0"/>
    <x v="142"/>
    <n v="0"/>
    <n v="0"/>
    <n v="-1573.42"/>
    <n v="0"/>
    <n v="1573.42"/>
    <s v="N/A"/>
    <n v="0"/>
    <n v="0"/>
    <n v="0"/>
    <n v="0"/>
    <n v="0"/>
    <n v="0"/>
    <n v="0"/>
    <n v="-1573.42"/>
    <n v="0"/>
    <n v="0"/>
    <n v="0"/>
    <n v="0"/>
    <n v="0"/>
    <s v="FED HOUSNG &amp; COMM DEV FND"/>
    <s v="FHCD CONSEJO MI CASA M14"/>
    <s v="DEFAULT"/>
    <s v="Default"/>
  </r>
  <r>
    <x v="0"/>
    <s v="1124878"/>
    <s v="000000"/>
    <x v="17"/>
    <s v="0000000"/>
    <n v="2015"/>
    <x v="1"/>
    <x v="17"/>
    <n v="0"/>
    <n v="0"/>
    <n v="4715.29"/>
    <n v="0"/>
    <n v="-4715.29"/>
    <s v="N/A"/>
    <n v="0"/>
    <n v="4715.29"/>
    <n v="0"/>
    <n v="0"/>
    <n v="0"/>
    <n v="0"/>
    <n v="0"/>
    <n v="0"/>
    <n v="0"/>
    <n v="0"/>
    <n v="0"/>
    <n v="0"/>
    <n v="0"/>
    <s v="FED HOUSNG &amp; COMM DEV FND"/>
    <s v="FHCD CONSEJO MI CASA M14"/>
    <s v="DEFAULT"/>
    <s v="Default"/>
  </r>
  <r>
    <x v="0"/>
    <s v="1124878"/>
    <s v="000000"/>
    <x v="29"/>
    <s v="0000000"/>
    <n v="2015"/>
    <x v="1"/>
    <x v="29"/>
    <n v="0"/>
    <n v="0"/>
    <n v="0"/>
    <n v="0"/>
    <n v="0"/>
    <s v="N/A"/>
    <n v="0"/>
    <n v="0"/>
    <n v="0"/>
    <n v="0"/>
    <n v="0"/>
    <n v="0"/>
    <n v="5318.22"/>
    <n v="-5318.22"/>
    <n v="0"/>
    <n v="0"/>
    <n v="0"/>
    <n v="0"/>
    <n v="0"/>
    <s v="FED HOUSNG &amp; COMM DEV FND"/>
    <s v="FHCD CONSEJO MI CASA M14"/>
    <s v="DEFAULT"/>
    <s v="Default"/>
  </r>
  <r>
    <x v="0"/>
    <s v="1124878"/>
    <s v="350102"/>
    <x v="64"/>
    <s v="0000000"/>
    <n v="2015"/>
    <x v="4"/>
    <x v="64"/>
    <n v="0"/>
    <n v="0"/>
    <n v="-42174.86"/>
    <n v="0"/>
    <n v="42174.86"/>
    <s v="N/A"/>
    <n v="5500"/>
    <n v="0"/>
    <n v="0"/>
    <n v="-9142.68"/>
    <n v="-5950.08"/>
    <n v="0"/>
    <n v="-11987.210000000001"/>
    <n v="1573.42"/>
    <n v="-10535.59"/>
    <n v="-6146.59"/>
    <n v="-5486.13"/>
    <n v="0"/>
    <n v="0"/>
    <s v="FED HOUSNG &amp; COMM DEV FND"/>
    <s v="FHCD CONSEJO MI CASA M14"/>
    <s v="MULTISVRC CTRS N E KNG CO"/>
    <s v="Default"/>
  </r>
  <r>
    <x v="0"/>
    <s v="1124878"/>
    <s v="350102"/>
    <x v="38"/>
    <s v="5590000"/>
    <n v="2015"/>
    <x v="3"/>
    <x v="38"/>
    <n v="0"/>
    <n v="0"/>
    <n v="2732.52"/>
    <n v="0"/>
    <n v="-2732.52"/>
    <s v="N/A"/>
    <n v="0"/>
    <n v="0"/>
    <n v="0"/>
    <n v="0"/>
    <n v="2133.14"/>
    <n v="387.83"/>
    <n v="211.55"/>
    <n v="0"/>
    <n v="0"/>
    <n v="0"/>
    <n v="0"/>
    <n v="0"/>
    <n v="0"/>
    <s v="FED HOUSNG &amp; COMM DEV FND"/>
    <s v="FHCD CONSEJO MI CASA M14"/>
    <s v="MULTISVRC CTRS N E KNG CO"/>
    <s v="HOUSING AND COMMUNITY DEVELOPMENT"/>
  </r>
  <r>
    <x v="0"/>
    <s v="1124878"/>
    <s v="350102"/>
    <x v="70"/>
    <s v="5590000"/>
    <n v="2015"/>
    <x v="3"/>
    <x v="70"/>
    <n v="0"/>
    <n v="0"/>
    <n v="946.6"/>
    <n v="0"/>
    <n v="-946.6"/>
    <s v="N/A"/>
    <n v="0"/>
    <n v="0"/>
    <n v="0"/>
    <n v="0"/>
    <n v="378.14"/>
    <n v="568.46"/>
    <n v="0"/>
    <n v="0"/>
    <n v="65.41"/>
    <n v="-65.41"/>
    <n v="0"/>
    <n v="0"/>
    <n v="0"/>
    <s v="FED HOUSNG &amp; COMM DEV FND"/>
    <s v="FHCD CONSEJO MI CASA M14"/>
    <s v="MULTISVRC CTRS N E KNG CO"/>
    <s v="HOUSING AND COMMUNITY DEVELOPMENT"/>
  </r>
  <r>
    <x v="0"/>
    <s v="1124878"/>
    <s v="350102"/>
    <x v="71"/>
    <s v="5590000"/>
    <n v="2015"/>
    <x v="3"/>
    <x v="71"/>
    <n v="0"/>
    <n v="0"/>
    <n v="177.54"/>
    <n v="0"/>
    <n v="-177.54"/>
    <s v="N/A"/>
    <n v="0"/>
    <n v="0"/>
    <n v="0"/>
    <n v="0"/>
    <n v="0"/>
    <n v="177.54"/>
    <n v="0"/>
    <n v="0"/>
    <n v="25.060000000000002"/>
    <n v="-25.060000000000002"/>
    <n v="0"/>
    <n v="0"/>
    <n v="0"/>
    <s v="FED HOUSNG &amp; COMM DEV FND"/>
    <s v="FHCD CONSEJO MI CASA M14"/>
    <s v="MULTISVRC CTRS N E KNG CO"/>
    <s v="HOUSING AND COMMUNITY DEVELOPMENT"/>
  </r>
  <r>
    <x v="0"/>
    <s v="1124878"/>
    <s v="350102"/>
    <x v="72"/>
    <s v="5590000"/>
    <n v="2015"/>
    <x v="3"/>
    <x v="72"/>
    <n v="0"/>
    <n v="0"/>
    <n v="213.53"/>
    <n v="0"/>
    <n v="-213.53"/>
    <s v="N/A"/>
    <n v="0"/>
    <n v="0"/>
    <n v="0"/>
    <n v="0"/>
    <n v="0"/>
    <n v="213.53"/>
    <n v="0"/>
    <n v="0"/>
    <n v="35.69"/>
    <n v="-35.69"/>
    <n v="0"/>
    <n v="0"/>
    <n v="0"/>
    <s v="FED HOUSNG &amp; COMM DEV FND"/>
    <s v="FHCD CONSEJO MI CASA M14"/>
    <s v="MULTISVRC CTRS N E KNG CO"/>
    <s v="HOUSING AND COMMUNITY DEVELOPMENT"/>
  </r>
  <r>
    <x v="0"/>
    <s v="1124878"/>
    <s v="350102"/>
    <x v="136"/>
    <s v="5590000"/>
    <n v="2015"/>
    <x v="3"/>
    <x v="136"/>
    <n v="0"/>
    <n v="0"/>
    <n v="-4179.17"/>
    <n v="0"/>
    <n v="4179.17"/>
    <s v="N/A"/>
    <n v="0"/>
    <n v="0"/>
    <n v="0"/>
    <n v="0"/>
    <n v="0"/>
    <n v="0"/>
    <n v="-3967.62"/>
    <n v="0"/>
    <n v="-211.55"/>
    <n v="0"/>
    <n v="0"/>
    <n v="0"/>
    <n v="0"/>
    <s v="FED HOUSNG &amp; COMM DEV FND"/>
    <s v="FHCD CONSEJO MI CASA M14"/>
    <s v="MULTISVRC CTRS N E KNG CO"/>
    <s v="HOUSING AND COMMUNITY DEVELOPMENT"/>
  </r>
  <r>
    <x v="0"/>
    <s v="1124878"/>
    <s v="350102"/>
    <x v="108"/>
    <s v="0000000"/>
    <n v="2015"/>
    <x v="3"/>
    <x v="108"/>
    <n v="0"/>
    <n v="0"/>
    <n v="-4715.29"/>
    <n v="0"/>
    <n v="4715.29"/>
    <s v="N/A"/>
    <n v="0"/>
    <n v="-4715.29"/>
    <n v="0"/>
    <n v="0"/>
    <n v="0"/>
    <n v="0"/>
    <n v="0"/>
    <n v="0"/>
    <n v="0"/>
    <n v="0"/>
    <n v="0"/>
    <n v="0"/>
    <n v="0"/>
    <s v="FED HOUSNG &amp; COMM DEV FND"/>
    <s v="FHCD CONSEJO MI CASA M14"/>
    <s v="MULTISVRC CTRS N E KNG CO"/>
    <s v="Default"/>
  </r>
  <r>
    <x v="0"/>
    <s v="1124878"/>
    <s v="350102"/>
    <x v="108"/>
    <s v="5590000"/>
    <n v="2015"/>
    <x v="3"/>
    <x v="108"/>
    <n v="0"/>
    <n v="0"/>
    <n v="46687.57"/>
    <n v="0"/>
    <n v="-46687.57"/>
    <s v="N/A"/>
    <n v="-784.71"/>
    <n v="0"/>
    <n v="0"/>
    <n v="9142.68"/>
    <n v="5950.08"/>
    <n v="4892.99"/>
    <n v="5318.22"/>
    <n v="4734.6900000000005"/>
    <n v="5800.9000000000005"/>
    <n v="6146.59"/>
    <n v="5486.13"/>
    <n v="0"/>
    <n v="0"/>
    <s v="FED HOUSNG &amp; COMM DEV FND"/>
    <s v="FHCD CONSEJO MI CASA M14"/>
    <s v="MULTISVRC CTRS N E KNG CO"/>
    <s v="HOUSING AND COMMUNITY DEVELOPMENT"/>
  </r>
  <r>
    <x v="0"/>
    <s v="1124878"/>
    <s v="350102"/>
    <x v="132"/>
    <s v="5590000"/>
    <n v="2015"/>
    <x v="3"/>
    <x v="132"/>
    <n v="0"/>
    <n v="0"/>
    <n v="16.080000000000002"/>
    <n v="0"/>
    <n v="-16.080000000000002"/>
    <s v="N/A"/>
    <n v="0"/>
    <n v="0"/>
    <n v="0"/>
    <n v="16.080000000000002"/>
    <n v="0"/>
    <n v="0"/>
    <n v="0"/>
    <n v="0"/>
    <n v="0"/>
    <n v="0"/>
    <n v="0"/>
    <n v="0"/>
    <n v="0"/>
    <s v="FED HOUSNG &amp; COMM DEV FND"/>
    <s v="FHCD CONSEJO MI CASA M14"/>
    <s v="MULTISVRC CTRS N E KNG CO"/>
    <s v="HOUSING AND COMMUNITY DEVELOPMENT"/>
  </r>
  <r>
    <x v="0"/>
    <s v="1124878"/>
    <s v="350102"/>
    <x v="82"/>
    <s v="5590000"/>
    <n v="2015"/>
    <x v="3"/>
    <x v="82"/>
    <n v="0"/>
    <n v="0"/>
    <n v="2.27"/>
    <n v="0"/>
    <n v="-2.27"/>
    <s v="N/A"/>
    <n v="0"/>
    <n v="0"/>
    <n v="0"/>
    <n v="2.27"/>
    <n v="0"/>
    <n v="0"/>
    <n v="0"/>
    <n v="0"/>
    <n v="0"/>
    <n v="0"/>
    <n v="0"/>
    <n v="0"/>
    <n v="0"/>
    <s v="FED HOUSNG &amp; COMM DEV FND"/>
    <s v="FHCD CONSEJO MI CASA M14"/>
    <s v="MULTISVRC CTRS N E KNG CO"/>
    <s v="HOUSING AND COMMUNITY DEVELOPMENT"/>
  </r>
  <r>
    <x v="0"/>
    <s v="1124878"/>
    <s v="350102"/>
    <x v="84"/>
    <s v="5590000"/>
    <n v="2015"/>
    <x v="3"/>
    <x v="84"/>
    <n v="0"/>
    <n v="0"/>
    <n v="82.14"/>
    <n v="0"/>
    <n v="-82.14"/>
    <s v="N/A"/>
    <n v="0"/>
    <n v="0"/>
    <n v="0"/>
    <n v="82.14"/>
    <n v="0"/>
    <n v="0"/>
    <n v="0"/>
    <n v="0"/>
    <n v="0"/>
    <n v="0"/>
    <n v="0"/>
    <n v="0"/>
    <n v="0"/>
    <s v="FED HOUSNG &amp; COMM DEV FND"/>
    <s v="FHCD CONSEJO MI CASA M14"/>
    <s v="MULTISVRC CTRS N E KNG CO"/>
    <s v="HOUSING AND COMMUNITY DEVELOPMENT"/>
  </r>
  <r>
    <x v="0"/>
    <s v="1124878"/>
    <s v="350102"/>
    <x v="85"/>
    <s v="5590000"/>
    <n v="2015"/>
    <x v="3"/>
    <x v="85"/>
    <n v="0"/>
    <n v="0"/>
    <n v="444.51"/>
    <n v="0"/>
    <n v="-444.51"/>
    <s v="N/A"/>
    <n v="0"/>
    <n v="0"/>
    <n v="0"/>
    <n v="444.51"/>
    <n v="0"/>
    <n v="0"/>
    <n v="0"/>
    <n v="0"/>
    <n v="0"/>
    <n v="0"/>
    <n v="0"/>
    <n v="0"/>
    <n v="0"/>
    <s v="FED HOUSNG &amp; COMM DEV FND"/>
    <s v="FHCD CONSEJO MI CASA M14"/>
    <s v="MULTISVRC CTRS N E KNG CO"/>
    <s v="HOUSING AND COMMUNITY DEVELOPMENT"/>
  </r>
  <r>
    <x v="0"/>
    <s v="1124878"/>
    <s v="350102"/>
    <x v="86"/>
    <s v="5590000"/>
    <n v="2015"/>
    <x v="3"/>
    <x v="86"/>
    <n v="0"/>
    <n v="0"/>
    <n v="119.68"/>
    <n v="0"/>
    <n v="-119.68"/>
    <s v="N/A"/>
    <n v="0"/>
    <n v="0"/>
    <n v="0"/>
    <n v="119.68"/>
    <n v="0"/>
    <n v="0"/>
    <n v="0"/>
    <n v="0"/>
    <n v="0"/>
    <n v="0"/>
    <n v="0"/>
    <n v="0"/>
    <n v="0"/>
    <s v="FED HOUSNG &amp; COMM DEV FND"/>
    <s v="FHCD CONSEJO MI CASA M14"/>
    <s v="MULTISVRC CTRS N E KNG CO"/>
    <s v="HOUSING AND COMMUNITY DEVELOPMENT"/>
  </r>
  <r>
    <x v="0"/>
    <s v="1124878"/>
    <s v="350102"/>
    <x v="87"/>
    <s v="5590000"/>
    <n v="2015"/>
    <x v="3"/>
    <x v="87"/>
    <n v="0"/>
    <n v="0"/>
    <n v="605.20000000000005"/>
    <n v="0"/>
    <n v="-605.20000000000005"/>
    <s v="N/A"/>
    <n v="0"/>
    <n v="0"/>
    <n v="0"/>
    <n v="605.20000000000005"/>
    <n v="0"/>
    <n v="0"/>
    <n v="0"/>
    <n v="0"/>
    <n v="0"/>
    <n v="0"/>
    <n v="0"/>
    <n v="0"/>
    <n v="0"/>
    <s v="FED HOUSNG &amp; COMM DEV FND"/>
    <s v="FHCD CONSEJO MI CASA M14"/>
    <s v="MULTISVRC CTRS N E KNG CO"/>
    <s v="HOUSING AND COMMUNITY DEVELOPMENT"/>
  </r>
  <r>
    <x v="0"/>
    <s v="1124878"/>
    <s v="350102"/>
    <x v="88"/>
    <s v="5590000"/>
    <n v="2015"/>
    <x v="3"/>
    <x v="88"/>
    <n v="0"/>
    <n v="0"/>
    <n v="130.52000000000001"/>
    <n v="0"/>
    <n v="-130.52000000000001"/>
    <s v="N/A"/>
    <n v="0"/>
    <n v="0"/>
    <n v="0"/>
    <n v="130.52000000000001"/>
    <n v="0"/>
    <n v="0"/>
    <n v="0"/>
    <n v="0"/>
    <n v="0"/>
    <n v="0"/>
    <n v="0"/>
    <n v="0"/>
    <n v="0"/>
    <s v="FED HOUSNG &amp; COMM DEV FND"/>
    <s v="FHCD CONSEJO MI CASA M14"/>
    <s v="MULTISVRC CTRS N E KNG CO"/>
    <s v="HOUSING AND COMMUNITY DEVELOPMENT"/>
  </r>
  <r>
    <x v="0"/>
    <s v="1124878"/>
    <s v="350102"/>
    <x v="89"/>
    <s v="5590000"/>
    <n v="2015"/>
    <x v="3"/>
    <x v="89"/>
    <n v="0"/>
    <n v="0"/>
    <n v="41.07"/>
    <n v="0"/>
    <n v="-41.07"/>
    <s v="N/A"/>
    <n v="0"/>
    <n v="0"/>
    <n v="0"/>
    <n v="41.07"/>
    <n v="0"/>
    <n v="0"/>
    <n v="0"/>
    <n v="0"/>
    <n v="0"/>
    <n v="0"/>
    <n v="0"/>
    <n v="0"/>
    <n v="0"/>
    <s v="FED HOUSNG &amp; COMM DEV FND"/>
    <s v="FHCD CONSEJO MI CASA M14"/>
    <s v="MULTISVRC CTRS N E KNG CO"/>
    <s v="HOUSING AND COMMUNITY DEVELOPMENT"/>
  </r>
  <r>
    <x v="0"/>
    <s v="1124878"/>
    <s v="350102"/>
    <x v="90"/>
    <s v="5590000"/>
    <n v="2015"/>
    <x v="3"/>
    <x v="90"/>
    <n v="0"/>
    <n v="0"/>
    <n v="1.55"/>
    <n v="0"/>
    <n v="-1.55"/>
    <s v="N/A"/>
    <n v="0"/>
    <n v="0"/>
    <n v="0"/>
    <n v="1.55"/>
    <n v="0"/>
    <n v="0"/>
    <n v="0"/>
    <n v="0"/>
    <n v="0"/>
    <n v="0"/>
    <n v="0"/>
    <n v="0"/>
    <n v="0"/>
    <s v="FED HOUSNG &amp; COMM DEV FND"/>
    <s v="FHCD CONSEJO MI CASA M14"/>
    <s v="MULTISVRC CTRS N E KNG CO"/>
    <s v="HOUSING AND COMMUNITY DEVELOPMENT"/>
  </r>
  <r>
    <x v="0"/>
    <s v="1124878"/>
    <s v="350102"/>
    <x v="92"/>
    <s v="5590000"/>
    <n v="2015"/>
    <x v="3"/>
    <x v="92"/>
    <n v="0"/>
    <n v="0"/>
    <n v="2.72"/>
    <n v="0"/>
    <n v="-2.72"/>
    <s v="N/A"/>
    <n v="0"/>
    <n v="0"/>
    <n v="0"/>
    <n v="2.72"/>
    <n v="0"/>
    <n v="0"/>
    <n v="0"/>
    <n v="0"/>
    <n v="0"/>
    <n v="0"/>
    <n v="0"/>
    <n v="0"/>
    <n v="0"/>
    <s v="FED HOUSNG &amp; COMM DEV FND"/>
    <s v="FHCD CONSEJO MI CASA M14"/>
    <s v="MULTISVRC CTRS N E KNG CO"/>
    <s v="HOUSING AND COMMUNITY DEVELOPMENT"/>
  </r>
  <r>
    <x v="0"/>
    <s v="1124878"/>
    <s v="350102"/>
    <x v="47"/>
    <s v="5590000"/>
    <n v="2015"/>
    <x v="3"/>
    <x v="47"/>
    <n v="0"/>
    <n v="0"/>
    <n v="138.4"/>
    <n v="0"/>
    <n v="-138.4"/>
    <s v="N/A"/>
    <n v="0"/>
    <n v="0"/>
    <n v="0"/>
    <n v="138.4"/>
    <n v="0"/>
    <n v="0"/>
    <n v="0"/>
    <n v="0"/>
    <n v="0"/>
    <n v="0"/>
    <n v="0"/>
    <n v="0"/>
    <n v="0"/>
    <s v="FED HOUSNG &amp; COMM DEV FND"/>
    <s v="FHCD CONSEJO MI CASA M14"/>
    <s v="MULTISVRC CTRS N E KNG CO"/>
    <s v="HOUSING AND COMMUNITY DEVELOPMENT"/>
  </r>
  <r>
    <x v="0"/>
    <s v="1124878"/>
    <s v="350102"/>
    <x v="48"/>
    <s v="5590000"/>
    <n v="2015"/>
    <x v="3"/>
    <x v="48"/>
    <n v="0"/>
    <n v="0"/>
    <n v="99.38"/>
    <n v="0"/>
    <n v="-99.38"/>
    <s v="N/A"/>
    <n v="0"/>
    <n v="0"/>
    <n v="0"/>
    <n v="99.38"/>
    <n v="0"/>
    <n v="0"/>
    <n v="0"/>
    <n v="0"/>
    <n v="0"/>
    <n v="0"/>
    <n v="0"/>
    <n v="0"/>
    <n v="0"/>
    <s v="FED HOUSNG &amp; COMM DEV FND"/>
    <s v="FHCD CONSEJO MI CASA M14"/>
    <s v="MULTISVRC CTRS N E KNG CO"/>
    <s v="HOUSING AND COMMUNITY DEVELOPMENT"/>
  </r>
  <r>
    <x v="0"/>
    <s v="1124878"/>
    <s v="350102"/>
    <x v="49"/>
    <s v="5590000"/>
    <n v="2015"/>
    <x v="3"/>
    <x v="49"/>
    <n v="0"/>
    <n v="0"/>
    <n v="29.69"/>
    <n v="0"/>
    <n v="-29.69"/>
    <s v="N/A"/>
    <n v="0"/>
    <n v="0"/>
    <n v="0"/>
    <n v="29.69"/>
    <n v="0"/>
    <n v="0"/>
    <n v="0"/>
    <n v="0"/>
    <n v="0"/>
    <n v="0"/>
    <n v="0"/>
    <n v="0"/>
    <n v="0"/>
    <s v="FED HOUSNG &amp; COMM DEV FND"/>
    <s v="FHCD CONSEJO MI CASA M14"/>
    <s v="MULTISVRC CTRS N E KNG CO"/>
    <s v="HOUSING AND COMMUNITY DEVELOPMENT"/>
  </r>
  <r>
    <x v="0"/>
    <s v="1124878"/>
    <s v="350102"/>
    <x v="50"/>
    <s v="5590000"/>
    <n v="2015"/>
    <x v="3"/>
    <x v="50"/>
    <n v="0"/>
    <n v="0"/>
    <n v="5.98"/>
    <n v="0"/>
    <n v="-5.98"/>
    <s v="N/A"/>
    <n v="0"/>
    <n v="0"/>
    <n v="0"/>
    <n v="5.98"/>
    <n v="0"/>
    <n v="0"/>
    <n v="0"/>
    <n v="0"/>
    <n v="0"/>
    <n v="0"/>
    <n v="0"/>
    <n v="0"/>
    <n v="0"/>
    <s v="FED HOUSNG &amp; COMM DEV FND"/>
    <s v="FHCD CONSEJO MI CASA M14"/>
    <s v="MULTISVRC CTRS N E KNG CO"/>
    <s v="HOUSING AND COMMUNITY DEVELOPMENT"/>
  </r>
  <r>
    <x v="0"/>
    <s v="1124878"/>
    <s v="350102"/>
    <x v="93"/>
    <s v="5590000"/>
    <n v="2015"/>
    <x v="3"/>
    <x v="93"/>
    <n v="0"/>
    <n v="0"/>
    <n v="65.36"/>
    <n v="0"/>
    <n v="-65.36"/>
    <s v="N/A"/>
    <n v="0"/>
    <n v="0"/>
    <n v="0"/>
    <n v="65.36"/>
    <n v="0"/>
    <n v="0"/>
    <n v="0"/>
    <n v="0"/>
    <n v="0"/>
    <n v="0"/>
    <n v="0"/>
    <n v="0"/>
    <n v="0"/>
    <s v="FED HOUSNG &amp; COMM DEV FND"/>
    <s v="FHCD CONSEJO MI CASA M14"/>
    <s v="MULTISVRC CTRS N E KNG CO"/>
    <s v="HOUSING AND COMMUNITY DEVELOPMENT"/>
  </r>
  <r>
    <x v="0"/>
    <s v="1124878"/>
    <s v="350102"/>
    <x v="109"/>
    <s v="5590000"/>
    <n v="2015"/>
    <x v="3"/>
    <x v="109"/>
    <n v="0"/>
    <n v="0"/>
    <n v="86.710000000000008"/>
    <n v="0"/>
    <n v="-86.710000000000008"/>
    <s v="N/A"/>
    <n v="0"/>
    <n v="0"/>
    <n v="0"/>
    <n v="86.710000000000008"/>
    <n v="0"/>
    <n v="0"/>
    <n v="0"/>
    <n v="0"/>
    <n v="0"/>
    <n v="0"/>
    <n v="0"/>
    <n v="0"/>
    <n v="0"/>
    <s v="FED HOUSNG &amp; COMM DEV FND"/>
    <s v="FHCD CONSEJO MI CASA M14"/>
    <s v="MULTISVRC CTRS N E KNG CO"/>
    <s v="HOUSING AND COMMUNITY DEVELOPMENT"/>
  </r>
  <r>
    <x v="0"/>
    <s v="1124878"/>
    <s v="350102"/>
    <x v="100"/>
    <s v="5590000"/>
    <n v="2015"/>
    <x v="3"/>
    <x v="100"/>
    <n v="0"/>
    <n v="0"/>
    <n v="13.72"/>
    <n v="0"/>
    <n v="-13.72"/>
    <s v="N/A"/>
    <n v="0"/>
    <n v="0"/>
    <n v="0"/>
    <n v="13.72"/>
    <n v="0"/>
    <n v="0"/>
    <n v="0"/>
    <n v="0"/>
    <n v="0"/>
    <n v="0"/>
    <n v="0"/>
    <n v="0"/>
    <n v="0"/>
    <s v="FED HOUSNG &amp; COMM DEV FND"/>
    <s v="FHCD CONSEJO MI CASA M14"/>
    <s v="MULTISVRC CTRS N E KNG CO"/>
    <s v="HOUSING AND COMMUNITY DEVELOPMENT"/>
  </r>
  <r>
    <x v="0"/>
    <s v="1124943"/>
    <s v="000000"/>
    <x v="6"/>
    <s v="0000000"/>
    <n v="2015"/>
    <x v="0"/>
    <x v="6"/>
    <n v="0"/>
    <n v="0"/>
    <n v="6707"/>
    <n v="0"/>
    <n v="-6707"/>
    <s v="N/A"/>
    <n v="6723"/>
    <n v="-16"/>
    <n v="11527.300000000001"/>
    <n v="-11527.300000000001"/>
    <n v="0"/>
    <n v="0"/>
    <n v="0"/>
    <n v="0"/>
    <n v="0"/>
    <n v="0"/>
    <n v="0"/>
    <n v="0"/>
    <n v="0"/>
    <s v="FED HOUSNG &amp; COMM DEV FND"/>
    <s v="FHCD ADELINA MARTICIO"/>
    <s v="DEFAULT"/>
    <s v="Default"/>
  </r>
  <r>
    <x v="0"/>
    <s v="1124943"/>
    <s v="000000"/>
    <x v="9"/>
    <s v="0000000"/>
    <n v="2015"/>
    <x v="0"/>
    <x v="9"/>
    <n v="0"/>
    <n v="0"/>
    <n v="-6723"/>
    <n v="0"/>
    <n v="6723"/>
    <s v="N/A"/>
    <n v="-6723"/>
    <n v="0"/>
    <n v="0"/>
    <n v="0"/>
    <n v="0"/>
    <n v="0"/>
    <n v="0"/>
    <n v="0"/>
    <n v="0"/>
    <n v="0"/>
    <n v="0"/>
    <n v="0"/>
    <n v="0"/>
    <s v="FED HOUSNG &amp; COMM DEV FND"/>
    <s v="FHCD ADELINA MARTICIO"/>
    <s v="DEFAULT"/>
    <s v="Default"/>
  </r>
  <r>
    <x v="0"/>
    <s v="1124943"/>
    <s v="000000"/>
    <x v="29"/>
    <s v="0000000"/>
    <n v="2015"/>
    <x v="1"/>
    <x v="29"/>
    <n v="0"/>
    <n v="0"/>
    <n v="0"/>
    <n v="0"/>
    <n v="0"/>
    <s v="N/A"/>
    <n v="0"/>
    <n v="0"/>
    <n v="0"/>
    <n v="0"/>
    <n v="0"/>
    <n v="0"/>
    <n v="0"/>
    <n v="0"/>
    <n v="0"/>
    <n v="0"/>
    <n v="0"/>
    <n v="0"/>
    <n v="0"/>
    <s v="FED HOUSNG &amp; COMM DEV FND"/>
    <s v="FHCD ADELINA MARTICIO"/>
    <s v="DEFAULT"/>
    <s v="Default"/>
  </r>
  <r>
    <x v="0"/>
    <s v="1124943"/>
    <s v="350002"/>
    <x v="43"/>
    <s v="0000000"/>
    <n v="2015"/>
    <x v="4"/>
    <x v="43"/>
    <n v="0"/>
    <n v="0"/>
    <n v="-11511.300000000001"/>
    <n v="0"/>
    <n v="11511.300000000001"/>
    <s v="N/A"/>
    <n v="0"/>
    <n v="16"/>
    <n v="-11527.300000000001"/>
    <n v="0"/>
    <n v="0"/>
    <n v="0"/>
    <n v="0"/>
    <n v="0"/>
    <n v="0"/>
    <n v="0"/>
    <n v="0"/>
    <n v="0"/>
    <n v="0"/>
    <s v="FED HOUSNG &amp; COMM DEV FND"/>
    <s v="FHCD ADELINA MARTICIO"/>
    <s v="IDIS HOME OWNERS REHAB"/>
    <s v="Default"/>
  </r>
  <r>
    <x v="0"/>
    <s v="1124943"/>
    <s v="350002"/>
    <x v="37"/>
    <s v="0000000"/>
    <n v="2015"/>
    <x v="4"/>
    <x v="37"/>
    <n v="0"/>
    <n v="0"/>
    <n v="0"/>
    <n v="0"/>
    <n v="0"/>
    <s v="N/A"/>
    <n v="0"/>
    <n v="0"/>
    <n v="0"/>
    <n v="0"/>
    <n v="0"/>
    <n v="0"/>
    <n v="0"/>
    <n v="0"/>
    <n v="0"/>
    <n v="0"/>
    <n v="0"/>
    <n v="0"/>
    <n v="0"/>
    <s v="FED HOUSNG &amp; COMM DEV FND"/>
    <s v="FHCD ADELINA MARTICIO"/>
    <s v="IDIS HOME OWNERS REHAB"/>
    <s v="Default"/>
  </r>
  <r>
    <x v="0"/>
    <s v="1124943"/>
    <s v="350002"/>
    <x v="108"/>
    <s v="5590000"/>
    <n v="2015"/>
    <x v="3"/>
    <x v="108"/>
    <n v="0"/>
    <n v="0"/>
    <n v="11527.300000000001"/>
    <n v="0"/>
    <n v="-11527.300000000001"/>
    <s v="N/A"/>
    <n v="0"/>
    <n v="0"/>
    <n v="11527.300000000001"/>
    <n v="0"/>
    <n v="0"/>
    <n v="0"/>
    <n v="0"/>
    <n v="0"/>
    <n v="0"/>
    <n v="0"/>
    <n v="0"/>
    <n v="0"/>
    <n v="0"/>
    <s v="FED HOUSNG &amp; COMM DEV FND"/>
    <s v="FHCD ADELINA MARTICIO"/>
    <s v="IDIS HOME OWNERS REHAB"/>
    <s v="HOUSING AND COMMUNITY DEVELOPMENT"/>
  </r>
  <r>
    <x v="0"/>
    <s v="1124949"/>
    <s v="000000"/>
    <x v="6"/>
    <s v="0000000"/>
    <n v="2015"/>
    <x v="0"/>
    <x v="6"/>
    <n v="0"/>
    <n v="0"/>
    <n v="0"/>
    <n v="0"/>
    <n v="0"/>
    <s v="N/A"/>
    <n v="1497.96"/>
    <n v="-1497.96"/>
    <n v="0"/>
    <n v="0"/>
    <n v="0"/>
    <n v="0"/>
    <n v="0"/>
    <n v="0"/>
    <n v="0"/>
    <n v="0"/>
    <n v="0"/>
    <n v="0"/>
    <n v="0"/>
    <s v="FED HOUSNG &amp; COMM DEV FND"/>
    <s v="FHCD CHARLES STOCKTON"/>
    <s v="DEFAULT"/>
    <s v="Default"/>
  </r>
  <r>
    <x v="0"/>
    <s v="1124949"/>
    <s v="000000"/>
    <x v="9"/>
    <s v="0000000"/>
    <n v="2015"/>
    <x v="0"/>
    <x v="9"/>
    <n v="0"/>
    <n v="0"/>
    <n v="1497.96"/>
    <n v="0"/>
    <n v="-1497.96"/>
    <s v="N/A"/>
    <n v="1497.96"/>
    <n v="0"/>
    <n v="0"/>
    <n v="0"/>
    <n v="0"/>
    <n v="0"/>
    <n v="0"/>
    <n v="0"/>
    <n v="0"/>
    <n v="0"/>
    <n v="0"/>
    <n v="0"/>
    <n v="0"/>
    <s v="FED HOUSNG &amp; COMM DEV FND"/>
    <s v="FHCD CHARLES STOCKTON"/>
    <s v="DEFAULT"/>
    <s v="Default"/>
  </r>
  <r>
    <x v="0"/>
    <s v="1124949"/>
    <s v="000000"/>
    <x v="29"/>
    <s v="0000000"/>
    <n v="2015"/>
    <x v="1"/>
    <x v="29"/>
    <n v="0"/>
    <n v="0"/>
    <n v="-2995.92"/>
    <n v="0"/>
    <n v="2995.92"/>
    <s v="N/A"/>
    <n v="-2995.92"/>
    <n v="0"/>
    <n v="0"/>
    <n v="0"/>
    <n v="0"/>
    <n v="0"/>
    <n v="0"/>
    <n v="0"/>
    <n v="0"/>
    <n v="0"/>
    <n v="0"/>
    <n v="0"/>
    <n v="0"/>
    <s v="FED HOUSNG &amp; COMM DEV FND"/>
    <s v="FHCD CHARLES STOCKTON"/>
    <s v="DEFAULT"/>
    <s v="Default"/>
  </r>
  <r>
    <x v="0"/>
    <s v="1124949"/>
    <s v="350002"/>
    <x v="43"/>
    <s v="0000000"/>
    <n v="2015"/>
    <x v="4"/>
    <x v="43"/>
    <n v="0"/>
    <n v="0"/>
    <n v="0"/>
    <n v="0"/>
    <n v="0"/>
    <s v="N/A"/>
    <n v="0"/>
    <n v="1497.96"/>
    <n v="0"/>
    <n v="0"/>
    <n v="0"/>
    <n v="0"/>
    <n v="0"/>
    <n v="0"/>
    <n v="0"/>
    <n v="0"/>
    <n v="0"/>
    <n v="-1497.96"/>
    <n v="0"/>
    <s v="FED HOUSNG &amp; COMM DEV FND"/>
    <s v="FHCD CHARLES STOCKTON"/>
    <s v="IDIS HOME OWNERS REHAB"/>
    <s v="Default"/>
  </r>
  <r>
    <x v="0"/>
    <s v="1124949"/>
    <s v="350002"/>
    <x v="37"/>
    <s v="0000000"/>
    <n v="2015"/>
    <x v="4"/>
    <x v="37"/>
    <n v="0"/>
    <n v="0"/>
    <n v="0"/>
    <n v="0"/>
    <n v="0"/>
    <s v="N/A"/>
    <n v="0"/>
    <n v="0"/>
    <n v="0"/>
    <n v="0"/>
    <n v="0"/>
    <n v="0"/>
    <n v="0"/>
    <n v="0"/>
    <n v="0"/>
    <n v="0"/>
    <n v="0"/>
    <n v="0"/>
    <n v="0"/>
    <s v="FED HOUSNG &amp; COMM DEV FND"/>
    <s v="FHCD CHARLES STOCKTON"/>
    <s v="IDIS HOME OWNERS REHAB"/>
    <s v="Default"/>
  </r>
  <r>
    <x v="0"/>
    <s v="1124949"/>
    <s v="350002"/>
    <x v="108"/>
    <s v="5590000"/>
    <n v="2015"/>
    <x v="3"/>
    <x v="108"/>
    <n v="0"/>
    <n v="0"/>
    <n v="1497.96"/>
    <n v="0"/>
    <n v="-1497.96"/>
    <s v="N/A"/>
    <n v="1497.96"/>
    <n v="0"/>
    <n v="0"/>
    <n v="0"/>
    <n v="0"/>
    <n v="0"/>
    <n v="0"/>
    <n v="0"/>
    <n v="0"/>
    <n v="0"/>
    <n v="0"/>
    <n v="0"/>
    <n v="0"/>
    <s v="FED HOUSNG &amp; COMM DEV FND"/>
    <s v="FHCD CHARLES STOCKTON"/>
    <s v="IDIS HOME OWNERS REHAB"/>
    <s v="HOUSING AND COMMUNITY DEVELOPMENT"/>
  </r>
  <r>
    <x v="0"/>
    <s v="1125035"/>
    <s v="000000"/>
    <x v="6"/>
    <s v="0000000"/>
    <n v="2015"/>
    <x v="0"/>
    <x v="6"/>
    <n v="0"/>
    <n v="0"/>
    <n v="4835.8100000000004"/>
    <n v="0"/>
    <n v="-4835.8100000000004"/>
    <s v="N/A"/>
    <n v="0"/>
    <n v="0"/>
    <n v="0"/>
    <n v="0"/>
    <n v="13938.74"/>
    <n v="-13938.74"/>
    <n v="0"/>
    <n v="0"/>
    <n v="0"/>
    <n v="0"/>
    <n v="0"/>
    <n v="4835.8100000000004"/>
    <n v="0"/>
    <s v="FED HOUSNG &amp; COMM DEV FND"/>
    <s v="FHCD HESG FASC 15"/>
    <s v="DEFAULT"/>
    <s v="Default"/>
  </r>
  <r>
    <x v="0"/>
    <s v="1125035"/>
    <s v="000000"/>
    <x v="9"/>
    <s v="0000000"/>
    <n v="2015"/>
    <x v="0"/>
    <x v="9"/>
    <n v="0"/>
    <n v="0"/>
    <n v="0"/>
    <n v="0"/>
    <n v="0"/>
    <s v="N/A"/>
    <n v="0"/>
    <n v="0"/>
    <n v="0"/>
    <n v="0"/>
    <n v="0"/>
    <n v="0"/>
    <n v="0"/>
    <n v="0"/>
    <n v="0"/>
    <n v="0"/>
    <n v="0"/>
    <n v="0"/>
    <n v="0"/>
    <s v="FED HOUSNG &amp; COMM DEV FND"/>
    <s v="FHCD HESG FASC 15"/>
    <s v="DEFAULT"/>
    <s v="Default"/>
  </r>
  <r>
    <x v="0"/>
    <s v="1125035"/>
    <s v="000000"/>
    <x v="29"/>
    <s v="0000000"/>
    <n v="2015"/>
    <x v="1"/>
    <x v="29"/>
    <n v="0"/>
    <n v="0"/>
    <n v="0"/>
    <n v="0"/>
    <n v="0"/>
    <s v="N/A"/>
    <n v="0"/>
    <n v="0"/>
    <n v="0"/>
    <n v="0"/>
    <n v="0"/>
    <n v="0"/>
    <n v="0"/>
    <n v="0"/>
    <n v="0"/>
    <n v="0"/>
    <n v="0"/>
    <n v="0"/>
    <n v="0"/>
    <s v="FED HOUSNG &amp; COMM DEV FND"/>
    <s v="FHCD HESG FASC 15"/>
    <s v="DEFAULT"/>
    <s v="Default"/>
  </r>
  <r>
    <x v="0"/>
    <s v="1125035"/>
    <s v="350206"/>
    <x v="65"/>
    <s v="0000000"/>
    <n v="2015"/>
    <x v="4"/>
    <x v="65"/>
    <n v="0"/>
    <n v="0"/>
    <n v="-25815"/>
    <n v="0"/>
    <n v="25815"/>
    <s v="N/A"/>
    <n v="0"/>
    <n v="0"/>
    <n v="0"/>
    <n v="0"/>
    <n v="-13938.74"/>
    <n v="0"/>
    <n v="-7040.45"/>
    <n v="0"/>
    <n v="0"/>
    <n v="0"/>
    <n v="0"/>
    <n v="-4835.8100000000004"/>
    <n v="0"/>
    <s v="FED HOUSNG &amp; COMM DEV FND"/>
    <s v="FHCD HESG FASC 15"/>
    <s v="ESG PROGRAM"/>
    <s v="Default"/>
  </r>
  <r>
    <x v="0"/>
    <s v="1125035"/>
    <s v="350206"/>
    <x v="108"/>
    <s v="5590000"/>
    <n v="2015"/>
    <x v="3"/>
    <x v="108"/>
    <n v="0"/>
    <n v="0"/>
    <n v="25815"/>
    <n v="0"/>
    <n v="-25815"/>
    <s v="N/A"/>
    <n v="0"/>
    <n v="0"/>
    <n v="0"/>
    <n v="0"/>
    <n v="13938.74"/>
    <n v="0"/>
    <n v="7040.45"/>
    <n v="0"/>
    <n v="0"/>
    <n v="0"/>
    <n v="4835.8100000000004"/>
    <n v="0"/>
    <n v="0"/>
    <s v="FED HOUSNG &amp; COMM DEV FND"/>
    <s v="FHCD HESG FASC 15"/>
    <s v="ESG PROGRAM"/>
    <s v="HOUSING AND COMMUNITY DEVELOPMENT"/>
  </r>
  <r>
    <x v="0"/>
    <s v="1125038"/>
    <s v="000000"/>
    <x v="6"/>
    <s v="0000000"/>
    <n v="2015"/>
    <x v="0"/>
    <x v="6"/>
    <n v="0"/>
    <n v="0"/>
    <n v="0"/>
    <n v="0"/>
    <n v="0"/>
    <s v="N/A"/>
    <n v="0"/>
    <n v="0"/>
    <n v="0"/>
    <n v="0"/>
    <n v="11700"/>
    <n v="-11700"/>
    <n v="0"/>
    <n v="0"/>
    <n v="0"/>
    <n v="0"/>
    <n v="0"/>
    <n v="0"/>
    <n v="0"/>
    <s v="FED HOUSNG &amp; COMM DEV FND"/>
    <s v="FHCD HESG E MEN WIN SHELTER15"/>
    <s v="DEFAULT"/>
    <s v="Default"/>
  </r>
  <r>
    <x v="0"/>
    <s v="1125038"/>
    <s v="000000"/>
    <x v="9"/>
    <s v="0000000"/>
    <n v="2015"/>
    <x v="0"/>
    <x v="9"/>
    <n v="0"/>
    <n v="0"/>
    <n v="14300"/>
    <n v="0"/>
    <n v="-14300"/>
    <s v="N/A"/>
    <n v="0"/>
    <n v="0"/>
    <n v="0"/>
    <n v="0"/>
    <n v="0"/>
    <n v="0"/>
    <n v="0"/>
    <n v="0"/>
    <n v="0"/>
    <n v="0"/>
    <n v="0"/>
    <n v="14300"/>
    <n v="0"/>
    <s v="FED HOUSNG &amp; COMM DEV FND"/>
    <s v="FHCD HESG E MEN WIN SHELTER15"/>
    <s v="DEFAULT"/>
    <s v="Default"/>
  </r>
  <r>
    <x v="0"/>
    <s v="1125038"/>
    <s v="000000"/>
    <x v="29"/>
    <s v="0000000"/>
    <n v="2015"/>
    <x v="1"/>
    <x v="29"/>
    <n v="0"/>
    <n v="0"/>
    <n v="0"/>
    <n v="0"/>
    <n v="0"/>
    <s v="N/A"/>
    <n v="0"/>
    <n v="0"/>
    <n v="0"/>
    <n v="0"/>
    <n v="0"/>
    <n v="0"/>
    <n v="0"/>
    <n v="0"/>
    <n v="0"/>
    <n v="0"/>
    <n v="0"/>
    <n v="0"/>
    <n v="0"/>
    <s v="FED HOUSNG &amp; COMM DEV FND"/>
    <s v="FHCD HESG E MEN WIN SHELTER15"/>
    <s v="DEFAULT"/>
    <s v="Default"/>
  </r>
  <r>
    <x v="0"/>
    <s v="1125038"/>
    <s v="350206"/>
    <x v="62"/>
    <s v="0000000"/>
    <n v="2015"/>
    <x v="4"/>
    <x v="62"/>
    <n v="0"/>
    <n v="0"/>
    <n v="12500"/>
    <n v="0"/>
    <n v="-12500"/>
    <s v="N/A"/>
    <n v="0"/>
    <n v="0"/>
    <n v="0"/>
    <n v="0"/>
    <n v="0"/>
    <n v="0"/>
    <n v="0"/>
    <n v="0"/>
    <n v="0"/>
    <n v="0"/>
    <n v="0"/>
    <n v="12500"/>
    <n v="0"/>
    <s v="FED HOUSNG &amp; COMM DEV FND"/>
    <s v="FHCD HESG E MEN WIN SHELTER15"/>
    <s v="ESG PROGRAM"/>
    <s v="Default"/>
  </r>
  <r>
    <x v="0"/>
    <s v="1125038"/>
    <s v="350206"/>
    <x v="65"/>
    <s v="0000000"/>
    <n v="2015"/>
    <x v="4"/>
    <x v="65"/>
    <n v="0"/>
    <n v="0"/>
    <n v="-26000"/>
    <n v="0"/>
    <n v="26000"/>
    <s v="N/A"/>
    <n v="0"/>
    <n v="0"/>
    <n v="0"/>
    <n v="0"/>
    <n v="-11700"/>
    <n v="0"/>
    <n v="0"/>
    <n v="0"/>
    <n v="0"/>
    <n v="0"/>
    <n v="0"/>
    <n v="-14300"/>
    <n v="0"/>
    <s v="FED HOUSNG &amp; COMM DEV FND"/>
    <s v="FHCD HESG E MEN WIN SHELTER15"/>
    <s v="ESG PROGRAM"/>
    <s v="Default"/>
  </r>
  <r>
    <x v="0"/>
    <s v="1125038"/>
    <s v="350206"/>
    <x v="108"/>
    <s v="5590000"/>
    <n v="2015"/>
    <x v="3"/>
    <x v="108"/>
    <n v="0"/>
    <n v="0"/>
    <n v="13500"/>
    <n v="0"/>
    <n v="-13500"/>
    <s v="N/A"/>
    <n v="0"/>
    <n v="0"/>
    <n v="0"/>
    <n v="0"/>
    <n v="11700"/>
    <n v="0"/>
    <n v="0"/>
    <n v="0"/>
    <n v="0"/>
    <n v="0"/>
    <n v="0"/>
    <n v="1800"/>
    <n v="0"/>
    <s v="FED HOUSNG &amp; COMM DEV FND"/>
    <s v="FHCD HESG E MEN WIN SHELTER15"/>
    <s v="ESG PROGRAM"/>
    <s v="HOUSING AND COMMUNITY DEVELOPMENT"/>
  </r>
  <r>
    <x v="0"/>
    <s v="1125040"/>
    <s v="000000"/>
    <x v="6"/>
    <s v="0000000"/>
    <n v="2015"/>
    <x v="0"/>
    <x v="6"/>
    <n v="0"/>
    <n v="0"/>
    <n v="12500"/>
    <n v="0"/>
    <n v="-12500"/>
    <s v="N/A"/>
    <n v="0"/>
    <n v="0"/>
    <n v="0"/>
    <n v="0"/>
    <n v="12500"/>
    <n v="-12500"/>
    <n v="0"/>
    <n v="0"/>
    <n v="0"/>
    <n v="0"/>
    <n v="0"/>
    <n v="12500"/>
    <n v="0"/>
    <s v="FED HOUSNG &amp; COMM DEV FND"/>
    <s v="FHCD HESG YEAR RD MEN SHEL15"/>
    <s v="DEFAULT"/>
    <s v="Default"/>
  </r>
  <r>
    <x v="0"/>
    <s v="1125040"/>
    <s v="000000"/>
    <x v="9"/>
    <s v="0000000"/>
    <n v="2015"/>
    <x v="0"/>
    <x v="9"/>
    <n v="0"/>
    <n v="0"/>
    <n v="12500"/>
    <n v="0"/>
    <n v="-12500"/>
    <s v="N/A"/>
    <n v="0"/>
    <n v="0"/>
    <n v="0"/>
    <n v="0"/>
    <n v="0"/>
    <n v="0"/>
    <n v="0"/>
    <n v="0"/>
    <n v="0"/>
    <n v="0"/>
    <n v="0"/>
    <n v="12500"/>
    <n v="0"/>
    <s v="FED HOUSNG &amp; COMM DEV FND"/>
    <s v="FHCD HESG YEAR RD MEN SHEL15"/>
    <s v="DEFAULT"/>
    <s v="Default"/>
  </r>
  <r>
    <x v="0"/>
    <s v="1125040"/>
    <s v="000000"/>
    <x v="29"/>
    <s v="0000000"/>
    <n v="2015"/>
    <x v="1"/>
    <x v="29"/>
    <n v="0"/>
    <n v="0"/>
    <n v="0"/>
    <n v="0"/>
    <n v="0"/>
    <s v="N/A"/>
    <n v="0"/>
    <n v="0"/>
    <n v="0"/>
    <n v="0"/>
    <n v="0"/>
    <n v="0"/>
    <n v="0"/>
    <n v="0"/>
    <n v="0"/>
    <n v="0"/>
    <n v="0"/>
    <n v="0"/>
    <n v="0"/>
    <s v="FED HOUSNG &amp; COMM DEV FND"/>
    <s v="FHCD HESG YEAR RD MEN SHEL15"/>
    <s v="DEFAULT"/>
    <s v="Default"/>
  </r>
  <r>
    <x v="0"/>
    <s v="1125040"/>
    <s v="350206"/>
    <x v="65"/>
    <s v="0000000"/>
    <n v="2015"/>
    <x v="4"/>
    <x v="65"/>
    <n v="0"/>
    <n v="0"/>
    <n v="-50000"/>
    <n v="0"/>
    <n v="50000"/>
    <s v="N/A"/>
    <n v="0"/>
    <n v="0"/>
    <n v="0"/>
    <n v="0"/>
    <n v="-12500"/>
    <n v="0"/>
    <n v="-12500"/>
    <n v="0"/>
    <n v="0"/>
    <n v="0"/>
    <n v="0"/>
    <n v="-25000"/>
    <n v="0"/>
    <s v="FED HOUSNG &amp; COMM DEV FND"/>
    <s v="FHCD HESG YEAR RD MEN SHEL15"/>
    <s v="ESG PROGRAM"/>
    <s v="Default"/>
  </r>
  <r>
    <x v="0"/>
    <s v="1125040"/>
    <s v="350206"/>
    <x v="108"/>
    <s v="5590000"/>
    <n v="2015"/>
    <x v="3"/>
    <x v="108"/>
    <n v="0"/>
    <n v="0"/>
    <n v="50000"/>
    <n v="0"/>
    <n v="-50000"/>
    <s v="N/A"/>
    <n v="0"/>
    <n v="0"/>
    <n v="0"/>
    <n v="0"/>
    <n v="12500"/>
    <n v="0"/>
    <n v="12500"/>
    <n v="0"/>
    <n v="0"/>
    <n v="0"/>
    <n v="12500"/>
    <n v="12500"/>
    <n v="0"/>
    <s v="FED HOUSNG &amp; COMM DEV FND"/>
    <s v="FHCD HESG YEAR RD MEN SHEL15"/>
    <s v="ESG PROGRAM"/>
    <s v="HOUSING AND COMMUNITY DEVELOPMENT"/>
  </r>
  <r>
    <x v="0"/>
    <s v="1125042"/>
    <s v="000000"/>
    <x v="6"/>
    <s v="0000000"/>
    <n v="2015"/>
    <x v="0"/>
    <x v="6"/>
    <n v="0"/>
    <n v="0"/>
    <n v="0"/>
    <n v="0"/>
    <n v="0"/>
    <s v="N/A"/>
    <n v="0"/>
    <n v="0"/>
    <n v="0"/>
    <n v="0"/>
    <n v="29304.34"/>
    <n v="-29304.34"/>
    <n v="0"/>
    <n v="0"/>
    <n v="0"/>
    <n v="0"/>
    <n v="0"/>
    <n v="0"/>
    <n v="0"/>
    <s v="FED HOUSNG &amp; COMM DEV FND"/>
    <s v="FHCD HESG SOPHIAS E WIN SHEL15"/>
    <s v="DEFAULT"/>
    <s v="Default"/>
  </r>
  <r>
    <x v="0"/>
    <s v="1125042"/>
    <s v="000000"/>
    <x v="9"/>
    <s v="0000000"/>
    <n v="2015"/>
    <x v="0"/>
    <x v="9"/>
    <n v="0"/>
    <n v="0"/>
    <n v="5000"/>
    <n v="0"/>
    <n v="-5000"/>
    <s v="N/A"/>
    <n v="0"/>
    <n v="0"/>
    <n v="0"/>
    <n v="0"/>
    <n v="0"/>
    <n v="0"/>
    <n v="0"/>
    <n v="0"/>
    <n v="0"/>
    <n v="0"/>
    <n v="0"/>
    <n v="5000"/>
    <n v="0"/>
    <s v="FED HOUSNG &amp; COMM DEV FND"/>
    <s v="FHCD HESG SOPHIAS E WIN SHEL15"/>
    <s v="DEFAULT"/>
    <s v="Default"/>
  </r>
  <r>
    <x v="0"/>
    <s v="1125042"/>
    <s v="000000"/>
    <x v="29"/>
    <s v="0000000"/>
    <n v="2015"/>
    <x v="1"/>
    <x v="29"/>
    <n v="0"/>
    <n v="0"/>
    <n v="0"/>
    <n v="0"/>
    <n v="0"/>
    <s v="N/A"/>
    <n v="0"/>
    <n v="0"/>
    <n v="0"/>
    <n v="0"/>
    <n v="0"/>
    <n v="0"/>
    <n v="0"/>
    <n v="0"/>
    <n v="0"/>
    <n v="0"/>
    <n v="0"/>
    <n v="0"/>
    <n v="0"/>
    <s v="FED HOUSNG &amp; COMM DEV FND"/>
    <s v="FHCD HESG SOPHIAS E WIN SHEL15"/>
    <s v="DEFAULT"/>
    <s v="Default"/>
  </r>
  <r>
    <x v="0"/>
    <s v="1125042"/>
    <s v="350206"/>
    <x v="65"/>
    <s v="0000000"/>
    <n v="2015"/>
    <x v="4"/>
    <x v="65"/>
    <n v="0"/>
    <n v="0"/>
    <n v="-34304.340000000004"/>
    <n v="0"/>
    <n v="34304.340000000004"/>
    <s v="N/A"/>
    <n v="0"/>
    <n v="0"/>
    <n v="0"/>
    <n v="0"/>
    <n v="-29304.34"/>
    <n v="0"/>
    <n v="0"/>
    <n v="0"/>
    <n v="0"/>
    <n v="0"/>
    <n v="0"/>
    <n v="-5000"/>
    <n v="0"/>
    <s v="FED HOUSNG &amp; COMM DEV FND"/>
    <s v="FHCD HESG SOPHIAS E WIN SHEL15"/>
    <s v="ESG PROGRAM"/>
    <s v="Default"/>
  </r>
  <r>
    <x v="0"/>
    <s v="1125042"/>
    <s v="350206"/>
    <x v="108"/>
    <s v="5590000"/>
    <n v="2015"/>
    <x v="3"/>
    <x v="108"/>
    <n v="0"/>
    <n v="0"/>
    <n v="34304.340000000004"/>
    <n v="0"/>
    <n v="-34304.340000000004"/>
    <s v="N/A"/>
    <n v="0"/>
    <n v="0"/>
    <n v="0"/>
    <n v="0"/>
    <n v="29304.34"/>
    <n v="0"/>
    <n v="0"/>
    <n v="0"/>
    <n v="0"/>
    <n v="0"/>
    <n v="0"/>
    <n v="5000"/>
    <n v="0"/>
    <s v="FED HOUSNG &amp; COMM DEV FND"/>
    <s v="FHCD HESG SOPHIAS E WIN SHEL15"/>
    <s v="ESG PROGRAM"/>
    <s v="HOUSING AND COMMUNITY DEVELOPMENT"/>
  </r>
  <r>
    <x v="0"/>
    <s v="1125047"/>
    <s v="000000"/>
    <x v="6"/>
    <s v="0000000"/>
    <n v="2015"/>
    <x v="0"/>
    <x v="6"/>
    <n v="0"/>
    <n v="0"/>
    <n v="7545.85"/>
    <n v="0"/>
    <n v="-7545.85"/>
    <s v="N/A"/>
    <n v="0"/>
    <n v="0"/>
    <n v="0"/>
    <n v="0"/>
    <n v="0"/>
    <n v="0"/>
    <n v="0"/>
    <n v="0"/>
    <n v="0"/>
    <n v="0"/>
    <n v="0"/>
    <n v="7545.85"/>
    <n v="0"/>
    <s v="FED HOUSNG &amp; COMM DEV FND"/>
    <s v="FHCD HESG ADMIN-PRH E15"/>
    <s v="DEFAULT"/>
    <s v="Default"/>
  </r>
  <r>
    <x v="0"/>
    <s v="1125047"/>
    <s v="000000"/>
    <x v="9"/>
    <s v="0000000"/>
    <n v="2015"/>
    <x v="0"/>
    <x v="9"/>
    <n v="0"/>
    <n v="0"/>
    <n v="0"/>
    <n v="0"/>
    <n v="0"/>
    <s v="N/A"/>
    <n v="0"/>
    <n v="0"/>
    <n v="0"/>
    <n v="0"/>
    <n v="0"/>
    <n v="0"/>
    <n v="6952.31"/>
    <n v="-6952.31"/>
    <n v="0"/>
    <n v="0"/>
    <n v="0"/>
    <n v="0"/>
    <n v="0"/>
    <s v="FED HOUSNG &amp; COMM DEV FND"/>
    <s v="FHCD HESG ADMIN-PRH E15"/>
    <s v="DEFAULT"/>
    <s v="Default"/>
  </r>
  <r>
    <x v="0"/>
    <s v="1125047"/>
    <s v="000000"/>
    <x v="29"/>
    <s v="0000000"/>
    <n v="2015"/>
    <x v="1"/>
    <x v="29"/>
    <n v="0"/>
    <n v="0"/>
    <n v="0"/>
    <n v="0"/>
    <n v="0"/>
    <s v="N/A"/>
    <n v="0"/>
    <n v="0"/>
    <n v="0"/>
    <n v="0"/>
    <n v="0"/>
    <n v="0"/>
    <n v="0"/>
    <n v="0"/>
    <n v="0"/>
    <n v="0"/>
    <n v="0"/>
    <n v="0"/>
    <n v="0"/>
    <s v="FED HOUSNG &amp; COMM DEV FND"/>
    <s v="FHCD HESG ADMIN-PRH E15"/>
    <s v="DEFAULT"/>
    <s v="Default"/>
  </r>
  <r>
    <x v="0"/>
    <s v="1125047"/>
    <s v="350206"/>
    <x v="65"/>
    <s v="0000000"/>
    <n v="2015"/>
    <x v="4"/>
    <x v="65"/>
    <n v="0"/>
    <n v="0"/>
    <n v="-14498.16"/>
    <n v="0"/>
    <n v="14498.16"/>
    <s v="N/A"/>
    <n v="0"/>
    <n v="0"/>
    <n v="0"/>
    <n v="0"/>
    <n v="0"/>
    <n v="0"/>
    <n v="-6952.31"/>
    <n v="0"/>
    <n v="0"/>
    <n v="0"/>
    <n v="0"/>
    <n v="-7545.85"/>
    <n v="0"/>
    <s v="FED HOUSNG &amp; COMM DEV FND"/>
    <s v="FHCD HESG ADMIN-PRH E15"/>
    <s v="ESG PROGRAM"/>
    <s v="Default"/>
  </r>
  <r>
    <x v="0"/>
    <s v="1125047"/>
    <s v="350206"/>
    <x v="38"/>
    <s v="5590000"/>
    <n v="2015"/>
    <x v="3"/>
    <x v="38"/>
    <n v="0"/>
    <n v="0"/>
    <n v="8313.8700000000008"/>
    <n v="0"/>
    <n v="-8313.8700000000008"/>
    <s v="N/A"/>
    <n v="0"/>
    <n v="429.22"/>
    <n v="0"/>
    <n v="0"/>
    <n v="374.62"/>
    <n v="208.12"/>
    <n v="897.12"/>
    <n v="5381.27"/>
    <n v="1120.92"/>
    <n v="291.37"/>
    <n v="-388.77"/>
    <n v="0"/>
    <n v="0"/>
    <s v="FED HOUSNG &amp; COMM DEV FND"/>
    <s v="FHCD HESG ADMIN-PRH E15"/>
    <s v="ESG PROGRAM"/>
    <s v="HOUSING AND COMMUNITY DEVELOPMENT"/>
  </r>
  <r>
    <x v="0"/>
    <s v="1125047"/>
    <s v="350206"/>
    <x v="70"/>
    <s v="5590000"/>
    <n v="2015"/>
    <x v="3"/>
    <x v="70"/>
    <n v="0"/>
    <n v="0"/>
    <n v="1094.8800000000001"/>
    <n v="0"/>
    <n v="-1094.8800000000001"/>
    <s v="N/A"/>
    <n v="0"/>
    <n v="0"/>
    <n v="190.59"/>
    <n v="0"/>
    <n v="0"/>
    <n v="123.66"/>
    <n v="0"/>
    <n v="0"/>
    <n v="1100.24"/>
    <n v="281.8"/>
    <n v="-370.65000000000003"/>
    <n v="-230.76"/>
    <n v="0"/>
    <s v="FED HOUSNG &amp; COMM DEV FND"/>
    <s v="FHCD HESG ADMIN-PRH E15"/>
    <s v="ESG PROGRAM"/>
    <s v="HOUSING AND COMMUNITY DEVELOPMENT"/>
  </r>
  <r>
    <x v="0"/>
    <s v="1125047"/>
    <s v="350206"/>
    <x v="71"/>
    <s v="5590000"/>
    <n v="2015"/>
    <x v="3"/>
    <x v="71"/>
    <n v="0"/>
    <n v="0"/>
    <n v="462.78000000000003"/>
    <n v="0"/>
    <n v="-462.78000000000003"/>
    <s v="N/A"/>
    <n v="0"/>
    <n v="0"/>
    <n v="51.410000000000004"/>
    <n v="0"/>
    <n v="0"/>
    <n v="39.160000000000004"/>
    <n v="0"/>
    <n v="0"/>
    <n v="514.22"/>
    <n v="66.94"/>
    <n v="-142.01"/>
    <n v="-66.94"/>
    <n v="0"/>
    <s v="FED HOUSNG &amp; COMM DEV FND"/>
    <s v="FHCD HESG ADMIN-PRH E15"/>
    <s v="ESG PROGRAM"/>
    <s v="HOUSING AND COMMUNITY DEVELOPMENT"/>
  </r>
  <r>
    <x v="0"/>
    <s v="1125047"/>
    <s v="350206"/>
    <x v="72"/>
    <s v="5590000"/>
    <n v="2015"/>
    <x v="3"/>
    <x v="72"/>
    <n v="0"/>
    <n v="0"/>
    <n v="641.85"/>
    <n v="0"/>
    <n v="-641.85"/>
    <s v="N/A"/>
    <n v="0"/>
    <n v="0"/>
    <n v="61.81"/>
    <n v="0"/>
    <n v="0"/>
    <n v="47.1"/>
    <n v="0"/>
    <n v="0"/>
    <n v="735.21"/>
    <n v="97.73"/>
    <n v="-202.27"/>
    <n v="-97.73"/>
    <n v="0"/>
    <s v="FED HOUSNG &amp; COMM DEV FND"/>
    <s v="FHCD HESG ADMIN-PRH E15"/>
    <s v="ESG PROGRAM"/>
    <s v="HOUSING AND COMMUNITY DEVELOPMENT"/>
  </r>
  <r>
    <x v="0"/>
    <s v="1125047"/>
    <s v="350206"/>
    <x v="132"/>
    <s v="5590000"/>
    <n v="2015"/>
    <x v="3"/>
    <x v="132"/>
    <n v="0"/>
    <n v="0"/>
    <n v="36.1"/>
    <n v="0"/>
    <n v="-36.1"/>
    <s v="N/A"/>
    <n v="0"/>
    <n v="0"/>
    <n v="0"/>
    <n v="36.1"/>
    <n v="0"/>
    <n v="0"/>
    <n v="0"/>
    <n v="0"/>
    <n v="0"/>
    <n v="0"/>
    <n v="0"/>
    <n v="0"/>
    <n v="0"/>
    <s v="FED HOUSNG &amp; COMM DEV FND"/>
    <s v="FHCD HESG ADMIN-PRH E15"/>
    <s v="ESG PROGRAM"/>
    <s v="HOUSING AND COMMUNITY DEVELOPMENT"/>
  </r>
  <r>
    <x v="0"/>
    <s v="1125047"/>
    <s v="350206"/>
    <x v="82"/>
    <s v="5590000"/>
    <n v="2015"/>
    <x v="3"/>
    <x v="82"/>
    <n v="0"/>
    <n v="0"/>
    <n v="11.81"/>
    <n v="0"/>
    <n v="-11.81"/>
    <s v="N/A"/>
    <n v="0"/>
    <n v="0"/>
    <n v="0"/>
    <n v="5.09"/>
    <n v="0"/>
    <n v="3.38"/>
    <n v="0"/>
    <n v="0"/>
    <n v="1.67"/>
    <n v="1.67"/>
    <n v="0"/>
    <n v="0"/>
    <n v="0"/>
    <s v="FED HOUSNG &amp; COMM DEV FND"/>
    <s v="FHCD HESG ADMIN-PRH E15"/>
    <s v="ESG PROGRAM"/>
    <s v="HOUSING AND COMMUNITY DEVELOPMENT"/>
  </r>
  <r>
    <x v="0"/>
    <s v="1125047"/>
    <s v="350206"/>
    <x v="84"/>
    <s v="5590000"/>
    <n v="2015"/>
    <x v="3"/>
    <x v="84"/>
    <n v="0"/>
    <n v="0"/>
    <n v="306.62"/>
    <n v="0"/>
    <n v="-306.62"/>
    <s v="N/A"/>
    <n v="0"/>
    <n v="0"/>
    <n v="0"/>
    <n v="229.44"/>
    <n v="0"/>
    <n v="0"/>
    <n v="0"/>
    <n v="0"/>
    <n v="0"/>
    <n v="77.180000000000007"/>
    <n v="0"/>
    <n v="0"/>
    <n v="0"/>
    <s v="FED HOUSNG &amp; COMM DEV FND"/>
    <s v="FHCD HESG ADMIN-PRH E15"/>
    <s v="ESG PROGRAM"/>
    <s v="HOUSING AND COMMUNITY DEVELOPMENT"/>
  </r>
  <r>
    <x v="0"/>
    <s v="1125047"/>
    <s v="350206"/>
    <x v="85"/>
    <s v="5590000"/>
    <n v="2015"/>
    <x v="3"/>
    <x v="85"/>
    <n v="0"/>
    <n v="0"/>
    <n v="2895.53"/>
    <n v="0"/>
    <n v="-2895.53"/>
    <s v="N/A"/>
    <n v="0"/>
    <n v="0"/>
    <n v="0"/>
    <n v="1241.69"/>
    <n v="0"/>
    <n v="0"/>
    <n v="0"/>
    <n v="0"/>
    <n v="1236.1400000000001"/>
    <n v="417.7"/>
    <n v="0"/>
    <n v="0"/>
    <n v="0"/>
    <s v="FED HOUSNG &amp; COMM DEV FND"/>
    <s v="FHCD HESG ADMIN-PRH E15"/>
    <s v="ESG PROGRAM"/>
    <s v="HOUSING AND COMMUNITY DEVELOPMENT"/>
  </r>
  <r>
    <x v="0"/>
    <s v="1125047"/>
    <s v="350206"/>
    <x v="86"/>
    <s v="5590000"/>
    <n v="2015"/>
    <x v="3"/>
    <x v="86"/>
    <n v="0"/>
    <n v="0"/>
    <n v="667.15"/>
    <n v="0"/>
    <n v="-667.15"/>
    <s v="N/A"/>
    <n v="0"/>
    <n v="0"/>
    <n v="0"/>
    <n v="334.32"/>
    <n v="0"/>
    <n v="332.83"/>
    <n v="0"/>
    <n v="0"/>
    <n v="0"/>
    <n v="0"/>
    <n v="0"/>
    <n v="0"/>
    <n v="0"/>
    <s v="FED HOUSNG &amp; COMM DEV FND"/>
    <s v="FHCD HESG ADMIN-PRH E15"/>
    <s v="ESG PROGRAM"/>
    <s v="HOUSING AND COMMUNITY DEVELOPMENT"/>
  </r>
  <r>
    <x v="0"/>
    <s v="1125047"/>
    <s v="350206"/>
    <x v="87"/>
    <s v="5590000"/>
    <n v="2015"/>
    <x v="3"/>
    <x v="87"/>
    <n v="0"/>
    <n v="0"/>
    <n v="1815.4"/>
    <n v="0"/>
    <n v="-1815.4"/>
    <s v="N/A"/>
    <n v="0"/>
    <n v="0"/>
    <n v="0"/>
    <n v="1358.43"/>
    <n v="0"/>
    <n v="0"/>
    <n v="0"/>
    <n v="0"/>
    <n v="0"/>
    <n v="456.97"/>
    <n v="0"/>
    <n v="0"/>
    <n v="0"/>
    <s v="FED HOUSNG &amp; COMM DEV FND"/>
    <s v="FHCD HESG ADMIN-PRH E15"/>
    <s v="ESG PROGRAM"/>
    <s v="HOUSING AND COMMUNITY DEVELOPMENT"/>
  </r>
  <r>
    <x v="0"/>
    <s v="1125047"/>
    <s v="350206"/>
    <x v="88"/>
    <s v="5590000"/>
    <n v="2015"/>
    <x v="3"/>
    <x v="88"/>
    <n v="0"/>
    <n v="0"/>
    <n v="365.13"/>
    <n v="0"/>
    <n v="-365.13"/>
    <s v="N/A"/>
    <n v="0"/>
    <n v="0"/>
    <n v="0"/>
    <n v="364.6"/>
    <n v="0"/>
    <n v="0.53"/>
    <n v="0"/>
    <n v="0"/>
    <n v="0"/>
    <n v="0"/>
    <n v="0"/>
    <n v="0"/>
    <n v="0"/>
    <s v="FED HOUSNG &amp; COMM DEV FND"/>
    <s v="FHCD HESG ADMIN-PRH E15"/>
    <s v="ESG PROGRAM"/>
    <s v="HOUSING AND COMMUNITY DEVELOPMENT"/>
  </r>
  <r>
    <x v="0"/>
    <s v="1125047"/>
    <s v="350206"/>
    <x v="89"/>
    <s v="5590000"/>
    <n v="2015"/>
    <x v="3"/>
    <x v="89"/>
    <n v="0"/>
    <n v="0"/>
    <n v="216.5"/>
    <n v="0"/>
    <n v="-216.5"/>
    <s v="N/A"/>
    <n v="0"/>
    <n v="0"/>
    <n v="0"/>
    <n v="108.12"/>
    <n v="0"/>
    <n v="53.82"/>
    <n v="0"/>
    <n v="0"/>
    <n v="0"/>
    <n v="54.56"/>
    <n v="0"/>
    <n v="0"/>
    <n v="0"/>
    <s v="FED HOUSNG &amp; COMM DEV FND"/>
    <s v="FHCD HESG ADMIN-PRH E15"/>
    <s v="ESG PROGRAM"/>
    <s v="HOUSING AND COMMUNITY DEVELOPMENT"/>
  </r>
  <r>
    <x v="0"/>
    <s v="1125047"/>
    <s v="350206"/>
    <x v="90"/>
    <s v="5590000"/>
    <n v="2015"/>
    <x v="3"/>
    <x v="90"/>
    <n v="0"/>
    <n v="0"/>
    <n v="5.78"/>
    <n v="0"/>
    <n v="-5.78"/>
    <s v="N/A"/>
    <n v="0"/>
    <n v="0"/>
    <n v="0"/>
    <n v="4.32"/>
    <n v="0"/>
    <n v="0"/>
    <n v="0"/>
    <n v="0"/>
    <n v="0"/>
    <n v="1.46"/>
    <n v="0"/>
    <n v="0"/>
    <n v="0"/>
    <s v="FED HOUSNG &amp; COMM DEV FND"/>
    <s v="FHCD HESG ADMIN-PRH E15"/>
    <s v="ESG PROGRAM"/>
    <s v="HOUSING AND COMMUNITY DEVELOPMENT"/>
  </r>
  <r>
    <x v="0"/>
    <s v="1125047"/>
    <s v="350206"/>
    <x v="92"/>
    <s v="5590000"/>
    <n v="2015"/>
    <x v="3"/>
    <x v="92"/>
    <n v="0"/>
    <n v="0"/>
    <n v="8.14"/>
    <n v="0"/>
    <n v="-8.14"/>
    <s v="N/A"/>
    <n v="0"/>
    <n v="0"/>
    <n v="0"/>
    <n v="6.1000000000000005"/>
    <n v="0"/>
    <n v="0"/>
    <n v="0"/>
    <n v="0"/>
    <n v="0"/>
    <n v="2.04"/>
    <n v="0"/>
    <n v="0"/>
    <n v="0"/>
    <s v="FED HOUSNG &amp; COMM DEV FND"/>
    <s v="FHCD HESG ADMIN-PRH E15"/>
    <s v="ESG PROGRAM"/>
    <s v="HOUSING AND COMMUNITY DEVELOPMENT"/>
  </r>
  <r>
    <x v="0"/>
    <s v="1125047"/>
    <s v="350206"/>
    <x v="47"/>
    <s v="5590000"/>
    <n v="2015"/>
    <x v="3"/>
    <x v="47"/>
    <n v="0"/>
    <n v="0"/>
    <n v="460.38"/>
    <n v="0"/>
    <n v="-460.38"/>
    <s v="N/A"/>
    <n v="0"/>
    <n v="0"/>
    <n v="0"/>
    <n v="344.5"/>
    <n v="0"/>
    <n v="0"/>
    <n v="0"/>
    <n v="0"/>
    <n v="0"/>
    <n v="115.88"/>
    <n v="0"/>
    <n v="0"/>
    <n v="0"/>
    <s v="FED HOUSNG &amp; COMM DEV FND"/>
    <s v="FHCD HESG ADMIN-PRH E15"/>
    <s v="ESG PROGRAM"/>
    <s v="HOUSING AND COMMUNITY DEVELOPMENT"/>
  </r>
  <r>
    <x v="0"/>
    <s v="1125047"/>
    <s v="350206"/>
    <x v="48"/>
    <s v="5590000"/>
    <n v="2015"/>
    <x v="3"/>
    <x v="48"/>
    <n v="0"/>
    <n v="0"/>
    <n v="520.18000000000006"/>
    <n v="0"/>
    <n v="-520.18000000000006"/>
    <s v="N/A"/>
    <n v="0"/>
    <n v="0"/>
    <n v="0"/>
    <n v="223.07"/>
    <n v="0"/>
    <n v="222.07"/>
    <n v="0"/>
    <n v="0"/>
    <n v="0"/>
    <n v="75.040000000000006"/>
    <n v="0"/>
    <n v="0"/>
    <n v="0"/>
    <s v="FED HOUSNG &amp; COMM DEV FND"/>
    <s v="FHCD HESG ADMIN-PRH E15"/>
    <s v="ESG PROGRAM"/>
    <s v="HOUSING AND COMMUNITY DEVELOPMENT"/>
  </r>
  <r>
    <x v="0"/>
    <s v="1125047"/>
    <s v="350206"/>
    <x v="49"/>
    <s v="5590000"/>
    <n v="2015"/>
    <x v="3"/>
    <x v="49"/>
    <n v="0"/>
    <n v="0"/>
    <n v="98.740000000000009"/>
    <n v="0"/>
    <n v="-98.740000000000009"/>
    <s v="N/A"/>
    <n v="0"/>
    <n v="0"/>
    <n v="0"/>
    <n v="73.88"/>
    <n v="0"/>
    <n v="0"/>
    <n v="0"/>
    <n v="0"/>
    <n v="0"/>
    <n v="24.86"/>
    <n v="0"/>
    <n v="0"/>
    <n v="0"/>
    <s v="FED HOUSNG &amp; COMM DEV FND"/>
    <s v="FHCD HESG ADMIN-PRH E15"/>
    <s v="ESG PROGRAM"/>
    <s v="HOUSING AND COMMUNITY DEVELOPMENT"/>
  </r>
  <r>
    <x v="0"/>
    <s v="1125047"/>
    <s v="350206"/>
    <x v="50"/>
    <s v="5590000"/>
    <n v="2015"/>
    <x v="3"/>
    <x v="50"/>
    <n v="0"/>
    <n v="0"/>
    <n v="19.88"/>
    <n v="0"/>
    <n v="-19.88"/>
    <s v="N/A"/>
    <n v="0"/>
    <n v="0"/>
    <n v="0"/>
    <n v="14.88"/>
    <n v="0"/>
    <n v="0"/>
    <n v="0"/>
    <n v="0"/>
    <n v="0"/>
    <n v="5"/>
    <n v="0"/>
    <n v="0"/>
    <n v="0"/>
    <s v="FED HOUSNG &amp; COMM DEV FND"/>
    <s v="FHCD HESG ADMIN-PRH E15"/>
    <s v="ESG PROGRAM"/>
    <s v="HOUSING AND COMMUNITY DEVELOPMENT"/>
  </r>
  <r>
    <x v="0"/>
    <s v="1125047"/>
    <s v="350206"/>
    <x v="93"/>
    <s v="5590000"/>
    <n v="2015"/>
    <x v="3"/>
    <x v="93"/>
    <n v="0"/>
    <n v="0"/>
    <n v="339.62"/>
    <n v="0"/>
    <n v="-339.62"/>
    <s v="N/A"/>
    <n v="0"/>
    <n v="0"/>
    <n v="0"/>
    <n v="146.69"/>
    <n v="0"/>
    <n v="97.36"/>
    <n v="0"/>
    <n v="0"/>
    <n v="47.75"/>
    <n v="47.82"/>
    <n v="0"/>
    <n v="0"/>
    <n v="0"/>
    <s v="FED HOUSNG &amp; COMM DEV FND"/>
    <s v="FHCD HESG ADMIN-PRH E15"/>
    <s v="ESG PROGRAM"/>
    <s v="HOUSING AND COMMUNITY DEVELOPMENT"/>
  </r>
  <r>
    <x v="0"/>
    <s v="1125047"/>
    <s v="350206"/>
    <x v="109"/>
    <s v="5590000"/>
    <n v="2015"/>
    <x v="3"/>
    <x v="109"/>
    <n v="0"/>
    <n v="0"/>
    <n v="260.09000000000003"/>
    <n v="0"/>
    <n v="-260.09000000000003"/>
    <s v="N/A"/>
    <n v="0"/>
    <n v="0"/>
    <n v="0"/>
    <n v="194.62"/>
    <n v="0"/>
    <n v="0"/>
    <n v="0"/>
    <n v="0"/>
    <n v="0"/>
    <n v="65.47"/>
    <n v="0"/>
    <n v="0"/>
    <n v="0"/>
    <s v="FED HOUSNG &amp; COMM DEV FND"/>
    <s v="FHCD HESG ADMIN-PRH E15"/>
    <s v="ESG PROGRAM"/>
    <s v="HOUSING AND COMMUNITY DEVELOPMENT"/>
  </r>
  <r>
    <x v="0"/>
    <s v="1125047"/>
    <s v="350206"/>
    <x v="100"/>
    <s v="5590000"/>
    <n v="2015"/>
    <x v="3"/>
    <x v="100"/>
    <n v="0"/>
    <n v="0"/>
    <n v="41.14"/>
    <n v="0"/>
    <n v="-41.14"/>
    <s v="N/A"/>
    <n v="0"/>
    <n v="0"/>
    <n v="0"/>
    <n v="30.78"/>
    <n v="0"/>
    <n v="0"/>
    <n v="0"/>
    <n v="0"/>
    <n v="0"/>
    <n v="10.36"/>
    <n v="0"/>
    <n v="0"/>
    <n v="0"/>
    <s v="FED HOUSNG &amp; COMM DEV FND"/>
    <s v="FHCD HESG ADMIN-PRH E15"/>
    <s v="ESG PROGRAM"/>
    <s v="HOUSING AND COMMUNITY DEVELOPMENT"/>
  </r>
  <r>
    <x v="0"/>
    <s v="1125060"/>
    <s v="000000"/>
    <x v="6"/>
    <s v="0000000"/>
    <n v="2015"/>
    <x v="0"/>
    <x v="6"/>
    <n v="0"/>
    <n v="0"/>
    <n v="336465.78"/>
    <n v="0"/>
    <n v="-336465.78"/>
    <s v="N/A"/>
    <n v="0"/>
    <n v="51003.16"/>
    <n v="25526.23"/>
    <n v="39823.279999999999"/>
    <n v="162594.4"/>
    <n v="11221.09"/>
    <n v="77439.55"/>
    <n v="24657.27"/>
    <n v="38749.35"/>
    <n v="-392745.18"/>
    <n v="130240.21"/>
    <n v="167956.42"/>
    <n v="0"/>
    <s v="FED HOUSNG &amp; COMM DEV FND"/>
    <s v="FHCD 2015 CDBG ADMIN C15"/>
    <s v="DEFAULT"/>
    <s v="Default"/>
  </r>
  <r>
    <x v="0"/>
    <s v="1125060"/>
    <s v="000000"/>
    <x v="9"/>
    <s v="0000000"/>
    <n v="2015"/>
    <x v="0"/>
    <x v="9"/>
    <n v="0"/>
    <n v="0"/>
    <n v="-27346.170000000002"/>
    <n v="0"/>
    <n v="27346.170000000002"/>
    <s v="N/A"/>
    <n v="0"/>
    <n v="-1570.96"/>
    <n v="26736.15"/>
    <n v="65778.720000000001"/>
    <n v="-105602"/>
    <n v="0"/>
    <n v="14658.09"/>
    <n v="4491.7700000000004"/>
    <n v="41487.39"/>
    <n v="-25648.61"/>
    <n v="-20330.55"/>
    <n v="-27346.170000000002"/>
    <n v="0"/>
    <s v="FED HOUSNG &amp; COMM DEV FND"/>
    <s v="FHCD 2015 CDBG ADMIN C15"/>
    <s v="DEFAULT"/>
    <s v="Default"/>
  </r>
  <r>
    <x v="0"/>
    <s v="1125060"/>
    <s v="000000"/>
    <x v="29"/>
    <s v="0000000"/>
    <n v="2015"/>
    <x v="1"/>
    <x v="29"/>
    <n v="0"/>
    <n v="0"/>
    <n v="21309.100000000002"/>
    <n v="0"/>
    <n v="-21309.100000000002"/>
    <s v="N/A"/>
    <n v="21731.920000000002"/>
    <n v="-20160.96"/>
    <n v="13087.130000000001"/>
    <n v="0"/>
    <n v="0"/>
    <n v="28932.18"/>
    <n v="-43590.270000000004"/>
    <n v="13018.220000000001"/>
    <n v="-13012.220000000001"/>
    <n v="-20336.55"/>
    <n v="20330.55"/>
    <n v="21309.100000000002"/>
    <n v="0"/>
    <s v="FED HOUSNG &amp; COMM DEV FND"/>
    <s v="FHCD 2015 CDBG ADMIN C15"/>
    <s v="DEFAULT"/>
    <s v="Default"/>
  </r>
  <r>
    <x v="0"/>
    <s v="1125060"/>
    <s v="350044"/>
    <x v="55"/>
    <s v="0000000"/>
    <n v="2015"/>
    <x v="4"/>
    <x v="55"/>
    <n v="0"/>
    <n v="0"/>
    <n v="-927445"/>
    <n v="0"/>
    <n v="927445"/>
    <s v="N/A"/>
    <n v="-21731.920000000002"/>
    <n v="-29271.24"/>
    <n v="-65349.51"/>
    <n v="-105602"/>
    <n v="-56992.4"/>
    <n v="-40153.270000000004"/>
    <n v="-48507.37"/>
    <n v="-42167.26"/>
    <n v="-67224.52"/>
    <n v="-38269.15"/>
    <n v="-130240.21"/>
    <n v="-281936.15000000002"/>
    <n v="0"/>
    <s v="FED HOUSNG &amp; COMM DEV FND"/>
    <s v="FHCD 2015 CDBG ADMIN C15"/>
    <s v="CDBG ADMIN PLANNING"/>
    <s v="Default"/>
  </r>
  <r>
    <x v="0"/>
    <s v="1125060"/>
    <s v="350044"/>
    <x v="38"/>
    <s v="5590000"/>
    <n v="2015"/>
    <x v="3"/>
    <x v="38"/>
    <n v="0"/>
    <n v="0"/>
    <n v="414529.78"/>
    <n v="0"/>
    <n v="-414529.78"/>
    <s v="N/A"/>
    <n v="26981.86"/>
    <n v="26155.66"/>
    <n v="25073.37"/>
    <n v="21282.77"/>
    <n v="18041.560000000001"/>
    <n v="22833.670000000002"/>
    <n v="39678.76"/>
    <n v="27714.46"/>
    <n v="30689.45"/>
    <n v="28202.98"/>
    <n v="26828.2"/>
    <n v="121047.04000000001"/>
    <n v="0"/>
    <s v="FED HOUSNG &amp; COMM DEV FND"/>
    <s v="FHCD 2015 CDBG ADMIN C15"/>
    <s v="CDBG ADMIN PLANNING"/>
    <s v="HOUSING AND COMMUNITY DEVELOPMENT"/>
  </r>
  <r>
    <x v="0"/>
    <s v="1125060"/>
    <s v="350044"/>
    <x v="105"/>
    <s v="5590000"/>
    <n v="2015"/>
    <x v="3"/>
    <x v="105"/>
    <n v="0"/>
    <n v="0"/>
    <n v="245.31"/>
    <n v="0"/>
    <n v="-245.31"/>
    <s v="N/A"/>
    <n v="124.87"/>
    <n v="0"/>
    <n v="0"/>
    <n v="0"/>
    <n v="0"/>
    <n v="0"/>
    <n v="0"/>
    <n v="0"/>
    <n v="0"/>
    <n v="0"/>
    <n v="0"/>
    <n v="120.44"/>
    <n v="0"/>
    <s v="FED HOUSNG &amp; COMM DEV FND"/>
    <s v="FHCD 2015 CDBG ADMIN C15"/>
    <s v="CDBG ADMIN PLANNING"/>
    <s v="HOUSING AND COMMUNITY DEVELOPMENT"/>
  </r>
  <r>
    <x v="0"/>
    <s v="1125060"/>
    <s v="350044"/>
    <x v="70"/>
    <s v="5590000"/>
    <n v="2015"/>
    <x v="3"/>
    <x v="70"/>
    <n v="0"/>
    <n v="0"/>
    <n v="79813.990000000005"/>
    <n v="0"/>
    <n v="-79813.990000000005"/>
    <s v="N/A"/>
    <n v="0"/>
    <n v="0"/>
    <n v="16474.77"/>
    <n v="5338.92"/>
    <n v="112.72"/>
    <n v="8630.36"/>
    <n v="1521.72"/>
    <n v="1521.72"/>
    <n v="11142.67"/>
    <n v="12690.09"/>
    <n v="466.49"/>
    <n v="21914.53"/>
    <n v="0"/>
    <s v="FED HOUSNG &amp; COMM DEV FND"/>
    <s v="FHCD 2015 CDBG ADMIN C15"/>
    <s v="CDBG ADMIN PLANNING"/>
    <s v="HOUSING AND COMMUNITY DEVELOPMENT"/>
  </r>
  <r>
    <x v="0"/>
    <s v="1125060"/>
    <s v="350044"/>
    <x v="71"/>
    <s v="5590000"/>
    <n v="2015"/>
    <x v="3"/>
    <x v="71"/>
    <n v="0"/>
    <n v="0"/>
    <n v="32207.200000000001"/>
    <n v="0"/>
    <n v="-32207.200000000001"/>
    <s v="N/A"/>
    <n v="0"/>
    <n v="0"/>
    <n v="5127.29"/>
    <n v="2645.1"/>
    <n v="22.46"/>
    <n v="3292.84"/>
    <n v="625.59"/>
    <n v="435.85"/>
    <n v="4864.1900000000005"/>
    <n v="3459.06"/>
    <n v="86.47"/>
    <n v="11648.35"/>
    <n v="0"/>
    <s v="FED HOUSNG &amp; COMM DEV FND"/>
    <s v="FHCD 2015 CDBG ADMIN C15"/>
    <s v="CDBG ADMIN PLANNING"/>
    <s v="HOUSING AND COMMUNITY DEVELOPMENT"/>
  </r>
  <r>
    <x v="0"/>
    <s v="1125060"/>
    <s v="350044"/>
    <x v="72"/>
    <s v="5590000"/>
    <n v="2015"/>
    <x v="3"/>
    <x v="72"/>
    <n v="0"/>
    <n v="0"/>
    <n v="43119.23"/>
    <n v="0"/>
    <n v="-43119.23"/>
    <s v="N/A"/>
    <n v="0"/>
    <n v="0"/>
    <n v="6090.9800000000005"/>
    <n v="3105.67"/>
    <n v="27.77"/>
    <n v="3885.13"/>
    <n v="872.65"/>
    <n v="635.89"/>
    <n v="6897.1500000000005"/>
    <n v="4186.42"/>
    <n v="129.17000000000002"/>
    <n v="17288.400000000001"/>
    <n v="0"/>
    <s v="FED HOUSNG &amp; COMM DEV FND"/>
    <s v="FHCD 2015 CDBG ADMIN C15"/>
    <s v="CDBG ADMIN PLANNING"/>
    <s v="HOUSING AND COMMUNITY DEVELOPMENT"/>
  </r>
  <r>
    <x v="0"/>
    <s v="1125060"/>
    <s v="350044"/>
    <x v="74"/>
    <s v="5590000"/>
    <n v="2015"/>
    <x v="3"/>
    <x v="74"/>
    <n v="0"/>
    <n v="0"/>
    <n v="1919.22"/>
    <n v="0"/>
    <n v="-1919.22"/>
    <s v="N/A"/>
    <n v="33"/>
    <n v="525.6"/>
    <n v="0"/>
    <n v="292.2"/>
    <n v="47.69"/>
    <n v="0"/>
    <n v="94.4"/>
    <n v="126.23"/>
    <n v="138.24"/>
    <n v="0"/>
    <n v="290.95999999999998"/>
    <n v="370.90000000000003"/>
    <n v="0"/>
    <s v="FED HOUSNG &amp; COMM DEV FND"/>
    <s v="FHCD 2015 CDBG ADMIN C15"/>
    <s v="CDBG ADMIN PLANNING"/>
    <s v="HOUSING AND COMMUNITY DEVELOPMENT"/>
  </r>
  <r>
    <x v="0"/>
    <s v="1125060"/>
    <s v="350044"/>
    <x v="117"/>
    <s v="5590000"/>
    <n v="2015"/>
    <x v="3"/>
    <x v="117"/>
    <n v="0"/>
    <n v="0"/>
    <n v="11.5"/>
    <n v="0"/>
    <n v="-11.5"/>
    <s v="N/A"/>
    <n v="10.5"/>
    <n v="0"/>
    <n v="1"/>
    <n v="0"/>
    <n v="0"/>
    <n v="0"/>
    <n v="0"/>
    <n v="0"/>
    <n v="0"/>
    <n v="0"/>
    <n v="0"/>
    <n v="0"/>
    <n v="0"/>
    <s v="FED HOUSNG &amp; COMM DEV FND"/>
    <s v="FHCD 2015 CDBG ADMIN C15"/>
    <s v="CDBG ADMIN PLANNING"/>
    <s v="HOUSING AND COMMUNITY DEVELOPMENT"/>
  </r>
  <r>
    <x v="0"/>
    <s v="1125060"/>
    <s v="350044"/>
    <x v="168"/>
    <s v="5590000"/>
    <n v="2015"/>
    <x v="3"/>
    <x v="167"/>
    <n v="0"/>
    <n v="0"/>
    <n v="234.18"/>
    <n v="0"/>
    <n v="-234.18"/>
    <s v="N/A"/>
    <n v="0"/>
    <n v="0"/>
    <n v="0"/>
    <n v="234.18"/>
    <n v="0"/>
    <n v="0"/>
    <n v="0"/>
    <n v="0"/>
    <n v="0"/>
    <n v="0"/>
    <n v="0"/>
    <n v="0"/>
    <n v="0"/>
    <s v="FED HOUSNG &amp; COMM DEV FND"/>
    <s v="FHCD 2015 CDBG ADMIN C15"/>
    <s v="CDBG ADMIN PLANNING"/>
    <s v="HOUSING AND COMMUNITY DEVELOPMENT"/>
  </r>
  <r>
    <x v="0"/>
    <s v="1125060"/>
    <s v="350044"/>
    <x v="153"/>
    <s v="5590000"/>
    <n v="2015"/>
    <x v="3"/>
    <x v="152"/>
    <n v="0"/>
    <n v="0"/>
    <n v="2595.4500000000003"/>
    <n v="0"/>
    <n v="-2595.4500000000003"/>
    <s v="N/A"/>
    <n v="0"/>
    <n v="0"/>
    <n v="0"/>
    <n v="0"/>
    <n v="479.45"/>
    <n v="832.27"/>
    <n v="370.65000000000003"/>
    <n v="0"/>
    <n v="696.77"/>
    <n v="0"/>
    <n v="0"/>
    <n v="216.31"/>
    <n v="0"/>
    <s v="FED HOUSNG &amp; COMM DEV FND"/>
    <s v="FHCD 2015 CDBG ADMIN C15"/>
    <s v="CDBG ADMIN PLANNING"/>
    <s v="HOUSING AND COMMUNITY DEVELOPMENT"/>
  </r>
  <r>
    <x v="0"/>
    <s v="1125060"/>
    <s v="350044"/>
    <x v="75"/>
    <s v="5590000"/>
    <n v="2015"/>
    <x v="3"/>
    <x v="75"/>
    <n v="0"/>
    <n v="0"/>
    <n v="11.63"/>
    <n v="0"/>
    <n v="-11.63"/>
    <s v="N/A"/>
    <n v="0"/>
    <n v="0"/>
    <n v="0"/>
    <n v="0"/>
    <n v="0"/>
    <n v="0"/>
    <n v="0"/>
    <n v="0"/>
    <n v="0"/>
    <n v="0"/>
    <n v="0"/>
    <n v="11.63"/>
    <n v="0"/>
    <s v="FED HOUSNG &amp; COMM DEV FND"/>
    <s v="FHCD 2015 CDBG ADMIN C15"/>
    <s v="CDBG ADMIN PLANNING"/>
    <s v="HOUSING AND COMMUNITY DEVELOPMENT"/>
  </r>
  <r>
    <x v="0"/>
    <s v="1125060"/>
    <s v="350044"/>
    <x v="108"/>
    <s v="5590000"/>
    <n v="2015"/>
    <x v="3"/>
    <x v="108"/>
    <n v="0"/>
    <n v="0"/>
    <n v="3899.25"/>
    <n v="0"/>
    <n v="-3899.25"/>
    <s v="N/A"/>
    <n v="0"/>
    <n v="0"/>
    <n v="290.5"/>
    <n v="0"/>
    <n v="0"/>
    <n v="0"/>
    <n v="0"/>
    <n v="160"/>
    <n v="0"/>
    <n v="0"/>
    <n v="0"/>
    <n v="3448.75"/>
    <n v="0"/>
    <s v="FED HOUSNG &amp; COMM DEV FND"/>
    <s v="FHCD 2015 CDBG ADMIN C15"/>
    <s v="CDBG ADMIN PLANNING"/>
    <s v="HOUSING AND COMMUNITY DEVELOPMENT"/>
  </r>
  <r>
    <x v="0"/>
    <s v="1125060"/>
    <s v="350044"/>
    <x v="141"/>
    <s v="5590000"/>
    <n v="2015"/>
    <x v="3"/>
    <x v="141"/>
    <n v="0"/>
    <n v="0"/>
    <n v="36.520000000000003"/>
    <n v="0"/>
    <n v="-36.520000000000003"/>
    <s v="N/A"/>
    <n v="0"/>
    <n v="0"/>
    <n v="0"/>
    <n v="11.61"/>
    <n v="0"/>
    <n v="0"/>
    <n v="16.82"/>
    <n v="0"/>
    <n v="0"/>
    <n v="8.09"/>
    <n v="0"/>
    <n v="0"/>
    <n v="0"/>
    <s v="FED HOUSNG &amp; COMM DEV FND"/>
    <s v="FHCD 2015 CDBG ADMIN C15"/>
    <s v="CDBG ADMIN PLANNING"/>
    <s v="HOUSING AND COMMUNITY DEVELOPMENT"/>
  </r>
  <r>
    <x v="0"/>
    <s v="1125060"/>
    <s v="350044"/>
    <x v="162"/>
    <s v="5590000"/>
    <n v="2015"/>
    <x v="3"/>
    <x v="161"/>
    <n v="0"/>
    <n v="0"/>
    <n v="1006.91"/>
    <n v="0"/>
    <n v="-1006.91"/>
    <s v="N/A"/>
    <n v="0"/>
    <n v="0"/>
    <n v="0"/>
    <n v="0"/>
    <n v="0"/>
    <n v="0"/>
    <n v="0"/>
    <n v="0"/>
    <n v="0"/>
    <n v="653.05000000000007"/>
    <n v="353.86"/>
    <n v="0"/>
    <n v="0"/>
    <s v="FED HOUSNG &amp; COMM DEV FND"/>
    <s v="FHCD 2015 CDBG ADMIN C15"/>
    <s v="CDBG ADMIN PLANNING"/>
    <s v="HOUSING AND COMMUNITY DEVELOPMENT"/>
  </r>
  <r>
    <x v="0"/>
    <s v="1125060"/>
    <s v="350044"/>
    <x v="122"/>
    <s v="5590000"/>
    <n v="2015"/>
    <x v="3"/>
    <x v="122"/>
    <n v="0"/>
    <n v="0"/>
    <n v="335.44"/>
    <n v="0"/>
    <n v="-335.44"/>
    <s v="N/A"/>
    <n v="0"/>
    <n v="94.23"/>
    <n v="0"/>
    <n v="0"/>
    <n v="0"/>
    <n v="0"/>
    <n v="0"/>
    <n v="0"/>
    <n v="0"/>
    <n v="0"/>
    <n v="241.21"/>
    <n v="0"/>
    <n v="0"/>
    <s v="FED HOUSNG &amp; COMM DEV FND"/>
    <s v="FHCD 2015 CDBG ADMIN C15"/>
    <s v="CDBG ADMIN PLANNING"/>
    <s v="HOUSING AND COMMUNITY DEVELOPMENT"/>
  </r>
  <r>
    <x v="0"/>
    <s v="1125060"/>
    <s v="350044"/>
    <x v="116"/>
    <s v="5590000"/>
    <n v="2015"/>
    <x v="3"/>
    <x v="116"/>
    <n v="0"/>
    <n v="0"/>
    <n v="29.17"/>
    <n v="0"/>
    <n v="-29.17"/>
    <s v="N/A"/>
    <n v="0"/>
    <n v="29.17"/>
    <n v="0"/>
    <n v="0"/>
    <n v="0"/>
    <n v="0"/>
    <n v="0"/>
    <n v="0"/>
    <n v="0"/>
    <n v="0"/>
    <n v="0"/>
    <n v="0"/>
    <n v="0"/>
    <s v="FED HOUSNG &amp; COMM DEV FND"/>
    <s v="FHCD 2015 CDBG ADMIN C15"/>
    <s v="CDBG ADMIN PLANNING"/>
    <s v="HOUSING AND COMMUNITY DEVELOPMENT"/>
  </r>
  <r>
    <x v="0"/>
    <s v="1125060"/>
    <s v="350044"/>
    <x v="137"/>
    <s v="5590000"/>
    <n v="2015"/>
    <x v="3"/>
    <x v="137"/>
    <n v="0"/>
    <n v="0"/>
    <n v="358.49"/>
    <n v="0"/>
    <n v="-358.49"/>
    <s v="N/A"/>
    <n v="0"/>
    <n v="5.7700000000000005"/>
    <n v="0"/>
    <n v="0"/>
    <n v="0"/>
    <n v="0"/>
    <n v="0"/>
    <n v="31.63"/>
    <n v="0"/>
    <n v="234.78"/>
    <n v="48.410000000000004"/>
    <n v="37.9"/>
    <n v="0"/>
    <s v="FED HOUSNG &amp; COMM DEV FND"/>
    <s v="FHCD 2015 CDBG ADMIN C15"/>
    <s v="CDBG ADMIN PLANNING"/>
    <s v="HOUSING AND COMMUNITY DEVELOPMENT"/>
  </r>
  <r>
    <x v="0"/>
    <s v="1125060"/>
    <s v="350044"/>
    <x v="155"/>
    <s v="5590000"/>
    <n v="2015"/>
    <x v="3"/>
    <x v="154"/>
    <n v="0"/>
    <n v="0"/>
    <n v="50.6"/>
    <n v="0"/>
    <n v="-50.6"/>
    <s v="N/A"/>
    <n v="0"/>
    <n v="50.6"/>
    <n v="0"/>
    <n v="0"/>
    <n v="0"/>
    <n v="0"/>
    <n v="0"/>
    <n v="0"/>
    <n v="0"/>
    <n v="0"/>
    <n v="0"/>
    <n v="0"/>
    <n v="0"/>
    <s v="FED HOUSNG &amp; COMM DEV FND"/>
    <s v="FHCD 2015 CDBG ADMIN C15"/>
    <s v="CDBG ADMIN PLANNING"/>
    <s v="HOUSING AND COMMUNITY DEVELOPMENT"/>
  </r>
  <r>
    <x v="0"/>
    <s v="1125060"/>
    <s v="350044"/>
    <x v="132"/>
    <s v="5590000"/>
    <n v="2015"/>
    <x v="3"/>
    <x v="132"/>
    <n v="0"/>
    <n v="0"/>
    <n v="842.31000000000006"/>
    <n v="0"/>
    <n v="-842.31000000000006"/>
    <s v="N/A"/>
    <n v="0"/>
    <n v="0"/>
    <n v="0"/>
    <n v="842.31000000000006"/>
    <n v="0"/>
    <n v="0"/>
    <n v="0"/>
    <n v="0"/>
    <n v="0"/>
    <n v="0"/>
    <n v="0"/>
    <n v="0"/>
    <n v="0"/>
    <s v="FED HOUSNG &amp; COMM DEV FND"/>
    <s v="FHCD 2015 CDBG ADMIN C15"/>
    <s v="CDBG ADMIN PLANNING"/>
    <s v="HOUSING AND COMMUNITY DEVELOPMENT"/>
  </r>
  <r>
    <x v="0"/>
    <s v="1125060"/>
    <s v="350044"/>
    <x v="158"/>
    <s v="5590000"/>
    <n v="2015"/>
    <x v="3"/>
    <x v="157"/>
    <n v="0"/>
    <n v="0"/>
    <n v="12932"/>
    <n v="0"/>
    <n v="-12932"/>
    <s v="N/A"/>
    <n v="8000"/>
    <n v="0"/>
    <n v="0"/>
    <n v="0"/>
    <n v="0"/>
    <n v="0"/>
    <n v="0"/>
    <n v="0"/>
    <n v="3288"/>
    <n v="0"/>
    <n v="0"/>
    <n v="1644"/>
    <n v="0"/>
    <s v="FED HOUSNG &amp; COMM DEV FND"/>
    <s v="FHCD 2015 CDBG ADMIN C15"/>
    <s v="CDBG ADMIN PLANNING"/>
    <s v="HOUSING AND COMMUNITY DEVELOPMENT"/>
  </r>
  <r>
    <x v="0"/>
    <s v="1125060"/>
    <s v="350044"/>
    <x v="76"/>
    <s v="5590000"/>
    <n v="2015"/>
    <x v="3"/>
    <x v="76"/>
    <n v="0"/>
    <n v="0"/>
    <n v="510"/>
    <n v="0"/>
    <n v="-510"/>
    <s v="N/A"/>
    <n v="0"/>
    <n v="0"/>
    <n v="0"/>
    <n v="0"/>
    <n v="0"/>
    <n v="0"/>
    <n v="0"/>
    <n v="0"/>
    <n v="275"/>
    <n v="235"/>
    <n v="0"/>
    <n v="0"/>
    <n v="0"/>
    <s v="FED HOUSNG &amp; COMM DEV FND"/>
    <s v="FHCD 2015 CDBG ADMIN C15"/>
    <s v="CDBG ADMIN PLANNING"/>
    <s v="HOUSING AND COMMUNITY DEVELOPMENT"/>
  </r>
  <r>
    <x v="0"/>
    <s v="1125060"/>
    <s v="350044"/>
    <x v="77"/>
    <s v="5590000"/>
    <n v="2015"/>
    <x v="3"/>
    <x v="77"/>
    <n v="0"/>
    <n v="0"/>
    <n v="25"/>
    <n v="0"/>
    <n v="-25"/>
    <s v="N/A"/>
    <n v="0"/>
    <n v="0"/>
    <n v="0"/>
    <n v="0"/>
    <n v="0"/>
    <n v="0"/>
    <n v="0"/>
    <n v="0"/>
    <n v="0"/>
    <n v="0"/>
    <n v="25"/>
    <n v="0"/>
    <n v="0"/>
    <s v="FED HOUSNG &amp; COMM DEV FND"/>
    <s v="FHCD 2015 CDBG ADMIN C15"/>
    <s v="CDBG ADMIN PLANNING"/>
    <s v="HOUSING AND COMMUNITY DEVELOPMENT"/>
  </r>
  <r>
    <x v="0"/>
    <s v="1125060"/>
    <s v="350044"/>
    <x v="171"/>
    <s v="5590000"/>
    <n v="2015"/>
    <x v="3"/>
    <x v="170"/>
    <n v="0"/>
    <n v="0"/>
    <n v="1155"/>
    <n v="0"/>
    <n v="-1155"/>
    <s v="N/A"/>
    <n v="0"/>
    <n v="1155"/>
    <n v="0"/>
    <n v="0"/>
    <n v="0"/>
    <n v="0"/>
    <n v="0"/>
    <n v="0"/>
    <n v="0"/>
    <n v="0"/>
    <n v="0"/>
    <n v="0"/>
    <n v="0"/>
    <s v="FED HOUSNG &amp; COMM DEV FND"/>
    <s v="FHCD 2015 CDBG ADMIN C15"/>
    <s v="CDBG ADMIN PLANNING"/>
    <s v="HOUSING AND COMMUNITY DEVELOPMENT"/>
  </r>
  <r>
    <x v="0"/>
    <s v="1125060"/>
    <s v="350044"/>
    <x v="42"/>
    <s v="5590000"/>
    <n v="2015"/>
    <x v="3"/>
    <x v="42"/>
    <n v="0"/>
    <n v="0"/>
    <n v="2793"/>
    <n v="0"/>
    <n v="-2793"/>
    <s v="N/A"/>
    <n v="248"/>
    <n v="28"/>
    <n v="143"/>
    <n v="556"/>
    <n v="323"/>
    <n v="341"/>
    <n v="196"/>
    <n v="106"/>
    <n v="0"/>
    <n v="281"/>
    <n v="408"/>
    <n v="163"/>
    <n v="0"/>
    <s v="FED HOUSNG &amp; COMM DEV FND"/>
    <s v="FHCD 2015 CDBG ADMIN C15"/>
    <s v="CDBG ADMIN PLANNING"/>
    <s v="HOUSING AND COMMUNITY DEVELOPMENT"/>
  </r>
  <r>
    <x v="0"/>
    <s v="1125060"/>
    <s v="350044"/>
    <x v="172"/>
    <s v="5590000"/>
    <n v="2015"/>
    <x v="3"/>
    <x v="171"/>
    <n v="0"/>
    <n v="0"/>
    <n v="1560"/>
    <n v="0"/>
    <n v="-1560"/>
    <s v="N/A"/>
    <n v="0"/>
    <n v="0"/>
    <n v="0"/>
    <n v="0"/>
    <n v="0"/>
    <n v="0"/>
    <n v="0"/>
    <n v="0"/>
    <n v="0"/>
    <n v="0"/>
    <n v="0"/>
    <n v="1560"/>
    <n v="0"/>
    <s v="FED HOUSNG &amp; COMM DEV FND"/>
    <s v="FHCD 2015 CDBG ADMIN C15"/>
    <s v="CDBG ADMIN PLANNING"/>
    <s v="HOUSING AND COMMUNITY DEVELOPMENT"/>
  </r>
  <r>
    <x v="0"/>
    <s v="1125060"/>
    <s v="350044"/>
    <x v="82"/>
    <s v="5590000"/>
    <n v="2015"/>
    <x v="3"/>
    <x v="82"/>
    <n v="0"/>
    <n v="0"/>
    <n v="428.22"/>
    <n v="0"/>
    <n v="-428.22"/>
    <s v="N/A"/>
    <n v="0"/>
    <n v="0"/>
    <n v="0"/>
    <n v="118.83"/>
    <n v="0"/>
    <n v="78.94"/>
    <n v="0"/>
    <n v="0"/>
    <n v="38.950000000000003"/>
    <n v="120.47"/>
    <n v="0"/>
    <n v="71.03"/>
    <n v="0"/>
    <s v="FED HOUSNG &amp; COMM DEV FND"/>
    <s v="FHCD 2015 CDBG ADMIN C15"/>
    <s v="CDBG ADMIN PLANNING"/>
    <s v="HOUSING AND COMMUNITY DEVELOPMENT"/>
  </r>
  <r>
    <x v="0"/>
    <s v="1125060"/>
    <s v="350044"/>
    <x v="145"/>
    <s v="5590000"/>
    <n v="2015"/>
    <x v="3"/>
    <x v="145"/>
    <n v="0"/>
    <n v="0"/>
    <n v="99"/>
    <n v="0"/>
    <n v="-99"/>
    <s v="N/A"/>
    <n v="0"/>
    <n v="0"/>
    <n v="0"/>
    <n v="33"/>
    <n v="0"/>
    <n v="33"/>
    <n v="0"/>
    <n v="0"/>
    <n v="0"/>
    <n v="0"/>
    <n v="0"/>
    <n v="33"/>
    <n v="0"/>
    <s v="FED HOUSNG &amp; COMM DEV FND"/>
    <s v="FHCD 2015 CDBG ADMIN C15"/>
    <s v="CDBG ADMIN PLANNING"/>
    <s v="HOUSING AND COMMUNITY DEVELOPMENT"/>
  </r>
  <r>
    <x v="0"/>
    <s v="1125060"/>
    <s v="350044"/>
    <x v="84"/>
    <s v="5590000"/>
    <n v="2015"/>
    <x v="3"/>
    <x v="84"/>
    <n v="0"/>
    <n v="0"/>
    <n v="10910.59"/>
    <n v="0"/>
    <n v="-10910.59"/>
    <s v="N/A"/>
    <n v="0"/>
    <n v="0"/>
    <n v="0"/>
    <n v="5353.51"/>
    <n v="0"/>
    <n v="0"/>
    <n v="0"/>
    <n v="0"/>
    <n v="0"/>
    <n v="5557.08"/>
    <n v="0"/>
    <n v="0"/>
    <n v="0"/>
    <s v="FED HOUSNG &amp; COMM DEV FND"/>
    <s v="FHCD 2015 CDBG ADMIN C15"/>
    <s v="CDBG ADMIN PLANNING"/>
    <s v="HOUSING AND COMMUNITY DEVELOPMENT"/>
  </r>
  <r>
    <x v="0"/>
    <s v="1125060"/>
    <s v="350044"/>
    <x v="85"/>
    <s v="5590000"/>
    <n v="2015"/>
    <x v="3"/>
    <x v="85"/>
    <n v="0"/>
    <n v="0"/>
    <n v="93218.27"/>
    <n v="0"/>
    <n v="-93218.27"/>
    <s v="N/A"/>
    <n v="0"/>
    <n v="0"/>
    <n v="0"/>
    <n v="28972.87"/>
    <n v="0"/>
    <n v="0"/>
    <n v="0"/>
    <n v="0"/>
    <n v="28843.34"/>
    <n v="30074.400000000001"/>
    <n v="0"/>
    <n v="5327.66"/>
    <n v="0"/>
    <s v="FED HOUSNG &amp; COMM DEV FND"/>
    <s v="FHCD 2015 CDBG ADMIN C15"/>
    <s v="CDBG ADMIN PLANNING"/>
    <s v="HOUSING AND COMMUNITY DEVELOPMENT"/>
  </r>
  <r>
    <x v="0"/>
    <s v="1125060"/>
    <s v="350044"/>
    <x v="86"/>
    <s v="5590000"/>
    <n v="2015"/>
    <x v="3"/>
    <x v="86"/>
    <n v="0"/>
    <n v="0"/>
    <n v="43907.340000000004"/>
    <n v="0"/>
    <n v="-43907.340000000004"/>
    <s v="N/A"/>
    <n v="0"/>
    <n v="0"/>
    <n v="0"/>
    <n v="7800.9000000000005"/>
    <n v="0"/>
    <n v="7766.02"/>
    <n v="0"/>
    <n v="0"/>
    <n v="0"/>
    <n v="0"/>
    <n v="0"/>
    <n v="28340.420000000002"/>
    <n v="0"/>
    <s v="FED HOUSNG &amp; COMM DEV FND"/>
    <s v="FHCD 2015 CDBG ADMIN C15"/>
    <s v="CDBG ADMIN PLANNING"/>
    <s v="HOUSING AND COMMUNITY DEVELOPMENT"/>
  </r>
  <r>
    <x v="0"/>
    <s v="1125060"/>
    <s v="350044"/>
    <x v="87"/>
    <s v="5590000"/>
    <n v="2015"/>
    <x v="3"/>
    <x v="87"/>
    <n v="0"/>
    <n v="0"/>
    <n v="64598.69"/>
    <n v="0"/>
    <n v="-64598.69"/>
    <s v="N/A"/>
    <n v="0"/>
    <n v="0"/>
    <n v="0"/>
    <n v="31696.799999999999"/>
    <n v="0"/>
    <n v="0"/>
    <n v="0"/>
    <n v="0"/>
    <n v="0"/>
    <n v="32901.89"/>
    <n v="0"/>
    <n v="0"/>
    <n v="0"/>
    <s v="FED HOUSNG &amp; COMM DEV FND"/>
    <s v="FHCD 2015 CDBG ADMIN C15"/>
    <s v="CDBG ADMIN PLANNING"/>
    <s v="HOUSING AND COMMUNITY DEVELOPMENT"/>
  </r>
  <r>
    <x v="0"/>
    <s v="1125060"/>
    <s v="350044"/>
    <x v="88"/>
    <s v="5590000"/>
    <n v="2015"/>
    <x v="3"/>
    <x v="88"/>
    <n v="0"/>
    <n v="0"/>
    <n v="8828.7000000000007"/>
    <n v="0"/>
    <n v="-8828.7000000000007"/>
    <s v="N/A"/>
    <n v="0"/>
    <n v="0"/>
    <n v="0"/>
    <n v="8507.31"/>
    <n v="0"/>
    <n v="12.4"/>
    <n v="0"/>
    <n v="0"/>
    <n v="0"/>
    <n v="0"/>
    <n v="0"/>
    <n v="308.99"/>
    <n v="0"/>
    <s v="FED HOUSNG &amp; COMM DEV FND"/>
    <s v="FHCD 2015 CDBG ADMIN C15"/>
    <s v="CDBG ADMIN PLANNING"/>
    <s v="HOUSING AND COMMUNITY DEVELOPMENT"/>
  </r>
  <r>
    <x v="0"/>
    <s v="1125060"/>
    <s v="350044"/>
    <x v="89"/>
    <s v="5590000"/>
    <n v="2015"/>
    <x v="3"/>
    <x v="89"/>
    <n v="0"/>
    <n v="0"/>
    <n v="7705.76"/>
    <n v="0"/>
    <n v="-7705.76"/>
    <s v="N/A"/>
    <n v="0"/>
    <n v="0"/>
    <n v="0"/>
    <n v="2522.52"/>
    <n v="0"/>
    <n v="1255.6200000000001"/>
    <n v="0"/>
    <n v="0"/>
    <n v="0"/>
    <n v="3927.62"/>
    <n v="0"/>
    <n v="0"/>
    <n v="0"/>
    <s v="FED HOUSNG &amp; COMM DEV FND"/>
    <s v="FHCD 2015 CDBG ADMIN C15"/>
    <s v="CDBG ADMIN PLANNING"/>
    <s v="HOUSING AND COMMUNITY DEVELOPMENT"/>
  </r>
  <r>
    <x v="0"/>
    <s v="1125060"/>
    <s v="350044"/>
    <x v="90"/>
    <s v="5590000"/>
    <n v="2015"/>
    <x v="3"/>
    <x v="90"/>
    <n v="0"/>
    <n v="0"/>
    <n v="205"/>
    <n v="0"/>
    <n v="-205"/>
    <s v="N/A"/>
    <n v="0"/>
    <n v="0"/>
    <n v="0"/>
    <n v="100.58"/>
    <n v="0"/>
    <n v="0"/>
    <n v="0"/>
    <n v="0"/>
    <n v="0"/>
    <n v="104.42"/>
    <n v="0"/>
    <n v="0"/>
    <n v="0"/>
    <s v="FED HOUSNG &amp; COMM DEV FND"/>
    <s v="FHCD 2015 CDBG ADMIN C15"/>
    <s v="CDBG ADMIN PLANNING"/>
    <s v="HOUSING AND COMMUNITY DEVELOPMENT"/>
  </r>
  <r>
    <x v="0"/>
    <s v="1125060"/>
    <s v="350044"/>
    <x v="92"/>
    <s v="5590000"/>
    <n v="2015"/>
    <x v="3"/>
    <x v="92"/>
    <n v="0"/>
    <n v="0"/>
    <n v="289.60000000000002"/>
    <n v="0"/>
    <n v="-289.60000000000002"/>
    <s v="N/A"/>
    <n v="0"/>
    <n v="0"/>
    <n v="0"/>
    <n v="142.1"/>
    <n v="0"/>
    <n v="0"/>
    <n v="0"/>
    <n v="0"/>
    <n v="0"/>
    <n v="147.5"/>
    <n v="0"/>
    <n v="0"/>
    <n v="0"/>
    <s v="FED HOUSNG &amp; COMM DEV FND"/>
    <s v="FHCD 2015 CDBG ADMIN C15"/>
    <s v="CDBG ADMIN PLANNING"/>
    <s v="HOUSING AND COMMUNITY DEVELOPMENT"/>
  </r>
  <r>
    <x v="0"/>
    <s v="1125060"/>
    <s v="350044"/>
    <x v="47"/>
    <s v="5590000"/>
    <n v="2015"/>
    <x v="3"/>
    <x v="47"/>
    <n v="0"/>
    <n v="0"/>
    <n v="16382.37"/>
    <n v="0"/>
    <n v="-16382.37"/>
    <s v="N/A"/>
    <n v="0"/>
    <n v="0"/>
    <n v="0"/>
    <n v="8038.42"/>
    <n v="0"/>
    <n v="0"/>
    <n v="0"/>
    <n v="0"/>
    <n v="0"/>
    <n v="8343.9500000000007"/>
    <n v="0"/>
    <n v="0"/>
    <n v="0"/>
    <s v="FED HOUSNG &amp; COMM DEV FND"/>
    <s v="FHCD 2015 CDBG ADMIN C15"/>
    <s v="CDBG ADMIN PLANNING"/>
    <s v="HOUSING AND COMMUNITY DEVELOPMENT"/>
  </r>
  <r>
    <x v="0"/>
    <s v="1125060"/>
    <s v="350044"/>
    <x v="48"/>
    <s v="5590000"/>
    <n v="2015"/>
    <x v="3"/>
    <x v="48"/>
    <n v="0"/>
    <n v="0"/>
    <n v="25243.68"/>
    <n v="0"/>
    <n v="-25243.68"/>
    <s v="N/A"/>
    <n v="0"/>
    <n v="0"/>
    <n v="0"/>
    <n v="5204.8500000000004"/>
    <n v="0"/>
    <n v="5181.58"/>
    <n v="0"/>
    <n v="0"/>
    <n v="0"/>
    <n v="5402.7300000000005"/>
    <n v="0"/>
    <n v="9454.52"/>
    <n v="0"/>
    <s v="FED HOUSNG &amp; COMM DEV FND"/>
    <s v="FHCD 2015 CDBG ADMIN C15"/>
    <s v="CDBG ADMIN PLANNING"/>
    <s v="HOUSING AND COMMUNITY DEVELOPMENT"/>
  </r>
  <r>
    <x v="0"/>
    <s v="1125060"/>
    <s v="350044"/>
    <x v="49"/>
    <s v="5590000"/>
    <n v="2015"/>
    <x v="3"/>
    <x v="49"/>
    <n v="0"/>
    <n v="0"/>
    <n v="3513.52"/>
    <n v="0"/>
    <n v="-3513.52"/>
    <s v="N/A"/>
    <n v="0"/>
    <n v="0"/>
    <n v="0"/>
    <n v="1723.98"/>
    <n v="0"/>
    <n v="0"/>
    <n v="0"/>
    <n v="0"/>
    <n v="0"/>
    <n v="1789.54"/>
    <n v="0"/>
    <n v="0"/>
    <n v="0"/>
    <s v="FED HOUSNG &amp; COMM DEV FND"/>
    <s v="FHCD 2015 CDBG ADMIN C15"/>
    <s v="CDBG ADMIN PLANNING"/>
    <s v="HOUSING AND COMMUNITY DEVELOPMENT"/>
  </r>
  <r>
    <x v="0"/>
    <s v="1125060"/>
    <s v="350044"/>
    <x v="50"/>
    <s v="5590000"/>
    <n v="2015"/>
    <x v="3"/>
    <x v="50"/>
    <n v="0"/>
    <n v="0"/>
    <n v="708.04"/>
    <n v="0"/>
    <n v="-708.04"/>
    <s v="N/A"/>
    <n v="0"/>
    <n v="0"/>
    <n v="0"/>
    <n v="347.40000000000003"/>
    <n v="0"/>
    <n v="0"/>
    <n v="0"/>
    <n v="0"/>
    <n v="0"/>
    <n v="360.64"/>
    <n v="0"/>
    <n v="0"/>
    <n v="0"/>
    <s v="FED HOUSNG &amp; COMM DEV FND"/>
    <s v="FHCD 2015 CDBG ADMIN C15"/>
    <s v="CDBG ADMIN PLANNING"/>
    <s v="HOUSING AND COMMUNITY DEVELOPMENT"/>
  </r>
  <r>
    <x v="0"/>
    <s v="1125060"/>
    <s v="350044"/>
    <x v="93"/>
    <s v="5590000"/>
    <n v="2015"/>
    <x v="3"/>
    <x v="93"/>
    <n v="0"/>
    <n v="0"/>
    <n v="17930.810000000001"/>
    <n v="0"/>
    <n v="-17930.810000000001"/>
    <s v="N/A"/>
    <n v="0"/>
    <n v="0"/>
    <n v="0"/>
    <n v="3422.87"/>
    <n v="0"/>
    <n v="2271.7000000000003"/>
    <n v="0"/>
    <n v="0"/>
    <n v="1114.25"/>
    <n v="3443.11"/>
    <n v="0"/>
    <n v="7678.88"/>
    <n v="0"/>
    <s v="FED HOUSNG &amp; COMM DEV FND"/>
    <s v="FHCD 2015 CDBG ADMIN C15"/>
    <s v="CDBG ADMIN PLANNING"/>
    <s v="HOUSING AND COMMUNITY DEVELOPMENT"/>
  </r>
  <r>
    <x v="0"/>
    <s v="1125060"/>
    <s v="350044"/>
    <x v="109"/>
    <s v="5590000"/>
    <n v="2015"/>
    <x v="3"/>
    <x v="109"/>
    <n v="0"/>
    <n v="0"/>
    <n v="25753.18"/>
    <n v="0"/>
    <n v="-25753.18"/>
    <s v="N/A"/>
    <n v="0"/>
    <n v="0"/>
    <n v="0"/>
    <n v="4541.21"/>
    <n v="0"/>
    <n v="0"/>
    <n v="0"/>
    <n v="0"/>
    <n v="0"/>
    <n v="4713.87"/>
    <n v="0"/>
    <n v="16498.099999999999"/>
    <n v="0"/>
    <s v="FED HOUSNG &amp; COMM DEV FND"/>
    <s v="FHCD 2015 CDBG ADMIN C15"/>
    <s v="CDBG ADMIN PLANNING"/>
    <s v="HOUSING AND COMMUNITY DEVELOPMENT"/>
  </r>
  <r>
    <x v="0"/>
    <s v="1125060"/>
    <s v="350044"/>
    <x v="100"/>
    <s v="5590000"/>
    <n v="2015"/>
    <x v="3"/>
    <x v="100"/>
    <n v="0"/>
    <n v="0"/>
    <n v="1463.98"/>
    <n v="0"/>
    <n v="-1463.98"/>
    <s v="N/A"/>
    <n v="0"/>
    <n v="0"/>
    <n v="0"/>
    <n v="718.34"/>
    <n v="0"/>
    <n v="0"/>
    <n v="0"/>
    <n v="0"/>
    <n v="0"/>
    <n v="745.64"/>
    <n v="0"/>
    <n v="0"/>
    <n v="0"/>
    <s v="FED HOUSNG &amp; COMM DEV FND"/>
    <s v="FHCD 2015 CDBG ADMIN C15"/>
    <s v="CDBG ADMIN PLANNING"/>
    <s v="HOUSING AND COMMUNITY DEVELOPMENT"/>
  </r>
  <r>
    <x v="0"/>
    <s v="1125060"/>
    <s v="350047"/>
    <x v="55"/>
    <s v="0000000"/>
    <n v="2015"/>
    <x v="4"/>
    <x v="55"/>
    <n v="0"/>
    <n v="0"/>
    <n v="6037.07"/>
    <n v="0"/>
    <n v="-6037.07"/>
    <s v="N/A"/>
    <n v="0"/>
    <n v="0"/>
    <n v="0"/>
    <n v="0"/>
    <n v="0"/>
    <n v="0"/>
    <n v="0"/>
    <n v="0"/>
    <n v="0"/>
    <n v="0"/>
    <n v="0"/>
    <n v="6037.07"/>
    <n v="0"/>
    <s v="FED HOUSNG &amp; COMM DEV FND"/>
    <s v="FHCD 2015 CDBG ADMIN C15"/>
    <s v="PROGRAM YEAR PROJECTS"/>
    <s v="Default"/>
  </r>
  <r>
    <x v="0"/>
    <s v="1125061"/>
    <s v="000000"/>
    <x v="6"/>
    <s v="0000000"/>
    <n v="2015"/>
    <x v="0"/>
    <x v="6"/>
    <n v="0"/>
    <n v="0"/>
    <n v="27432.48"/>
    <n v="0"/>
    <n v="-27432.48"/>
    <s v="N/A"/>
    <n v="0"/>
    <n v="75573"/>
    <n v="31472.77"/>
    <n v="13938.01"/>
    <n v="154645.98000000001"/>
    <n v="27041.93"/>
    <n v="115755.45"/>
    <n v="37734.14"/>
    <n v="37160.840000000004"/>
    <n v="-485118.21"/>
    <n v="-8197.91"/>
    <n v="27426.48"/>
    <n v="0"/>
    <s v="FED HOUSNG &amp; COMM DEV FND"/>
    <s v="FHCD 2015 HSG REPAIR ADMIN"/>
    <s v="DEFAULT"/>
    <s v="Default"/>
  </r>
  <r>
    <x v="0"/>
    <s v="1125061"/>
    <s v="000000"/>
    <x v="9"/>
    <s v="0000000"/>
    <n v="2015"/>
    <x v="0"/>
    <x v="9"/>
    <n v="0"/>
    <n v="0"/>
    <n v="37512.520000000004"/>
    <n v="0"/>
    <n v="-37512.520000000004"/>
    <s v="N/A"/>
    <n v="0"/>
    <n v="1570.96"/>
    <n v="25572.68"/>
    <n v="77941.47"/>
    <n v="-91879.48"/>
    <n v="2095.3200000000002"/>
    <n v="-15300.95"/>
    <n v="27114.510000000002"/>
    <n v="11400.61"/>
    <n v="-37287.090000000004"/>
    <n v="13148.95"/>
    <n v="23135.54"/>
    <n v="0"/>
    <s v="FED HOUSNG &amp; COMM DEV FND"/>
    <s v="FHCD 2015 HSG REPAIR ADMIN"/>
    <s v="DEFAULT"/>
    <s v="Default"/>
  </r>
  <r>
    <x v="0"/>
    <s v="1125061"/>
    <s v="000000"/>
    <x v="29"/>
    <s v="0000000"/>
    <n v="2015"/>
    <x v="1"/>
    <x v="29"/>
    <n v="0"/>
    <n v="0"/>
    <n v="-37512.520000000004"/>
    <n v="0"/>
    <n v="37512.520000000004"/>
    <s v="N/A"/>
    <n v="41714.82"/>
    <n v="-43285.78"/>
    <n v="-11634.67"/>
    <n v="0"/>
    <n v="0"/>
    <n v="21492.66"/>
    <n v="-8293.0300000000007"/>
    <n v="-11413.61"/>
    <n v="11413.61"/>
    <n v="-1228.03"/>
    <n v="-13148.95"/>
    <n v="-23129.54"/>
    <n v="0"/>
    <s v="FED HOUSNG &amp; COMM DEV FND"/>
    <s v="FHCD 2015 HSG REPAIR ADMIN"/>
    <s v="DEFAULT"/>
    <s v="Default"/>
  </r>
  <r>
    <x v="0"/>
    <s v="1125061"/>
    <s v="350047"/>
    <x v="55"/>
    <s v="0000000"/>
    <n v="2015"/>
    <x v="4"/>
    <x v="55"/>
    <n v="0"/>
    <n v="0"/>
    <n v="-714874"/>
    <n v="0"/>
    <n v="714874"/>
    <s v="N/A"/>
    <n v="-41714.82"/>
    <n v="-33858.18"/>
    <n v="-45410.78"/>
    <n v="-91879.48"/>
    <n v="-62766.5"/>
    <n v="-50629.91"/>
    <n v="-92161.47"/>
    <n v="-53435.040000000001"/>
    <n v="-59975.06"/>
    <n v="-20357.62"/>
    <n v="-95698.44"/>
    <n v="-66986.7"/>
    <n v="0"/>
    <s v="FED HOUSNG &amp; COMM DEV FND"/>
    <s v="FHCD 2015 HSG REPAIR ADMIN"/>
    <s v="PROGRAM YEAR PROJECTS"/>
    <s v="Default"/>
  </r>
  <r>
    <x v="0"/>
    <s v="1125061"/>
    <s v="350047"/>
    <x v="38"/>
    <s v="5590000"/>
    <n v="2015"/>
    <x v="3"/>
    <x v="38"/>
    <n v="0"/>
    <n v="0"/>
    <n v="364809.96"/>
    <n v="0"/>
    <n v="-364809.96"/>
    <s v="N/A"/>
    <n v="44101.950000000004"/>
    <n v="22858.93"/>
    <n v="21899.8"/>
    <n v="21484.62"/>
    <n v="22243.87"/>
    <n v="38374.01"/>
    <n v="78233.78"/>
    <n v="25473.91"/>
    <n v="23862.400000000001"/>
    <n v="24005.350000000002"/>
    <n v="26168.420000000002"/>
    <n v="16102.92"/>
    <n v="0"/>
    <s v="FED HOUSNG &amp; COMM DEV FND"/>
    <s v="FHCD 2015 HSG REPAIR ADMIN"/>
    <s v="PROGRAM YEAR PROJECTS"/>
    <s v="HOUSING AND COMMUNITY DEVELOPMENT"/>
  </r>
  <r>
    <x v="0"/>
    <s v="1125061"/>
    <s v="350047"/>
    <x v="70"/>
    <s v="5590000"/>
    <n v="2015"/>
    <x v="3"/>
    <x v="70"/>
    <n v="0"/>
    <n v="0"/>
    <n v="72579.34"/>
    <n v="0"/>
    <n v="-72579.34"/>
    <s v="N/A"/>
    <n v="5636"/>
    <n v="5636"/>
    <n v="6362.52"/>
    <n v="5856.16"/>
    <n v="5636"/>
    <n v="5636"/>
    <n v="5636"/>
    <n v="5636"/>
    <n v="6157.85"/>
    <n v="6016.81"/>
    <n v="7045"/>
    <n v="7325"/>
    <n v="0"/>
    <s v="FED HOUSNG &amp; COMM DEV FND"/>
    <s v="FHCD 2015 HSG REPAIR ADMIN"/>
    <s v="PROGRAM YEAR PROJECTS"/>
    <s v="HOUSING AND COMMUNITY DEVELOPMENT"/>
  </r>
  <r>
    <x v="0"/>
    <s v="1125061"/>
    <s v="350047"/>
    <x v="71"/>
    <s v="5590000"/>
    <n v="2015"/>
    <x v="3"/>
    <x v="71"/>
    <n v="0"/>
    <n v="0"/>
    <n v="23801.57"/>
    <n v="0"/>
    <n v="-23801.57"/>
    <s v="N/A"/>
    <n v="3280.57"/>
    <n v="1610.97"/>
    <n v="1839.29"/>
    <n v="1680.8400000000001"/>
    <n v="1611.7"/>
    <n v="2208.4"/>
    <n v="2877.18"/>
    <n v="1721.43"/>
    <n v="2011.42"/>
    <n v="1849.2"/>
    <n v="1902.81"/>
    <n v="1207.76"/>
    <n v="0"/>
    <s v="FED HOUSNG &amp; COMM DEV FND"/>
    <s v="FHCD 2015 HSG REPAIR ADMIN"/>
    <s v="PROGRAM YEAR PROJECTS"/>
    <s v="HOUSING AND COMMUNITY DEVELOPMENT"/>
  </r>
  <r>
    <x v="0"/>
    <s v="1125061"/>
    <s v="350047"/>
    <x v="72"/>
    <s v="5590000"/>
    <n v="2015"/>
    <x v="3"/>
    <x v="72"/>
    <n v="0"/>
    <n v="0"/>
    <n v="28933.39"/>
    <n v="0"/>
    <n v="-28933.39"/>
    <s v="N/A"/>
    <n v="2054.84"/>
    <n v="1936.25"/>
    <n v="2211.8200000000002"/>
    <n v="2020.27"/>
    <n v="1937.14"/>
    <n v="2102.98"/>
    <n v="3969.37"/>
    <n v="2511.66"/>
    <n v="2927.86"/>
    <n v="2685.4"/>
    <n v="2778.78"/>
    <n v="1797.02"/>
    <n v="0"/>
    <s v="FED HOUSNG &amp; COMM DEV FND"/>
    <s v="FHCD 2015 HSG REPAIR ADMIN"/>
    <s v="PROGRAM YEAR PROJECTS"/>
    <s v="HOUSING AND COMMUNITY DEVELOPMENT"/>
  </r>
  <r>
    <x v="0"/>
    <s v="1125061"/>
    <s v="350047"/>
    <x v="74"/>
    <s v="5590000"/>
    <n v="2015"/>
    <x v="3"/>
    <x v="74"/>
    <n v="0"/>
    <n v="0"/>
    <n v="1529.05"/>
    <n v="0"/>
    <n v="-1529.05"/>
    <s v="N/A"/>
    <n v="46.46"/>
    <n v="170.71"/>
    <n v="14.82"/>
    <n v="0.69000000000000006"/>
    <n v="0"/>
    <n v="172.97"/>
    <n v="426.14"/>
    <n v="137.66"/>
    <n v="0"/>
    <n v="55.1"/>
    <n v="152.49"/>
    <n v="352.01"/>
    <n v="0"/>
    <s v="FED HOUSNG &amp; COMM DEV FND"/>
    <s v="FHCD 2015 HSG REPAIR ADMIN"/>
    <s v="PROGRAM YEAR PROJECTS"/>
    <s v="HOUSING AND COMMUNITY DEVELOPMENT"/>
  </r>
  <r>
    <x v="0"/>
    <s v="1125061"/>
    <s v="350047"/>
    <x v="129"/>
    <s v="5590000"/>
    <n v="2015"/>
    <x v="3"/>
    <x v="129"/>
    <n v="0"/>
    <n v="0"/>
    <n v="520.04"/>
    <n v="0"/>
    <n v="-520.04"/>
    <s v="N/A"/>
    <n v="0"/>
    <n v="0"/>
    <n v="0"/>
    <n v="0"/>
    <n v="0"/>
    <n v="0"/>
    <n v="0"/>
    <n v="0"/>
    <n v="398.94"/>
    <n v="0"/>
    <n v="0"/>
    <n v="121.10000000000001"/>
    <n v="0"/>
    <s v="FED HOUSNG &amp; COMM DEV FND"/>
    <s v="FHCD 2015 HSG REPAIR ADMIN"/>
    <s v="PROGRAM YEAR PROJECTS"/>
    <s v="HOUSING AND COMMUNITY DEVELOPMENT"/>
  </r>
  <r>
    <x v="0"/>
    <s v="1125061"/>
    <s v="350047"/>
    <x v="173"/>
    <s v="5590000"/>
    <n v="2015"/>
    <x v="3"/>
    <x v="172"/>
    <n v="0"/>
    <n v="0"/>
    <n v="75.63"/>
    <n v="0"/>
    <n v="-75.63"/>
    <s v="N/A"/>
    <n v="0"/>
    <n v="0"/>
    <n v="0"/>
    <n v="0"/>
    <n v="0"/>
    <n v="0"/>
    <n v="0"/>
    <n v="0"/>
    <n v="0"/>
    <n v="0"/>
    <n v="0"/>
    <n v="75.63"/>
    <n v="0"/>
    <s v="FED HOUSNG &amp; COMM DEV FND"/>
    <s v="FHCD 2015 HSG REPAIR ADMIN"/>
    <s v="PROGRAM YEAR PROJECTS"/>
    <s v="HOUSING AND COMMUNITY DEVELOPMENT"/>
  </r>
  <r>
    <x v="0"/>
    <s v="1125061"/>
    <s v="350047"/>
    <x v="36"/>
    <s v="5590000"/>
    <n v="2015"/>
    <x v="3"/>
    <x v="36"/>
    <n v="0"/>
    <n v="0"/>
    <n v="429.75"/>
    <n v="0"/>
    <n v="-429.75"/>
    <s v="N/A"/>
    <n v="0"/>
    <n v="0"/>
    <n v="0"/>
    <n v="0"/>
    <n v="0"/>
    <n v="0"/>
    <n v="429.75"/>
    <n v="0"/>
    <n v="0"/>
    <n v="0"/>
    <n v="0"/>
    <n v="0"/>
    <n v="0"/>
    <s v="FED HOUSNG &amp; COMM DEV FND"/>
    <s v="FHCD 2015 HSG REPAIR ADMIN"/>
    <s v="PROGRAM YEAR PROJECTS"/>
    <s v="HOUSING AND COMMUNITY DEVELOPMENT"/>
  </r>
  <r>
    <x v="0"/>
    <s v="1125061"/>
    <s v="350047"/>
    <x v="75"/>
    <s v="5590000"/>
    <n v="2015"/>
    <x v="3"/>
    <x v="75"/>
    <n v="0"/>
    <n v="0"/>
    <n v="10.370000000000001"/>
    <n v="0"/>
    <n v="-10.370000000000001"/>
    <s v="N/A"/>
    <n v="0"/>
    <n v="0"/>
    <n v="0"/>
    <n v="0"/>
    <n v="0"/>
    <n v="0"/>
    <n v="10"/>
    <n v="0"/>
    <n v="0"/>
    <n v="0"/>
    <n v="0"/>
    <n v="0.37"/>
    <n v="0"/>
    <s v="FED HOUSNG &amp; COMM DEV FND"/>
    <s v="FHCD 2015 HSG REPAIR ADMIN"/>
    <s v="PROGRAM YEAR PROJECTS"/>
    <s v="HOUSING AND COMMUNITY DEVELOPMENT"/>
  </r>
  <r>
    <x v="0"/>
    <s v="1125061"/>
    <s v="350047"/>
    <x v="108"/>
    <s v="5590000"/>
    <n v="2015"/>
    <x v="3"/>
    <x v="108"/>
    <n v="0"/>
    <n v="0"/>
    <n v="2185.71"/>
    <n v="0"/>
    <n v="-2185.71"/>
    <s v="N/A"/>
    <n v="0"/>
    <n v="23.77"/>
    <n v="350.87"/>
    <n v="346.76"/>
    <n v="387.03000000000003"/>
    <n v="-189.75"/>
    <n v="87.81"/>
    <n v="603.66999999999996"/>
    <n v="420.83"/>
    <n v="189.28"/>
    <n v="376.17"/>
    <n v="-410.73"/>
    <n v="0"/>
    <s v="FED HOUSNG &amp; COMM DEV FND"/>
    <s v="FHCD 2015 HSG REPAIR ADMIN"/>
    <s v="PROGRAM YEAR PROJECTS"/>
    <s v="HOUSING AND COMMUNITY DEVELOPMENT"/>
  </r>
  <r>
    <x v="0"/>
    <s v="1125061"/>
    <s v="350047"/>
    <x v="131"/>
    <s v="5590000"/>
    <n v="2015"/>
    <x v="3"/>
    <x v="131"/>
    <n v="0"/>
    <n v="0"/>
    <n v="0"/>
    <n v="0"/>
    <n v="0"/>
    <s v="N/A"/>
    <n v="0"/>
    <n v="0"/>
    <n v="0"/>
    <n v="0"/>
    <n v="0"/>
    <n v="0"/>
    <n v="0"/>
    <n v="0"/>
    <n v="0"/>
    <n v="0"/>
    <n v="0"/>
    <n v="0"/>
    <n v="0"/>
    <s v="FED HOUSNG &amp; COMM DEV FND"/>
    <s v="FHCD 2015 HSG REPAIR ADMIN"/>
    <s v="PROGRAM YEAR PROJECTS"/>
    <s v="HOUSING AND COMMUNITY DEVELOPMENT"/>
  </r>
  <r>
    <x v="0"/>
    <s v="1125061"/>
    <s v="350047"/>
    <x v="141"/>
    <s v="5590000"/>
    <n v="2015"/>
    <x v="3"/>
    <x v="141"/>
    <n v="0"/>
    <n v="0"/>
    <n v="911.6"/>
    <n v="0"/>
    <n v="-911.6"/>
    <s v="N/A"/>
    <n v="0"/>
    <n v="0"/>
    <n v="0"/>
    <n v="405.73"/>
    <n v="0"/>
    <n v="0"/>
    <n v="284.77"/>
    <n v="0"/>
    <n v="0"/>
    <n v="221.1"/>
    <n v="0"/>
    <n v="0"/>
    <n v="0"/>
    <s v="FED HOUSNG &amp; COMM DEV FND"/>
    <s v="FHCD 2015 HSG REPAIR ADMIN"/>
    <s v="PROGRAM YEAR PROJECTS"/>
    <s v="HOUSING AND COMMUNITY DEVELOPMENT"/>
  </r>
  <r>
    <x v="0"/>
    <s v="1125061"/>
    <s v="350047"/>
    <x v="137"/>
    <s v="5590000"/>
    <n v="2015"/>
    <x v="3"/>
    <x v="137"/>
    <n v="0"/>
    <n v="0"/>
    <n v="221.5"/>
    <n v="0"/>
    <n v="-221.5"/>
    <s v="N/A"/>
    <n v="0"/>
    <n v="0"/>
    <n v="0"/>
    <n v="85"/>
    <n v="0"/>
    <n v="8.5500000000000007"/>
    <n v="39.65"/>
    <n v="9.4"/>
    <n v="0"/>
    <n v="57.85"/>
    <n v="21.05"/>
    <n v="0"/>
    <n v="0"/>
    <s v="FED HOUSNG &amp; COMM DEV FND"/>
    <s v="FHCD 2015 HSG REPAIR ADMIN"/>
    <s v="PROGRAM YEAR PROJECTS"/>
    <s v="HOUSING AND COMMUNITY DEVELOPMENT"/>
  </r>
  <r>
    <x v="0"/>
    <s v="1125061"/>
    <s v="350047"/>
    <x v="155"/>
    <s v="5590000"/>
    <n v="2015"/>
    <x v="3"/>
    <x v="154"/>
    <n v="0"/>
    <n v="0"/>
    <n v="50.6"/>
    <n v="0"/>
    <n v="-50.6"/>
    <s v="N/A"/>
    <n v="0"/>
    <n v="50.6"/>
    <n v="0"/>
    <n v="0"/>
    <n v="0"/>
    <n v="0"/>
    <n v="0"/>
    <n v="0"/>
    <n v="0"/>
    <n v="0"/>
    <n v="0"/>
    <n v="0"/>
    <n v="0"/>
    <s v="FED HOUSNG &amp; COMM DEV FND"/>
    <s v="FHCD 2015 HSG REPAIR ADMIN"/>
    <s v="PROGRAM YEAR PROJECTS"/>
    <s v="HOUSING AND COMMUNITY DEVELOPMENT"/>
  </r>
  <r>
    <x v="0"/>
    <s v="1125061"/>
    <s v="350047"/>
    <x v="132"/>
    <s v="5590000"/>
    <n v="2015"/>
    <x v="3"/>
    <x v="132"/>
    <n v="0"/>
    <n v="0"/>
    <n v="685.88"/>
    <n v="0"/>
    <n v="-685.88"/>
    <s v="N/A"/>
    <n v="0"/>
    <n v="0"/>
    <n v="0"/>
    <n v="685.88"/>
    <n v="0"/>
    <n v="0"/>
    <n v="0"/>
    <n v="0"/>
    <n v="0"/>
    <n v="0"/>
    <n v="0"/>
    <n v="0"/>
    <n v="0"/>
    <s v="FED HOUSNG &amp; COMM DEV FND"/>
    <s v="FHCD 2015 HSG REPAIR ADMIN"/>
    <s v="PROGRAM YEAR PROJECTS"/>
    <s v="HOUSING AND COMMUNITY DEVELOPMENT"/>
  </r>
  <r>
    <x v="0"/>
    <s v="1125061"/>
    <s v="350047"/>
    <x v="76"/>
    <s v="5590000"/>
    <n v="2015"/>
    <x v="3"/>
    <x v="76"/>
    <n v="0"/>
    <n v="0"/>
    <n v="229.5"/>
    <n v="0"/>
    <n v="-229.5"/>
    <s v="N/A"/>
    <n v="229.5"/>
    <n v="0"/>
    <n v="0"/>
    <n v="0"/>
    <n v="0"/>
    <n v="0"/>
    <n v="0"/>
    <n v="0"/>
    <n v="0"/>
    <n v="0"/>
    <n v="0"/>
    <n v="0"/>
    <n v="0"/>
    <s v="FED HOUSNG &amp; COMM DEV FND"/>
    <s v="FHCD 2015 HSG REPAIR ADMIN"/>
    <s v="PROGRAM YEAR PROJECTS"/>
    <s v="HOUSING AND COMMUNITY DEVELOPMENT"/>
  </r>
  <r>
    <x v="0"/>
    <s v="1125061"/>
    <s v="350047"/>
    <x v="42"/>
    <s v="5590000"/>
    <n v="2015"/>
    <x v="3"/>
    <x v="42"/>
    <n v="0"/>
    <n v="0"/>
    <n v="8474"/>
    <n v="0"/>
    <n v="-8474"/>
    <s v="N/A"/>
    <n v="733"/>
    <n v="42"/>
    <n v="21"/>
    <n v="1396"/>
    <n v="0"/>
    <n v="2094"/>
    <n v="698"/>
    <n v="698"/>
    <n v="698"/>
    <n v="698"/>
    <n v="698"/>
    <n v="698"/>
    <n v="0"/>
    <s v="FED HOUSNG &amp; COMM DEV FND"/>
    <s v="FHCD 2015 HSG REPAIR ADMIN"/>
    <s v="PROGRAM YEAR PROJECTS"/>
    <s v="HOUSING AND COMMUNITY DEVELOPMENT"/>
  </r>
  <r>
    <x v="0"/>
    <s v="1125061"/>
    <s v="350047"/>
    <x v="172"/>
    <s v="5590000"/>
    <n v="2015"/>
    <x v="3"/>
    <x v="171"/>
    <n v="0"/>
    <n v="0"/>
    <n v="4680"/>
    <n v="0"/>
    <n v="-4680"/>
    <s v="N/A"/>
    <n v="0"/>
    <n v="0"/>
    <n v="0"/>
    <n v="0"/>
    <n v="0"/>
    <n v="0"/>
    <n v="3120"/>
    <n v="0"/>
    <n v="0"/>
    <n v="1560"/>
    <n v="0"/>
    <n v="0"/>
    <n v="0"/>
    <s v="FED HOUSNG &amp; COMM DEV FND"/>
    <s v="FHCD 2015 HSG REPAIR ADMIN"/>
    <s v="PROGRAM YEAR PROJECTS"/>
    <s v="HOUSING AND COMMUNITY DEVELOPMENT"/>
  </r>
  <r>
    <x v="0"/>
    <s v="1125061"/>
    <s v="350047"/>
    <x v="82"/>
    <s v="5590000"/>
    <n v="2015"/>
    <x v="3"/>
    <x v="82"/>
    <n v="0"/>
    <n v="0"/>
    <n v="288.13"/>
    <n v="0"/>
    <n v="-288.13"/>
    <s v="N/A"/>
    <n v="0"/>
    <n v="0"/>
    <n v="0"/>
    <n v="96.76"/>
    <n v="0"/>
    <n v="64.28"/>
    <n v="0"/>
    <n v="0"/>
    <n v="31.720000000000002"/>
    <n v="95.37"/>
    <n v="0"/>
    <n v="0"/>
    <n v="0"/>
    <s v="FED HOUSNG &amp; COMM DEV FND"/>
    <s v="FHCD 2015 HSG REPAIR ADMIN"/>
    <s v="PROGRAM YEAR PROJECTS"/>
    <s v="HOUSING AND COMMUNITY DEVELOPMENT"/>
  </r>
  <r>
    <x v="0"/>
    <s v="1125061"/>
    <s v="350047"/>
    <x v="145"/>
    <s v="5590000"/>
    <n v="2015"/>
    <x v="3"/>
    <x v="145"/>
    <n v="0"/>
    <n v="0"/>
    <n v="33"/>
    <n v="0"/>
    <n v="-33"/>
    <s v="N/A"/>
    <n v="0"/>
    <n v="0"/>
    <n v="0"/>
    <n v="0"/>
    <n v="33"/>
    <n v="0"/>
    <n v="0"/>
    <n v="0"/>
    <n v="0"/>
    <n v="0"/>
    <n v="0"/>
    <n v="0"/>
    <n v="0"/>
    <s v="FED HOUSNG &amp; COMM DEV FND"/>
    <s v="FHCD 2015 HSG REPAIR ADMIN"/>
    <s v="PROGRAM YEAR PROJECTS"/>
    <s v="HOUSING AND COMMUNITY DEVELOPMENT"/>
  </r>
  <r>
    <x v="0"/>
    <s v="1125061"/>
    <s v="350047"/>
    <x v="84"/>
    <s v="5590000"/>
    <n v="2015"/>
    <x v="3"/>
    <x v="84"/>
    <n v="0"/>
    <n v="0"/>
    <n v="8758.630000000001"/>
    <n v="0"/>
    <n v="-8758.630000000001"/>
    <s v="N/A"/>
    <n v="0"/>
    <n v="0"/>
    <n v="0"/>
    <n v="4359.29"/>
    <n v="0"/>
    <n v="0"/>
    <n v="0"/>
    <n v="0"/>
    <n v="0"/>
    <n v="4399.34"/>
    <n v="0"/>
    <n v="0"/>
    <n v="0"/>
    <s v="FED HOUSNG &amp; COMM DEV FND"/>
    <s v="FHCD 2015 HSG REPAIR ADMIN"/>
    <s v="PROGRAM YEAR PROJECTS"/>
    <s v="HOUSING AND COMMUNITY DEVELOPMENT"/>
  </r>
  <r>
    <x v="0"/>
    <s v="1125061"/>
    <s v="350047"/>
    <x v="85"/>
    <s v="5590000"/>
    <n v="2015"/>
    <x v="3"/>
    <x v="85"/>
    <n v="0"/>
    <n v="0"/>
    <n v="70887.820000000007"/>
    <n v="0"/>
    <n v="-70887.820000000007"/>
    <s v="N/A"/>
    <n v="0"/>
    <n v="0"/>
    <n v="0"/>
    <n v="23592.2"/>
    <n v="0"/>
    <n v="0"/>
    <n v="0"/>
    <n v="0"/>
    <n v="23486.720000000001"/>
    <n v="23808.9"/>
    <n v="0"/>
    <n v="0"/>
    <n v="0"/>
    <s v="FED HOUSNG &amp; COMM DEV FND"/>
    <s v="FHCD 2015 HSG REPAIR ADMIN"/>
    <s v="PROGRAM YEAR PROJECTS"/>
    <s v="HOUSING AND COMMUNITY DEVELOPMENT"/>
  </r>
  <r>
    <x v="0"/>
    <s v="1125061"/>
    <s v="350047"/>
    <x v="86"/>
    <s v="5590000"/>
    <n v="2015"/>
    <x v="3"/>
    <x v="86"/>
    <n v="0"/>
    <n v="0"/>
    <n v="12675.94"/>
    <n v="0"/>
    <n v="-12675.94"/>
    <s v="N/A"/>
    <n v="0"/>
    <n v="0"/>
    <n v="0"/>
    <n v="6352.17"/>
    <n v="0"/>
    <n v="6323.77"/>
    <n v="0"/>
    <n v="0"/>
    <n v="0"/>
    <n v="0"/>
    <n v="0"/>
    <n v="0"/>
    <n v="0"/>
    <s v="FED HOUSNG &amp; COMM DEV FND"/>
    <s v="FHCD 2015 HSG REPAIR ADMIN"/>
    <s v="PROGRAM YEAR PROJECTS"/>
    <s v="HOUSING AND COMMUNITY DEVELOPMENT"/>
  </r>
  <r>
    <x v="0"/>
    <s v="1125061"/>
    <s v="350047"/>
    <x v="87"/>
    <s v="5590000"/>
    <n v="2015"/>
    <x v="3"/>
    <x v="87"/>
    <n v="0"/>
    <n v="0"/>
    <n v="51857.58"/>
    <n v="0"/>
    <n v="-51857.58"/>
    <s v="N/A"/>
    <n v="0"/>
    <n v="0"/>
    <n v="0"/>
    <n v="25810.25"/>
    <n v="0"/>
    <n v="0"/>
    <n v="0"/>
    <n v="0"/>
    <n v="0"/>
    <n v="26047.33"/>
    <n v="0"/>
    <n v="0"/>
    <n v="0"/>
    <s v="FED HOUSNG &amp; COMM DEV FND"/>
    <s v="FHCD 2015 HSG REPAIR ADMIN"/>
    <s v="PROGRAM YEAR PROJECTS"/>
    <s v="HOUSING AND COMMUNITY DEVELOPMENT"/>
  </r>
  <r>
    <x v="0"/>
    <s v="1125061"/>
    <s v="350047"/>
    <x v="88"/>
    <s v="5590000"/>
    <n v="2015"/>
    <x v="3"/>
    <x v="88"/>
    <n v="0"/>
    <n v="0"/>
    <n v="6937.5"/>
    <n v="0"/>
    <n v="-6937.5"/>
    <s v="N/A"/>
    <n v="0"/>
    <n v="0"/>
    <n v="0"/>
    <n v="6927.38"/>
    <n v="0"/>
    <n v="10.120000000000001"/>
    <n v="0"/>
    <n v="0"/>
    <n v="0"/>
    <n v="0"/>
    <n v="0"/>
    <n v="0"/>
    <n v="0"/>
    <s v="FED HOUSNG &amp; COMM DEV FND"/>
    <s v="FHCD 2015 HSG REPAIR ADMIN"/>
    <s v="PROGRAM YEAR PROJECTS"/>
    <s v="HOUSING AND COMMUNITY DEVELOPMENT"/>
  </r>
  <r>
    <x v="0"/>
    <s v="1125061"/>
    <s v="350047"/>
    <x v="89"/>
    <s v="5590000"/>
    <n v="2015"/>
    <x v="3"/>
    <x v="89"/>
    <n v="0"/>
    <n v="0"/>
    <n v="6185.82"/>
    <n v="0"/>
    <n v="-6185.82"/>
    <s v="N/A"/>
    <n v="0"/>
    <n v="0"/>
    <n v="0"/>
    <n v="2054.04"/>
    <n v="0"/>
    <n v="1022.4"/>
    <n v="0"/>
    <n v="0"/>
    <n v="0"/>
    <n v="3109.38"/>
    <n v="0"/>
    <n v="0"/>
    <n v="0"/>
    <s v="FED HOUSNG &amp; COMM DEV FND"/>
    <s v="FHCD 2015 HSG REPAIR ADMIN"/>
    <s v="PROGRAM YEAR PROJECTS"/>
    <s v="HOUSING AND COMMUNITY DEVELOPMENT"/>
  </r>
  <r>
    <x v="0"/>
    <s v="1125061"/>
    <s v="350047"/>
    <x v="90"/>
    <s v="5590000"/>
    <n v="2015"/>
    <x v="3"/>
    <x v="90"/>
    <n v="0"/>
    <n v="0"/>
    <n v="164.58"/>
    <n v="0"/>
    <n v="-164.58"/>
    <s v="N/A"/>
    <n v="0"/>
    <n v="0"/>
    <n v="0"/>
    <n v="81.92"/>
    <n v="0"/>
    <n v="0"/>
    <n v="0"/>
    <n v="0"/>
    <n v="0"/>
    <n v="82.66"/>
    <n v="0"/>
    <n v="0"/>
    <n v="0"/>
    <s v="FED HOUSNG &amp; COMM DEV FND"/>
    <s v="FHCD 2015 HSG REPAIR ADMIN"/>
    <s v="PROGRAM YEAR PROJECTS"/>
    <s v="HOUSING AND COMMUNITY DEVELOPMENT"/>
  </r>
  <r>
    <x v="0"/>
    <s v="1125061"/>
    <s v="350047"/>
    <x v="92"/>
    <s v="5590000"/>
    <n v="2015"/>
    <x v="3"/>
    <x v="92"/>
    <n v="0"/>
    <n v="0"/>
    <n v="232.46"/>
    <n v="0"/>
    <n v="-232.46"/>
    <s v="N/A"/>
    <n v="0"/>
    <n v="0"/>
    <n v="0"/>
    <n v="115.7"/>
    <n v="0"/>
    <n v="0"/>
    <n v="0"/>
    <n v="0"/>
    <n v="0"/>
    <n v="116.76"/>
    <n v="0"/>
    <n v="0"/>
    <n v="0"/>
    <s v="FED HOUSNG &amp; COMM DEV FND"/>
    <s v="FHCD 2015 HSG REPAIR ADMIN"/>
    <s v="PROGRAM YEAR PROJECTS"/>
    <s v="HOUSING AND COMMUNITY DEVELOPMENT"/>
  </r>
  <r>
    <x v="0"/>
    <s v="1125061"/>
    <s v="350047"/>
    <x v="47"/>
    <s v="5590000"/>
    <n v="2015"/>
    <x v="3"/>
    <x v="47"/>
    <n v="0"/>
    <n v="0"/>
    <n v="13151.18"/>
    <n v="0"/>
    <n v="-13151.18"/>
    <s v="N/A"/>
    <n v="0"/>
    <n v="0"/>
    <n v="0"/>
    <n v="6545.56"/>
    <n v="0"/>
    <n v="0"/>
    <n v="0"/>
    <n v="0"/>
    <n v="0"/>
    <n v="6605.62"/>
    <n v="0"/>
    <n v="0"/>
    <n v="0"/>
    <s v="FED HOUSNG &amp; COMM DEV FND"/>
    <s v="FHCD 2015 HSG REPAIR ADMIN"/>
    <s v="PROGRAM YEAR PROJECTS"/>
    <s v="HOUSING AND COMMUNITY DEVELOPMENT"/>
  </r>
  <r>
    <x v="0"/>
    <s v="1125061"/>
    <s v="350047"/>
    <x v="48"/>
    <s v="5590000"/>
    <n v="2015"/>
    <x v="3"/>
    <x v="48"/>
    <n v="0"/>
    <n v="0"/>
    <n v="12734.66"/>
    <n v="0"/>
    <n v="-12734.66"/>
    <s v="N/A"/>
    <n v="0"/>
    <n v="0"/>
    <n v="0"/>
    <n v="4238.2300000000005"/>
    <n v="0"/>
    <n v="4219.2700000000004"/>
    <n v="0"/>
    <n v="0"/>
    <n v="0"/>
    <n v="4277.16"/>
    <n v="0"/>
    <n v="0"/>
    <n v="0"/>
    <s v="FED HOUSNG &amp; COMM DEV FND"/>
    <s v="FHCD 2015 HSG REPAIR ADMIN"/>
    <s v="PROGRAM YEAR PROJECTS"/>
    <s v="HOUSING AND COMMUNITY DEVELOPMENT"/>
  </r>
  <r>
    <x v="0"/>
    <s v="1125061"/>
    <s v="350047"/>
    <x v="49"/>
    <s v="5590000"/>
    <n v="2015"/>
    <x v="3"/>
    <x v="49"/>
    <n v="0"/>
    <n v="0"/>
    <n v="2820.52"/>
    <n v="0"/>
    <n v="-2820.52"/>
    <s v="N/A"/>
    <n v="0"/>
    <n v="0"/>
    <n v="0"/>
    <n v="1403.8"/>
    <n v="0"/>
    <n v="0"/>
    <n v="0"/>
    <n v="0"/>
    <n v="0"/>
    <n v="1416.72"/>
    <n v="0"/>
    <n v="0"/>
    <n v="0"/>
    <s v="FED HOUSNG &amp; COMM DEV FND"/>
    <s v="FHCD 2015 HSG REPAIR ADMIN"/>
    <s v="PROGRAM YEAR PROJECTS"/>
    <s v="HOUSING AND COMMUNITY DEVELOPMENT"/>
  </r>
  <r>
    <x v="0"/>
    <s v="1125061"/>
    <s v="350047"/>
    <x v="50"/>
    <s v="5590000"/>
    <n v="2015"/>
    <x v="3"/>
    <x v="50"/>
    <n v="0"/>
    <n v="0"/>
    <n v="568.37"/>
    <n v="0"/>
    <n v="-568.37"/>
    <s v="N/A"/>
    <n v="0"/>
    <n v="0"/>
    <n v="0"/>
    <n v="282.86"/>
    <n v="0"/>
    <n v="0"/>
    <n v="0"/>
    <n v="0"/>
    <n v="0"/>
    <n v="285.51"/>
    <n v="0"/>
    <n v="0"/>
    <n v="0"/>
    <s v="FED HOUSNG &amp; COMM DEV FND"/>
    <s v="FHCD 2015 HSG REPAIR ADMIN"/>
    <s v="PROGRAM YEAR PROJECTS"/>
    <s v="HOUSING AND COMMUNITY DEVELOPMENT"/>
  </r>
  <r>
    <x v="0"/>
    <s v="1125061"/>
    <s v="350047"/>
    <x v="93"/>
    <s v="5590000"/>
    <n v="2015"/>
    <x v="3"/>
    <x v="93"/>
    <n v="0"/>
    <n v="0"/>
    <n v="8270.11"/>
    <n v="0"/>
    <n v="-8270.11"/>
    <s v="N/A"/>
    <n v="0"/>
    <n v="0"/>
    <n v="0"/>
    <n v="2787.2000000000003"/>
    <n v="0"/>
    <n v="1849.8"/>
    <n v="0"/>
    <n v="0"/>
    <n v="907.32"/>
    <n v="2725.79"/>
    <n v="0"/>
    <n v="0"/>
    <n v="0"/>
    <s v="FED HOUSNG &amp; COMM DEV FND"/>
    <s v="FHCD 2015 HSG REPAIR ADMIN"/>
    <s v="PROGRAM YEAR PROJECTS"/>
    <s v="HOUSING AND COMMUNITY DEVELOPMENT"/>
  </r>
  <r>
    <x v="0"/>
    <s v="1125061"/>
    <s v="350047"/>
    <x v="109"/>
    <s v="5590000"/>
    <n v="2015"/>
    <x v="3"/>
    <x v="109"/>
    <n v="0"/>
    <n v="0"/>
    <n v="7429.67"/>
    <n v="0"/>
    <n v="-7429.67"/>
    <s v="N/A"/>
    <n v="0"/>
    <n v="0"/>
    <n v="0"/>
    <n v="3697.85"/>
    <n v="0"/>
    <n v="0"/>
    <n v="0"/>
    <n v="0"/>
    <n v="0"/>
    <n v="3731.82"/>
    <n v="0"/>
    <n v="0"/>
    <n v="0"/>
    <s v="FED HOUSNG &amp; COMM DEV FND"/>
    <s v="FHCD 2015 HSG REPAIR ADMIN"/>
    <s v="PROGRAM YEAR PROJECTS"/>
    <s v="HOUSING AND COMMUNITY DEVELOPMENT"/>
  </r>
  <r>
    <x v="0"/>
    <s v="1125061"/>
    <s v="350047"/>
    <x v="100"/>
    <s v="5590000"/>
    <n v="2015"/>
    <x v="3"/>
    <x v="100"/>
    <n v="0"/>
    <n v="0"/>
    <n v="1175.24"/>
    <n v="0"/>
    <n v="-1175.24"/>
    <s v="N/A"/>
    <n v="0"/>
    <n v="0"/>
    <n v="0"/>
    <n v="584.94000000000005"/>
    <n v="0"/>
    <n v="0"/>
    <n v="0"/>
    <n v="0"/>
    <n v="0"/>
    <n v="590.30000000000007"/>
    <n v="0"/>
    <n v="0"/>
    <n v="0"/>
    <s v="FED HOUSNG &amp; COMM DEV FND"/>
    <s v="FHCD 2015 HSG REPAIR ADMIN"/>
    <s v="PROGRAM YEAR PROJECTS"/>
    <s v="HOUSING AND COMMUNITY DEVELOPMENT"/>
  </r>
  <r>
    <x v="0"/>
    <s v="1125062"/>
    <s v="000000"/>
    <x v="6"/>
    <s v="0000000"/>
    <n v="2015"/>
    <x v="0"/>
    <x v="6"/>
    <n v="0"/>
    <n v="0"/>
    <n v="65139.11"/>
    <n v="0"/>
    <n v="-65139.11"/>
    <s v="N/A"/>
    <n v="0"/>
    <n v="21323.77"/>
    <n v="12226.12"/>
    <n v="20133.7"/>
    <n v="65339.03"/>
    <n v="7509.42"/>
    <n v="-44979.9"/>
    <n v="11012.51"/>
    <n v="11182.12"/>
    <n v="-18113.22"/>
    <n v="-53619.07"/>
    <n v="33124.629999999997"/>
    <n v="0"/>
    <s v="FED HOUSNG &amp; COMM DEV FND"/>
    <s v="FHCD 2015 HOME ADMIN"/>
    <s v="DEFAULT"/>
    <s v="Default"/>
  </r>
  <r>
    <x v="0"/>
    <s v="1125062"/>
    <s v="000000"/>
    <x v="9"/>
    <s v="0000000"/>
    <n v="2015"/>
    <x v="0"/>
    <x v="9"/>
    <n v="0"/>
    <n v="0"/>
    <n v="0"/>
    <n v="0"/>
    <n v="0"/>
    <s v="N/A"/>
    <n v="0"/>
    <n v="0"/>
    <n v="20133.7"/>
    <n v="21229.93"/>
    <n v="-41363.629999999997"/>
    <n v="14470.43"/>
    <n v="-14470.43"/>
    <n v="5302"/>
    <n v="9277.56"/>
    <n v="-14579.56"/>
    <n v="0"/>
    <n v="0"/>
    <n v="0"/>
    <s v="FED HOUSNG &amp; COMM DEV FND"/>
    <s v="FHCD 2015 HOME ADMIN"/>
    <s v="DEFAULT"/>
    <s v="Default"/>
  </r>
  <r>
    <x v="0"/>
    <s v="1125062"/>
    <s v="000000"/>
    <x v="29"/>
    <s v="0000000"/>
    <n v="2015"/>
    <x v="1"/>
    <x v="29"/>
    <n v="0"/>
    <n v="0"/>
    <n v="0"/>
    <n v="0"/>
    <n v="0"/>
    <s v="N/A"/>
    <n v="6989.84"/>
    <n v="-6989.84"/>
    <n v="0"/>
    <n v="0"/>
    <n v="0"/>
    <n v="0"/>
    <n v="0"/>
    <n v="0"/>
    <n v="0"/>
    <n v="0"/>
    <n v="0"/>
    <n v="0"/>
    <n v="0"/>
    <s v="FED HOUSNG &amp; COMM DEV FND"/>
    <s v="FHCD 2015 HOME ADMIN"/>
    <s v="DEFAULT"/>
    <s v="Default"/>
  </r>
  <r>
    <x v="0"/>
    <s v="1125062"/>
    <s v="350002"/>
    <x v="43"/>
    <s v="0000000"/>
    <n v="2015"/>
    <x v="4"/>
    <x v="43"/>
    <n v="0"/>
    <n v="0"/>
    <n v="-11141.92"/>
    <n v="0"/>
    <n v="11141.92"/>
    <s v="N/A"/>
    <n v="0"/>
    <n v="0"/>
    <n v="0"/>
    <n v="0"/>
    <n v="0"/>
    <n v="0"/>
    <n v="-11141.92"/>
    <n v="0"/>
    <n v="0"/>
    <n v="0"/>
    <n v="0"/>
    <n v="0"/>
    <n v="0"/>
    <s v="FED HOUSNG &amp; COMM DEV FND"/>
    <s v="FHCD 2015 HOME ADMIN"/>
    <s v="IDIS HOME OWNERS REHAB"/>
    <s v="Default"/>
  </r>
  <r>
    <x v="0"/>
    <s v="1125062"/>
    <s v="350006"/>
    <x v="43"/>
    <s v="0000000"/>
    <n v="2015"/>
    <x v="4"/>
    <x v="43"/>
    <n v="0"/>
    <n v="0"/>
    <n v="-232663.17"/>
    <n v="0"/>
    <n v="232663.17"/>
    <s v="N/A"/>
    <n v="-6989.84"/>
    <n v="-14333.93"/>
    <n v="-32359.82"/>
    <n v="-41363.629999999997"/>
    <n v="-23975.4"/>
    <n v="-21979.850000000002"/>
    <n v="70592.25"/>
    <n v="-16314.51"/>
    <n v="-20459.68"/>
    <n v="-91532.53"/>
    <n v="-44701.69"/>
    <n v="10755.460000000001"/>
    <n v="0"/>
    <s v="FED HOUSNG &amp; COMM DEV FND"/>
    <s v="FHCD 2015 HOME ADMIN"/>
    <s v="HOME ADMIN"/>
    <s v="Default"/>
  </r>
  <r>
    <x v="0"/>
    <s v="1125062"/>
    <s v="350006"/>
    <x v="37"/>
    <s v="0000000"/>
    <n v="2015"/>
    <x v="4"/>
    <x v="37"/>
    <n v="0"/>
    <n v="0"/>
    <n v="-43880.090000000004"/>
    <n v="0"/>
    <n v="43880.090000000004"/>
    <s v="N/A"/>
    <n v="0"/>
    <n v="0"/>
    <n v="0"/>
    <n v="0"/>
    <n v="0"/>
    <n v="0"/>
    <n v="0"/>
    <n v="0"/>
    <n v="0"/>
    <n v="0"/>
    <n v="0"/>
    <n v="-43880.090000000004"/>
    <n v="0"/>
    <s v="FED HOUSNG &amp; COMM DEV FND"/>
    <s v="FHCD 2015 HOME ADMIN"/>
    <s v="HOME ADMIN"/>
    <s v="Default"/>
  </r>
  <r>
    <x v="0"/>
    <s v="1125062"/>
    <s v="350006"/>
    <x v="38"/>
    <s v="5590000"/>
    <n v="2015"/>
    <x v="3"/>
    <x v="38"/>
    <n v="0"/>
    <n v="0"/>
    <n v="131547.12"/>
    <n v="0"/>
    <n v="-131547.12"/>
    <s v="N/A"/>
    <n v="14094.58"/>
    <n v="12026.47"/>
    <n v="11176.34"/>
    <n v="9793.25"/>
    <n v="10275.31"/>
    <n v="12176.53"/>
    <n v="16588.98"/>
    <n v="10073.94"/>
    <n v="10147.630000000001"/>
    <n v="8467.33"/>
    <n v="8257.2800000000007"/>
    <n v="8469.48"/>
    <n v="0"/>
    <s v="FED HOUSNG &amp; COMM DEV FND"/>
    <s v="FHCD 2015 HOME ADMIN"/>
    <s v="HOME ADMIN"/>
    <s v="HOUSING AND COMMUNITY DEVELOPMENT"/>
  </r>
  <r>
    <x v="0"/>
    <s v="1125062"/>
    <s v="350006"/>
    <x v="105"/>
    <s v="5590000"/>
    <n v="2015"/>
    <x v="3"/>
    <x v="105"/>
    <n v="0"/>
    <n v="0"/>
    <n v="226.62"/>
    <n v="0"/>
    <n v="-226.62"/>
    <s v="N/A"/>
    <n v="0"/>
    <n v="0"/>
    <n v="0"/>
    <n v="0"/>
    <n v="0"/>
    <n v="0"/>
    <n v="226.62"/>
    <n v="0"/>
    <n v="0"/>
    <n v="0"/>
    <n v="0"/>
    <n v="0"/>
    <n v="0"/>
    <s v="FED HOUSNG &amp; COMM DEV FND"/>
    <s v="FHCD 2015 HOME ADMIN"/>
    <s v="HOME ADMIN"/>
    <s v="HOUSING AND COMMUNITY DEVELOPMENT"/>
  </r>
  <r>
    <x v="0"/>
    <s v="1125062"/>
    <s v="350006"/>
    <x v="70"/>
    <s v="5590000"/>
    <n v="2015"/>
    <x v="3"/>
    <x v="70"/>
    <n v="0"/>
    <n v="0"/>
    <n v="29186.79"/>
    <n v="0"/>
    <n v="-29186.79"/>
    <s v="N/A"/>
    <n v="0"/>
    <n v="0"/>
    <n v="9450.31"/>
    <n v="2898.66"/>
    <n v="0"/>
    <n v="5053.8"/>
    <n v="0"/>
    <n v="0"/>
    <n v="5159.3500000000004"/>
    <n v="3616.6"/>
    <n v="0"/>
    <n v="3008.07"/>
    <n v="0"/>
    <s v="FED HOUSNG &amp; COMM DEV FND"/>
    <s v="FHCD 2015 HOME ADMIN"/>
    <s v="HOME ADMIN"/>
    <s v="HOUSING AND COMMUNITY DEVELOPMENT"/>
  </r>
  <r>
    <x v="0"/>
    <s v="1125062"/>
    <s v="350006"/>
    <x v="71"/>
    <s v="5590000"/>
    <n v="2015"/>
    <x v="3"/>
    <x v="71"/>
    <n v="0"/>
    <n v="0"/>
    <n v="10316.960000000001"/>
    <n v="0"/>
    <n v="-10316.960000000001"/>
    <s v="N/A"/>
    <n v="0"/>
    <n v="0"/>
    <n v="2477.77"/>
    <n v="1321.27"/>
    <n v="0"/>
    <n v="1717.92"/>
    <n v="0"/>
    <n v="0"/>
    <n v="2221.4500000000003"/>
    <n v="996.04000000000008"/>
    <n v="0"/>
    <n v="1582.51"/>
    <n v="0"/>
    <s v="FED HOUSNG &amp; COMM DEV FND"/>
    <s v="FHCD 2015 HOME ADMIN"/>
    <s v="HOME ADMIN"/>
    <s v="HOUSING AND COMMUNITY DEVELOPMENT"/>
  </r>
  <r>
    <x v="0"/>
    <s v="1125062"/>
    <s v="350006"/>
    <x v="72"/>
    <s v="5590000"/>
    <n v="2015"/>
    <x v="3"/>
    <x v="72"/>
    <n v="0"/>
    <n v="0"/>
    <n v="13547.37"/>
    <n v="0"/>
    <n v="-13547.37"/>
    <s v="N/A"/>
    <n v="0"/>
    <n v="0"/>
    <n v="3000.85"/>
    <n v="1596.65"/>
    <n v="0"/>
    <n v="2083.6"/>
    <n v="0"/>
    <n v="0"/>
    <n v="3186.39"/>
    <n v="1470.08"/>
    <n v="0"/>
    <n v="2209.8000000000002"/>
    <n v="0"/>
    <s v="FED HOUSNG &amp; COMM DEV FND"/>
    <s v="FHCD 2015 HOME ADMIN"/>
    <s v="HOME ADMIN"/>
    <s v="HOUSING AND COMMUNITY DEVELOPMENT"/>
  </r>
  <r>
    <x v="0"/>
    <s v="1125062"/>
    <s v="350006"/>
    <x v="74"/>
    <s v="5590000"/>
    <n v="2015"/>
    <x v="3"/>
    <x v="74"/>
    <n v="0"/>
    <n v="0"/>
    <n v="392.93"/>
    <n v="0"/>
    <n v="-392.93"/>
    <s v="N/A"/>
    <n v="0"/>
    <n v="0"/>
    <n v="61.53"/>
    <n v="0"/>
    <n v="0"/>
    <n v="0"/>
    <n v="9.370000000000001"/>
    <n v="0"/>
    <n v="27.53"/>
    <n v="21.03"/>
    <n v="249.68"/>
    <n v="23.79"/>
    <n v="0"/>
    <s v="FED HOUSNG &amp; COMM DEV FND"/>
    <s v="FHCD 2015 HOME ADMIN"/>
    <s v="HOME ADMIN"/>
    <s v="HOUSING AND COMMUNITY DEVELOPMENT"/>
  </r>
  <r>
    <x v="0"/>
    <s v="1125062"/>
    <s v="350006"/>
    <x v="129"/>
    <s v="5590000"/>
    <n v="2015"/>
    <x v="3"/>
    <x v="129"/>
    <n v="0"/>
    <n v="0"/>
    <n v="28.75"/>
    <n v="0"/>
    <n v="-28.75"/>
    <s v="N/A"/>
    <n v="0"/>
    <n v="0"/>
    <n v="28.75"/>
    <n v="0"/>
    <n v="0"/>
    <n v="0"/>
    <n v="0"/>
    <n v="0"/>
    <n v="0"/>
    <n v="0"/>
    <n v="0"/>
    <n v="0"/>
    <n v="0"/>
    <s v="FED HOUSNG &amp; COMM DEV FND"/>
    <s v="FHCD 2015 HOME ADMIN"/>
    <s v="HOME ADMIN"/>
    <s v="HOUSING AND COMMUNITY DEVELOPMENT"/>
  </r>
  <r>
    <x v="0"/>
    <s v="1125062"/>
    <s v="350006"/>
    <x v="153"/>
    <s v="5590000"/>
    <n v="2015"/>
    <x v="3"/>
    <x v="152"/>
    <n v="0"/>
    <n v="0"/>
    <n v="575.9"/>
    <n v="0"/>
    <n v="-575.9"/>
    <s v="N/A"/>
    <n v="0"/>
    <n v="0"/>
    <n v="0"/>
    <n v="0"/>
    <n v="0"/>
    <n v="456.55"/>
    <n v="0"/>
    <n v="0"/>
    <n v="0"/>
    <n v="60"/>
    <n v="26.02"/>
    <n v="33.33"/>
    <n v="0"/>
    <s v="FED HOUSNG &amp; COMM DEV FND"/>
    <s v="FHCD 2015 HOME ADMIN"/>
    <s v="HOME ADMIN"/>
    <s v="HOUSING AND COMMUNITY DEVELOPMENT"/>
  </r>
  <r>
    <x v="0"/>
    <s v="1125062"/>
    <s v="350006"/>
    <x v="130"/>
    <s v="5590000"/>
    <n v="2015"/>
    <x v="3"/>
    <x v="130"/>
    <n v="0"/>
    <n v="0"/>
    <n v="213.73000000000002"/>
    <n v="0"/>
    <n v="-213.73000000000002"/>
    <s v="N/A"/>
    <n v="0"/>
    <n v="0"/>
    <n v="0"/>
    <n v="0"/>
    <n v="0"/>
    <n v="0"/>
    <n v="0"/>
    <n v="0"/>
    <n v="0"/>
    <n v="0"/>
    <n v="0"/>
    <n v="213.73000000000002"/>
    <n v="0"/>
    <s v="FED HOUSNG &amp; COMM DEV FND"/>
    <s v="FHCD 2015 HOME ADMIN"/>
    <s v="HOME ADMIN"/>
    <s v="HOUSING AND COMMUNITY DEVELOPMENT"/>
  </r>
  <r>
    <x v="0"/>
    <s v="1125062"/>
    <s v="350006"/>
    <x v="141"/>
    <s v="5590000"/>
    <n v="2015"/>
    <x v="3"/>
    <x v="141"/>
    <n v="0"/>
    <n v="0"/>
    <n v="89.39"/>
    <n v="0"/>
    <n v="-89.39"/>
    <s v="N/A"/>
    <n v="0"/>
    <n v="0"/>
    <n v="0"/>
    <n v="1.6500000000000001"/>
    <n v="0"/>
    <n v="0"/>
    <n v="80.09"/>
    <n v="0"/>
    <n v="0"/>
    <n v="0"/>
    <n v="7.65"/>
    <n v="0"/>
    <n v="0"/>
    <s v="FED HOUSNG &amp; COMM DEV FND"/>
    <s v="FHCD 2015 HOME ADMIN"/>
    <s v="HOME ADMIN"/>
    <s v="HOUSING AND COMMUNITY DEVELOPMENT"/>
  </r>
  <r>
    <x v="0"/>
    <s v="1125062"/>
    <s v="350006"/>
    <x v="162"/>
    <s v="5590000"/>
    <n v="2015"/>
    <x v="3"/>
    <x v="161"/>
    <n v="0"/>
    <n v="0"/>
    <n v="353.86"/>
    <n v="0"/>
    <n v="-353.86"/>
    <s v="N/A"/>
    <n v="0"/>
    <n v="0"/>
    <n v="0"/>
    <n v="0"/>
    <n v="0"/>
    <n v="0"/>
    <n v="0"/>
    <n v="0"/>
    <n v="0"/>
    <n v="0"/>
    <n v="353.86"/>
    <n v="0"/>
    <n v="0"/>
    <s v="FED HOUSNG &amp; COMM DEV FND"/>
    <s v="FHCD 2015 HOME ADMIN"/>
    <s v="HOME ADMIN"/>
    <s v="HOUSING AND COMMUNITY DEVELOPMENT"/>
  </r>
  <r>
    <x v="0"/>
    <s v="1125062"/>
    <s v="350006"/>
    <x v="122"/>
    <s v="5590000"/>
    <n v="2015"/>
    <x v="3"/>
    <x v="122"/>
    <n v="0"/>
    <n v="0"/>
    <n v="335.43"/>
    <n v="0"/>
    <n v="-335.43"/>
    <s v="N/A"/>
    <n v="0"/>
    <n v="94.22"/>
    <n v="0"/>
    <n v="0"/>
    <n v="0"/>
    <n v="0"/>
    <n v="0"/>
    <n v="0"/>
    <n v="0"/>
    <n v="0"/>
    <n v="241.21"/>
    <n v="0"/>
    <n v="0"/>
    <s v="FED HOUSNG &amp; COMM DEV FND"/>
    <s v="FHCD 2015 HOME ADMIN"/>
    <s v="HOME ADMIN"/>
    <s v="HOUSING AND COMMUNITY DEVELOPMENT"/>
  </r>
  <r>
    <x v="0"/>
    <s v="1125062"/>
    <s v="350006"/>
    <x v="137"/>
    <s v="5590000"/>
    <n v="2015"/>
    <x v="3"/>
    <x v="137"/>
    <n v="0"/>
    <n v="0"/>
    <n v="54.18"/>
    <n v="0"/>
    <n v="-54.18"/>
    <s v="N/A"/>
    <n v="0"/>
    <n v="5.7700000000000005"/>
    <n v="0"/>
    <n v="0"/>
    <n v="0"/>
    <n v="0"/>
    <n v="0"/>
    <n v="0"/>
    <n v="0"/>
    <n v="0"/>
    <n v="48.410000000000004"/>
    <n v="0"/>
    <n v="0"/>
    <s v="FED HOUSNG &amp; COMM DEV FND"/>
    <s v="FHCD 2015 HOME ADMIN"/>
    <s v="HOME ADMIN"/>
    <s v="HOUSING AND COMMUNITY DEVELOPMENT"/>
  </r>
  <r>
    <x v="0"/>
    <s v="1125062"/>
    <s v="350006"/>
    <x v="132"/>
    <s v="5590000"/>
    <n v="2015"/>
    <x v="3"/>
    <x v="132"/>
    <n v="0"/>
    <n v="0"/>
    <n v="300.83"/>
    <n v="0"/>
    <n v="-300.83"/>
    <s v="N/A"/>
    <n v="0"/>
    <n v="0"/>
    <n v="0"/>
    <n v="300.83"/>
    <n v="0"/>
    <n v="0"/>
    <n v="0"/>
    <n v="0"/>
    <n v="0"/>
    <n v="0"/>
    <n v="0"/>
    <n v="0"/>
    <n v="0"/>
    <s v="FED HOUSNG &amp; COMM DEV FND"/>
    <s v="FHCD 2015 HOME ADMIN"/>
    <s v="HOME ADMIN"/>
    <s v="HOUSING AND COMMUNITY DEVELOPMENT"/>
  </r>
  <r>
    <x v="0"/>
    <s v="1125062"/>
    <s v="350006"/>
    <x v="77"/>
    <s v="5590000"/>
    <n v="2015"/>
    <x v="3"/>
    <x v="77"/>
    <n v="0"/>
    <n v="0"/>
    <n v="25"/>
    <n v="0"/>
    <n v="-25"/>
    <s v="N/A"/>
    <n v="0"/>
    <n v="0"/>
    <n v="0"/>
    <n v="0"/>
    <n v="0"/>
    <n v="0"/>
    <n v="0"/>
    <n v="0"/>
    <n v="0"/>
    <n v="0"/>
    <n v="25"/>
    <n v="0"/>
    <n v="0"/>
    <s v="FED HOUSNG &amp; COMM DEV FND"/>
    <s v="FHCD 2015 HOME ADMIN"/>
    <s v="HOME ADMIN"/>
    <s v="HOUSING AND COMMUNITY DEVELOPMENT"/>
  </r>
  <r>
    <x v="0"/>
    <s v="1125062"/>
    <s v="350006"/>
    <x v="171"/>
    <s v="5590000"/>
    <n v="2015"/>
    <x v="3"/>
    <x v="170"/>
    <n v="0"/>
    <n v="0"/>
    <n v="1155"/>
    <n v="0"/>
    <n v="-1155"/>
    <s v="N/A"/>
    <n v="0"/>
    <n v="1155"/>
    <n v="0"/>
    <n v="0"/>
    <n v="0"/>
    <n v="0"/>
    <n v="0"/>
    <n v="0"/>
    <n v="0"/>
    <n v="0"/>
    <n v="0"/>
    <n v="0"/>
    <n v="0"/>
    <s v="FED HOUSNG &amp; COMM DEV FND"/>
    <s v="FHCD 2015 HOME ADMIN"/>
    <s v="HOME ADMIN"/>
    <s v="HOUSING AND COMMUNITY DEVELOPMENT"/>
  </r>
  <r>
    <x v="0"/>
    <s v="1125062"/>
    <s v="350006"/>
    <x v="42"/>
    <s v="5590000"/>
    <n v="2015"/>
    <x v="3"/>
    <x v="42"/>
    <n v="0"/>
    <n v="0"/>
    <n v="880"/>
    <n v="0"/>
    <n v="-880"/>
    <s v="N/A"/>
    <n v="21"/>
    <n v="42"/>
    <n v="49"/>
    <n v="105"/>
    <n v="42"/>
    <n v="276"/>
    <n v="142"/>
    <n v="98"/>
    <n v="0"/>
    <n v="70"/>
    <n v="35"/>
    <n v="0"/>
    <n v="0"/>
    <s v="FED HOUSNG &amp; COMM DEV FND"/>
    <s v="FHCD 2015 HOME ADMIN"/>
    <s v="HOME ADMIN"/>
    <s v="HOUSING AND COMMUNITY DEVELOPMENT"/>
  </r>
  <r>
    <x v="0"/>
    <s v="1125062"/>
    <s v="350006"/>
    <x v="82"/>
    <s v="5590000"/>
    <n v="2015"/>
    <x v="3"/>
    <x v="82"/>
    <n v="0"/>
    <n v="0"/>
    <n v="496.26"/>
    <n v="0"/>
    <n v="-496.26"/>
    <s v="N/A"/>
    <n v="0"/>
    <n v="0"/>
    <n v="0"/>
    <n v="42.44"/>
    <n v="0"/>
    <n v="27.060000000000002"/>
    <n v="0"/>
    <n v="0"/>
    <n v="13.35"/>
    <n v="41.83"/>
    <n v="0"/>
    <n v="371.58"/>
    <n v="0"/>
    <s v="FED HOUSNG &amp; COMM DEV FND"/>
    <s v="FHCD 2015 HOME ADMIN"/>
    <s v="HOME ADMIN"/>
    <s v="HOUSING AND COMMUNITY DEVELOPMENT"/>
  </r>
  <r>
    <x v="0"/>
    <s v="1125062"/>
    <s v="350006"/>
    <x v="159"/>
    <s v="5590000"/>
    <n v="2015"/>
    <x v="3"/>
    <x v="158"/>
    <n v="0"/>
    <n v="0"/>
    <n v="672"/>
    <n v="0"/>
    <n v="-672"/>
    <s v="N/A"/>
    <n v="0"/>
    <n v="0"/>
    <n v="0"/>
    <n v="0"/>
    <n v="0"/>
    <n v="672"/>
    <n v="0"/>
    <n v="0"/>
    <n v="0"/>
    <n v="0"/>
    <n v="0"/>
    <n v="0"/>
    <n v="0"/>
    <s v="FED HOUSNG &amp; COMM DEV FND"/>
    <s v="FHCD 2015 HOME ADMIN"/>
    <s v="HOME ADMIN"/>
    <s v="HOUSING AND COMMUNITY DEVELOPMENT"/>
  </r>
  <r>
    <x v="0"/>
    <s v="1125062"/>
    <s v="350006"/>
    <x v="84"/>
    <s v="5590000"/>
    <n v="2015"/>
    <x v="3"/>
    <x v="84"/>
    <n v="0"/>
    <n v="0"/>
    <n v="3841.52"/>
    <n v="0"/>
    <n v="-3841.52"/>
    <s v="N/A"/>
    <n v="0"/>
    <n v="0"/>
    <n v="0"/>
    <n v="1911.98"/>
    <n v="0"/>
    <n v="0"/>
    <n v="0"/>
    <n v="0"/>
    <n v="0"/>
    <n v="1929.54"/>
    <n v="0"/>
    <n v="0"/>
    <n v="0"/>
    <s v="FED HOUSNG &amp; COMM DEV FND"/>
    <s v="FHCD 2015 HOME ADMIN"/>
    <s v="HOME ADMIN"/>
    <s v="HOUSING AND COMMUNITY DEVELOPMENT"/>
  </r>
  <r>
    <x v="0"/>
    <s v="1125062"/>
    <s v="350006"/>
    <x v="85"/>
    <s v="5590000"/>
    <n v="2015"/>
    <x v="3"/>
    <x v="85"/>
    <n v="0"/>
    <n v="0"/>
    <n v="30679.100000000002"/>
    <n v="0"/>
    <n v="-30679.100000000002"/>
    <s v="N/A"/>
    <n v="0"/>
    <n v="0"/>
    <n v="0"/>
    <n v="10347.460000000001"/>
    <n v="0"/>
    <n v="0"/>
    <n v="0"/>
    <n v="0"/>
    <n v="9889.14"/>
    <n v="10442.5"/>
    <n v="0"/>
    <n v="0"/>
    <n v="0"/>
    <s v="FED HOUSNG &amp; COMM DEV FND"/>
    <s v="FHCD 2015 HOME ADMIN"/>
    <s v="HOME ADMIN"/>
    <s v="HOUSING AND COMMUNITY DEVELOPMENT"/>
  </r>
  <r>
    <x v="0"/>
    <s v="1125062"/>
    <s v="350006"/>
    <x v="86"/>
    <s v="5590000"/>
    <n v="2015"/>
    <x v="3"/>
    <x v="86"/>
    <n v="0"/>
    <n v="0"/>
    <n v="5448.68"/>
    <n v="0"/>
    <n v="-5448.68"/>
    <s v="N/A"/>
    <n v="0"/>
    <n v="0"/>
    <n v="0"/>
    <n v="2786.04"/>
    <n v="0"/>
    <n v="2662.64"/>
    <n v="0"/>
    <n v="0"/>
    <n v="0"/>
    <n v="0"/>
    <n v="0"/>
    <n v="0"/>
    <n v="0"/>
    <s v="FED HOUSNG &amp; COMM DEV FND"/>
    <s v="FHCD 2015 HOME ADMIN"/>
    <s v="HOME ADMIN"/>
    <s v="HOUSING AND COMMUNITY DEVELOPMENT"/>
  </r>
  <r>
    <x v="0"/>
    <s v="1125062"/>
    <s v="350006"/>
    <x v="87"/>
    <s v="5590000"/>
    <n v="2015"/>
    <x v="3"/>
    <x v="87"/>
    <n v="0"/>
    <n v="0"/>
    <n v="22744.55"/>
    <n v="0"/>
    <n v="-22744.55"/>
    <s v="N/A"/>
    <n v="0"/>
    <n v="0"/>
    <n v="0"/>
    <n v="11320.28"/>
    <n v="0"/>
    <n v="0"/>
    <n v="0"/>
    <n v="0"/>
    <n v="0"/>
    <n v="11424.27"/>
    <n v="0"/>
    <n v="0"/>
    <n v="0"/>
    <s v="FED HOUSNG &amp; COMM DEV FND"/>
    <s v="FHCD 2015 HOME ADMIN"/>
    <s v="HOME ADMIN"/>
    <s v="HOUSING AND COMMUNITY DEVELOPMENT"/>
  </r>
  <r>
    <x v="0"/>
    <s v="1125062"/>
    <s v="350006"/>
    <x v="88"/>
    <s v="5590000"/>
    <n v="2015"/>
    <x v="3"/>
    <x v="88"/>
    <n v="0"/>
    <n v="0"/>
    <n v="3042.57"/>
    <n v="0"/>
    <n v="-3042.57"/>
    <s v="N/A"/>
    <n v="0"/>
    <n v="0"/>
    <n v="0"/>
    <n v="3038.32"/>
    <n v="0"/>
    <n v="4.25"/>
    <n v="0"/>
    <n v="0"/>
    <n v="0"/>
    <n v="0"/>
    <n v="0"/>
    <n v="0"/>
    <n v="0"/>
    <s v="FED HOUSNG &amp; COMM DEV FND"/>
    <s v="FHCD 2015 HOME ADMIN"/>
    <s v="HOME ADMIN"/>
    <s v="HOUSING AND COMMUNITY DEVELOPMENT"/>
  </r>
  <r>
    <x v="0"/>
    <s v="1125062"/>
    <s v="350006"/>
    <x v="89"/>
    <s v="5590000"/>
    <n v="2015"/>
    <x v="3"/>
    <x v="89"/>
    <n v="0"/>
    <n v="0"/>
    <n v="2695.14"/>
    <n v="0"/>
    <n v="-2695.14"/>
    <s v="N/A"/>
    <n v="0"/>
    <n v="0"/>
    <n v="0"/>
    <n v="900.88"/>
    <n v="0"/>
    <n v="430.5"/>
    <n v="0"/>
    <n v="0"/>
    <n v="0"/>
    <n v="1363.76"/>
    <n v="0"/>
    <n v="0"/>
    <n v="0"/>
    <s v="FED HOUSNG &amp; COMM DEV FND"/>
    <s v="FHCD 2015 HOME ADMIN"/>
    <s v="HOME ADMIN"/>
    <s v="HOUSING AND COMMUNITY DEVELOPMENT"/>
  </r>
  <r>
    <x v="0"/>
    <s v="1125062"/>
    <s v="350006"/>
    <x v="90"/>
    <s v="5590000"/>
    <n v="2015"/>
    <x v="3"/>
    <x v="90"/>
    <n v="0"/>
    <n v="0"/>
    <n v="72.180000000000007"/>
    <n v="0"/>
    <n v="-72.180000000000007"/>
    <s v="N/A"/>
    <n v="0"/>
    <n v="0"/>
    <n v="0"/>
    <n v="35.92"/>
    <n v="0"/>
    <n v="0"/>
    <n v="0"/>
    <n v="0"/>
    <n v="0"/>
    <n v="36.26"/>
    <n v="0"/>
    <n v="0"/>
    <n v="0"/>
    <s v="FED HOUSNG &amp; COMM DEV FND"/>
    <s v="FHCD 2015 HOME ADMIN"/>
    <s v="HOME ADMIN"/>
    <s v="HOUSING AND COMMUNITY DEVELOPMENT"/>
  </r>
  <r>
    <x v="0"/>
    <s v="1125062"/>
    <s v="350006"/>
    <x v="92"/>
    <s v="5590000"/>
    <n v="2015"/>
    <x v="3"/>
    <x v="92"/>
    <n v="0"/>
    <n v="0"/>
    <n v="101.96000000000001"/>
    <n v="0"/>
    <n v="-101.96000000000001"/>
    <s v="N/A"/>
    <n v="0"/>
    <n v="0"/>
    <n v="0"/>
    <n v="50.74"/>
    <n v="0"/>
    <n v="0"/>
    <n v="0"/>
    <n v="0"/>
    <n v="0"/>
    <n v="51.22"/>
    <n v="0"/>
    <n v="0"/>
    <n v="0"/>
    <s v="FED HOUSNG &amp; COMM DEV FND"/>
    <s v="FHCD 2015 HOME ADMIN"/>
    <s v="HOME ADMIN"/>
    <s v="HOUSING AND COMMUNITY DEVELOPMENT"/>
  </r>
  <r>
    <x v="0"/>
    <s v="1125062"/>
    <s v="350006"/>
    <x v="47"/>
    <s v="5590000"/>
    <n v="2015"/>
    <x v="3"/>
    <x v="47"/>
    <n v="0"/>
    <n v="0"/>
    <n v="5768.06"/>
    <n v="0"/>
    <n v="-5768.06"/>
    <s v="N/A"/>
    <n v="0"/>
    <n v="0"/>
    <n v="0"/>
    <n v="2870.86"/>
    <n v="0"/>
    <n v="0"/>
    <n v="0"/>
    <n v="0"/>
    <n v="0"/>
    <n v="2897.2000000000003"/>
    <n v="0"/>
    <n v="0"/>
    <n v="0"/>
    <s v="FED HOUSNG &amp; COMM DEV FND"/>
    <s v="FHCD 2015 HOME ADMIN"/>
    <s v="HOME ADMIN"/>
    <s v="HOUSING AND COMMUNITY DEVELOPMENT"/>
  </r>
  <r>
    <x v="0"/>
    <s v="1125062"/>
    <s v="350006"/>
    <x v="48"/>
    <s v="5590000"/>
    <n v="2015"/>
    <x v="3"/>
    <x v="48"/>
    <n v="0"/>
    <n v="0"/>
    <n v="5511.36"/>
    <n v="0"/>
    <n v="-5511.36"/>
    <s v="N/A"/>
    <n v="0"/>
    <n v="0"/>
    <n v="0"/>
    <n v="1858.8700000000001"/>
    <n v="0"/>
    <n v="1776.54"/>
    <n v="0"/>
    <n v="0"/>
    <n v="0"/>
    <n v="1875.95"/>
    <n v="0"/>
    <n v="0"/>
    <n v="0"/>
    <s v="FED HOUSNG &amp; COMM DEV FND"/>
    <s v="FHCD 2015 HOME ADMIN"/>
    <s v="HOME ADMIN"/>
    <s v="HOUSING AND COMMUNITY DEVELOPMENT"/>
  </r>
  <r>
    <x v="0"/>
    <s v="1125062"/>
    <s v="350006"/>
    <x v="49"/>
    <s v="5590000"/>
    <n v="2015"/>
    <x v="3"/>
    <x v="49"/>
    <n v="0"/>
    <n v="0"/>
    <n v="1237.07"/>
    <n v="0"/>
    <n v="-1237.07"/>
    <s v="N/A"/>
    <n v="0"/>
    <n v="0"/>
    <n v="0"/>
    <n v="615.70000000000005"/>
    <n v="0"/>
    <n v="0"/>
    <n v="0"/>
    <n v="0"/>
    <n v="0"/>
    <n v="621.37"/>
    <n v="0"/>
    <n v="0"/>
    <n v="0"/>
    <s v="FED HOUSNG &amp; COMM DEV FND"/>
    <s v="FHCD 2015 HOME ADMIN"/>
    <s v="HOME ADMIN"/>
    <s v="HOUSING AND COMMUNITY DEVELOPMENT"/>
  </r>
  <r>
    <x v="0"/>
    <s v="1125062"/>
    <s v="350006"/>
    <x v="50"/>
    <s v="5590000"/>
    <n v="2015"/>
    <x v="3"/>
    <x v="50"/>
    <n v="0"/>
    <n v="0"/>
    <n v="249.28"/>
    <n v="0"/>
    <n v="-249.28"/>
    <s v="N/A"/>
    <n v="0"/>
    <n v="0"/>
    <n v="0"/>
    <n v="124.06"/>
    <n v="0"/>
    <n v="0"/>
    <n v="0"/>
    <n v="0"/>
    <n v="0"/>
    <n v="125.22"/>
    <n v="0"/>
    <n v="0"/>
    <n v="0"/>
    <s v="FED HOUSNG &amp; COMM DEV FND"/>
    <s v="FHCD 2015 HOME ADMIN"/>
    <s v="HOME ADMIN"/>
    <s v="HOUSING AND COMMUNITY DEVELOPMENT"/>
  </r>
  <r>
    <x v="0"/>
    <s v="1125062"/>
    <s v="350006"/>
    <x v="93"/>
    <s v="5590000"/>
    <n v="2015"/>
    <x v="3"/>
    <x v="93"/>
    <n v="0"/>
    <n v="0"/>
    <n v="12121.53"/>
    <n v="0"/>
    <n v="-12121.53"/>
    <s v="N/A"/>
    <n v="0"/>
    <n v="0"/>
    <n v="0"/>
    <n v="1222.46"/>
    <n v="0"/>
    <n v="778.87"/>
    <n v="0"/>
    <n v="0"/>
    <n v="382.03000000000003"/>
    <n v="1195.52"/>
    <n v="0"/>
    <n v="8542.65"/>
    <n v="0"/>
    <s v="FED HOUSNG &amp; COMM DEV FND"/>
    <s v="FHCD 2015 HOME ADMIN"/>
    <s v="HOME ADMIN"/>
    <s v="HOUSING AND COMMUNITY DEVELOPMENT"/>
  </r>
  <r>
    <x v="0"/>
    <s v="1125062"/>
    <s v="350006"/>
    <x v="109"/>
    <s v="5590000"/>
    <n v="2015"/>
    <x v="3"/>
    <x v="109"/>
    <n v="0"/>
    <n v="0"/>
    <n v="3258.62"/>
    <n v="0"/>
    <n v="-3258.62"/>
    <s v="N/A"/>
    <n v="0"/>
    <n v="0"/>
    <n v="0"/>
    <n v="1621.8600000000001"/>
    <n v="0"/>
    <n v="0"/>
    <n v="0"/>
    <n v="0"/>
    <n v="0"/>
    <n v="1636.76"/>
    <n v="0"/>
    <n v="0"/>
    <n v="0"/>
    <s v="FED HOUSNG &amp; COMM DEV FND"/>
    <s v="FHCD 2015 HOME ADMIN"/>
    <s v="HOME ADMIN"/>
    <s v="HOUSING AND COMMUNITY DEVELOPMENT"/>
  </r>
  <r>
    <x v="0"/>
    <s v="1125062"/>
    <s v="350006"/>
    <x v="100"/>
    <s v="5590000"/>
    <n v="2015"/>
    <x v="3"/>
    <x v="100"/>
    <n v="0"/>
    <n v="0"/>
    <n v="515.44000000000005"/>
    <n v="0"/>
    <n v="-515.44000000000005"/>
    <s v="N/A"/>
    <n v="0"/>
    <n v="0"/>
    <n v="0"/>
    <n v="256.54000000000002"/>
    <n v="0"/>
    <n v="0"/>
    <n v="0"/>
    <n v="0"/>
    <n v="0"/>
    <n v="258.89999999999998"/>
    <n v="0"/>
    <n v="0"/>
    <n v="0"/>
    <s v="FED HOUSNG &amp; COMM DEV FND"/>
    <s v="FHCD 2015 HOME ADMIN"/>
    <s v="HOME ADMIN"/>
    <s v="HOUSING AND COMMUNITY DEVELOPMENT"/>
  </r>
  <r>
    <x v="0"/>
    <s v="1125065"/>
    <s v="000000"/>
    <x v="6"/>
    <s v="0000000"/>
    <n v="2015"/>
    <x v="0"/>
    <x v="6"/>
    <n v="0"/>
    <n v="0"/>
    <n v="0"/>
    <n v="0"/>
    <n v="0"/>
    <s v="N/A"/>
    <n v="0"/>
    <n v="0"/>
    <n v="0"/>
    <n v="0"/>
    <n v="0"/>
    <n v="0"/>
    <n v="0"/>
    <n v="0"/>
    <n v="0"/>
    <n v="0"/>
    <n v="0"/>
    <n v="0"/>
    <n v="0"/>
    <s v="FED HOUSNG &amp; COMM DEV FND"/>
    <s v="FHCD CATHOLIC COMM SVC C15"/>
    <s v="DEFAULT"/>
    <s v="Default"/>
  </r>
  <r>
    <x v="0"/>
    <s v="1125065"/>
    <s v="000000"/>
    <x v="9"/>
    <s v="0000000"/>
    <n v="2015"/>
    <x v="0"/>
    <x v="9"/>
    <n v="0"/>
    <n v="0"/>
    <n v="3297"/>
    <n v="0"/>
    <n v="-3297"/>
    <s v="N/A"/>
    <n v="0"/>
    <n v="0"/>
    <n v="0"/>
    <n v="0"/>
    <n v="0"/>
    <n v="0"/>
    <n v="0"/>
    <n v="0"/>
    <n v="0"/>
    <n v="0"/>
    <n v="0"/>
    <n v="3297"/>
    <n v="0"/>
    <s v="FED HOUSNG &amp; COMM DEV FND"/>
    <s v="FHCD CATHOLIC COMM SVC C15"/>
    <s v="DEFAULT"/>
    <s v="Default"/>
  </r>
  <r>
    <x v="0"/>
    <s v="1125065"/>
    <s v="000000"/>
    <x v="29"/>
    <s v="0000000"/>
    <n v="2015"/>
    <x v="1"/>
    <x v="29"/>
    <n v="0"/>
    <n v="0"/>
    <n v="21703"/>
    <n v="0"/>
    <n v="-21703"/>
    <s v="N/A"/>
    <n v="0"/>
    <n v="0"/>
    <n v="0"/>
    <n v="0"/>
    <n v="0"/>
    <n v="0"/>
    <n v="0"/>
    <n v="0"/>
    <n v="0"/>
    <n v="0"/>
    <n v="0"/>
    <n v="21703"/>
    <n v="0"/>
    <s v="FED HOUSNG &amp; COMM DEV FND"/>
    <s v="FHCD CATHOLIC COMM SVC C15"/>
    <s v="DEFAULT"/>
    <s v="Default"/>
  </r>
  <r>
    <x v="0"/>
    <s v="1125065"/>
    <s v="350047"/>
    <x v="55"/>
    <s v="0000000"/>
    <n v="2015"/>
    <x v="4"/>
    <x v="55"/>
    <n v="0"/>
    <n v="0"/>
    <n v="-46703"/>
    <n v="0"/>
    <n v="46703"/>
    <s v="N/A"/>
    <n v="0"/>
    <n v="0"/>
    <n v="0"/>
    <n v="0"/>
    <n v="0"/>
    <n v="0"/>
    <n v="0"/>
    <n v="0"/>
    <n v="0"/>
    <n v="0"/>
    <n v="0"/>
    <n v="-46703"/>
    <n v="0"/>
    <s v="FED HOUSNG &amp; COMM DEV FND"/>
    <s v="FHCD CATHOLIC COMM SVC C15"/>
    <s v="PROGRAM YEAR PROJECTS"/>
    <s v="Default"/>
  </r>
  <r>
    <x v="0"/>
    <s v="1125065"/>
    <s v="350047"/>
    <x v="108"/>
    <s v="5590000"/>
    <n v="2015"/>
    <x v="3"/>
    <x v="108"/>
    <n v="0"/>
    <n v="0"/>
    <n v="46703"/>
    <n v="0"/>
    <n v="-46703"/>
    <s v="N/A"/>
    <n v="0"/>
    <n v="0"/>
    <n v="0"/>
    <n v="0"/>
    <n v="0"/>
    <n v="0"/>
    <n v="0"/>
    <n v="0"/>
    <n v="0"/>
    <n v="0"/>
    <n v="21703"/>
    <n v="25000"/>
    <n v="0"/>
    <s v="FED HOUSNG &amp; COMM DEV FND"/>
    <s v="FHCD CATHOLIC COMM SVC C15"/>
    <s v="PROGRAM YEAR PROJECTS"/>
    <s v="HOUSING AND COMMUNITY DEVELOPMENT"/>
  </r>
  <r>
    <x v="0"/>
    <s v="1125066"/>
    <s v="000000"/>
    <x v="6"/>
    <s v="0000000"/>
    <n v="2015"/>
    <x v="0"/>
    <x v="6"/>
    <n v="0"/>
    <n v="0"/>
    <n v="0"/>
    <n v="0"/>
    <n v="0"/>
    <s v="N/A"/>
    <n v="0"/>
    <n v="0"/>
    <n v="0"/>
    <n v="0"/>
    <n v="9709.17"/>
    <n v="0"/>
    <n v="8273.83"/>
    <n v="-530.08000000000004"/>
    <n v="0"/>
    <n v="530.08000000000004"/>
    <n v="-17983"/>
    <n v="0"/>
    <n v="0"/>
    <s v="FED HOUSNG &amp; COMM DEV FND"/>
    <s v="FHCD HOPELINK AVONDALE PRK C15"/>
    <s v="DEFAULT"/>
    <s v="Default"/>
  </r>
  <r>
    <x v="0"/>
    <s v="1125066"/>
    <s v="000000"/>
    <x v="9"/>
    <s v="0000000"/>
    <n v="2015"/>
    <x v="0"/>
    <x v="9"/>
    <n v="0"/>
    <n v="0"/>
    <n v="0"/>
    <n v="0"/>
    <n v="0"/>
    <s v="N/A"/>
    <n v="0"/>
    <n v="0"/>
    <n v="0"/>
    <n v="0"/>
    <n v="0"/>
    <n v="0"/>
    <n v="0"/>
    <n v="0"/>
    <n v="0"/>
    <n v="-18254.46"/>
    <n v="18254.46"/>
    <n v="0"/>
    <n v="0"/>
    <s v="FED HOUSNG &amp; COMM DEV FND"/>
    <s v="FHCD HOPELINK AVONDALE PRK C15"/>
    <s v="DEFAULT"/>
    <s v="Default"/>
  </r>
  <r>
    <x v="0"/>
    <s v="1125066"/>
    <s v="000000"/>
    <x v="29"/>
    <s v="0000000"/>
    <n v="2015"/>
    <x v="1"/>
    <x v="29"/>
    <n v="0"/>
    <n v="0"/>
    <n v="0"/>
    <n v="0"/>
    <n v="0"/>
    <s v="N/A"/>
    <n v="0"/>
    <n v="0"/>
    <n v="0"/>
    <n v="0"/>
    <n v="0"/>
    <n v="0"/>
    <n v="0"/>
    <n v="0"/>
    <n v="0"/>
    <n v="18254.46"/>
    <n v="-18254.46"/>
    <n v="0"/>
    <n v="0"/>
    <s v="FED HOUSNG &amp; COMM DEV FND"/>
    <s v="FHCD HOPELINK AVONDALE PRK C15"/>
    <s v="DEFAULT"/>
    <s v="Default"/>
  </r>
  <r>
    <x v="0"/>
    <s v="1125066"/>
    <s v="350047"/>
    <x v="55"/>
    <s v="0000000"/>
    <n v="2015"/>
    <x v="4"/>
    <x v="55"/>
    <n v="0"/>
    <n v="0"/>
    <n v="-17983"/>
    <n v="0"/>
    <n v="17983"/>
    <s v="N/A"/>
    <n v="0"/>
    <n v="0"/>
    <n v="0"/>
    <n v="0"/>
    <n v="-9709.17"/>
    <n v="0"/>
    <n v="-8273.83"/>
    <n v="0"/>
    <n v="0"/>
    <n v="0"/>
    <n v="0"/>
    <n v="0"/>
    <n v="0"/>
    <s v="FED HOUSNG &amp; COMM DEV FND"/>
    <s v="FHCD HOPELINK AVONDALE PRK C15"/>
    <s v="PROGRAM YEAR PROJECTS"/>
    <s v="Default"/>
  </r>
  <r>
    <x v="0"/>
    <s v="1125066"/>
    <s v="350047"/>
    <x v="108"/>
    <s v="5590000"/>
    <n v="2015"/>
    <x v="3"/>
    <x v="108"/>
    <n v="0"/>
    <n v="0"/>
    <n v="17983"/>
    <n v="0"/>
    <n v="-17983"/>
    <s v="N/A"/>
    <n v="0"/>
    <n v="0"/>
    <n v="0"/>
    <n v="0"/>
    <n v="9709.17"/>
    <n v="0"/>
    <n v="0"/>
    <n v="8273.83"/>
    <n v="0"/>
    <n v="0"/>
    <n v="0"/>
    <n v="0"/>
    <n v="0"/>
    <s v="FED HOUSNG &amp; COMM DEV FND"/>
    <s v="FHCD HOPELINK AVONDALE PRK C15"/>
    <s v="PROGRAM YEAR PROJECTS"/>
    <s v="HOUSING AND COMMUNITY DEVELOPMENT"/>
  </r>
  <r>
    <x v="0"/>
    <s v="1125067"/>
    <s v="000000"/>
    <x v="6"/>
    <s v="0000000"/>
    <n v="2015"/>
    <x v="0"/>
    <x v="6"/>
    <n v="0"/>
    <n v="0"/>
    <n v="0"/>
    <n v="0"/>
    <n v="0"/>
    <s v="N/A"/>
    <n v="0"/>
    <n v="0"/>
    <n v="0"/>
    <n v="0"/>
    <n v="10000"/>
    <n v="0"/>
    <n v="9000"/>
    <n v="0"/>
    <n v="0"/>
    <n v="-9000"/>
    <n v="-10000"/>
    <n v="0"/>
    <n v="0"/>
    <s v="FED HOUSNG &amp; COMM DEV FND"/>
    <s v="FHCD HOSPITALITY HOUSE C15"/>
    <s v="DEFAULT"/>
    <s v="Default"/>
  </r>
  <r>
    <x v="0"/>
    <s v="1125067"/>
    <s v="000000"/>
    <x v="9"/>
    <s v="0000000"/>
    <n v="2015"/>
    <x v="0"/>
    <x v="9"/>
    <n v="0"/>
    <n v="0"/>
    <n v="-14342.7"/>
    <n v="0"/>
    <n v="14342.7"/>
    <s v="N/A"/>
    <n v="0"/>
    <n v="0"/>
    <n v="0"/>
    <n v="0"/>
    <n v="0"/>
    <n v="0"/>
    <n v="0"/>
    <n v="0"/>
    <n v="0"/>
    <n v="0"/>
    <n v="-9000"/>
    <n v="-5342.7"/>
    <n v="0"/>
    <s v="FED HOUSNG &amp; COMM DEV FND"/>
    <s v="FHCD HOSPITALITY HOUSE C15"/>
    <s v="DEFAULT"/>
    <s v="Default"/>
  </r>
  <r>
    <x v="0"/>
    <s v="1125067"/>
    <s v="000000"/>
    <x v="29"/>
    <s v="0000000"/>
    <n v="2015"/>
    <x v="1"/>
    <x v="29"/>
    <n v="0"/>
    <n v="0"/>
    <n v="24342.7"/>
    <n v="0"/>
    <n v="-24342.7"/>
    <s v="N/A"/>
    <n v="0"/>
    <n v="0"/>
    <n v="0"/>
    <n v="0"/>
    <n v="0"/>
    <n v="0"/>
    <n v="0"/>
    <n v="0"/>
    <n v="0"/>
    <n v="10000"/>
    <n v="9000"/>
    <n v="5342.7"/>
    <n v="0"/>
    <s v="FED HOUSNG &amp; COMM DEV FND"/>
    <s v="FHCD HOSPITALITY HOUSE C15"/>
    <s v="DEFAULT"/>
    <s v="Default"/>
  </r>
  <r>
    <x v="0"/>
    <s v="1125067"/>
    <s v="350047"/>
    <x v="55"/>
    <s v="0000000"/>
    <n v="2015"/>
    <x v="4"/>
    <x v="55"/>
    <n v="0"/>
    <n v="0"/>
    <n v="-39000"/>
    <n v="0"/>
    <n v="39000"/>
    <s v="N/A"/>
    <n v="0"/>
    <n v="0"/>
    <n v="0"/>
    <n v="0"/>
    <n v="-10000"/>
    <n v="0"/>
    <n v="-9000"/>
    <n v="0"/>
    <n v="0"/>
    <n v="-1000"/>
    <n v="-9000"/>
    <n v="-10000"/>
    <n v="0"/>
    <s v="FED HOUSNG &amp; COMM DEV FND"/>
    <s v="FHCD HOSPITALITY HOUSE C15"/>
    <s v="PROGRAM YEAR PROJECTS"/>
    <s v="Default"/>
  </r>
  <r>
    <x v="0"/>
    <s v="1125067"/>
    <s v="350047"/>
    <x v="108"/>
    <s v="5590000"/>
    <n v="2015"/>
    <x v="3"/>
    <x v="108"/>
    <n v="0"/>
    <n v="0"/>
    <n v="39000"/>
    <n v="0"/>
    <n v="-39000"/>
    <s v="N/A"/>
    <n v="0"/>
    <n v="0"/>
    <n v="0"/>
    <n v="0"/>
    <n v="10000"/>
    <n v="0"/>
    <n v="9000"/>
    <n v="0"/>
    <n v="0"/>
    <n v="0"/>
    <n v="10000"/>
    <n v="10000"/>
    <n v="0"/>
    <s v="FED HOUSNG &amp; COMM DEV FND"/>
    <s v="FHCD HOSPITALITY HOUSE C15"/>
    <s v="PROGRAM YEAR PROJECTS"/>
    <s v="HOUSING AND COMMUNITY DEVELOPMENT"/>
  </r>
  <r>
    <x v="0"/>
    <s v="1125068"/>
    <s v="000000"/>
    <x v="6"/>
    <s v="0000000"/>
    <n v="2015"/>
    <x v="0"/>
    <x v="6"/>
    <n v="0"/>
    <n v="0"/>
    <n v="0"/>
    <n v="0"/>
    <n v="0"/>
    <s v="N/A"/>
    <n v="0"/>
    <n v="0"/>
    <n v="0"/>
    <n v="0"/>
    <n v="6375"/>
    <n v="0"/>
    <n v="7524.59"/>
    <n v="0"/>
    <n v="0"/>
    <n v="-7524.59"/>
    <n v="-6375"/>
    <n v="0"/>
    <n v="0"/>
    <s v="FED HOUSNG &amp; COMM DEV FND"/>
    <s v="FHCD LIFE WIRE MY SISTER'S C15"/>
    <s v="DEFAULT"/>
    <s v="Default"/>
  </r>
  <r>
    <x v="0"/>
    <s v="1125068"/>
    <s v="000000"/>
    <x v="9"/>
    <s v="0000000"/>
    <n v="2015"/>
    <x v="0"/>
    <x v="9"/>
    <n v="0"/>
    <n v="0"/>
    <n v="11915.28"/>
    <n v="0"/>
    <n v="-11915.28"/>
    <s v="N/A"/>
    <n v="0"/>
    <n v="0"/>
    <n v="0"/>
    <n v="0"/>
    <n v="0"/>
    <n v="0"/>
    <n v="0"/>
    <n v="0"/>
    <n v="0"/>
    <n v="-6375"/>
    <n v="6375"/>
    <n v="11915.28"/>
    <n v="0"/>
    <s v="FED HOUSNG &amp; COMM DEV FND"/>
    <s v="FHCD LIFE WIRE MY SISTER'S C15"/>
    <s v="DEFAULT"/>
    <s v="Default"/>
  </r>
  <r>
    <x v="0"/>
    <s v="1125068"/>
    <s v="000000"/>
    <x v="29"/>
    <s v="0000000"/>
    <n v="2015"/>
    <x v="1"/>
    <x v="29"/>
    <n v="0"/>
    <n v="0"/>
    <n v="0"/>
    <n v="0"/>
    <n v="0"/>
    <s v="N/A"/>
    <n v="0"/>
    <n v="0"/>
    <n v="0"/>
    <n v="0"/>
    <n v="0"/>
    <n v="0"/>
    <n v="0"/>
    <n v="0"/>
    <n v="0"/>
    <n v="6375"/>
    <n v="-6375"/>
    <n v="0"/>
    <n v="0"/>
    <s v="FED HOUSNG &amp; COMM DEV FND"/>
    <s v="FHCD LIFE WIRE MY SISTER'S C15"/>
    <s v="DEFAULT"/>
    <s v="Default"/>
  </r>
  <r>
    <x v="0"/>
    <s v="1125068"/>
    <s v="350047"/>
    <x v="55"/>
    <s v="0000000"/>
    <n v="2015"/>
    <x v="4"/>
    <x v="55"/>
    <n v="0"/>
    <n v="0"/>
    <n v="-39077"/>
    <n v="0"/>
    <n v="39077"/>
    <s v="N/A"/>
    <n v="0"/>
    <n v="0"/>
    <n v="0"/>
    <n v="0"/>
    <n v="-6375"/>
    <n v="0"/>
    <n v="-7524.59"/>
    <n v="0"/>
    <n v="0"/>
    <n v="7524.59"/>
    <n v="-7524.59"/>
    <n v="-25177.41"/>
    <n v="0"/>
    <s v="FED HOUSNG &amp; COMM DEV FND"/>
    <s v="FHCD LIFE WIRE MY SISTER'S C15"/>
    <s v="PROGRAM YEAR PROJECTS"/>
    <s v="Default"/>
  </r>
  <r>
    <x v="0"/>
    <s v="1125068"/>
    <s v="350047"/>
    <x v="108"/>
    <s v="5590000"/>
    <n v="2015"/>
    <x v="3"/>
    <x v="108"/>
    <n v="0"/>
    <n v="0"/>
    <n v="39077"/>
    <n v="0"/>
    <n v="-39077"/>
    <s v="N/A"/>
    <n v="0"/>
    <n v="0"/>
    <n v="0"/>
    <n v="0"/>
    <n v="6375"/>
    <n v="0"/>
    <n v="7524.59"/>
    <n v="0"/>
    <n v="0"/>
    <n v="0"/>
    <n v="13262.130000000001"/>
    <n v="11915.28"/>
    <n v="0"/>
    <s v="FED HOUSNG &amp; COMM DEV FND"/>
    <s v="FHCD LIFE WIRE MY SISTER'S C15"/>
    <s v="PROGRAM YEAR PROJECTS"/>
    <s v="HOUSING AND COMMUNITY DEVELOPMENT"/>
  </r>
  <r>
    <x v="0"/>
    <s v="1125082"/>
    <s v="000000"/>
    <x v="6"/>
    <s v="0000000"/>
    <n v="2015"/>
    <x v="0"/>
    <x v="6"/>
    <n v="0"/>
    <n v="0"/>
    <n v="0"/>
    <n v="0"/>
    <n v="0"/>
    <s v="N/A"/>
    <n v="0"/>
    <n v="0"/>
    <n v="0"/>
    <n v="0"/>
    <n v="0"/>
    <n v="0"/>
    <n v="0"/>
    <n v="0"/>
    <n v="0"/>
    <n v="0"/>
    <n v="0"/>
    <n v="0"/>
    <n v="0"/>
    <s v="FED HOUSNG &amp; COMM DEV FND"/>
    <s v="FHCD WELLSPRING FAMILY SVS C15"/>
    <s v="DEFAULT"/>
    <s v="Default"/>
  </r>
  <r>
    <x v="0"/>
    <s v="1125082"/>
    <s v="000000"/>
    <x v="9"/>
    <s v="0000000"/>
    <n v="2015"/>
    <x v="0"/>
    <x v="9"/>
    <n v="0"/>
    <n v="0"/>
    <n v="35247.07"/>
    <n v="0"/>
    <n v="-35247.07"/>
    <s v="N/A"/>
    <n v="0"/>
    <n v="0"/>
    <n v="0"/>
    <n v="0"/>
    <n v="0"/>
    <n v="0"/>
    <n v="0"/>
    <n v="0"/>
    <n v="0"/>
    <n v="0"/>
    <n v="0"/>
    <n v="35247.07"/>
    <n v="0"/>
    <s v="FED HOUSNG &amp; COMM DEV FND"/>
    <s v="FHCD WELLSPRING FAMILY SVS C15"/>
    <s v="DEFAULT"/>
    <s v="Default"/>
  </r>
  <r>
    <x v="0"/>
    <s v="1125082"/>
    <s v="000000"/>
    <x v="29"/>
    <s v="0000000"/>
    <n v="2015"/>
    <x v="1"/>
    <x v="29"/>
    <n v="0"/>
    <n v="0"/>
    <n v="0"/>
    <n v="0"/>
    <n v="0"/>
    <s v="N/A"/>
    <n v="0"/>
    <n v="0"/>
    <n v="0"/>
    <n v="0"/>
    <n v="0"/>
    <n v="0"/>
    <n v="0"/>
    <n v="0"/>
    <n v="0"/>
    <n v="0"/>
    <n v="0"/>
    <n v="0"/>
    <n v="0"/>
    <s v="FED HOUSNG &amp; COMM DEV FND"/>
    <s v="FHCD WELLSPRING FAMILY SVS C15"/>
    <s v="DEFAULT"/>
    <s v="Default"/>
  </r>
  <r>
    <x v="0"/>
    <s v="1125082"/>
    <s v="350047"/>
    <x v="55"/>
    <s v="0000000"/>
    <n v="2015"/>
    <x v="4"/>
    <x v="55"/>
    <n v="0"/>
    <n v="0"/>
    <n v="-41000"/>
    <n v="0"/>
    <n v="41000"/>
    <s v="N/A"/>
    <n v="0"/>
    <n v="0"/>
    <n v="0"/>
    <n v="0"/>
    <n v="0"/>
    <n v="0"/>
    <n v="0"/>
    <n v="0"/>
    <n v="0"/>
    <n v="0"/>
    <n v="0"/>
    <n v="-41000"/>
    <n v="0"/>
    <s v="FED HOUSNG &amp; COMM DEV FND"/>
    <s v="FHCD WELLSPRING FAMILY SVS C15"/>
    <s v="PROGRAM YEAR PROJECTS"/>
    <s v="Default"/>
  </r>
  <r>
    <x v="0"/>
    <s v="1125082"/>
    <s v="350047"/>
    <x v="108"/>
    <s v="5590000"/>
    <n v="2015"/>
    <x v="3"/>
    <x v="108"/>
    <n v="0"/>
    <n v="0"/>
    <n v="41000"/>
    <n v="0"/>
    <n v="-41000"/>
    <s v="N/A"/>
    <n v="0"/>
    <n v="0"/>
    <n v="0"/>
    <n v="0"/>
    <n v="0"/>
    <n v="0"/>
    <n v="0"/>
    <n v="0"/>
    <n v="0"/>
    <n v="0"/>
    <n v="5752.93"/>
    <n v="35247.07"/>
    <n v="0"/>
    <s v="FED HOUSNG &amp; COMM DEV FND"/>
    <s v="FHCD WELLSPRING FAMILY SVS C15"/>
    <s v="PROGRAM YEAR PROJECTS"/>
    <s v="HOUSING AND COMMUNITY DEVELOPMENT"/>
  </r>
  <r>
    <x v="0"/>
    <s v="1125083"/>
    <s v="000000"/>
    <x v="6"/>
    <s v="0000000"/>
    <n v="2015"/>
    <x v="0"/>
    <x v="6"/>
    <n v="0"/>
    <n v="0"/>
    <n v="0"/>
    <n v="0"/>
    <n v="0"/>
    <s v="N/A"/>
    <n v="0"/>
    <n v="0"/>
    <n v="0"/>
    <n v="0"/>
    <n v="15987.09"/>
    <n v="0"/>
    <n v="11262.31"/>
    <n v="0"/>
    <n v="0"/>
    <n v="-11262.31"/>
    <n v="-15987.09"/>
    <n v="0"/>
    <n v="0"/>
    <s v="FED HOUSNG &amp; COMM DEV FND"/>
    <s v="FHCD YWCA OF SEA, KC &amp; SNO C15"/>
    <s v="DEFAULT"/>
    <s v="Default"/>
  </r>
  <r>
    <x v="0"/>
    <s v="1125083"/>
    <s v="000000"/>
    <x v="9"/>
    <s v="0000000"/>
    <n v="2015"/>
    <x v="0"/>
    <x v="9"/>
    <n v="0"/>
    <n v="0"/>
    <n v="4519.72"/>
    <n v="0"/>
    <n v="-4519.72"/>
    <s v="N/A"/>
    <n v="0"/>
    <n v="0"/>
    <n v="0"/>
    <n v="0"/>
    <n v="0"/>
    <n v="0"/>
    <n v="0"/>
    <n v="0"/>
    <n v="0"/>
    <n v="-15987.09"/>
    <n v="15987.09"/>
    <n v="4519.72"/>
    <n v="0"/>
    <s v="FED HOUSNG &amp; COMM DEV FND"/>
    <s v="FHCD YWCA OF SEA, KC &amp; SNO C15"/>
    <s v="DEFAULT"/>
    <s v="Default"/>
  </r>
  <r>
    <x v="0"/>
    <s v="1125083"/>
    <s v="000000"/>
    <x v="29"/>
    <s v="0000000"/>
    <n v="2015"/>
    <x v="1"/>
    <x v="29"/>
    <n v="0"/>
    <n v="0"/>
    <n v="0"/>
    <n v="0"/>
    <n v="0"/>
    <s v="N/A"/>
    <n v="0"/>
    <n v="0"/>
    <n v="0"/>
    <n v="0"/>
    <n v="0"/>
    <n v="0"/>
    <n v="0"/>
    <n v="0"/>
    <n v="0"/>
    <n v="15987.09"/>
    <n v="-15987.09"/>
    <n v="0"/>
    <n v="0"/>
    <s v="FED HOUSNG &amp; COMM DEV FND"/>
    <s v="FHCD YWCA OF SEA, KC &amp; SNO C15"/>
    <s v="DEFAULT"/>
    <s v="Default"/>
  </r>
  <r>
    <x v="0"/>
    <s v="1125083"/>
    <s v="350047"/>
    <x v="55"/>
    <s v="0000000"/>
    <n v="2015"/>
    <x v="4"/>
    <x v="55"/>
    <n v="0"/>
    <n v="0"/>
    <n v="-36237"/>
    <n v="0"/>
    <n v="36237"/>
    <s v="N/A"/>
    <n v="0"/>
    <n v="0"/>
    <n v="0"/>
    <n v="0"/>
    <n v="-15987.09"/>
    <n v="0"/>
    <n v="-11262.31"/>
    <n v="0"/>
    <n v="0"/>
    <n v="11262.31"/>
    <n v="-11262.31"/>
    <n v="-8987.6"/>
    <n v="0"/>
    <s v="FED HOUSNG &amp; COMM DEV FND"/>
    <s v="FHCD YWCA OF SEA, KC &amp; SNO C15"/>
    <s v="PROGRAM YEAR PROJECTS"/>
    <s v="Default"/>
  </r>
  <r>
    <x v="0"/>
    <s v="1125083"/>
    <s v="350047"/>
    <x v="108"/>
    <s v="5590000"/>
    <n v="2015"/>
    <x v="3"/>
    <x v="108"/>
    <n v="0"/>
    <n v="0"/>
    <n v="36237"/>
    <n v="0"/>
    <n v="-36237"/>
    <s v="N/A"/>
    <n v="0"/>
    <n v="0"/>
    <n v="0"/>
    <n v="0"/>
    <n v="15987.09"/>
    <n v="0"/>
    <n v="0"/>
    <n v="11262.31"/>
    <n v="0"/>
    <n v="0"/>
    <n v="4467.88"/>
    <n v="4519.72"/>
    <n v="0"/>
    <s v="FED HOUSNG &amp; COMM DEV FND"/>
    <s v="FHCD YWCA OF SEA, KC &amp; SNO C15"/>
    <s v="PROGRAM YEAR PROJECTS"/>
    <s v="HOUSING AND COMMUNITY DEVELOPMENT"/>
  </r>
  <r>
    <x v="0"/>
    <s v="1125098"/>
    <s v="000000"/>
    <x v="6"/>
    <s v="0000000"/>
    <n v="2015"/>
    <x v="0"/>
    <x v="6"/>
    <n v="0"/>
    <n v="0"/>
    <n v="0"/>
    <n v="0"/>
    <n v="0"/>
    <s v="N/A"/>
    <n v="0"/>
    <n v="0"/>
    <n v="0"/>
    <n v="0"/>
    <n v="0"/>
    <n v="25000"/>
    <n v="25000"/>
    <n v="0"/>
    <n v="0"/>
    <n v="-50000"/>
    <n v="0"/>
    <n v="0"/>
    <n v="0"/>
    <s v="FED HOUSNG &amp; COMM DEV FND"/>
    <s v="SKC SHELTER SYSTEM15"/>
    <s v="DEFAULT"/>
    <s v="Default"/>
  </r>
  <r>
    <x v="0"/>
    <s v="1125098"/>
    <s v="000000"/>
    <x v="9"/>
    <s v="0000000"/>
    <n v="2015"/>
    <x v="0"/>
    <x v="9"/>
    <n v="0"/>
    <n v="0"/>
    <n v="0"/>
    <n v="0"/>
    <n v="0"/>
    <s v="N/A"/>
    <n v="0"/>
    <n v="0"/>
    <n v="0"/>
    <n v="0"/>
    <n v="0"/>
    <n v="0"/>
    <n v="0"/>
    <n v="0"/>
    <n v="0"/>
    <n v="0"/>
    <n v="0"/>
    <n v="0"/>
    <n v="0"/>
    <s v="FED HOUSNG &amp; COMM DEV FND"/>
    <s v="SKC SHELTER SYSTEM15"/>
    <s v="DEFAULT"/>
    <s v="Default"/>
  </r>
  <r>
    <x v="0"/>
    <s v="1125098"/>
    <s v="000000"/>
    <x v="29"/>
    <s v="0000000"/>
    <n v="2015"/>
    <x v="1"/>
    <x v="29"/>
    <n v="0"/>
    <n v="0"/>
    <n v="0"/>
    <n v="0"/>
    <n v="0"/>
    <s v="N/A"/>
    <n v="0"/>
    <n v="0"/>
    <n v="0"/>
    <n v="0"/>
    <n v="0"/>
    <n v="0"/>
    <n v="0"/>
    <n v="0"/>
    <n v="0"/>
    <n v="0"/>
    <n v="0"/>
    <n v="0"/>
    <n v="0"/>
    <s v="FED HOUSNG &amp; COMM DEV FND"/>
    <s v="SKC SHELTER SYSTEM15"/>
    <s v="DEFAULT"/>
    <s v="Default"/>
  </r>
  <r>
    <x v="0"/>
    <s v="1125098"/>
    <s v="350206"/>
    <x v="62"/>
    <s v="0000000"/>
    <n v="2015"/>
    <x v="4"/>
    <x v="62"/>
    <n v="0"/>
    <n v="0"/>
    <n v="-53297"/>
    <n v="0"/>
    <n v="53297"/>
    <s v="N/A"/>
    <n v="0"/>
    <n v="0"/>
    <n v="0"/>
    <n v="0"/>
    <n v="0"/>
    <n v="-25000"/>
    <n v="-25000"/>
    <n v="0"/>
    <n v="0"/>
    <n v="0"/>
    <n v="0"/>
    <n v="-3297"/>
    <n v="0"/>
    <s v="FED HOUSNG &amp; COMM DEV FND"/>
    <s v="SKC SHELTER SYSTEM15"/>
    <s v="ESG PROGRAM"/>
    <s v="Default"/>
  </r>
  <r>
    <x v="0"/>
    <s v="1125098"/>
    <s v="350206"/>
    <x v="108"/>
    <s v="5590000"/>
    <n v="2015"/>
    <x v="3"/>
    <x v="108"/>
    <n v="0"/>
    <n v="0"/>
    <n v="53297"/>
    <n v="0"/>
    <n v="-53297"/>
    <s v="N/A"/>
    <n v="0"/>
    <n v="0"/>
    <n v="0"/>
    <n v="0"/>
    <n v="0"/>
    <n v="25000"/>
    <n v="25000"/>
    <n v="0"/>
    <n v="0"/>
    <n v="0"/>
    <n v="3297"/>
    <n v="0"/>
    <n v="0"/>
    <s v="FED HOUSNG &amp; COMM DEV FND"/>
    <s v="SKC SHELTER SYSTEM15"/>
    <s v="ESG PROGRAM"/>
    <s v="HOUSING AND COMMUNITY DEVELOPMENT"/>
  </r>
  <r>
    <x v="0"/>
    <s v="1125101"/>
    <s v="000000"/>
    <x v="6"/>
    <s v="0000000"/>
    <n v="2015"/>
    <x v="0"/>
    <x v="6"/>
    <n v="0"/>
    <n v="0"/>
    <n v="0"/>
    <n v="0"/>
    <n v="0"/>
    <s v="N/A"/>
    <n v="0"/>
    <n v="0"/>
    <n v="0"/>
    <n v="0"/>
    <n v="13011.23"/>
    <n v="0"/>
    <n v="11816.81"/>
    <n v="0"/>
    <n v="0"/>
    <n v="-24828.04"/>
    <n v="0"/>
    <n v="0"/>
    <n v="0"/>
    <s v="FED HOUSNG &amp; COMM DEV FND"/>
    <s v="YOUTH HAVEN 17 KIRKLAN15"/>
    <s v="DEFAULT"/>
    <s v="Default"/>
  </r>
  <r>
    <x v="0"/>
    <s v="1125101"/>
    <s v="000000"/>
    <x v="9"/>
    <s v="0000000"/>
    <n v="2015"/>
    <x v="0"/>
    <x v="9"/>
    <n v="0"/>
    <n v="0"/>
    <n v="9613.73"/>
    <n v="0"/>
    <n v="-9613.73"/>
    <s v="N/A"/>
    <n v="0"/>
    <n v="0"/>
    <n v="0"/>
    <n v="0"/>
    <n v="0"/>
    <n v="1049"/>
    <n v="-1049"/>
    <n v="0"/>
    <n v="0"/>
    <n v="0"/>
    <n v="0"/>
    <n v="9613.73"/>
    <n v="0"/>
    <s v="FED HOUSNG &amp; COMM DEV FND"/>
    <s v="YOUTH HAVEN 17 KIRKLAN15"/>
    <s v="DEFAULT"/>
    <s v="Default"/>
  </r>
  <r>
    <x v="0"/>
    <s v="1125101"/>
    <s v="000000"/>
    <x v="29"/>
    <s v="0000000"/>
    <n v="2015"/>
    <x v="1"/>
    <x v="29"/>
    <n v="0"/>
    <n v="0"/>
    <n v="0"/>
    <n v="0"/>
    <n v="0"/>
    <s v="N/A"/>
    <n v="0"/>
    <n v="0"/>
    <n v="0"/>
    <n v="0"/>
    <n v="0"/>
    <n v="0"/>
    <n v="0"/>
    <n v="0"/>
    <n v="0"/>
    <n v="0"/>
    <n v="0"/>
    <n v="0"/>
    <n v="0"/>
    <s v="FED HOUSNG &amp; COMM DEV FND"/>
    <s v="YOUTH HAVEN 17 KIRKLAN15"/>
    <s v="DEFAULT"/>
    <s v="Default"/>
  </r>
  <r>
    <x v="0"/>
    <s v="1125101"/>
    <s v="350206"/>
    <x v="62"/>
    <s v="0000000"/>
    <n v="2015"/>
    <x v="4"/>
    <x v="62"/>
    <n v="0"/>
    <n v="0"/>
    <n v="-48624"/>
    <n v="0"/>
    <n v="48624"/>
    <s v="N/A"/>
    <n v="0"/>
    <n v="0"/>
    <n v="0"/>
    <n v="0"/>
    <n v="-13011.23"/>
    <n v="-1049"/>
    <n v="-10767.81"/>
    <n v="0"/>
    <n v="0"/>
    <n v="0"/>
    <n v="0"/>
    <n v="-23795.96"/>
    <n v="0"/>
    <s v="FED HOUSNG &amp; COMM DEV FND"/>
    <s v="YOUTH HAVEN 17 KIRKLAN15"/>
    <s v="ESG PROGRAM"/>
    <s v="Default"/>
  </r>
  <r>
    <x v="0"/>
    <s v="1125101"/>
    <s v="350206"/>
    <x v="108"/>
    <s v="5590000"/>
    <n v="2015"/>
    <x v="3"/>
    <x v="108"/>
    <n v="0"/>
    <n v="0"/>
    <n v="48624"/>
    <n v="0"/>
    <n v="-48624"/>
    <s v="N/A"/>
    <n v="0"/>
    <n v="0"/>
    <n v="0"/>
    <n v="0"/>
    <n v="13011.23"/>
    <n v="1049"/>
    <n v="10767.81"/>
    <n v="0"/>
    <n v="0"/>
    <n v="0"/>
    <n v="14182.23"/>
    <n v="9613.73"/>
    <n v="0"/>
    <s v="FED HOUSNG &amp; COMM DEV FND"/>
    <s v="YOUTH HAVEN 17 KIRKLAN15"/>
    <s v="ESG PROGRAM"/>
    <s v="HOUSING AND COMMUNITY DEVELOPMENT"/>
  </r>
  <r>
    <x v="0"/>
    <s v="1125104"/>
    <s v="000000"/>
    <x v="6"/>
    <s v="0000000"/>
    <n v="2015"/>
    <x v="0"/>
    <x v="6"/>
    <n v="0"/>
    <n v="0"/>
    <n v="0"/>
    <n v="0"/>
    <n v="0"/>
    <s v="N/A"/>
    <n v="0"/>
    <n v="0"/>
    <n v="0"/>
    <n v="0"/>
    <n v="5081.8900000000003"/>
    <n v="0"/>
    <n v="5841.11"/>
    <n v="0"/>
    <n v="0"/>
    <n v="-10923"/>
    <n v="0"/>
    <n v="0"/>
    <n v="0"/>
    <s v="FED HOUSNG &amp; COMM DEV FND"/>
    <s v="MY SISTERS HOME15"/>
    <s v="DEFAULT"/>
    <s v="Default"/>
  </r>
  <r>
    <x v="0"/>
    <s v="1125104"/>
    <s v="000000"/>
    <x v="9"/>
    <s v="0000000"/>
    <n v="2015"/>
    <x v="0"/>
    <x v="9"/>
    <n v="0"/>
    <n v="0"/>
    <n v="0"/>
    <n v="0"/>
    <n v="0"/>
    <s v="N/A"/>
    <n v="0"/>
    <n v="0"/>
    <n v="0"/>
    <n v="0"/>
    <n v="0"/>
    <n v="0"/>
    <n v="0"/>
    <n v="0"/>
    <n v="0"/>
    <n v="0"/>
    <n v="0"/>
    <n v="0"/>
    <n v="0"/>
    <s v="FED HOUSNG &amp; COMM DEV FND"/>
    <s v="MY SISTERS HOME15"/>
    <s v="DEFAULT"/>
    <s v="Default"/>
  </r>
  <r>
    <x v="0"/>
    <s v="1125104"/>
    <s v="000000"/>
    <x v="29"/>
    <s v="0000000"/>
    <n v="2015"/>
    <x v="1"/>
    <x v="29"/>
    <n v="0"/>
    <n v="0"/>
    <n v="0"/>
    <n v="0"/>
    <n v="0"/>
    <s v="N/A"/>
    <n v="0"/>
    <n v="0"/>
    <n v="0"/>
    <n v="0"/>
    <n v="0"/>
    <n v="0"/>
    <n v="0"/>
    <n v="0"/>
    <n v="0"/>
    <n v="0"/>
    <n v="0"/>
    <n v="0"/>
    <n v="0"/>
    <s v="FED HOUSNG &amp; COMM DEV FND"/>
    <s v="MY SISTERS HOME15"/>
    <s v="DEFAULT"/>
    <s v="Default"/>
  </r>
  <r>
    <x v="0"/>
    <s v="1125104"/>
    <s v="350206"/>
    <x v="62"/>
    <s v="0000000"/>
    <n v="2015"/>
    <x v="4"/>
    <x v="62"/>
    <n v="0"/>
    <n v="0"/>
    <n v="-10923"/>
    <n v="0"/>
    <n v="10923"/>
    <s v="N/A"/>
    <n v="0"/>
    <n v="0"/>
    <n v="0"/>
    <n v="0"/>
    <n v="-5081.8900000000003"/>
    <n v="0"/>
    <n v="-5841.11"/>
    <n v="0"/>
    <n v="0"/>
    <n v="0"/>
    <n v="0"/>
    <n v="0"/>
    <n v="0"/>
    <s v="FED HOUSNG &amp; COMM DEV FND"/>
    <s v="MY SISTERS HOME15"/>
    <s v="ESG PROGRAM"/>
    <s v="Default"/>
  </r>
  <r>
    <x v="0"/>
    <s v="1125104"/>
    <s v="350206"/>
    <x v="108"/>
    <s v="5590000"/>
    <n v="2015"/>
    <x v="3"/>
    <x v="108"/>
    <n v="0"/>
    <n v="0"/>
    <n v="10923"/>
    <n v="0"/>
    <n v="-10923"/>
    <s v="N/A"/>
    <n v="0"/>
    <n v="0"/>
    <n v="0"/>
    <n v="0"/>
    <n v="5081.8900000000003"/>
    <n v="0"/>
    <n v="5841.11"/>
    <n v="0"/>
    <n v="0"/>
    <n v="0"/>
    <n v="0"/>
    <n v="0"/>
    <n v="0"/>
    <s v="FED HOUSNG &amp; COMM DEV FND"/>
    <s v="MY SISTERS HOME15"/>
    <s v="ESG PROGRAM"/>
    <s v="HOUSING AND COMMUNITY DEVELOPMENT"/>
  </r>
  <r>
    <x v="0"/>
    <s v="1125106"/>
    <s v="000000"/>
    <x v="6"/>
    <s v="0000000"/>
    <n v="2015"/>
    <x v="0"/>
    <x v="6"/>
    <n v="0"/>
    <n v="0"/>
    <n v="0"/>
    <n v="0"/>
    <n v="0"/>
    <s v="N/A"/>
    <n v="0"/>
    <n v="0"/>
    <n v="0"/>
    <n v="0"/>
    <n v="18188"/>
    <n v="0"/>
    <n v="38847.35"/>
    <n v="0"/>
    <n v="0"/>
    <n v="-57035.35"/>
    <n v="0"/>
    <n v="0"/>
    <n v="0"/>
    <s v="FED HOUSNG &amp; COMM DEV FND"/>
    <s v="FAMILY SHELTER15"/>
    <s v="DEFAULT"/>
    <s v="Default"/>
  </r>
  <r>
    <x v="0"/>
    <s v="1125106"/>
    <s v="000000"/>
    <x v="9"/>
    <s v="0000000"/>
    <n v="2015"/>
    <x v="0"/>
    <x v="9"/>
    <n v="0"/>
    <n v="0"/>
    <n v="3500"/>
    <n v="0"/>
    <n v="-3500"/>
    <s v="N/A"/>
    <n v="0"/>
    <n v="0"/>
    <n v="0"/>
    <n v="0"/>
    <n v="0"/>
    <n v="0"/>
    <n v="0"/>
    <n v="0"/>
    <n v="0"/>
    <n v="0"/>
    <n v="0"/>
    <n v="3500"/>
    <n v="0"/>
    <s v="FED HOUSNG &amp; COMM DEV FND"/>
    <s v="FAMILY SHELTER15"/>
    <s v="DEFAULT"/>
    <s v="Default"/>
  </r>
  <r>
    <x v="0"/>
    <s v="1125106"/>
    <s v="000000"/>
    <x v="29"/>
    <s v="0000000"/>
    <n v="2015"/>
    <x v="1"/>
    <x v="29"/>
    <n v="0"/>
    <n v="0"/>
    <n v="0"/>
    <n v="0"/>
    <n v="0"/>
    <s v="N/A"/>
    <n v="0"/>
    <n v="0"/>
    <n v="0"/>
    <n v="0"/>
    <n v="0"/>
    <n v="0"/>
    <n v="0"/>
    <n v="0"/>
    <n v="0"/>
    <n v="0"/>
    <n v="0"/>
    <n v="0"/>
    <n v="0"/>
    <s v="FED HOUSNG &amp; COMM DEV FND"/>
    <s v="FAMILY SHELTER15"/>
    <s v="DEFAULT"/>
    <s v="Default"/>
  </r>
  <r>
    <x v="0"/>
    <s v="1125106"/>
    <s v="350206"/>
    <x v="62"/>
    <s v="0000000"/>
    <n v="2015"/>
    <x v="4"/>
    <x v="62"/>
    <n v="0"/>
    <n v="0"/>
    <n v="-74563"/>
    <n v="0"/>
    <n v="74563"/>
    <s v="N/A"/>
    <n v="0"/>
    <n v="0"/>
    <n v="0"/>
    <n v="0"/>
    <n v="-18188"/>
    <n v="0"/>
    <n v="-38847.35"/>
    <n v="0"/>
    <n v="0"/>
    <n v="0"/>
    <n v="0"/>
    <n v="-17527.650000000001"/>
    <n v="0"/>
    <s v="FED HOUSNG &amp; COMM DEV FND"/>
    <s v="FAMILY SHELTER15"/>
    <s v="ESG PROGRAM"/>
    <s v="Default"/>
  </r>
  <r>
    <x v="0"/>
    <s v="1125106"/>
    <s v="350206"/>
    <x v="108"/>
    <s v="5590000"/>
    <n v="2015"/>
    <x v="3"/>
    <x v="108"/>
    <n v="0"/>
    <n v="0"/>
    <n v="74563"/>
    <n v="0"/>
    <n v="-74563"/>
    <s v="N/A"/>
    <n v="0"/>
    <n v="0"/>
    <n v="0"/>
    <n v="0"/>
    <n v="18188"/>
    <n v="0"/>
    <n v="38847.35"/>
    <n v="0"/>
    <n v="0"/>
    <n v="0"/>
    <n v="14027.65"/>
    <n v="3500"/>
    <n v="0"/>
    <s v="FED HOUSNG &amp; COMM DEV FND"/>
    <s v="FAMILY SHELTER15"/>
    <s v="ESG PROGRAM"/>
    <s v="HOUSING AND COMMUNITY DEVELOPMENT"/>
  </r>
  <r>
    <x v="0"/>
    <s v="1125108"/>
    <s v="000000"/>
    <x v="6"/>
    <s v="0000000"/>
    <n v="2015"/>
    <x v="0"/>
    <x v="6"/>
    <n v="0"/>
    <n v="0"/>
    <n v="499.58"/>
    <n v="0"/>
    <n v="-499.58"/>
    <s v="N/A"/>
    <n v="0"/>
    <n v="0"/>
    <n v="0"/>
    <n v="2472.09"/>
    <n v="2244.54"/>
    <n v="0"/>
    <n v="709.99"/>
    <n v="124.87"/>
    <n v="499.49"/>
    <n v="1285.56"/>
    <n v="-3638.59"/>
    <n v="-3198.37"/>
    <n v="0"/>
    <s v="FED HOUSNG &amp; COMM DEV FND"/>
    <s v="FHCD 2015 ESG ADMIN15"/>
    <s v="DEFAULT"/>
    <s v="Default"/>
  </r>
  <r>
    <x v="0"/>
    <s v="1125108"/>
    <s v="000000"/>
    <x v="9"/>
    <s v="0000000"/>
    <n v="2015"/>
    <x v="0"/>
    <x v="9"/>
    <n v="0"/>
    <n v="0"/>
    <n v="5114.67"/>
    <n v="0"/>
    <n v="-5114.67"/>
    <s v="N/A"/>
    <n v="0"/>
    <n v="0"/>
    <n v="0"/>
    <n v="605.57000000000005"/>
    <n v="-605.57000000000005"/>
    <n v="0"/>
    <n v="0"/>
    <n v="291.37"/>
    <n v="994.19"/>
    <n v="-1285.56"/>
    <n v="5114.67"/>
    <n v="0"/>
    <n v="0"/>
    <s v="FED HOUSNG &amp; COMM DEV FND"/>
    <s v="FHCD 2015 ESG ADMIN15"/>
    <s v="DEFAULT"/>
    <s v="Default"/>
  </r>
  <r>
    <x v="0"/>
    <s v="1125108"/>
    <s v="000000"/>
    <x v="29"/>
    <s v="0000000"/>
    <n v="2015"/>
    <x v="1"/>
    <x v="29"/>
    <n v="0"/>
    <n v="0"/>
    <n v="-5114.67"/>
    <n v="0"/>
    <n v="5114.67"/>
    <s v="N/A"/>
    <n v="0"/>
    <n v="0"/>
    <n v="0"/>
    <n v="0"/>
    <n v="0"/>
    <n v="0"/>
    <n v="0"/>
    <n v="0"/>
    <n v="0"/>
    <n v="0"/>
    <n v="-5720.24"/>
    <n v="605.57000000000005"/>
    <n v="0"/>
    <s v="FED HOUSNG &amp; COMM DEV FND"/>
    <s v="FHCD 2015 ESG ADMIN15"/>
    <s v="DEFAULT"/>
    <s v="Default"/>
  </r>
  <r>
    <x v="0"/>
    <s v="1125108"/>
    <s v="350206"/>
    <x v="62"/>
    <s v="0000000"/>
    <n v="2015"/>
    <x v="4"/>
    <x v="62"/>
    <n v="0"/>
    <n v="0"/>
    <n v="-5777.03"/>
    <n v="0"/>
    <n v="5777.03"/>
    <s v="N/A"/>
    <n v="0"/>
    <n v="0"/>
    <n v="0"/>
    <n v="-3077.66"/>
    <n v="-1638.97"/>
    <n v="0"/>
    <n v="-709.99"/>
    <n v="-416.24"/>
    <n v="-1493.68"/>
    <n v="0"/>
    <n v="4244.16"/>
    <n v="-2684.65"/>
    <n v="0"/>
    <s v="FED HOUSNG &amp; COMM DEV FND"/>
    <s v="FHCD 2015 ESG ADMIN15"/>
    <s v="ESG PROGRAM"/>
    <s v="Default"/>
  </r>
  <r>
    <x v="0"/>
    <s v="1125108"/>
    <s v="350206"/>
    <x v="38"/>
    <s v="5590000"/>
    <n v="2015"/>
    <x v="3"/>
    <x v="38"/>
    <n v="0"/>
    <n v="0"/>
    <n v="3487.23"/>
    <n v="0"/>
    <n v="-3487.23"/>
    <s v="N/A"/>
    <n v="0"/>
    <n v="0"/>
    <n v="0"/>
    <n v="0"/>
    <n v="0"/>
    <n v="0"/>
    <n v="124.87"/>
    <n v="291.37"/>
    <n v="208.12"/>
    <n v="738.15"/>
    <n v="1084.0999999999999"/>
    <n v="1040.6200000000001"/>
    <n v="0"/>
    <s v="FED HOUSNG &amp; COMM DEV FND"/>
    <s v="FHCD 2015 ESG ADMIN15"/>
    <s v="ESG PROGRAM"/>
    <s v="HOUSING AND COMMUNITY DEVELOPMENT"/>
  </r>
  <r>
    <x v="0"/>
    <s v="1125108"/>
    <s v="350206"/>
    <x v="70"/>
    <s v="5590000"/>
    <n v="2015"/>
    <x v="3"/>
    <x v="70"/>
    <n v="0"/>
    <n v="0"/>
    <n v="433.49"/>
    <n v="0"/>
    <n v="-433.49"/>
    <s v="N/A"/>
    <n v="0"/>
    <n v="0"/>
    <n v="0"/>
    <n v="0"/>
    <n v="0"/>
    <n v="0"/>
    <n v="0"/>
    <n v="0"/>
    <n v="0"/>
    <n v="0"/>
    <n v="0"/>
    <n v="433.49"/>
    <n v="0"/>
    <s v="FED HOUSNG &amp; COMM DEV FND"/>
    <s v="FHCD 2015 ESG ADMIN15"/>
    <s v="ESG PROGRAM"/>
    <s v="HOUSING AND COMMUNITY DEVELOPMENT"/>
  </r>
  <r>
    <x v="0"/>
    <s v="1125108"/>
    <s v="350206"/>
    <x v="71"/>
    <s v="5590000"/>
    <n v="2015"/>
    <x v="3"/>
    <x v="71"/>
    <n v="0"/>
    <n v="0"/>
    <n v="201.35"/>
    <n v="0"/>
    <n v="-201.35"/>
    <s v="N/A"/>
    <n v="0"/>
    <n v="0"/>
    <n v="0"/>
    <n v="0"/>
    <n v="0"/>
    <n v="0"/>
    <n v="0"/>
    <n v="0"/>
    <n v="0"/>
    <n v="0"/>
    <n v="0"/>
    <n v="201.35"/>
    <n v="0"/>
    <s v="FED HOUSNG &amp; COMM DEV FND"/>
    <s v="FHCD 2015 ESG ADMIN15"/>
    <s v="ESG PROGRAM"/>
    <s v="HOUSING AND COMMUNITY DEVELOPMENT"/>
  </r>
  <r>
    <x v="0"/>
    <s v="1125108"/>
    <s v="350206"/>
    <x v="72"/>
    <s v="5590000"/>
    <n v="2015"/>
    <x v="3"/>
    <x v="72"/>
    <n v="0"/>
    <n v="0"/>
    <n v="294.05"/>
    <n v="0"/>
    <n v="-294.05"/>
    <s v="N/A"/>
    <n v="0"/>
    <n v="0"/>
    <n v="0"/>
    <n v="0"/>
    <n v="0"/>
    <n v="0"/>
    <n v="0"/>
    <n v="0"/>
    <n v="0"/>
    <n v="0"/>
    <n v="0"/>
    <n v="294.05"/>
    <n v="0"/>
    <s v="FED HOUSNG &amp; COMM DEV FND"/>
    <s v="FHCD 2015 ESG ADMIN15"/>
    <s v="ESG PROGRAM"/>
    <s v="HOUSING AND COMMUNITY DEVELOPMENT"/>
  </r>
  <r>
    <x v="0"/>
    <s v="1125108"/>
    <s v="350206"/>
    <x v="162"/>
    <s v="5590000"/>
    <n v="2015"/>
    <x v="3"/>
    <x v="161"/>
    <n v="0"/>
    <n v="0"/>
    <n v="353.84000000000003"/>
    <n v="0"/>
    <n v="-353.84000000000003"/>
    <s v="N/A"/>
    <n v="0"/>
    <n v="0"/>
    <n v="0"/>
    <n v="0"/>
    <n v="0"/>
    <n v="0"/>
    <n v="0"/>
    <n v="0"/>
    <n v="0"/>
    <n v="0"/>
    <n v="353.84000000000003"/>
    <n v="0"/>
    <n v="0"/>
    <s v="FED HOUSNG &amp; COMM DEV FND"/>
    <s v="FHCD 2015 ESG ADMIN15"/>
    <s v="ESG PROGRAM"/>
    <s v="HOUSING AND COMMUNITY DEVELOPMENT"/>
  </r>
  <r>
    <x v="0"/>
    <s v="1125108"/>
    <s v="350206"/>
    <x v="137"/>
    <s v="5590000"/>
    <n v="2015"/>
    <x v="3"/>
    <x v="137"/>
    <n v="0"/>
    <n v="0"/>
    <n v="15.13"/>
    <n v="0"/>
    <n v="-15.13"/>
    <s v="N/A"/>
    <n v="0"/>
    <n v="0"/>
    <n v="0"/>
    <n v="0"/>
    <n v="0"/>
    <n v="0"/>
    <n v="0"/>
    <n v="0"/>
    <n v="0"/>
    <n v="0"/>
    <n v="15.13"/>
    <n v="0"/>
    <n v="0"/>
    <s v="FED HOUSNG &amp; COMM DEV FND"/>
    <s v="FHCD 2015 ESG ADMIN15"/>
    <s v="ESG PROGRAM"/>
    <s v="HOUSING AND COMMUNITY DEVELOPMENT"/>
  </r>
  <r>
    <x v="0"/>
    <s v="1125108"/>
    <s v="350206"/>
    <x v="132"/>
    <s v="5590000"/>
    <n v="2015"/>
    <x v="3"/>
    <x v="132"/>
    <n v="0"/>
    <n v="0"/>
    <n v="0"/>
    <n v="0"/>
    <n v="0"/>
    <s v="N/A"/>
    <n v="0"/>
    <n v="0"/>
    <n v="0"/>
    <n v="36.1"/>
    <n v="0"/>
    <n v="0"/>
    <n v="0"/>
    <n v="0"/>
    <n v="0"/>
    <n v="-36.1"/>
    <n v="0"/>
    <n v="0"/>
    <n v="0"/>
    <s v="FED HOUSNG &amp; COMM DEV FND"/>
    <s v="FHCD 2015 ESG ADMIN15"/>
    <s v="ESG PROGRAM"/>
    <s v="HOUSING AND COMMUNITY DEVELOPMENT"/>
  </r>
  <r>
    <x v="0"/>
    <s v="1125108"/>
    <s v="350206"/>
    <x v="82"/>
    <s v="5590000"/>
    <n v="2015"/>
    <x v="3"/>
    <x v="82"/>
    <n v="0"/>
    <n v="0"/>
    <n v="0"/>
    <n v="0"/>
    <n v="0"/>
    <s v="N/A"/>
    <n v="0"/>
    <n v="0"/>
    <n v="0"/>
    <n v="5.09"/>
    <n v="0"/>
    <n v="3.38"/>
    <n v="0"/>
    <n v="0"/>
    <n v="1.67"/>
    <n v="-10.14"/>
    <n v="0"/>
    <n v="0"/>
    <n v="0"/>
    <s v="FED HOUSNG &amp; COMM DEV FND"/>
    <s v="FHCD 2015 ESG ADMIN15"/>
    <s v="ESG PROGRAM"/>
    <s v="HOUSING AND COMMUNITY DEVELOPMENT"/>
  </r>
  <r>
    <x v="0"/>
    <s v="1125108"/>
    <s v="350206"/>
    <x v="84"/>
    <s v="5590000"/>
    <n v="2015"/>
    <x v="3"/>
    <x v="84"/>
    <n v="0"/>
    <n v="0"/>
    <n v="0"/>
    <n v="0"/>
    <n v="0"/>
    <s v="N/A"/>
    <n v="0"/>
    <n v="0"/>
    <n v="0"/>
    <n v="229.44"/>
    <n v="0"/>
    <n v="0"/>
    <n v="0"/>
    <n v="0"/>
    <n v="0"/>
    <n v="-229.44"/>
    <n v="0"/>
    <n v="0"/>
    <n v="0"/>
    <s v="FED HOUSNG &amp; COMM DEV FND"/>
    <s v="FHCD 2015 ESG ADMIN15"/>
    <s v="ESG PROGRAM"/>
    <s v="HOUSING AND COMMUNITY DEVELOPMENT"/>
  </r>
  <r>
    <x v="0"/>
    <s v="1125108"/>
    <s v="350206"/>
    <x v="85"/>
    <s v="5590000"/>
    <n v="2015"/>
    <x v="3"/>
    <x v="85"/>
    <n v="0"/>
    <n v="0"/>
    <n v="0"/>
    <n v="0"/>
    <n v="0"/>
    <s v="N/A"/>
    <n v="0"/>
    <n v="0"/>
    <n v="0"/>
    <n v="1241.69"/>
    <n v="0"/>
    <n v="0"/>
    <n v="0"/>
    <n v="0"/>
    <n v="1236.1400000000001"/>
    <n v="-2477.83"/>
    <n v="0"/>
    <n v="0"/>
    <n v="0"/>
    <s v="FED HOUSNG &amp; COMM DEV FND"/>
    <s v="FHCD 2015 ESG ADMIN15"/>
    <s v="ESG PROGRAM"/>
    <s v="HOUSING AND COMMUNITY DEVELOPMENT"/>
  </r>
  <r>
    <x v="0"/>
    <s v="1125108"/>
    <s v="350206"/>
    <x v="86"/>
    <s v="5590000"/>
    <n v="2015"/>
    <x v="3"/>
    <x v="86"/>
    <n v="0"/>
    <n v="0"/>
    <n v="0"/>
    <n v="0"/>
    <n v="0"/>
    <s v="N/A"/>
    <n v="0"/>
    <n v="0"/>
    <n v="0"/>
    <n v="334.32"/>
    <n v="0"/>
    <n v="332.83"/>
    <n v="0"/>
    <n v="0"/>
    <n v="0"/>
    <n v="-667.15"/>
    <n v="0"/>
    <n v="0"/>
    <n v="0"/>
    <s v="FED HOUSNG &amp; COMM DEV FND"/>
    <s v="FHCD 2015 ESG ADMIN15"/>
    <s v="ESG PROGRAM"/>
    <s v="HOUSING AND COMMUNITY DEVELOPMENT"/>
  </r>
  <r>
    <x v="0"/>
    <s v="1125108"/>
    <s v="350206"/>
    <x v="87"/>
    <s v="5590000"/>
    <n v="2015"/>
    <x v="3"/>
    <x v="87"/>
    <n v="0"/>
    <n v="0"/>
    <n v="913.94"/>
    <n v="0"/>
    <n v="-913.94"/>
    <s v="N/A"/>
    <n v="0"/>
    <n v="0"/>
    <n v="0"/>
    <n v="1358.43"/>
    <n v="0"/>
    <n v="0"/>
    <n v="0"/>
    <n v="0"/>
    <n v="0"/>
    <n v="-444.49"/>
    <n v="0"/>
    <n v="0"/>
    <n v="0"/>
    <s v="FED HOUSNG &amp; COMM DEV FND"/>
    <s v="FHCD 2015 ESG ADMIN15"/>
    <s v="ESG PROGRAM"/>
    <s v="HOUSING AND COMMUNITY DEVELOPMENT"/>
  </r>
  <r>
    <x v="0"/>
    <s v="1125108"/>
    <s v="350206"/>
    <x v="88"/>
    <s v="5590000"/>
    <n v="2015"/>
    <x v="3"/>
    <x v="88"/>
    <n v="0"/>
    <n v="0"/>
    <n v="0"/>
    <n v="0"/>
    <n v="0"/>
    <s v="N/A"/>
    <n v="0"/>
    <n v="0"/>
    <n v="0"/>
    <n v="364.6"/>
    <n v="0"/>
    <n v="0.53"/>
    <n v="0"/>
    <n v="0"/>
    <n v="0"/>
    <n v="-365.13"/>
    <n v="0"/>
    <n v="0"/>
    <n v="0"/>
    <s v="FED HOUSNG &amp; COMM DEV FND"/>
    <s v="FHCD 2015 ESG ADMIN15"/>
    <s v="ESG PROGRAM"/>
    <s v="HOUSING AND COMMUNITY DEVELOPMENT"/>
  </r>
  <r>
    <x v="0"/>
    <s v="1125108"/>
    <s v="350206"/>
    <x v="89"/>
    <s v="5590000"/>
    <n v="2015"/>
    <x v="3"/>
    <x v="89"/>
    <n v="0"/>
    <n v="0"/>
    <n v="0"/>
    <n v="0"/>
    <n v="0"/>
    <s v="N/A"/>
    <n v="0"/>
    <n v="0"/>
    <n v="0"/>
    <n v="108.12"/>
    <n v="0"/>
    <n v="53.82"/>
    <n v="0"/>
    <n v="0"/>
    <n v="0"/>
    <n v="-161.94"/>
    <n v="0"/>
    <n v="0"/>
    <n v="0"/>
    <s v="FED HOUSNG &amp; COMM DEV FND"/>
    <s v="FHCD 2015 ESG ADMIN15"/>
    <s v="ESG PROGRAM"/>
    <s v="HOUSING AND COMMUNITY DEVELOPMENT"/>
  </r>
  <r>
    <x v="0"/>
    <s v="1125108"/>
    <s v="350206"/>
    <x v="90"/>
    <s v="5590000"/>
    <n v="2015"/>
    <x v="3"/>
    <x v="90"/>
    <n v="0"/>
    <n v="0"/>
    <n v="0"/>
    <n v="0"/>
    <n v="0"/>
    <s v="N/A"/>
    <n v="0"/>
    <n v="0"/>
    <n v="0"/>
    <n v="4.32"/>
    <n v="0"/>
    <n v="0"/>
    <n v="0"/>
    <n v="0"/>
    <n v="0"/>
    <n v="-4.32"/>
    <n v="0"/>
    <n v="0"/>
    <n v="0"/>
    <s v="FED HOUSNG &amp; COMM DEV FND"/>
    <s v="FHCD 2015 ESG ADMIN15"/>
    <s v="ESG PROGRAM"/>
    <s v="HOUSING AND COMMUNITY DEVELOPMENT"/>
  </r>
  <r>
    <x v="0"/>
    <s v="1125108"/>
    <s v="350206"/>
    <x v="92"/>
    <s v="5590000"/>
    <n v="2015"/>
    <x v="3"/>
    <x v="92"/>
    <n v="0"/>
    <n v="0"/>
    <n v="0"/>
    <n v="0"/>
    <n v="0"/>
    <s v="N/A"/>
    <n v="0"/>
    <n v="0"/>
    <n v="0"/>
    <n v="6.1000000000000005"/>
    <n v="0"/>
    <n v="0"/>
    <n v="0"/>
    <n v="0"/>
    <n v="0"/>
    <n v="-6.1000000000000005"/>
    <n v="0"/>
    <n v="0"/>
    <n v="0"/>
    <s v="FED HOUSNG &amp; COMM DEV FND"/>
    <s v="FHCD 2015 ESG ADMIN15"/>
    <s v="ESG PROGRAM"/>
    <s v="HOUSING AND COMMUNITY DEVELOPMENT"/>
  </r>
  <r>
    <x v="0"/>
    <s v="1125108"/>
    <s v="350206"/>
    <x v="47"/>
    <s v="5590000"/>
    <n v="2015"/>
    <x v="3"/>
    <x v="47"/>
    <n v="0"/>
    <n v="0"/>
    <n v="37.78"/>
    <n v="0"/>
    <n v="-37.78"/>
    <s v="N/A"/>
    <n v="0"/>
    <n v="0"/>
    <n v="0"/>
    <n v="344.5"/>
    <n v="0"/>
    <n v="0"/>
    <n v="0"/>
    <n v="0"/>
    <n v="0"/>
    <n v="-306.72000000000003"/>
    <n v="0"/>
    <n v="0"/>
    <n v="0"/>
    <s v="FED HOUSNG &amp; COMM DEV FND"/>
    <s v="FHCD 2015 ESG ADMIN15"/>
    <s v="ESG PROGRAM"/>
    <s v="HOUSING AND COMMUNITY DEVELOPMENT"/>
  </r>
  <r>
    <x v="0"/>
    <s v="1125108"/>
    <s v="350206"/>
    <x v="48"/>
    <s v="5590000"/>
    <n v="2015"/>
    <x v="3"/>
    <x v="48"/>
    <n v="0"/>
    <n v="0"/>
    <n v="0"/>
    <n v="0"/>
    <n v="0"/>
    <s v="N/A"/>
    <n v="0"/>
    <n v="0"/>
    <n v="0"/>
    <n v="223.07"/>
    <n v="0"/>
    <n v="222.07"/>
    <n v="0"/>
    <n v="0"/>
    <n v="0"/>
    <n v="-445.14"/>
    <n v="0"/>
    <n v="0"/>
    <n v="0"/>
    <s v="FED HOUSNG &amp; COMM DEV FND"/>
    <s v="FHCD 2015 ESG ADMIN15"/>
    <s v="ESG PROGRAM"/>
    <s v="HOUSING AND COMMUNITY DEVELOPMENT"/>
  </r>
  <r>
    <x v="0"/>
    <s v="1125108"/>
    <s v="350206"/>
    <x v="49"/>
    <s v="5590000"/>
    <n v="2015"/>
    <x v="3"/>
    <x v="49"/>
    <n v="0"/>
    <n v="0"/>
    <n v="24.85"/>
    <n v="0"/>
    <n v="-24.85"/>
    <s v="N/A"/>
    <n v="0"/>
    <n v="0"/>
    <n v="0"/>
    <n v="73.88"/>
    <n v="0"/>
    <n v="0"/>
    <n v="0"/>
    <n v="0"/>
    <n v="0"/>
    <n v="-49.03"/>
    <n v="0"/>
    <n v="0"/>
    <n v="0"/>
    <s v="FED HOUSNG &amp; COMM DEV FND"/>
    <s v="FHCD 2015 ESG ADMIN15"/>
    <s v="ESG PROGRAM"/>
    <s v="HOUSING AND COMMUNITY DEVELOPMENT"/>
  </r>
  <r>
    <x v="0"/>
    <s v="1125108"/>
    <s v="350206"/>
    <x v="50"/>
    <s v="5590000"/>
    <n v="2015"/>
    <x v="3"/>
    <x v="50"/>
    <n v="0"/>
    <n v="0"/>
    <n v="5.01"/>
    <n v="0"/>
    <n v="-5.01"/>
    <s v="N/A"/>
    <n v="0"/>
    <n v="0"/>
    <n v="0"/>
    <n v="14.88"/>
    <n v="0"/>
    <n v="0"/>
    <n v="0"/>
    <n v="0"/>
    <n v="0"/>
    <n v="-9.870000000000001"/>
    <n v="0"/>
    <n v="0"/>
    <n v="0"/>
    <s v="FED HOUSNG &amp; COMM DEV FND"/>
    <s v="FHCD 2015 ESG ADMIN15"/>
    <s v="ESG PROGRAM"/>
    <s v="HOUSING AND COMMUNITY DEVELOPMENT"/>
  </r>
  <r>
    <x v="0"/>
    <s v="1125108"/>
    <s v="350206"/>
    <x v="93"/>
    <s v="5590000"/>
    <n v="2015"/>
    <x v="3"/>
    <x v="93"/>
    <n v="0"/>
    <n v="0"/>
    <n v="0"/>
    <n v="0"/>
    <n v="0"/>
    <s v="N/A"/>
    <n v="0"/>
    <n v="0"/>
    <n v="0"/>
    <n v="146.69"/>
    <n v="0"/>
    <n v="97.36"/>
    <n v="0"/>
    <n v="0"/>
    <n v="47.75"/>
    <n v="-291.8"/>
    <n v="0"/>
    <n v="0"/>
    <n v="0"/>
    <s v="FED HOUSNG &amp; COMM DEV FND"/>
    <s v="FHCD 2015 ESG ADMIN15"/>
    <s v="ESG PROGRAM"/>
    <s v="HOUSING AND COMMUNITY DEVELOPMENT"/>
  </r>
  <r>
    <x v="0"/>
    <s v="1125108"/>
    <s v="350206"/>
    <x v="109"/>
    <s v="5590000"/>
    <n v="2015"/>
    <x v="3"/>
    <x v="109"/>
    <n v="0"/>
    <n v="0"/>
    <n v="0"/>
    <n v="0"/>
    <n v="0"/>
    <s v="N/A"/>
    <n v="0"/>
    <n v="0"/>
    <n v="0"/>
    <n v="194.62"/>
    <n v="0"/>
    <n v="0"/>
    <n v="0"/>
    <n v="0"/>
    <n v="0"/>
    <n v="-194.62"/>
    <n v="0"/>
    <n v="0"/>
    <n v="0"/>
    <s v="FED HOUSNG &amp; COMM DEV FND"/>
    <s v="FHCD 2015 ESG ADMIN15"/>
    <s v="ESG PROGRAM"/>
    <s v="HOUSING AND COMMUNITY DEVELOPMENT"/>
  </r>
  <r>
    <x v="0"/>
    <s v="1125108"/>
    <s v="350206"/>
    <x v="100"/>
    <s v="5590000"/>
    <n v="2015"/>
    <x v="3"/>
    <x v="100"/>
    <n v="0"/>
    <n v="0"/>
    <n v="10.36"/>
    <n v="0"/>
    <n v="-10.36"/>
    <s v="N/A"/>
    <n v="0"/>
    <n v="0"/>
    <n v="0"/>
    <n v="30.78"/>
    <n v="0"/>
    <n v="0"/>
    <n v="0"/>
    <n v="0"/>
    <n v="0"/>
    <n v="-20.420000000000002"/>
    <n v="0"/>
    <n v="0"/>
    <n v="0"/>
    <s v="FED HOUSNG &amp; COMM DEV FND"/>
    <s v="FHCD 2015 ESG ADMIN15"/>
    <s v="ESG PROGRAM"/>
    <s v="HOUSING AND COMMUNITY DEVELOPMENT"/>
  </r>
  <r>
    <x v="0"/>
    <s v="1125401"/>
    <s v="000000"/>
    <x v="6"/>
    <s v="0000000"/>
    <n v="2015"/>
    <x v="0"/>
    <x v="6"/>
    <n v="0"/>
    <n v="0"/>
    <n v="40425.270000000004"/>
    <n v="0"/>
    <n v="-40425.270000000004"/>
    <s v="N/A"/>
    <n v="0"/>
    <n v="0"/>
    <n v="0"/>
    <n v="0"/>
    <n v="0"/>
    <n v="0"/>
    <n v="0"/>
    <n v="0"/>
    <n v="0"/>
    <n v="0"/>
    <n v="0"/>
    <n v="40425.270000000004"/>
    <n v="0"/>
    <s v="FED HOUSNG &amp; COMM DEV FND"/>
    <s v="FHCD 2015 HSG REPAIR PROG C15"/>
    <s v="DEFAULT"/>
    <s v="Default"/>
  </r>
  <r>
    <x v="0"/>
    <s v="1125401"/>
    <s v="000000"/>
    <x v="9"/>
    <s v="0000000"/>
    <n v="2015"/>
    <x v="0"/>
    <x v="9"/>
    <n v="0"/>
    <n v="0"/>
    <n v="50879.29"/>
    <n v="0"/>
    <n v="-50879.29"/>
    <s v="N/A"/>
    <n v="0"/>
    <n v="0"/>
    <n v="0"/>
    <n v="0"/>
    <n v="0"/>
    <n v="0"/>
    <n v="0"/>
    <n v="0"/>
    <n v="0"/>
    <n v="0"/>
    <n v="0"/>
    <n v="50879.29"/>
    <n v="0"/>
    <s v="FED HOUSNG &amp; COMM DEV FND"/>
    <s v="FHCD 2015 HSG REPAIR PROG C15"/>
    <s v="DEFAULT"/>
    <s v="Default"/>
  </r>
  <r>
    <x v="0"/>
    <s v="1125401"/>
    <s v="000000"/>
    <x v="29"/>
    <s v="0000000"/>
    <n v="2015"/>
    <x v="1"/>
    <x v="29"/>
    <n v="0"/>
    <n v="0"/>
    <n v="-18125.8"/>
    <n v="0"/>
    <n v="18125.8"/>
    <s v="N/A"/>
    <n v="0"/>
    <n v="0"/>
    <n v="0"/>
    <n v="0"/>
    <n v="0"/>
    <n v="0"/>
    <n v="0"/>
    <n v="0"/>
    <n v="0"/>
    <n v="0"/>
    <n v="0"/>
    <n v="-18125.8"/>
    <n v="0"/>
    <s v="FED HOUSNG &amp; COMM DEV FND"/>
    <s v="FHCD 2015 HSG REPAIR PROG C15"/>
    <s v="DEFAULT"/>
    <s v="Default"/>
  </r>
  <r>
    <x v="0"/>
    <s v="1125401"/>
    <s v="350047"/>
    <x v="55"/>
    <s v="0000000"/>
    <n v="2015"/>
    <x v="4"/>
    <x v="55"/>
    <n v="0"/>
    <n v="0"/>
    <n v="-56241.97"/>
    <n v="0"/>
    <n v="56241.97"/>
    <s v="N/A"/>
    <n v="0"/>
    <n v="0"/>
    <n v="0"/>
    <n v="0"/>
    <n v="0"/>
    <n v="0"/>
    <n v="0"/>
    <n v="0"/>
    <n v="0"/>
    <n v="0"/>
    <n v="0"/>
    <n v="-56241.97"/>
    <n v="0"/>
    <s v="FED HOUSNG &amp; COMM DEV FND"/>
    <s v="FHCD 2015 HSG REPAIR PROG C15"/>
    <s v="PROGRAM YEAR PROJECTS"/>
    <s v="Default"/>
  </r>
  <r>
    <x v="0"/>
    <s v="1125401"/>
    <s v="350047"/>
    <x v="37"/>
    <s v="0000000"/>
    <n v="2015"/>
    <x v="4"/>
    <x v="37"/>
    <n v="0"/>
    <n v="0"/>
    <n v="-32927.129999999997"/>
    <n v="0"/>
    <n v="32927.129999999997"/>
    <s v="N/A"/>
    <n v="0"/>
    <n v="0"/>
    <n v="0"/>
    <n v="0"/>
    <n v="0"/>
    <n v="0"/>
    <n v="0"/>
    <n v="0"/>
    <n v="0"/>
    <n v="0"/>
    <n v="0"/>
    <n v="-32927.129999999997"/>
    <n v="0"/>
    <s v="FED HOUSNG &amp; COMM DEV FND"/>
    <s v="FHCD 2015 HSG REPAIR PROG C15"/>
    <s v="PROGRAM YEAR PROJECTS"/>
    <s v="Default"/>
  </r>
  <r>
    <x v="0"/>
    <s v="1125401"/>
    <s v="350047"/>
    <x v="108"/>
    <s v="0000000"/>
    <n v="2015"/>
    <x v="3"/>
    <x v="108"/>
    <n v="0"/>
    <n v="0"/>
    <n v="-2745.55"/>
    <n v="0"/>
    <n v="2745.55"/>
    <s v="N/A"/>
    <n v="0"/>
    <n v="0"/>
    <n v="0"/>
    <n v="0"/>
    <n v="0"/>
    <n v="0"/>
    <n v="-2745.55"/>
    <n v="0"/>
    <n v="0"/>
    <n v="0"/>
    <n v="0"/>
    <n v="0"/>
    <n v="0"/>
    <s v="FED HOUSNG &amp; COMM DEV FND"/>
    <s v="FHCD 2015 HSG REPAIR PROG C15"/>
    <s v="PROGRAM YEAR PROJECTS"/>
    <s v="Default"/>
  </r>
  <r>
    <x v="0"/>
    <s v="1125401"/>
    <s v="350047"/>
    <x v="108"/>
    <s v="5590000"/>
    <n v="2015"/>
    <x v="3"/>
    <x v="108"/>
    <n v="0"/>
    <n v="0"/>
    <n v="91914.650000000009"/>
    <n v="0"/>
    <n v="-91914.650000000009"/>
    <s v="N/A"/>
    <n v="0"/>
    <n v="0"/>
    <n v="0"/>
    <n v="0"/>
    <n v="0"/>
    <n v="0"/>
    <n v="2745.55"/>
    <n v="0"/>
    <n v="0"/>
    <n v="0"/>
    <n v="22180.74"/>
    <n v="66988.36"/>
    <n v="0"/>
    <s v="FED HOUSNG &amp; COMM DEV FND"/>
    <s v="FHCD 2015 HSG REPAIR PROG C15"/>
    <s v="PROGRAM YEAR PROJECTS"/>
    <s v="HOUSING AND COMMUNITY DEVELOPMENT"/>
  </r>
  <r>
    <x v="0"/>
    <s v="1125462"/>
    <s v="000000"/>
    <x v="6"/>
    <s v="0000000"/>
    <n v="2015"/>
    <x v="0"/>
    <x v="6"/>
    <n v="0"/>
    <n v="0"/>
    <n v="0"/>
    <n v="0"/>
    <n v="0"/>
    <s v="N/A"/>
    <n v="0"/>
    <n v="155.13"/>
    <n v="12029.67"/>
    <n v="-12029.67"/>
    <n v="0"/>
    <n v="-155.13"/>
    <n v="0"/>
    <n v="0"/>
    <n v="0"/>
    <n v="0"/>
    <n v="0"/>
    <n v="0"/>
    <n v="0"/>
    <s v="FED HOUSNG &amp; COMM DEV FND"/>
    <s v="FHCD PATRICIA SAUNDERS"/>
    <s v="DEFAULT"/>
    <s v="Default"/>
  </r>
  <r>
    <x v="0"/>
    <s v="1125462"/>
    <s v="000000"/>
    <x v="9"/>
    <s v="0000000"/>
    <n v="2015"/>
    <x v="0"/>
    <x v="9"/>
    <n v="0"/>
    <n v="0"/>
    <n v="0"/>
    <n v="0"/>
    <n v="0"/>
    <s v="N/A"/>
    <n v="155.13"/>
    <n v="-155.13"/>
    <n v="0"/>
    <n v="0"/>
    <n v="0"/>
    <n v="0"/>
    <n v="0"/>
    <n v="0"/>
    <n v="0"/>
    <n v="0"/>
    <n v="0"/>
    <n v="0"/>
    <n v="0"/>
    <s v="FED HOUSNG &amp; COMM DEV FND"/>
    <s v="FHCD PATRICIA SAUNDERS"/>
    <s v="DEFAULT"/>
    <s v="Default"/>
  </r>
  <r>
    <x v="0"/>
    <s v="1125462"/>
    <s v="000000"/>
    <x v="29"/>
    <s v="0000000"/>
    <n v="2015"/>
    <x v="1"/>
    <x v="29"/>
    <n v="0"/>
    <n v="0"/>
    <n v="155.13"/>
    <n v="0"/>
    <n v="-155.13"/>
    <s v="N/A"/>
    <n v="0"/>
    <n v="0"/>
    <n v="0"/>
    <n v="0"/>
    <n v="0"/>
    <n v="155.13"/>
    <n v="0"/>
    <n v="0"/>
    <n v="0"/>
    <n v="0"/>
    <n v="0"/>
    <n v="0"/>
    <n v="0"/>
    <s v="FED HOUSNG &amp; COMM DEV FND"/>
    <s v="FHCD PATRICIA SAUNDERS"/>
    <s v="DEFAULT"/>
    <s v="Default"/>
  </r>
  <r>
    <x v="0"/>
    <s v="1125462"/>
    <s v="350002"/>
    <x v="43"/>
    <s v="0000000"/>
    <n v="2015"/>
    <x v="4"/>
    <x v="43"/>
    <n v="0"/>
    <n v="0"/>
    <n v="-12029.67"/>
    <n v="0"/>
    <n v="12029.67"/>
    <s v="N/A"/>
    <n v="-155.13"/>
    <n v="155.13"/>
    <n v="-12029.67"/>
    <n v="0"/>
    <n v="0"/>
    <n v="0"/>
    <n v="0"/>
    <n v="0"/>
    <n v="0"/>
    <n v="0"/>
    <n v="0"/>
    <n v="0"/>
    <n v="0"/>
    <s v="FED HOUSNG &amp; COMM DEV FND"/>
    <s v="FHCD PATRICIA SAUNDERS"/>
    <s v="IDIS HOME OWNERS REHAB"/>
    <s v="Default"/>
  </r>
  <r>
    <x v="0"/>
    <s v="1125462"/>
    <s v="350002"/>
    <x v="37"/>
    <s v="0000000"/>
    <n v="2015"/>
    <x v="4"/>
    <x v="37"/>
    <n v="0"/>
    <n v="0"/>
    <n v="-155.13"/>
    <n v="0"/>
    <n v="155.13"/>
    <s v="N/A"/>
    <n v="0"/>
    <n v="-155.13"/>
    <n v="0"/>
    <n v="0"/>
    <n v="0"/>
    <n v="0"/>
    <n v="0"/>
    <n v="0"/>
    <n v="0"/>
    <n v="0"/>
    <n v="0"/>
    <n v="0"/>
    <n v="0"/>
    <s v="FED HOUSNG &amp; COMM DEV FND"/>
    <s v="FHCD PATRICIA SAUNDERS"/>
    <s v="IDIS HOME OWNERS REHAB"/>
    <s v="Default"/>
  </r>
  <r>
    <x v="0"/>
    <s v="1125462"/>
    <s v="350002"/>
    <x v="108"/>
    <s v="5590000"/>
    <n v="2015"/>
    <x v="3"/>
    <x v="108"/>
    <n v="0"/>
    <n v="0"/>
    <n v="12184.800000000001"/>
    <n v="0"/>
    <n v="-12184.800000000001"/>
    <s v="N/A"/>
    <n v="155.13"/>
    <n v="0"/>
    <n v="12029.67"/>
    <n v="0"/>
    <n v="0"/>
    <n v="0"/>
    <n v="0"/>
    <n v="0"/>
    <n v="0"/>
    <n v="0"/>
    <n v="0"/>
    <n v="0"/>
    <n v="0"/>
    <s v="FED HOUSNG &amp; COMM DEV FND"/>
    <s v="FHCD PATRICIA SAUNDERS"/>
    <s v="IDIS HOME OWNERS REHAB"/>
    <s v="HOUSING AND COMMUNITY DEVELOPMENT"/>
  </r>
  <r>
    <x v="0"/>
    <s v="1125464"/>
    <s v="000000"/>
    <x v="6"/>
    <s v="0000000"/>
    <n v="2015"/>
    <x v="0"/>
    <x v="6"/>
    <n v="0"/>
    <n v="0"/>
    <n v="15245.64"/>
    <n v="0"/>
    <n v="-15245.64"/>
    <s v="N/A"/>
    <n v="0"/>
    <n v="0"/>
    <n v="0"/>
    <n v="0"/>
    <n v="0"/>
    <n v="0"/>
    <n v="0"/>
    <n v="0"/>
    <n v="0"/>
    <n v="0"/>
    <n v="0"/>
    <n v="15245.64"/>
    <n v="0"/>
    <s v="FED HOUSNG &amp; COMM DEV FND"/>
    <s v="FHCD MCKINNEY ADMIN PLANNING15"/>
    <s v="DEFAULT"/>
    <s v="Default"/>
  </r>
  <r>
    <x v="0"/>
    <s v="1125464"/>
    <s v="000000"/>
    <x v="9"/>
    <s v="0000000"/>
    <n v="2015"/>
    <x v="0"/>
    <x v="9"/>
    <n v="0"/>
    <n v="0"/>
    <n v="0"/>
    <n v="0"/>
    <n v="0"/>
    <s v="N/A"/>
    <n v="0"/>
    <n v="0"/>
    <n v="0"/>
    <n v="0"/>
    <n v="0"/>
    <n v="0"/>
    <n v="0"/>
    <n v="0"/>
    <n v="0"/>
    <n v="0"/>
    <n v="0"/>
    <n v="0"/>
    <n v="0"/>
    <s v="FED HOUSNG &amp; COMM DEV FND"/>
    <s v="FHCD MCKINNEY ADMIN PLANNING15"/>
    <s v="DEFAULT"/>
    <s v="Default"/>
  </r>
  <r>
    <x v="0"/>
    <s v="1125464"/>
    <s v="000000"/>
    <x v="29"/>
    <s v="0000000"/>
    <n v="2015"/>
    <x v="1"/>
    <x v="29"/>
    <n v="0"/>
    <n v="0"/>
    <n v="0"/>
    <n v="0"/>
    <n v="0"/>
    <s v="N/A"/>
    <n v="0"/>
    <n v="0"/>
    <n v="0"/>
    <n v="0"/>
    <n v="0"/>
    <n v="0"/>
    <n v="0"/>
    <n v="0"/>
    <n v="0"/>
    <n v="0"/>
    <n v="0"/>
    <n v="0"/>
    <n v="0"/>
    <s v="FED HOUSNG &amp; COMM DEV FND"/>
    <s v="FHCD MCKINNEY ADMIN PLANNING15"/>
    <s v="DEFAULT"/>
    <s v="Default"/>
  </r>
  <r>
    <x v="0"/>
    <s v="1125464"/>
    <s v="350101"/>
    <x v="64"/>
    <s v="0000000"/>
    <n v="2015"/>
    <x v="4"/>
    <x v="64"/>
    <n v="0"/>
    <n v="0"/>
    <n v="-200000"/>
    <n v="0"/>
    <n v="200000"/>
    <s v="N/A"/>
    <n v="0"/>
    <n v="0"/>
    <n v="0"/>
    <n v="0"/>
    <n v="-44293.590000000004"/>
    <n v="-50000"/>
    <n v="0"/>
    <n v="-20280.93"/>
    <n v="-8565.52"/>
    <n v="-19680.400000000001"/>
    <n v="-6628.85"/>
    <n v="-50550.71"/>
    <n v="0"/>
    <s v="FED HOUSNG &amp; COMM DEV FND"/>
    <s v="FHCD MCKINNEY ADMIN PLANNING15"/>
    <s v="MCKINNEY ADMIN"/>
    <s v="Default"/>
  </r>
  <r>
    <x v="0"/>
    <s v="1125464"/>
    <s v="350101"/>
    <x v="38"/>
    <s v="5590000"/>
    <n v="2015"/>
    <x v="3"/>
    <x v="38"/>
    <n v="0"/>
    <n v="0"/>
    <n v="44280.31"/>
    <n v="0"/>
    <n v="-44280.31"/>
    <s v="N/A"/>
    <n v="4943.72"/>
    <n v="4067.65"/>
    <n v="4237.82"/>
    <n v="5895.12"/>
    <n v="5330.76"/>
    <n v="3304.38"/>
    <n v="6107.86"/>
    <n v="3968.14"/>
    <n v="2230.9700000000003"/>
    <n v="-150.78"/>
    <n v="0"/>
    <n v="4344.67"/>
    <n v="0"/>
    <s v="FED HOUSNG &amp; COMM DEV FND"/>
    <s v="FHCD MCKINNEY ADMIN PLANNING15"/>
    <s v="MCKINNEY ADMIN"/>
    <s v="HOUSING AND COMMUNITY DEVELOPMENT"/>
  </r>
  <r>
    <x v="0"/>
    <s v="1125464"/>
    <s v="350101"/>
    <x v="105"/>
    <s v="5590000"/>
    <n v="2015"/>
    <x v="3"/>
    <x v="105"/>
    <n v="0"/>
    <n v="0"/>
    <n v="2622.33"/>
    <n v="0"/>
    <n v="-2622.33"/>
    <s v="N/A"/>
    <n v="0"/>
    <n v="0"/>
    <n v="0"/>
    <n v="1061.42"/>
    <n v="1352.79"/>
    <n v="0"/>
    <n v="208.12"/>
    <n v="0"/>
    <n v="0"/>
    <n v="0"/>
    <n v="0"/>
    <n v="0"/>
    <n v="0"/>
    <s v="FED HOUSNG &amp; COMM DEV FND"/>
    <s v="FHCD MCKINNEY ADMIN PLANNING15"/>
    <s v="MCKINNEY ADMIN"/>
    <s v="HOUSING AND COMMUNITY DEVELOPMENT"/>
  </r>
  <r>
    <x v="0"/>
    <s v="1125464"/>
    <s v="350101"/>
    <x v="70"/>
    <s v="5590000"/>
    <n v="2015"/>
    <x v="3"/>
    <x v="70"/>
    <n v="0"/>
    <n v="0"/>
    <n v="7686.01"/>
    <n v="0"/>
    <n v="-7686.01"/>
    <s v="N/A"/>
    <n v="0"/>
    <n v="0"/>
    <n v="2831.77"/>
    <n v="1216.68"/>
    <n v="112.72"/>
    <n v="2414.1"/>
    <n v="112.72"/>
    <n v="112.72"/>
    <n v="1984.64"/>
    <n v="-1099.3399999999999"/>
    <n v="0"/>
    <n v="0"/>
    <n v="0"/>
    <s v="FED HOUSNG &amp; COMM DEV FND"/>
    <s v="FHCD MCKINNEY ADMIN PLANNING15"/>
    <s v="MCKINNEY ADMIN"/>
    <s v="HOUSING AND COMMUNITY DEVELOPMENT"/>
  </r>
  <r>
    <x v="0"/>
    <s v="1125464"/>
    <s v="350101"/>
    <x v="71"/>
    <s v="5590000"/>
    <n v="2015"/>
    <x v="3"/>
    <x v="71"/>
    <n v="0"/>
    <n v="0"/>
    <n v="2387.83"/>
    <n v="0"/>
    <n v="-2387.83"/>
    <s v="N/A"/>
    <n v="0"/>
    <n v="0"/>
    <n v="873.72"/>
    <n v="555.79"/>
    <n v="22.45"/>
    <n v="872.58"/>
    <n v="22.45"/>
    <n v="33.69"/>
    <n v="784.31000000000006"/>
    <n v="-777.16"/>
    <n v="0"/>
    <n v="0"/>
    <n v="0"/>
    <s v="FED HOUSNG &amp; COMM DEV FND"/>
    <s v="FHCD MCKINNEY ADMIN PLANNING15"/>
    <s v="MCKINNEY ADMIN"/>
    <s v="HOUSING AND COMMUNITY DEVELOPMENT"/>
  </r>
  <r>
    <x v="0"/>
    <s v="1125464"/>
    <s v="350101"/>
    <x v="72"/>
    <s v="5590000"/>
    <n v="2015"/>
    <x v="3"/>
    <x v="72"/>
    <n v="0"/>
    <n v="0"/>
    <n v="2889.88"/>
    <n v="0"/>
    <n v="-2889.88"/>
    <s v="N/A"/>
    <n v="0"/>
    <n v="0"/>
    <n v="1054.25"/>
    <n v="671.09"/>
    <n v="27.77"/>
    <n v="1050.3600000000001"/>
    <n v="27.77"/>
    <n v="48.49"/>
    <n v="1117.67"/>
    <n v="-1107.52"/>
    <n v="0"/>
    <n v="0"/>
    <n v="0"/>
    <s v="FED HOUSNG &amp; COMM DEV FND"/>
    <s v="FHCD MCKINNEY ADMIN PLANNING15"/>
    <s v="MCKINNEY ADMIN"/>
    <s v="HOUSING AND COMMUNITY DEVELOPMENT"/>
  </r>
  <r>
    <x v="0"/>
    <s v="1125464"/>
    <s v="350101"/>
    <x v="74"/>
    <s v="5590000"/>
    <n v="2015"/>
    <x v="3"/>
    <x v="74"/>
    <n v="0"/>
    <n v="0"/>
    <n v="96.86"/>
    <n v="0"/>
    <n v="-96.86"/>
    <s v="N/A"/>
    <n v="0"/>
    <n v="0"/>
    <n v="0"/>
    <n v="0"/>
    <n v="0"/>
    <n v="0"/>
    <n v="96.86"/>
    <n v="0"/>
    <n v="0"/>
    <n v="0"/>
    <n v="0"/>
    <n v="0"/>
    <n v="0"/>
    <s v="FED HOUSNG &amp; COMM DEV FND"/>
    <s v="FHCD MCKINNEY ADMIN PLANNING15"/>
    <s v="MCKINNEY ADMIN"/>
    <s v="HOUSING AND COMMUNITY DEVELOPMENT"/>
  </r>
  <r>
    <x v="0"/>
    <s v="1125464"/>
    <s v="350101"/>
    <x v="41"/>
    <s v="5590000"/>
    <n v="2015"/>
    <x v="3"/>
    <x v="41"/>
    <n v="0"/>
    <n v="0"/>
    <n v="475"/>
    <n v="0"/>
    <n v="-475"/>
    <s v="N/A"/>
    <n v="0"/>
    <n v="0"/>
    <n v="0"/>
    <n v="0"/>
    <n v="475"/>
    <n v="0"/>
    <n v="0"/>
    <n v="0"/>
    <n v="0"/>
    <n v="0"/>
    <n v="0"/>
    <n v="0"/>
    <n v="0"/>
    <s v="FED HOUSNG &amp; COMM DEV FND"/>
    <s v="FHCD MCKINNEY ADMIN PLANNING15"/>
    <s v="MCKINNEY ADMIN"/>
    <s v="HOUSING AND COMMUNITY DEVELOPMENT"/>
  </r>
  <r>
    <x v="0"/>
    <s v="1125464"/>
    <s v="350101"/>
    <x v="108"/>
    <s v="5590000"/>
    <n v="2015"/>
    <x v="3"/>
    <x v="108"/>
    <n v="0"/>
    <n v="0"/>
    <n v="125000"/>
    <n v="0"/>
    <n v="-125000"/>
    <s v="N/A"/>
    <n v="0"/>
    <n v="0"/>
    <n v="0"/>
    <n v="0"/>
    <n v="0"/>
    <n v="50000"/>
    <n v="0"/>
    <n v="0"/>
    <n v="0"/>
    <n v="24449.29"/>
    <n v="0"/>
    <n v="50550.71"/>
    <n v="0"/>
    <s v="FED HOUSNG &amp; COMM DEV FND"/>
    <s v="FHCD MCKINNEY ADMIN PLANNING15"/>
    <s v="MCKINNEY ADMIN"/>
    <s v="HOUSING AND COMMUNITY DEVELOPMENT"/>
  </r>
  <r>
    <x v="0"/>
    <s v="1125464"/>
    <s v="350101"/>
    <x v="122"/>
    <s v="5590000"/>
    <n v="2015"/>
    <x v="3"/>
    <x v="122"/>
    <n v="0"/>
    <n v="0"/>
    <n v="3128.79"/>
    <n v="0"/>
    <n v="-3128.79"/>
    <s v="N/A"/>
    <n v="0"/>
    <n v="0"/>
    <n v="0"/>
    <n v="0"/>
    <n v="0"/>
    <n v="0"/>
    <n v="724.2"/>
    <n v="1089.24"/>
    <n v="0"/>
    <n v="0"/>
    <n v="0"/>
    <n v="1315.3500000000001"/>
    <n v="0"/>
    <s v="FED HOUSNG &amp; COMM DEV FND"/>
    <s v="FHCD MCKINNEY ADMIN PLANNING15"/>
    <s v="MCKINNEY ADMIN"/>
    <s v="HOUSING AND COMMUNITY DEVELOPMENT"/>
  </r>
  <r>
    <x v="0"/>
    <s v="1125464"/>
    <s v="350101"/>
    <x v="137"/>
    <s v="5590000"/>
    <n v="2015"/>
    <x v="3"/>
    <x v="137"/>
    <n v="0"/>
    <n v="0"/>
    <n v="32"/>
    <n v="0"/>
    <n v="-32"/>
    <s v="N/A"/>
    <n v="0"/>
    <n v="0"/>
    <n v="0"/>
    <n v="0"/>
    <n v="0"/>
    <n v="0"/>
    <n v="32"/>
    <n v="0"/>
    <n v="0"/>
    <n v="0"/>
    <n v="0"/>
    <n v="0"/>
    <n v="0"/>
    <s v="FED HOUSNG &amp; COMM DEV FND"/>
    <s v="FHCD MCKINNEY ADMIN PLANNING15"/>
    <s v="MCKINNEY ADMIN"/>
    <s v="HOUSING AND COMMUNITY DEVELOPMENT"/>
  </r>
  <r>
    <x v="0"/>
    <s v="1125464"/>
    <s v="350101"/>
    <x v="132"/>
    <s v="5590000"/>
    <n v="2015"/>
    <x v="3"/>
    <x v="132"/>
    <n v="0"/>
    <n v="0"/>
    <n v="99.36"/>
    <n v="0"/>
    <n v="-99.36"/>
    <s v="N/A"/>
    <n v="0"/>
    <n v="0"/>
    <n v="0"/>
    <n v="99.36"/>
    <n v="0"/>
    <n v="0"/>
    <n v="0"/>
    <n v="0"/>
    <n v="0"/>
    <n v="0"/>
    <n v="0"/>
    <n v="0"/>
    <n v="0"/>
    <s v="FED HOUSNG &amp; COMM DEV FND"/>
    <s v="FHCD MCKINNEY ADMIN PLANNING15"/>
    <s v="MCKINNEY ADMIN"/>
    <s v="HOUSING AND COMMUNITY DEVELOPMENT"/>
  </r>
  <r>
    <x v="0"/>
    <s v="1125464"/>
    <s v="350101"/>
    <x v="42"/>
    <s v="5590000"/>
    <n v="2015"/>
    <x v="3"/>
    <x v="42"/>
    <n v="0"/>
    <n v="0"/>
    <n v="228"/>
    <n v="0"/>
    <n v="-228"/>
    <s v="N/A"/>
    <n v="21"/>
    <n v="0"/>
    <n v="0"/>
    <n v="0"/>
    <n v="130"/>
    <n v="77"/>
    <n v="0"/>
    <n v="0"/>
    <n v="0"/>
    <n v="0"/>
    <n v="0"/>
    <n v="0"/>
    <n v="0"/>
    <s v="FED HOUSNG &amp; COMM DEV FND"/>
    <s v="FHCD MCKINNEY ADMIN PLANNING15"/>
    <s v="MCKINNEY ADMIN"/>
    <s v="HOUSING AND COMMUNITY DEVELOPMENT"/>
  </r>
  <r>
    <x v="0"/>
    <s v="1125464"/>
    <s v="350101"/>
    <x v="82"/>
    <s v="5590000"/>
    <n v="2015"/>
    <x v="3"/>
    <x v="82"/>
    <n v="0"/>
    <n v="0"/>
    <n v="32.68"/>
    <n v="0"/>
    <n v="-32.68"/>
    <s v="N/A"/>
    <n v="0"/>
    <n v="0"/>
    <n v="0"/>
    <n v="14.02"/>
    <n v="0"/>
    <n v="13.530000000000001"/>
    <n v="0"/>
    <n v="0"/>
    <n v="0"/>
    <n v="0"/>
    <n v="0"/>
    <n v="5.13"/>
    <n v="0"/>
    <s v="FED HOUSNG &amp; COMM DEV FND"/>
    <s v="FHCD MCKINNEY ADMIN PLANNING15"/>
    <s v="MCKINNEY ADMIN"/>
    <s v="HOUSING AND COMMUNITY DEVELOPMENT"/>
  </r>
  <r>
    <x v="0"/>
    <s v="1125464"/>
    <s v="350101"/>
    <x v="84"/>
    <s v="5590000"/>
    <n v="2015"/>
    <x v="3"/>
    <x v="84"/>
    <n v="0"/>
    <n v="0"/>
    <n v="688.32"/>
    <n v="0"/>
    <n v="-688.32"/>
    <s v="N/A"/>
    <n v="0"/>
    <n v="0"/>
    <n v="0"/>
    <n v="688.32"/>
    <n v="0"/>
    <n v="0"/>
    <n v="0"/>
    <n v="0"/>
    <n v="0"/>
    <n v="0"/>
    <n v="0"/>
    <n v="0"/>
    <n v="0"/>
    <s v="FED HOUSNG &amp; COMM DEV FND"/>
    <s v="FHCD MCKINNEY ADMIN PLANNING15"/>
    <s v="MCKINNEY ADMIN"/>
    <s v="HOUSING AND COMMUNITY DEVELOPMENT"/>
  </r>
  <r>
    <x v="0"/>
    <s v="1125464"/>
    <s v="350101"/>
    <x v="85"/>
    <s v="5590000"/>
    <n v="2015"/>
    <x v="3"/>
    <x v="85"/>
    <n v="0"/>
    <n v="0"/>
    <n v="7571.57"/>
    <n v="0"/>
    <n v="-7571.57"/>
    <s v="N/A"/>
    <n v="0"/>
    <n v="0"/>
    <n v="0"/>
    <n v="3725.08"/>
    <n v="44.83"/>
    <n v="0"/>
    <n v="0"/>
    <n v="0"/>
    <n v="0"/>
    <n v="0"/>
    <n v="0"/>
    <n v="3801.66"/>
    <n v="0"/>
    <s v="FED HOUSNG &amp; COMM DEV FND"/>
    <s v="FHCD MCKINNEY ADMIN PLANNING15"/>
    <s v="MCKINNEY ADMIN"/>
    <s v="HOUSING AND COMMUNITY DEVELOPMENT"/>
  </r>
  <r>
    <x v="0"/>
    <s v="1125464"/>
    <s v="350101"/>
    <x v="86"/>
    <s v="5590000"/>
    <n v="2015"/>
    <x v="3"/>
    <x v="86"/>
    <n v="0"/>
    <n v="0"/>
    <n v="4549.9800000000005"/>
    <n v="0"/>
    <n v="-4549.9800000000005"/>
    <s v="N/A"/>
    <n v="0"/>
    <n v="0"/>
    <n v="0"/>
    <n v="1002.97"/>
    <n v="168.51"/>
    <n v="1331.32"/>
    <n v="0"/>
    <n v="0"/>
    <n v="0"/>
    <n v="0"/>
    <n v="0"/>
    <n v="2047.18"/>
    <n v="0"/>
    <s v="FED HOUSNG &amp; COMM DEV FND"/>
    <s v="FHCD MCKINNEY ADMIN PLANNING15"/>
    <s v="MCKINNEY ADMIN"/>
    <s v="HOUSING AND COMMUNITY DEVELOPMENT"/>
  </r>
  <r>
    <x v="0"/>
    <s v="1125464"/>
    <s v="350101"/>
    <x v="87"/>
    <s v="5590000"/>
    <n v="2015"/>
    <x v="3"/>
    <x v="87"/>
    <n v="0"/>
    <n v="0"/>
    <n v="3739.2000000000003"/>
    <n v="0"/>
    <n v="-3739.2000000000003"/>
    <s v="N/A"/>
    <n v="0"/>
    <n v="0"/>
    <n v="0"/>
    <n v="3739.2000000000003"/>
    <n v="0"/>
    <n v="0"/>
    <n v="0"/>
    <n v="0"/>
    <n v="0"/>
    <n v="0"/>
    <n v="0"/>
    <n v="0"/>
    <n v="0"/>
    <s v="FED HOUSNG &amp; COMM DEV FND"/>
    <s v="FHCD MCKINNEY ADMIN PLANNING15"/>
    <s v="MCKINNEY ADMIN"/>
    <s v="HOUSING AND COMMUNITY DEVELOPMENT"/>
  </r>
  <r>
    <x v="0"/>
    <s v="1125464"/>
    <s v="350101"/>
    <x v="88"/>
    <s v="5590000"/>
    <n v="2015"/>
    <x v="3"/>
    <x v="88"/>
    <n v="0"/>
    <n v="0"/>
    <n v="1302.03"/>
    <n v="0"/>
    <n v="-1302.03"/>
    <s v="N/A"/>
    <n v="0"/>
    <n v="0"/>
    <n v="0"/>
    <n v="1093.8"/>
    <n v="183.78"/>
    <n v="2.13"/>
    <n v="0"/>
    <n v="0"/>
    <n v="0"/>
    <n v="0"/>
    <n v="0"/>
    <n v="22.32"/>
    <n v="0"/>
    <s v="FED HOUSNG &amp; COMM DEV FND"/>
    <s v="FHCD MCKINNEY ADMIN PLANNING15"/>
    <s v="MCKINNEY ADMIN"/>
    <s v="HOUSING AND COMMUNITY DEVELOPMENT"/>
  </r>
  <r>
    <x v="0"/>
    <s v="1125464"/>
    <s v="350101"/>
    <x v="89"/>
    <s v="5590000"/>
    <n v="2015"/>
    <x v="3"/>
    <x v="89"/>
    <n v="0"/>
    <n v="0"/>
    <n v="573.74"/>
    <n v="0"/>
    <n v="-573.74"/>
    <s v="N/A"/>
    <n v="0"/>
    <n v="0"/>
    <n v="0"/>
    <n v="317.63"/>
    <n v="40.869999999999997"/>
    <n v="215.24"/>
    <n v="0"/>
    <n v="0"/>
    <n v="0"/>
    <n v="0"/>
    <n v="0"/>
    <n v="0"/>
    <n v="0"/>
    <s v="FED HOUSNG &amp; COMM DEV FND"/>
    <s v="FHCD MCKINNEY ADMIN PLANNING15"/>
    <s v="MCKINNEY ADMIN"/>
    <s v="HOUSING AND COMMUNITY DEVELOPMENT"/>
  </r>
  <r>
    <x v="0"/>
    <s v="1125464"/>
    <s v="350101"/>
    <x v="90"/>
    <s v="5590000"/>
    <n v="2015"/>
    <x v="3"/>
    <x v="90"/>
    <n v="0"/>
    <n v="0"/>
    <n v="15.120000000000001"/>
    <n v="0"/>
    <n v="-15.120000000000001"/>
    <s v="N/A"/>
    <n v="0"/>
    <n v="0"/>
    <n v="0"/>
    <n v="12.94"/>
    <n v="2.1800000000000002"/>
    <n v="0"/>
    <n v="0"/>
    <n v="0"/>
    <n v="0"/>
    <n v="0"/>
    <n v="0"/>
    <n v="0"/>
    <n v="0"/>
    <s v="FED HOUSNG &amp; COMM DEV FND"/>
    <s v="FHCD MCKINNEY ADMIN PLANNING15"/>
    <s v="MCKINNEY ADMIN"/>
    <s v="HOUSING AND COMMUNITY DEVELOPMENT"/>
  </r>
  <r>
    <x v="0"/>
    <s v="1125464"/>
    <s v="350101"/>
    <x v="92"/>
    <s v="5590000"/>
    <n v="2015"/>
    <x v="3"/>
    <x v="92"/>
    <n v="0"/>
    <n v="0"/>
    <n v="16.760000000000002"/>
    <n v="0"/>
    <n v="-16.760000000000002"/>
    <s v="N/A"/>
    <n v="0"/>
    <n v="0"/>
    <n v="0"/>
    <n v="16.760000000000002"/>
    <n v="0"/>
    <n v="0"/>
    <n v="0"/>
    <n v="0"/>
    <n v="0"/>
    <n v="0"/>
    <n v="0"/>
    <n v="0"/>
    <n v="0"/>
    <s v="FED HOUSNG &amp; COMM DEV FND"/>
    <s v="FHCD MCKINNEY ADMIN PLANNING15"/>
    <s v="MCKINNEY ADMIN"/>
    <s v="HOUSING AND COMMUNITY DEVELOPMENT"/>
  </r>
  <r>
    <x v="0"/>
    <s v="1125464"/>
    <s v="350101"/>
    <x v="47"/>
    <s v="5590000"/>
    <n v="2015"/>
    <x v="3"/>
    <x v="47"/>
    <n v="0"/>
    <n v="0"/>
    <n v="1077.7"/>
    <n v="0"/>
    <n v="-1077.7"/>
    <s v="N/A"/>
    <n v="0"/>
    <n v="0"/>
    <n v="0"/>
    <n v="990.88"/>
    <n v="86.820000000000007"/>
    <n v="0"/>
    <n v="0"/>
    <n v="0"/>
    <n v="0"/>
    <n v="0"/>
    <n v="0"/>
    <n v="0"/>
    <n v="0"/>
    <s v="FED HOUSNG &amp; COMM DEV FND"/>
    <s v="FHCD MCKINNEY ADMIN PLANNING15"/>
    <s v="MCKINNEY ADMIN"/>
    <s v="HOUSING AND COMMUNITY DEVELOPMENT"/>
  </r>
  <r>
    <x v="0"/>
    <s v="1125464"/>
    <s v="350101"/>
    <x v="48"/>
    <s v="5590000"/>
    <n v="2015"/>
    <x v="3"/>
    <x v="48"/>
    <n v="0"/>
    <n v="0"/>
    <n v="2185.21"/>
    <n v="0"/>
    <n v="-2185.21"/>
    <s v="N/A"/>
    <n v="0"/>
    <n v="0"/>
    <n v="0"/>
    <n v="613.99"/>
    <n v="0"/>
    <n v="888.27"/>
    <n v="0"/>
    <n v="0"/>
    <n v="0"/>
    <n v="0"/>
    <n v="0"/>
    <n v="682.95"/>
    <n v="0"/>
    <s v="FED HOUSNG &amp; COMM DEV FND"/>
    <s v="FHCD MCKINNEY ADMIN PLANNING15"/>
    <s v="MCKINNEY ADMIN"/>
    <s v="HOUSING AND COMMUNITY DEVELOPMENT"/>
  </r>
  <r>
    <x v="0"/>
    <s v="1125464"/>
    <s v="350101"/>
    <x v="49"/>
    <s v="5590000"/>
    <n v="2015"/>
    <x v="3"/>
    <x v="49"/>
    <n v="0"/>
    <n v="0"/>
    <n v="231.13"/>
    <n v="0"/>
    <n v="-231.13"/>
    <s v="N/A"/>
    <n v="0"/>
    <n v="0"/>
    <n v="0"/>
    <n v="212.51"/>
    <n v="18.62"/>
    <n v="0"/>
    <n v="0"/>
    <n v="0"/>
    <n v="0"/>
    <n v="0"/>
    <n v="0"/>
    <n v="0"/>
    <n v="0"/>
    <s v="FED HOUSNG &amp; COMM DEV FND"/>
    <s v="FHCD MCKINNEY ADMIN PLANNING15"/>
    <s v="MCKINNEY ADMIN"/>
    <s v="HOUSING AND COMMUNITY DEVELOPMENT"/>
  </r>
  <r>
    <x v="0"/>
    <s v="1125464"/>
    <s v="350101"/>
    <x v="50"/>
    <s v="5590000"/>
    <n v="2015"/>
    <x v="3"/>
    <x v="50"/>
    <n v="0"/>
    <n v="0"/>
    <n v="46.57"/>
    <n v="0"/>
    <n v="-46.57"/>
    <s v="N/A"/>
    <n v="0"/>
    <n v="0"/>
    <n v="0"/>
    <n v="42.82"/>
    <n v="3.75"/>
    <n v="0"/>
    <n v="0"/>
    <n v="0"/>
    <n v="0"/>
    <n v="0"/>
    <n v="0"/>
    <n v="0"/>
    <n v="0"/>
    <s v="FED HOUSNG &amp; COMM DEV FND"/>
    <s v="FHCD MCKINNEY ADMIN PLANNING15"/>
    <s v="MCKINNEY ADMIN"/>
    <s v="HOUSING AND COMMUNITY DEVELOPMENT"/>
  </r>
  <r>
    <x v="0"/>
    <s v="1125464"/>
    <s v="350101"/>
    <x v="93"/>
    <s v="5590000"/>
    <n v="2015"/>
    <x v="3"/>
    <x v="93"/>
    <n v="0"/>
    <n v="0"/>
    <n v="2477.0700000000002"/>
    <n v="0"/>
    <n v="-2477.0700000000002"/>
    <s v="N/A"/>
    <n v="0"/>
    <n v="0"/>
    <n v="0"/>
    <n v="403.78000000000003"/>
    <n v="0"/>
    <n v="389.43"/>
    <n v="0"/>
    <n v="0"/>
    <n v="0"/>
    <n v="0"/>
    <n v="0"/>
    <n v="1683.8600000000001"/>
    <n v="0"/>
    <s v="FED HOUSNG &amp; COMM DEV FND"/>
    <s v="FHCD MCKINNEY ADMIN PLANNING15"/>
    <s v="MCKINNEY ADMIN"/>
    <s v="HOUSING AND COMMUNITY DEVELOPMENT"/>
  </r>
  <r>
    <x v="0"/>
    <s v="1125464"/>
    <s v="350101"/>
    <x v="109"/>
    <s v="5590000"/>
    <n v="2015"/>
    <x v="3"/>
    <x v="109"/>
    <n v="0"/>
    <n v="0"/>
    <n v="1727.45"/>
    <n v="0"/>
    <n v="-1727.45"/>
    <s v="N/A"/>
    <n v="0"/>
    <n v="0"/>
    <n v="0"/>
    <n v="535.71"/>
    <n v="0"/>
    <n v="0"/>
    <n v="0"/>
    <n v="0"/>
    <n v="0"/>
    <n v="0"/>
    <n v="0"/>
    <n v="1191.74"/>
    <n v="0"/>
    <s v="FED HOUSNG &amp; COMM DEV FND"/>
    <s v="FHCD MCKINNEY ADMIN PLANNING15"/>
    <s v="MCKINNEY ADMIN"/>
    <s v="HOUSING AND COMMUNITY DEVELOPMENT"/>
  </r>
  <r>
    <x v="0"/>
    <s v="1125464"/>
    <s v="350101"/>
    <x v="100"/>
    <s v="5590000"/>
    <n v="2015"/>
    <x v="3"/>
    <x v="100"/>
    <n v="0"/>
    <n v="0"/>
    <n v="84.74"/>
    <n v="0"/>
    <n v="-84.74"/>
    <s v="N/A"/>
    <n v="0"/>
    <n v="0"/>
    <n v="0"/>
    <n v="84.74"/>
    <n v="0"/>
    <n v="0"/>
    <n v="0"/>
    <n v="0"/>
    <n v="0"/>
    <n v="0"/>
    <n v="0"/>
    <n v="0"/>
    <n v="0"/>
    <s v="FED HOUSNG &amp; COMM DEV FND"/>
    <s v="FHCD MCKINNEY ADMIN PLANNING15"/>
    <s v="MCKINNEY ADMIN"/>
    <s v="HOUSING AND COMMUNITY DEVELOPMENT"/>
  </r>
  <r>
    <x v="0"/>
    <s v="1125536"/>
    <s v="000000"/>
    <x v="6"/>
    <s v="0000000"/>
    <n v="2015"/>
    <x v="0"/>
    <x v="6"/>
    <n v="0"/>
    <n v="0"/>
    <n v="22658.010000000002"/>
    <n v="0"/>
    <n v="-22658.010000000002"/>
    <s v="N/A"/>
    <n v="0"/>
    <n v="0"/>
    <n v="0"/>
    <n v="0"/>
    <n v="0"/>
    <n v="34623.270000000004"/>
    <n v="76352.11"/>
    <n v="-110975.38"/>
    <n v="153490.34"/>
    <n v="-110975.38"/>
    <n v="0"/>
    <n v="-19856.95"/>
    <n v="0"/>
    <s v="FED HOUSNG &amp; COMM DEV FND"/>
    <s v="FHCD HOUSING STABILITY C15"/>
    <s v="DEFAULT"/>
    <s v="Default"/>
  </r>
  <r>
    <x v="0"/>
    <s v="1125536"/>
    <s v="000000"/>
    <x v="9"/>
    <s v="0000000"/>
    <n v="2015"/>
    <x v="0"/>
    <x v="9"/>
    <n v="0"/>
    <n v="0"/>
    <n v="51248.3"/>
    <n v="0"/>
    <n v="-51248.3"/>
    <s v="N/A"/>
    <n v="0"/>
    <n v="0"/>
    <n v="0"/>
    <n v="0"/>
    <n v="0"/>
    <n v="34623.270000000004"/>
    <n v="-34623.270000000004"/>
    <n v="110969.38"/>
    <n v="-110969.38"/>
    <n v="21225.98"/>
    <n v="0"/>
    <n v="30022.32"/>
    <n v="0"/>
    <s v="FED HOUSNG &amp; COMM DEV FND"/>
    <s v="FHCD HOUSING STABILITY C15"/>
    <s v="DEFAULT"/>
    <s v="Default"/>
  </r>
  <r>
    <x v="0"/>
    <s v="1125536"/>
    <s v="000000"/>
    <x v="29"/>
    <s v="0000000"/>
    <n v="2015"/>
    <x v="1"/>
    <x v="29"/>
    <n v="0"/>
    <n v="0"/>
    <n v="103133.06"/>
    <n v="0"/>
    <n v="-103133.06"/>
    <s v="N/A"/>
    <n v="0"/>
    <n v="0"/>
    <n v="0"/>
    <n v="0"/>
    <n v="0"/>
    <n v="-34623.270000000004"/>
    <n v="34623.270000000004"/>
    <n v="6"/>
    <n v="-6"/>
    <n v="89749.400000000009"/>
    <n v="0"/>
    <n v="13383.66"/>
    <n v="0"/>
    <s v="FED HOUSNG &amp; COMM DEV FND"/>
    <s v="FHCD HOUSING STABILITY C15"/>
    <s v="DEFAULT"/>
    <s v="Default"/>
  </r>
  <r>
    <x v="0"/>
    <s v="1125536"/>
    <s v="350047"/>
    <x v="55"/>
    <s v="0000000"/>
    <n v="2015"/>
    <x v="4"/>
    <x v="55"/>
    <n v="0"/>
    <n v="0"/>
    <n v="-165576.4"/>
    <n v="0"/>
    <n v="165576.4"/>
    <s v="N/A"/>
    <n v="0"/>
    <n v="0"/>
    <n v="0"/>
    <n v="0"/>
    <n v="0"/>
    <n v="-34623.270000000004"/>
    <n v="-76352.11"/>
    <n v="110975.38"/>
    <n v="-42514.96"/>
    <n v="-42514.96"/>
    <n v="0"/>
    <n v="-80546.48"/>
    <n v="0"/>
    <s v="FED HOUSNG &amp; COMM DEV FND"/>
    <s v="FHCD HOUSING STABILITY C15"/>
    <s v="PROGRAM YEAR PROJECTS"/>
    <s v="Default"/>
  </r>
  <r>
    <x v="0"/>
    <s v="1125536"/>
    <s v="350047"/>
    <x v="37"/>
    <s v="0000000"/>
    <n v="2015"/>
    <x v="4"/>
    <x v="37"/>
    <n v="0"/>
    <n v="0"/>
    <n v="-125513.60000000001"/>
    <n v="0"/>
    <n v="125513.60000000001"/>
    <s v="N/A"/>
    <n v="0"/>
    <n v="0"/>
    <n v="0"/>
    <n v="0"/>
    <n v="0"/>
    <n v="0"/>
    <n v="0"/>
    <n v="-110975.38"/>
    <n v="0"/>
    <n v="0"/>
    <n v="0"/>
    <n v="-14538.220000000001"/>
    <n v="0"/>
    <s v="FED HOUSNG &amp; COMM DEV FND"/>
    <s v="FHCD HOUSING STABILITY C15"/>
    <s v="PROGRAM YEAR PROJECTS"/>
    <s v="Default"/>
  </r>
  <r>
    <x v="0"/>
    <s v="1125536"/>
    <s v="350047"/>
    <x v="108"/>
    <s v="5590000"/>
    <n v="2015"/>
    <x v="3"/>
    <x v="108"/>
    <n v="0"/>
    <n v="0"/>
    <n v="291090"/>
    <n v="0"/>
    <n v="-291090"/>
    <s v="N/A"/>
    <n v="0"/>
    <n v="0"/>
    <n v="0"/>
    <n v="0"/>
    <n v="0"/>
    <n v="34623.270000000004"/>
    <n v="76352.11"/>
    <n v="0"/>
    <n v="42514.96"/>
    <n v="-362.04"/>
    <n v="56053.41"/>
    <n v="81908.290000000008"/>
    <n v="0"/>
    <s v="FED HOUSNG &amp; COMM DEV FND"/>
    <s v="FHCD HOUSING STABILITY C15"/>
    <s v="PROGRAM YEAR PROJECTS"/>
    <s v="HOUSING AND COMMUNITY DEVELOPMENT"/>
  </r>
  <r>
    <x v="0"/>
    <s v="1125538"/>
    <s v="000000"/>
    <x v="6"/>
    <s v="0000000"/>
    <n v="2015"/>
    <x v="0"/>
    <x v="6"/>
    <n v="0"/>
    <n v="0"/>
    <n v="0"/>
    <n v="0"/>
    <n v="0"/>
    <s v="N/A"/>
    <n v="0"/>
    <n v="0"/>
    <n v="0"/>
    <n v="0"/>
    <n v="0"/>
    <n v="0"/>
    <n v="0"/>
    <n v="0"/>
    <n v="0"/>
    <n v="25761.670000000002"/>
    <n v="-25761.670000000002"/>
    <n v="0"/>
    <n v="0"/>
    <s v="FED HOUSNG &amp; COMM DEV FND"/>
    <s v="FHCD HESG HOUSING STABILITY15"/>
    <s v="DEFAULT"/>
    <s v="Default"/>
  </r>
  <r>
    <x v="0"/>
    <s v="1125538"/>
    <s v="000000"/>
    <x v="9"/>
    <s v="0000000"/>
    <n v="2015"/>
    <x v="0"/>
    <x v="9"/>
    <n v="0"/>
    <n v="0"/>
    <n v="0"/>
    <n v="0"/>
    <n v="0"/>
    <s v="N/A"/>
    <n v="0"/>
    <n v="0"/>
    <n v="0"/>
    <n v="0"/>
    <n v="0"/>
    <n v="0"/>
    <n v="0"/>
    <n v="0"/>
    <n v="0"/>
    <n v="0"/>
    <n v="0"/>
    <n v="0"/>
    <n v="0"/>
    <s v="FED HOUSNG &amp; COMM DEV FND"/>
    <s v="FHCD HESG HOUSING STABILITY15"/>
    <s v="DEFAULT"/>
    <s v="Default"/>
  </r>
  <r>
    <x v="0"/>
    <s v="1125538"/>
    <s v="000000"/>
    <x v="29"/>
    <s v="0000000"/>
    <n v="2015"/>
    <x v="1"/>
    <x v="29"/>
    <n v="0"/>
    <n v="0"/>
    <n v="0"/>
    <n v="0"/>
    <n v="0"/>
    <s v="N/A"/>
    <n v="0"/>
    <n v="0"/>
    <n v="0"/>
    <n v="0"/>
    <n v="0"/>
    <n v="0"/>
    <n v="0"/>
    <n v="0"/>
    <n v="0"/>
    <n v="0"/>
    <n v="0"/>
    <n v="0"/>
    <n v="0"/>
    <s v="FED HOUSNG &amp; COMM DEV FND"/>
    <s v="FHCD HESG HOUSING STABILITY15"/>
    <s v="DEFAULT"/>
    <s v="Default"/>
  </r>
  <r>
    <x v="0"/>
    <s v="1125538"/>
    <s v="350206"/>
    <x v="62"/>
    <s v="0000000"/>
    <n v="2015"/>
    <x v="4"/>
    <x v="62"/>
    <n v="0"/>
    <n v="0"/>
    <n v="-54809"/>
    <n v="0"/>
    <n v="54809"/>
    <s v="N/A"/>
    <n v="0"/>
    <n v="0"/>
    <n v="0"/>
    <n v="0"/>
    <n v="0"/>
    <n v="0"/>
    <n v="0"/>
    <n v="0"/>
    <n v="0"/>
    <n v="-25761.670000000002"/>
    <n v="-29047.33"/>
    <n v="0"/>
    <n v="0"/>
    <s v="FED HOUSNG &amp; COMM DEV FND"/>
    <s v="FHCD HESG HOUSING STABILITY15"/>
    <s v="ESG PROGRAM"/>
    <s v="Default"/>
  </r>
  <r>
    <x v="0"/>
    <s v="1125538"/>
    <s v="350206"/>
    <x v="65"/>
    <s v="0000000"/>
    <n v="2015"/>
    <x v="4"/>
    <x v="65"/>
    <n v="0"/>
    <n v="0"/>
    <n v="0"/>
    <n v="0"/>
    <n v="0"/>
    <s v="N/A"/>
    <n v="0"/>
    <n v="0"/>
    <n v="0"/>
    <n v="0"/>
    <n v="0"/>
    <n v="0"/>
    <n v="0"/>
    <n v="0"/>
    <n v="0"/>
    <n v="0"/>
    <n v="0"/>
    <n v="0"/>
    <n v="0"/>
    <s v="FED HOUSNG &amp; COMM DEV FND"/>
    <s v="FHCD HESG HOUSING STABILITY15"/>
    <s v="ESG PROGRAM"/>
    <s v="Default"/>
  </r>
  <r>
    <x v="0"/>
    <s v="1125538"/>
    <s v="350206"/>
    <x v="108"/>
    <s v="5590000"/>
    <n v="2015"/>
    <x v="3"/>
    <x v="108"/>
    <n v="0"/>
    <n v="0"/>
    <n v="54809"/>
    <n v="0"/>
    <n v="-54809"/>
    <s v="N/A"/>
    <n v="0"/>
    <n v="0"/>
    <n v="0"/>
    <n v="0"/>
    <n v="7812.78"/>
    <n v="4523.62"/>
    <n v="8714.5400000000009"/>
    <n v="0"/>
    <n v="4710.7300000000005"/>
    <n v="17027.86"/>
    <n v="12019.47"/>
    <n v="0"/>
    <n v="0"/>
    <s v="FED HOUSNG &amp; COMM DEV FND"/>
    <s v="FHCD HESG HOUSING STABILITY15"/>
    <s v="ESG PROGRAM"/>
    <s v="HOUSING AND COMMUNITY DEVELOPMENT"/>
  </r>
  <r>
    <x v="0"/>
    <s v="1125656"/>
    <s v="000000"/>
    <x v="6"/>
    <s v="0000000"/>
    <n v="2015"/>
    <x v="0"/>
    <x v="6"/>
    <n v="0"/>
    <n v="0"/>
    <n v="0"/>
    <n v="0"/>
    <n v="0"/>
    <s v="N/A"/>
    <n v="0"/>
    <n v="0"/>
    <n v="0"/>
    <n v="0"/>
    <n v="174369"/>
    <n v="0"/>
    <n v="0"/>
    <n v="0"/>
    <n v="0"/>
    <n v="-174369"/>
    <n v="0"/>
    <n v="0"/>
    <n v="0"/>
    <s v="FED HOUSNG &amp; COMM DEV FND"/>
    <s v="FHCD GREENBRIDGE SEC 108 LN 15"/>
    <s v="DEFAULT"/>
    <s v="Default"/>
  </r>
  <r>
    <x v="0"/>
    <s v="1125656"/>
    <s v="000000"/>
    <x v="9"/>
    <s v="0000000"/>
    <n v="2015"/>
    <x v="0"/>
    <x v="9"/>
    <n v="0"/>
    <n v="0"/>
    <n v="0"/>
    <n v="0"/>
    <n v="0"/>
    <s v="N/A"/>
    <n v="0"/>
    <n v="0"/>
    <n v="0"/>
    <n v="174369"/>
    <n v="-174369"/>
    <n v="0"/>
    <n v="0"/>
    <n v="0"/>
    <n v="0"/>
    <n v="-6"/>
    <n v="6"/>
    <n v="0"/>
    <n v="0"/>
    <s v="FED HOUSNG &amp; COMM DEV FND"/>
    <s v="FHCD GREENBRIDGE SEC 108 LN 15"/>
    <s v="DEFAULT"/>
    <s v="Default"/>
  </r>
  <r>
    <x v="0"/>
    <s v="1125656"/>
    <s v="000000"/>
    <x v="29"/>
    <s v="0000000"/>
    <n v="2015"/>
    <x v="1"/>
    <x v="29"/>
    <n v="0"/>
    <n v="0"/>
    <n v="0"/>
    <n v="0"/>
    <n v="0"/>
    <s v="N/A"/>
    <n v="0"/>
    <n v="0"/>
    <n v="0"/>
    <n v="0"/>
    <n v="0"/>
    <n v="0"/>
    <n v="0"/>
    <n v="0"/>
    <n v="0"/>
    <n v="6"/>
    <n v="-6"/>
    <n v="0"/>
    <n v="0"/>
    <s v="FED HOUSNG &amp; COMM DEV FND"/>
    <s v="FHCD GREENBRIDGE SEC 108 LN 15"/>
    <s v="DEFAULT"/>
    <s v="Default"/>
  </r>
  <r>
    <x v="0"/>
    <s v="1125656"/>
    <s v="350047"/>
    <x v="55"/>
    <s v="0000000"/>
    <n v="2015"/>
    <x v="4"/>
    <x v="55"/>
    <n v="0"/>
    <n v="0"/>
    <n v="0"/>
    <n v="0"/>
    <n v="0"/>
    <s v="N/A"/>
    <n v="0"/>
    <n v="0"/>
    <n v="0"/>
    <n v="-174369"/>
    <n v="0"/>
    <n v="0"/>
    <n v="0"/>
    <n v="0"/>
    <n v="0"/>
    <n v="174369"/>
    <n v="0"/>
    <n v="0"/>
    <n v="0"/>
    <s v="FED HOUSNG &amp; COMM DEV FND"/>
    <s v="FHCD GREENBRIDGE SEC 108 LN 15"/>
    <s v="PROGRAM YEAR PROJECTS"/>
    <s v="Default"/>
  </r>
  <r>
    <x v="0"/>
    <s v="1125656"/>
    <s v="350047"/>
    <x v="138"/>
    <s v="5590000"/>
    <n v="2015"/>
    <x v="3"/>
    <x v="138"/>
    <n v="0"/>
    <n v="0"/>
    <n v="0"/>
    <n v="0"/>
    <n v="0"/>
    <s v="N/A"/>
    <n v="0"/>
    <n v="0"/>
    <n v="0"/>
    <n v="174369"/>
    <n v="0"/>
    <n v="0"/>
    <n v="0"/>
    <n v="0"/>
    <n v="0"/>
    <n v="-174369"/>
    <n v="0"/>
    <n v="0"/>
    <n v="0"/>
    <s v="FED HOUSNG &amp; COMM DEV FND"/>
    <s v="FHCD GREENBRIDGE SEC 108 LN 15"/>
    <s v="PROGRAM YEAR PROJECTS"/>
    <s v="HOUSING AND COMMUNITY DEVELOPMENT"/>
  </r>
  <r>
    <x v="0"/>
    <s v="1125657"/>
    <s v="000000"/>
    <x v="6"/>
    <s v="0000000"/>
    <n v="2015"/>
    <x v="0"/>
    <x v="6"/>
    <n v="0"/>
    <n v="0"/>
    <n v="0"/>
    <n v="0"/>
    <n v="0"/>
    <s v="N/A"/>
    <n v="0"/>
    <n v="0"/>
    <n v="0"/>
    <n v="0"/>
    <n v="14825"/>
    <n v="0"/>
    <n v="14825"/>
    <n v="0"/>
    <n v="0"/>
    <n v="-14825"/>
    <n v="24409.78"/>
    <n v="-39234.78"/>
    <n v="0"/>
    <s v="FED HOUSNG &amp; COMM DEV FND"/>
    <s v="FHCD HOPELINK FOOD BANKS C15"/>
    <s v="DEFAULT"/>
    <s v="Default"/>
  </r>
  <r>
    <x v="0"/>
    <s v="1125657"/>
    <s v="000000"/>
    <x v="9"/>
    <s v="0000000"/>
    <n v="2015"/>
    <x v="0"/>
    <x v="9"/>
    <n v="0"/>
    <n v="0"/>
    <n v="-2663.64"/>
    <n v="0"/>
    <n v="2663.64"/>
    <s v="N/A"/>
    <n v="0"/>
    <n v="0"/>
    <n v="0"/>
    <n v="0"/>
    <n v="0"/>
    <n v="0"/>
    <n v="0"/>
    <n v="0"/>
    <n v="0"/>
    <n v="14825"/>
    <n v="53144.9"/>
    <n v="-70633.540000000008"/>
    <n v="0"/>
    <s v="FED HOUSNG &amp; COMM DEV FND"/>
    <s v="FHCD HOPELINK FOOD BANKS C15"/>
    <s v="DEFAULT"/>
    <s v="Default"/>
  </r>
  <r>
    <x v="0"/>
    <s v="1125657"/>
    <s v="000000"/>
    <x v="29"/>
    <s v="0000000"/>
    <n v="2015"/>
    <x v="1"/>
    <x v="29"/>
    <n v="0"/>
    <n v="0"/>
    <n v="56734.42"/>
    <n v="0"/>
    <n v="-56734.42"/>
    <s v="N/A"/>
    <n v="0"/>
    <n v="0"/>
    <n v="0"/>
    <n v="0"/>
    <n v="0"/>
    <n v="0"/>
    <n v="0"/>
    <n v="0"/>
    <n v="0"/>
    <n v="-14825"/>
    <n v="-13910.12"/>
    <n v="85469.540000000008"/>
    <n v="0"/>
    <s v="FED HOUSNG &amp; COMM DEV FND"/>
    <s v="FHCD HOPELINK FOOD BANKS C15"/>
    <s v="DEFAULT"/>
    <s v="Default"/>
  </r>
  <r>
    <x v="0"/>
    <s v="1125657"/>
    <s v="350047"/>
    <x v="55"/>
    <s v="0000000"/>
    <n v="2015"/>
    <x v="4"/>
    <x v="55"/>
    <n v="0"/>
    <n v="0"/>
    <n v="-5240.22"/>
    <n v="0"/>
    <n v="5240.22"/>
    <s v="N/A"/>
    <n v="0"/>
    <n v="0"/>
    <n v="0"/>
    <n v="0"/>
    <n v="-14825"/>
    <n v="0"/>
    <n v="-14825"/>
    <n v="0"/>
    <n v="0"/>
    <n v="14825"/>
    <n v="-29650"/>
    <n v="39234.78"/>
    <n v="0"/>
    <s v="FED HOUSNG &amp; COMM DEV FND"/>
    <s v="FHCD HOPELINK FOOD BANKS C15"/>
    <s v="PROGRAM YEAR PROJECTS"/>
    <s v="Default"/>
  </r>
  <r>
    <x v="0"/>
    <s v="1125657"/>
    <s v="350047"/>
    <x v="37"/>
    <s v="0000000"/>
    <n v="2015"/>
    <x v="4"/>
    <x v="37"/>
    <n v="0"/>
    <n v="0"/>
    <n v="-54070.78"/>
    <n v="0"/>
    <n v="54070.78"/>
    <s v="N/A"/>
    <n v="0"/>
    <n v="0"/>
    <n v="0"/>
    <n v="0"/>
    <n v="0"/>
    <n v="0"/>
    <n v="0"/>
    <n v="0"/>
    <n v="0"/>
    <n v="0"/>
    <n v="-39234.78"/>
    <n v="-14836"/>
    <n v="0"/>
    <s v="FED HOUSNG &amp; COMM DEV FND"/>
    <s v="FHCD HOPELINK FOOD BANKS C15"/>
    <s v="PROGRAM YEAR PROJECTS"/>
    <s v="Default"/>
  </r>
  <r>
    <x v="0"/>
    <s v="1125657"/>
    <s v="350047"/>
    <x v="108"/>
    <s v="5590000"/>
    <n v="2015"/>
    <x v="3"/>
    <x v="108"/>
    <n v="0"/>
    <n v="0"/>
    <n v="59311"/>
    <n v="0"/>
    <n v="-59311"/>
    <s v="N/A"/>
    <n v="0"/>
    <n v="0"/>
    <n v="0"/>
    <n v="0"/>
    <n v="14825"/>
    <n v="0"/>
    <n v="14825"/>
    <n v="0"/>
    <n v="0"/>
    <n v="14825"/>
    <n v="0"/>
    <n v="14836"/>
    <n v="0"/>
    <s v="FED HOUSNG &amp; COMM DEV FND"/>
    <s v="FHCD HOPELINK FOOD BANKS C15"/>
    <s v="PROGRAM YEAR PROJECTS"/>
    <s v="HOUSING AND COMMUNITY DEVELOPMENT"/>
  </r>
  <r>
    <x v="0"/>
    <s v="1125659"/>
    <s v="000000"/>
    <x v="6"/>
    <s v="0000000"/>
    <n v="2015"/>
    <x v="0"/>
    <x v="6"/>
    <n v="0"/>
    <n v="0"/>
    <n v="26335"/>
    <n v="0"/>
    <n v="-26335"/>
    <s v="N/A"/>
    <n v="0"/>
    <n v="0"/>
    <n v="0"/>
    <n v="0"/>
    <n v="0"/>
    <n v="0"/>
    <n v="0"/>
    <n v="0"/>
    <n v="0"/>
    <n v="0"/>
    <n v="0"/>
    <n v="26335"/>
    <n v="0"/>
    <s v="FED HOUSNG &amp; COMM DEV FND"/>
    <s v="FHCD SHORELINE SENIOR Ctr C15"/>
    <s v="DEFAULT"/>
    <s v="Default"/>
  </r>
  <r>
    <x v="0"/>
    <s v="1125659"/>
    <s v="000000"/>
    <x v="9"/>
    <s v="0000000"/>
    <n v="2015"/>
    <x v="0"/>
    <x v="9"/>
    <n v="0"/>
    <n v="0"/>
    <n v="15767.5"/>
    <n v="0"/>
    <n v="-15767.5"/>
    <s v="N/A"/>
    <n v="0"/>
    <n v="0"/>
    <n v="0"/>
    <n v="0"/>
    <n v="0"/>
    <n v="0"/>
    <n v="0"/>
    <n v="0"/>
    <n v="0"/>
    <n v="0"/>
    <n v="0"/>
    <n v="15767.5"/>
    <n v="0"/>
    <s v="FED HOUSNG &amp; COMM DEV FND"/>
    <s v="FHCD SHORELINE SENIOR Ctr C15"/>
    <s v="DEFAULT"/>
    <s v="Default"/>
  </r>
  <r>
    <x v="0"/>
    <s v="1125659"/>
    <s v="000000"/>
    <x v="29"/>
    <s v="0000000"/>
    <n v="2015"/>
    <x v="1"/>
    <x v="29"/>
    <n v="0"/>
    <n v="0"/>
    <n v="-10567.5"/>
    <n v="0"/>
    <n v="10567.5"/>
    <s v="N/A"/>
    <n v="0"/>
    <n v="0"/>
    <n v="0"/>
    <n v="0"/>
    <n v="0"/>
    <n v="0"/>
    <n v="0"/>
    <n v="0"/>
    <n v="0"/>
    <n v="0"/>
    <n v="0"/>
    <n v="-10567.5"/>
    <n v="0"/>
    <s v="FED HOUSNG &amp; COMM DEV FND"/>
    <s v="FHCD SHORELINE SENIOR Ctr C15"/>
    <s v="DEFAULT"/>
    <s v="Default"/>
  </r>
  <r>
    <x v="0"/>
    <s v="1125659"/>
    <s v="350047"/>
    <x v="55"/>
    <s v="0000000"/>
    <n v="2015"/>
    <x v="4"/>
    <x v="55"/>
    <n v="0"/>
    <n v="0"/>
    <n v="-26335"/>
    <n v="0"/>
    <n v="26335"/>
    <s v="N/A"/>
    <n v="0"/>
    <n v="0"/>
    <n v="0"/>
    <n v="0"/>
    <n v="0"/>
    <n v="0"/>
    <n v="0"/>
    <n v="0"/>
    <n v="0"/>
    <n v="0"/>
    <n v="0"/>
    <n v="-26335"/>
    <n v="0"/>
    <s v="FED HOUSNG &amp; COMM DEV FND"/>
    <s v="FHCD SHORELINE SENIOR Ctr C15"/>
    <s v="PROGRAM YEAR PROJECTS"/>
    <s v="Default"/>
  </r>
  <r>
    <x v="0"/>
    <s v="1125659"/>
    <s v="350047"/>
    <x v="37"/>
    <s v="0000000"/>
    <n v="2015"/>
    <x v="4"/>
    <x v="37"/>
    <n v="0"/>
    <n v="0"/>
    <n v="-5200"/>
    <n v="0"/>
    <n v="5200"/>
    <s v="N/A"/>
    <n v="0"/>
    <n v="0"/>
    <n v="0"/>
    <n v="0"/>
    <n v="0"/>
    <n v="0"/>
    <n v="0"/>
    <n v="0"/>
    <n v="0"/>
    <n v="0"/>
    <n v="0"/>
    <n v="-5200"/>
    <n v="0"/>
    <s v="FED HOUSNG &amp; COMM DEV FND"/>
    <s v="FHCD SHORELINE SENIOR Ctr C15"/>
    <s v="PROGRAM YEAR PROJECTS"/>
    <s v="Default"/>
  </r>
  <r>
    <x v="0"/>
    <s v="1125659"/>
    <s v="350047"/>
    <x v="108"/>
    <s v="5590000"/>
    <n v="2015"/>
    <x v="3"/>
    <x v="108"/>
    <n v="0"/>
    <n v="0"/>
    <n v="31535"/>
    <n v="0"/>
    <n v="-31535"/>
    <s v="N/A"/>
    <n v="0"/>
    <n v="0"/>
    <n v="0"/>
    <n v="0"/>
    <n v="0"/>
    <n v="0"/>
    <n v="0"/>
    <n v="0"/>
    <n v="0"/>
    <n v="0"/>
    <n v="0"/>
    <n v="31535"/>
    <n v="0"/>
    <s v="FED HOUSNG &amp; COMM DEV FND"/>
    <s v="FHCD SHORELINE SENIOR Ctr C15"/>
    <s v="PROGRAM YEAR PROJECTS"/>
    <s v="HOUSING AND COMMUNITY DEVELOPMENT"/>
  </r>
  <r>
    <x v="0"/>
    <s v="1125665"/>
    <s v="000000"/>
    <x v="6"/>
    <s v="0000000"/>
    <n v="2015"/>
    <x v="0"/>
    <x v="6"/>
    <n v="0"/>
    <n v="0"/>
    <n v="0"/>
    <n v="0"/>
    <n v="0"/>
    <s v="N/A"/>
    <n v="0"/>
    <n v="142.28"/>
    <n v="60.97"/>
    <n v="125.79"/>
    <n v="404.91"/>
    <n v="243.9"/>
    <n v="969.01"/>
    <n v="259.24"/>
    <n v="60.97"/>
    <n v="384.38"/>
    <n v="869.96"/>
    <n v="-3521.41"/>
    <n v="0"/>
    <s v="FED HOUSNG &amp; COMM DEV FND"/>
    <s v="FHCD SNOQUALMIE KONIONIA C15"/>
    <s v="DEFAULT"/>
    <s v="Default"/>
  </r>
  <r>
    <x v="0"/>
    <s v="1125665"/>
    <s v="000000"/>
    <x v="9"/>
    <s v="0000000"/>
    <n v="2015"/>
    <x v="0"/>
    <x v="9"/>
    <n v="0"/>
    <n v="0"/>
    <n v="-3541.73"/>
    <n v="0"/>
    <n v="3541.73"/>
    <s v="N/A"/>
    <n v="0"/>
    <n v="0"/>
    <n v="186.76"/>
    <n v="-107.04"/>
    <n v="-18.75"/>
    <n v="562.53"/>
    <n v="-623.5"/>
    <n v="279.57"/>
    <n v="-279.57"/>
    <n v="384.38"/>
    <n v="-384.38"/>
    <n v="-3541.73"/>
    <n v="0"/>
    <s v="FED HOUSNG &amp; COMM DEV FND"/>
    <s v="FHCD SNOQUALMIE KONIONIA C15"/>
    <s v="DEFAULT"/>
    <s v="Default"/>
  </r>
  <r>
    <x v="0"/>
    <s v="1125665"/>
    <s v="000000"/>
    <x v="29"/>
    <s v="0000000"/>
    <n v="2015"/>
    <x v="1"/>
    <x v="29"/>
    <n v="0"/>
    <n v="0"/>
    <n v="3541.73"/>
    <n v="0"/>
    <n v="-3541.73"/>
    <s v="N/A"/>
    <n v="142.28"/>
    <n v="-142.28"/>
    <n v="-60.97"/>
    <n v="0"/>
    <n v="0"/>
    <n v="-243.9"/>
    <n v="304.87"/>
    <n v="-218.6"/>
    <n v="218.6"/>
    <n v="-384.38"/>
    <n v="384.38"/>
    <n v="3541.73"/>
    <n v="0"/>
    <s v="FED HOUSNG &amp; COMM DEV FND"/>
    <s v="FHCD SNOQUALMIE KONIONIA C15"/>
    <s v="DEFAULT"/>
    <s v="Default"/>
  </r>
  <r>
    <x v="0"/>
    <s v="1125665"/>
    <s v="350047"/>
    <x v="55"/>
    <s v="0000000"/>
    <n v="2015"/>
    <x v="4"/>
    <x v="55"/>
    <n v="0"/>
    <n v="0"/>
    <n v="0"/>
    <n v="0"/>
    <n v="0"/>
    <s v="N/A"/>
    <n v="-142.28"/>
    <n v="0"/>
    <n v="-186.76"/>
    <n v="-18.75"/>
    <n v="-386.16"/>
    <n v="-562.53"/>
    <n v="-650.38"/>
    <n v="-320.20999999999998"/>
    <n v="0"/>
    <n v="-384.38"/>
    <n v="-869.96"/>
    <n v="3521.41"/>
    <n v="0"/>
    <s v="FED HOUSNG &amp; COMM DEV FND"/>
    <s v="FHCD SNOQUALMIE KONIONIA C15"/>
    <s v="PROGRAM YEAR PROJECTS"/>
    <s v="Default"/>
  </r>
  <r>
    <x v="0"/>
    <s v="1125665"/>
    <s v="350047"/>
    <x v="38"/>
    <s v="5590000"/>
    <n v="2015"/>
    <x v="3"/>
    <x v="38"/>
    <n v="0"/>
    <n v="0"/>
    <n v="0"/>
    <n v="0"/>
    <n v="0"/>
    <s v="N/A"/>
    <n v="142.28"/>
    <n v="60.97"/>
    <n v="20.32"/>
    <n v="0"/>
    <n v="365.84000000000003"/>
    <n v="284.54000000000002"/>
    <n v="812.98"/>
    <n v="101.61"/>
    <n v="0"/>
    <n v="20.32"/>
    <n v="20.32"/>
    <n v="-1829.18"/>
    <n v="0"/>
    <s v="FED HOUSNG &amp; COMM DEV FND"/>
    <s v="FHCD SNOQUALMIE KONIONIA C15"/>
    <s v="PROGRAM YEAR PROJECTS"/>
    <s v="HOUSING AND COMMUNITY DEVELOPMENT"/>
  </r>
  <r>
    <x v="0"/>
    <s v="1125665"/>
    <s v="350047"/>
    <x v="105"/>
    <s v="5590000"/>
    <n v="2015"/>
    <x v="3"/>
    <x v="105"/>
    <n v="0"/>
    <n v="0"/>
    <n v="0"/>
    <n v="0"/>
    <n v="0"/>
    <s v="N/A"/>
    <n v="0"/>
    <n v="0"/>
    <n v="0"/>
    <n v="0"/>
    <n v="20.32"/>
    <n v="0"/>
    <n v="0"/>
    <n v="0"/>
    <n v="0"/>
    <n v="0"/>
    <n v="0"/>
    <n v="-20.32"/>
    <n v="0"/>
    <s v="FED HOUSNG &amp; COMM DEV FND"/>
    <s v="FHCD SNOQUALMIE KONIONIA C15"/>
    <s v="PROGRAM YEAR PROJECTS"/>
    <s v="HOUSING AND COMMUNITY DEVELOPMENT"/>
  </r>
  <r>
    <x v="0"/>
    <s v="1125665"/>
    <s v="350047"/>
    <x v="70"/>
    <s v="5590000"/>
    <n v="2015"/>
    <x v="3"/>
    <x v="70"/>
    <n v="0"/>
    <n v="0"/>
    <n v="0"/>
    <n v="0"/>
    <n v="0"/>
    <s v="N/A"/>
    <n v="0"/>
    <n v="0"/>
    <n v="66.05"/>
    <n v="0"/>
    <n v="0"/>
    <n v="164.88"/>
    <n v="0"/>
    <n v="0"/>
    <n v="198.45000000000002"/>
    <n v="20.12"/>
    <n v="0"/>
    <n v="-449.5"/>
    <n v="0"/>
    <s v="FED HOUSNG &amp; COMM DEV FND"/>
    <s v="FHCD SNOQUALMIE KONIONIA C15"/>
    <s v="PROGRAM YEAR PROJECTS"/>
    <s v="HOUSING AND COMMUNITY DEVELOPMENT"/>
  </r>
  <r>
    <x v="0"/>
    <s v="1125665"/>
    <s v="350047"/>
    <x v="71"/>
    <s v="5590000"/>
    <n v="2015"/>
    <x v="3"/>
    <x v="71"/>
    <n v="0"/>
    <n v="0"/>
    <n v="0"/>
    <n v="0"/>
    <n v="0"/>
    <s v="N/A"/>
    <n v="0"/>
    <n v="0"/>
    <n v="17.89"/>
    <n v="0"/>
    <n v="0"/>
    <n v="51.34"/>
    <n v="0"/>
    <n v="0"/>
    <n v="76.680000000000007"/>
    <n v="4.67"/>
    <n v="0"/>
    <n v="-150.58000000000001"/>
    <n v="0"/>
    <s v="FED HOUSNG &amp; COMM DEV FND"/>
    <s v="FHCD SNOQUALMIE KONIONIA C15"/>
    <s v="PROGRAM YEAR PROJECTS"/>
    <s v="HOUSING AND COMMUNITY DEVELOPMENT"/>
  </r>
  <r>
    <x v="0"/>
    <s v="1125665"/>
    <s v="350047"/>
    <x v="72"/>
    <s v="5590000"/>
    <n v="2015"/>
    <x v="3"/>
    <x v="72"/>
    <n v="0"/>
    <n v="0"/>
    <n v="0"/>
    <n v="0"/>
    <n v="0"/>
    <s v="N/A"/>
    <n v="0"/>
    <n v="0"/>
    <n v="21.53"/>
    <n v="0"/>
    <n v="0"/>
    <n v="61.77"/>
    <n v="0"/>
    <n v="0"/>
    <n v="109.25"/>
    <n v="824.85"/>
    <n v="0"/>
    <n v="-1017.4"/>
    <n v="0"/>
    <s v="FED HOUSNG &amp; COMM DEV FND"/>
    <s v="FHCD SNOQUALMIE KONIONIA C15"/>
    <s v="PROGRAM YEAR PROJECTS"/>
    <s v="HOUSING AND COMMUNITY DEVELOPMENT"/>
  </r>
  <r>
    <x v="0"/>
    <s v="1125665"/>
    <s v="350047"/>
    <x v="108"/>
    <s v="5590000"/>
    <n v="2015"/>
    <x v="3"/>
    <x v="108"/>
    <n v="0"/>
    <n v="0"/>
    <n v="0"/>
    <n v="0"/>
    <n v="0"/>
    <s v="N/A"/>
    <n v="0"/>
    <n v="0"/>
    <n v="18.75"/>
    <n v="0"/>
    <n v="0"/>
    <n v="0"/>
    <n v="0"/>
    <n v="0"/>
    <n v="0"/>
    <n v="0"/>
    <n v="0"/>
    <n v="-18.75"/>
    <n v="0"/>
    <s v="FED HOUSNG &amp; COMM DEV FND"/>
    <s v="FHCD SNOQUALMIE KONIONIA C15"/>
    <s v="PROGRAM YEAR PROJECTS"/>
    <s v="HOUSING AND COMMUNITY DEVELOPMENT"/>
  </r>
  <r>
    <x v="0"/>
    <s v="1125665"/>
    <s v="350047"/>
    <x v="42"/>
    <s v="5590000"/>
    <n v="2015"/>
    <x v="3"/>
    <x v="42"/>
    <n v="0"/>
    <n v="0"/>
    <n v="0"/>
    <n v="0"/>
    <n v="0"/>
    <s v="N/A"/>
    <n v="0"/>
    <n v="0"/>
    <n v="0"/>
    <n v="0"/>
    <n v="0"/>
    <n v="0"/>
    <n v="56"/>
    <n v="0"/>
    <n v="0"/>
    <n v="0"/>
    <n v="0"/>
    <n v="-56"/>
    <n v="0"/>
    <s v="FED HOUSNG &amp; COMM DEV FND"/>
    <s v="FHCD SNOQUALMIE KONIONIA C15"/>
    <s v="PROGRAM YEAR PROJECTS"/>
    <s v="HOUSING AND COMMUNITY DEVELOPMENT"/>
  </r>
  <r>
    <x v="0"/>
    <s v="1125668"/>
    <s v="000000"/>
    <x v="6"/>
    <s v="0000000"/>
    <n v="2015"/>
    <x v="0"/>
    <x v="6"/>
    <n v="0"/>
    <n v="0"/>
    <n v="0"/>
    <n v="0"/>
    <n v="0"/>
    <s v="N/A"/>
    <n v="0"/>
    <n v="0"/>
    <n v="0"/>
    <n v="0"/>
    <n v="0"/>
    <n v="14063"/>
    <n v="0"/>
    <n v="0"/>
    <n v="14063"/>
    <n v="-1115.32"/>
    <n v="27010.68"/>
    <n v="-54021.36"/>
    <n v="0"/>
    <s v="FED HOUSNG &amp; COMM DEV FND"/>
    <s v="FHCD DM AREA FOOD BANK C15"/>
    <s v="DEFAULT"/>
    <s v="Default"/>
  </r>
  <r>
    <x v="0"/>
    <s v="1125668"/>
    <s v="000000"/>
    <x v="9"/>
    <s v="0000000"/>
    <n v="2015"/>
    <x v="0"/>
    <x v="9"/>
    <n v="0"/>
    <n v="0"/>
    <n v="17187.93"/>
    <n v="0"/>
    <n v="-17187.93"/>
    <s v="N/A"/>
    <n v="0"/>
    <n v="0"/>
    <n v="0"/>
    <n v="0"/>
    <n v="0"/>
    <n v="14063"/>
    <n v="-14063"/>
    <n v="0"/>
    <n v="0"/>
    <n v="0"/>
    <n v="0"/>
    <n v="17187.93"/>
    <n v="0"/>
    <s v="FED HOUSNG &amp; COMM DEV FND"/>
    <s v="FHCD DM AREA FOOD BANK C15"/>
    <s v="DEFAULT"/>
    <s v="Default"/>
  </r>
  <r>
    <x v="0"/>
    <s v="1125668"/>
    <s v="000000"/>
    <x v="29"/>
    <s v="0000000"/>
    <n v="2015"/>
    <x v="1"/>
    <x v="29"/>
    <n v="0"/>
    <n v="0"/>
    <n v="10941.07"/>
    <n v="0"/>
    <n v="-10941.07"/>
    <s v="N/A"/>
    <n v="0"/>
    <n v="0"/>
    <n v="0"/>
    <n v="0"/>
    <n v="0"/>
    <n v="-14063"/>
    <n v="14063"/>
    <n v="0"/>
    <n v="0"/>
    <n v="0"/>
    <n v="0"/>
    <n v="10941.07"/>
    <n v="0"/>
    <s v="FED HOUSNG &amp; COMM DEV FND"/>
    <s v="FHCD DM AREA FOOD BANK C15"/>
    <s v="DEFAULT"/>
    <s v="Default"/>
  </r>
  <r>
    <x v="0"/>
    <s v="1125668"/>
    <s v="350047"/>
    <x v="55"/>
    <s v="0000000"/>
    <n v="2015"/>
    <x v="4"/>
    <x v="55"/>
    <n v="0"/>
    <n v="0"/>
    <n v="-15181.32"/>
    <n v="0"/>
    <n v="15181.32"/>
    <s v="N/A"/>
    <n v="0"/>
    <n v="0"/>
    <n v="0"/>
    <n v="0"/>
    <n v="0"/>
    <n v="-14063"/>
    <n v="0"/>
    <n v="0"/>
    <n v="-14063"/>
    <n v="0"/>
    <n v="0"/>
    <n v="12944.68"/>
    <n v="0"/>
    <s v="FED HOUSNG &amp; COMM DEV FND"/>
    <s v="FHCD DM AREA FOOD BANK C15"/>
    <s v="PROGRAM YEAR PROJECTS"/>
    <s v="Default"/>
  </r>
  <r>
    <x v="0"/>
    <s v="1125668"/>
    <s v="350047"/>
    <x v="37"/>
    <s v="0000000"/>
    <n v="2015"/>
    <x v="4"/>
    <x v="37"/>
    <n v="0"/>
    <n v="0"/>
    <n v="-41073.68"/>
    <n v="0"/>
    <n v="41073.68"/>
    <s v="N/A"/>
    <n v="0"/>
    <n v="0"/>
    <n v="0"/>
    <n v="0"/>
    <n v="0"/>
    <n v="0"/>
    <n v="0"/>
    <n v="0"/>
    <n v="0"/>
    <n v="0"/>
    <n v="-27010.68"/>
    <n v="-14063"/>
    <n v="0"/>
    <s v="FED HOUSNG &amp; COMM DEV FND"/>
    <s v="FHCD DM AREA FOOD BANK C15"/>
    <s v="PROGRAM YEAR PROJECTS"/>
    <s v="Default"/>
  </r>
  <r>
    <x v="0"/>
    <s v="1125668"/>
    <s v="350047"/>
    <x v="108"/>
    <s v="5590000"/>
    <n v="2015"/>
    <x v="3"/>
    <x v="108"/>
    <n v="0"/>
    <n v="0"/>
    <n v="56255"/>
    <n v="0"/>
    <n v="-56255"/>
    <s v="N/A"/>
    <n v="0"/>
    <n v="0"/>
    <n v="0"/>
    <n v="0"/>
    <n v="0"/>
    <n v="14063"/>
    <n v="0"/>
    <n v="0"/>
    <n v="14063"/>
    <n v="0"/>
    <n v="0"/>
    <n v="28129"/>
    <n v="0"/>
    <s v="FED HOUSNG &amp; COMM DEV FND"/>
    <s v="FHCD DM AREA FOOD BANK C15"/>
    <s v="PROGRAM YEAR PROJECTS"/>
    <s v="HOUSING AND COMMUNITY DEVELOPMENT"/>
  </r>
  <r>
    <x v="0"/>
    <s v="1125669"/>
    <s v="000000"/>
    <x v="6"/>
    <s v="0000000"/>
    <n v="2015"/>
    <x v="0"/>
    <x v="6"/>
    <n v="0"/>
    <n v="0"/>
    <n v="57198.87"/>
    <n v="0"/>
    <n v="-57198.87"/>
    <s v="N/A"/>
    <n v="0"/>
    <n v="0"/>
    <n v="0"/>
    <n v="0"/>
    <n v="0"/>
    <n v="0"/>
    <n v="0"/>
    <n v="0"/>
    <n v="0"/>
    <n v="0"/>
    <n v="0"/>
    <n v="57198.87"/>
    <n v="0"/>
    <s v="FED HOUSNG &amp; COMM DEV FND"/>
    <s v="FHCD RENTON CDBG PROG ADM C15"/>
    <s v="DEFAULT"/>
    <s v="Default"/>
  </r>
  <r>
    <x v="0"/>
    <s v="1125669"/>
    <s v="000000"/>
    <x v="9"/>
    <s v="0000000"/>
    <n v="2015"/>
    <x v="0"/>
    <x v="9"/>
    <n v="0"/>
    <n v="0"/>
    <n v="-31786.260000000002"/>
    <n v="0"/>
    <n v="31786.260000000002"/>
    <s v="N/A"/>
    <n v="0"/>
    <n v="0"/>
    <n v="0"/>
    <n v="0"/>
    <n v="0"/>
    <n v="0"/>
    <n v="0"/>
    <n v="0"/>
    <n v="0"/>
    <n v="0"/>
    <n v="0"/>
    <n v="-31786.260000000002"/>
    <n v="0"/>
    <s v="FED HOUSNG &amp; COMM DEV FND"/>
    <s v="FHCD RENTON CDBG PROG ADM C15"/>
    <s v="DEFAULT"/>
    <s v="Default"/>
  </r>
  <r>
    <x v="0"/>
    <s v="1125669"/>
    <s v="000000"/>
    <x v="29"/>
    <s v="0000000"/>
    <n v="2015"/>
    <x v="1"/>
    <x v="29"/>
    <n v="0"/>
    <n v="0"/>
    <n v="31786.260000000002"/>
    <n v="0"/>
    <n v="-31786.260000000002"/>
    <s v="N/A"/>
    <n v="0"/>
    <n v="0"/>
    <n v="0"/>
    <n v="0"/>
    <n v="0"/>
    <n v="0"/>
    <n v="0"/>
    <n v="0"/>
    <n v="0"/>
    <n v="0"/>
    <n v="0"/>
    <n v="31786.260000000002"/>
    <n v="0"/>
    <s v="FED HOUSNG &amp; COMM DEV FND"/>
    <s v="FHCD RENTON CDBG PROG ADM C15"/>
    <s v="DEFAULT"/>
    <s v="Default"/>
  </r>
  <r>
    <x v="0"/>
    <s v="1125669"/>
    <s v="350047"/>
    <x v="55"/>
    <s v="0000000"/>
    <n v="2015"/>
    <x v="4"/>
    <x v="55"/>
    <n v="0"/>
    <n v="0"/>
    <n v="-57198.87"/>
    <n v="0"/>
    <n v="57198.87"/>
    <s v="N/A"/>
    <n v="0"/>
    <n v="0"/>
    <n v="0"/>
    <n v="0"/>
    <n v="0"/>
    <n v="0"/>
    <n v="0"/>
    <n v="0"/>
    <n v="0"/>
    <n v="0"/>
    <n v="0"/>
    <n v="-57198.87"/>
    <n v="0"/>
    <s v="FED HOUSNG &amp; COMM DEV FND"/>
    <s v="FHCD RENTON CDBG PROG ADM C15"/>
    <s v="PROGRAM YEAR PROJECTS"/>
    <s v="Default"/>
  </r>
  <r>
    <x v="0"/>
    <s v="1125669"/>
    <s v="350047"/>
    <x v="108"/>
    <s v="5590000"/>
    <n v="2015"/>
    <x v="3"/>
    <x v="108"/>
    <n v="0"/>
    <n v="0"/>
    <n v="57198.87"/>
    <n v="0"/>
    <n v="-57198.87"/>
    <s v="N/A"/>
    <n v="0"/>
    <n v="0"/>
    <n v="0"/>
    <n v="0"/>
    <n v="0"/>
    <n v="0"/>
    <n v="0"/>
    <n v="0"/>
    <n v="0"/>
    <n v="0"/>
    <n v="0"/>
    <n v="57198.87"/>
    <n v="0"/>
    <s v="FED HOUSNG &amp; COMM DEV FND"/>
    <s v="FHCD RENTON CDBG PROG ADM C15"/>
    <s v="PROGRAM YEAR PROJECTS"/>
    <s v="HOUSING AND COMMUNITY DEVELOPMENT"/>
  </r>
  <r>
    <x v="0"/>
    <s v="1125670"/>
    <s v="000000"/>
    <x v="6"/>
    <s v="0000000"/>
    <n v="2015"/>
    <x v="0"/>
    <x v="6"/>
    <n v="0"/>
    <n v="0"/>
    <n v="4890.7"/>
    <n v="0"/>
    <n v="-4890.7"/>
    <s v="N/A"/>
    <n v="0"/>
    <n v="0"/>
    <n v="0"/>
    <n v="0"/>
    <n v="0"/>
    <n v="0"/>
    <n v="0"/>
    <n v="0"/>
    <n v="0"/>
    <n v="0"/>
    <n v="0"/>
    <n v="4890.7"/>
    <n v="0"/>
    <s v="FED HOUSNG &amp; COMM DEV FND"/>
    <s v="FHCD KIRKLAND CDBG PRG ADM C15"/>
    <s v="DEFAULT"/>
    <s v="Default"/>
  </r>
  <r>
    <x v="0"/>
    <s v="1125670"/>
    <s v="000000"/>
    <x v="9"/>
    <s v="0000000"/>
    <n v="2015"/>
    <x v="0"/>
    <x v="9"/>
    <n v="0"/>
    <n v="0"/>
    <n v="4890.7"/>
    <n v="0"/>
    <n v="-4890.7"/>
    <s v="N/A"/>
    <n v="0"/>
    <n v="0"/>
    <n v="0"/>
    <n v="0"/>
    <n v="0"/>
    <n v="0"/>
    <n v="0"/>
    <n v="0"/>
    <n v="0"/>
    <n v="0"/>
    <n v="0"/>
    <n v="4890.7"/>
    <n v="0"/>
    <s v="FED HOUSNG &amp; COMM DEV FND"/>
    <s v="FHCD KIRKLAND CDBG PRG ADM C15"/>
    <s v="DEFAULT"/>
    <s v="Default"/>
  </r>
  <r>
    <x v="0"/>
    <s v="1125670"/>
    <s v="000000"/>
    <x v="29"/>
    <s v="0000000"/>
    <n v="2015"/>
    <x v="1"/>
    <x v="29"/>
    <n v="0"/>
    <n v="0"/>
    <n v="-4890.7"/>
    <n v="0"/>
    <n v="4890.7"/>
    <s v="N/A"/>
    <n v="0"/>
    <n v="0"/>
    <n v="0"/>
    <n v="0"/>
    <n v="0"/>
    <n v="0"/>
    <n v="0"/>
    <n v="0"/>
    <n v="0"/>
    <n v="0"/>
    <n v="0"/>
    <n v="-4890.7"/>
    <n v="0"/>
    <s v="FED HOUSNG &amp; COMM DEV FND"/>
    <s v="FHCD KIRKLAND CDBG PRG ADM C15"/>
    <s v="DEFAULT"/>
    <s v="Default"/>
  </r>
  <r>
    <x v="0"/>
    <s v="1125670"/>
    <s v="350047"/>
    <x v="55"/>
    <s v="0000000"/>
    <n v="2015"/>
    <x v="4"/>
    <x v="55"/>
    <n v="0"/>
    <n v="0"/>
    <n v="-4890.7"/>
    <n v="0"/>
    <n v="4890.7"/>
    <s v="N/A"/>
    <n v="0"/>
    <n v="0"/>
    <n v="0"/>
    <n v="0"/>
    <n v="0"/>
    <n v="0"/>
    <n v="0"/>
    <n v="0"/>
    <n v="0"/>
    <n v="0"/>
    <n v="0"/>
    <n v="-4890.7"/>
    <n v="0"/>
    <s v="FED HOUSNG &amp; COMM DEV FND"/>
    <s v="FHCD KIRKLAND CDBG PRG ADM C15"/>
    <s v="PROGRAM YEAR PROJECTS"/>
    <s v="Default"/>
  </r>
  <r>
    <x v="0"/>
    <s v="1125670"/>
    <s v="350047"/>
    <x v="108"/>
    <s v="5590000"/>
    <n v="2015"/>
    <x v="3"/>
    <x v="108"/>
    <n v="0"/>
    <n v="0"/>
    <n v="4890.7"/>
    <n v="0"/>
    <n v="-4890.7"/>
    <s v="N/A"/>
    <n v="0"/>
    <n v="0"/>
    <n v="0"/>
    <n v="0"/>
    <n v="0"/>
    <n v="0"/>
    <n v="0"/>
    <n v="0"/>
    <n v="0"/>
    <n v="0"/>
    <n v="0"/>
    <n v="4890.7"/>
    <n v="0"/>
    <s v="FED HOUSNG &amp; COMM DEV FND"/>
    <s v="FHCD KIRKLAND CDBG PRG ADM C15"/>
    <s v="PROGRAM YEAR PROJECTS"/>
    <s v="HOUSING AND COMMUNITY DEVELOPMENT"/>
  </r>
  <r>
    <x v="0"/>
    <s v="1125671"/>
    <s v="000000"/>
    <x v="6"/>
    <s v="0000000"/>
    <n v="2015"/>
    <x v="0"/>
    <x v="6"/>
    <n v="0"/>
    <n v="0"/>
    <n v="0"/>
    <n v="0"/>
    <n v="0"/>
    <s v="N/A"/>
    <n v="0"/>
    <n v="0"/>
    <n v="0"/>
    <n v="0"/>
    <n v="0"/>
    <n v="0"/>
    <n v="0"/>
    <n v="0"/>
    <n v="0"/>
    <n v="24121.96"/>
    <n v="0"/>
    <n v="-24121.96"/>
    <n v="0"/>
    <s v="FED HOUSNG &amp; COMM DEV FND"/>
    <s v="FHCD DIOCESE OF OLYMPIA  C15"/>
    <s v="DEFAULT"/>
    <s v="Default"/>
  </r>
  <r>
    <x v="0"/>
    <s v="1125671"/>
    <s v="000000"/>
    <x v="9"/>
    <s v="0000000"/>
    <n v="2015"/>
    <x v="0"/>
    <x v="9"/>
    <n v="0"/>
    <n v="0"/>
    <n v="0"/>
    <n v="0"/>
    <n v="0"/>
    <s v="N/A"/>
    <n v="0"/>
    <n v="0"/>
    <n v="0"/>
    <n v="0"/>
    <n v="0"/>
    <n v="0"/>
    <n v="0"/>
    <n v="0"/>
    <n v="0"/>
    <n v="0"/>
    <n v="0"/>
    <n v="0"/>
    <n v="0"/>
    <s v="FED HOUSNG &amp; COMM DEV FND"/>
    <s v="FHCD DIOCESE OF OLYMPIA  C15"/>
    <s v="DEFAULT"/>
    <s v="Default"/>
  </r>
  <r>
    <x v="0"/>
    <s v="1125671"/>
    <s v="000000"/>
    <x v="29"/>
    <s v="0000000"/>
    <n v="2015"/>
    <x v="1"/>
    <x v="29"/>
    <n v="0"/>
    <n v="0"/>
    <n v="13562.460000000001"/>
    <n v="0"/>
    <n v="-13562.460000000001"/>
    <s v="N/A"/>
    <n v="0"/>
    <n v="0"/>
    <n v="0"/>
    <n v="0"/>
    <n v="0"/>
    <n v="0"/>
    <n v="0"/>
    <n v="0"/>
    <n v="0"/>
    <n v="0"/>
    <n v="0"/>
    <n v="13562.460000000001"/>
    <n v="0"/>
    <s v="FED HOUSNG &amp; COMM DEV FND"/>
    <s v="FHCD DIOCESE OF OLYMPIA  C15"/>
    <s v="DEFAULT"/>
    <s v="Default"/>
  </r>
  <r>
    <x v="0"/>
    <s v="1125671"/>
    <s v="350047"/>
    <x v="37"/>
    <s v="0000000"/>
    <n v="2015"/>
    <x v="4"/>
    <x v="37"/>
    <n v="0"/>
    <n v="0"/>
    <n v="-49500"/>
    <n v="0"/>
    <n v="49500"/>
    <s v="N/A"/>
    <n v="0"/>
    <n v="0"/>
    <n v="0"/>
    <n v="0"/>
    <n v="0"/>
    <n v="0"/>
    <n v="0"/>
    <n v="0"/>
    <n v="0"/>
    <n v="-24121.96"/>
    <n v="0"/>
    <n v="-25378.04"/>
    <n v="0"/>
    <s v="FED HOUSNG &amp; COMM DEV FND"/>
    <s v="FHCD DIOCESE OF OLYMPIA  C15"/>
    <s v="PROGRAM YEAR PROJECTS"/>
    <s v="Default"/>
  </r>
  <r>
    <x v="0"/>
    <s v="1125671"/>
    <s v="350047"/>
    <x v="112"/>
    <s v="5590000"/>
    <n v="2015"/>
    <x v="3"/>
    <x v="112"/>
    <n v="0"/>
    <n v="0"/>
    <n v="49500"/>
    <n v="0"/>
    <n v="-49500"/>
    <s v="N/A"/>
    <n v="0"/>
    <n v="0"/>
    <n v="0"/>
    <n v="0"/>
    <n v="0"/>
    <n v="0"/>
    <n v="0"/>
    <n v="0"/>
    <n v="0"/>
    <n v="24121.96"/>
    <n v="13003.04"/>
    <n v="12375"/>
    <n v="0"/>
    <s v="FED HOUSNG &amp; COMM DEV FND"/>
    <s v="FHCD DIOCESE OF OLYMPIA  C15"/>
    <s v="PROGRAM YEAR PROJECTS"/>
    <s v="HOUSING AND COMMUNITY DEVELOPMENT"/>
  </r>
  <r>
    <x v="0"/>
    <s v="1125672"/>
    <s v="000000"/>
    <x v="6"/>
    <s v="0000000"/>
    <n v="2015"/>
    <x v="0"/>
    <x v="6"/>
    <n v="0"/>
    <n v="0"/>
    <n v="17282.240000000002"/>
    <n v="0"/>
    <n v="-17282.240000000002"/>
    <s v="N/A"/>
    <n v="0"/>
    <n v="0"/>
    <n v="0"/>
    <n v="0"/>
    <n v="0"/>
    <n v="0"/>
    <n v="0"/>
    <n v="0"/>
    <n v="0"/>
    <n v="0"/>
    <n v="0"/>
    <n v="17282.240000000002"/>
    <n v="0"/>
    <s v="FED HOUSNG &amp; COMM DEV FND"/>
    <s v="FHCD HCC STARTZONE MICROEN C15"/>
    <s v="DEFAULT"/>
    <s v="Default"/>
  </r>
  <r>
    <x v="0"/>
    <s v="1125672"/>
    <s v="000000"/>
    <x v="9"/>
    <s v="0000000"/>
    <n v="2015"/>
    <x v="0"/>
    <x v="9"/>
    <n v="0"/>
    <n v="0"/>
    <n v="56849.22"/>
    <n v="0"/>
    <n v="-56849.22"/>
    <s v="N/A"/>
    <n v="0"/>
    <n v="0"/>
    <n v="0"/>
    <n v="0"/>
    <n v="0"/>
    <n v="0"/>
    <n v="0"/>
    <n v="0"/>
    <n v="0"/>
    <n v="0"/>
    <n v="0"/>
    <n v="56849.22"/>
    <n v="0"/>
    <s v="FED HOUSNG &amp; COMM DEV FND"/>
    <s v="FHCD HCC STARTZONE MICROEN C15"/>
    <s v="DEFAULT"/>
    <s v="Default"/>
  </r>
  <r>
    <x v="0"/>
    <s v="1125672"/>
    <s v="000000"/>
    <x v="29"/>
    <s v="0000000"/>
    <n v="2015"/>
    <x v="1"/>
    <x v="29"/>
    <n v="0"/>
    <n v="0"/>
    <n v="0"/>
    <n v="0"/>
    <n v="0"/>
    <s v="N/A"/>
    <n v="0"/>
    <n v="0"/>
    <n v="0"/>
    <n v="0"/>
    <n v="0"/>
    <n v="0"/>
    <n v="0"/>
    <n v="0"/>
    <n v="0"/>
    <n v="0"/>
    <n v="0"/>
    <n v="0"/>
    <n v="0"/>
    <s v="FED HOUSNG &amp; COMM DEV FND"/>
    <s v="FHCD HCC STARTZONE MICROEN C15"/>
    <s v="DEFAULT"/>
    <s v="Default"/>
  </r>
  <r>
    <x v="0"/>
    <s v="1125672"/>
    <s v="350047"/>
    <x v="55"/>
    <s v="0000000"/>
    <n v="2015"/>
    <x v="4"/>
    <x v="55"/>
    <n v="0"/>
    <n v="0"/>
    <n v="-74131.460000000006"/>
    <n v="0"/>
    <n v="74131.460000000006"/>
    <s v="N/A"/>
    <n v="0"/>
    <n v="0"/>
    <n v="0"/>
    <n v="0"/>
    <n v="0"/>
    <n v="0"/>
    <n v="0"/>
    <n v="0"/>
    <n v="0"/>
    <n v="0"/>
    <n v="0"/>
    <n v="-74131.460000000006"/>
    <n v="0"/>
    <s v="FED HOUSNG &amp; COMM DEV FND"/>
    <s v="FHCD HCC STARTZONE MICROEN C15"/>
    <s v="PROGRAM YEAR PROJECTS"/>
    <s v="Default"/>
  </r>
  <r>
    <x v="0"/>
    <s v="1125672"/>
    <s v="350047"/>
    <x v="108"/>
    <s v="5590000"/>
    <n v="2015"/>
    <x v="3"/>
    <x v="108"/>
    <n v="0"/>
    <n v="0"/>
    <n v="74131.460000000006"/>
    <n v="0"/>
    <n v="-74131.460000000006"/>
    <s v="N/A"/>
    <n v="0"/>
    <n v="0"/>
    <n v="0"/>
    <n v="0"/>
    <n v="0"/>
    <n v="0"/>
    <n v="0"/>
    <n v="0"/>
    <n v="0"/>
    <n v="0"/>
    <n v="0"/>
    <n v="74131.460000000006"/>
    <n v="0"/>
    <s v="FED HOUSNG &amp; COMM DEV FND"/>
    <s v="FHCD HCC STARTZONE MICROEN C15"/>
    <s v="PROGRAM YEAR PROJECTS"/>
    <s v="HOUSING AND COMMUNITY DEVELOPMENT"/>
  </r>
  <r>
    <x v="0"/>
    <s v="1125673"/>
    <s v="000000"/>
    <x v="6"/>
    <s v="0000000"/>
    <n v="2015"/>
    <x v="0"/>
    <x v="6"/>
    <n v="0"/>
    <n v="0"/>
    <n v="783.61"/>
    <n v="0"/>
    <n v="-783.61"/>
    <s v="N/A"/>
    <n v="0"/>
    <n v="386.17"/>
    <n v="81.290000000000006"/>
    <n v="286.26"/>
    <n v="704.39"/>
    <n v="388.11"/>
    <n v="825.06000000000006"/>
    <n v="526.75"/>
    <n v="589.41"/>
    <n v="491.31"/>
    <n v="-4278.74"/>
    <n v="783.6"/>
    <n v="0"/>
    <s v="FED HOUSNG &amp; COMM DEV FND"/>
    <s v="FHCD DES MONIES PARKSIDE C15"/>
    <s v="DEFAULT"/>
    <s v="Default"/>
  </r>
  <r>
    <x v="0"/>
    <s v="1125673"/>
    <s v="000000"/>
    <x v="9"/>
    <s v="0000000"/>
    <n v="2015"/>
    <x v="0"/>
    <x v="9"/>
    <n v="0"/>
    <n v="0"/>
    <n v="400.41"/>
    <n v="0"/>
    <n v="-400.41"/>
    <s v="N/A"/>
    <n v="0"/>
    <n v="0"/>
    <n v="326.90000000000003"/>
    <n v="-114.22"/>
    <n v="-172.04"/>
    <n v="928.63"/>
    <n v="-969.27"/>
    <n v="669.03"/>
    <n v="-587.73"/>
    <n v="328.71"/>
    <n v="-410.01"/>
    <n v="400.41"/>
    <n v="0"/>
    <s v="FED HOUSNG &amp; COMM DEV FND"/>
    <s v="FHCD DES MONIES PARKSIDE C15"/>
    <s v="DEFAULT"/>
    <s v="Default"/>
  </r>
  <r>
    <x v="0"/>
    <s v="1125673"/>
    <s v="000000"/>
    <x v="29"/>
    <s v="0000000"/>
    <n v="2015"/>
    <x v="1"/>
    <x v="29"/>
    <n v="0"/>
    <n v="0"/>
    <n v="-400.40000000000003"/>
    <n v="0"/>
    <n v="400.40000000000003"/>
    <s v="N/A"/>
    <n v="284.55"/>
    <n v="-284.55"/>
    <n v="-40.64"/>
    <n v="0"/>
    <n v="0"/>
    <n v="-388.11"/>
    <n v="428.75"/>
    <n v="-364.16"/>
    <n v="364.16"/>
    <n v="-410.01"/>
    <n v="410.01"/>
    <n v="-400.40000000000003"/>
    <n v="0"/>
    <s v="FED HOUSNG &amp; COMM DEV FND"/>
    <s v="FHCD DES MONIES PARKSIDE C15"/>
    <s v="DEFAULT"/>
    <s v="Default"/>
  </r>
  <r>
    <x v="0"/>
    <s v="1125673"/>
    <s v="350047"/>
    <x v="55"/>
    <s v="0000000"/>
    <n v="2015"/>
    <x v="4"/>
    <x v="55"/>
    <n v="0"/>
    <n v="0"/>
    <n v="-5659.53"/>
    <n v="0"/>
    <n v="5659.53"/>
    <s v="N/A"/>
    <n v="-284.55"/>
    <n v="-101.62"/>
    <n v="-367.55"/>
    <n v="-172.04"/>
    <n v="-532.35"/>
    <n v="-928.63"/>
    <n v="-284.54000000000002"/>
    <n v="-831.62"/>
    <n v="-365.84000000000003"/>
    <n v="-410.01"/>
    <n v="-597.16999999999996"/>
    <n v="-783.61"/>
    <n v="0"/>
    <s v="FED HOUSNG &amp; COMM DEV FND"/>
    <s v="FHCD DES MONIES PARKSIDE C15"/>
    <s v="PROGRAM YEAR PROJECTS"/>
    <s v="Default"/>
  </r>
  <r>
    <x v="0"/>
    <s v="1125673"/>
    <s v="350047"/>
    <x v="38"/>
    <s v="5590000"/>
    <n v="2015"/>
    <x v="3"/>
    <x v="38"/>
    <n v="0"/>
    <n v="0"/>
    <n v="3996.69"/>
    <n v="0"/>
    <n v="-3996.69"/>
    <s v="N/A"/>
    <n v="386.17"/>
    <n v="40.64"/>
    <n v="40.65"/>
    <n v="101.62"/>
    <n v="512.02"/>
    <n v="501.45"/>
    <n v="648.70000000000005"/>
    <n v="467.46000000000004"/>
    <n v="365.84000000000003"/>
    <n v="370.22"/>
    <n v="166.49"/>
    <n v="395.43"/>
    <n v="0"/>
    <s v="FED HOUSNG &amp; COMM DEV FND"/>
    <s v="FHCD DES MONIES PARKSIDE C15"/>
    <s v="PROGRAM YEAR PROJECTS"/>
    <s v="HOUSING AND COMMUNITY DEVELOPMENT"/>
  </r>
  <r>
    <x v="0"/>
    <s v="1125673"/>
    <s v="350047"/>
    <x v="105"/>
    <s v="5590000"/>
    <n v="2015"/>
    <x v="3"/>
    <x v="105"/>
    <n v="0"/>
    <n v="0"/>
    <n v="20.32"/>
    <n v="0"/>
    <n v="-20.32"/>
    <s v="N/A"/>
    <n v="0"/>
    <n v="0"/>
    <n v="0"/>
    <n v="0"/>
    <n v="20.32"/>
    <n v="0"/>
    <n v="0"/>
    <n v="0"/>
    <n v="0"/>
    <n v="0"/>
    <n v="0"/>
    <n v="0"/>
    <n v="0"/>
    <s v="FED HOUSNG &amp; COMM DEV FND"/>
    <s v="FHCD DES MONIES PARKSIDE C15"/>
    <s v="PROGRAM YEAR PROJECTS"/>
    <s v="HOUSING AND COMMUNITY DEVELOPMENT"/>
  </r>
  <r>
    <x v="0"/>
    <s v="1125673"/>
    <s v="350047"/>
    <x v="70"/>
    <s v="5590000"/>
    <n v="2015"/>
    <x v="3"/>
    <x v="70"/>
    <n v="0"/>
    <n v="0"/>
    <n v="906.76"/>
    <n v="0"/>
    <n v="-906.76"/>
    <s v="N/A"/>
    <n v="0"/>
    <n v="0"/>
    <n v="179.27"/>
    <n v="25.43"/>
    <n v="0"/>
    <n v="250.25"/>
    <n v="0"/>
    <n v="0"/>
    <n v="211.68"/>
    <n v="140.9"/>
    <n v="0"/>
    <n v="99.23"/>
    <n v="0"/>
    <s v="FED HOUSNG &amp; COMM DEV FND"/>
    <s v="FHCD DES MONIES PARKSIDE C15"/>
    <s v="PROGRAM YEAR PROJECTS"/>
    <s v="HOUSING AND COMMUNITY DEVELOPMENT"/>
  </r>
  <r>
    <x v="0"/>
    <s v="1125673"/>
    <s v="350047"/>
    <x v="71"/>
    <s v="5590000"/>
    <n v="2015"/>
    <x v="3"/>
    <x v="71"/>
    <n v="0"/>
    <n v="0"/>
    <n v="317.76"/>
    <n v="0"/>
    <n v="-317.76"/>
    <s v="N/A"/>
    <n v="0"/>
    <n v="0"/>
    <n v="48.56"/>
    <n v="11.91"/>
    <n v="0"/>
    <n v="82.8"/>
    <n v="0"/>
    <n v="0"/>
    <n v="81.8"/>
    <n v="37.68"/>
    <n v="0"/>
    <n v="55.01"/>
    <n v="0"/>
    <s v="FED HOUSNG &amp; COMM DEV FND"/>
    <s v="FHCD DES MONIES PARKSIDE C15"/>
    <s v="PROGRAM YEAR PROJECTS"/>
    <s v="HOUSING AND COMMUNITY DEVELOPMENT"/>
  </r>
  <r>
    <x v="0"/>
    <s v="1125673"/>
    <s v="350047"/>
    <x v="72"/>
    <s v="5590000"/>
    <n v="2015"/>
    <x v="3"/>
    <x v="72"/>
    <n v="0"/>
    <n v="0"/>
    <n v="399.24"/>
    <n v="0"/>
    <n v="-399.24"/>
    <s v="N/A"/>
    <n v="0"/>
    <n v="0"/>
    <n v="58.43"/>
    <n v="14.33"/>
    <n v="0"/>
    <n v="94.13"/>
    <n v="0"/>
    <n v="0"/>
    <n v="116.53"/>
    <n v="48.370000000000005"/>
    <n v="0"/>
    <n v="67.45"/>
    <n v="0"/>
    <s v="FED HOUSNG &amp; COMM DEV FND"/>
    <s v="FHCD DES MONIES PARKSIDE C15"/>
    <s v="PROGRAM YEAR PROJECTS"/>
    <s v="HOUSING AND COMMUNITY DEVELOPMENT"/>
  </r>
  <r>
    <x v="0"/>
    <s v="1125673"/>
    <s v="350047"/>
    <x v="108"/>
    <s v="5590000"/>
    <n v="2015"/>
    <x v="3"/>
    <x v="108"/>
    <n v="0"/>
    <n v="0"/>
    <n v="18.75"/>
    <n v="0"/>
    <n v="-18.75"/>
    <s v="N/A"/>
    <n v="0"/>
    <n v="0"/>
    <n v="18.75"/>
    <n v="0"/>
    <n v="0"/>
    <n v="0"/>
    <n v="0"/>
    <n v="0"/>
    <n v="0"/>
    <n v="0"/>
    <n v="0"/>
    <n v="0"/>
    <n v="0"/>
    <s v="FED HOUSNG &amp; COMM DEV FND"/>
    <s v="FHCD DES MONIES PARKSIDE C15"/>
    <s v="PROGRAM YEAR PROJECTS"/>
    <s v="HOUSING AND COMMUNITY DEVELOPMENT"/>
  </r>
  <r>
    <x v="0"/>
    <s v="1125674"/>
    <s v="000000"/>
    <x v="6"/>
    <s v="0000000"/>
    <n v="2015"/>
    <x v="0"/>
    <x v="6"/>
    <n v="0"/>
    <n v="0"/>
    <n v="525.76"/>
    <n v="0"/>
    <n v="-525.76"/>
    <s v="N/A"/>
    <n v="0"/>
    <n v="528.45000000000005"/>
    <n v="408.44"/>
    <n v="391.74"/>
    <n v="478.67"/>
    <n v="0"/>
    <n v="205.22"/>
    <n v="0"/>
    <n v="0"/>
    <n v="0"/>
    <n v="-2012.52"/>
    <n v="525.76"/>
    <n v="0"/>
    <s v="FED HOUSNG &amp; COMM DEV FND"/>
    <s v="FHCD PACIFIC SNR &amp; COMMU C15"/>
    <s v="DEFAULT"/>
    <s v="Default"/>
  </r>
  <r>
    <x v="0"/>
    <s v="1125674"/>
    <s v="000000"/>
    <x v="9"/>
    <s v="0000000"/>
    <n v="2015"/>
    <x v="0"/>
    <x v="9"/>
    <n v="0"/>
    <n v="0"/>
    <n v="34.17"/>
    <n v="0"/>
    <n v="-34.17"/>
    <s v="N/A"/>
    <n v="0"/>
    <n v="0"/>
    <n v="716.93000000000006"/>
    <n v="-391.74"/>
    <n v="0"/>
    <n v="205.22"/>
    <n v="-530.41"/>
    <n v="0"/>
    <n v="0"/>
    <n v="0"/>
    <n v="0"/>
    <n v="34.17"/>
    <n v="0"/>
    <s v="FED HOUSNG &amp; COMM DEV FND"/>
    <s v="FHCD PACIFIC SNR &amp; COMMU C15"/>
    <s v="DEFAULT"/>
    <s v="Default"/>
  </r>
  <r>
    <x v="0"/>
    <s v="1125674"/>
    <s v="000000"/>
    <x v="29"/>
    <s v="0000000"/>
    <n v="2015"/>
    <x v="1"/>
    <x v="29"/>
    <n v="0"/>
    <n v="0"/>
    <n v="-34.17"/>
    <n v="0"/>
    <n v="34.17"/>
    <s v="N/A"/>
    <n v="182.93"/>
    <n v="-182.93"/>
    <n v="-325.19"/>
    <n v="0"/>
    <n v="0"/>
    <n v="0"/>
    <n v="325.19"/>
    <n v="0"/>
    <n v="0"/>
    <n v="0"/>
    <n v="0"/>
    <n v="-34.17"/>
    <n v="0"/>
    <s v="FED HOUSNG &amp; COMM DEV FND"/>
    <s v="FHCD PACIFIC SNR &amp; COMMU C15"/>
    <s v="DEFAULT"/>
    <s v="Default"/>
  </r>
  <r>
    <x v="0"/>
    <s v="1125674"/>
    <s v="350047"/>
    <x v="55"/>
    <s v="0000000"/>
    <n v="2015"/>
    <x v="4"/>
    <x v="55"/>
    <n v="0"/>
    <n v="0"/>
    <n v="-2538.2800000000002"/>
    <n v="0"/>
    <n v="2538.2800000000002"/>
    <s v="N/A"/>
    <n v="-182.93"/>
    <n v="-345.52"/>
    <n v="-800.18000000000006"/>
    <n v="0"/>
    <n v="-478.67"/>
    <n v="-205.22"/>
    <n v="0"/>
    <n v="0"/>
    <n v="0"/>
    <n v="0"/>
    <n v="0"/>
    <n v="-525.76"/>
    <n v="0"/>
    <s v="FED HOUSNG &amp; COMM DEV FND"/>
    <s v="FHCD PACIFIC SNR &amp; COMMU C15"/>
    <s v="PROGRAM YEAR PROJECTS"/>
    <s v="Default"/>
  </r>
  <r>
    <x v="0"/>
    <s v="1125674"/>
    <s v="350047"/>
    <x v="38"/>
    <s v="5590000"/>
    <n v="2015"/>
    <x v="3"/>
    <x v="38"/>
    <n v="0"/>
    <n v="0"/>
    <n v="1769.3700000000001"/>
    <n v="0"/>
    <n v="-1769.3700000000001"/>
    <s v="N/A"/>
    <n v="406.5"/>
    <n v="447.14"/>
    <n v="83.25"/>
    <n v="0"/>
    <n v="478.67"/>
    <n v="0"/>
    <n v="0"/>
    <n v="0"/>
    <n v="0"/>
    <n v="0"/>
    <n v="249.75"/>
    <n v="104.06"/>
    <n v="0"/>
    <s v="FED HOUSNG &amp; COMM DEV FND"/>
    <s v="FHCD PACIFIC SNR &amp; COMMU C15"/>
    <s v="PROGRAM YEAR PROJECTS"/>
    <s v="HOUSING AND COMMUNITY DEVELOPMENT"/>
  </r>
  <r>
    <x v="0"/>
    <s v="1125674"/>
    <s v="350047"/>
    <x v="70"/>
    <s v="5590000"/>
    <n v="2015"/>
    <x v="3"/>
    <x v="70"/>
    <n v="0"/>
    <n v="0"/>
    <n v="436.97"/>
    <n v="0"/>
    <n v="-436.97"/>
    <s v="N/A"/>
    <n v="0"/>
    <n v="0"/>
    <n v="245.32"/>
    <n v="0"/>
    <n v="0"/>
    <n v="115.74000000000001"/>
    <n v="0"/>
    <n v="0"/>
    <n v="0"/>
    <n v="0"/>
    <n v="0"/>
    <n v="75.91"/>
    <n v="0"/>
    <s v="FED HOUSNG &amp; COMM DEV FND"/>
    <s v="FHCD PACIFIC SNR &amp; COMMU C15"/>
    <s v="PROGRAM YEAR PROJECTS"/>
    <s v="HOUSING AND COMMUNITY DEVELOPMENT"/>
  </r>
  <r>
    <x v="0"/>
    <s v="1125674"/>
    <s v="350047"/>
    <x v="71"/>
    <s v="5590000"/>
    <n v="2015"/>
    <x v="3"/>
    <x v="71"/>
    <n v="0"/>
    <n v="0"/>
    <n v="155.61000000000001"/>
    <n v="0"/>
    <n v="-155.61000000000001"/>
    <s v="N/A"/>
    <n v="0"/>
    <n v="0"/>
    <n v="66.460000000000008"/>
    <n v="0"/>
    <n v="0"/>
    <n v="45.39"/>
    <n v="0"/>
    <n v="0"/>
    <n v="0"/>
    <n v="0"/>
    <n v="0"/>
    <n v="43.76"/>
    <n v="0"/>
    <s v="FED HOUSNG &amp; COMM DEV FND"/>
    <s v="FHCD PACIFIC SNR &amp; COMMU C15"/>
    <s v="PROGRAM YEAR PROJECTS"/>
    <s v="HOUSING AND COMMUNITY DEVELOPMENT"/>
  </r>
  <r>
    <x v="0"/>
    <s v="1125674"/>
    <s v="350047"/>
    <x v="72"/>
    <s v="5590000"/>
    <n v="2015"/>
    <x v="3"/>
    <x v="72"/>
    <n v="0"/>
    <n v="0"/>
    <n v="176.33"/>
    <n v="0"/>
    <n v="-176.33"/>
    <s v="N/A"/>
    <n v="0"/>
    <n v="0"/>
    <n v="79.960000000000008"/>
    <n v="0"/>
    <n v="0"/>
    <n v="44.09"/>
    <n v="0"/>
    <n v="0"/>
    <n v="0"/>
    <n v="0"/>
    <n v="0"/>
    <n v="52.28"/>
    <n v="0"/>
    <s v="FED HOUSNG &amp; COMM DEV FND"/>
    <s v="FHCD PACIFIC SNR &amp; COMMU C15"/>
    <s v="PROGRAM YEAR PROJECTS"/>
    <s v="HOUSING AND COMMUNITY DEVELOPMENT"/>
  </r>
  <r>
    <x v="0"/>
    <s v="1125675"/>
    <s v="000000"/>
    <x v="6"/>
    <s v="0000000"/>
    <n v="2015"/>
    <x v="0"/>
    <x v="6"/>
    <n v="0"/>
    <n v="0"/>
    <n v="2137.34"/>
    <n v="0"/>
    <n v="-2137.34"/>
    <s v="N/A"/>
    <n v="0"/>
    <n v="101.63"/>
    <n v="787.15"/>
    <n v="803.67000000000007"/>
    <n v="2434.8000000000002"/>
    <n v="60.97"/>
    <n v="1016.89"/>
    <n v="811.67000000000007"/>
    <n v="790.87"/>
    <n v="1114.44"/>
    <n v="-7922.09"/>
    <n v="2137.34"/>
    <n v="0"/>
    <s v="FED HOUSNG &amp; COMM DEV FND"/>
    <s v="FHCD VASHON SR CNTR REHAB C15"/>
    <s v="DEFAULT"/>
    <s v="Default"/>
  </r>
  <r>
    <x v="0"/>
    <s v="1125675"/>
    <s v="000000"/>
    <x v="9"/>
    <s v="0000000"/>
    <n v="2015"/>
    <x v="0"/>
    <x v="9"/>
    <n v="0"/>
    <n v="0"/>
    <n v="6517.6"/>
    <n v="0"/>
    <n v="-6517.6"/>
    <s v="N/A"/>
    <n v="0"/>
    <n v="0"/>
    <n v="1111.6400000000001"/>
    <n v="414.24"/>
    <n v="-1217.9100000000001"/>
    <n v="599.19000000000005"/>
    <n v="-907.16"/>
    <n v="915.74"/>
    <n v="-457.88"/>
    <n v="198.72"/>
    <n v="-656.58"/>
    <n v="6517.6"/>
    <n v="0"/>
    <s v="FED HOUSNG &amp; COMM DEV FND"/>
    <s v="FHCD VASHON SR CNTR REHAB C15"/>
    <s v="DEFAULT"/>
    <s v="Default"/>
  </r>
  <r>
    <x v="0"/>
    <s v="1125675"/>
    <s v="000000"/>
    <x v="29"/>
    <s v="0000000"/>
    <n v="2015"/>
    <x v="1"/>
    <x v="29"/>
    <n v="0"/>
    <n v="0"/>
    <n v="-465.69"/>
    <n v="0"/>
    <n v="465.69"/>
    <s v="N/A"/>
    <n v="60.980000000000004"/>
    <n v="-60.980000000000004"/>
    <n v="-307.97000000000003"/>
    <n v="0"/>
    <n v="0"/>
    <n v="-60.97"/>
    <n v="368.94"/>
    <n v="-561.93000000000006"/>
    <n v="561.93000000000006"/>
    <n v="-656.58"/>
    <n v="656.58"/>
    <n v="-465.69"/>
    <n v="0"/>
    <s v="FED HOUSNG &amp; COMM DEV FND"/>
    <s v="FHCD VASHON SR CNTR REHAB C15"/>
    <s v="DEFAULT"/>
    <s v="Default"/>
  </r>
  <r>
    <x v="0"/>
    <s v="1125675"/>
    <s v="350047"/>
    <x v="55"/>
    <s v="0000000"/>
    <n v="2015"/>
    <x v="4"/>
    <x v="55"/>
    <n v="0"/>
    <n v="0"/>
    <n v="-28469.21"/>
    <n v="0"/>
    <n v="28469.21"/>
    <s v="N/A"/>
    <n v="-60.980000000000004"/>
    <n v="-40.65"/>
    <n v="-1590.82"/>
    <n v="-1217.9100000000001"/>
    <n v="-1216.8900000000001"/>
    <n v="-599.19000000000005"/>
    <n v="-478.67"/>
    <n v="-1165.48"/>
    <n v="-894.92000000000007"/>
    <n v="-656.58"/>
    <n v="-1149.22"/>
    <n v="-19397.900000000001"/>
    <n v="0"/>
    <s v="FED HOUSNG &amp; COMM DEV FND"/>
    <s v="FHCD VASHON SR CNTR REHAB C15"/>
    <s v="PROGRAM YEAR PROJECTS"/>
    <s v="Default"/>
  </r>
  <r>
    <x v="0"/>
    <s v="1125675"/>
    <s v="350047"/>
    <x v="38"/>
    <s v="5590000"/>
    <n v="2015"/>
    <x v="3"/>
    <x v="38"/>
    <n v="0"/>
    <n v="0"/>
    <n v="8101.14"/>
    <n v="0"/>
    <n v="-8101.14"/>
    <s v="N/A"/>
    <n v="60.980000000000004"/>
    <n v="186.02"/>
    <n v="1207.51"/>
    <n v="848.84"/>
    <n v="908.9"/>
    <n v="144.21"/>
    <n v="1040.5999999999999"/>
    <n v="603.55000000000007"/>
    <n v="894.92000000000007"/>
    <n v="686.80000000000007"/>
    <n v="541.12"/>
    <n v="977.69"/>
    <n v="0"/>
    <s v="FED HOUSNG &amp; COMM DEV FND"/>
    <s v="FHCD VASHON SR CNTR REHAB C15"/>
    <s v="PROGRAM YEAR PROJECTS"/>
    <s v="HOUSING AND COMMUNITY DEVELOPMENT"/>
  </r>
  <r>
    <x v="0"/>
    <s v="1125675"/>
    <s v="350047"/>
    <x v="105"/>
    <s v="5590000"/>
    <n v="2015"/>
    <x v="3"/>
    <x v="105"/>
    <n v="0"/>
    <n v="0"/>
    <n v="182.92000000000002"/>
    <n v="0"/>
    <n v="-182.92000000000002"/>
    <s v="N/A"/>
    <n v="0"/>
    <n v="162.6"/>
    <n v="0"/>
    <n v="0"/>
    <n v="20.32"/>
    <n v="0"/>
    <n v="0"/>
    <n v="0"/>
    <n v="0"/>
    <n v="0"/>
    <n v="0"/>
    <n v="0"/>
    <n v="0"/>
    <s v="FED HOUSNG &amp; COMM DEV FND"/>
    <s v="FHCD VASHON SR CNTR REHAB C15"/>
    <s v="PROGRAM YEAR PROJECTS"/>
    <s v="HOUSING AND COMMUNITY DEVELOPMENT"/>
  </r>
  <r>
    <x v="0"/>
    <s v="1125675"/>
    <s v="350047"/>
    <x v="70"/>
    <s v="5590000"/>
    <n v="2015"/>
    <x v="3"/>
    <x v="70"/>
    <n v="0"/>
    <n v="0"/>
    <n v="1363.44"/>
    <n v="0"/>
    <n v="-1363.44"/>
    <s v="N/A"/>
    <n v="0"/>
    <n v="0"/>
    <n v="47.18"/>
    <n v="174.52"/>
    <n v="0"/>
    <n v="261.02"/>
    <n v="0"/>
    <n v="0"/>
    <n v="322.64"/>
    <n v="281.8"/>
    <n v="0"/>
    <n v="276.28000000000003"/>
    <n v="0"/>
    <s v="FED HOUSNG &amp; COMM DEV FND"/>
    <s v="FHCD VASHON SR CNTR REHAB C15"/>
    <s v="PROGRAM YEAR PROJECTS"/>
    <s v="HOUSING AND COMMUNITY DEVELOPMENT"/>
  </r>
  <r>
    <x v="0"/>
    <s v="1125675"/>
    <s v="350047"/>
    <x v="71"/>
    <s v="5590000"/>
    <n v="2015"/>
    <x v="3"/>
    <x v="71"/>
    <n v="0"/>
    <n v="0"/>
    <n v="592.19000000000005"/>
    <n v="0"/>
    <n v="-592.19000000000005"/>
    <s v="N/A"/>
    <n v="0"/>
    <n v="0"/>
    <n v="12.780000000000001"/>
    <n v="95.34"/>
    <n v="0"/>
    <n v="95.100000000000009"/>
    <n v="0"/>
    <n v="0"/>
    <n v="152.06"/>
    <n v="82.89"/>
    <n v="0"/>
    <n v="154.02000000000001"/>
    <n v="0"/>
    <s v="FED HOUSNG &amp; COMM DEV FND"/>
    <s v="FHCD VASHON SR CNTR REHAB C15"/>
    <s v="PROGRAM YEAR PROJECTS"/>
    <s v="HOUSING AND COMMUNITY DEVELOPMENT"/>
  </r>
  <r>
    <x v="0"/>
    <s v="1125675"/>
    <s v="350047"/>
    <x v="72"/>
    <s v="5590000"/>
    <n v="2015"/>
    <x v="3"/>
    <x v="72"/>
    <n v="0"/>
    <n v="0"/>
    <n v="681.29"/>
    <n v="0"/>
    <n v="-681.29"/>
    <s v="N/A"/>
    <n v="0"/>
    <n v="0"/>
    <n v="15.38"/>
    <n v="99.210000000000008"/>
    <n v="0"/>
    <n v="98.86"/>
    <n v="0"/>
    <n v="0"/>
    <n v="181.88"/>
    <n v="97.73"/>
    <n v="0"/>
    <n v="188.23"/>
    <n v="0"/>
    <s v="FED HOUSNG &amp; COMM DEV FND"/>
    <s v="FHCD VASHON SR CNTR REHAB C15"/>
    <s v="PROGRAM YEAR PROJECTS"/>
    <s v="HOUSING AND COMMUNITY DEVELOPMENT"/>
  </r>
  <r>
    <x v="0"/>
    <s v="1125675"/>
    <s v="350047"/>
    <x v="153"/>
    <s v="5590000"/>
    <n v="2015"/>
    <x v="3"/>
    <x v="152"/>
    <n v="0"/>
    <n v="0"/>
    <n v="287.67"/>
    <n v="0"/>
    <n v="-287.67"/>
    <s v="N/A"/>
    <n v="0"/>
    <n v="0"/>
    <n v="0"/>
    <n v="0"/>
    <n v="287.67"/>
    <n v="0"/>
    <n v="0"/>
    <n v="0"/>
    <n v="0"/>
    <n v="0"/>
    <n v="0"/>
    <n v="0"/>
    <n v="0"/>
    <s v="FED HOUSNG &amp; COMM DEV FND"/>
    <s v="FHCD VASHON SR CNTR REHAB C15"/>
    <s v="PROGRAM YEAR PROJECTS"/>
    <s v="HOUSING AND COMMUNITY DEVELOPMENT"/>
  </r>
  <r>
    <x v="0"/>
    <s v="1125675"/>
    <s v="350047"/>
    <x v="108"/>
    <s v="5590000"/>
    <n v="2015"/>
    <x v="3"/>
    <x v="108"/>
    <n v="0"/>
    <n v="0"/>
    <n v="17260.560000000001"/>
    <n v="0"/>
    <n v="-17260.560000000001"/>
    <s v="N/A"/>
    <n v="0"/>
    <n v="0"/>
    <n v="0"/>
    <n v="0"/>
    <n v="0"/>
    <n v="0"/>
    <n v="0"/>
    <n v="0"/>
    <n v="0"/>
    <n v="0"/>
    <n v="0"/>
    <n v="17260.560000000001"/>
    <n v="0"/>
    <s v="FED HOUSNG &amp; COMM DEV FND"/>
    <s v="FHCD VASHON SR CNTR REHAB C15"/>
    <s v="PROGRAM YEAR PROJECTS"/>
    <s v="HOUSING AND COMMUNITY DEVELOPMENT"/>
  </r>
  <r>
    <x v="0"/>
    <s v="1125676"/>
    <s v="000000"/>
    <x v="6"/>
    <s v="0000000"/>
    <n v="2015"/>
    <x v="0"/>
    <x v="6"/>
    <n v="0"/>
    <n v="0"/>
    <n v="0"/>
    <n v="0"/>
    <n v="0"/>
    <s v="N/A"/>
    <n v="0"/>
    <n v="0"/>
    <n v="0"/>
    <n v="0"/>
    <n v="0"/>
    <n v="0"/>
    <n v="0"/>
    <n v="0"/>
    <n v="0"/>
    <n v="0"/>
    <n v="0"/>
    <n v="0"/>
    <n v="0"/>
    <s v="FED HOUSNG &amp; COMM DEV FND"/>
    <s v="FHCD SHORELINE CDBG ADM C15"/>
    <s v="DEFAULT"/>
    <s v="Default"/>
  </r>
  <r>
    <x v="0"/>
    <s v="1125676"/>
    <s v="000000"/>
    <x v="9"/>
    <s v="0000000"/>
    <n v="2015"/>
    <x v="0"/>
    <x v="9"/>
    <n v="0"/>
    <n v="0"/>
    <n v="22732.98"/>
    <n v="0"/>
    <n v="-22732.98"/>
    <s v="N/A"/>
    <n v="0"/>
    <n v="0"/>
    <n v="0"/>
    <n v="0"/>
    <n v="0"/>
    <n v="0"/>
    <n v="0"/>
    <n v="0"/>
    <n v="0"/>
    <n v="0"/>
    <n v="0"/>
    <n v="22732.98"/>
    <n v="0"/>
    <s v="FED HOUSNG &amp; COMM DEV FND"/>
    <s v="FHCD SHORELINE CDBG ADM C15"/>
    <s v="DEFAULT"/>
    <s v="Default"/>
  </r>
  <r>
    <x v="0"/>
    <s v="1125676"/>
    <s v="000000"/>
    <x v="29"/>
    <s v="0000000"/>
    <n v="2015"/>
    <x v="1"/>
    <x v="29"/>
    <n v="0"/>
    <n v="0"/>
    <n v="-7898.2300000000005"/>
    <n v="0"/>
    <n v="7898.2300000000005"/>
    <s v="N/A"/>
    <n v="0"/>
    <n v="0"/>
    <n v="0"/>
    <n v="0"/>
    <n v="0"/>
    <n v="0"/>
    <n v="0"/>
    <n v="0"/>
    <n v="0"/>
    <n v="0"/>
    <n v="0"/>
    <n v="-7898.2300000000005"/>
    <n v="0"/>
    <s v="FED HOUSNG &amp; COMM DEV FND"/>
    <s v="FHCD SHORELINE CDBG ADM C15"/>
    <s v="DEFAULT"/>
    <s v="Default"/>
  </r>
  <r>
    <x v="0"/>
    <s v="1125676"/>
    <s v="350047"/>
    <x v="55"/>
    <s v="0000000"/>
    <n v="2015"/>
    <x v="4"/>
    <x v="55"/>
    <n v="0"/>
    <n v="0"/>
    <n v="-31535"/>
    <n v="0"/>
    <n v="31535"/>
    <s v="N/A"/>
    <n v="0"/>
    <n v="0"/>
    <n v="0"/>
    <n v="0"/>
    <n v="0"/>
    <n v="0"/>
    <n v="0"/>
    <n v="0"/>
    <n v="0"/>
    <n v="0"/>
    <n v="0"/>
    <n v="-31535"/>
    <n v="0"/>
    <s v="FED HOUSNG &amp; COMM DEV FND"/>
    <s v="FHCD SHORELINE CDBG ADM C15"/>
    <s v="PROGRAM YEAR PROJECTS"/>
    <s v="Default"/>
  </r>
  <r>
    <x v="0"/>
    <s v="1125676"/>
    <s v="350047"/>
    <x v="108"/>
    <s v="5590000"/>
    <n v="2015"/>
    <x v="3"/>
    <x v="108"/>
    <n v="0"/>
    <n v="0"/>
    <n v="31535"/>
    <n v="0"/>
    <n v="-31535"/>
    <s v="N/A"/>
    <n v="0"/>
    <n v="0"/>
    <n v="0"/>
    <n v="0"/>
    <n v="0"/>
    <n v="0"/>
    <n v="0"/>
    <n v="0"/>
    <n v="0"/>
    <n v="0"/>
    <n v="16700.25"/>
    <n v="14834.75"/>
    <n v="0"/>
    <s v="FED HOUSNG &amp; COMM DEV FND"/>
    <s v="FHCD SHORELINE CDBG ADM C15"/>
    <s v="PROGRAM YEAR PROJECTS"/>
    <s v="HOUSING AND COMMUNITY DEVELOPMENT"/>
  </r>
  <r>
    <x v="0"/>
    <s v="1125678"/>
    <s v="000000"/>
    <x v="6"/>
    <s v="0000000"/>
    <n v="2015"/>
    <x v="0"/>
    <x v="6"/>
    <n v="0"/>
    <n v="0"/>
    <n v="0"/>
    <n v="0"/>
    <n v="0"/>
    <s v="N/A"/>
    <n v="0"/>
    <n v="203.24"/>
    <n v="101.62"/>
    <n v="150.67000000000002"/>
    <n v="60.370000000000005"/>
    <n v="374.62"/>
    <n v="654.20000000000005"/>
    <n v="249.74"/>
    <n v="0"/>
    <n v="99.740000000000009"/>
    <n v="0"/>
    <n v="-1894.2"/>
    <n v="0"/>
    <s v="FED HOUSNG &amp; COMM DEV FND"/>
    <s v="FHCD RENTON DNTN CRFI LOAN C15"/>
    <s v="DEFAULT"/>
    <s v="Default"/>
  </r>
  <r>
    <x v="0"/>
    <s v="1125678"/>
    <s v="000000"/>
    <x v="9"/>
    <s v="0000000"/>
    <n v="2015"/>
    <x v="0"/>
    <x v="9"/>
    <n v="0"/>
    <n v="0"/>
    <n v="0"/>
    <n v="0"/>
    <n v="0"/>
    <s v="N/A"/>
    <n v="0"/>
    <n v="0"/>
    <n v="252.29"/>
    <n v="-131.92000000000002"/>
    <n v="-18.75"/>
    <n v="1028.82"/>
    <n v="-1130.44"/>
    <n v="124.87"/>
    <n v="-124.87"/>
    <n v="99.740000000000009"/>
    <n v="-99.740000000000009"/>
    <n v="0"/>
    <n v="0"/>
    <s v="FED HOUSNG &amp; COMM DEV FND"/>
    <s v="FHCD RENTON DNTN CRFI LOAN C15"/>
    <s v="DEFAULT"/>
    <s v="Default"/>
  </r>
  <r>
    <x v="0"/>
    <s v="1125678"/>
    <s v="000000"/>
    <x v="29"/>
    <s v="0000000"/>
    <n v="2015"/>
    <x v="1"/>
    <x v="29"/>
    <n v="0"/>
    <n v="0"/>
    <n v="0"/>
    <n v="0"/>
    <n v="0"/>
    <s v="N/A"/>
    <n v="0"/>
    <n v="0"/>
    <n v="-101.62"/>
    <n v="0"/>
    <n v="0"/>
    <n v="-374.62"/>
    <n v="476.24"/>
    <n v="-124.87"/>
    <n v="124.87"/>
    <n v="-99.740000000000009"/>
    <n v="99.740000000000009"/>
    <n v="0"/>
    <n v="0"/>
    <s v="FED HOUSNG &amp; COMM DEV FND"/>
    <s v="FHCD RENTON DNTN CRFI LOAN C15"/>
    <s v="DEFAULT"/>
    <s v="Default"/>
  </r>
  <r>
    <x v="0"/>
    <s v="1125678"/>
    <s v="350047"/>
    <x v="55"/>
    <s v="0000000"/>
    <n v="2015"/>
    <x v="4"/>
    <x v="55"/>
    <n v="0"/>
    <n v="0"/>
    <n v="0"/>
    <n v="0"/>
    <n v="0"/>
    <s v="N/A"/>
    <n v="0"/>
    <n v="-203.24"/>
    <n v="-252.29"/>
    <n v="-18.75"/>
    <n v="-41.62"/>
    <n v="-1028.82"/>
    <n v="0"/>
    <n v="-249.74"/>
    <n v="0"/>
    <n v="-99.740000000000009"/>
    <n v="0"/>
    <n v="1894.2"/>
    <n v="0"/>
    <s v="FED HOUSNG &amp; COMM DEV FND"/>
    <s v="FHCD RENTON DNTN CRFI LOAN C15"/>
    <s v="PROGRAM YEAR PROJECTS"/>
    <s v="Default"/>
  </r>
  <r>
    <x v="0"/>
    <s v="1125678"/>
    <s v="350047"/>
    <x v="38"/>
    <s v="5590000"/>
    <n v="2015"/>
    <x v="3"/>
    <x v="38"/>
    <n v="0"/>
    <n v="0"/>
    <n v="0"/>
    <n v="0"/>
    <n v="0"/>
    <s v="N/A"/>
    <n v="0"/>
    <n v="304.86"/>
    <n v="0"/>
    <n v="0"/>
    <n v="41.62"/>
    <n v="707.61"/>
    <n v="124.87"/>
    <n v="124.87"/>
    <n v="0"/>
    <n v="0"/>
    <n v="0"/>
    <n v="-1303.83"/>
    <n v="0"/>
    <s v="FED HOUSNG &amp; COMM DEV FND"/>
    <s v="FHCD RENTON DNTN CRFI LOAN C15"/>
    <s v="PROGRAM YEAR PROJECTS"/>
    <s v="HOUSING AND COMMUNITY DEVELOPMENT"/>
  </r>
  <r>
    <x v="0"/>
    <s v="1125678"/>
    <s v="350047"/>
    <x v="70"/>
    <s v="5590000"/>
    <n v="2015"/>
    <x v="3"/>
    <x v="70"/>
    <n v="0"/>
    <n v="0"/>
    <n v="0"/>
    <n v="0"/>
    <n v="0"/>
    <s v="N/A"/>
    <n v="0"/>
    <n v="0"/>
    <n v="94.36"/>
    <n v="0"/>
    <n v="0"/>
    <n v="181.15"/>
    <n v="0"/>
    <n v="0"/>
    <n v="49.01"/>
    <n v="0"/>
    <n v="0"/>
    <n v="-324.52"/>
    <n v="0"/>
    <s v="FED HOUSNG &amp; COMM DEV FND"/>
    <s v="FHCD RENTON DNTN CRFI LOAN C15"/>
    <s v="PROGRAM YEAR PROJECTS"/>
    <s v="HOUSING AND COMMUNITY DEVELOPMENT"/>
  </r>
  <r>
    <x v="0"/>
    <s v="1125678"/>
    <s v="350047"/>
    <x v="71"/>
    <s v="5590000"/>
    <n v="2015"/>
    <x v="3"/>
    <x v="71"/>
    <n v="0"/>
    <n v="0"/>
    <n v="0"/>
    <n v="0"/>
    <n v="0"/>
    <s v="N/A"/>
    <n v="0"/>
    <n v="0"/>
    <n v="25.560000000000002"/>
    <n v="0"/>
    <n v="0"/>
    <n v="71.06"/>
    <n v="0"/>
    <n v="0"/>
    <n v="23.1"/>
    <n v="0"/>
    <n v="0"/>
    <n v="-119.72"/>
    <n v="0"/>
    <s v="FED HOUSNG &amp; COMM DEV FND"/>
    <s v="FHCD RENTON DNTN CRFI LOAN C15"/>
    <s v="PROGRAM YEAR PROJECTS"/>
    <s v="HOUSING AND COMMUNITY DEVELOPMENT"/>
  </r>
  <r>
    <x v="0"/>
    <s v="1125678"/>
    <s v="350047"/>
    <x v="72"/>
    <s v="5590000"/>
    <n v="2015"/>
    <x v="3"/>
    <x v="72"/>
    <n v="0"/>
    <n v="0"/>
    <n v="0"/>
    <n v="0"/>
    <n v="0"/>
    <s v="N/A"/>
    <n v="0"/>
    <n v="0"/>
    <n v="30.75"/>
    <n v="0"/>
    <n v="0"/>
    <n v="69"/>
    <n v="0"/>
    <n v="0"/>
    <n v="27.63"/>
    <n v="0"/>
    <n v="0"/>
    <n v="-127.38000000000001"/>
    <n v="0"/>
    <s v="FED HOUSNG &amp; COMM DEV FND"/>
    <s v="FHCD RENTON DNTN CRFI LOAN C15"/>
    <s v="PROGRAM YEAR PROJECTS"/>
    <s v="HOUSING AND COMMUNITY DEVELOPMENT"/>
  </r>
  <r>
    <x v="0"/>
    <s v="1125678"/>
    <s v="350047"/>
    <x v="108"/>
    <s v="5590000"/>
    <n v="2015"/>
    <x v="3"/>
    <x v="108"/>
    <n v="0"/>
    <n v="0"/>
    <n v="0"/>
    <n v="0"/>
    <n v="0"/>
    <s v="N/A"/>
    <n v="0"/>
    <n v="0"/>
    <n v="18.75"/>
    <n v="0"/>
    <n v="0"/>
    <n v="0"/>
    <n v="0"/>
    <n v="0"/>
    <n v="0"/>
    <n v="0"/>
    <n v="0"/>
    <n v="-18.75"/>
    <n v="0"/>
    <s v="FED HOUSNG &amp; COMM DEV FND"/>
    <s v="FHCD RENTON DNTN CRFI LOAN C15"/>
    <s v="PROGRAM YEAR PROJECTS"/>
    <s v="HOUSING AND COMMUNITY DEVELOPMENT"/>
  </r>
  <r>
    <x v="0"/>
    <s v="1125680"/>
    <s v="000000"/>
    <x v="6"/>
    <s v="0000000"/>
    <n v="2015"/>
    <x v="0"/>
    <x v="6"/>
    <n v="0"/>
    <n v="0"/>
    <n v="0"/>
    <n v="0"/>
    <n v="0"/>
    <s v="N/A"/>
    <n v="0"/>
    <n v="203.24"/>
    <n v="60.97"/>
    <n v="150.66"/>
    <n v="0"/>
    <n v="0"/>
    <n v="0"/>
    <n v="0"/>
    <n v="0"/>
    <n v="0"/>
    <n v="0"/>
    <n v="-414.87"/>
    <n v="0"/>
    <s v="FED HOUSNG &amp; COMM DEV FND"/>
    <s v="FHCD RENTON DNTN PUB INFRA C15"/>
    <s v="DEFAULT"/>
    <s v="Default"/>
  </r>
  <r>
    <x v="0"/>
    <s v="1125680"/>
    <s v="000000"/>
    <x v="9"/>
    <s v="0000000"/>
    <n v="2015"/>
    <x v="0"/>
    <x v="9"/>
    <n v="0"/>
    <n v="0"/>
    <n v="0"/>
    <n v="0"/>
    <n v="0"/>
    <s v="N/A"/>
    <n v="0"/>
    <n v="0"/>
    <n v="211.63"/>
    <n v="-150.66"/>
    <n v="0"/>
    <n v="0"/>
    <n v="-60.97"/>
    <n v="0"/>
    <n v="0"/>
    <n v="0"/>
    <n v="0"/>
    <n v="0"/>
    <n v="0"/>
    <s v="FED HOUSNG &amp; COMM DEV FND"/>
    <s v="FHCD RENTON DNTN PUB INFRA C15"/>
    <s v="DEFAULT"/>
    <s v="Default"/>
  </r>
  <r>
    <x v="0"/>
    <s v="1125680"/>
    <s v="000000"/>
    <x v="29"/>
    <s v="0000000"/>
    <n v="2015"/>
    <x v="1"/>
    <x v="29"/>
    <n v="0"/>
    <n v="0"/>
    <n v="0"/>
    <n v="0"/>
    <n v="0"/>
    <s v="N/A"/>
    <n v="0"/>
    <n v="0"/>
    <n v="-60.97"/>
    <n v="0"/>
    <n v="0"/>
    <n v="0"/>
    <n v="60.97"/>
    <n v="0"/>
    <n v="0"/>
    <n v="0"/>
    <n v="0"/>
    <n v="0"/>
    <n v="0"/>
    <s v="FED HOUSNG &amp; COMM DEV FND"/>
    <s v="FHCD RENTON DNTN PUB INFRA C15"/>
    <s v="DEFAULT"/>
    <s v="Default"/>
  </r>
  <r>
    <x v="0"/>
    <s v="1125680"/>
    <s v="350047"/>
    <x v="55"/>
    <s v="0000000"/>
    <n v="2015"/>
    <x v="4"/>
    <x v="55"/>
    <n v="0"/>
    <n v="0"/>
    <n v="0"/>
    <n v="0"/>
    <n v="0"/>
    <s v="N/A"/>
    <n v="0"/>
    <n v="-203.24"/>
    <n v="-211.63"/>
    <n v="0"/>
    <n v="0"/>
    <n v="0"/>
    <n v="0"/>
    <n v="0"/>
    <n v="0"/>
    <n v="0"/>
    <n v="0"/>
    <n v="414.87"/>
    <n v="0"/>
    <s v="FED HOUSNG &amp; COMM DEV FND"/>
    <s v="FHCD RENTON DNTN PUB INFRA C15"/>
    <s v="PROGRAM YEAR PROJECTS"/>
    <s v="Default"/>
  </r>
  <r>
    <x v="0"/>
    <s v="1125680"/>
    <s v="350047"/>
    <x v="38"/>
    <s v="5590000"/>
    <n v="2015"/>
    <x v="3"/>
    <x v="38"/>
    <n v="0"/>
    <n v="0"/>
    <n v="0"/>
    <n v="0"/>
    <n v="0"/>
    <s v="N/A"/>
    <n v="0"/>
    <n v="264.20999999999998"/>
    <n v="0"/>
    <n v="0"/>
    <n v="0"/>
    <n v="0"/>
    <n v="0"/>
    <n v="0"/>
    <n v="0"/>
    <n v="0"/>
    <n v="0"/>
    <n v="-264.20999999999998"/>
    <n v="0"/>
    <s v="FED HOUSNG &amp; COMM DEV FND"/>
    <s v="FHCD RENTON DNTN PUB INFRA C15"/>
    <s v="PROGRAM YEAR PROJECTS"/>
    <s v="HOUSING AND COMMUNITY DEVELOPMENT"/>
  </r>
  <r>
    <x v="0"/>
    <s v="1125680"/>
    <s v="350047"/>
    <x v="70"/>
    <s v="5590000"/>
    <n v="2015"/>
    <x v="3"/>
    <x v="70"/>
    <n v="0"/>
    <n v="0"/>
    <n v="0"/>
    <n v="0"/>
    <n v="0"/>
    <s v="N/A"/>
    <n v="0"/>
    <n v="0"/>
    <n v="94.36"/>
    <n v="0"/>
    <n v="0"/>
    <n v="0"/>
    <n v="0"/>
    <n v="0"/>
    <n v="0"/>
    <n v="0"/>
    <n v="0"/>
    <n v="-94.36"/>
    <n v="0"/>
    <s v="FED HOUSNG &amp; COMM DEV FND"/>
    <s v="FHCD RENTON DNTN PUB INFRA C15"/>
    <s v="PROGRAM YEAR PROJECTS"/>
    <s v="HOUSING AND COMMUNITY DEVELOPMENT"/>
  </r>
  <r>
    <x v="0"/>
    <s v="1125680"/>
    <s v="350047"/>
    <x v="71"/>
    <s v="5590000"/>
    <n v="2015"/>
    <x v="3"/>
    <x v="71"/>
    <n v="0"/>
    <n v="0"/>
    <n v="0"/>
    <n v="0"/>
    <n v="0"/>
    <s v="N/A"/>
    <n v="0"/>
    <n v="0"/>
    <n v="25.560000000000002"/>
    <n v="0"/>
    <n v="0"/>
    <n v="0"/>
    <n v="0"/>
    <n v="0"/>
    <n v="0"/>
    <n v="0"/>
    <n v="0"/>
    <n v="-25.560000000000002"/>
    <n v="0"/>
    <s v="FED HOUSNG &amp; COMM DEV FND"/>
    <s v="FHCD RENTON DNTN PUB INFRA C15"/>
    <s v="PROGRAM YEAR PROJECTS"/>
    <s v="HOUSING AND COMMUNITY DEVELOPMENT"/>
  </r>
  <r>
    <x v="0"/>
    <s v="1125680"/>
    <s v="350047"/>
    <x v="72"/>
    <s v="5590000"/>
    <n v="2015"/>
    <x v="3"/>
    <x v="72"/>
    <n v="0"/>
    <n v="0"/>
    <n v="0"/>
    <n v="0"/>
    <n v="0"/>
    <s v="N/A"/>
    <n v="0"/>
    <n v="0"/>
    <n v="30.740000000000002"/>
    <n v="0"/>
    <n v="0"/>
    <n v="0"/>
    <n v="0"/>
    <n v="0"/>
    <n v="0"/>
    <n v="0"/>
    <n v="0"/>
    <n v="-30.740000000000002"/>
    <n v="0"/>
    <s v="FED HOUSNG &amp; COMM DEV FND"/>
    <s v="FHCD RENTON DNTN PUB INFRA C15"/>
    <s v="PROGRAM YEAR PROJECTS"/>
    <s v="HOUSING AND COMMUNITY DEVELOPMENT"/>
  </r>
  <r>
    <x v="0"/>
    <s v="1125681"/>
    <s v="000000"/>
    <x v="9"/>
    <s v="0000000"/>
    <n v="2015"/>
    <x v="0"/>
    <x v="9"/>
    <n v="0"/>
    <n v="0"/>
    <n v="25580"/>
    <n v="0"/>
    <n v="-25580"/>
    <s v="N/A"/>
    <n v="0"/>
    <n v="0"/>
    <n v="0"/>
    <n v="0"/>
    <n v="0"/>
    <n v="0"/>
    <n v="0"/>
    <n v="0"/>
    <n v="0"/>
    <n v="0"/>
    <n v="0"/>
    <n v="25580"/>
    <n v="0"/>
    <s v="FED HOUSNG &amp; COMM DEV FND"/>
    <s v="FHCD REDMOND E MEN'S SHLT C15"/>
    <s v="DEFAULT"/>
    <s v="Default"/>
  </r>
  <r>
    <x v="0"/>
    <s v="1125681"/>
    <s v="000000"/>
    <x v="29"/>
    <s v="0000000"/>
    <n v="2015"/>
    <x v="1"/>
    <x v="29"/>
    <n v="0"/>
    <n v="0"/>
    <n v="0"/>
    <n v="0"/>
    <n v="0"/>
    <s v="N/A"/>
    <n v="0"/>
    <n v="0"/>
    <n v="0"/>
    <n v="0"/>
    <n v="0"/>
    <n v="0"/>
    <n v="0"/>
    <n v="0"/>
    <n v="0"/>
    <n v="0"/>
    <n v="0"/>
    <n v="0"/>
    <n v="0"/>
    <s v="FED HOUSNG &amp; COMM DEV FND"/>
    <s v="FHCD REDMOND E MEN'S SHLT C15"/>
    <s v="DEFAULT"/>
    <s v="Default"/>
  </r>
  <r>
    <x v="0"/>
    <s v="1125681"/>
    <s v="350047"/>
    <x v="55"/>
    <s v="0000000"/>
    <n v="2015"/>
    <x v="4"/>
    <x v="55"/>
    <n v="0"/>
    <n v="0"/>
    <n v="-25580"/>
    <n v="0"/>
    <n v="25580"/>
    <s v="N/A"/>
    <n v="0"/>
    <n v="0"/>
    <n v="0"/>
    <n v="0"/>
    <n v="0"/>
    <n v="0"/>
    <n v="0"/>
    <n v="0"/>
    <n v="0"/>
    <n v="0"/>
    <n v="0"/>
    <n v="-25580"/>
    <n v="0"/>
    <s v="FED HOUSNG &amp; COMM DEV FND"/>
    <s v="FHCD REDMOND E MEN'S SHLT C15"/>
    <s v="PROGRAM YEAR PROJECTS"/>
    <s v="Default"/>
  </r>
  <r>
    <x v="0"/>
    <s v="1125681"/>
    <s v="350047"/>
    <x v="108"/>
    <s v="5590000"/>
    <n v="2015"/>
    <x v="3"/>
    <x v="108"/>
    <n v="0"/>
    <n v="0"/>
    <n v="25580"/>
    <n v="0"/>
    <n v="-25580"/>
    <s v="N/A"/>
    <n v="0"/>
    <n v="0"/>
    <n v="0"/>
    <n v="0"/>
    <n v="0"/>
    <n v="0"/>
    <n v="0"/>
    <n v="0"/>
    <n v="0"/>
    <n v="0"/>
    <n v="0"/>
    <n v="25580"/>
    <n v="0"/>
    <s v="FED HOUSNG &amp; COMM DEV FND"/>
    <s v="FHCD REDMOND E MEN'S SHLT C15"/>
    <s v="PROGRAM YEAR PROJECTS"/>
    <s v="HOUSING AND COMMUNITY DEVELOPMENT"/>
  </r>
  <r>
    <x v="0"/>
    <s v="1125682"/>
    <s v="000000"/>
    <x v="6"/>
    <s v="0000000"/>
    <n v="2015"/>
    <x v="0"/>
    <x v="6"/>
    <n v="0"/>
    <n v="0"/>
    <n v="24479"/>
    <n v="0"/>
    <n v="-24479"/>
    <s v="N/A"/>
    <n v="0"/>
    <n v="0"/>
    <n v="0"/>
    <n v="0"/>
    <n v="0"/>
    <n v="0"/>
    <n v="0"/>
    <n v="0"/>
    <n v="0"/>
    <n v="0"/>
    <n v="0"/>
    <n v="24479"/>
    <n v="0"/>
    <s v="FED HOUSNG &amp; COMM DEV FND"/>
    <s v="FHCD KIRKLAND MEN'S SHLTR  C15"/>
    <s v="DEFAULT"/>
    <s v="Default"/>
  </r>
  <r>
    <x v="0"/>
    <s v="1125682"/>
    <s v="000000"/>
    <x v="9"/>
    <s v="0000000"/>
    <n v="2015"/>
    <x v="0"/>
    <x v="9"/>
    <n v="0"/>
    <n v="0"/>
    <n v="7452.1100000000006"/>
    <n v="0"/>
    <n v="-7452.1100000000006"/>
    <s v="N/A"/>
    <n v="0"/>
    <n v="0"/>
    <n v="0"/>
    <n v="0"/>
    <n v="0"/>
    <n v="0"/>
    <n v="0"/>
    <n v="0"/>
    <n v="0"/>
    <n v="0"/>
    <n v="0"/>
    <n v="7452.1100000000006"/>
    <n v="0"/>
    <s v="FED HOUSNG &amp; COMM DEV FND"/>
    <s v="FHCD KIRKLAND MEN'S SHLTR  C15"/>
    <s v="DEFAULT"/>
    <s v="Default"/>
  </r>
  <r>
    <x v="0"/>
    <s v="1125682"/>
    <s v="000000"/>
    <x v="29"/>
    <s v="0000000"/>
    <n v="2015"/>
    <x v="1"/>
    <x v="29"/>
    <n v="0"/>
    <n v="0"/>
    <n v="-7452.1100000000006"/>
    <n v="0"/>
    <n v="7452.1100000000006"/>
    <s v="N/A"/>
    <n v="0"/>
    <n v="0"/>
    <n v="0"/>
    <n v="0"/>
    <n v="0"/>
    <n v="0"/>
    <n v="0"/>
    <n v="0"/>
    <n v="0"/>
    <n v="0"/>
    <n v="0"/>
    <n v="-7452.1100000000006"/>
    <n v="0"/>
    <s v="FED HOUSNG &amp; COMM DEV FND"/>
    <s v="FHCD KIRKLAND MEN'S SHLTR  C15"/>
    <s v="DEFAULT"/>
    <s v="Default"/>
  </r>
  <r>
    <x v="0"/>
    <s v="1125682"/>
    <s v="350047"/>
    <x v="55"/>
    <s v="0000000"/>
    <n v="2015"/>
    <x v="4"/>
    <x v="55"/>
    <n v="0"/>
    <n v="0"/>
    <n v="-7452.1100000000006"/>
    <n v="0"/>
    <n v="7452.1100000000006"/>
    <s v="N/A"/>
    <n v="0"/>
    <n v="0"/>
    <n v="0"/>
    <n v="0"/>
    <n v="0"/>
    <n v="0"/>
    <n v="0"/>
    <n v="0"/>
    <n v="0"/>
    <n v="0"/>
    <n v="0"/>
    <n v="-7452.1100000000006"/>
    <n v="0"/>
    <s v="FED HOUSNG &amp; COMM DEV FND"/>
    <s v="FHCD KIRKLAND MEN'S SHLTR  C15"/>
    <s v="PROGRAM YEAR PROJECTS"/>
    <s v="Default"/>
  </r>
  <r>
    <x v="0"/>
    <s v="1125682"/>
    <s v="350047"/>
    <x v="37"/>
    <s v="0000000"/>
    <n v="2015"/>
    <x v="4"/>
    <x v="37"/>
    <n v="0"/>
    <n v="0"/>
    <n v="-17026.89"/>
    <n v="0"/>
    <n v="17026.89"/>
    <s v="N/A"/>
    <n v="0"/>
    <n v="0"/>
    <n v="0"/>
    <n v="0"/>
    <n v="0"/>
    <n v="0"/>
    <n v="0"/>
    <n v="0"/>
    <n v="0"/>
    <n v="0"/>
    <n v="0"/>
    <n v="-17026.89"/>
    <n v="0"/>
    <s v="FED HOUSNG &amp; COMM DEV FND"/>
    <s v="FHCD KIRKLAND MEN'S SHLTR  C15"/>
    <s v="PROGRAM YEAR PROJECTS"/>
    <s v="Default"/>
  </r>
  <r>
    <x v="0"/>
    <s v="1125682"/>
    <s v="350047"/>
    <x v="108"/>
    <s v="5590000"/>
    <n v="2015"/>
    <x v="3"/>
    <x v="108"/>
    <n v="0"/>
    <n v="0"/>
    <n v="24479"/>
    <n v="0"/>
    <n v="-24479"/>
    <s v="N/A"/>
    <n v="0"/>
    <n v="0"/>
    <n v="0"/>
    <n v="0"/>
    <n v="0"/>
    <n v="0"/>
    <n v="0"/>
    <n v="0"/>
    <n v="0"/>
    <n v="0"/>
    <n v="0"/>
    <n v="24479"/>
    <n v="0"/>
    <s v="FED HOUSNG &amp; COMM DEV FND"/>
    <s v="FHCD KIRKLAND MEN'S SHLTR  C15"/>
    <s v="PROGRAM YEAR PROJECTS"/>
    <s v="HOUSING AND COMMUNITY DEVELOPMENT"/>
  </r>
  <r>
    <x v="0"/>
    <s v="1125684"/>
    <s v="000000"/>
    <x v="6"/>
    <s v="0000000"/>
    <n v="2015"/>
    <x v="0"/>
    <x v="6"/>
    <n v="0"/>
    <n v="0"/>
    <n v="25580"/>
    <n v="0"/>
    <n v="-25580"/>
    <s v="N/A"/>
    <n v="0"/>
    <n v="0"/>
    <n v="0"/>
    <n v="0"/>
    <n v="0"/>
    <n v="0"/>
    <n v="0"/>
    <n v="0"/>
    <n v="0"/>
    <n v="0"/>
    <n v="0"/>
    <n v="25580"/>
    <n v="0"/>
    <s v="FED HOUSNG &amp; COMM DEV FND"/>
    <s v="FHCD REDMOND CDBG PROG ADM C15"/>
    <s v="DEFAULT"/>
    <s v="Default"/>
  </r>
  <r>
    <x v="0"/>
    <s v="1125684"/>
    <s v="000000"/>
    <x v="9"/>
    <s v="0000000"/>
    <n v="2015"/>
    <x v="0"/>
    <x v="9"/>
    <n v="0"/>
    <n v="0"/>
    <n v="0"/>
    <n v="0"/>
    <n v="0"/>
    <s v="N/A"/>
    <n v="0"/>
    <n v="0"/>
    <n v="0"/>
    <n v="0"/>
    <n v="0"/>
    <n v="0"/>
    <n v="0"/>
    <n v="0"/>
    <n v="0"/>
    <n v="0"/>
    <n v="0"/>
    <n v="0"/>
    <n v="0"/>
    <s v="FED HOUSNG &amp; COMM DEV FND"/>
    <s v="FHCD REDMOND CDBG PROG ADM C15"/>
    <s v="DEFAULT"/>
    <s v="Default"/>
  </r>
  <r>
    <x v="0"/>
    <s v="1125684"/>
    <s v="000000"/>
    <x v="29"/>
    <s v="0000000"/>
    <n v="2015"/>
    <x v="1"/>
    <x v="29"/>
    <n v="0"/>
    <n v="0"/>
    <n v="0"/>
    <n v="0"/>
    <n v="0"/>
    <s v="N/A"/>
    <n v="0"/>
    <n v="0"/>
    <n v="0"/>
    <n v="0"/>
    <n v="0"/>
    <n v="0"/>
    <n v="0"/>
    <n v="0"/>
    <n v="0"/>
    <n v="0"/>
    <n v="0"/>
    <n v="0"/>
    <n v="0"/>
    <s v="FED HOUSNG &amp; COMM DEV FND"/>
    <s v="FHCD REDMOND CDBG PROG ADM C15"/>
    <s v="DEFAULT"/>
    <s v="Default"/>
  </r>
  <r>
    <x v="0"/>
    <s v="1125684"/>
    <s v="350047"/>
    <x v="55"/>
    <s v="0000000"/>
    <n v="2015"/>
    <x v="4"/>
    <x v="55"/>
    <n v="0"/>
    <n v="0"/>
    <n v="-25580"/>
    <n v="0"/>
    <n v="25580"/>
    <s v="N/A"/>
    <n v="0"/>
    <n v="0"/>
    <n v="0"/>
    <n v="0"/>
    <n v="0"/>
    <n v="0"/>
    <n v="0"/>
    <n v="0"/>
    <n v="0"/>
    <n v="0"/>
    <n v="0"/>
    <n v="-25580"/>
    <n v="0"/>
    <s v="FED HOUSNG &amp; COMM DEV FND"/>
    <s v="FHCD REDMOND CDBG PROG ADM C15"/>
    <s v="PROGRAM YEAR PROJECTS"/>
    <s v="Default"/>
  </r>
  <r>
    <x v="0"/>
    <s v="1125684"/>
    <s v="350047"/>
    <x v="108"/>
    <s v="5590000"/>
    <n v="2015"/>
    <x v="3"/>
    <x v="108"/>
    <n v="0"/>
    <n v="0"/>
    <n v="25580"/>
    <n v="0"/>
    <n v="-25580"/>
    <s v="N/A"/>
    <n v="0"/>
    <n v="0"/>
    <n v="0"/>
    <n v="0"/>
    <n v="0"/>
    <n v="0"/>
    <n v="0"/>
    <n v="0"/>
    <n v="0"/>
    <n v="0"/>
    <n v="0"/>
    <n v="25580"/>
    <n v="0"/>
    <s v="FED HOUSNG &amp; COMM DEV FND"/>
    <s v="FHCD REDMOND CDBG PROG ADM C15"/>
    <s v="PROGRAM YEAR PROJECTS"/>
    <s v="HOUSING AND COMMUNITY DEVELOPMENT"/>
  </r>
  <r>
    <x v="0"/>
    <s v="1125685"/>
    <s v="000000"/>
    <x v="6"/>
    <s v="0000000"/>
    <n v="2015"/>
    <x v="0"/>
    <x v="6"/>
    <n v="0"/>
    <n v="0"/>
    <n v="23383.93"/>
    <n v="0"/>
    <n v="-23383.93"/>
    <s v="N/A"/>
    <n v="0"/>
    <n v="0"/>
    <n v="0"/>
    <n v="0"/>
    <n v="0"/>
    <n v="0"/>
    <n v="0"/>
    <n v="0"/>
    <n v="0"/>
    <n v="0"/>
    <n v="0"/>
    <n v="23383.93"/>
    <n v="0"/>
    <s v="FED HOUSNG &amp; COMM DEV FND"/>
    <s v="FHCD SHORELINE COMPASS RC C15"/>
    <s v="DEFAULT"/>
    <s v="Default"/>
  </r>
  <r>
    <x v="0"/>
    <s v="1125685"/>
    <s v="000000"/>
    <x v="9"/>
    <s v="0000000"/>
    <n v="2015"/>
    <x v="0"/>
    <x v="9"/>
    <n v="0"/>
    <n v="0"/>
    <n v="0"/>
    <n v="0"/>
    <n v="0"/>
    <s v="N/A"/>
    <n v="0"/>
    <n v="0"/>
    <n v="0"/>
    <n v="0"/>
    <n v="0"/>
    <n v="0"/>
    <n v="0"/>
    <n v="0"/>
    <n v="0"/>
    <n v="0"/>
    <n v="0"/>
    <n v="0"/>
    <n v="0"/>
    <s v="FED HOUSNG &amp; COMM DEV FND"/>
    <s v="FHCD SHORELINE COMPASS RC C15"/>
    <s v="DEFAULT"/>
    <s v="Default"/>
  </r>
  <r>
    <x v="0"/>
    <s v="1125685"/>
    <s v="000000"/>
    <x v="29"/>
    <s v="0000000"/>
    <n v="2015"/>
    <x v="1"/>
    <x v="29"/>
    <n v="0"/>
    <n v="0"/>
    <n v="0"/>
    <n v="0"/>
    <n v="0"/>
    <s v="N/A"/>
    <n v="0"/>
    <n v="0"/>
    <n v="0"/>
    <n v="0"/>
    <n v="0"/>
    <n v="0"/>
    <n v="0"/>
    <n v="0"/>
    <n v="0"/>
    <n v="0"/>
    <n v="0"/>
    <n v="0"/>
    <n v="0"/>
    <s v="FED HOUSNG &amp; COMM DEV FND"/>
    <s v="FHCD SHORELINE COMPASS RC C15"/>
    <s v="DEFAULT"/>
    <s v="Default"/>
  </r>
  <r>
    <x v="0"/>
    <s v="1125685"/>
    <s v="350047"/>
    <x v="55"/>
    <s v="0000000"/>
    <n v="2015"/>
    <x v="4"/>
    <x v="55"/>
    <n v="0"/>
    <n v="0"/>
    <n v="-23383.93"/>
    <n v="0"/>
    <n v="23383.93"/>
    <s v="N/A"/>
    <n v="0"/>
    <n v="0"/>
    <n v="0"/>
    <n v="0"/>
    <n v="0"/>
    <n v="0"/>
    <n v="0"/>
    <n v="0"/>
    <n v="0"/>
    <n v="0"/>
    <n v="0"/>
    <n v="-23383.93"/>
    <n v="0"/>
    <s v="FED HOUSNG &amp; COMM DEV FND"/>
    <s v="FHCD SHORELINE COMPASS RC C15"/>
    <s v="PROGRAM YEAR PROJECTS"/>
    <s v="Default"/>
  </r>
  <r>
    <x v="0"/>
    <s v="1125685"/>
    <s v="350047"/>
    <x v="108"/>
    <s v="5590000"/>
    <n v="2015"/>
    <x v="3"/>
    <x v="108"/>
    <n v="0"/>
    <n v="0"/>
    <n v="23383.93"/>
    <n v="0"/>
    <n v="-23383.93"/>
    <s v="N/A"/>
    <n v="0"/>
    <n v="0"/>
    <n v="0"/>
    <n v="0"/>
    <n v="0"/>
    <n v="0"/>
    <n v="0"/>
    <n v="0"/>
    <n v="0"/>
    <n v="0"/>
    <n v="0"/>
    <n v="23383.93"/>
    <n v="0"/>
    <s v="FED HOUSNG &amp; COMM DEV FND"/>
    <s v="FHCD SHORELINE COMPASS RC C15"/>
    <s v="PROGRAM YEAR PROJECTS"/>
    <s v="HOUSING AND COMMUNITY DEVELOPMENT"/>
  </r>
  <r>
    <x v="0"/>
    <s v="1125686"/>
    <s v="000000"/>
    <x v="6"/>
    <s v="0000000"/>
    <n v="2015"/>
    <x v="0"/>
    <x v="6"/>
    <n v="0"/>
    <n v="0"/>
    <n v="0"/>
    <n v="0"/>
    <n v="0"/>
    <s v="N/A"/>
    <n v="0"/>
    <n v="0"/>
    <n v="0"/>
    <n v="0"/>
    <n v="7500"/>
    <n v="0"/>
    <n v="0"/>
    <n v="7500"/>
    <n v="0"/>
    <n v="-7500"/>
    <n v="-7500"/>
    <n v="0"/>
    <n v="0"/>
    <s v="FED HOUSNG &amp; COMM DEV FND"/>
    <s v="FHCD KC BAR ASSN HSG JSTC C15"/>
    <s v="DEFAULT"/>
    <s v="Default"/>
  </r>
  <r>
    <x v="0"/>
    <s v="1125686"/>
    <s v="000000"/>
    <x v="9"/>
    <s v="0000000"/>
    <n v="2015"/>
    <x v="0"/>
    <x v="9"/>
    <n v="0"/>
    <n v="0"/>
    <n v="7500"/>
    <n v="0"/>
    <n v="-7500"/>
    <s v="N/A"/>
    <n v="0"/>
    <n v="0"/>
    <n v="0"/>
    <n v="0"/>
    <n v="0"/>
    <n v="0"/>
    <n v="0"/>
    <n v="0"/>
    <n v="0"/>
    <n v="-7500"/>
    <n v="7500"/>
    <n v="7500"/>
    <n v="0"/>
    <s v="FED HOUSNG &amp; COMM DEV FND"/>
    <s v="FHCD KC BAR ASSN HSG JSTC C15"/>
    <s v="DEFAULT"/>
    <s v="Default"/>
  </r>
  <r>
    <x v="0"/>
    <s v="1125686"/>
    <s v="000000"/>
    <x v="29"/>
    <s v="0000000"/>
    <n v="2015"/>
    <x v="1"/>
    <x v="29"/>
    <n v="0"/>
    <n v="0"/>
    <n v="0"/>
    <n v="0"/>
    <n v="0"/>
    <s v="N/A"/>
    <n v="0"/>
    <n v="0"/>
    <n v="0"/>
    <n v="0"/>
    <n v="0"/>
    <n v="0"/>
    <n v="0"/>
    <n v="0"/>
    <n v="0"/>
    <n v="7500"/>
    <n v="-7500"/>
    <n v="0"/>
    <n v="0"/>
    <s v="FED HOUSNG &amp; COMM DEV FND"/>
    <s v="FHCD KC BAR ASSN HSG JSTC C15"/>
    <s v="DEFAULT"/>
    <s v="Default"/>
  </r>
  <r>
    <x v="0"/>
    <s v="1125686"/>
    <s v="350047"/>
    <x v="55"/>
    <s v="0000000"/>
    <n v="2015"/>
    <x v="4"/>
    <x v="55"/>
    <n v="0"/>
    <n v="0"/>
    <n v="-30000"/>
    <n v="0"/>
    <n v="30000"/>
    <s v="N/A"/>
    <n v="0"/>
    <n v="0"/>
    <n v="0"/>
    <n v="0"/>
    <n v="-7500"/>
    <n v="0"/>
    <n v="0"/>
    <n v="-7500"/>
    <n v="0"/>
    <n v="7500"/>
    <n v="-15000"/>
    <n v="-7500"/>
    <n v="0"/>
    <s v="FED HOUSNG &amp; COMM DEV FND"/>
    <s v="FHCD KC BAR ASSN HSG JSTC C15"/>
    <s v="PROGRAM YEAR PROJECTS"/>
    <s v="Default"/>
  </r>
  <r>
    <x v="0"/>
    <s v="1125686"/>
    <s v="350047"/>
    <x v="108"/>
    <s v="5590000"/>
    <n v="2015"/>
    <x v="3"/>
    <x v="108"/>
    <n v="0"/>
    <n v="0"/>
    <n v="30000"/>
    <n v="0"/>
    <n v="-30000"/>
    <s v="N/A"/>
    <n v="0"/>
    <n v="0"/>
    <n v="0"/>
    <n v="0"/>
    <n v="7500"/>
    <n v="0"/>
    <n v="0"/>
    <n v="7500"/>
    <n v="0"/>
    <n v="7500"/>
    <n v="0"/>
    <n v="7500"/>
    <n v="0"/>
    <s v="FED HOUSNG &amp; COMM DEV FND"/>
    <s v="FHCD KC BAR ASSN HSG JSTC C15"/>
    <s v="PROGRAM YEAR PROJECTS"/>
    <s v="HOUSING AND COMMUNITY DEVELOPMENT"/>
  </r>
  <r>
    <x v="0"/>
    <s v="1125687"/>
    <s v="000000"/>
    <x v="6"/>
    <s v="0000000"/>
    <n v="2015"/>
    <x v="0"/>
    <x v="6"/>
    <n v="0"/>
    <n v="0"/>
    <n v="2048.5100000000002"/>
    <n v="0"/>
    <n v="-2048.5100000000002"/>
    <s v="N/A"/>
    <n v="0"/>
    <n v="142.28"/>
    <n v="656.72"/>
    <n v="247.74"/>
    <n v="895.77"/>
    <n v="60.97"/>
    <n v="1206.43"/>
    <n v="41.62"/>
    <n v="373.15000000000003"/>
    <n v="673.75"/>
    <n v="-4298.43"/>
    <n v="2048.5100000000002"/>
    <n v="0"/>
    <s v="FED HOUSNG &amp; COMM DEV FND"/>
    <s v="FHCD KENMORE NE 181ST ST C15"/>
    <s v="DEFAULT"/>
    <s v="Default"/>
  </r>
  <r>
    <x v="0"/>
    <s v="1125687"/>
    <s v="000000"/>
    <x v="9"/>
    <s v="0000000"/>
    <n v="2015"/>
    <x v="0"/>
    <x v="9"/>
    <n v="0"/>
    <n v="0"/>
    <n v="942.21"/>
    <n v="0"/>
    <n v="-942.21"/>
    <s v="N/A"/>
    <n v="0"/>
    <n v="0"/>
    <n v="802.84"/>
    <n v="78.960000000000008"/>
    <n v="-326.7"/>
    <n v="350.85"/>
    <n v="-905.95"/>
    <n v="60.97"/>
    <n v="188.78"/>
    <n v="174.25"/>
    <n v="-424"/>
    <n v="942.21"/>
    <n v="0"/>
    <s v="FED HOUSNG &amp; COMM DEV FND"/>
    <s v="FHCD KENMORE NE 181ST ST C15"/>
    <s v="DEFAULT"/>
    <s v="Default"/>
  </r>
  <r>
    <x v="0"/>
    <s v="1125687"/>
    <s v="000000"/>
    <x v="29"/>
    <s v="0000000"/>
    <n v="2015"/>
    <x v="1"/>
    <x v="29"/>
    <n v="0"/>
    <n v="0"/>
    <n v="-942.21"/>
    <n v="0"/>
    <n v="942.21"/>
    <s v="N/A"/>
    <n v="60.980000000000004"/>
    <n v="-60.980000000000004"/>
    <n v="-555.1"/>
    <n v="0"/>
    <n v="0"/>
    <n v="-60.97"/>
    <n v="616.07000000000005"/>
    <n v="0"/>
    <n v="0"/>
    <n v="-424"/>
    <n v="424"/>
    <n v="-942.21"/>
    <n v="0"/>
    <s v="FED HOUSNG &amp; COMM DEV FND"/>
    <s v="FHCD KENMORE NE 181ST ST C15"/>
    <s v="DEFAULT"/>
    <s v="Default"/>
  </r>
  <r>
    <x v="0"/>
    <s v="1125687"/>
    <s v="350047"/>
    <x v="55"/>
    <s v="0000000"/>
    <n v="2015"/>
    <x v="4"/>
    <x v="55"/>
    <n v="0"/>
    <n v="0"/>
    <n v="-7892.09"/>
    <n v="0"/>
    <n v="7892.09"/>
    <s v="N/A"/>
    <n v="-60.980000000000004"/>
    <n v="-81.3"/>
    <n v="-904.46"/>
    <n v="-326.7"/>
    <n v="-569.07000000000005"/>
    <n v="-350.85"/>
    <n v="-916.55000000000007"/>
    <n v="-102.59"/>
    <n v="-561.93000000000006"/>
    <n v="-424"/>
    <n v="-1545.15"/>
    <n v="-2048.5100000000002"/>
    <n v="0"/>
    <s v="FED HOUSNG &amp; COMM DEV FND"/>
    <s v="FHCD KENMORE NE 181ST ST C15"/>
    <s v="PROGRAM YEAR PROJECTS"/>
    <s v="Default"/>
  </r>
  <r>
    <x v="0"/>
    <s v="1125687"/>
    <s v="350047"/>
    <x v="38"/>
    <s v="5590000"/>
    <n v="2015"/>
    <x v="3"/>
    <x v="38"/>
    <n v="0"/>
    <n v="0"/>
    <n v="5461.08"/>
    <n v="0"/>
    <n v="-5461.08"/>
    <s v="N/A"/>
    <n v="60.980000000000004"/>
    <n v="636.4"/>
    <n v="243.89000000000001"/>
    <n v="123.41"/>
    <n v="548.75"/>
    <n v="81.290000000000006"/>
    <n v="916.55000000000007"/>
    <n v="102.59"/>
    <n v="561.93000000000006"/>
    <n v="811.67000000000007"/>
    <n v="561.94000000000005"/>
    <n v="811.68000000000006"/>
    <n v="0"/>
    <s v="FED HOUSNG &amp; COMM DEV FND"/>
    <s v="FHCD KENMORE NE 181ST ST C15"/>
    <s v="PROGRAM YEAR PROJECTS"/>
    <s v="HOUSING AND COMMUNITY DEVELOPMENT"/>
  </r>
  <r>
    <x v="0"/>
    <s v="1125687"/>
    <s v="350047"/>
    <x v="105"/>
    <s v="5590000"/>
    <n v="2015"/>
    <x v="3"/>
    <x v="105"/>
    <n v="0"/>
    <n v="0"/>
    <n v="101.62"/>
    <n v="0"/>
    <n v="-101.62"/>
    <s v="N/A"/>
    <n v="0"/>
    <n v="0"/>
    <n v="0"/>
    <n v="81.3"/>
    <n v="20.32"/>
    <n v="0"/>
    <n v="0"/>
    <n v="0"/>
    <n v="0"/>
    <n v="0"/>
    <n v="0"/>
    <n v="0"/>
    <n v="0"/>
    <s v="FED HOUSNG &amp; COMM DEV FND"/>
    <s v="FHCD KENMORE NE 181ST ST C15"/>
    <s v="PROGRAM YEAR PROJECTS"/>
    <s v="HOUSING AND COMMUNITY DEVELOPMENT"/>
  </r>
  <r>
    <x v="0"/>
    <s v="1125687"/>
    <s v="350047"/>
    <x v="70"/>
    <s v="5590000"/>
    <n v="2015"/>
    <x v="3"/>
    <x v="70"/>
    <n v="0"/>
    <n v="0"/>
    <n v="1229.1300000000001"/>
    <n v="0"/>
    <n v="-1229.1300000000001"/>
    <s v="N/A"/>
    <n v="0"/>
    <n v="0"/>
    <n v="66.05"/>
    <n v="50.71"/>
    <n v="0"/>
    <n v="159.88"/>
    <n v="0"/>
    <n v="0"/>
    <n v="218.31"/>
    <n v="462.96000000000004"/>
    <n v="0"/>
    <n v="271.22000000000003"/>
    <n v="0"/>
    <s v="FED HOUSNG &amp; COMM DEV FND"/>
    <s v="FHCD KENMORE NE 181ST ST C15"/>
    <s v="PROGRAM YEAR PROJECTS"/>
    <s v="HOUSING AND COMMUNITY DEVELOPMENT"/>
  </r>
  <r>
    <x v="0"/>
    <s v="1125687"/>
    <s v="350047"/>
    <x v="71"/>
    <s v="5590000"/>
    <n v="2015"/>
    <x v="3"/>
    <x v="71"/>
    <n v="0"/>
    <n v="0"/>
    <n v="413.36"/>
    <n v="0"/>
    <n v="-413.36"/>
    <s v="N/A"/>
    <n v="0"/>
    <n v="0"/>
    <n v="17.89"/>
    <n v="23.84"/>
    <n v="0"/>
    <n v="49.78"/>
    <n v="0"/>
    <n v="0"/>
    <n v="85.19"/>
    <n v="109.97"/>
    <n v="0"/>
    <n v="126.69"/>
    <n v="0"/>
    <s v="FED HOUSNG &amp; COMM DEV FND"/>
    <s v="FHCD KENMORE NE 181ST ST C15"/>
    <s v="PROGRAM YEAR PROJECTS"/>
    <s v="HOUSING AND COMMUNITY DEVELOPMENT"/>
  </r>
  <r>
    <x v="0"/>
    <s v="1125687"/>
    <s v="350047"/>
    <x v="72"/>
    <s v="5590000"/>
    <n v="2015"/>
    <x v="3"/>
    <x v="72"/>
    <n v="0"/>
    <n v="0"/>
    <n v="576.15"/>
    <n v="0"/>
    <n v="-576.15"/>
    <s v="N/A"/>
    <n v="0"/>
    <n v="0"/>
    <n v="21.53"/>
    <n v="28.69"/>
    <n v="0"/>
    <n v="59.9"/>
    <n v="0"/>
    <n v="0"/>
    <n v="120.5"/>
    <n v="160.55000000000001"/>
    <n v="0"/>
    <n v="184.98"/>
    <n v="0"/>
    <s v="FED HOUSNG &amp; COMM DEV FND"/>
    <s v="FHCD KENMORE NE 181ST ST C15"/>
    <s v="PROGRAM YEAR PROJECTS"/>
    <s v="HOUSING AND COMMUNITY DEVELOPMENT"/>
  </r>
  <r>
    <x v="0"/>
    <s v="1125687"/>
    <s v="350047"/>
    <x v="108"/>
    <s v="5590000"/>
    <n v="2015"/>
    <x v="3"/>
    <x v="108"/>
    <n v="0"/>
    <n v="0"/>
    <n v="18.75"/>
    <n v="0"/>
    <n v="-18.75"/>
    <s v="N/A"/>
    <n v="0"/>
    <n v="0"/>
    <n v="18.75"/>
    <n v="0"/>
    <n v="0"/>
    <n v="0"/>
    <n v="0"/>
    <n v="0"/>
    <n v="0"/>
    <n v="0"/>
    <n v="0"/>
    <n v="0"/>
    <n v="0"/>
    <s v="FED HOUSNG &amp; COMM DEV FND"/>
    <s v="FHCD KENMORE NE 181ST ST C15"/>
    <s v="PROGRAM YEAR PROJECTS"/>
    <s v="HOUSING AND COMMUNITY DEVELOPMENT"/>
  </r>
  <r>
    <x v="0"/>
    <s v="1125687"/>
    <s v="350047"/>
    <x v="42"/>
    <s v="5590000"/>
    <n v="2015"/>
    <x v="3"/>
    <x v="42"/>
    <n v="0"/>
    <n v="0"/>
    <n v="92"/>
    <n v="0"/>
    <n v="-92"/>
    <s v="N/A"/>
    <n v="0"/>
    <n v="0"/>
    <n v="0"/>
    <n v="0"/>
    <n v="0"/>
    <n v="0"/>
    <n v="0"/>
    <n v="0"/>
    <n v="0"/>
    <n v="0"/>
    <n v="92"/>
    <n v="0"/>
    <n v="0"/>
    <s v="FED HOUSNG &amp; COMM DEV FND"/>
    <s v="FHCD KENMORE NE 181ST ST C15"/>
    <s v="PROGRAM YEAR PROJECTS"/>
    <s v="HOUSING AND COMMUNITY DEVELOPMENT"/>
  </r>
  <r>
    <x v="0"/>
    <s v="1125711"/>
    <s v="000000"/>
    <x v="6"/>
    <s v="0000000"/>
    <n v="2015"/>
    <x v="0"/>
    <x v="6"/>
    <n v="0"/>
    <n v="0"/>
    <n v="422836"/>
    <n v="0"/>
    <n v="-422836"/>
    <s v="N/A"/>
    <n v="0"/>
    <n v="0"/>
    <n v="0"/>
    <n v="0"/>
    <n v="0"/>
    <n v="0"/>
    <n v="0"/>
    <n v="0"/>
    <n v="0"/>
    <n v="1954990.9300000002"/>
    <n v="-1954990.9300000002"/>
    <n v="422836"/>
    <n v="0"/>
    <s v="FED HOUSNG &amp; COMM DEV FND"/>
    <s v="FHCD CHA - COMPASS-HQ15"/>
    <s v="DEFAULT"/>
    <s v="Default"/>
  </r>
  <r>
    <x v="0"/>
    <s v="1125711"/>
    <s v="000000"/>
    <x v="9"/>
    <s v="0000000"/>
    <n v="2015"/>
    <x v="0"/>
    <x v="9"/>
    <n v="0"/>
    <n v="0"/>
    <n v="0"/>
    <n v="0"/>
    <n v="0"/>
    <s v="N/A"/>
    <n v="0"/>
    <n v="0"/>
    <n v="0"/>
    <n v="0"/>
    <n v="0"/>
    <n v="0"/>
    <n v="0"/>
    <n v="0"/>
    <n v="0"/>
    <n v="-2398.09"/>
    <n v="2398.09"/>
    <n v="0"/>
    <n v="0"/>
    <s v="FED HOUSNG &amp; COMM DEV FND"/>
    <s v="FHCD CHA - COMPASS-HQ15"/>
    <s v="DEFAULT"/>
    <s v="Default"/>
  </r>
  <r>
    <x v="0"/>
    <s v="1125711"/>
    <s v="000000"/>
    <x v="29"/>
    <s v="0000000"/>
    <n v="2015"/>
    <x v="1"/>
    <x v="29"/>
    <n v="0"/>
    <n v="0"/>
    <n v="0"/>
    <n v="0"/>
    <n v="0"/>
    <s v="N/A"/>
    <n v="0"/>
    <n v="0"/>
    <n v="0"/>
    <n v="0"/>
    <n v="0"/>
    <n v="0"/>
    <n v="0"/>
    <n v="0"/>
    <n v="0"/>
    <n v="-936323.84"/>
    <n v="936323.84"/>
    <n v="0"/>
    <n v="0"/>
    <s v="FED HOUSNG &amp; COMM DEV FND"/>
    <s v="FHCD CHA - COMPASS-HQ15"/>
    <s v="DEFAULT"/>
    <s v="Default"/>
  </r>
  <r>
    <x v="0"/>
    <s v="1125711"/>
    <s v="350007"/>
    <x v="43"/>
    <s v="0000000"/>
    <n v="2015"/>
    <x v="4"/>
    <x v="43"/>
    <n v="0"/>
    <n v="0"/>
    <n v="-1439105"/>
    <n v="0"/>
    <n v="1439105"/>
    <s v="N/A"/>
    <n v="0"/>
    <n v="0"/>
    <n v="0"/>
    <n v="0"/>
    <n v="0"/>
    <n v="0"/>
    <n v="0"/>
    <n v="0"/>
    <n v="0"/>
    <n v="-1016269"/>
    <n v="0"/>
    <n v="-422836"/>
    <n v="0"/>
    <s v="FED HOUSNG &amp; COMM DEV FND"/>
    <s v="FHCD CHA - COMPASS-HQ15"/>
    <s v="HOME SBRCPNT UNALL"/>
    <s v="Default"/>
  </r>
  <r>
    <x v="0"/>
    <s v="1125711"/>
    <s v="350007"/>
    <x v="108"/>
    <s v="5590000"/>
    <n v="2015"/>
    <x v="3"/>
    <x v="108"/>
    <n v="0"/>
    <n v="0"/>
    <n v="1439105"/>
    <n v="0"/>
    <n v="-1439105"/>
    <s v="N/A"/>
    <n v="0"/>
    <n v="0"/>
    <n v="0"/>
    <n v="0"/>
    <n v="0"/>
    <n v="0"/>
    <n v="0"/>
    <n v="0"/>
    <n v="0"/>
    <n v="1016269"/>
    <n v="0"/>
    <n v="422836"/>
    <n v="0"/>
    <s v="FED HOUSNG &amp; COMM DEV FND"/>
    <s v="FHCD CHA - COMPASS-HQ15"/>
    <s v="HOME SBRCPNT UNALL"/>
    <s v="HOUSING AND COMMUNITY DEVELOPMENT"/>
  </r>
  <r>
    <x v="0"/>
    <s v="1125712"/>
    <s v="000000"/>
    <x v="6"/>
    <s v="0000000"/>
    <n v="2015"/>
    <x v="0"/>
    <x v="6"/>
    <n v="0"/>
    <n v="0"/>
    <n v="503460.85000000003"/>
    <n v="0"/>
    <n v="-503460.85000000003"/>
    <s v="N/A"/>
    <n v="0"/>
    <n v="0"/>
    <n v="0"/>
    <n v="0"/>
    <n v="0"/>
    <n v="0"/>
    <n v="0"/>
    <n v="0"/>
    <n v="0"/>
    <n v="0"/>
    <n v="0"/>
    <n v="503460.85000000003"/>
    <n v="0"/>
    <s v="FED HOUSNG &amp; COMM DEV FND"/>
    <s v="FHCD PROVIDENDE RMD SENIOR-HQ"/>
    <s v="DEFAULT"/>
    <s v="Default"/>
  </r>
  <r>
    <x v="0"/>
    <s v="1125712"/>
    <s v="000000"/>
    <x v="9"/>
    <s v="0000000"/>
    <n v="2015"/>
    <x v="0"/>
    <x v="9"/>
    <n v="0"/>
    <n v="0"/>
    <n v="59117.8"/>
    <n v="0"/>
    <n v="-59117.8"/>
    <s v="N/A"/>
    <n v="0"/>
    <n v="0"/>
    <n v="0"/>
    <n v="0"/>
    <n v="0"/>
    <n v="0"/>
    <n v="0"/>
    <n v="0"/>
    <n v="0"/>
    <n v="0"/>
    <n v="0"/>
    <n v="59117.8"/>
    <n v="0"/>
    <s v="FED HOUSNG &amp; COMM DEV FND"/>
    <s v="FHCD PROVIDENDE RMD SENIOR-HQ"/>
    <s v="DEFAULT"/>
    <s v="Default"/>
  </r>
  <r>
    <x v="0"/>
    <s v="1125712"/>
    <s v="000000"/>
    <x v="29"/>
    <s v="0000000"/>
    <n v="2015"/>
    <x v="1"/>
    <x v="29"/>
    <n v="0"/>
    <n v="0"/>
    <n v="-59117.8"/>
    <n v="0"/>
    <n v="59117.8"/>
    <s v="N/A"/>
    <n v="0"/>
    <n v="0"/>
    <n v="0"/>
    <n v="0"/>
    <n v="0"/>
    <n v="0"/>
    <n v="0"/>
    <n v="0"/>
    <n v="0"/>
    <n v="0"/>
    <n v="0"/>
    <n v="-59117.8"/>
    <n v="0"/>
    <s v="FED HOUSNG &amp; COMM DEV FND"/>
    <s v="FHCD PROVIDENDE RMD SENIOR-HQ"/>
    <s v="DEFAULT"/>
    <s v="Default"/>
  </r>
  <r>
    <x v="0"/>
    <s v="1125712"/>
    <s v="350007"/>
    <x v="43"/>
    <s v="0000000"/>
    <n v="2015"/>
    <x v="4"/>
    <x v="43"/>
    <n v="0"/>
    <n v="0"/>
    <n v="-503460.85000000003"/>
    <n v="0"/>
    <n v="503460.85000000003"/>
    <s v="N/A"/>
    <n v="0"/>
    <n v="0"/>
    <n v="0"/>
    <n v="0"/>
    <n v="0"/>
    <n v="0"/>
    <n v="0"/>
    <n v="0"/>
    <n v="0"/>
    <n v="0"/>
    <n v="0"/>
    <n v="-503460.85000000003"/>
    <n v="0"/>
    <s v="FED HOUSNG &amp; COMM DEV FND"/>
    <s v="FHCD PROVIDENDE RMD SENIOR-HQ"/>
    <s v="HOME SBRCPNT UNALL"/>
    <s v="Default"/>
  </r>
  <r>
    <x v="0"/>
    <s v="1125712"/>
    <s v="350007"/>
    <x v="108"/>
    <s v="5590000"/>
    <n v="2015"/>
    <x v="3"/>
    <x v="108"/>
    <n v="0"/>
    <n v="0"/>
    <n v="503460.85000000003"/>
    <n v="0"/>
    <n v="-503460.85000000003"/>
    <s v="N/A"/>
    <n v="0"/>
    <n v="0"/>
    <n v="0"/>
    <n v="0"/>
    <n v="0"/>
    <n v="0"/>
    <n v="0"/>
    <n v="0"/>
    <n v="0"/>
    <n v="0"/>
    <n v="0"/>
    <n v="503460.85000000003"/>
    <n v="0"/>
    <s v="FED HOUSNG &amp; COMM DEV FND"/>
    <s v="FHCD PROVIDENDE RMD SENIOR-HQ"/>
    <s v="HOME SBRCPNT UNALL"/>
    <s v="HOUSING AND COMMUNITY DEVELOPMENT"/>
  </r>
  <r>
    <x v="0"/>
    <s v="1125726"/>
    <s v="000000"/>
    <x v="6"/>
    <s v="0000000"/>
    <n v="2015"/>
    <x v="0"/>
    <x v="6"/>
    <n v="0"/>
    <n v="0"/>
    <n v="0"/>
    <n v="0"/>
    <n v="0"/>
    <s v="N/A"/>
    <n v="0"/>
    <n v="10775.1"/>
    <n v="0"/>
    <n v="0"/>
    <n v="0"/>
    <n v="-10952.300000000001"/>
    <n v="10597.9"/>
    <n v="-10597.9"/>
    <n v="177.20000000000002"/>
    <n v="0"/>
    <n v="0"/>
    <n v="0"/>
    <n v="0"/>
    <s v="FED HOUSNG &amp; COMM DEV FND"/>
    <s v="FHCD JONATHAN LEGG"/>
    <s v="DEFAULT"/>
    <s v="Default"/>
  </r>
  <r>
    <x v="0"/>
    <s v="1125726"/>
    <s v="000000"/>
    <x v="9"/>
    <s v="0000000"/>
    <n v="2015"/>
    <x v="0"/>
    <x v="9"/>
    <n v="0"/>
    <n v="0"/>
    <n v="0"/>
    <n v="0"/>
    <n v="0"/>
    <s v="N/A"/>
    <n v="0.01"/>
    <n v="-0.01"/>
    <n v="0"/>
    <n v="0"/>
    <n v="0"/>
    <n v="10775.1"/>
    <n v="-21195.8"/>
    <n v="10597.9"/>
    <n v="-177.20000000000002"/>
    <n v="0"/>
    <n v="0"/>
    <n v="0"/>
    <n v="0"/>
    <s v="FED HOUSNG &amp; COMM DEV FND"/>
    <s v="FHCD JONATHAN LEGG"/>
    <s v="DEFAULT"/>
    <s v="Default"/>
  </r>
  <r>
    <x v="0"/>
    <s v="1125726"/>
    <s v="000000"/>
    <x v="29"/>
    <s v="0000000"/>
    <n v="2015"/>
    <x v="1"/>
    <x v="29"/>
    <n v="0"/>
    <n v="0"/>
    <n v="177.20000000000002"/>
    <n v="0"/>
    <n v="-177.20000000000002"/>
    <s v="N/A"/>
    <n v="22.06"/>
    <n v="-22.06"/>
    <n v="0"/>
    <n v="-10597.9"/>
    <n v="0"/>
    <n v="10775.1"/>
    <n v="0"/>
    <n v="0"/>
    <n v="0"/>
    <n v="0"/>
    <n v="0"/>
    <n v="0"/>
    <n v="0"/>
    <s v="FED HOUSNG &amp; COMM DEV FND"/>
    <s v="FHCD JONATHAN LEGG"/>
    <s v="DEFAULT"/>
    <s v="Default"/>
  </r>
  <r>
    <x v="0"/>
    <s v="1125726"/>
    <s v="350002"/>
    <x v="43"/>
    <s v="0000000"/>
    <n v="2015"/>
    <x v="4"/>
    <x v="43"/>
    <n v="0"/>
    <n v="0"/>
    <n v="-10597.9"/>
    <n v="0"/>
    <n v="10597.9"/>
    <s v="N/A"/>
    <n v="-22.07"/>
    <n v="22.07"/>
    <n v="0"/>
    <n v="-10597.9"/>
    <n v="0"/>
    <n v="-10597.9"/>
    <n v="10597.9"/>
    <n v="0"/>
    <n v="0"/>
    <n v="0"/>
    <n v="0"/>
    <n v="0"/>
    <n v="0"/>
    <s v="FED HOUSNG &amp; COMM DEV FND"/>
    <s v="FHCD JONATHAN LEGG"/>
    <s v="IDIS HOME OWNERS REHAB"/>
    <s v="Default"/>
  </r>
  <r>
    <x v="0"/>
    <s v="1125726"/>
    <s v="350002"/>
    <x v="37"/>
    <s v="0000000"/>
    <n v="2015"/>
    <x v="4"/>
    <x v="37"/>
    <n v="0"/>
    <n v="0"/>
    <n v="-177.20000000000002"/>
    <n v="0"/>
    <n v="177.20000000000002"/>
    <s v="N/A"/>
    <n v="0"/>
    <n v="-10775.1"/>
    <n v="0"/>
    <n v="10597.9"/>
    <n v="0"/>
    <n v="0"/>
    <n v="0"/>
    <n v="0"/>
    <n v="0"/>
    <n v="0"/>
    <n v="0"/>
    <n v="0"/>
    <n v="0"/>
    <s v="FED HOUSNG &amp; COMM DEV FND"/>
    <s v="FHCD JONATHAN LEGG"/>
    <s v="IDIS HOME OWNERS REHAB"/>
    <s v="Default"/>
  </r>
  <r>
    <x v="0"/>
    <s v="1125726"/>
    <s v="350002"/>
    <x v="108"/>
    <s v="5590000"/>
    <n v="2015"/>
    <x v="3"/>
    <x v="108"/>
    <n v="0"/>
    <n v="0"/>
    <n v="10775.1"/>
    <n v="0"/>
    <n v="-10775.1"/>
    <s v="N/A"/>
    <n v="177.20000000000002"/>
    <n v="10597.9"/>
    <n v="0"/>
    <n v="0"/>
    <n v="0"/>
    <n v="0"/>
    <n v="0"/>
    <n v="0"/>
    <n v="0"/>
    <n v="0"/>
    <n v="0"/>
    <n v="0"/>
    <n v="0"/>
    <s v="FED HOUSNG &amp; COMM DEV FND"/>
    <s v="FHCD JONATHAN LEGG"/>
    <s v="IDIS HOME OWNERS REHAB"/>
    <s v="HOUSING AND COMMUNITY DEVELOPMENT"/>
  </r>
  <r>
    <x v="0"/>
    <s v="1125780"/>
    <s v="000000"/>
    <x v="6"/>
    <s v="0000000"/>
    <n v="2015"/>
    <x v="0"/>
    <x v="6"/>
    <n v="0"/>
    <n v="0"/>
    <n v="9639.75"/>
    <n v="0"/>
    <n v="-9639.75"/>
    <s v="N/A"/>
    <n v="0"/>
    <n v="0"/>
    <n v="0"/>
    <n v="0"/>
    <n v="0"/>
    <n v="0"/>
    <n v="12298.67"/>
    <n v="0"/>
    <n v="22596.880000000001"/>
    <n v="-34895.550000000003"/>
    <n v="0"/>
    <n v="9639.75"/>
    <n v="0"/>
    <s v="FED HOUSNG &amp; COMM DEV FND"/>
    <s v="FHCD KC RAPID HSG OUT CHILDR14"/>
    <s v="DEFAULT"/>
    <s v="Default"/>
  </r>
  <r>
    <x v="0"/>
    <s v="1125780"/>
    <s v="000000"/>
    <x v="9"/>
    <s v="0000000"/>
    <n v="2015"/>
    <x v="0"/>
    <x v="9"/>
    <n v="0"/>
    <n v="0"/>
    <n v="0"/>
    <n v="0"/>
    <n v="0"/>
    <s v="N/A"/>
    <n v="0"/>
    <n v="0"/>
    <n v="0"/>
    <n v="0"/>
    <n v="0"/>
    <n v="0"/>
    <n v="0"/>
    <n v="0"/>
    <n v="0"/>
    <n v="0"/>
    <n v="0"/>
    <n v="0"/>
    <n v="0"/>
    <s v="FED HOUSNG &amp; COMM DEV FND"/>
    <s v="FHCD KC RAPID HSG OUT CHILDR14"/>
    <s v="DEFAULT"/>
    <s v="Default"/>
  </r>
  <r>
    <x v="0"/>
    <s v="1125780"/>
    <s v="000000"/>
    <x v="29"/>
    <s v="0000000"/>
    <n v="2015"/>
    <x v="1"/>
    <x v="29"/>
    <n v="0"/>
    <n v="0"/>
    <n v="0"/>
    <n v="0"/>
    <n v="0"/>
    <s v="N/A"/>
    <n v="0"/>
    <n v="0"/>
    <n v="0"/>
    <n v="0"/>
    <n v="0"/>
    <n v="2496.3200000000002"/>
    <n v="-2496.3200000000002"/>
    <n v="0"/>
    <n v="0"/>
    <n v="0"/>
    <n v="0"/>
    <n v="0"/>
    <n v="0"/>
    <s v="FED HOUSNG &amp; COMM DEV FND"/>
    <s v="FHCD KC RAPID HSG OUT CHILDR14"/>
    <s v="DEFAULT"/>
    <s v="Default"/>
  </r>
  <r>
    <x v="0"/>
    <s v="1125780"/>
    <s v="350206"/>
    <x v="62"/>
    <s v="0000000"/>
    <n v="2015"/>
    <x v="4"/>
    <x v="62"/>
    <n v="0"/>
    <n v="0"/>
    <n v="-48017.39"/>
    <n v="0"/>
    <n v="48017.39"/>
    <s v="N/A"/>
    <n v="0"/>
    <n v="0"/>
    <n v="0"/>
    <n v="0"/>
    <n v="0"/>
    <n v="-2496.3200000000002"/>
    <n v="-9802.35"/>
    <n v="0"/>
    <n v="-22596.880000000001"/>
    <n v="0"/>
    <n v="0"/>
    <n v="-13121.84"/>
    <n v="0"/>
    <s v="FED HOUSNG &amp; COMM DEV FND"/>
    <s v="FHCD KC RAPID HSG OUT CHILDR14"/>
    <s v="ESG PROGRAM"/>
    <s v="Default"/>
  </r>
  <r>
    <x v="0"/>
    <s v="1125780"/>
    <s v="350206"/>
    <x v="108"/>
    <s v="5590000"/>
    <n v="2015"/>
    <x v="3"/>
    <x v="108"/>
    <n v="0"/>
    <n v="0"/>
    <n v="48017.39"/>
    <n v="0"/>
    <n v="-48017.39"/>
    <s v="N/A"/>
    <n v="0"/>
    <n v="0"/>
    <n v="0"/>
    <n v="0"/>
    <n v="0"/>
    <n v="2496.3200000000002"/>
    <n v="9802.35"/>
    <n v="0"/>
    <n v="22596.880000000001"/>
    <n v="0"/>
    <n v="3482.09"/>
    <n v="9639.75"/>
    <n v="0"/>
    <s v="FED HOUSNG &amp; COMM DEV FND"/>
    <s v="FHCD KC RAPID HSG OUT CHILDR14"/>
    <s v="ESG PROGRAM"/>
    <s v="HOUSING AND COMMUNITY DEVELOPMENT"/>
  </r>
  <r>
    <x v="0"/>
    <s v="1125804"/>
    <s v="000000"/>
    <x v="6"/>
    <s v="0000000"/>
    <n v="2015"/>
    <x v="0"/>
    <x v="6"/>
    <n v="0"/>
    <n v="0"/>
    <n v="0"/>
    <n v="0"/>
    <n v="0"/>
    <s v="N/A"/>
    <n v="0"/>
    <n v="3440.13"/>
    <n v="0"/>
    <n v="0"/>
    <n v="0"/>
    <n v="-3440.13"/>
    <n v="0"/>
    <n v="0"/>
    <n v="0"/>
    <n v="0"/>
    <n v="0"/>
    <n v="0"/>
    <n v="0"/>
    <s v="FED HOUSNG &amp; COMM DEV FND"/>
    <s v="FHCD JANET BRECHT"/>
    <s v="DEFAULT"/>
    <s v="Default"/>
  </r>
  <r>
    <x v="0"/>
    <s v="1125804"/>
    <s v="000000"/>
    <x v="9"/>
    <s v="0000000"/>
    <n v="2015"/>
    <x v="0"/>
    <x v="9"/>
    <n v="0"/>
    <n v="0"/>
    <n v="0"/>
    <n v="0"/>
    <n v="0"/>
    <s v="N/A"/>
    <n v="0"/>
    <n v="0"/>
    <n v="0"/>
    <n v="0"/>
    <n v="0"/>
    <n v="0"/>
    <n v="0"/>
    <n v="0"/>
    <n v="0"/>
    <n v="0"/>
    <n v="0"/>
    <n v="0"/>
    <n v="0"/>
    <s v="FED HOUSNG &amp; COMM DEV FND"/>
    <s v="FHCD JANET BRECHT"/>
    <s v="DEFAULT"/>
    <s v="Default"/>
  </r>
  <r>
    <x v="0"/>
    <s v="1125804"/>
    <s v="000000"/>
    <x v="29"/>
    <s v="0000000"/>
    <n v="2015"/>
    <x v="1"/>
    <x v="29"/>
    <n v="0"/>
    <n v="0"/>
    <n v="3440.13"/>
    <n v="0"/>
    <n v="-3440.13"/>
    <s v="N/A"/>
    <n v="0"/>
    <n v="0"/>
    <n v="0"/>
    <n v="0"/>
    <n v="0"/>
    <n v="3440.13"/>
    <n v="0"/>
    <n v="0"/>
    <n v="0"/>
    <n v="0"/>
    <n v="0"/>
    <n v="0"/>
    <n v="0"/>
    <s v="FED HOUSNG &amp; COMM DEV FND"/>
    <s v="FHCD JANET BRECHT"/>
    <s v="DEFAULT"/>
    <s v="Default"/>
  </r>
  <r>
    <x v="0"/>
    <s v="1125804"/>
    <s v="350002"/>
    <x v="37"/>
    <s v="0000000"/>
    <n v="2015"/>
    <x v="4"/>
    <x v="37"/>
    <n v="0"/>
    <n v="0"/>
    <n v="-3440.13"/>
    <n v="0"/>
    <n v="3440.13"/>
    <s v="N/A"/>
    <n v="0"/>
    <n v="-3440.13"/>
    <n v="0"/>
    <n v="0"/>
    <n v="0"/>
    <n v="0"/>
    <n v="0"/>
    <n v="0"/>
    <n v="0"/>
    <n v="0"/>
    <n v="0"/>
    <n v="0"/>
    <n v="0"/>
    <s v="FED HOUSNG &amp; COMM DEV FND"/>
    <s v="FHCD JANET BRECHT"/>
    <s v="IDIS HOME OWNERS REHAB"/>
    <s v="Default"/>
  </r>
  <r>
    <x v="0"/>
    <s v="1125804"/>
    <s v="350002"/>
    <x v="108"/>
    <s v="5590000"/>
    <n v="2015"/>
    <x v="3"/>
    <x v="108"/>
    <n v="0"/>
    <n v="0"/>
    <n v="3440.13"/>
    <n v="0"/>
    <n v="-3440.13"/>
    <s v="N/A"/>
    <n v="0"/>
    <n v="3440.13"/>
    <n v="0"/>
    <n v="0"/>
    <n v="0"/>
    <n v="0"/>
    <n v="0"/>
    <n v="0"/>
    <n v="0"/>
    <n v="0"/>
    <n v="0"/>
    <n v="0"/>
    <n v="0"/>
    <s v="FED HOUSNG &amp; COMM DEV FND"/>
    <s v="FHCD JANET BRECHT"/>
    <s v="IDIS HOME OWNERS REHAB"/>
    <s v="HOUSING AND COMMUNITY DEVELOPMENT"/>
  </r>
  <r>
    <x v="0"/>
    <s v="1125861"/>
    <s v="000000"/>
    <x v="6"/>
    <s v="0000000"/>
    <n v="2015"/>
    <x v="0"/>
    <x v="6"/>
    <n v="0"/>
    <n v="0"/>
    <n v="0"/>
    <n v="0"/>
    <n v="0"/>
    <s v="N/A"/>
    <n v="0"/>
    <n v="155.13"/>
    <n v="5891.1"/>
    <n v="-6046.2300000000005"/>
    <n v="0"/>
    <n v="0"/>
    <n v="0"/>
    <n v="0"/>
    <n v="0"/>
    <n v="0"/>
    <n v="0"/>
    <n v="0"/>
    <n v="0"/>
    <s v="FED HOUSNG &amp; COMM DEV FND"/>
    <s v="FHCD ANGELA KELLEY"/>
    <s v="DEFAULT"/>
    <s v="Default"/>
  </r>
  <r>
    <x v="0"/>
    <s v="1125861"/>
    <s v="000000"/>
    <x v="9"/>
    <s v="0000000"/>
    <n v="2015"/>
    <x v="0"/>
    <x v="9"/>
    <n v="0"/>
    <n v="0"/>
    <n v="0"/>
    <n v="0"/>
    <n v="0"/>
    <s v="N/A"/>
    <n v="0"/>
    <n v="0"/>
    <n v="0"/>
    <n v="0"/>
    <n v="0"/>
    <n v="0"/>
    <n v="0"/>
    <n v="0"/>
    <n v="0"/>
    <n v="0"/>
    <n v="0"/>
    <n v="0"/>
    <n v="0"/>
    <s v="FED HOUSNG &amp; COMM DEV FND"/>
    <s v="FHCD ANGELA KELLEY"/>
    <s v="DEFAULT"/>
    <s v="Default"/>
  </r>
  <r>
    <x v="0"/>
    <s v="1125861"/>
    <s v="000000"/>
    <x v="29"/>
    <s v="0000000"/>
    <n v="2015"/>
    <x v="1"/>
    <x v="29"/>
    <n v="0"/>
    <n v="0"/>
    <n v="0"/>
    <n v="0"/>
    <n v="0"/>
    <s v="N/A"/>
    <n v="0"/>
    <n v="0"/>
    <n v="0"/>
    <n v="0"/>
    <n v="0"/>
    <n v="0"/>
    <n v="0"/>
    <n v="0"/>
    <n v="0"/>
    <n v="0"/>
    <n v="0"/>
    <n v="0"/>
    <n v="0"/>
    <s v="FED HOUSNG &amp; COMM DEV FND"/>
    <s v="FHCD ANGELA KELLEY"/>
    <s v="DEFAULT"/>
    <s v="Default"/>
  </r>
  <r>
    <x v="0"/>
    <s v="1125861"/>
    <s v="350002"/>
    <x v="43"/>
    <s v="0000000"/>
    <n v="2015"/>
    <x v="4"/>
    <x v="43"/>
    <n v="0"/>
    <n v="0"/>
    <n v="-5891.1"/>
    <n v="0"/>
    <n v="5891.1"/>
    <s v="N/A"/>
    <n v="0"/>
    <n v="0"/>
    <n v="-5891.1"/>
    <n v="0"/>
    <n v="0"/>
    <n v="0"/>
    <n v="0"/>
    <n v="0"/>
    <n v="0"/>
    <n v="0"/>
    <n v="0"/>
    <n v="0"/>
    <n v="0"/>
    <s v="FED HOUSNG &amp; COMM DEV FND"/>
    <s v="FHCD ANGELA KELLEY"/>
    <s v="IDIS HOME OWNERS REHAB"/>
    <s v="Default"/>
  </r>
  <r>
    <x v="0"/>
    <s v="1125861"/>
    <s v="350002"/>
    <x v="37"/>
    <s v="0000000"/>
    <n v="2015"/>
    <x v="4"/>
    <x v="37"/>
    <n v="0"/>
    <n v="0"/>
    <n v="-155.13"/>
    <n v="0"/>
    <n v="155.13"/>
    <s v="N/A"/>
    <n v="0"/>
    <n v="-155.13"/>
    <n v="0"/>
    <n v="0"/>
    <n v="0"/>
    <n v="0"/>
    <n v="0"/>
    <n v="0"/>
    <n v="0"/>
    <n v="0"/>
    <n v="0"/>
    <n v="0"/>
    <n v="0"/>
    <s v="FED HOUSNG &amp; COMM DEV FND"/>
    <s v="FHCD ANGELA KELLEY"/>
    <s v="IDIS HOME OWNERS REHAB"/>
    <s v="Default"/>
  </r>
  <r>
    <x v="0"/>
    <s v="1125861"/>
    <s v="350002"/>
    <x v="108"/>
    <s v="5590000"/>
    <n v="2015"/>
    <x v="3"/>
    <x v="108"/>
    <n v="0"/>
    <n v="0"/>
    <n v="6046.2300000000005"/>
    <n v="0"/>
    <n v="-6046.2300000000005"/>
    <s v="N/A"/>
    <n v="0"/>
    <n v="155.13"/>
    <n v="5891.1"/>
    <n v="0"/>
    <n v="0"/>
    <n v="0"/>
    <n v="0"/>
    <n v="0"/>
    <n v="0"/>
    <n v="0"/>
    <n v="0"/>
    <n v="0"/>
    <n v="0"/>
    <s v="FED HOUSNG &amp; COMM DEV FND"/>
    <s v="FHCD ANGELA KELLEY"/>
    <s v="IDIS HOME OWNERS REHAB"/>
    <s v="HOUSING AND COMMUNITY DEVELOPMENT"/>
  </r>
  <r>
    <x v="0"/>
    <s v="1125932"/>
    <s v="000000"/>
    <x v="6"/>
    <s v="0000000"/>
    <n v="2015"/>
    <x v="0"/>
    <x v="6"/>
    <n v="0"/>
    <n v="0"/>
    <n v="0"/>
    <n v="0"/>
    <n v="0"/>
    <s v="N/A"/>
    <n v="0"/>
    <n v="0"/>
    <n v="11630.73"/>
    <n v="-11630.73"/>
    <n v="0"/>
    <n v="0"/>
    <n v="0"/>
    <n v="0"/>
    <n v="0"/>
    <n v="0"/>
    <n v="0"/>
    <n v="0"/>
    <n v="0"/>
    <s v="FED HOUSNG &amp; COMM DEV FND"/>
    <s v="FHCD SOFIA PONI"/>
    <s v="DEFAULT"/>
    <s v="Default"/>
  </r>
  <r>
    <x v="0"/>
    <s v="1125932"/>
    <s v="000000"/>
    <x v="9"/>
    <s v="0000000"/>
    <n v="2015"/>
    <x v="0"/>
    <x v="9"/>
    <n v="0"/>
    <n v="0"/>
    <n v="0"/>
    <n v="0"/>
    <n v="0"/>
    <s v="N/A"/>
    <n v="0"/>
    <n v="0"/>
    <n v="0"/>
    <n v="0"/>
    <n v="0"/>
    <n v="0"/>
    <n v="0"/>
    <n v="0"/>
    <n v="0"/>
    <n v="0"/>
    <n v="0"/>
    <n v="0"/>
    <n v="0"/>
    <s v="FED HOUSNG &amp; COMM DEV FND"/>
    <s v="FHCD SOFIA PONI"/>
    <s v="DEFAULT"/>
    <s v="Default"/>
  </r>
  <r>
    <x v="0"/>
    <s v="1125932"/>
    <s v="000000"/>
    <x v="29"/>
    <s v="0000000"/>
    <n v="2015"/>
    <x v="1"/>
    <x v="29"/>
    <n v="0"/>
    <n v="0"/>
    <n v="0"/>
    <n v="0"/>
    <n v="0"/>
    <s v="N/A"/>
    <n v="0"/>
    <n v="0"/>
    <n v="0"/>
    <n v="0"/>
    <n v="0"/>
    <n v="0"/>
    <n v="0"/>
    <n v="0"/>
    <n v="0"/>
    <n v="0"/>
    <n v="0"/>
    <n v="0"/>
    <n v="0"/>
    <s v="FED HOUSNG &amp; COMM DEV FND"/>
    <s v="FHCD SOFIA PONI"/>
    <s v="DEFAULT"/>
    <s v="Default"/>
  </r>
  <r>
    <x v="0"/>
    <s v="1125932"/>
    <s v="350002"/>
    <x v="43"/>
    <s v="0000000"/>
    <n v="2015"/>
    <x v="4"/>
    <x v="43"/>
    <n v="0"/>
    <n v="0"/>
    <n v="-11630.73"/>
    <n v="0"/>
    <n v="11630.73"/>
    <s v="N/A"/>
    <n v="0"/>
    <n v="0"/>
    <n v="-11630.73"/>
    <n v="0"/>
    <n v="0"/>
    <n v="0"/>
    <n v="0"/>
    <n v="0"/>
    <n v="0"/>
    <n v="0"/>
    <n v="0"/>
    <n v="0"/>
    <n v="0"/>
    <s v="FED HOUSNG &amp; COMM DEV FND"/>
    <s v="FHCD SOFIA PONI"/>
    <s v="IDIS HOME OWNERS REHAB"/>
    <s v="Default"/>
  </r>
  <r>
    <x v="0"/>
    <s v="1125932"/>
    <s v="350002"/>
    <x v="108"/>
    <s v="5590000"/>
    <n v="2015"/>
    <x v="3"/>
    <x v="108"/>
    <n v="0"/>
    <n v="0"/>
    <n v="11630.73"/>
    <n v="0"/>
    <n v="-11630.73"/>
    <s v="N/A"/>
    <n v="0"/>
    <n v="155.13"/>
    <n v="11475.6"/>
    <n v="0"/>
    <n v="0"/>
    <n v="0"/>
    <n v="0"/>
    <n v="0"/>
    <n v="0"/>
    <n v="0"/>
    <n v="0"/>
    <n v="0"/>
    <n v="0"/>
    <s v="FED HOUSNG &amp; COMM DEV FND"/>
    <s v="FHCD SOFIA PONI"/>
    <s v="IDIS HOME OWNERS REHAB"/>
    <s v="HOUSING AND COMMUNITY DEVELOPMENT"/>
  </r>
  <r>
    <x v="0"/>
    <s v="1125980"/>
    <s v="000000"/>
    <x v="6"/>
    <s v="0000000"/>
    <n v="2015"/>
    <x v="0"/>
    <x v="6"/>
    <n v="0"/>
    <n v="0"/>
    <n v="0"/>
    <n v="0"/>
    <n v="0"/>
    <s v="N/A"/>
    <n v="0"/>
    <n v="0"/>
    <n v="5831.63"/>
    <n v="-5831.63"/>
    <n v="0"/>
    <n v="0"/>
    <n v="940"/>
    <n v="0"/>
    <n v="0"/>
    <n v="-940"/>
    <n v="0"/>
    <n v="0"/>
    <n v="0"/>
    <s v="FED HOUSNG &amp; COMM DEV FND"/>
    <s v="FHCD ANDY KALLIO"/>
    <s v="DEFAULT"/>
    <s v="Default"/>
  </r>
  <r>
    <x v="0"/>
    <s v="1125980"/>
    <s v="000000"/>
    <x v="9"/>
    <s v="0000000"/>
    <n v="2015"/>
    <x v="0"/>
    <x v="9"/>
    <n v="0"/>
    <n v="0"/>
    <n v="0"/>
    <n v="0"/>
    <n v="0"/>
    <s v="N/A"/>
    <n v="0"/>
    <n v="0"/>
    <n v="0"/>
    <n v="7899.31"/>
    <n v="-8234.08"/>
    <n v="0"/>
    <n v="157.57"/>
    <n v="0"/>
    <n v="177.20000000000002"/>
    <n v="0"/>
    <n v="0"/>
    <n v="0"/>
    <n v="0"/>
    <s v="FED HOUSNG &amp; COMM DEV FND"/>
    <s v="FHCD ANDY KALLIO"/>
    <s v="DEFAULT"/>
    <s v="Default"/>
  </r>
  <r>
    <x v="0"/>
    <s v="1125980"/>
    <s v="000000"/>
    <x v="29"/>
    <s v="0000000"/>
    <n v="2015"/>
    <x v="1"/>
    <x v="29"/>
    <n v="0"/>
    <n v="0"/>
    <n v="940"/>
    <n v="0"/>
    <n v="-940"/>
    <s v="N/A"/>
    <n v="0"/>
    <n v="0"/>
    <n v="0"/>
    <n v="0"/>
    <n v="334.77"/>
    <n v="0"/>
    <n v="-157.57"/>
    <n v="0"/>
    <n v="-177.20000000000002"/>
    <n v="940"/>
    <n v="0"/>
    <n v="0"/>
    <n v="0"/>
    <s v="FED HOUSNG &amp; COMM DEV FND"/>
    <s v="FHCD ANDY KALLIO"/>
    <s v="DEFAULT"/>
    <s v="Default"/>
  </r>
  <r>
    <x v="0"/>
    <s v="1125980"/>
    <s v="350002"/>
    <x v="43"/>
    <s v="0000000"/>
    <n v="2015"/>
    <x v="4"/>
    <x v="43"/>
    <n v="0"/>
    <n v="0"/>
    <n v="-20840.78"/>
    <n v="0"/>
    <n v="20840.78"/>
    <s v="N/A"/>
    <n v="0"/>
    <n v="0"/>
    <n v="-5831.63"/>
    <n v="-7899.31"/>
    <n v="-7109.84"/>
    <n v="0"/>
    <n v="0"/>
    <n v="0"/>
    <n v="0"/>
    <n v="0"/>
    <n v="0"/>
    <n v="0"/>
    <n v="0"/>
    <s v="FED HOUSNG &amp; COMM DEV FND"/>
    <s v="FHCD ANDY KALLIO"/>
    <s v="IDIS HOME OWNERS REHAB"/>
    <s v="Default"/>
  </r>
  <r>
    <x v="0"/>
    <s v="1125980"/>
    <s v="350002"/>
    <x v="37"/>
    <s v="0000000"/>
    <n v="2015"/>
    <x v="4"/>
    <x v="37"/>
    <n v="0"/>
    <n v="0"/>
    <n v="-940"/>
    <n v="0"/>
    <n v="940"/>
    <s v="N/A"/>
    <n v="0"/>
    <n v="0"/>
    <n v="0"/>
    <n v="0"/>
    <n v="0"/>
    <n v="0"/>
    <n v="-940"/>
    <n v="0"/>
    <n v="0"/>
    <n v="0"/>
    <n v="0"/>
    <n v="0"/>
    <n v="0"/>
    <s v="FED HOUSNG &amp; COMM DEV FND"/>
    <s v="FHCD ANDY KALLIO"/>
    <s v="IDIS HOME OWNERS REHAB"/>
    <s v="Default"/>
  </r>
  <r>
    <x v="0"/>
    <s v="1125980"/>
    <s v="350002"/>
    <x v="108"/>
    <s v="5590000"/>
    <n v="2015"/>
    <x v="3"/>
    <x v="108"/>
    <n v="0"/>
    <n v="0"/>
    <n v="21780.78"/>
    <n v="0"/>
    <n v="-21780.78"/>
    <s v="N/A"/>
    <n v="0"/>
    <n v="0"/>
    <n v="5831.63"/>
    <n v="7899.31"/>
    <n v="7109.84"/>
    <n v="0"/>
    <n v="940"/>
    <n v="0"/>
    <n v="0"/>
    <n v="0"/>
    <n v="0"/>
    <n v="0"/>
    <n v="0"/>
    <s v="FED HOUSNG &amp; COMM DEV FND"/>
    <s v="FHCD ANDY KALLIO"/>
    <s v="IDIS HOME OWNERS REHAB"/>
    <s v="HOUSING AND COMMUNITY DEVELOPMENT"/>
  </r>
  <r>
    <x v="0"/>
    <s v="1126066"/>
    <s v="000000"/>
    <x v="6"/>
    <s v="0000000"/>
    <n v="2015"/>
    <x v="0"/>
    <x v="6"/>
    <n v="0"/>
    <n v="0"/>
    <n v="-15514.93"/>
    <n v="0"/>
    <n v="15514.93"/>
    <s v="N/A"/>
    <n v="0"/>
    <n v="0"/>
    <n v="0"/>
    <n v="868.79"/>
    <n v="4075.94"/>
    <n v="610"/>
    <n v="3770.5"/>
    <n v="1183.04"/>
    <n v="1515.77"/>
    <n v="813.34"/>
    <n v="-12837.380000000001"/>
    <n v="-15514.93"/>
    <n v="0"/>
    <s v="FED HOUSNG &amp; COMM DEV FND"/>
    <s v="FHCD KC RELOCAT ACTIVITIES C15"/>
    <s v="DEFAULT"/>
    <s v="Default"/>
  </r>
  <r>
    <x v="0"/>
    <s v="1126066"/>
    <s v="000000"/>
    <x v="9"/>
    <s v="0000000"/>
    <n v="2015"/>
    <x v="0"/>
    <x v="9"/>
    <n v="0"/>
    <n v="0"/>
    <n v="16956.760000000002"/>
    <n v="0"/>
    <n v="-16956.760000000002"/>
    <s v="N/A"/>
    <n v="0"/>
    <n v="0"/>
    <n v="868.79"/>
    <n v="1136.83"/>
    <n v="-2005.6200000000001"/>
    <n v="2753.82"/>
    <n v="-2753.82"/>
    <n v="1189.04"/>
    <n v="-375.7"/>
    <n v="-807.34"/>
    <n v="-6"/>
    <n v="16956.760000000002"/>
    <n v="0"/>
    <s v="FED HOUSNG &amp; COMM DEV FND"/>
    <s v="FHCD KC RELOCAT ACTIVITIES C15"/>
    <s v="DEFAULT"/>
    <s v="Default"/>
  </r>
  <r>
    <x v="0"/>
    <s v="1126066"/>
    <s v="000000"/>
    <x v="29"/>
    <s v="0000000"/>
    <n v="2015"/>
    <x v="1"/>
    <x v="29"/>
    <n v="0"/>
    <n v="0"/>
    <n v="-1441.83"/>
    <n v="0"/>
    <n v="1441.83"/>
    <s v="N/A"/>
    <n v="0"/>
    <n v="0"/>
    <n v="0"/>
    <n v="0"/>
    <n v="0"/>
    <n v="-610"/>
    <n v="610"/>
    <n v="-375.7"/>
    <n v="375.7"/>
    <n v="-6"/>
    <n v="6"/>
    <n v="-1441.83"/>
    <n v="0"/>
    <s v="FED HOUSNG &amp; COMM DEV FND"/>
    <s v="FHCD KC RELOCAT ACTIVITIES C15"/>
    <s v="DEFAULT"/>
    <s v="Default"/>
  </r>
  <r>
    <x v="0"/>
    <s v="1126066"/>
    <s v="350047"/>
    <x v="55"/>
    <s v="0000000"/>
    <n v="2015"/>
    <x v="4"/>
    <x v="55"/>
    <n v="0"/>
    <n v="0"/>
    <n v="-15514.93"/>
    <n v="0"/>
    <n v="15514.93"/>
    <s v="N/A"/>
    <n v="0"/>
    <n v="0"/>
    <n v="-868.79"/>
    <n v="-2005.6200000000001"/>
    <n v="-2070.3200000000002"/>
    <n v="-2753.82"/>
    <n v="-1626.68"/>
    <n v="-1996.38"/>
    <n v="-1515.77"/>
    <n v="0"/>
    <n v="-2677.55"/>
    <n v="0"/>
    <n v="0"/>
    <s v="FED HOUSNG &amp; COMM DEV FND"/>
    <s v="FHCD KC RELOCAT ACTIVITIES C15"/>
    <s v="PROGRAM YEAR PROJECTS"/>
    <s v="Default"/>
  </r>
  <r>
    <x v="0"/>
    <s v="1126066"/>
    <s v="350047"/>
    <x v="38"/>
    <s v="5590000"/>
    <n v="2015"/>
    <x v="3"/>
    <x v="38"/>
    <n v="0"/>
    <n v="0"/>
    <n v="0"/>
    <n v="0"/>
    <n v="0"/>
    <s v="N/A"/>
    <n v="0"/>
    <n v="0"/>
    <n v="868.79"/>
    <n v="2005.6200000000001"/>
    <n v="2070.3200000000002"/>
    <n v="1164.55"/>
    <n v="1996.38"/>
    <n v="1626.68"/>
    <n v="1515.77"/>
    <n v="1515.77"/>
    <n v="1441.83"/>
    <n v="-14205.710000000001"/>
    <n v="0"/>
    <s v="FED HOUSNG &amp; COMM DEV FND"/>
    <s v="FHCD KC RELOCAT ACTIVITIES C15"/>
    <s v="PROGRAM YEAR PROJECTS"/>
    <s v="HOUSING AND COMMUNITY DEVELOPMENT"/>
  </r>
  <r>
    <x v="0"/>
    <s v="1126066"/>
    <s v="350047"/>
    <x v="70"/>
    <s v="5590000"/>
    <n v="2015"/>
    <x v="3"/>
    <x v="70"/>
    <n v="0"/>
    <n v="0"/>
    <n v="0"/>
    <n v="0"/>
    <n v="0"/>
    <s v="N/A"/>
    <n v="0"/>
    <n v="0"/>
    <n v="0"/>
    <n v="0"/>
    <n v="0"/>
    <n v="1043.7"/>
    <n v="0"/>
    <n v="0"/>
    <n v="0"/>
    <n v="764.89"/>
    <n v="0"/>
    <n v="-1808.5900000000001"/>
    <n v="0"/>
    <s v="FED HOUSNG &amp; COMM DEV FND"/>
    <s v="FHCD KC RELOCAT ACTIVITIES C15"/>
    <s v="PROGRAM YEAR PROJECTS"/>
    <s v="HOUSING AND COMMUNITY DEVELOPMENT"/>
  </r>
  <r>
    <x v="0"/>
    <s v="1126066"/>
    <s v="350047"/>
    <x v="71"/>
    <s v="5590000"/>
    <n v="2015"/>
    <x v="3"/>
    <x v="71"/>
    <n v="0"/>
    <n v="0"/>
    <n v="0"/>
    <n v="0"/>
    <n v="0"/>
    <s v="N/A"/>
    <n v="0"/>
    <n v="0"/>
    <n v="0"/>
    <n v="0"/>
    <n v="0"/>
    <n v="247.63"/>
    <n v="0"/>
    <n v="0"/>
    <n v="0"/>
    <n v="161.29"/>
    <n v="0"/>
    <n v="-408.92"/>
    <n v="0"/>
    <s v="FED HOUSNG &amp; COMM DEV FND"/>
    <s v="FHCD KC RELOCAT ACTIVITIES C15"/>
    <s v="PROGRAM YEAR PROJECTS"/>
    <s v="HOUSING AND COMMUNITY DEVELOPMENT"/>
  </r>
  <r>
    <x v="0"/>
    <s v="1126066"/>
    <s v="350047"/>
    <x v="72"/>
    <s v="5590000"/>
    <n v="2015"/>
    <x v="3"/>
    <x v="72"/>
    <n v="0"/>
    <n v="0"/>
    <n v="0"/>
    <n v="0"/>
    <n v="0"/>
    <s v="N/A"/>
    <n v="0"/>
    <n v="0"/>
    <n v="0"/>
    <n v="0"/>
    <n v="0"/>
    <n v="297.94"/>
    <n v="0"/>
    <n v="0"/>
    <n v="0"/>
    <n v="235.6"/>
    <n v="0"/>
    <n v="-533.54"/>
    <n v="0"/>
    <s v="FED HOUSNG &amp; COMM DEV FND"/>
    <s v="FHCD KC RELOCAT ACTIVITIES C15"/>
    <s v="PROGRAM YEAR PROJECTS"/>
    <s v="HOUSING AND COMMUNITY DEVELOPMENT"/>
  </r>
  <r>
    <x v="0"/>
    <s v="1126067"/>
    <s v="000000"/>
    <x v="6"/>
    <s v="0000000"/>
    <n v="2015"/>
    <x v="0"/>
    <x v="6"/>
    <n v="0"/>
    <n v="0"/>
    <n v="3512.6800000000003"/>
    <n v="0"/>
    <n v="-3512.6800000000003"/>
    <s v="N/A"/>
    <n v="0"/>
    <n v="0"/>
    <n v="0"/>
    <n v="246.3"/>
    <n v="323.47000000000003"/>
    <n v="0"/>
    <n v="1565.94"/>
    <n v="-1917.64"/>
    <n v="221.79"/>
    <n v="-111.21000000000001"/>
    <n v="-328.65000000000003"/>
    <n v="3512.6800000000003"/>
    <n v="0"/>
    <s v="FED HOUSNG &amp; COMM DEV FND"/>
    <s v="FHCD RENTON DWNT COM REHAB C14"/>
    <s v="DEFAULT"/>
    <s v="Default"/>
  </r>
  <r>
    <x v="0"/>
    <s v="1126067"/>
    <s v="000000"/>
    <x v="9"/>
    <s v="0000000"/>
    <n v="2015"/>
    <x v="0"/>
    <x v="9"/>
    <n v="0"/>
    <n v="0"/>
    <n v="1627.75"/>
    <n v="0"/>
    <n v="-1627.75"/>
    <s v="N/A"/>
    <n v="0"/>
    <n v="0"/>
    <n v="246.3"/>
    <n v="-65.77"/>
    <n v="-180.53"/>
    <n v="0"/>
    <n v="0"/>
    <n v="178.39000000000001"/>
    <n v="150.26"/>
    <n v="-328.65000000000003"/>
    <n v="0"/>
    <n v="1627.75"/>
    <n v="0"/>
    <s v="FED HOUSNG &amp; COMM DEV FND"/>
    <s v="FHCD RENTON DWNT COM REHAB C14"/>
    <s v="DEFAULT"/>
    <s v="Default"/>
  </r>
  <r>
    <x v="0"/>
    <s v="1126067"/>
    <s v="000000"/>
    <x v="29"/>
    <s v="0000000"/>
    <n v="2015"/>
    <x v="1"/>
    <x v="29"/>
    <n v="0"/>
    <n v="0"/>
    <n v="-1627.75"/>
    <n v="0"/>
    <n v="1627.75"/>
    <s v="N/A"/>
    <n v="0"/>
    <n v="0"/>
    <n v="0"/>
    <n v="0"/>
    <n v="0"/>
    <n v="0"/>
    <n v="0"/>
    <n v="0"/>
    <n v="0"/>
    <n v="0"/>
    <n v="0"/>
    <n v="-1627.75"/>
    <n v="0"/>
    <s v="FED HOUSNG &amp; COMM DEV FND"/>
    <s v="FHCD RENTON DWNT COM REHAB C14"/>
    <s v="DEFAULT"/>
    <s v="Default"/>
  </r>
  <r>
    <x v="0"/>
    <s v="1126067"/>
    <s v="350047"/>
    <x v="55"/>
    <s v="0000000"/>
    <n v="2015"/>
    <x v="4"/>
    <x v="55"/>
    <n v="0"/>
    <n v="0"/>
    <n v="-9719.82"/>
    <n v="0"/>
    <n v="9719.82"/>
    <s v="N/A"/>
    <n v="0"/>
    <n v="0"/>
    <n v="-246.3"/>
    <n v="-180.53"/>
    <n v="-142.94"/>
    <n v="0"/>
    <n v="-1565.94"/>
    <n v="-562.16"/>
    <n v="-590.12"/>
    <n v="0"/>
    <n v="-1649.64"/>
    <n v="-4782.1900000000005"/>
    <n v="0"/>
    <s v="FED HOUSNG &amp; COMM DEV FND"/>
    <s v="FHCD RENTON DWNT COM REHAB C14"/>
    <s v="PROGRAM YEAR PROJECTS"/>
    <s v="Default"/>
  </r>
  <r>
    <x v="0"/>
    <s v="1126067"/>
    <s v="350047"/>
    <x v="38"/>
    <s v="5590000"/>
    <n v="2015"/>
    <x v="3"/>
    <x v="38"/>
    <n v="0"/>
    <n v="0"/>
    <n v="6626.09"/>
    <n v="0"/>
    <n v="-6626.09"/>
    <s v="N/A"/>
    <n v="0"/>
    <n v="0"/>
    <n v="246.3"/>
    <n v="180.53"/>
    <n v="121.94"/>
    <n v="275.94"/>
    <n v="1061.48"/>
    <n v="396.46000000000004"/>
    <n v="590.12"/>
    <n v="790.87"/>
    <n v="603.55000000000007"/>
    <n v="2358.9"/>
    <n v="0"/>
    <s v="FED HOUSNG &amp; COMM DEV FND"/>
    <s v="FHCD RENTON DWNT COM REHAB C14"/>
    <s v="PROGRAM YEAR PROJECTS"/>
    <s v="HOUSING AND COMMUNITY DEVELOPMENT"/>
  </r>
  <r>
    <x v="0"/>
    <s v="1126067"/>
    <s v="350047"/>
    <x v="70"/>
    <s v="5590000"/>
    <n v="2015"/>
    <x v="3"/>
    <x v="70"/>
    <n v="0"/>
    <n v="0"/>
    <n v="1525.14"/>
    <n v="0"/>
    <n v="-1525.14"/>
    <s v="N/A"/>
    <n v="0"/>
    <n v="0"/>
    <n v="0"/>
    <n v="0"/>
    <n v="0"/>
    <n v="94.94"/>
    <n v="0"/>
    <n v="0"/>
    <n v="0"/>
    <n v="523.34"/>
    <n v="0"/>
    <n v="906.86"/>
    <n v="0"/>
    <s v="FED HOUSNG &amp; COMM DEV FND"/>
    <s v="FHCD RENTON DWNT COM REHAB C14"/>
    <s v="PROGRAM YEAR PROJECTS"/>
    <s v="HOUSING AND COMMUNITY DEVELOPMENT"/>
  </r>
  <r>
    <x v="0"/>
    <s v="1126067"/>
    <s v="350047"/>
    <x v="71"/>
    <s v="5590000"/>
    <n v="2015"/>
    <x v="3"/>
    <x v="71"/>
    <n v="0"/>
    <n v="0"/>
    <n v="590.15"/>
    <n v="0"/>
    <n v="-590.15"/>
    <s v="N/A"/>
    <n v="0"/>
    <n v="0"/>
    <n v="0"/>
    <n v="0"/>
    <n v="0"/>
    <n v="29.560000000000002"/>
    <n v="0"/>
    <n v="0"/>
    <n v="0"/>
    <n v="153.94"/>
    <n v="0"/>
    <n v="406.65000000000003"/>
    <n v="0"/>
    <s v="FED HOUSNG &amp; COMM DEV FND"/>
    <s v="FHCD RENTON DWNT COM REHAB C14"/>
    <s v="PROGRAM YEAR PROJECTS"/>
    <s v="HOUSING AND COMMUNITY DEVELOPMENT"/>
  </r>
  <r>
    <x v="0"/>
    <s v="1126067"/>
    <s v="350047"/>
    <x v="72"/>
    <s v="5590000"/>
    <n v="2015"/>
    <x v="3"/>
    <x v="72"/>
    <n v="0"/>
    <n v="0"/>
    <n v="704.54"/>
    <n v="0"/>
    <n v="-704.54"/>
    <s v="N/A"/>
    <n v="0"/>
    <n v="0"/>
    <n v="0"/>
    <n v="0"/>
    <n v="0"/>
    <n v="35.57"/>
    <n v="0"/>
    <n v="0"/>
    <n v="0"/>
    <n v="181.49"/>
    <n v="0"/>
    <n v="487.48"/>
    <n v="0"/>
    <s v="FED HOUSNG &amp; COMM DEV FND"/>
    <s v="FHCD RENTON DWNT COM REHAB C14"/>
    <s v="PROGRAM YEAR PROJECTS"/>
    <s v="HOUSING AND COMMUNITY DEVELOPMENT"/>
  </r>
  <r>
    <x v="0"/>
    <s v="1126067"/>
    <s v="350047"/>
    <x v="153"/>
    <s v="5590000"/>
    <n v="2015"/>
    <x v="3"/>
    <x v="152"/>
    <n v="0"/>
    <n v="0"/>
    <n v="234.15"/>
    <n v="0"/>
    <n v="-234.15"/>
    <s v="N/A"/>
    <n v="0"/>
    <n v="0"/>
    <n v="0"/>
    <n v="0"/>
    <n v="0"/>
    <n v="0"/>
    <n v="234.15"/>
    <n v="0"/>
    <n v="0"/>
    <n v="0"/>
    <n v="0"/>
    <n v="0"/>
    <n v="0"/>
    <s v="FED HOUSNG &amp; COMM DEV FND"/>
    <s v="FHCD RENTON DWNT COM REHAB C14"/>
    <s v="PROGRAM YEAR PROJECTS"/>
    <s v="HOUSING AND COMMUNITY DEVELOPMENT"/>
  </r>
  <r>
    <x v="0"/>
    <s v="1126067"/>
    <s v="350047"/>
    <x v="108"/>
    <s v="5590000"/>
    <n v="2015"/>
    <x v="3"/>
    <x v="108"/>
    <n v="0"/>
    <n v="0"/>
    <n v="18.75"/>
    <n v="0"/>
    <n v="-18.75"/>
    <s v="N/A"/>
    <n v="0"/>
    <n v="0"/>
    <n v="0"/>
    <n v="0"/>
    <n v="0"/>
    <n v="0"/>
    <n v="0"/>
    <n v="0"/>
    <n v="0"/>
    <n v="0"/>
    <n v="0"/>
    <n v="18.75"/>
    <n v="0"/>
    <s v="FED HOUSNG &amp; COMM DEV FND"/>
    <s v="FHCD RENTON DWNT COM REHAB C14"/>
    <s v="PROGRAM YEAR PROJECTS"/>
    <s v="HOUSING AND COMMUNITY DEVELOPMENT"/>
  </r>
  <r>
    <x v="0"/>
    <s v="1126067"/>
    <s v="350047"/>
    <x v="42"/>
    <s v="5590000"/>
    <n v="2015"/>
    <x v="3"/>
    <x v="42"/>
    <n v="0"/>
    <n v="0"/>
    <n v="21"/>
    <n v="0"/>
    <n v="-21"/>
    <s v="N/A"/>
    <n v="0"/>
    <n v="0"/>
    <n v="0"/>
    <n v="0"/>
    <n v="21"/>
    <n v="0"/>
    <n v="0"/>
    <n v="0"/>
    <n v="0"/>
    <n v="0"/>
    <n v="0"/>
    <n v="0"/>
    <n v="0"/>
    <s v="FED HOUSNG &amp; COMM DEV FND"/>
    <s v="FHCD RENTON DWNT COM REHAB C14"/>
    <s v="PROGRAM YEAR PROJECTS"/>
    <s v="HOUSING AND COMMUNITY DEVELOPMENT"/>
  </r>
  <r>
    <x v="0"/>
    <s v="1126273"/>
    <s v="000000"/>
    <x v="6"/>
    <s v="0000000"/>
    <n v="2015"/>
    <x v="0"/>
    <x v="6"/>
    <n v="0"/>
    <n v="0"/>
    <n v="19160.080000000002"/>
    <n v="0"/>
    <n v="-19160.080000000002"/>
    <s v="N/A"/>
    <n v="0"/>
    <n v="0"/>
    <n v="0"/>
    <n v="0"/>
    <n v="0"/>
    <n v="0"/>
    <n v="0"/>
    <n v="0"/>
    <n v="0"/>
    <n v="482.96000000000004"/>
    <n v="-482.96000000000004"/>
    <n v="19160.080000000002"/>
    <n v="0"/>
    <s v="FED HOUSNG &amp; COMM DEV FND"/>
    <s v="FHCD HOPELINK PL C15771 M15"/>
    <s v="DEFAULT"/>
    <s v="Default"/>
  </r>
  <r>
    <x v="0"/>
    <s v="1126273"/>
    <s v="000000"/>
    <x v="9"/>
    <s v="0000000"/>
    <n v="2015"/>
    <x v="0"/>
    <x v="9"/>
    <n v="0"/>
    <n v="0"/>
    <n v="0"/>
    <n v="0"/>
    <n v="0"/>
    <s v="N/A"/>
    <n v="0"/>
    <n v="0"/>
    <n v="0"/>
    <n v="0"/>
    <n v="0"/>
    <n v="0"/>
    <n v="8904.7199999999993"/>
    <n v="-8904.7199999999993"/>
    <n v="0"/>
    <n v="0"/>
    <n v="0"/>
    <n v="0"/>
    <n v="0"/>
    <s v="FED HOUSNG &amp; COMM DEV FND"/>
    <s v="FHCD HOPELINK PL C15771 M15"/>
    <s v="DEFAULT"/>
    <s v="Default"/>
  </r>
  <r>
    <x v="0"/>
    <s v="1126273"/>
    <s v="000000"/>
    <x v="29"/>
    <s v="0000000"/>
    <n v="2015"/>
    <x v="1"/>
    <x v="29"/>
    <n v="0"/>
    <n v="0"/>
    <n v="0"/>
    <n v="0"/>
    <n v="0"/>
    <s v="N/A"/>
    <n v="0"/>
    <n v="0"/>
    <n v="0"/>
    <n v="0"/>
    <n v="0"/>
    <n v="-3033.9500000000003"/>
    <n v="3033.9500000000003"/>
    <n v="0"/>
    <n v="0"/>
    <n v="0"/>
    <n v="0"/>
    <n v="0"/>
    <n v="0"/>
    <s v="FED HOUSNG &amp; COMM DEV FND"/>
    <s v="FHCD HOPELINK PL C15771 M15"/>
    <s v="DEFAULT"/>
    <s v="Default"/>
  </r>
  <r>
    <x v="0"/>
    <s v="1126273"/>
    <s v="350102"/>
    <x v="64"/>
    <s v="0000000"/>
    <n v="2015"/>
    <x v="4"/>
    <x v="64"/>
    <n v="0"/>
    <n v="0"/>
    <n v="-105738.42"/>
    <n v="0"/>
    <n v="105738.42"/>
    <s v="N/A"/>
    <n v="0"/>
    <n v="0"/>
    <n v="0"/>
    <n v="0"/>
    <n v="0"/>
    <n v="0"/>
    <n v="-23664.3"/>
    <n v="0"/>
    <n v="-15113.7"/>
    <n v="-11134.27"/>
    <n v="-8366.9600000000009"/>
    <n v="-47459.19"/>
    <n v="0"/>
    <s v="FED HOUSNG &amp; COMM DEV FND"/>
    <s v="FHCD HOPELINK PL C15771 M15"/>
    <s v="MULTISVRC CTRS N E KNG CO"/>
    <s v="Default"/>
  </r>
  <r>
    <x v="0"/>
    <s v="1126273"/>
    <s v="350102"/>
    <x v="38"/>
    <s v="5590000"/>
    <n v="2015"/>
    <x v="3"/>
    <x v="38"/>
    <n v="0"/>
    <n v="0"/>
    <n v="2783.04"/>
    <n v="0"/>
    <n v="-2783.04"/>
    <s v="N/A"/>
    <n v="0"/>
    <n v="0"/>
    <n v="0"/>
    <n v="0"/>
    <n v="124.87"/>
    <n v="208.12"/>
    <n v="1206.1100000000001"/>
    <n v="760.98"/>
    <n v="502.92"/>
    <n v="-19.96"/>
    <n v="83.25"/>
    <n v="-83.25"/>
    <n v="0"/>
    <s v="FED HOUSNG &amp; COMM DEV FND"/>
    <s v="FHCD HOPELINK PL C15771 M15"/>
    <s v="MULTISVRC CTRS N E KNG CO"/>
    <s v="HOUSING AND COMMUNITY DEVELOPMENT"/>
  </r>
  <r>
    <x v="0"/>
    <s v="1126273"/>
    <s v="350102"/>
    <x v="70"/>
    <s v="5590000"/>
    <n v="2015"/>
    <x v="3"/>
    <x v="70"/>
    <n v="0"/>
    <n v="0"/>
    <n v="70.66"/>
    <n v="0"/>
    <n v="-70.66"/>
    <s v="N/A"/>
    <n v="0"/>
    <n v="0"/>
    <n v="0"/>
    <n v="0"/>
    <n v="0"/>
    <n v="70.66"/>
    <n v="0"/>
    <n v="0"/>
    <n v="0"/>
    <n v="0"/>
    <n v="0"/>
    <n v="0"/>
    <n v="0"/>
    <s v="FED HOUSNG &amp; COMM DEV FND"/>
    <s v="FHCD HOPELINK PL C15771 M15"/>
    <s v="MULTISVRC CTRS N E KNG CO"/>
    <s v="HOUSING AND COMMUNITY DEVELOPMENT"/>
  </r>
  <r>
    <x v="0"/>
    <s v="1126273"/>
    <s v="350102"/>
    <x v="71"/>
    <s v="5590000"/>
    <n v="2015"/>
    <x v="3"/>
    <x v="71"/>
    <n v="0"/>
    <n v="0"/>
    <n v="22.38"/>
    <n v="0"/>
    <n v="-22.38"/>
    <s v="N/A"/>
    <n v="0"/>
    <n v="0"/>
    <n v="0"/>
    <n v="0"/>
    <n v="0"/>
    <n v="22.38"/>
    <n v="0"/>
    <n v="0"/>
    <n v="0"/>
    <n v="0"/>
    <n v="0"/>
    <n v="0"/>
    <n v="0"/>
    <s v="FED HOUSNG &amp; COMM DEV FND"/>
    <s v="FHCD HOPELINK PL C15771 M15"/>
    <s v="MULTISVRC CTRS N E KNG CO"/>
    <s v="HOUSING AND COMMUNITY DEVELOPMENT"/>
  </r>
  <r>
    <x v="0"/>
    <s v="1126273"/>
    <s v="350102"/>
    <x v="72"/>
    <s v="5590000"/>
    <n v="2015"/>
    <x v="3"/>
    <x v="72"/>
    <n v="0"/>
    <n v="0"/>
    <n v="26.92"/>
    <n v="0"/>
    <n v="-26.92"/>
    <s v="N/A"/>
    <n v="0"/>
    <n v="0"/>
    <n v="0"/>
    <n v="0"/>
    <n v="0"/>
    <n v="26.92"/>
    <n v="0"/>
    <n v="0"/>
    <n v="0"/>
    <n v="0"/>
    <n v="0"/>
    <n v="0"/>
    <n v="0"/>
    <s v="FED HOUSNG &amp; COMM DEV FND"/>
    <s v="FHCD HOPELINK PL C15771 M15"/>
    <s v="MULTISVRC CTRS N E KNG CO"/>
    <s v="HOUSING AND COMMUNITY DEVELOPMENT"/>
  </r>
  <r>
    <x v="0"/>
    <s v="1126273"/>
    <s v="350102"/>
    <x v="108"/>
    <s v="5590000"/>
    <n v="2015"/>
    <x v="3"/>
    <x v="108"/>
    <n v="0"/>
    <n v="0"/>
    <n v="102835.42"/>
    <n v="0"/>
    <n v="-102835.42"/>
    <s v="N/A"/>
    <n v="0"/>
    <n v="0"/>
    <n v="0"/>
    <n v="0"/>
    <n v="2909.08"/>
    <n v="11725.630000000001"/>
    <n v="7742.2"/>
    <n v="0"/>
    <n v="24632.36"/>
    <n v="0"/>
    <n v="21965.279999999999"/>
    <n v="33860.870000000003"/>
    <n v="0"/>
    <s v="FED HOUSNG &amp; COMM DEV FND"/>
    <s v="FHCD HOPELINK PL C15771 M15"/>
    <s v="MULTISVRC CTRS N E KNG CO"/>
    <s v="HOUSING AND COMMUNITY DEVELOPMENT"/>
  </r>
  <r>
    <x v="0"/>
    <s v="1126304"/>
    <s v="000000"/>
    <x v="6"/>
    <s v="0000000"/>
    <n v="2015"/>
    <x v="0"/>
    <x v="6"/>
    <n v="0"/>
    <n v="0"/>
    <n v="32914.82"/>
    <n v="0"/>
    <n v="-32914.82"/>
    <s v="N/A"/>
    <n v="0"/>
    <n v="0"/>
    <n v="0"/>
    <n v="0"/>
    <n v="0"/>
    <n v="0"/>
    <n v="0"/>
    <n v="441534"/>
    <n v="695.80000000000007"/>
    <n v="12259.800000000001"/>
    <n v="-454489.60000000003"/>
    <n v="32914.82"/>
    <n v="0"/>
    <s v="FED HOUSNG &amp; COMM DEV FND"/>
    <s v="FHCD SPC TRA-CH &amp; TRA 15"/>
    <s v="DEFAULT"/>
    <s v="Default"/>
  </r>
  <r>
    <x v="0"/>
    <s v="1126304"/>
    <s v="000000"/>
    <x v="9"/>
    <s v="0000000"/>
    <n v="2015"/>
    <x v="0"/>
    <x v="9"/>
    <n v="0"/>
    <n v="0"/>
    <n v="0"/>
    <n v="0"/>
    <n v="0"/>
    <s v="N/A"/>
    <n v="0"/>
    <n v="0"/>
    <n v="0"/>
    <n v="0"/>
    <n v="0"/>
    <n v="0"/>
    <n v="0"/>
    <n v="0"/>
    <n v="0"/>
    <n v="0"/>
    <n v="0"/>
    <n v="0"/>
    <n v="0"/>
    <s v="FED HOUSNG &amp; COMM DEV FND"/>
    <s v="FHCD SPC TRA-CH &amp; TRA 15"/>
    <s v="DEFAULT"/>
    <s v="Default"/>
  </r>
  <r>
    <x v="0"/>
    <s v="1126304"/>
    <s v="000000"/>
    <x v="29"/>
    <s v="0000000"/>
    <n v="2015"/>
    <x v="1"/>
    <x v="29"/>
    <n v="0"/>
    <n v="0"/>
    <n v="0"/>
    <n v="0"/>
    <n v="0"/>
    <s v="N/A"/>
    <n v="0"/>
    <n v="0"/>
    <n v="0"/>
    <n v="0"/>
    <n v="460576"/>
    <n v="-460576"/>
    <n v="0"/>
    <n v="0"/>
    <n v="0"/>
    <n v="0"/>
    <n v="0"/>
    <n v="0"/>
    <n v="0"/>
    <s v="FED HOUSNG &amp; COMM DEV FND"/>
    <s v="FHCD SPC TRA-CH &amp; TRA 15"/>
    <s v="DEFAULT"/>
    <s v="Default"/>
  </r>
  <r>
    <x v="0"/>
    <s v="1126304"/>
    <s v="350080"/>
    <x v="63"/>
    <s v="0000000"/>
    <n v="2015"/>
    <x v="4"/>
    <x v="63"/>
    <n v="0"/>
    <n v="0"/>
    <n v="-3912815.36"/>
    <n v="0"/>
    <n v="3912815.36"/>
    <s v="N/A"/>
    <n v="0"/>
    <n v="0"/>
    <n v="0"/>
    <n v="0"/>
    <n v="-460576"/>
    <n v="-468679.01"/>
    <n v="-457042.4"/>
    <n v="-966795.17"/>
    <n v="-442229.8"/>
    <n v="-463125.35000000003"/>
    <n v="0.01"/>
    <n v="-654367.64"/>
    <n v="0"/>
    <s v="FED HOUSNG &amp; COMM DEV FND"/>
    <s v="FHCD SPC TRA-CH &amp; TRA 15"/>
    <s v="SPC GRANT #2"/>
    <s v="Default"/>
  </r>
  <r>
    <x v="0"/>
    <s v="1126304"/>
    <s v="350080"/>
    <x v="136"/>
    <s v="5590000"/>
    <n v="2015"/>
    <x v="3"/>
    <x v="136"/>
    <n v="0"/>
    <n v="0"/>
    <n v="68854.81"/>
    <n v="0"/>
    <n v="-68854.81"/>
    <s v="N/A"/>
    <n v="0"/>
    <n v="0"/>
    <n v="0"/>
    <n v="0"/>
    <n v="5391.21"/>
    <n v="0"/>
    <n v="20099.95"/>
    <n v="0"/>
    <n v="8635.75"/>
    <n v="16687.59"/>
    <n v="0"/>
    <n v="18040.310000000001"/>
    <n v="0"/>
    <s v="FED HOUSNG &amp; COMM DEV FND"/>
    <s v="FHCD SPC TRA-CH &amp; TRA 15"/>
    <s v="SPC GRANT #2"/>
    <s v="HOUSING AND COMMUNITY DEVELOPMENT"/>
  </r>
  <r>
    <x v="0"/>
    <s v="1126304"/>
    <s v="350080"/>
    <x v="108"/>
    <s v="5590000"/>
    <n v="2015"/>
    <x v="3"/>
    <x v="108"/>
    <n v="0"/>
    <n v="0"/>
    <n v="3843960.55"/>
    <n v="0"/>
    <n v="-3843960.55"/>
    <s v="N/A"/>
    <n v="0"/>
    <n v="0"/>
    <n v="0"/>
    <n v="460576"/>
    <n v="463287.8"/>
    <n v="444765"/>
    <n v="451140"/>
    <n v="507832.62"/>
    <n v="442229.8"/>
    <n v="437802"/>
    <n v="434939.76"/>
    <n v="201387.57"/>
    <n v="0"/>
    <s v="FED HOUSNG &amp; COMM DEV FND"/>
    <s v="FHCD SPC TRA-CH &amp; TRA 15"/>
    <s v="SPC GRANT #2"/>
    <s v="HOUSING AND COMMUNITY DEVELOPMENT"/>
  </r>
  <r>
    <x v="0"/>
    <s v="1126305"/>
    <s v="000000"/>
    <x v="6"/>
    <s v="0000000"/>
    <n v="2015"/>
    <x v="0"/>
    <x v="6"/>
    <n v="0"/>
    <n v="0"/>
    <n v="5358.22"/>
    <n v="0"/>
    <n v="-5358.22"/>
    <s v="N/A"/>
    <n v="0"/>
    <n v="0"/>
    <n v="0"/>
    <n v="0"/>
    <n v="0"/>
    <n v="0"/>
    <n v="0"/>
    <n v="63123"/>
    <n v="6097"/>
    <n v="1334.08"/>
    <n v="-70554.080000000002"/>
    <n v="5358.22"/>
    <n v="0"/>
    <s v="FED HOUSNG &amp; COMM DEV FND"/>
    <s v="FHCD SPC SRA 2015"/>
    <s v="DEFAULT"/>
    <s v="Default"/>
  </r>
  <r>
    <x v="0"/>
    <s v="1126305"/>
    <s v="000000"/>
    <x v="9"/>
    <s v="0000000"/>
    <n v="2015"/>
    <x v="0"/>
    <x v="9"/>
    <n v="0"/>
    <n v="0"/>
    <n v="0"/>
    <n v="0"/>
    <n v="0"/>
    <s v="N/A"/>
    <n v="0"/>
    <n v="0"/>
    <n v="0"/>
    <n v="0"/>
    <n v="0"/>
    <n v="0"/>
    <n v="0"/>
    <n v="0"/>
    <n v="0"/>
    <n v="0"/>
    <n v="0"/>
    <n v="0"/>
    <n v="0"/>
    <s v="FED HOUSNG &amp; COMM DEV FND"/>
    <s v="FHCD SPC SRA 2015"/>
    <s v="DEFAULT"/>
    <s v="Default"/>
  </r>
  <r>
    <x v="0"/>
    <s v="1126305"/>
    <s v="000000"/>
    <x v="29"/>
    <s v="0000000"/>
    <n v="2015"/>
    <x v="1"/>
    <x v="29"/>
    <n v="0"/>
    <n v="0"/>
    <n v="0"/>
    <n v="0"/>
    <n v="0"/>
    <s v="N/A"/>
    <n v="0"/>
    <n v="0"/>
    <n v="0"/>
    <n v="0"/>
    <n v="0"/>
    <n v="0"/>
    <n v="0"/>
    <n v="0"/>
    <n v="0"/>
    <n v="0"/>
    <n v="0"/>
    <n v="0"/>
    <n v="0"/>
    <s v="FED HOUSNG &amp; COMM DEV FND"/>
    <s v="FHCD SPC SRA 2015"/>
    <s v="DEFAULT"/>
    <s v="Default"/>
  </r>
  <r>
    <x v="0"/>
    <s v="1126305"/>
    <s v="350080"/>
    <x v="63"/>
    <s v="0000000"/>
    <n v="2015"/>
    <x v="4"/>
    <x v="63"/>
    <n v="0"/>
    <n v="0"/>
    <n v="-438465.49"/>
    <n v="0"/>
    <n v="438465.49"/>
    <s v="N/A"/>
    <n v="0"/>
    <n v="0"/>
    <n v="0"/>
    <n v="0"/>
    <n v="0"/>
    <n v="0"/>
    <n v="-65161"/>
    <n v="-129996.56"/>
    <n v="-69220"/>
    <n v="-71959.900000000009"/>
    <n v="0"/>
    <n v="-102128.03"/>
    <n v="0"/>
    <s v="FED HOUSNG &amp; COMM DEV FND"/>
    <s v="FHCD SPC SRA 2015"/>
    <s v="SPC GRANT #2"/>
    <s v="Default"/>
  </r>
  <r>
    <x v="0"/>
    <s v="1126305"/>
    <s v="350080"/>
    <x v="136"/>
    <s v="5590000"/>
    <n v="2015"/>
    <x v="3"/>
    <x v="136"/>
    <n v="0"/>
    <n v="0"/>
    <n v="8043.76"/>
    <n v="0"/>
    <n v="-8043.76"/>
    <s v="N/A"/>
    <n v="0"/>
    <n v="0"/>
    <n v="0"/>
    <n v="0"/>
    <n v="0"/>
    <n v="0"/>
    <n v="984.56000000000006"/>
    <n v="0"/>
    <n v="1405.82"/>
    <n v="2716.58"/>
    <n v="0"/>
    <n v="2936.8"/>
    <n v="0"/>
    <s v="FED HOUSNG &amp; COMM DEV FND"/>
    <s v="FHCD SPC SRA 2015"/>
    <s v="SPC GRANT #2"/>
    <s v="HOUSING AND COMMUNITY DEVELOPMENT"/>
  </r>
  <r>
    <x v="0"/>
    <s v="1126305"/>
    <s v="350080"/>
    <x v="108"/>
    <s v="5590000"/>
    <n v="2015"/>
    <x v="3"/>
    <x v="108"/>
    <n v="0"/>
    <n v="0"/>
    <n v="430421.73"/>
    <n v="0"/>
    <n v="-430421.73"/>
    <s v="N/A"/>
    <n v="0"/>
    <n v="0"/>
    <n v="0"/>
    <n v="0"/>
    <n v="0"/>
    <n v="65161"/>
    <n v="65889"/>
    <n v="63123"/>
    <n v="69220"/>
    <n v="67837.5"/>
    <n v="66419"/>
    <n v="32772.230000000003"/>
    <n v="0"/>
    <s v="FED HOUSNG &amp; COMM DEV FND"/>
    <s v="FHCD SPC SRA 2015"/>
    <s v="SPC GRANT #2"/>
    <s v="HOUSING AND COMMUNITY DEVELOPMENT"/>
  </r>
  <r>
    <x v="0"/>
    <s v="1126362"/>
    <s v="000000"/>
    <x v="6"/>
    <s v="0000000"/>
    <n v="2015"/>
    <x v="0"/>
    <x v="6"/>
    <n v="0"/>
    <n v="0"/>
    <n v="0"/>
    <n v="0"/>
    <n v="0"/>
    <s v="N/A"/>
    <n v="0"/>
    <n v="0"/>
    <n v="0"/>
    <n v="0"/>
    <n v="155.20000000000002"/>
    <n v="0"/>
    <n v="8141.33"/>
    <n v="0"/>
    <n v="0"/>
    <n v="-8296.5300000000007"/>
    <n v="0"/>
    <n v="0"/>
    <n v="0"/>
    <s v="FED HOUSNG &amp; COMM DEV FND"/>
    <s v="FHCD HRP GLORIA BUSSOLI"/>
    <s v="DEFAULT"/>
    <s v="Default"/>
  </r>
  <r>
    <x v="0"/>
    <s v="1126362"/>
    <s v="000000"/>
    <x v="9"/>
    <s v="0000000"/>
    <n v="2015"/>
    <x v="0"/>
    <x v="9"/>
    <n v="0"/>
    <n v="0"/>
    <n v="0"/>
    <n v="0"/>
    <n v="0"/>
    <s v="N/A"/>
    <n v="0"/>
    <n v="0"/>
    <n v="0"/>
    <n v="0"/>
    <n v="-0.01"/>
    <n v="0"/>
    <n v="0.01"/>
    <n v="0"/>
    <n v="0"/>
    <n v="0"/>
    <n v="0"/>
    <n v="0"/>
    <n v="0"/>
    <s v="FED HOUSNG &amp; COMM DEV FND"/>
    <s v="FHCD HRP GLORIA BUSSOLI"/>
    <s v="DEFAULT"/>
    <s v="Default"/>
  </r>
  <r>
    <x v="0"/>
    <s v="1126362"/>
    <s v="000000"/>
    <x v="29"/>
    <s v="0000000"/>
    <n v="2015"/>
    <x v="1"/>
    <x v="29"/>
    <n v="0"/>
    <n v="0"/>
    <n v="8141.33"/>
    <n v="0"/>
    <n v="-8141.33"/>
    <s v="N/A"/>
    <n v="0"/>
    <n v="0"/>
    <n v="0"/>
    <n v="0"/>
    <n v="0.01"/>
    <n v="0"/>
    <n v="-0.01"/>
    <n v="0"/>
    <n v="0"/>
    <n v="8141.33"/>
    <n v="0"/>
    <n v="0"/>
    <n v="0"/>
    <s v="FED HOUSNG &amp; COMM DEV FND"/>
    <s v="FHCD HRP GLORIA BUSSOLI"/>
    <s v="DEFAULT"/>
    <s v="Default"/>
  </r>
  <r>
    <x v="0"/>
    <s v="1126362"/>
    <s v="350002"/>
    <x v="43"/>
    <s v="0000000"/>
    <n v="2015"/>
    <x v="4"/>
    <x v="43"/>
    <n v="0"/>
    <n v="0"/>
    <n v="-155.20000000000002"/>
    <n v="0"/>
    <n v="155.20000000000002"/>
    <s v="N/A"/>
    <n v="0"/>
    <n v="0"/>
    <n v="0"/>
    <n v="0"/>
    <n v="-155.20000000000002"/>
    <n v="0"/>
    <n v="0"/>
    <n v="0"/>
    <n v="0"/>
    <n v="0"/>
    <n v="0"/>
    <n v="0"/>
    <n v="0"/>
    <s v="FED HOUSNG &amp; COMM DEV FND"/>
    <s v="FHCD HRP GLORIA BUSSOLI"/>
    <s v="IDIS HOME OWNERS REHAB"/>
    <s v="Default"/>
  </r>
  <r>
    <x v="0"/>
    <s v="1126362"/>
    <s v="350002"/>
    <x v="37"/>
    <s v="0000000"/>
    <n v="2015"/>
    <x v="4"/>
    <x v="37"/>
    <n v="0"/>
    <n v="0"/>
    <n v="-8141.33"/>
    <n v="0"/>
    <n v="8141.33"/>
    <s v="N/A"/>
    <n v="0"/>
    <n v="0"/>
    <n v="0"/>
    <n v="0"/>
    <n v="0"/>
    <n v="0"/>
    <n v="-8141.33"/>
    <n v="0"/>
    <n v="0"/>
    <n v="0"/>
    <n v="0"/>
    <n v="0"/>
    <n v="0"/>
    <s v="FED HOUSNG &amp; COMM DEV FND"/>
    <s v="FHCD HRP GLORIA BUSSOLI"/>
    <s v="IDIS HOME OWNERS REHAB"/>
    <s v="Default"/>
  </r>
  <r>
    <x v="0"/>
    <s v="1126362"/>
    <s v="350002"/>
    <x v="108"/>
    <s v="5590000"/>
    <n v="2015"/>
    <x v="3"/>
    <x v="108"/>
    <n v="0"/>
    <n v="0"/>
    <n v="8296.5300000000007"/>
    <n v="0"/>
    <n v="-8296.5300000000007"/>
    <s v="N/A"/>
    <n v="0"/>
    <n v="0"/>
    <n v="0"/>
    <n v="0"/>
    <n v="155.20000000000002"/>
    <n v="0"/>
    <n v="8141.33"/>
    <n v="0"/>
    <n v="0"/>
    <n v="0"/>
    <n v="0"/>
    <n v="0"/>
    <n v="0"/>
    <s v="FED HOUSNG &amp; COMM DEV FND"/>
    <s v="FHCD HRP GLORIA BUSSOLI"/>
    <s v="IDIS HOME OWNERS REHAB"/>
    <s v="HOUSING AND COMMUNITY DEVELOPMENT"/>
  </r>
  <r>
    <x v="0"/>
    <s v="1126364"/>
    <s v="000000"/>
    <x v="6"/>
    <s v="0000000"/>
    <n v="2015"/>
    <x v="0"/>
    <x v="6"/>
    <n v="0"/>
    <n v="0"/>
    <n v="17801.37"/>
    <n v="0"/>
    <n v="-17801.37"/>
    <s v="N/A"/>
    <n v="0"/>
    <n v="0"/>
    <n v="0"/>
    <n v="0"/>
    <n v="0"/>
    <n v="0"/>
    <n v="0"/>
    <n v="0"/>
    <n v="0"/>
    <n v="0"/>
    <n v="0"/>
    <n v="17801.37"/>
    <n v="0"/>
    <s v="FED HOUSNG &amp; COMM DEV FND"/>
    <s v="FHCD LIFEWIRE FRIENDS PL M15"/>
    <s v="DEFAULT"/>
    <s v="Default"/>
  </r>
  <r>
    <x v="0"/>
    <s v="1126364"/>
    <s v="000000"/>
    <x v="9"/>
    <s v="0000000"/>
    <n v="2015"/>
    <x v="0"/>
    <x v="9"/>
    <n v="0"/>
    <n v="0"/>
    <n v="0"/>
    <n v="0"/>
    <n v="0"/>
    <s v="N/A"/>
    <n v="0"/>
    <n v="0"/>
    <n v="0"/>
    <n v="0"/>
    <n v="0"/>
    <n v="0"/>
    <n v="0"/>
    <n v="0"/>
    <n v="0"/>
    <n v="0"/>
    <n v="0"/>
    <n v="0"/>
    <n v="0"/>
    <s v="FED HOUSNG &amp; COMM DEV FND"/>
    <s v="FHCD LIFEWIRE FRIENDS PL M15"/>
    <s v="DEFAULT"/>
    <s v="Default"/>
  </r>
  <r>
    <x v="0"/>
    <s v="1126364"/>
    <s v="000000"/>
    <x v="29"/>
    <s v="0000000"/>
    <n v="2015"/>
    <x v="1"/>
    <x v="29"/>
    <n v="0"/>
    <n v="0"/>
    <n v="0"/>
    <n v="0"/>
    <n v="0"/>
    <s v="N/A"/>
    <n v="0"/>
    <n v="0"/>
    <n v="0"/>
    <n v="0"/>
    <n v="0"/>
    <n v="0"/>
    <n v="25303.279999999999"/>
    <n v="-25303.279999999999"/>
    <n v="0"/>
    <n v="0"/>
    <n v="0"/>
    <n v="0"/>
    <n v="0"/>
    <s v="FED HOUSNG &amp; COMM DEV FND"/>
    <s v="FHCD LIFEWIRE FRIENDS PL M15"/>
    <s v="DEFAULT"/>
    <s v="Default"/>
  </r>
  <r>
    <x v="0"/>
    <s v="1126364"/>
    <s v="350104"/>
    <x v="64"/>
    <s v="0000000"/>
    <n v="2015"/>
    <x v="4"/>
    <x v="64"/>
    <n v="0"/>
    <n v="0"/>
    <n v="-163813.36000000002"/>
    <n v="0"/>
    <n v="163813.36000000002"/>
    <s v="N/A"/>
    <n v="0"/>
    <n v="0"/>
    <n v="0"/>
    <n v="0"/>
    <n v="0"/>
    <n v="0"/>
    <n v="-47902.270000000004"/>
    <n v="0"/>
    <n v="-43795.1"/>
    <n v="0"/>
    <n v="-35901.730000000003"/>
    <n v="-36214.26"/>
    <n v="0"/>
    <s v="FED HOUSNG &amp; COMM DEV FND"/>
    <s v="FHCD LIFEWIRE FRIENDS PL M15"/>
    <s v="EASTSIDE DOMESTIC VIOL PG"/>
    <s v="Default"/>
  </r>
  <r>
    <x v="0"/>
    <s v="1126364"/>
    <s v="350104"/>
    <x v="38"/>
    <s v="5590000"/>
    <n v="2015"/>
    <x v="3"/>
    <x v="38"/>
    <n v="0"/>
    <n v="0"/>
    <n v="2294.35"/>
    <n v="0"/>
    <n v="-2294.35"/>
    <s v="N/A"/>
    <n v="0"/>
    <n v="0"/>
    <n v="0"/>
    <n v="0"/>
    <n v="83.25"/>
    <n v="249.75"/>
    <n v="642.47"/>
    <n v="660.1"/>
    <n v="35.26"/>
    <n v="103.21000000000001"/>
    <n v="520.31000000000006"/>
    <n v="0"/>
    <n v="0"/>
    <s v="FED HOUSNG &amp; COMM DEV FND"/>
    <s v="FHCD LIFEWIRE FRIENDS PL M15"/>
    <s v="EASTSIDE DOMESTIC VIOL PG"/>
    <s v="HOUSING AND COMMUNITY DEVELOPMENT"/>
  </r>
  <r>
    <x v="0"/>
    <s v="1126364"/>
    <s v="350104"/>
    <x v="70"/>
    <s v="5590000"/>
    <n v="2015"/>
    <x v="3"/>
    <x v="70"/>
    <n v="0"/>
    <n v="0"/>
    <n v="413.15000000000003"/>
    <n v="0"/>
    <n v="-413.15000000000003"/>
    <s v="N/A"/>
    <n v="0"/>
    <n v="0"/>
    <n v="0"/>
    <n v="0"/>
    <n v="0"/>
    <n v="70.650000000000006"/>
    <n v="0"/>
    <n v="0"/>
    <n v="0"/>
    <n v="193.24"/>
    <n v="0"/>
    <n v="149.26"/>
    <n v="0"/>
    <s v="FED HOUSNG &amp; COMM DEV FND"/>
    <s v="FHCD LIFEWIRE FRIENDS PL M15"/>
    <s v="EASTSIDE DOMESTIC VIOL PG"/>
    <s v="HOUSING AND COMMUNITY DEVELOPMENT"/>
  </r>
  <r>
    <x v="0"/>
    <s v="1126364"/>
    <s v="350104"/>
    <x v="71"/>
    <s v="5590000"/>
    <n v="2015"/>
    <x v="3"/>
    <x v="71"/>
    <n v="0"/>
    <n v="0"/>
    <n v="136.92000000000002"/>
    <n v="0"/>
    <n v="-136.92000000000002"/>
    <s v="N/A"/>
    <n v="0"/>
    <n v="0"/>
    <n v="0"/>
    <n v="0"/>
    <n v="0"/>
    <n v="22.37"/>
    <n v="0"/>
    <n v="0"/>
    <n v="0"/>
    <n v="41.58"/>
    <n v="0"/>
    <n v="72.97"/>
    <n v="0"/>
    <s v="FED HOUSNG &amp; COMM DEV FND"/>
    <s v="FHCD LIFEWIRE FRIENDS PL M15"/>
    <s v="EASTSIDE DOMESTIC VIOL PG"/>
    <s v="HOUSING AND COMMUNITY DEVELOPMENT"/>
  </r>
  <r>
    <x v="0"/>
    <s v="1126364"/>
    <s v="350104"/>
    <x v="72"/>
    <s v="5590000"/>
    <n v="2015"/>
    <x v="3"/>
    <x v="72"/>
    <n v="0"/>
    <n v="0"/>
    <n v="195.14000000000001"/>
    <n v="0"/>
    <n v="-195.14000000000001"/>
    <s v="N/A"/>
    <n v="0"/>
    <n v="0"/>
    <n v="0"/>
    <n v="0"/>
    <n v="0"/>
    <n v="26.91"/>
    <n v="0"/>
    <n v="0"/>
    <n v="0"/>
    <n v="61.63"/>
    <n v="0"/>
    <n v="106.60000000000001"/>
    <n v="0"/>
    <s v="FED HOUSNG &amp; COMM DEV FND"/>
    <s v="FHCD LIFEWIRE FRIENDS PL M15"/>
    <s v="EASTSIDE DOMESTIC VIOL PG"/>
    <s v="HOUSING AND COMMUNITY DEVELOPMENT"/>
  </r>
  <r>
    <x v="0"/>
    <s v="1126364"/>
    <s v="350104"/>
    <x v="108"/>
    <s v="5590000"/>
    <n v="2015"/>
    <x v="3"/>
    <x v="108"/>
    <n v="0"/>
    <n v="0"/>
    <n v="160773.80000000002"/>
    <n v="0"/>
    <n v="-160773.80000000002"/>
    <s v="N/A"/>
    <n v="0"/>
    <n v="0"/>
    <n v="0"/>
    <n v="0"/>
    <n v="0"/>
    <n v="22146.06"/>
    <n v="24990.86"/>
    <n v="0"/>
    <n v="42804.950000000004"/>
    <n v="0"/>
    <n v="35466.81"/>
    <n v="35365.120000000003"/>
    <n v="0"/>
    <s v="FED HOUSNG &amp; COMM DEV FND"/>
    <s v="FHCD LIFEWIRE FRIENDS PL M15"/>
    <s v="EASTSIDE DOMESTIC VIOL PG"/>
    <s v="HOUSING AND COMMUNITY DEVELOPMENT"/>
  </r>
  <r>
    <x v="0"/>
    <s v="1126385"/>
    <s v="000000"/>
    <x v="6"/>
    <s v="0000000"/>
    <n v="2015"/>
    <x v="0"/>
    <x v="6"/>
    <n v="0"/>
    <n v="0"/>
    <n v="0"/>
    <n v="0"/>
    <n v="0"/>
    <s v="N/A"/>
    <n v="0"/>
    <n v="0"/>
    <n v="0"/>
    <n v="0"/>
    <n v="155.20000000000002"/>
    <n v="0"/>
    <n v="2466"/>
    <n v="8266.0300000000007"/>
    <n v="0"/>
    <n v="-10887.23"/>
    <n v="0"/>
    <n v="0"/>
    <n v="0"/>
    <s v="FED HOUSNG &amp; COMM DEV FND"/>
    <s v="FHCD HRP JUDITH TOLAN"/>
    <s v="DEFAULT"/>
    <s v="Default"/>
  </r>
  <r>
    <x v="0"/>
    <s v="1126385"/>
    <s v="000000"/>
    <x v="9"/>
    <s v="0000000"/>
    <n v="2015"/>
    <x v="0"/>
    <x v="9"/>
    <n v="0"/>
    <n v="0"/>
    <n v="0"/>
    <n v="0"/>
    <n v="0"/>
    <s v="N/A"/>
    <n v="0"/>
    <n v="0"/>
    <n v="0"/>
    <n v="0"/>
    <n v="0"/>
    <n v="0"/>
    <n v="0"/>
    <n v="0"/>
    <n v="0"/>
    <n v="0"/>
    <n v="0"/>
    <n v="0"/>
    <n v="0"/>
    <s v="FED HOUSNG &amp; COMM DEV FND"/>
    <s v="FHCD HRP JUDITH TOLAN"/>
    <s v="DEFAULT"/>
    <s v="Default"/>
  </r>
  <r>
    <x v="0"/>
    <s v="1126385"/>
    <s v="000000"/>
    <x v="29"/>
    <s v="0000000"/>
    <n v="2015"/>
    <x v="1"/>
    <x v="29"/>
    <n v="0"/>
    <n v="0"/>
    <n v="2466"/>
    <n v="0"/>
    <n v="-2466"/>
    <s v="N/A"/>
    <n v="0"/>
    <n v="0"/>
    <n v="0"/>
    <n v="0"/>
    <n v="0"/>
    <n v="0"/>
    <n v="0"/>
    <n v="0"/>
    <n v="0"/>
    <n v="2466"/>
    <n v="0"/>
    <n v="0"/>
    <n v="0"/>
    <s v="FED HOUSNG &amp; COMM DEV FND"/>
    <s v="FHCD HRP JUDITH TOLAN"/>
    <s v="DEFAULT"/>
    <s v="Default"/>
  </r>
  <r>
    <x v="0"/>
    <s v="1126385"/>
    <s v="350002"/>
    <x v="43"/>
    <s v="0000000"/>
    <n v="2015"/>
    <x v="4"/>
    <x v="43"/>
    <n v="0"/>
    <n v="0"/>
    <n v="-8421.23"/>
    <n v="0"/>
    <n v="8421.23"/>
    <s v="N/A"/>
    <n v="0"/>
    <n v="0"/>
    <n v="0"/>
    <n v="0"/>
    <n v="-155.20000000000002"/>
    <n v="0"/>
    <n v="0"/>
    <n v="-8266.0300000000007"/>
    <n v="0"/>
    <n v="0"/>
    <n v="0"/>
    <n v="0"/>
    <n v="0"/>
    <s v="FED HOUSNG &amp; COMM DEV FND"/>
    <s v="FHCD HRP JUDITH TOLAN"/>
    <s v="IDIS HOME OWNERS REHAB"/>
    <s v="Default"/>
  </r>
  <r>
    <x v="0"/>
    <s v="1126385"/>
    <s v="350002"/>
    <x v="37"/>
    <s v="0000000"/>
    <n v="2015"/>
    <x v="4"/>
    <x v="37"/>
    <n v="0"/>
    <n v="0"/>
    <n v="-2466"/>
    <n v="0"/>
    <n v="2466"/>
    <s v="N/A"/>
    <n v="0"/>
    <n v="0"/>
    <n v="0"/>
    <n v="0"/>
    <n v="0"/>
    <n v="0"/>
    <n v="-2466"/>
    <n v="0"/>
    <n v="0"/>
    <n v="0"/>
    <n v="0"/>
    <n v="0"/>
    <n v="0"/>
    <s v="FED HOUSNG &amp; COMM DEV FND"/>
    <s v="FHCD HRP JUDITH TOLAN"/>
    <s v="IDIS HOME OWNERS REHAB"/>
    <s v="Default"/>
  </r>
  <r>
    <x v="0"/>
    <s v="1126385"/>
    <s v="350002"/>
    <x v="108"/>
    <s v="5590000"/>
    <n v="2015"/>
    <x v="3"/>
    <x v="108"/>
    <n v="0"/>
    <n v="0"/>
    <n v="10887.23"/>
    <n v="0"/>
    <n v="-10887.23"/>
    <s v="N/A"/>
    <n v="0"/>
    <n v="0"/>
    <n v="0"/>
    <n v="0"/>
    <n v="155.20000000000002"/>
    <n v="0"/>
    <n v="2466"/>
    <n v="8266.0300000000007"/>
    <n v="0"/>
    <n v="0"/>
    <n v="0"/>
    <n v="0"/>
    <n v="0"/>
    <s v="FED HOUSNG &amp; COMM DEV FND"/>
    <s v="FHCD HRP JUDITH TOLAN"/>
    <s v="IDIS HOME OWNERS REHAB"/>
    <s v="HOUSING AND COMMUNITY DEVELOPMENT"/>
  </r>
  <r>
    <x v="0"/>
    <s v="1126387"/>
    <s v="000000"/>
    <x v="6"/>
    <s v="0000000"/>
    <n v="2015"/>
    <x v="0"/>
    <x v="6"/>
    <n v="0"/>
    <n v="0"/>
    <n v="6156.4000000000005"/>
    <n v="0"/>
    <n v="-6156.4000000000005"/>
    <s v="N/A"/>
    <n v="0"/>
    <n v="0"/>
    <n v="0"/>
    <n v="0"/>
    <n v="0"/>
    <n v="0"/>
    <n v="0"/>
    <n v="0"/>
    <n v="0"/>
    <n v="0"/>
    <n v="0"/>
    <n v="6156.4000000000005"/>
    <n v="0"/>
    <s v="FED HOUSNG &amp; COMM DEV FND"/>
    <s v="FHCD CONSEJO MI CASA M15"/>
    <s v="DEFAULT"/>
    <s v="Default"/>
  </r>
  <r>
    <x v="0"/>
    <s v="1126387"/>
    <s v="000000"/>
    <x v="9"/>
    <s v="0000000"/>
    <n v="2015"/>
    <x v="0"/>
    <x v="9"/>
    <n v="0"/>
    <n v="0"/>
    <n v="6870.32"/>
    <n v="0"/>
    <n v="-6870.32"/>
    <s v="N/A"/>
    <n v="0"/>
    <n v="0"/>
    <n v="0"/>
    <n v="0"/>
    <n v="0"/>
    <n v="0"/>
    <n v="0"/>
    <n v="0"/>
    <n v="0"/>
    <n v="0"/>
    <n v="0"/>
    <n v="6870.32"/>
    <n v="0"/>
    <s v="FED HOUSNG &amp; COMM DEV FND"/>
    <s v="FHCD CONSEJO MI CASA M15"/>
    <s v="DEFAULT"/>
    <s v="Default"/>
  </r>
  <r>
    <x v="0"/>
    <s v="1126387"/>
    <s v="000000"/>
    <x v="29"/>
    <s v="0000000"/>
    <n v="2015"/>
    <x v="1"/>
    <x v="29"/>
    <n v="0"/>
    <n v="0"/>
    <n v="0"/>
    <n v="0"/>
    <n v="0"/>
    <s v="N/A"/>
    <n v="0"/>
    <n v="0"/>
    <n v="0"/>
    <n v="0"/>
    <n v="0"/>
    <n v="0"/>
    <n v="0"/>
    <n v="0"/>
    <n v="0"/>
    <n v="0"/>
    <n v="0"/>
    <n v="0"/>
    <n v="0"/>
    <s v="FED HOUSNG &amp; COMM DEV FND"/>
    <s v="FHCD CONSEJO MI CASA M15"/>
    <s v="DEFAULT"/>
    <s v="Default"/>
  </r>
  <r>
    <x v="0"/>
    <s v="1126387"/>
    <s v="350102"/>
    <x v="64"/>
    <s v="0000000"/>
    <n v="2015"/>
    <x v="4"/>
    <x v="64"/>
    <n v="0"/>
    <n v="0"/>
    <n v="-19498.82"/>
    <n v="0"/>
    <n v="19498.82"/>
    <s v="N/A"/>
    <n v="0"/>
    <n v="0"/>
    <n v="0"/>
    <n v="0"/>
    <n v="0"/>
    <n v="0"/>
    <n v="0"/>
    <n v="0"/>
    <n v="0"/>
    <n v="0"/>
    <n v="0"/>
    <n v="-19498.82"/>
    <n v="0"/>
    <s v="FED HOUSNG &amp; COMM DEV FND"/>
    <s v="FHCD CONSEJO MI CASA M15"/>
    <s v="MULTISVRC CTRS N E KNG CO"/>
    <s v="Default"/>
  </r>
  <r>
    <x v="0"/>
    <s v="1126387"/>
    <s v="350102"/>
    <x v="38"/>
    <s v="5590000"/>
    <n v="2015"/>
    <x v="3"/>
    <x v="38"/>
    <n v="0"/>
    <n v="0"/>
    <n v="249.75"/>
    <n v="0"/>
    <n v="-249.75"/>
    <s v="N/A"/>
    <n v="0"/>
    <n v="0"/>
    <n v="0"/>
    <n v="0"/>
    <n v="0"/>
    <n v="0"/>
    <n v="0"/>
    <n v="0"/>
    <n v="83.25"/>
    <n v="83.25"/>
    <n v="83.25"/>
    <n v="0"/>
    <n v="0"/>
    <s v="FED HOUSNG &amp; COMM DEV FND"/>
    <s v="FHCD CONSEJO MI CASA M15"/>
    <s v="MULTISVRC CTRS N E KNG CO"/>
    <s v="HOUSING AND COMMUNITY DEVELOPMENT"/>
  </r>
  <r>
    <x v="0"/>
    <s v="1126387"/>
    <s v="350102"/>
    <x v="70"/>
    <s v="5590000"/>
    <n v="2015"/>
    <x v="3"/>
    <x v="70"/>
    <n v="0"/>
    <n v="0"/>
    <n v="104.4"/>
    <n v="0"/>
    <n v="-104.4"/>
    <s v="N/A"/>
    <n v="0"/>
    <n v="0"/>
    <n v="0"/>
    <n v="0"/>
    <n v="0"/>
    <n v="0"/>
    <n v="0"/>
    <n v="0"/>
    <n v="0"/>
    <n v="80.52"/>
    <n v="0"/>
    <n v="23.88"/>
    <n v="0"/>
    <s v="FED HOUSNG &amp; COMM DEV FND"/>
    <s v="FHCD CONSEJO MI CASA M15"/>
    <s v="MULTISVRC CTRS N E KNG CO"/>
    <s v="HOUSING AND COMMUNITY DEVELOPMENT"/>
  </r>
  <r>
    <x v="0"/>
    <s v="1126387"/>
    <s v="350102"/>
    <x v="71"/>
    <s v="5590000"/>
    <n v="2015"/>
    <x v="3"/>
    <x v="71"/>
    <n v="0"/>
    <n v="0"/>
    <n v="30.810000000000002"/>
    <n v="0"/>
    <n v="-30.810000000000002"/>
    <s v="N/A"/>
    <n v="0"/>
    <n v="0"/>
    <n v="0"/>
    <n v="0"/>
    <n v="0"/>
    <n v="0"/>
    <n v="0"/>
    <n v="0"/>
    <n v="0"/>
    <n v="19.13"/>
    <n v="0"/>
    <n v="11.68"/>
    <n v="0"/>
    <s v="FED HOUSNG &amp; COMM DEV FND"/>
    <s v="FHCD CONSEJO MI CASA M15"/>
    <s v="MULTISVRC CTRS N E KNG CO"/>
    <s v="HOUSING AND COMMUNITY DEVELOPMENT"/>
  </r>
  <r>
    <x v="0"/>
    <s v="1126387"/>
    <s v="350102"/>
    <x v="72"/>
    <s v="5590000"/>
    <n v="2015"/>
    <x v="3"/>
    <x v="72"/>
    <n v="0"/>
    <n v="0"/>
    <n v="44.980000000000004"/>
    <n v="0"/>
    <n v="-44.980000000000004"/>
    <s v="N/A"/>
    <n v="0"/>
    <n v="0"/>
    <n v="0"/>
    <n v="0"/>
    <n v="0"/>
    <n v="0"/>
    <n v="0"/>
    <n v="0"/>
    <n v="0"/>
    <n v="27.92"/>
    <n v="0"/>
    <n v="17.059999999999999"/>
    <n v="0"/>
    <s v="FED HOUSNG &amp; COMM DEV FND"/>
    <s v="FHCD CONSEJO MI CASA M15"/>
    <s v="MULTISVRC CTRS N E KNG CO"/>
    <s v="HOUSING AND COMMUNITY DEVELOPMENT"/>
  </r>
  <r>
    <x v="0"/>
    <s v="1126387"/>
    <s v="350102"/>
    <x v="108"/>
    <s v="5590000"/>
    <n v="2015"/>
    <x v="3"/>
    <x v="108"/>
    <n v="0"/>
    <n v="0"/>
    <n v="19068.88"/>
    <n v="0"/>
    <n v="-19068.88"/>
    <s v="N/A"/>
    <n v="0"/>
    <n v="0"/>
    <n v="0"/>
    <n v="0"/>
    <n v="0"/>
    <n v="0"/>
    <n v="0"/>
    <n v="0"/>
    <n v="0"/>
    <n v="0"/>
    <n v="0"/>
    <n v="19068.88"/>
    <n v="0"/>
    <s v="FED HOUSNG &amp; COMM DEV FND"/>
    <s v="FHCD CONSEJO MI CASA M15"/>
    <s v="MULTISVRC CTRS N E KNG CO"/>
    <s v="HOUSING AND COMMUNITY DEVELOPMENT"/>
  </r>
  <r>
    <x v="0"/>
    <s v="1126389"/>
    <s v="000000"/>
    <x v="9"/>
    <s v="0000000"/>
    <n v="2015"/>
    <x v="0"/>
    <x v="9"/>
    <n v="0"/>
    <n v="0"/>
    <n v="6000"/>
    <n v="0"/>
    <n v="-6000"/>
    <s v="N/A"/>
    <n v="0"/>
    <n v="0"/>
    <n v="0"/>
    <n v="0"/>
    <n v="0"/>
    <n v="0"/>
    <n v="0"/>
    <n v="0"/>
    <n v="0"/>
    <n v="0"/>
    <n v="0"/>
    <n v="6000"/>
    <n v="0"/>
    <s v="FED HOUSNG &amp; COMM DEV FND"/>
    <s v="FHCD VVLP15"/>
    <s v="DEFAULT"/>
    <s v="Default"/>
  </r>
  <r>
    <x v="0"/>
    <s v="1126389"/>
    <s v="000000"/>
    <x v="29"/>
    <s v="0000000"/>
    <n v="2015"/>
    <x v="1"/>
    <x v="29"/>
    <n v="0"/>
    <n v="0"/>
    <n v="0"/>
    <n v="0"/>
    <n v="0"/>
    <s v="N/A"/>
    <n v="0"/>
    <n v="0"/>
    <n v="0"/>
    <n v="0"/>
    <n v="0"/>
    <n v="0"/>
    <n v="0"/>
    <n v="0"/>
    <n v="0"/>
    <n v="0"/>
    <n v="0"/>
    <n v="0"/>
    <n v="0"/>
    <s v="FED HOUSNG &amp; COMM DEV FND"/>
    <s v="FHCD VVLP15"/>
    <s v="DEFAULT"/>
    <s v="Default"/>
  </r>
  <r>
    <x v="0"/>
    <s v="1126389"/>
    <s v="350105"/>
    <x v="64"/>
    <s v="0000000"/>
    <n v="2015"/>
    <x v="4"/>
    <x v="64"/>
    <n v="0"/>
    <n v="0"/>
    <n v="-6000"/>
    <n v="0"/>
    <n v="6000"/>
    <s v="N/A"/>
    <n v="0"/>
    <n v="0"/>
    <n v="0"/>
    <n v="0"/>
    <n v="0"/>
    <n v="0"/>
    <n v="0"/>
    <n v="0"/>
    <n v="0"/>
    <n v="0"/>
    <n v="0"/>
    <n v="-6000"/>
    <n v="0"/>
    <s v="FED HOUSNG &amp; COMM DEV FND"/>
    <s v="FHCD VVLP15"/>
    <s v="VIETNAM VETERANS TRANSTL"/>
    <s v="Default"/>
  </r>
  <r>
    <x v="0"/>
    <s v="1126389"/>
    <s v="350105"/>
    <x v="108"/>
    <s v="5590000"/>
    <n v="2015"/>
    <x v="3"/>
    <x v="108"/>
    <n v="0"/>
    <n v="0"/>
    <n v="6000"/>
    <n v="0"/>
    <n v="-6000"/>
    <s v="N/A"/>
    <n v="0"/>
    <n v="0"/>
    <n v="0"/>
    <n v="0"/>
    <n v="0"/>
    <n v="0"/>
    <n v="0"/>
    <n v="0"/>
    <n v="0"/>
    <n v="0"/>
    <n v="0"/>
    <n v="6000"/>
    <n v="0"/>
    <s v="FED HOUSNG &amp; COMM DEV FND"/>
    <s v="FHCD VVLP15"/>
    <s v="VIETNAM VETERANS TRANSTL"/>
    <s v="HOUSING AND COMMUNITY DEVELOPMENT"/>
  </r>
  <r>
    <x v="0"/>
    <s v="1126391"/>
    <s v="000000"/>
    <x v="6"/>
    <s v="0000000"/>
    <n v="2015"/>
    <x v="0"/>
    <x v="6"/>
    <n v="0"/>
    <n v="0"/>
    <n v="14052.36"/>
    <n v="0"/>
    <n v="-14052.36"/>
    <s v="N/A"/>
    <n v="0"/>
    <n v="0"/>
    <n v="0"/>
    <n v="0"/>
    <n v="0"/>
    <n v="0"/>
    <n v="0"/>
    <n v="0"/>
    <n v="0"/>
    <n v="0"/>
    <n v="0"/>
    <n v="14052.36"/>
    <n v="0"/>
    <s v="FED HOUSNG &amp; COMM DEV FND"/>
    <s v="FHCD VALLEY CITIES SHP M15"/>
    <s v="DEFAULT"/>
    <s v="Default"/>
  </r>
  <r>
    <x v="0"/>
    <s v="1126391"/>
    <s v="000000"/>
    <x v="9"/>
    <s v="0000000"/>
    <n v="2015"/>
    <x v="0"/>
    <x v="9"/>
    <n v="0"/>
    <n v="0"/>
    <n v="12382"/>
    <n v="0"/>
    <n v="-12382"/>
    <s v="N/A"/>
    <n v="0"/>
    <n v="0"/>
    <n v="0"/>
    <n v="0"/>
    <n v="0"/>
    <n v="0"/>
    <n v="0"/>
    <n v="0"/>
    <n v="0"/>
    <n v="0"/>
    <n v="0"/>
    <n v="12382"/>
    <n v="0"/>
    <s v="FED HOUSNG &amp; COMM DEV FND"/>
    <s v="FHCD VALLEY CITIES SHP M15"/>
    <s v="DEFAULT"/>
    <s v="Default"/>
  </r>
  <r>
    <x v="0"/>
    <s v="1126391"/>
    <s v="000000"/>
    <x v="29"/>
    <s v="0000000"/>
    <n v="2015"/>
    <x v="1"/>
    <x v="29"/>
    <n v="0"/>
    <n v="0"/>
    <n v="0"/>
    <n v="0"/>
    <n v="0"/>
    <s v="N/A"/>
    <n v="0"/>
    <n v="0"/>
    <n v="0"/>
    <n v="0"/>
    <n v="0"/>
    <n v="0"/>
    <n v="0"/>
    <n v="0"/>
    <n v="0"/>
    <n v="0"/>
    <n v="0"/>
    <n v="0"/>
    <n v="0"/>
    <s v="FED HOUSNG &amp; COMM DEV FND"/>
    <s v="FHCD VALLEY CITIES SHP M15"/>
    <s v="DEFAULT"/>
    <s v="Default"/>
  </r>
  <r>
    <x v="0"/>
    <s v="1126391"/>
    <s v="350104"/>
    <x v="64"/>
    <s v="0000000"/>
    <n v="2015"/>
    <x v="4"/>
    <x v="64"/>
    <n v="0"/>
    <n v="0"/>
    <n v="-75976.75"/>
    <n v="0"/>
    <n v="75976.75"/>
    <s v="N/A"/>
    <n v="0"/>
    <n v="0"/>
    <n v="0"/>
    <n v="0"/>
    <n v="0"/>
    <n v="0"/>
    <n v="0"/>
    <n v="0"/>
    <n v="-9812.41"/>
    <n v="-12218.23"/>
    <n v="-14958.04"/>
    <n v="-38988.07"/>
    <n v="0"/>
    <s v="FED HOUSNG &amp; COMM DEV FND"/>
    <s v="FHCD VALLEY CITIES SHP M15"/>
    <s v="EASTSIDE DOMESTIC VIOL PG"/>
    <s v="Default"/>
  </r>
  <r>
    <x v="0"/>
    <s v="1126391"/>
    <s v="350104"/>
    <x v="38"/>
    <s v="5590000"/>
    <n v="2015"/>
    <x v="3"/>
    <x v="38"/>
    <n v="0"/>
    <n v="0"/>
    <n v="291.37"/>
    <n v="0"/>
    <n v="-291.37"/>
    <s v="N/A"/>
    <n v="0"/>
    <n v="0"/>
    <n v="0"/>
    <n v="0"/>
    <n v="0"/>
    <n v="0"/>
    <n v="0"/>
    <n v="0"/>
    <n v="0"/>
    <n v="124.87"/>
    <n v="166.5"/>
    <n v="0"/>
    <n v="0"/>
    <s v="FED HOUSNG &amp; COMM DEV FND"/>
    <s v="FHCD VALLEY CITIES SHP M15"/>
    <s v="EASTSIDE DOMESTIC VIOL PG"/>
    <s v="HOUSING AND COMMUNITY DEVELOPMENT"/>
  </r>
  <r>
    <x v="0"/>
    <s v="1126391"/>
    <s v="350104"/>
    <x v="70"/>
    <s v="5590000"/>
    <n v="2015"/>
    <x v="3"/>
    <x v="70"/>
    <n v="0"/>
    <n v="0"/>
    <n v="168.53"/>
    <n v="0"/>
    <n v="-168.53"/>
    <s v="N/A"/>
    <n v="0"/>
    <n v="0"/>
    <n v="0"/>
    <n v="0"/>
    <n v="0"/>
    <n v="0"/>
    <n v="0"/>
    <n v="0"/>
    <n v="0"/>
    <n v="120.77"/>
    <n v="0"/>
    <n v="47.76"/>
    <n v="0"/>
    <s v="FED HOUSNG &amp; COMM DEV FND"/>
    <s v="FHCD VALLEY CITIES SHP M15"/>
    <s v="EASTSIDE DOMESTIC VIOL PG"/>
    <s v="HOUSING AND COMMUNITY DEVELOPMENT"/>
  </r>
  <r>
    <x v="0"/>
    <s v="1126391"/>
    <s v="350104"/>
    <x v="71"/>
    <s v="5590000"/>
    <n v="2015"/>
    <x v="3"/>
    <x v="71"/>
    <n v="0"/>
    <n v="0"/>
    <n v="52.04"/>
    <n v="0"/>
    <n v="-52.04"/>
    <s v="N/A"/>
    <n v="0"/>
    <n v="0"/>
    <n v="0"/>
    <n v="0"/>
    <n v="0"/>
    <n v="0"/>
    <n v="0"/>
    <n v="0"/>
    <n v="0"/>
    <n v="28.69"/>
    <n v="0"/>
    <n v="23.35"/>
    <n v="0"/>
    <s v="FED HOUSNG &amp; COMM DEV FND"/>
    <s v="FHCD VALLEY CITIES SHP M15"/>
    <s v="EASTSIDE DOMESTIC VIOL PG"/>
    <s v="HOUSING AND COMMUNITY DEVELOPMENT"/>
  </r>
  <r>
    <x v="0"/>
    <s v="1126391"/>
    <s v="350104"/>
    <x v="72"/>
    <s v="5590000"/>
    <n v="2015"/>
    <x v="3"/>
    <x v="72"/>
    <n v="0"/>
    <n v="0"/>
    <n v="75.989999999999995"/>
    <n v="0"/>
    <n v="-75.989999999999995"/>
    <s v="N/A"/>
    <n v="0"/>
    <n v="0"/>
    <n v="0"/>
    <n v="0"/>
    <n v="0"/>
    <n v="0"/>
    <n v="0"/>
    <n v="0"/>
    <n v="0"/>
    <n v="41.88"/>
    <n v="0"/>
    <n v="34.11"/>
    <n v="0"/>
    <s v="FED HOUSNG &amp; COMM DEV FND"/>
    <s v="FHCD VALLEY CITIES SHP M15"/>
    <s v="EASTSIDE DOMESTIC VIOL PG"/>
    <s v="HOUSING AND COMMUNITY DEVELOPMENT"/>
  </r>
  <r>
    <x v="0"/>
    <s v="1126391"/>
    <s v="350104"/>
    <x v="108"/>
    <s v="5590000"/>
    <n v="2015"/>
    <x v="3"/>
    <x v="108"/>
    <n v="0"/>
    <n v="0"/>
    <n v="75388.820000000007"/>
    <n v="0"/>
    <n v="-75388.820000000007"/>
    <s v="N/A"/>
    <n v="0"/>
    <n v="0"/>
    <n v="0"/>
    <n v="0"/>
    <n v="0"/>
    <n v="0"/>
    <n v="0"/>
    <n v="0"/>
    <n v="9812.41"/>
    <n v="12218.23"/>
    <n v="14958.04"/>
    <n v="38400.14"/>
    <n v="0"/>
    <s v="FED HOUSNG &amp; COMM DEV FND"/>
    <s v="FHCD VALLEY CITIES SHP M15"/>
    <s v="EASTSIDE DOMESTIC VIOL PG"/>
    <s v="HOUSING AND COMMUNITY DEVELOPMENT"/>
  </r>
  <r>
    <x v="0"/>
    <s v="1126431"/>
    <s v="000000"/>
    <x v="6"/>
    <s v="0000000"/>
    <n v="2015"/>
    <x v="0"/>
    <x v="6"/>
    <n v="0"/>
    <n v="0"/>
    <n v="0"/>
    <n v="0"/>
    <n v="0"/>
    <s v="N/A"/>
    <n v="0"/>
    <n v="0"/>
    <n v="0"/>
    <n v="0"/>
    <n v="155.20000000000002"/>
    <n v="0"/>
    <n v="23210.2"/>
    <n v="0"/>
    <n v="0"/>
    <n v="-23365.4"/>
    <n v="0"/>
    <n v="0"/>
    <n v="0"/>
    <s v="FED HOUSNG &amp; COMM DEV FND"/>
    <s v="FHCD HRP JOE SIU"/>
    <s v="DEFAULT"/>
    <s v="Default"/>
  </r>
  <r>
    <x v="0"/>
    <s v="1126431"/>
    <s v="000000"/>
    <x v="9"/>
    <s v="0000000"/>
    <n v="2015"/>
    <x v="0"/>
    <x v="9"/>
    <n v="0"/>
    <n v="0"/>
    <n v="0"/>
    <n v="0"/>
    <n v="0"/>
    <s v="N/A"/>
    <n v="0"/>
    <n v="0"/>
    <n v="0"/>
    <n v="0"/>
    <n v="0.01"/>
    <n v="0"/>
    <n v="-0.01"/>
    <n v="0"/>
    <n v="0"/>
    <n v="0"/>
    <n v="0"/>
    <n v="0"/>
    <n v="0"/>
    <s v="FED HOUSNG &amp; COMM DEV FND"/>
    <s v="FHCD HRP JOE SIU"/>
    <s v="DEFAULT"/>
    <s v="Default"/>
  </r>
  <r>
    <x v="0"/>
    <s v="1126431"/>
    <s v="000000"/>
    <x v="29"/>
    <s v="0000000"/>
    <n v="2015"/>
    <x v="1"/>
    <x v="29"/>
    <n v="0"/>
    <n v="0"/>
    <n v="23210.2"/>
    <n v="0"/>
    <n v="-23210.2"/>
    <s v="N/A"/>
    <n v="0"/>
    <n v="0"/>
    <n v="0"/>
    <n v="0"/>
    <n v="-0.01"/>
    <n v="0"/>
    <n v="0.01"/>
    <n v="0"/>
    <n v="0"/>
    <n v="23210.2"/>
    <n v="0"/>
    <n v="0"/>
    <n v="0"/>
    <s v="FED HOUSNG &amp; COMM DEV FND"/>
    <s v="FHCD HRP JOE SIU"/>
    <s v="DEFAULT"/>
    <s v="Default"/>
  </r>
  <r>
    <x v="0"/>
    <s v="1126431"/>
    <s v="350002"/>
    <x v="43"/>
    <s v="0000000"/>
    <n v="2015"/>
    <x v="4"/>
    <x v="43"/>
    <n v="0"/>
    <n v="0"/>
    <n v="-155.20000000000002"/>
    <n v="0"/>
    <n v="155.20000000000002"/>
    <s v="N/A"/>
    <n v="0"/>
    <n v="0"/>
    <n v="0"/>
    <n v="0"/>
    <n v="-155.20000000000002"/>
    <n v="0"/>
    <n v="0"/>
    <n v="0"/>
    <n v="0"/>
    <n v="0"/>
    <n v="0"/>
    <n v="0"/>
    <n v="0"/>
    <s v="FED HOUSNG &amp; COMM DEV FND"/>
    <s v="FHCD HRP JOE SIU"/>
    <s v="IDIS HOME OWNERS REHAB"/>
    <s v="Default"/>
  </r>
  <r>
    <x v="0"/>
    <s v="1126431"/>
    <s v="350002"/>
    <x v="37"/>
    <s v="0000000"/>
    <n v="2015"/>
    <x v="4"/>
    <x v="37"/>
    <n v="0"/>
    <n v="0"/>
    <n v="-23210.2"/>
    <n v="0"/>
    <n v="23210.2"/>
    <s v="N/A"/>
    <n v="0"/>
    <n v="0"/>
    <n v="0"/>
    <n v="0"/>
    <n v="0"/>
    <n v="0"/>
    <n v="-23210.2"/>
    <n v="0"/>
    <n v="0"/>
    <n v="0"/>
    <n v="0"/>
    <n v="0"/>
    <n v="0"/>
    <s v="FED HOUSNG &amp; COMM DEV FND"/>
    <s v="FHCD HRP JOE SIU"/>
    <s v="IDIS HOME OWNERS REHAB"/>
    <s v="Default"/>
  </r>
  <r>
    <x v="0"/>
    <s v="1126431"/>
    <s v="350002"/>
    <x v="108"/>
    <s v="5590000"/>
    <n v="2015"/>
    <x v="3"/>
    <x v="108"/>
    <n v="0"/>
    <n v="0"/>
    <n v="23365.4"/>
    <n v="0"/>
    <n v="-23365.4"/>
    <s v="N/A"/>
    <n v="0"/>
    <n v="0"/>
    <n v="0"/>
    <n v="0"/>
    <n v="155.20000000000002"/>
    <n v="0"/>
    <n v="23210.2"/>
    <n v="0"/>
    <n v="0"/>
    <n v="0"/>
    <n v="0"/>
    <n v="0"/>
    <n v="0"/>
    <s v="FED HOUSNG &amp; COMM DEV FND"/>
    <s v="FHCD HRP JOE SIU"/>
    <s v="IDIS HOME OWNERS REHAB"/>
    <s v="HOUSING AND COMMUNITY DEVELOPMENT"/>
  </r>
  <r>
    <x v="0"/>
    <s v="1126631"/>
    <s v="000000"/>
    <x v="6"/>
    <s v="0000000"/>
    <n v="2015"/>
    <x v="0"/>
    <x v="6"/>
    <n v="0"/>
    <n v="0"/>
    <n v="0"/>
    <n v="0"/>
    <n v="0"/>
    <s v="N/A"/>
    <n v="0"/>
    <n v="0"/>
    <n v="0"/>
    <n v="0"/>
    <n v="0"/>
    <n v="0"/>
    <n v="4423.7"/>
    <n v="0"/>
    <n v="0"/>
    <n v="-4423.7"/>
    <n v="0"/>
    <n v="0"/>
    <n v="0"/>
    <s v="FED HOUSNG &amp; COMM DEV FND"/>
    <s v="FHCD HRP ANNETTE HIRNER"/>
    <s v="DEFAULT"/>
    <s v="Default"/>
  </r>
  <r>
    <x v="0"/>
    <s v="1126631"/>
    <s v="000000"/>
    <x v="9"/>
    <s v="0000000"/>
    <n v="2015"/>
    <x v="0"/>
    <x v="9"/>
    <n v="0"/>
    <n v="0"/>
    <n v="0"/>
    <n v="0"/>
    <n v="0"/>
    <s v="N/A"/>
    <n v="0"/>
    <n v="0"/>
    <n v="0"/>
    <n v="0"/>
    <n v="0"/>
    <n v="0"/>
    <n v="0"/>
    <n v="0"/>
    <n v="0"/>
    <n v="0"/>
    <n v="0"/>
    <n v="0"/>
    <n v="0"/>
    <s v="FED HOUSNG &amp; COMM DEV FND"/>
    <s v="FHCD HRP ANNETTE HIRNER"/>
    <s v="DEFAULT"/>
    <s v="Default"/>
  </r>
  <r>
    <x v="0"/>
    <s v="1126631"/>
    <s v="000000"/>
    <x v="29"/>
    <s v="0000000"/>
    <n v="2015"/>
    <x v="1"/>
    <x v="29"/>
    <n v="0"/>
    <n v="0"/>
    <n v="155.20000000000002"/>
    <n v="0"/>
    <n v="-155.20000000000002"/>
    <s v="N/A"/>
    <n v="0"/>
    <n v="0"/>
    <n v="0"/>
    <n v="0"/>
    <n v="0"/>
    <n v="0"/>
    <n v="0"/>
    <n v="0"/>
    <n v="0"/>
    <n v="155.20000000000002"/>
    <n v="0"/>
    <n v="0"/>
    <n v="0"/>
    <s v="FED HOUSNG &amp; COMM DEV FND"/>
    <s v="FHCD HRP ANNETTE HIRNER"/>
    <s v="DEFAULT"/>
    <s v="Default"/>
  </r>
  <r>
    <x v="0"/>
    <s v="1126631"/>
    <s v="350002"/>
    <x v="43"/>
    <s v="0000000"/>
    <n v="2015"/>
    <x v="4"/>
    <x v="43"/>
    <n v="0"/>
    <n v="0"/>
    <n v="-4268.5"/>
    <n v="0"/>
    <n v="4268.5"/>
    <s v="N/A"/>
    <n v="0"/>
    <n v="0"/>
    <n v="0"/>
    <n v="0"/>
    <n v="0"/>
    <n v="0"/>
    <n v="-4268.5"/>
    <n v="0"/>
    <n v="0"/>
    <n v="0"/>
    <n v="0"/>
    <n v="0"/>
    <n v="0"/>
    <s v="FED HOUSNG &amp; COMM DEV FND"/>
    <s v="FHCD HRP ANNETTE HIRNER"/>
    <s v="IDIS HOME OWNERS REHAB"/>
    <s v="Default"/>
  </r>
  <r>
    <x v="0"/>
    <s v="1126631"/>
    <s v="350002"/>
    <x v="37"/>
    <s v="0000000"/>
    <n v="2015"/>
    <x v="4"/>
    <x v="37"/>
    <n v="0"/>
    <n v="0"/>
    <n v="-155.20000000000002"/>
    <n v="0"/>
    <n v="155.20000000000002"/>
    <s v="N/A"/>
    <n v="0"/>
    <n v="0"/>
    <n v="0"/>
    <n v="0"/>
    <n v="0"/>
    <n v="0"/>
    <n v="-155.20000000000002"/>
    <n v="0"/>
    <n v="0"/>
    <n v="0"/>
    <n v="0"/>
    <n v="0"/>
    <n v="0"/>
    <s v="FED HOUSNG &amp; COMM DEV FND"/>
    <s v="FHCD HRP ANNETTE HIRNER"/>
    <s v="IDIS HOME OWNERS REHAB"/>
    <s v="Default"/>
  </r>
  <r>
    <x v="0"/>
    <s v="1126631"/>
    <s v="350002"/>
    <x v="108"/>
    <s v="5590000"/>
    <n v="2015"/>
    <x v="3"/>
    <x v="108"/>
    <n v="0"/>
    <n v="0"/>
    <n v="4423.7"/>
    <n v="0"/>
    <n v="-4423.7"/>
    <s v="N/A"/>
    <n v="0"/>
    <n v="0"/>
    <n v="0"/>
    <n v="0"/>
    <n v="0"/>
    <n v="0"/>
    <n v="4423.7"/>
    <n v="0"/>
    <n v="0"/>
    <n v="0"/>
    <n v="0"/>
    <n v="0"/>
    <n v="0"/>
    <s v="FED HOUSNG &amp; COMM DEV FND"/>
    <s v="FHCD HRP ANNETTE HIRNER"/>
    <s v="IDIS HOME OWNERS REHAB"/>
    <s v="HOUSING AND COMMUNITY DEVELOPMENT"/>
  </r>
  <r>
    <x v="0"/>
    <s v="1126867"/>
    <s v="000000"/>
    <x v="6"/>
    <s v="0000000"/>
    <n v="2015"/>
    <x v="0"/>
    <x v="6"/>
    <n v="0"/>
    <n v="0"/>
    <n v="0"/>
    <n v="0"/>
    <n v="0"/>
    <s v="N/A"/>
    <n v="0"/>
    <n v="0"/>
    <n v="0"/>
    <n v="0"/>
    <n v="0"/>
    <n v="0"/>
    <n v="2290.4500000000003"/>
    <n v="0"/>
    <n v="0"/>
    <n v="-2290.4500000000003"/>
    <n v="0"/>
    <n v="0"/>
    <n v="0"/>
    <s v="FED HOUSNG &amp; COMM DEV FND"/>
    <s v="FHCD HRP GLORIA BASCO"/>
    <s v="DEFAULT"/>
    <s v="Default"/>
  </r>
  <r>
    <x v="0"/>
    <s v="1126867"/>
    <s v="000000"/>
    <x v="9"/>
    <s v="0000000"/>
    <n v="2015"/>
    <x v="0"/>
    <x v="9"/>
    <n v="0"/>
    <n v="0"/>
    <n v="0"/>
    <n v="0"/>
    <n v="0"/>
    <s v="N/A"/>
    <n v="0"/>
    <n v="0"/>
    <n v="0"/>
    <n v="0"/>
    <n v="0"/>
    <n v="0"/>
    <n v="22"/>
    <n v="0"/>
    <n v="-22"/>
    <n v="0"/>
    <n v="0"/>
    <n v="0"/>
    <n v="0"/>
    <s v="FED HOUSNG &amp; COMM DEV FND"/>
    <s v="FHCD HRP GLORIA BASCO"/>
    <s v="DEFAULT"/>
    <s v="Default"/>
  </r>
  <r>
    <x v="0"/>
    <s v="1126867"/>
    <s v="000000"/>
    <x v="29"/>
    <s v="0000000"/>
    <n v="2015"/>
    <x v="1"/>
    <x v="29"/>
    <n v="0"/>
    <n v="0"/>
    <n v="2290.4500000000003"/>
    <n v="0"/>
    <n v="-2290.4500000000003"/>
    <s v="N/A"/>
    <n v="0"/>
    <n v="0"/>
    <n v="0"/>
    <n v="0"/>
    <n v="0"/>
    <n v="0"/>
    <n v="-22"/>
    <n v="0"/>
    <n v="22"/>
    <n v="2290.4500000000003"/>
    <n v="0"/>
    <n v="0"/>
    <n v="0"/>
    <s v="FED HOUSNG &amp; COMM DEV FND"/>
    <s v="FHCD HRP GLORIA BASCO"/>
    <s v="DEFAULT"/>
    <s v="Default"/>
  </r>
  <r>
    <x v="0"/>
    <s v="1126867"/>
    <s v="350002"/>
    <x v="37"/>
    <s v="0000000"/>
    <n v="2015"/>
    <x v="4"/>
    <x v="37"/>
    <n v="0"/>
    <n v="0"/>
    <n v="-2290.4500000000003"/>
    <n v="0"/>
    <n v="2290.4500000000003"/>
    <s v="N/A"/>
    <n v="0"/>
    <n v="0"/>
    <n v="0"/>
    <n v="0"/>
    <n v="0"/>
    <n v="0"/>
    <n v="-2290.4500000000003"/>
    <n v="0"/>
    <n v="0"/>
    <n v="0"/>
    <n v="0"/>
    <n v="0"/>
    <n v="0"/>
    <s v="FED HOUSNG &amp; COMM DEV FND"/>
    <s v="FHCD HRP GLORIA BASCO"/>
    <s v="IDIS HOME OWNERS REHAB"/>
    <s v="Default"/>
  </r>
  <r>
    <x v="0"/>
    <s v="1126867"/>
    <s v="350002"/>
    <x v="108"/>
    <s v="5590000"/>
    <n v="2015"/>
    <x v="3"/>
    <x v="108"/>
    <n v="0"/>
    <n v="0"/>
    <n v="2290.4500000000003"/>
    <n v="0"/>
    <n v="-2290.4500000000003"/>
    <s v="N/A"/>
    <n v="0"/>
    <n v="0"/>
    <n v="0"/>
    <n v="0"/>
    <n v="0"/>
    <n v="0"/>
    <n v="2290.4500000000003"/>
    <n v="0"/>
    <n v="0"/>
    <n v="0"/>
    <n v="0"/>
    <n v="0"/>
    <n v="0"/>
    <s v="FED HOUSNG &amp; COMM DEV FND"/>
    <s v="FHCD HRP GLORIA BASCO"/>
    <s v="IDIS HOME OWNERS REHAB"/>
    <s v="HOUSING AND COMMUNITY DEVELOPMENT"/>
  </r>
  <r>
    <x v="0"/>
    <s v="1126869"/>
    <s v="000000"/>
    <x v="6"/>
    <s v="0000000"/>
    <n v="2015"/>
    <x v="0"/>
    <x v="6"/>
    <n v="0"/>
    <n v="0"/>
    <n v="0"/>
    <n v="0"/>
    <n v="0"/>
    <s v="N/A"/>
    <n v="0"/>
    <n v="0"/>
    <n v="0"/>
    <n v="0"/>
    <n v="0"/>
    <n v="0"/>
    <n v="0"/>
    <n v="1587"/>
    <n v="-1587"/>
    <n v="2933"/>
    <n v="-2933"/>
    <n v="0"/>
    <n v="0"/>
    <s v="FED HOUSNG &amp; COMM DEV FND"/>
    <s v="FHCD MCK SCATTERED SITES PER"/>
    <s v="DEFAULT"/>
    <s v="Default"/>
  </r>
  <r>
    <x v="0"/>
    <s v="1126869"/>
    <s v="000000"/>
    <x v="9"/>
    <s v="0000000"/>
    <n v="2015"/>
    <x v="0"/>
    <x v="9"/>
    <n v="0"/>
    <n v="0"/>
    <n v="5540.95"/>
    <n v="0"/>
    <n v="-5540.95"/>
    <s v="N/A"/>
    <n v="0"/>
    <n v="0"/>
    <n v="0"/>
    <n v="0"/>
    <n v="0"/>
    <n v="0"/>
    <n v="0"/>
    <n v="0"/>
    <n v="0"/>
    <n v="0"/>
    <n v="0"/>
    <n v="5540.95"/>
    <n v="0"/>
    <s v="FED HOUSNG &amp; COMM DEV FND"/>
    <s v="FHCD MCK SCATTERED SITES PER"/>
    <s v="DEFAULT"/>
    <s v="Default"/>
  </r>
  <r>
    <x v="0"/>
    <s v="1126869"/>
    <s v="000000"/>
    <x v="29"/>
    <s v="0000000"/>
    <n v="2015"/>
    <x v="1"/>
    <x v="29"/>
    <n v="0"/>
    <n v="0"/>
    <n v="14459.050000000001"/>
    <n v="0"/>
    <n v="-14459.050000000001"/>
    <s v="N/A"/>
    <n v="0"/>
    <n v="0"/>
    <n v="0"/>
    <n v="0"/>
    <n v="0"/>
    <n v="0"/>
    <n v="0"/>
    <n v="0"/>
    <n v="0"/>
    <n v="0"/>
    <n v="0"/>
    <n v="14459.050000000001"/>
    <n v="0"/>
    <s v="FED HOUSNG &amp; COMM DEV FND"/>
    <s v="FHCD MCK SCATTERED SITES PER"/>
    <s v="DEFAULT"/>
    <s v="Default"/>
  </r>
  <r>
    <x v="0"/>
    <s v="1126869"/>
    <s v="350101"/>
    <x v="64"/>
    <s v="0000000"/>
    <n v="2015"/>
    <x v="4"/>
    <x v="64"/>
    <n v="0"/>
    <n v="0"/>
    <n v="-81244.83"/>
    <n v="0"/>
    <n v="81244.83"/>
    <s v="N/A"/>
    <n v="0"/>
    <n v="0"/>
    <n v="0"/>
    <n v="0"/>
    <n v="0"/>
    <n v="0"/>
    <n v="0"/>
    <n v="-1587"/>
    <n v="0"/>
    <n v="-10923.050000000001"/>
    <n v="0"/>
    <n v="-68734.78"/>
    <n v="0"/>
    <s v="FED HOUSNG &amp; COMM DEV FND"/>
    <s v="FHCD MCK SCATTERED SITES PER"/>
    <s v="MCKINNEY ADMIN"/>
    <s v="Default"/>
  </r>
  <r>
    <x v="0"/>
    <s v="1126869"/>
    <s v="350101"/>
    <x v="108"/>
    <s v="5590000"/>
    <n v="2015"/>
    <x v="3"/>
    <x v="108"/>
    <n v="0"/>
    <n v="0"/>
    <n v="81244.83"/>
    <n v="0"/>
    <n v="-81244.83"/>
    <s v="N/A"/>
    <n v="0"/>
    <n v="0"/>
    <n v="0"/>
    <n v="0"/>
    <n v="0"/>
    <n v="0"/>
    <n v="0"/>
    <n v="2775"/>
    <n v="6802.05"/>
    <n v="2933"/>
    <n v="2007"/>
    <n v="66727.78"/>
    <n v="0"/>
    <s v="FED HOUSNG &amp; COMM DEV FND"/>
    <s v="FHCD MCK SCATTERED SITES PER"/>
    <s v="MCKINNEY ADMIN"/>
    <s v="HOUSING AND COMMUNITY DEVELOPMENT"/>
  </r>
  <r>
    <x v="0"/>
    <s v="1126873"/>
    <s v="000000"/>
    <x v="6"/>
    <s v="0000000"/>
    <n v="2015"/>
    <x v="0"/>
    <x v="6"/>
    <n v="0"/>
    <n v="0"/>
    <n v="0"/>
    <n v="0"/>
    <n v="0"/>
    <s v="N/A"/>
    <n v="0"/>
    <n v="0"/>
    <n v="0"/>
    <n v="0"/>
    <n v="0"/>
    <n v="0"/>
    <n v="0"/>
    <n v="0"/>
    <n v="0"/>
    <n v="0"/>
    <n v="0"/>
    <n v="0"/>
    <n v="0"/>
    <s v="FED HOUSNG &amp; COMM DEV FND"/>
    <s v="FHCD MCK SCATTERED SITES ADMIN"/>
    <s v="DEFAULT"/>
    <s v="Default"/>
  </r>
  <r>
    <x v="0"/>
    <s v="1126873"/>
    <s v="000000"/>
    <x v="9"/>
    <s v="0000000"/>
    <n v="2015"/>
    <x v="0"/>
    <x v="9"/>
    <n v="0"/>
    <n v="0"/>
    <n v="1838.02"/>
    <n v="0"/>
    <n v="-1838.02"/>
    <s v="N/A"/>
    <n v="0"/>
    <n v="0"/>
    <n v="0"/>
    <n v="0"/>
    <n v="0"/>
    <n v="0"/>
    <n v="0"/>
    <n v="0"/>
    <n v="0"/>
    <n v="0"/>
    <n v="0"/>
    <n v="1838.02"/>
    <n v="0"/>
    <s v="FED HOUSNG &amp; COMM DEV FND"/>
    <s v="FHCD MCK SCATTERED SITES ADMIN"/>
    <s v="DEFAULT"/>
    <s v="Default"/>
  </r>
  <r>
    <x v="0"/>
    <s v="1126873"/>
    <s v="000000"/>
    <x v="29"/>
    <s v="0000000"/>
    <n v="2015"/>
    <x v="1"/>
    <x v="29"/>
    <n v="0"/>
    <n v="0"/>
    <n v="0"/>
    <n v="0"/>
    <n v="0"/>
    <s v="N/A"/>
    <n v="0"/>
    <n v="0"/>
    <n v="0"/>
    <n v="0"/>
    <n v="0"/>
    <n v="0"/>
    <n v="0"/>
    <n v="0"/>
    <n v="0"/>
    <n v="0"/>
    <n v="0"/>
    <n v="0"/>
    <n v="0"/>
    <s v="FED HOUSNG &amp; COMM DEV FND"/>
    <s v="FHCD MCK SCATTERED SITES ADMIN"/>
    <s v="DEFAULT"/>
    <s v="Default"/>
  </r>
  <r>
    <x v="0"/>
    <s v="1126873"/>
    <s v="350101"/>
    <x v="64"/>
    <s v="0000000"/>
    <n v="2015"/>
    <x v="4"/>
    <x v="64"/>
    <n v="0"/>
    <n v="0"/>
    <n v="-14710.45"/>
    <n v="0"/>
    <n v="14710.45"/>
    <s v="N/A"/>
    <n v="0"/>
    <n v="0"/>
    <n v="0"/>
    <n v="0"/>
    <n v="0"/>
    <n v="0"/>
    <n v="0"/>
    <n v="0"/>
    <n v="0"/>
    <n v="0"/>
    <n v="-12872.43"/>
    <n v="-1838.02"/>
    <n v="0"/>
    <s v="FED HOUSNG &amp; COMM DEV FND"/>
    <s v="FHCD MCK SCATTERED SITES ADMIN"/>
    <s v="MCKINNEY ADMIN"/>
    <s v="Default"/>
  </r>
  <r>
    <x v="0"/>
    <s v="1126873"/>
    <s v="350101"/>
    <x v="38"/>
    <s v="5590000"/>
    <n v="2015"/>
    <x v="3"/>
    <x v="38"/>
    <n v="0"/>
    <n v="0"/>
    <n v="7060.34"/>
    <n v="0"/>
    <n v="-7060.34"/>
    <s v="N/A"/>
    <n v="0"/>
    <n v="0"/>
    <n v="0"/>
    <n v="0"/>
    <n v="0"/>
    <n v="0"/>
    <n v="966.06000000000006"/>
    <n v="1662.5"/>
    <n v="2451.2000000000003"/>
    <n v="832.49"/>
    <n v="541.12"/>
    <n v="606.97"/>
    <n v="0"/>
    <s v="FED HOUSNG &amp; COMM DEV FND"/>
    <s v="FHCD MCK SCATTERED SITES ADMIN"/>
    <s v="MCKINNEY ADMIN"/>
    <s v="HOUSING AND COMMUNITY DEVELOPMENT"/>
  </r>
  <r>
    <x v="0"/>
    <s v="1126873"/>
    <s v="350101"/>
    <x v="105"/>
    <s v="5590000"/>
    <n v="2015"/>
    <x v="3"/>
    <x v="105"/>
    <n v="0"/>
    <n v="0"/>
    <n v="603.55000000000007"/>
    <n v="0"/>
    <n v="-603.55000000000007"/>
    <s v="N/A"/>
    <n v="0"/>
    <n v="0"/>
    <n v="0"/>
    <n v="0"/>
    <n v="0"/>
    <n v="0"/>
    <n v="0"/>
    <n v="0"/>
    <n v="478.68"/>
    <n v="0"/>
    <n v="124.87"/>
    <n v="0"/>
    <n v="0"/>
    <s v="FED HOUSNG &amp; COMM DEV FND"/>
    <s v="FHCD MCK SCATTERED SITES ADMIN"/>
    <s v="MCKINNEY ADMIN"/>
    <s v="HOUSING AND COMMUNITY DEVELOPMENT"/>
  </r>
  <r>
    <x v="0"/>
    <s v="1126873"/>
    <s v="350101"/>
    <x v="70"/>
    <s v="5590000"/>
    <n v="2015"/>
    <x v="3"/>
    <x v="70"/>
    <n v="0"/>
    <n v="0"/>
    <n v="822.28"/>
    <n v="0"/>
    <n v="-822.28"/>
    <s v="N/A"/>
    <n v="0"/>
    <n v="0"/>
    <n v="0"/>
    <n v="0"/>
    <n v="0"/>
    <n v="0"/>
    <n v="260.78000000000003"/>
    <n v="0"/>
    <n v="0"/>
    <n v="365.3"/>
    <n v="0"/>
    <n v="196.20000000000002"/>
    <n v="0"/>
    <s v="FED HOUSNG &amp; COMM DEV FND"/>
    <s v="FHCD MCK SCATTERED SITES ADMIN"/>
    <s v="MCKINNEY ADMIN"/>
    <s v="HOUSING AND COMMUNITY DEVELOPMENT"/>
  </r>
  <r>
    <x v="0"/>
    <s v="1126873"/>
    <s v="350101"/>
    <x v="71"/>
    <s v="5590000"/>
    <n v="2015"/>
    <x v="3"/>
    <x v="71"/>
    <n v="0"/>
    <n v="0"/>
    <n v="333.68"/>
    <n v="0"/>
    <n v="-333.68"/>
    <s v="N/A"/>
    <n v="0"/>
    <n v="0"/>
    <n v="0"/>
    <n v="0"/>
    <n v="0"/>
    <n v="0"/>
    <n v="80.489999999999995"/>
    <n v="0"/>
    <n v="0"/>
    <n v="103.28"/>
    <n v="0"/>
    <n v="149.91"/>
    <n v="0"/>
    <s v="FED HOUSNG &amp; COMM DEV FND"/>
    <s v="FHCD MCK SCATTERED SITES ADMIN"/>
    <s v="MCKINNEY ADMIN"/>
    <s v="HOUSING AND COMMUNITY DEVELOPMENT"/>
  </r>
  <r>
    <x v="0"/>
    <s v="1126873"/>
    <s v="350101"/>
    <x v="72"/>
    <s v="5590000"/>
    <n v="2015"/>
    <x v="3"/>
    <x v="72"/>
    <n v="0"/>
    <n v="0"/>
    <n v="466.57"/>
    <n v="0"/>
    <n v="-466.57"/>
    <s v="N/A"/>
    <n v="0"/>
    <n v="0"/>
    <n v="0"/>
    <n v="0"/>
    <n v="0"/>
    <n v="0"/>
    <n v="96.81"/>
    <n v="0"/>
    <n v="0"/>
    <n v="150.81"/>
    <n v="0"/>
    <n v="218.95000000000002"/>
    <n v="0"/>
    <s v="FED HOUSNG &amp; COMM DEV FND"/>
    <s v="FHCD MCK SCATTERED SITES ADMIN"/>
    <s v="MCKINNEY ADMIN"/>
    <s v="HOUSING AND COMMUNITY DEVELOPMENT"/>
  </r>
  <r>
    <x v="0"/>
    <s v="1126873"/>
    <s v="350101"/>
    <x v="82"/>
    <s v="5590000"/>
    <n v="2015"/>
    <x v="3"/>
    <x v="82"/>
    <n v="0"/>
    <n v="0"/>
    <n v="6.69"/>
    <n v="0"/>
    <n v="-6.69"/>
    <s v="N/A"/>
    <n v="0"/>
    <n v="0"/>
    <n v="0"/>
    <n v="0"/>
    <n v="0"/>
    <n v="0"/>
    <n v="0"/>
    <n v="0"/>
    <n v="0"/>
    <n v="6.69"/>
    <n v="0"/>
    <n v="0"/>
    <n v="0"/>
    <s v="FED HOUSNG &amp; COMM DEV FND"/>
    <s v="FHCD MCK SCATTERED SITES ADMIN"/>
    <s v="MCKINNEY ADMIN"/>
    <s v="HOUSING AND COMMUNITY DEVELOPMENT"/>
  </r>
  <r>
    <x v="0"/>
    <s v="1126873"/>
    <s v="350101"/>
    <x v="84"/>
    <s v="5590000"/>
    <n v="2015"/>
    <x v="3"/>
    <x v="84"/>
    <n v="0"/>
    <n v="0"/>
    <n v="308.72000000000003"/>
    <n v="0"/>
    <n v="-308.72000000000003"/>
    <s v="N/A"/>
    <n v="0"/>
    <n v="0"/>
    <n v="0"/>
    <n v="0"/>
    <n v="0"/>
    <n v="0"/>
    <n v="0"/>
    <n v="0"/>
    <n v="0"/>
    <n v="308.72000000000003"/>
    <n v="0"/>
    <n v="0"/>
    <n v="0"/>
    <s v="FED HOUSNG &amp; COMM DEV FND"/>
    <s v="FHCD MCK SCATTERED SITES ADMIN"/>
    <s v="MCKINNEY ADMIN"/>
    <s v="HOUSING AND COMMUNITY DEVELOPMENT"/>
  </r>
  <r>
    <x v="0"/>
    <s v="1126873"/>
    <s v="350101"/>
    <x v="85"/>
    <s v="5590000"/>
    <n v="2015"/>
    <x v="3"/>
    <x v="85"/>
    <n v="0"/>
    <n v="0"/>
    <n v="1670.8"/>
    <n v="0"/>
    <n v="-1670.8"/>
    <s v="N/A"/>
    <n v="0"/>
    <n v="0"/>
    <n v="0"/>
    <n v="0"/>
    <n v="0"/>
    <n v="0"/>
    <n v="0"/>
    <n v="0"/>
    <n v="0"/>
    <n v="1670.8"/>
    <n v="0"/>
    <n v="0"/>
    <n v="0"/>
    <s v="FED HOUSNG &amp; COMM DEV FND"/>
    <s v="FHCD MCK SCATTERED SITES ADMIN"/>
    <s v="MCKINNEY ADMIN"/>
    <s v="HOUSING AND COMMUNITY DEVELOPMENT"/>
  </r>
  <r>
    <x v="0"/>
    <s v="1126873"/>
    <s v="350101"/>
    <x v="87"/>
    <s v="5590000"/>
    <n v="2015"/>
    <x v="3"/>
    <x v="87"/>
    <n v="0"/>
    <n v="0"/>
    <n v="1827.88"/>
    <n v="0"/>
    <n v="-1827.88"/>
    <s v="N/A"/>
    <n v="0"/>
    <n v="0"/>
    <n v="0"/>
    <n v="0"/>
    <n v="0"/>
    <n v="0"/>
    <n v="0"/>
    <n v="0"/>
    <n v="0"/>
    <n v="1827.88"/>
    <n v="0"/>
    <n v="0"/>
    <n v="0"/>
    <s v="FED HOUSNG &amp; COMM DEV FND"/>
    <s v="FHCD MCK SCATTERED SITES ADMIN"/>
    <s v="MCKINNEY ADMIN"/>
    <s v="HOUSING AND COMMUNITY DEVELOPMENT"/>
  </r>
  <r>
    <x v="0"/>
    <s v="1126873"/>
    <s v="350101"/>
    <x v="89"/>
    <s v="5590000"/>
    <n v="2015"/>
    <x v="3"/>
    <x v="89"/>
    <n v="0"/>
    <n v="0"/>
    <n v="218.20000000000002"/>
    <n v="0"/>
    <n v="-218.20000000000002"/>
    <s v="N/A"/>
    <n v="0"/>
    <n v="0"/>
    <n v="0"/>
    <n v="0"/>
    <n v="0"/>
    <n v="0"/>
    <n v="0"/>
    <n v="0"/>
    <n v="0"/>
    <n v="218.20000000000002"/>
    <n v="0"/>
    <n v="0"/>
    <n v="0"/>
    <s v="FED HOUSNG &amp; COMM DEV FND"/>
    <s v="FHCD MCK SCATTERED SITES ADMIN"/>
    <s v="MCKINNEY ADMIN"/>
    <s v="HOUSING AND COMMUNITY DEVELOPMENT"/>
  </r>
  <r>
    <x v="0"/>
    <s v="1126873"/>
    <s v="350101"/>
    <x v="90"/>
    <s v="5590000"/>
    <n v="2015"/>
    <x v="3"/>
    <x v="90"/>
    <n v="0"/>
    <n v="0"/>
    <n v="5.8"/>
    <n v="0"/>
    <n v="-5.8"/>
    <s v="N/A"/>
    <n v="0"/>
    <n v="0"/>
    <n v="0"/>
    <n v="0"/>
    <n v="0"/>
    <n v="0"/>
    <n v="0"/>
    <n v="0"/>
    <n v="0"/>
    <n v="5.8"/>
    <n v="0"/>
    <n v="0"/>
    <n v="0"/>
    <s v="FED HOUSNG &amp; COMM DEV FND"/>
    <s v="FHCD MCK SCATTERED SITES ADMIN"/>
    <s v="MCKINNEY ADMIN"/>
    <s v="HOUSING AND COMMUNITY DEVELOPMENT"/>
  </r>
  <r>
    <x v="0"/>
    <s v="1126873"/>
    <s v="350101"/>
    <x v="92"/>
    <s v="5590000"/>
    <n v="2015"/>
    <x v="3"/>
    <x v="92"/>
    <n v="0"/>
    <n v="0"/>
    <n v="8.1999999999999993"/>
    <n v="0"/>
    <n v="-8.1999999999999993"/>
    <s v="N/A"/>
    <n v="0"/>
    <n v="0"/>
    <n v="0"/>
    <n v="0"/>
    <n v="0"/>
    <n v="0"/>
    <n v="0"/>
    <n v="0"/>
    <n v="0"/>
    <n v="8.1999999999999993"/>
    <n v="0"/>
    <n v="0"/>
    <n v="0"/>
    <s v="FED HOUSNG &amp; COMM DEV FND"/>
    <s v="FHCD MCK SCATTERED SITES ADMIN"/>
    <s v="MCKINNEY ADMIN"/>
    <s v="HOUSING AND COMMUNITY DEVELOPMENT"/>
  </r>
  <r>
    <x v="0"/>
    <s v="1126873"/>
    <s v="350101"/>
    <x v="47"/>
    <s v="5590000"/>
    <n v="2015"/>
    <x v="3"/>
    <x v="47"/>
    <n v="0"/>
    <n v="0"/>
    <n v="463.55"/>
    <n v="0"/>
    <n v="-463.55"/>
    <s v="N/A"/>
    <n v="0"/>
    <n v="0"/>
    <n v="0"/>
    <n v="0"/>
    <n v="0"/>
    <n v="0"/>
    <n v="0"/>
    <n v="0"/>
    <n v="0"/>
    <n v="463.55"/>
    <n v="0"/>
    <n v="0"/>
    <n v="0"/>
    <s v="FED HOUSNG &amp; COMM DEV FND"/>
    <s v="FHCD MCK SCATTERED SITES ADMIN"/>
    <s v="MCKINNEY ADMIN"/>
    <s v="HOUSING AND COMMUNITY DEVELOPMENT"/>
  </r>
  <r>
    <x v="0"/>
    <s v="1126873"/>
    <s v="350101"/>
    <x v="48"/>
    <s v="5590000"/>
    <n v="2015"/>
    <x v="3"/>
    <x v="48"/>
    <n v="0"/>
    <n v="0"/>
    <n v="300.15000000000003"/>
    <n v="0"/>
    <n v="-300.15000000000003"/>
    <s v="N/A"/>
    <n v="0"/>
    <n v="0"/>
    <n v="0"/>
    <n v="0"/>
    <n v="0"/>
    <n v="0"/>
    <n v="0"/>
    <n v="0"/>
    <n v="0"/>
    <n v="300.15000000000003"/>
    <n v="0"/>
    <n v="0"/>
    <n v="0"/>
    <s v="FED HOUSNG &amp; COMM DEV FND"/>
    <s v="FHCD MCK SCATTERED SITES ADMIN"/>
    <s v="MCKINNEY ADMIN"/>
    <s v="HOUSING AND COMMUNITY DEVELOPMENT"/>
  </r>
  <r>
    <x v="0"/>
    <s v="1126873"/>
    <s v="350101"/>
    <x v="49"/>
    <s v="5590000"/>
    <n v="2015"/>
    <x v="3"/>
    <x v="49"/>
    <n v="0"/>
    <n v="0"/>
    <n v="99.42"/>
    <n v="0"/>
    <n v="-99.42"/>
    <s v="N/A"/>
    <n v="0"/>
    <n v="0"/>
    <n v="0"/>
    <n v="0"/>
    <n v="0"/>
    <n v="0"/>
    <n v="0"/>
    <n v="0"/>
    <n v="0"/>
    <n v="99.42"/>
    <n v="0"/>
    <n v="0"/>
    <n v="0"/>
    <s v="FED HOUSNG &amp; COMM DEV FND"/>
    <s v="FHCD MCK SCATTERED SITES ADMIN"/>
    <s v="MCKINNEY ADMIN"/>
    <s v="HOUSING AND COMMUNITY DEVELOPMENT"/>
  </r>
  <r>
    <x v="0"/>
    <s v="1126873"/>
    <s v="350101"/>
    <x v="50"/>
    <s v="5590000"/>
    <n v="2015"/>
    <x v="3"/>
    <x v="50"/>
    <n v="0"/>
    <n v="0"/>
    <n v="20.04"/>
    <n v="0"/>
    <n v="-20.04"/>
    <s v="N/A"/>
    <n v="0"/>
    <n v="0"/>
    <n v="0"/>
    <n v="0"/>
    <n v="0"/>
    <n v="0"/>
    <n v="0"/>
    <n v="0"/>
    <n v="0"/>
    <n v="20.04"/>
    <n v="0"/>
    <n v="0"/>
    <n v="0"/>
    <s v="FED HOUSNG &amp; COMM DEV FND"/>
    <s v="FHCD MCK SCATTERED SITES ADMIN"/>
    <s v="MCKINNEY ADMIN"/>
    <s v="HOUSING AND COMMUNITY DEVELOPMENT"/>
  </r>
  <r>
    <x v="0"/>
    <s v="1126873"/>
    <s v="350101"/>
    <x v="93"/>
    <s v="5590000"/>
    <n v="2015"/>
    <x v="3"/>
    <x v="93"/>
    <n v="0"/>
    <n v="0"/>
    <n v="191.28"/>
    <n v="0"/>
    <n v="-191.28"/>
    <s v="N/A"/>
    <n v="0"/>
    <n v="0"/>
    <n v="0"/>
    <n v="0"/>
    <n v="0"/>
    <n v="0"/>
    <n v="0"/>
    <n v="0"/>
    <n v="0"/>
    <n v="191.28"/>
    <n v="0"/>
    <n v="0"/>
    <n v="0"/>
    <s v="FED HOUSNG &amp; COMM DEV FND"/>
    <s v="FHCD MCK SCATTERED SITES ADMIN"/>
    <s v="MCKINNEY ADMIN"/>
    <s v="HOUSING AND COMMUNITY DEVELOPMENT"/>
  </r>
  <r>
    <x v="0"/>
    <s v="1126873"/>
    <s v="350101"/>
    <x v="109"/>
    <s v="5590000"/>
    <n v="2015"/>
    <x v="3"/>
    <x v="109"/>
    <n v="0"/>
    <n v="0"/>
    <n v="261.88"/>
    <n v="0"/>
    <n v="-261.88"/>
    <s v="N/A"/>
    <n v="0"/>
    <n v="0"/>
    <n v="0"/>
    <n v="0"/>
    <n v="0"/>
    <n v="0"/>
    <n v="0"/>
    <n v="0"/>
    <n v="0"/>
    <n v="261.88"/>
    <n v="0"/>
    <n v="0"/>
    <n v="0"/>
    <s v="FED HOUSNG &amp; COMM DEV FND"/>
    <s v="FHCD MCK SCATTERED SITES ADMIN"/>
    <s v="MCKINNEY ADMIN"/>
    <s v="HOUSING AND COMMUNITY DEVELOPMENT"/>
  </r>
  <r>
    <x v="0"/>
    <s v="1126873"/>
    <s v="350101"/>
    <x v="100"/>
    <s v="5590000"/>
    <n v="2015"/>
    <x v="3"/>
    <x v="100"/>
    <n v="0"/>
    <n v="0"/>
    <n v="41.42"/>
    <n v="0"/>
    <n v="-41.42"/>
    <s v="N/A"/>
    <n v="0"/>
    <n v="0"/>
    <n v="0"/>
    <n v="0"/>
    <n v="0"/>
    <n v="0"/>
    <n v="0"/>
    <n v="0"/>
    <n v="0"/>
    <n v="41.42"/>
    <n v="0"/>
    <n v="0"/>
    <n v="0"/>
    <s v="FED HOUSNG &amp; COMM DEV FND"/>
    <s v="FHCD MCK SCATTERED SITES ADMIN"/>
    <s v="MCKINNEY ADMIN"/>
    <s v="HOUSING AND COMMUNITY DEVELOPMENT"/>
  </r>
  <r>
    <x v="0"/>
    <s v="1126877"/>
    <s v="000000"/>
    <x v="6"/>
    <s v="0000000"/>
    <n v="2015"/>
    <x v="0"/>
    <x v="6"/>
    <n v="0"/>
    <n v="0"/>
    <n v="0"/>
    <n v="0"/>
    <n v="0"/>
    <s v="N/A"/>
    <n v="0"/>
    <n v="0"/>
    <n v="0"/>
    <n v="0"/>
    <n v="0"/>
    <n v="0"/>
    <n v="155.20000000000002"/>
    <n v="6594.8"/>
    <n v="0"/>
    <n v="-6750"/>
    <n v="0"/>
    <n v="0"/>
    <n v="0"/>
    <s v="FED HOUSNG &amp; COMM DEV FND"/>
    <s v="FHCD HRP KEVIN LAYNE"/>
    <s v="DEFAULT"/>
    <s v="Default"/>
  </r>
  <r>
    <x v="0"/>
    <s v="1126877"/>
    <s v="000000"/>
    <x v="9"/>
    <s v="0000000"/>
    <n v="2015"/>
    <x v="0"/>
    <x v="9"/>
    <n v="0"/>
    <n v="0"/>
    <n v="0"/>
    <n v="0"/>
    <n v="0"/>
    <s v="N/A"/>
    <n v="0"/>
    <n v="0"/>
    <n v="0"/>
    <n v="0"/>
    <n v="0"/>
    <n v="0"/>
    <n v="155.20000000000002"/>
    <n v="0"/>
    <n v="-155.20000000000002"/>
    <n v="0"/>
    <n v="0"/>
    <n v="0"/>
    <n v="0"/>
    <s v="FED HOUSNG &amp; COMM DEV FND"/>
    <s v="FHCD HRP KEVIN LAYNE"/>
    <s v="DEFAULT"/>
    <s v="Default"/>
  </r>
  <r>
    <x v="0"/>
    <s v="1126877"/>
    <s v="000000"/>
    <x v="29"/>
    <s v="0000000"/>
    <n v="2015"/>
    <x v="1"/>
    <x v="29"/>
    <n v="0"/>
    <n v="0"/>
    <n v="155.20000000000002"/>
    <n v="0"/>
    <n v="-155.20000000000002"/>
    <s v="N/A"/>
    <n v="0"/>
    <n v="0"/>
    <n v="0"/>
    <n v="0"/>
    <n v="0"/>
    <n v="0"/>
    <n v="-155.20000000000002"/>
    <n v="0"/>
    <n v="155.20000000000002"/>
    <n v="155.20000000000002"/>
    <n v="0"/>
    <n v="0"/>
    <n v="0"/>
    <s v="FED HOUSNG &amp; COMM DEV FND"/>
    <s v="FHCD HRP KEVIN LAYNE"/>
    <s v="DEFAULT"/>
    <s v="Default"/>
  </r>
  <r>
    <x v="0"/>
    <s v="1126877"/>
    <s v="350002"/>
    <x v="43"/>
    <s v="0000000"/>
    <n v="2015"/>
    <x v="4"/>
    <x v="43"/>
    <n v="0"/>
    <n v="0"/>
    <n v="-6594.8"/>
    <n v="0"/>
    <n v="6594.8"/>
    <s v="N/A"/>
    <n v="0"/>
    <n v="0"/>
    <n v="0"/>
    <n v="0"/>
    <n v="0"/>
    <n v="0"/>
    <n v="0"/>
    <n v="-6594.8"/>
    <n v="0"/>
    <n v="0"/>
    <n v="0"/>
    <n v="0"/>
    <n v="0"/>
    <s v="FED HOUSNG &amp; COMM DEV FND"/>
    <s v="FHCD HRP KEVIN LAYNE"/>
    <s v="IDIS HOME OWNERS REHAB"/>
    <s v="Default"/>
  </r>
  <r>
    <x v="0"/>
    <s v="1126877"/>
    <s v="350002"/>
    <x v="37"/>
    <s v="0000000"/>
    <n v="2015"/>
    <x v="4"/>
    <x v="37"/>
    <n v="0"/>
    <n v="0"/>
    <n v="-155.20000000000002"/>
    <n v="0"/>
    <n v="155.20000000000002"/>
    <s v="N/A"/>
    <n v="0"/>
    <n v="0"/>
    <n v="0"/>
    <n v="0"/>
    <n v="0"/>
    <n v="0"/>
    <n v="-155.20000000000002"/>
    <n v="0"/>
    <n v="0"/>
    <n v="0"/>
    <n v="0"/>
    <n v="0"/>
    <n v="0"/>
    <s v="FED HOUSNG &amp; COMM DEV FND"/>
    <s v="FHCD HRP KEVIN LAYNE"/>
    <s v="IDIS HOME OWNERS REHAB"/>
    <s v="Default"/>
  </r>
  <r>
    <x v="0"/>
    <s v="1126877"/>
    <s v="350002"/>
    <x v="108"/>
    <s v="5590000"/>
    <n v="2015"/>
    <x v="3"/>
    <x v="108"/>
    <n v="0"/>
    <n v="0"/>
    <n v="6750"/>
    <n v="0"/>
    <n v="-6750"/>
    <s v="N/A"/>
    <n v="0"/>
    <n v="0"/>
    <n v="0"/>
    <n v="0"/>
    <n v="0"/>
    <n v="0"/>
    <n v="155.20000000000002"/>
    <n v="6594.8"/>
    <n v="0"/>
    <n v="0"/>
    <n v="0"/>
    <n v="0"/>
    <n v="0"/>
    <s v="FED HOUSNG &amp; COMM DEV FND"/>
    <s v="FHCD HRP KEVIN LAYNE"/>
    <s v="IDIS HOME OWNERS REHAB"/>
    <s v="HOUSING AND COMMUNITY DEVELOPMENT"/>
  </r>
  <r>
    <x v="0"/>
    <s v="1127057"/>
    <s v="000000"/>
    <x v="6"/>
    <s v="0000000"/>
    <n v="2015"/>
    <x v="0"/>
    <x v="6"/>
    <n v="0"/>
    <n v="0"/>
    <n v="0"/>
    <n v="0"/>
    <n v="0"/>
    <s v="N/A"/>
    <n v="0"/>
    <n v="0"/>
    <n v="0"/>
    <n v="0"/>
    <n v="0"/>
    <n v="0"/>
    <n v="176.93"/>
    <n v="0"/>
    <n v="0"/>
    <n v="-176.93"/>
    <n v="0"/>
    <n v="0"/>
    <n v="0"/>
    <s v="FED HOUSNG &amp; COMM DEV FND"/>
    <s v="FHCD HRP BARBARA SWANSON"/>
    <s v="DEFAULT"/>
    <s v="Default"/>
  </r>
  <r>
    <x v="0"/>
    <s v="1127057"/>
    <s v="000000"/>
    <x v="9"/>
    <s v="0000000"/>
    <n v="2015"/>
    <x v="0"/>
    <x v="9"/>
    <n v="0"/>
    <n v="0"/>
    <n v="0"/>
    <n v="0"/>
    <n v="0"/>
    <s v="N/A"/>
    <n v="0"/>
    <n v="0"/>
    <n v="0"/>
    <n v="0"/>
    <n v="0"/>
    <n v="0"/>
    <n v="0"/>
    <n v="0"/>
    <n v="0"/>
    <n v="0"/>
    <n v="0"/>
    <n v="0"/>
    <n v="0"/>
    <s v="FED HOUSNG &amp; COMM DEV FND"/>
    <s v="FHCD HRP BARBARA SWANSON"/>
    <s v="DEFAULT"/>
    <s v="Default"/>
  </r>
  <r>
    <x v="0"/>
    <s v="1127057"/>
    <s v="000000"/>
    <x v="29"/>
    <s v="0000000"/>
    <n v="2015"/>
    <x v="1"/>
    <x v="29"/>
    <n v="0"/>
    <n v="0"/>
    <n v="11555.27"/>
    <n v="0"/>
    <n v="-11555.27"/>
    <s v="N/A"/>
    <n v="0"/>
    <n v="0"/>
    <n v="0"/>
    <n v="0"/>
    <n v="0"/>
    <n v="0"/>
    <n v="0"/>
    <n v="0"/>
    <n v="0"/>
    <n v="0"/>
    <n v="0"/>
    <n v="11555.27"/>
    <n v="0"/>
    <s v="FED HOUSNG &amp; COMM DEV FND"/>
    <s v="FHCD HRP BARBARA SWANSON"/>
    <s v="DEFAULT"/>
    <s v="Default"/>
  </r>
  <r>
    <x v="0"/>
    <s v="1127057"/>
    <s v="350002"/>
    <x v="43"/>
    <s v="0000000"/>
    <n v="2015"/>
    <x v="4"/>
    <x v="43"/>
    <n v="0"/>
    <n v="0"/>
    <n v="-176.93"/>
    <n v="0"/>
    <n v="176.93"/>
    <s v="N/A"/>
    <n v="0"/>
    <n v="0"/>
    <n v="0"/>
    <n v="0"/>
    <n v="0"/>
    <n v="0"/>
    <n v="-176.93"/>
    <n v="0"/>
    <n v="0"/>
    <n v="0"/>
    <n v="0"/>
    <n v="0"/>
    <n v="0"/>
    <s v="FED HOUSNG &amp; COMM DEV FND"/>
    <s v="FHCD HRP BARBARA SWANSON"/>
    <s v="IDIS HOME OWNERS REHAB"/>
    <s v="Default"/>
  </r>
  <r>
    <x v="0"/>
    <s v="1127057"/>
    <s v="350002"/>
    <x v="37"/>
    <s v="0000000"/>
    <n v="2015"/>
    <x v="4"/>
    <x v="37"/>
    <n v="0"/>
    <n v="0"/>
    <n v="-11555.27"/>
    <n v="0"/>
    <n v="11555.27"/>
    <s v="N/A"/>
    <n v="0"/>
    <n v="0"/>
    <n v="0"/>
    <n v="0"/>
    <n v="0"/>
    <n v="0"/>
    <n v="0"/>
    <n v="0"/>
    <n v="0"/>
    <n v="0"/>
    <n v="0"/>
    <n v="-11555.27"/>
    <n v="0"/>
    <s v="FED HOUSNG &amp; COMM DEV FND"/>
    <s v="FHCD HRP BARBARA SWANSON"/>
    <s v="IDIS HOME OWNERS REHAB"/>
    <s v="Default"/>
  </r>
  <r>
    <x v="0"/>
    <s v="1127057"/>
    <s v="350002"/>
    <x v="108"/>
    <s v="5590000"/>
    <n v="2015"/>
    <x v="3"/>
    <x v="108"/>
    <n v="0"/>
    <n v="0"/>
    <n v="11732.2"/>
    <n v="0"/>
    <n v="-11732.2"/>
    <s v="N/A"/>
    <n v="0"/>
    <n v="0"/>
    <n v="0"/>
    <n v="0"/>
    <n v="0"/>
    <n v="0"/>
    <n v="176.93"/>
    <n v="0"/>
    <n v="0"/>
    <n v="0"/>
    <n v="11555.27"/>
    <n v="0"/>
    <n v="0"/>
    <s v="FED HOUSNG &amp; COMM DEV FND"/>
    <s v="FHCD HRP BARBARA SWANSON"/>
    <s v="IDIS HOME OWNERS REHAB"/>
    <s v="HOUSING AND COMMUNITY DEVELOPMENT"/>
  </r>
  <r>
    <x v="0"/>
    <s v="1127123"/>
    <s v="000000"/>
    <x v="6"/>
    <s v="0000000"/>
    <n v="2015"/>
    <x v="0"/>
    <x v="6"/>
    <n v="0"/>
    <n v="0"/>
    <n v="0"/>
    <n v="0"/>
    <n v="0"/>
    <s v="N/A"/>
    <n v="0"/>
    <n v="0"/>
    <n v="0"/>
    <n v="0"/>
    <n v="0"/>
    <n v="0"/>
    <n v="30000"/>
    <n v="-30000"/>
    <n v="0"/>
    <n v="0"/>
    <n v="0"/>
    <n v="0"/>
    <n v="0"/>
    <s v="FED HOUSNG &amp; COMM DEV FND"/>
    <s v="Shoreline Minor Home Repair 14"/>
    <s v="DEFAULT"/>
    <s v="Default"/>
  </r>
  <r>
    <x v="0"/>
    <s v="1127123"/>
    <s v="000000"/>
    <x v="9"/>
    <s v="0000000"/>
    <n v="2015"/>
    <x v="0"/>
    <x v="9"/>
    <n v="0"/>
    <n v="0"/>
    <n v="0"/>
    <n v="0"/>
    <n v="0"/>
    <s v="N/A"/>
    <n v="0"/>
    <n v="0"/>
    <n v="0"/>
    <n v="0"/>
    <n v="0"/>
    <n v="0"/>
    <n v="14801.970000000001"/>
    <n v="0"/>
    <n v="-14801.970000000001"/>
    <n v="0"/>
    <n v="0"/>
    <n v="0"/>
    <n v="0"/>
    <s v="FED HOUSNG &amp; COMM DEV FND"/>
    <s v="Shoreline Minor Home Repair 14"/>
    <s v="DEFAULT"/>
    <s v="Default"/>
  </r>
  <r>
    <x v="0"/>
    <s v="1127123"/>
    <s v="000000"/>
    <x v="29"/>
    <s v="0000000"/>
    <n v="2015"/>
    <x v="1"/>
    <x v="29"/>
    <n v="0"/>
    <n v="0"/>
    <n v="0"/>
    <n v="0"/>
    <n v="0"/>
    <s v="N/A"/>
    <n v="0"/>
    <n v="0"/>
    <n v="0"/>
    <n v="0"/>
    <n v="0"/>
    <n v="0"/>
    <n v="-14801.970000000001"/>
    <n v="0"/>
    <n v="14801.970000000001"/>
    <n v="0"/>
    <n v="0"/>
    <n v="0"/>
    <n v="0"/>
    <s v="FED HOUSNG &amp; COMM DEV FND"/>
    <s v="Shoreline Minor Home Repair 14"/>
    <s v="DEFAULT"/>
    <s v="Default"/>
  </r>
  <r>
    <x v="0"/>
    <s v="1127123"/>
    <s v="350047"/>
    <x v="55"/>
    <s v="0000000"/>
    <n v="2015"/>
    <x v="4"/>
    <x v="55"/>
    <n v="0"/>
    <n v="0"/>
    <n v="-30000"/>
    <n v="0"/>
    <n v="30000"/>
    <s v="N/A"/>
    <n v="0"/>
    <n v="0"/>
    <n v="0"/>
    <n v="0"/>
    <n v="0"/>
    <n v="0"/>
    <n v="-30000"/>
    <n v="0"/>
    <n v="0"/>
    <n v="0"/>
    <n v="0"/>
    <n v="0"/>
    <n v="0"/>
    <s v="FED HOUSNG &amp; COMM DEV FND"/>
    <s v="Shoreline Minor Home Repair 14"/>
    <s v="PROGRAM YEAR PROJECTS"/>
    <s v="Default"/>
  </r>
  <r>
    <x v="0"/>
    <s v="1127123"/>
    <s v="350047"/>
    <x v="108"/>
    <s v="5590000"/>
    <n v="2015"/>
    <x v="3"/>
    <x v="108"/>
    <n v="0"/>
    <n v="0"/>
    <n v="30000"/>
    <n v="0"/>
    <n v="-30000"/>
    <s v="N/A"/>
    <n v="0"/>
    <n v="0"/>
    <n v="0"/>
    <n v="0"/>
    <n v="0"/>
    <n v="0"/>
    <n v="30000"/>
    <n v="0"/>
    <n v="0"/>
    <n v="0"/>
    <n v="0"/>
    <n v="0"/>
    <n v="0"/>
    <s v="FED HOUSNG &amp; COMM DEV FND"/>
    <s v="Shoreline Minor Home Repair 14"/>
    <s v="PROGRAM YEAR PROJECTS"/>
    <s v="HOUSING AND COMMUNITY DEVELOPMENT"/>
  </r>
  <r>
    <x v="0"/>
    <s v="1127138"/>
    <s v="000000"/>
    <x v="6"/>
    <s v="0000000"/>
    <n v="2015"/>
    <x v="0"/>
    <x v="6"/>
    <n v="0"/>
    <n v="0"/>
    <n v="0"/>
    <n v="0"/>
    <n v="0"/>
    <s v="N/A"/>
    <n v="0"/>
    <n v="0"/>
    <n v="0"/>
    <n v="0"/>
    <n v="0"/>
    <n v="0"/>
    <n v="0"/>
    <n v="156.20000000000002"/>
    <n v="6169.57"/>
    <n v="-6325.77"/>
    <n v="0"/>
    <n v="0"/>
    <n v="0"/>
    <s v="FED HOUSNG &amp; COMM DEV FND"/>
    <s v="FHCD HRP LINDA MCGUIRE"/>
    <s v="DEFAULT"/>
    <s v="Default"/>
  </r>
  <r>
    <x v="0"/>
    <s v="1127138"/>
    <s v="000000"/>
    <x v="9"/>
    <s v="0000000"/>
    <n v="2015"/>
    <x v="0"/>
    <x v="9"/>
    <n v="0"/>
    <n v="0"/>
    <n v="0"/>
    <n v="0"/>
    <n v="0"/>
    <s v="N/A"/>
    <n v="0"/>
    <n v="0"/>
    <n v="0"/>
    <n v="0"/>
    <n v="0"/>
    <n v="0"/>
    <n v="0"/>
    <n v="0"/>
    <n v="0"/>
    <n v="0"/>
    <n v="0"/>
    <n v="0"/>
    <n v="0"/>
    <s v="FED HOUSNG &amp; COMM DEV FND"/>
    <s v="FHCD HRP LINDA MCGUIRE"/>
    <s v="DEFAULT"/>
    <s v="Default"/>
  </r>
  <r>
    <x v="0"/>
    <s v="1127138"/>
    <s v="000000"/>
    <x v="29"/>
    <s v="0000000"/>
    <n v="2015"/>
    <x v="1"/>
    <x v="29"/>
    <n v="0"/>
    <n v="0"/>
    <n v="0"/>
    <n v="0"/>
    <n v="0"/>
    <s v="N/A"/>
    <n v="0"/>
    <n v="0"/>
    <n v="0"/>
    <n v="0"/>
    <n v="0"/>
    <n v="0"/>
    <n v="0"/>
    <n v="0"/>
    <n v="0"/>
    <n v="0"/>
    <n v="0"/>
    <n v="0"/>
    <n v="0"/>
    <s v="FED HOUSNG &amp; COMM DEV FND"/>
    <s v="FHCD HRP LINDA MCGUIRE"/>
    <s v="DEFAULT"/>
    <s v="Default"/>
  </r>
  <r>
    <x v="0"/>
    <s v="1127138"/>
    <s v="350002"/>
    <x v="43"/>
    <s v="0000000"/>
    <n v="2015"/>
    <x v="4"/>
    <x v="43"/>
    <n v="0"/>
    <n v="0"/>
    <n v="-6325.77"/>
    <n v="0"/>
    <n v="6325.77"/>
    <s v="N/A"/>
    <n v="0"/>
    <n v="0"/>
    <n v="0"/>
    <n v="0"/>
    <n v="0"/>
    <n v="0"/>
    <n v="0"/>
    <n v="-156.20000000000002"/>
    <n v="-6169.57"/>
    <n v="0"/>
    <n v="0"/>
    <n v="0"/>
    <n v="0"/>
    <s v="FED HOUSNG &amp; COMM DEV FND"/>
    <s v="FHCD HRP LINDA MCGUIRE"/>
    <s v="IDIS HOME OWNERS REHAB"/>
    <s v="Default"/>
  </r>
  <r>
    <x v="0"/>
    <s v="1127138"/>
    <s v="350002"/>
    <x v="108"/>
    <s v="5590000"/>
    <n v="2015"/>
    <x v="3"/>
    <x v="108"/>
    <n v="0"/>
    <n v="0"/>
    <n v="6325.77"/>
    <n v="0"/>
    <n v="-6325.77"/>
    <s v="N/A"/>
    <n v="0"/>
    <n v="0"/>
    <n v="0"/>
    <n v="0"/>
    <n v="0"/>
    <n v="0"/>
    <n v="0"/>
    <n v="156.20000000000002"/>
    <n v="6169.57"/>
    <n v="0"/>
    <n v="0"/>
    <n v="0"/>
    <n v="0"/>
    <s v="FED HOUSNG &amp; COMM DEV FND"/>
    <s v="FHCD HRP LINDA MCGUIRE"/>
    <s v="IDIS HOME OWNERS REHAB"/>
    <s v="HOUSING AND COMMUNITY DEVELOPMENT"/>
  </r>
  <r>
    <x v="0"/>
    <s v="1127185"/>
    <s v="000000"/>
    <x v="6"/>
    <s v="0000000"/>
    <n v="2015"/>
    <x v="0"/>
    <x v="6"/>
    <n v="0"/>
    <n v="0"/>
    <n v="0"/>
    <n v="0"/>
    <n v="0"/>
    <s v="N/A"/>
    <n v="0"/>
    <n v="0"/>
    <n v="0"/>
    <n v="0"/>
    <n v="0"/>
    <n v="0"/>
    <n v="156.20000000000002"/>
    <n v="0"/>
    <n v="16534.5"/>
    <n v="-16690.7"/>
    <n v="0"/>
    <n v="0"/>
    <n v="0"/>
    <s v="FED HOUSNG &amp; COMM DEV FND"/>
    <s v="FCHD HRP JULIA GUINN"/>
    <s v="DEFAULT"/>
    <s v="Default"/>
  </r>
  <r>
    <x v="0"/>
    <s v="1127185"/>
    <s v="000000"/>
    <x v="9"/>
    <s v="0000000"/>
    <n v="2015"/>
    <x v="0"/>
    <x v="9"/>
    <n v="0"/>
    <n v="0"/>
    <n v="0"/>
    <n v="0"/>
    <n v="0"/>
    <s v="N/A"/>
    <n v="0"/>
    <n v="0"/>
    <n v="0"/>
    <n v="0"/>
    <n v="0"/>
    <n v="0"/>
    <n v="0"/>
    <n v="0"/>
    <n v="0"/>
    <n v="0"/>
    <n v="0"/>
    <n v="0"/>
    <n v="0"/>
    <s v="FED HOUSNG &amp; COMM DEV FND"/>
    <s v="FCHD HRP JULIA GUINN"/>
    <s v="DEFAULT"/>
    <s v="Default"/>
  </r>
  <r>
    <x v="0"/>
    <s v="1127185"/>
    <s v="000000"/>
    <x v="29"/>
    <s v="0000000"/>
    <n v="2015"/>
    <x v="1"/>
    <x v="29"/>
    <n v="0"/>
    <n v="0"/>
    <n v="0"/>
    <n v="0"/>
    <n v="0"/>
    <s v="N/A"/>
    <n v="0"/>
    <n v="0"/>
    <n v="0"/>
    <n v="0"/>
    <n v="0"/>
    <n v="0"/>
    <n v="0"/>
    <n v="0"/>
    <n v="0"/>
    <n v="0"/>
    <n v="0"/>
    <n v="0"/>
    <n v="0"/>
    <s v="FED HOUSNG &amp; COMM DEV FND"/>
    <s v="FCHD HRP JULIA GUINN"/>
    <s v="DEFAULT"/>
    <s v="Default"/>
  </r>
  <r>
    <x v="0"/>
    <s v="1127185"/>
    <s v="350002"/>
    <x v="43"/>
    <s v="0000000"/>
    <n v="2015"/>
    <x v="4"/>
    <x v="43"/>
    <n v="0"/>
    <n v="0"/>
    <n v="-16690.7"/>
    <n v="0"/>
    <n v="16690.7"/>
    <s v="N/A"/>
    <n v="0"/>
    <n v="0"/>
    <n v="0"/>
    <n v="0"/>
    <n v="0"/>
    <n v="0"/>
    <n v="-156.20000000000002"/>
    <n v="0"/>
    <n v="-16534.5"/>
    <n v="0"/>
    <n v="0"/>
    <n v="0"/>
    <n v="0"/>
    <s v="FED HOUSNG &amp; COMM DEV FND"/>
    <s v="FCHD HRP JULIA GUINN"/>
    <s v="IDIS HOME OWNERS REHAB"/>
    <s v="Default"/>
  </r>
  <r>
    <x v="0"/>
    <s v="1127185"/>
    <s v="350002"/>
    <x v="108"/>
    <s v="5590000"/>
    <n v="2015"/>
    <x v="3"/>
    <x v="108"/>
    <n v="0"/>
    <n v="0"/>
    <n v="16690.7"/>
    <n v="0"/>
    <n v="-16690.7"/>
    <s v="N/A"/>
    <n v="0"/>
    <n v="0"/>
    <n v="0"/>
    <n v="0"/>
    <n v="0"/>
    <n v="0"/>
    <n v="156.21"/>
    <n v="-0.01"/>
    <n v="16534.5"/>
    <n v="0"/>
    <n v="0"/>
    <n v="0"/>
    <n v="0"/>
    <s v="FED HOUSNG &amp; COMM DEV FND"/>
    <s v="FCHD HRP JULIA GUINN"/>
    <s v="IDIS HOME OWNERS REHAB"/>
    <s v="HOUSING AND COMMUNITY DEVELOPMENT"/>
  </r>
  <r>
    <x v="0"/>
    <s v="1127186"/>
    <s v="000000"/>
    <x v="6"/>
    <s v="0000000"/>
    <n v="2015"/>
    <x v="0"/>
    <x v="6"/>
    <n v="0"/>
    <n v="0"/>
    <n v="0"/>
    <n v="0"/>
    <n v="0"/>
    <s v="N/A"/>
    <n v="0"/>
    <n v="0"/>
    <n v="0"/>
    <n v="0"/>
    <n v="0"/>
    <n v="0"/>
    <n v="0"/>
    <n v="156.20000000000002"/>
    <n v="3913.7200000000003"/>
    <n v="-4069.92"/>
    <n v="0"/>
    <n v="0"/>
    <n v="0"/>
    <s v="FED HOUSNG &amp; COMM DEV FND"/>
    <s v="FCHD HRP SUSAN HOBBS"/>
    <s v="DEFAULT"/>
    <s v="Default"/>
  </r>
  <r>
    <x v="0"/>
    <s v="1127186"/>
    <s v="000000"/>
    <x v="9"/>
    <s v="0000000"/>
    <n v="2015"/>
    <x v="0"/>
    <x v="9"/>
    <n v="0"/>
    <n v="0"/>
    <n v="0"/>
    <n v="0"/>
    <n v="0"/>
    <s v="N/A"/>
    <n v="0"/>
    <n v="0"/>
    <n v="0"/>
    <n v="0"/>
    <n v="0"/>
    <n v="0"/>
    <n v="0"/>
    <n v="0"/>
    <n v="0"/>
    <n v="0"/>
    <n v="0"/>
    <n v="0"/>
    <n v="0"/>
    <s v="FED HOUSNG &amp; COMM DEV FND"/>
    <s v="FCHD HRP SUSAN HOBBS"/>
    <s v="DEFAULT"/>
    <s v="Default"/>
  </r>
  <r>
    <x v="0"/>
    <s v="1127186"/>
    <s v="000000"/>
    <x v="29"/>
    <s v="0000000"/>
    <n v="2015"/>
    <x v="1"/>
    <x v="29"/>
    <n v="0"/>
    <n v="0"/>
    <n v="0"/>
    <n v="0"/>
    <n v="0"/>
    <s v="N/A"/>
    <n v="0"/>
    <n v="0"/>
    <n v="0"/>
    <n v="0"/>
    <n v="0"/>
    <n v="0"/>
    <n v="0"/>
    <n v="0"/>
    <n v="0"/>
    <n v="0"/>
    <n v="0"/>
    <n v="0"/>
    <n v="0"/>
    <s v="FED HOUSNG &amp; COMM DEV FND"/>
    <s v="FCHD HRP SUSAN HOBBS"/>
    <s v="DEFAULT"/>
    <s v="Default"/>
  </r>
  <r>
    <x v="0"/>
    <s v="1127186"/>
    <s v="350002"/>
    <x v="43"/>
    <s v="0000000"/>
    <n v="2015"/>
    <x v="4"/>
    <x v="43"/>
    <n v="0"/>
    <n v="0"/>
    <n v="-4069.92"/>
    <n v="0"/>
    <n v="4069.92"/>
    <s v="N/A"/>
    <n v="0"/>
    <n v="0"/>
    <n v="0"/>
    <n v="0"/>
    <n v="0"/>
    <n v="0"/>
    <n v="0"/>
    <n v="-156.20000000000002"/>
    <n v="-3913.7200000000003"/>
    <n v="0"/>
    <n v="0"/>
    <n v="0"/>
    <n v="0"/>
    <s v="FED HOUSNG &amp; COMM DEV FND"/>
    <s v="FCHD HRP SUSAN HOBBS"/>
    <s v="IDIS HOME OWNERS REHAB"/>
    <s v="Default"/>
  </r>
  <r>
    <x v="0"/>
    <s v="1127186"/>
    <s v="350002"/>
    <x v="108"/>
    <s v="5590000"/>
    <n v="2015"/>
    <x v="3"/>
    <x v="108"/>
    <n v="0"/>
    <n v="0"/>
    <n v="4069.92"/>
    <n v="0"/>
    <n v="-4069.92"/>
    <s v="N/A"/>
    <n v="0"/>
    <n v="0"/>
    <n v="0"/>
    <n v="0"/>
    <n v="0"/>
    <n v="0"/>
    <n v="0"/>
    <n v="156.20000000000002"/>
    <n v="3913.7200000000003"/>
    <n v="0"/>
    <n v="0"/>
    <n v="0"/>
    <n v="0"/>
    <s v="FED HOUSNG &amp; COMM DEV FND"/>
    <s v="FCHD HRP SUSAN HOBBS"/>
    <s v="IDIS HOME OWNERS REHAB"/>
    <s v="HOUSING AND COMMUNITY DEVELOPMENT"/>
  </r>
  <r>
    <x v="0"/>
    <s v="1127257"/>
    <s v="000000"/>
    <x v="6"/>
    <s v="0000000"/>
    <n v="2015"/>
    <x v="0"/>
    <x v="6"/>
    <n v="0"/>
    <n v="0"/>
    <n v="0"/>
    <n v="0"/>
    <n v="0"/>
    <s v="N/A"/>
    <n v="0"/>
    <n v="0"/>
    <n v="0"/>
    <n v="0"/>
    <n v="0"/>
    <n v="0"/>
    <n v="0"/>
    <n v="0"/>
    <n v="0"/>
    <n v="0"/>
    <n v="0"/>
    <n v="0"/>
    <n v="0"/>
    <s v="FED HOUSNG &amp; COMM DEV FND"/>
    <s v="FHCD MCK SCATTERED SITES DESC"/>
    <s v="DEFAULT"/>
    <s v="Default"/>
  </r>
  <r>
    <x v="0"/>
    <s v="1127257"/>
    <s v="000000"/>
    <x v="9"/>
    <s v="0000000"/>
    <n v="2015"/>
    <x v="0"/>
    <x v="9"/>
    <n v="0"/>
    <n v="0"/>
    <n v="39459.050000000003"/>
    <n v="0"/>
    <n v="-39459.050000000003"/>
    <s v="N/A"/>
    <n v="0"/>
    <n v="0"/>
    <n v="0"/>
    <n v="0"/>
    <n v="0"/>
    <n v="0"/>
    <n v="0"/>
    <n v="0"/>
    <n v="0"/>
    <n v="0"/>
    <n v="0"/>
    <n v="39459.050000000003"/>
    <n v="0"/>
    <s v="FED HOUSNG &amp; COMM DEV FND"/>
    <s v="FHCD MCK SCATTERED SITES DESC"/>
    <s v="DEFAULT"/>
    <s v="Default"/>
  </r>
  <r>
    <x v="0"/>
    <s v="1127257"/>
    <s v="000000"/>
    <x v="29"/>
    <s v="0000000"/>
    <n v="2015"/>
    <x v="1"/>
    <x v="29"/>
    <n v="0"/>
    <n v="0"/>
    <n v="-14459.050000000001"/>
    <n v="0"/>
    <n v="14459.050000000001"/>
    <s v="N/A"/>
    <n v="0"/>
    <n v="0"/>
    <n v="0"/>
    <n v="0"/>
    <n v="0"/>
    <n v="0"/>
    <n v="0"/>
    <n v="0"/>
    <n v="0"/>
    <n v="0"/>
    <n v="0"/>
    <n v="-14459.050000000001"/>
    <n v="0"/>
    <s v="FED HOUSNG &amp; COMM DEV FND"/>
    <s v="FHCD MCK SCATTERED SITES DESC"/>
    <s v="DEFAULT"/>
    <s v="Default"/>
  </r>
  <r>
    <x v="0"/>
    <s v="1127257"/>
    <s v="350101"/>
    <x v="64"/>
    <s v="0000000"/>
    <n v="2015"/>
    <x v="4"/>
    <x v="64"/>
    <n v="0"/>
    <n v="0"/>
    <n v="-149883.01999999999"/>
    <n v="0"/>
    <n v="149883.01999999999"/>
    <s v="N/A"/>
    <n v="0"/>
    <n v="0"/>
    <n v="0"/>
    <n v="0"/>
    <n v="0"/>
    <n v="0"/>
    <n v="0"/>
    <n v="0"/>
    <n v="0"/>
    <n v="0"/>
    <n v="0"/>
    <n v="-149883.01999999999"/>
    <n v="0"/>
    <s v="FED HOUSNG &amp; COMM DEV FND"/>
    <s v="FHCD MCK SCATTERED SITES DESC"/>
    <s v="MCKINNEY ADMIN"/>
    <s v="Default"/>
  </r>
  <r>
    <x v="0"/>
    <s v="1127257"/>
    <s v="350101"/>
    <x v="108"/>
    <s v="5590000"/>
    <n v="2015"/>
    <x v="3"/>
    <x v="108"/>
    <n v="0"/>
    <n v="0"/>
    <n v="149883.01999999999"/>
    <n v="0"/>
    <n v="-149883.01999999999"/>
    <s v="N/A"/>
    <n v="0"/>
    <n v="0"/>
    <n v="0"/>
    <n v="0"/>
    <n v="0"/>
    <n v="0"/>
    <n v="0"/>
    <n v="0"/>
    <n v="0"/>
    <n v="0"/>
    <n v="0"/>
    <n v="149883.01999999999"/>
    <n v="0"/>
    <s v="FED HOUSNG &amp; COMM DEV FND"/>
    <s v="FHCD MCK SCATTERED SITES DESC"/>
    <s v="MCKINNEY ADMIN"/>
    <s v="HOUSING AND COMMUNITY DEVELOPMENT"/>
  </r>
  <r>
    <x v="0"/>
    <s v="1127259"/>
    <s v="000000"/>
    <x v="6"/>
    <s v="0000000"/>
    <n v="2015"/>
    <x v="0"/>
    <x v="6"/>
    <n v="0"/>
    <n v="0"/>
    <n v="17457.420000000002"/>
    <n v="0"/>
    <n v="-17457.420000000002"/>
    <s v="N/A"/>
    <n v="0"/>
    <n v="0"/>
    <n v="0"/>
    <n v="0"/>
    <n v="0"/>
    <n v="0"/>
    <n v="0"/>
    <n v="0"/>
    <n v="0"/>
    <n v="0"/>
    <n v="0"/>
    <n v="17457.420000000002"/>
    <n v="0"/>
    <s v="FED HOUSNG &amp; COMM DEV FND"/>
    <s v="FHCD MCK SCAT SITES CCS"/>
    <s v="DEFAULT"/>
    <s v="Default"/>
  </r>
  <r>
    <x v="0"/>
    <s v="1127259"/>
    <s v="000000"/>
    <x v="9"/>
    <s v="0000000"/>
    <n v="2015"/>
    <x v="0"/>
    <x v="9"/>
    <n v="0"/>
    <n v="0"/>
    <n v="5000"/>
    <n v="0"/>
    <n v="-5000"/>
    <s v="N/A"/>
    <n v="0"/>
    <n v="0"/>
    <n v="0"/>
    <n v="0"/>
    <n v="0"/>
    <n v="0"/>
    <n v="0"/>
    <n v="0"/>
    <n v="0"/>
    <n v="0"/>
    <n v="0"/>
    <n v="5000"/>
    <n v="0"/>
    <s v="FED HOUSNG &amp; COMM DEV FND"/>
    <s v="FHCD MCK SCAT SITES CCS"/>
    <s v="DEFAULT"/>
    <s v="Default"/>
  </r>
  <r>
    <x v="0"/>
    <s v="1127259"/>
    <s v="000000"/>
    <x v="29"/>
    <s v="0000000"/>
    <n v="2015"/>
    <x v="1"/>
    <x v="29"/>
    <n v="0"/>
    <n v="0"/>
    <n v="0"/>
    <n v="0"/>
    <n v="0"/>
    <s v="N/A"/>
    <n v="0"/>
    <n v="0"/>
    <n v="0"/>
    <n v="0"/>
    <n v="0"/>
    <n v="0"/>
    <n v="0"/>
    <n v="0"/>
    <n v="0"/>
    <n v="0"/>
    <n v="0"/>
    <n v="0"/>
    <n v="0"/>
    <s v="FED HOUSNG &amp; COMM DEV FND"/>
    <s v="FHCD MCK SCAT SITES CCS"/>
    <s v="DEFAULT"/>
    <s v="Default"/>
  </r>
  <r>
    <x v="0"/>
    <s v="1127259"/>
    <s v="350101"/>
    <x v="64"/>
    <s v="0000000"/>
    <n v="2015"/>
    <x v="4"/>
    <x v="64"/>
    <n v="0"/>
    <n v="0"/>
    <n v="-28032.97"/>
    <n v="0"/>
    <n v="28032.97"/>
    <s v="N/A"/>
    <n v="0"/>
    <n v="0"/>
    <n v="0"/>
    <n v="0"/>
    <n v="0"/>
    <n v="0"/>
    <n v="0"/>
    <n v="0"/>
    <n v="0"/>
    <n v="-5575.55"/>
    <n v="0"/>
    <n v="-22457.420000000002"/>
    <n v="0"/>
    <s v="FED HOUSNG &amp; COMM DEV FND"/>
    <s v="FHCD MCK SCAT SITES CCS"/>
    <s v="MCKINNEY ADMIN"/>
    <s v="Default"/>
  </r>
  <r>
    <x v="0"/>
    <s v="1127259"/>
    <s v="350101"/>
    <x v="108"/>
    <s v="5590000"/>
    <n v="2015"/>
    <x v="3"/>
    <x v="108"/>
    <n v="0"/>
    <n v="0"/>
    <n v="28032.97"/>
    <n v="0"/>
    <n v="-28032.97"/>
    <s v="N/A"/>
    <n v="0"/>
    <n v="0"/>
    <n v="0"/>
    <n v="0"/>
    <n v="0"/>
    <n v="0"/>
    <n v="0"/>
    <n v="0"/>
    <n v="0"/>
    <n v="5575.55"/>
    <n v="0"/>
    <n v="22457.420000000002"/>
    <n v="0"/>
    <s v="FED HOUSNG &amp; COMM DEV FND"/>
    <s v="FHCD MCK SCAT SITES CCS"/>
    <s v="MCKINNEY ADMIN"/>
    <s v="HOUSING AND COMMUNITY DEVELOPMENT"/>
  </r>
  <r>
    <x v="0"/>
    <s v="1127260"/>
    <s v="000000"/>
    <x v="9"/>
    <s v="0000000"/>
    <n v="2015"/>
    <x v="0"/>
    <x v="9"/>
    <n v="0"/>
    <n v="0"/>
    <n v="13030.45"/>
    <n v="0"/>
    <n v="-13030.45"/>
    <s v="N/A"/>
    <n v="0"/>
    <n v="0"/>
    <n v="0"/>
    <n v="0"/>
    <n v="0"/>
    <n v="0"/>
    <n v="0"/>
    <n v="0"/>
    <n v="0"/>
    <n v="0"/>
    <n v="0"/>
    <n v="13030.45"/>
    <n v="0"/>
    <s v="FED HOUSNG &amp; COMM DEV FND"/>
    <s v="FHCD MCK SCAT SITE EVERGRN"/>
    <s v="DEFAULT"/>
    <s v="Default"/>
  </r>
  <r>
    <x v="0"/>
    <s v="1127260"/>
    <s v="000000"/>
    <x v="29"/>
    <s v="0000000"/>
    <n v="2015"/>
    <x v="1"/>
    <x v="29"/>
    <n v="0"/>
    <n v="0"/>
    <n v="0"/>
    <n v="0"/>
    <n v="0"/>
    <s v="N/A"/>
    <n v="0"/>
    <n v="0"/>
    <n v="0"/>
    <n v="0"/>
    <n v="0"/>
    <n v="0"/>
    <n v="0"/>
    <n v="0"/>
    <n v="0"/>
    <n v="0"/>
    <n v="0"/>
    <n v="0"/>
    <n v="0"/>
    <s v="FED HOUSNG &amp; COMM DEV FND"/>
    <s v="FHCD MCK SCAT SITE EVERGRN"/>
    <s v="DEFAULT"/>
    <s v="Default"/>
  </r>
  <r>
    <x v="0"/>
    <s v="1127260"/>
    <s v="350101"/>
    <x v="64"/>
    <s v="0000000"/>
    <n v="2015"/>
    <x v="4"/>
    <x v="64"/>
    <n v="0"/>
    <n v="0"/>
    <n v="-13030.45"/>
    <n v="0"/>
    <n v="13030.45"/>
    <s v="N/A"/>
    <n v="0"/>
    <n v="0"/>
    <n v="0"/>
    <n v="0"/>
    <n v="0"/>
    <n v="0"/>
    <n v="0"/>
    <n v="0"/>
    <n v="0"/>
    <n v="0"/>
    <n v="0"/>
    <n v="-13030.45"/>
    <n v="0"/>
    <s v="FED HOUSNG &amp; COMM DEV FND"/>
    <s v="FHCD MCK SCAT SITE EVERGRN"/>
    <s v="MCKINNEY ADMIN"/>
    <s v="Default"/>
  </r>
  <r>
    <x v="0"/>
    <s v="1127260"/>
    <s v="350101"/>
    <x v="112"/>
    <s v="5590000"/>
    <n v="2015"/>
    <x v="3"/>
    <x v="112"/>
    <n v="0"/>
    <n v="0"/>
    <n v="7500"/>
    <n v="0"/>
    <n v="-7500"/>
    <s v="N/A"/>
    <n v="0"/>
    <n v="0"/>
    <n v="0"/>
    <n v="0"/>
    <n v="0"/>
    <n v="0"/>
    <n v="0"/>
    <n v="0"/>
    <n v="0"/>
    <n v="0"/>
    <n v="0"/>
    <n v="7500"/>
    <n v="0"/>
    <s v="FED HOUSNG &amp; COMM DEV FND"/>
    <s v="FHCD MCK SCAT SITE EVERGRN"/>
    <s v="MCKINNEY ADMIN"/>
    <s v="HOUSING AND COMMUNITY DEVELOPMENT"/>
  </r>
  <r>
    <x v="0"/>
    <s v="1127260"/>
    <s v="350101"/>
    <x v="108"/>
    <s v="5590000"/>
    <n v="2015"/>
    <x v="3"/>
    <x v="108"/>
    <n v="0"/>
    <n v="0"/>
    <n v="5530.45"/>
    <n v="0"/>
    <n v="-5530.45"/>
    <s v="N/A"/>
    <n v="0"/>
    <n v="0"/>
    <n v="0"/>
    <n v="0"/>
    <n v="0"/>
    <n v="0"/>
    <n v="0"/>
    <n v="0"/>
    <n v="0"/>
    <n v="0"/>
    <n v="0"/>
    <n v="5530.45"/>
    <n v="0"/>
    <s v="FED HOUSNG &amp; COMM DEV FND"/>
    <s v="FHCD MCK SCAT SITE EVERGRN"/>
    <s v="MCKINNEY ADMIN"/>
    <s v="HOUSING AND COMMUNITY DEVELOPMENT"/>
  </r>
  <r>
    <x v="0"/>
    <s v="1127275"/>
    <s v="000000"/>
    <x v="6"/>
    <s v="0000000"/>
    <n v="2015"/>
    <x v="0"/>
    <x v="6"/>
    <n v="0"/>
    <n v="0"/>
    <n v="0"/>
    <n v="0"/>
    <n v="0"/>
    <s v="N/A"/>
    <n v="0"/>
    <n v="0"/>
    <n v="0"/>
    <n v="0"/>
    <n v="0"/>
    <n v="0"/>
    <n v="0"/>
    <n v="155.20000000000002"/>
    <n v="1520.4"/>
    <n v="-1675.6000000000001"/>
    <n v="3238.13"/>
    <n v="-3238.13"/>
    <n v="0"/>
    <s v="FED HOUSNG &amp; COMM DEV FND"/>
    <s v="FHCD HRP PHIL HANSEN"/>
    <s v="DEFAULT"/>
    <s v="Default"/>
  </r>
  <r>
    <x v="0"/>
    <s v="1127275"/>
    <s v="000000"/>
    <x v="9"/>
    <s v="0000000"/>
    <n v="2015"/>
    <x v="0"/>
    <x v="9"/>
    <n v="0"/>
    <n v="0"/>
    <n v="0"/>
    <n v="0"/>
    <n v="0"/>
    <s v="N/A"/>
    <n v="0"/>
    <n v="0"/>
    <n v="0"/>
    <n v="0"/>
    <n v="0"/>
    <n v="0"/>
    <n v="0"/>
    <n v="0"/>
    <n v="0"/>
    <n v="0"/>
    <n v="0"/>
    <n v="0"/>
    <n v="0"/>
    <s v="FED HOUSNG &amp; COMM DEV FND"/>
    <s v="FHCD HRP PHIL HANSEN"/>
    <s v="DEFAULT"/>
    <s v="Default"/>
  </r>
  <r>
    <x v="0"/>
    <s v="1127275"/>
    <s v="000000"/>
    <x v="29"/>
    <s v="0000000"/>
    <n v="2015"/>
    <x v="1"/>
    <x v="29"/>
    <n v="0"/>
    <n v="0"/>
    <n v="6798.24"/>
    <n v="0"/>
    <n v="-6798.24"/>
    <s v="N/A"/>
    <n v="0"/>
    <n v="0"/>
    <n v="0"/>
    <n v="0"/>
    <n v="0"/>
    <n v="0"/>
    <n v="0"/>
    <n v="0"/>
    <n v="0"/>
    <n v="0"/>
    <n v="0"/>
    <n v="6798.24"/>
    <n v="0"/>
    <s v="FED HOUSNG &amp; COMM DEV FND"/>
    <s v="FHCD HRP PHIL HANSEN"/>
    <s v="DEFAULT"/>
    <s v="Default"/>
  </r>
  <r>
    <x v="0"/>
    <s v="1127275"/>
    <s v="350002"/>
    <x v="43"/>
    <s v="0000000"/>
    <n v="2015"/>
    <x v="4"/>
    <x v="43"/>
    <n v="0"/>
    <n v="0"/>
    <n v="-4691.57"/>
    <n v="0"/>
    <n v="4691.57"/>
    <s v="N/A"/>
    <n v="0"/>
    <n v="0"/>
    <n v="0"/>
    <n v="0"/>
    <n v="0"/>
    <n v="0"/>
    <n v="0"/>
    <n v="-155.20000000000002"/>
    <n v="-1520.4"/>
    <n v="0"/>
    <n v="-2757.25"/>
    <n v="-258.72000000000003"/>
    <n v="0"/>
    <s v="FED HOUSNG &amp; COMM DEV FND"/>
    <s v="FHCD HRP PHIL HANSEN"/>
    <s v="IDIS HOME OWNERS REHAB"/>
    <s v="Default"/>
  </r>
  <r>
    <x v="0"/>
    <s v="1127275"/>
    <s v="350002"/>
    <x v="37"/>
    <s v="0000000"/>
    <n v="2015"/>
    <x v="4"/>
    <x v="37"/>
    <n v="0"/>
    <n v="0"/>
    <n v="-6798.24"/>
    <n v="0"/>
    <n v="6798.24"/>
    <s v="N/A"/>
    <n v="0"/>
    <n v="0"/>
    <n v="0"/>
    <n v="0"/>
    <n v="0"/>
    <n v="0"/>
    <n v="0"/>
    <n v="0"/>
    <n v="0"/>
    <n v="0"/>
    <n v="-3238.13"/>
    <n v="-3560.11"/>
    <n v="0"/>
    <s v="FED HOUSNG &amp; COMM DEV FND"/>
    <s v="FHCD HRP PHIL HANSEN"/>
    <s v="IDIS HOME OWNERS REHAB"/>
    <s v="Default"/>
  </r>
  <r>
    <x v="0"/>
    <s v="1127275"/>
    <s v="350002"/>
    <x v="108"/>
    <s v="5590000"/>
    <n v="2015"/>
    <x v="3"/>
    <x v="108"/>
    <n v="0"/>
    <n v="0"/>
    <n v="11489.81"/>
    <n v="0"/>
    <n v="-11489.81"/>
    <s v="N/A"/>
    <n v="0"/>
    <n v="0"/>
    <n v="0"/>
    <n v="0"/>
    <n v="0"/>
    <n v="0"/>
    <n v="0"/>
    <n v="155.20000000000002"/>
    <n v="1520.4"/>
    <n v="5995.38"/>
    <n v="3560.11"/>
    <n v="258.72000000000003"/>
    <n v="0"/>
    <s v="FED HOUSNG &amp; COMM DEV FND"/>
    <s v="FHCD HRP PHIL HANSEN"/>
    <s v="IDIS HOME OWNERS REHAB"/>
    <s v="HOUSING AND COMMUNITY DEVELOPMENT"/>
  </r>
  <r>
    <x v="0"/>
    <s v="1127290"/>
    <s v="000000"/>
    <x v="6"/>
    <s v="0000000"/>
    <n v="2015"/>
    <x v="0"/>
    <x v="6"/>
    <n v="0"/>
    <n v="0"/>
    <n v="0"/>
    <n v="0"/>
    <n v="0"/>
    <s v="N/A"/>
    <n v="0"/>
    <n v="0"/>
    <n v="0"/>
    <n v="0"/>
    <n v="0"/>
    <n v="0"/>
    <n v="0"/>
    <n v="0"/>
    <n v="7755.03"/>
    <n v="-7755.03"/>
    <n v="0"/>
    <n v="0"/>
    <n v="0"/>
    <s v="FED HOUSNG &amp; COMM DEV FND"/>
    <s v="FHCD HRP SARAH KLEIVER"/>
    <s v="DEFAULT"/>
    <s v="Default"/>
  </r>
  <r>
    <x v="0"/>
    <s v="1127290"/>
    <s v="000000"/>
    <x v="9"/>
    <s v="0000000"/>
    <n v="2015"/>
    <x v="0"/>
    <x v="9"/>
    <n v="0"/>
    <n v="0"/>
    <n v="0"/>
    <n v="0"/>
    <n v="0"/>
    <s v="N/A"/>
    <n v="0"/>
    <n v="0"/>
    <n v="0"/>
    <n v="0"/>
    <n v="0"/>
    <n v="0"/>
    <n v="0"/>
    <n v="0"/>
    <n v="0"/>
    <n v="0"/>
    <n v="0"/>
    <n v="0"/>
    <n v="0"/>
    <s v="FED HOUSNG &amp; COMM DEV FND"/>
    <s v="FHCD HRP SARAH KLEIVER"/>
    <s v="DEFAULT"/>
    <s v="Default"/>
  </r>
  <r>
    <x v="0"/>
    <s v="1127290"/>
    <s v="000000"/>
    <x v="29"/>
    <s v="0000000"/>
    <n v="2015"/>
    <x v="1"/>
    <x v="29"/>
    <n v="0"/>
    <n v="0"/>
    <n v="0"/>
    <n v="0"/>
    <n v="0"/>
    <s v="N/A"/>
    <n v="0"/>
    <n v="0"/>
    <n v="0"/>
    <n v="0"/>
    <n v="0"/>
    <n v="0"/>
    <n v="0"/>
    <n v="0"/>
    <n v="0"/>
    <n v="0"/>
    <n v="0"/>
    <n v="0"/>
    <n v="0"/>
    <s v="FED HOUSNG &amp; COMM DEV FND"/>
    <s v="FHCD HRP SARAH KLEIVER"/>
    <s v="DEFAULT"/>
    <s v="Default"/>
  </r>
  <r>
    <x v="0"/>
    <s v="1127290"/>
    <s v="350002"/>
    <x v="43"/>
    <s v="0000000"/>
    <n v="2015"/>
    <x v="4"/>
    <x v="43"/>
    <n v="0"/>
    <n v="0"/>
    <n v="-7755.03"/>
    <n v="0"/>
    <n v="7755.03"/>
    <s v="N/A"/>
    <n v="0"/>
    <n v="0"/>
    <n v="0"/>
    <n v="0"/>
    <n v="0"/>
    <n v="0"/>
    <n v="0"/>
    <n v="0"/>
    <n v="-7755.03"/>
    <n v="0"/>
    <n v="0"/>
    <n v="0"/>
    <n v="0"/>
    <s v="FED HOUSNG &amp; COMM DEV FND"/>
    <s v="FHCD HRP SARAH KLEIVER"/>
    <s v="IDIS HOME OWNERS REHAB"/>
    <s v="Default"/>
  </r>
  <r>
    <x v="0"/>
    <s v="1127290"/>
    <s v="350002"/>
    <x v="108"/>
    <s v="5590000"/>
    <n v="2015"/>
    <x v="3"/>
    <x v="108"/>
    <n v="0"/>
    <n v="0"/>
    <n v="7755.03"/>
    <n v="0"/>
    <n v="-7755.03"/>
    <s v="N/A"/>
    <n v="0"/>
    <n v="0"/>
    <n v="0"/>
    <n v="0"/>
    <n v="0"/>
    <n v="0"/>
    <n v="0"/>
    <n v="155.21"/>
    <n v="7599.82"/>
    <n v="0"/>
    <n v="0"/>
    <n v="0"/>
    <n v="0"/>
    <s v="FED HOUSNG &amp; COMM DEV FND"/>
    <s v="FHCD HRP SARAH KLEIVER"/>
    <s v="IDIS HOME OWNERS REHAB"/>
    <s v="HOUSING AND COMMUNITY DEVELOPMENT"/>
  </r>
  <r>
    <x v="0"/>
    <s v="1127333"/>
    <s v="000000"/>
    <x v="6"/>
    <s v="0000000"/>
    <n v="2015"/>
    <x v="0"/>
    <x v="6"/>
    <n v="0"/>
    <n v="0"/>
    <n v="0"/>
    <n v="0"/>
    <n v="0"/>
    <s v="N/A"/>
    <n v="0"/>
    <n v="0"/>
    <n v="0"/>
    <n v="0"/>
    <n v="0"/>
    <n v="0"/>
    <n v="0"/>
    <n v="12853.32"/>
    <n v="0"/>
    <n v="-12853.32"/>
    <n v="0"/>
    <n v="0"/>
    <n v="0"/>
    <s v="FED HOUSNG &amp; COMM DEV FND"/>
    <s v="FHCD HRP LOUIS MISINONILE"/>
    <s v="DEFAULT"/>
    <s v="Default"/>
  </r>
  <r>
    <x v="0"/>
    <s v="1127333"/>
    <s v="000000"/>
    <x v="9"/>
    <s v="0000000"/>
    <n v="2015"/>
    <x v="0"/>
    <x v="9"/>
    <n v="0"/>
    <n v="0"/>
    <n v="0"/>
    <n v="0"/>
    <n v="0"/>
    <s v="N/A"/>
    <n v="0"/>
    <n v="0"/>
    <n v="0"/>
    <n v="0"/>
    <n v="0"/>
    <n v="0"/>
    <n v="0"/>
    <n v="0"/>
    <n v="0"/>
    <n v="0"/>
    <n v="0"/>
    <n v="0"/>
    <n v="0"/>
    <s v="FED HOUSNG &amp; COMM DEV FND"/>
    <s v="FHCD HRP LOUIS MISINONILE"/>
    <s v="DEFAULT"/>
    <s v="Default"/>
  </r>
  <r>
    <x v="0"/>
    <s v="1127333"/>
    <s v="000000"/>
    <x v="29"/>
    <s v="0000000"/>
    <n v="2015"/>
    <x v="1"/>
    <x v="29"/>
    <n v="0"/>
    <n v="0"/>
    <n v="0"/>
    <n v="0"/>
    <n v="0"/>
    <s v="N/A"/>
    <n v="0"/>
    <n v="0"/>
    <n v="0"/>
    <n v="0"/>
    <n v="0"/>
    <n v="0"/>
    <n v="0"/>
    <n v="0"/>
    <n v="0"/>
    <n v="0"/>
    <n v="0"/>
    <n v="0"/>
    <n v="0"/>
    <s v="FED HOUSNG &amp; COMM DEV FND"/>
    <s v="FHCD HRP LOUIS MISINONILE"/>
    <s v="DEFAULT"/>
    <s v="Default"/>
  </r>
  <r>
    <x v="0"/>
    <s v="1127333"/>
    <s v="350002"/>
    <x v="43"/>
    <s v="0000000"/>
    <n v="2015"/>
    <x v="4"/>
    <x v="43"/>
    <n v="0"/>
    <n v="0"/>
    <n v="-13008.52"/>
    <n v="0"/>
    <n v="13008.52"/>
    <s v="N/A"/>
    <n v="0"/>
    <n v="0"/>
    <n v="0"/>
    <n v="0"/>
    <n v="0"/>
    <n v="0"/>
    <n v="0"/>
    <n v="-12853.32"/>
    <n v="0"/>
    <n v="-155.20000000000002"/>
    <n v="0"/>
    <n v="0"/>
    <n v="0"/>
    <s v="FED HOUSNG &amp; COMM DEV FND"/>
    <s v="FHCD HRP LOUIS MISINONILE"/>
    <s v="IDIS HOME OWNERS REHAB"/>
    <s v="Default"/>
  </r>
  <r>
    <x v="0"/>
    <s v="1127333"/>
    <s v="350002"/>
    <x v="108"/>
    <s v="5590000"/>
    <n v="2015"/>
    <x v="3"/>
    <x v="108"/>
    <n v="0"/>
    <n v="0"/>
    <n v="13008.52"/>
    <n v="0"/>
    <n v="-13008.52"/>
    <s v="N/A"/>
    <n v="0"/>
    <n v="0"/>
    <n v="0"/>
    <n v="0"/>
    <n v="0"/>
    <n v="0"/>
    <n v="0"/>
    <n v="12853.32"/>
    <n v="155.21"/>
    <n v="-0.01"/>
    <n v="0"/>
    <n v="0"/>
    <n v="0"/>
    <s v="FED HOUSNG &amp; COMM DEV FND"/>
    <s v="FHCD HRP LOUIS MISINONILE"/>
    <s v="IDIS HOME OWNERS REHAB"/>
    <s v="HOUSING AND COMMUNITY DEVELOPMENT"/>
  </r>
  <r>
    <x v="0"/>
    <s v="1127335"/>
    <s v="000000"/>
    <x v="6"/>
    <s v="0000000"/>
    <n v="2015"/>
    <x v="0"/>
    <x v="6"/>
    <n v="0"/>
    <n v="0"/>
    <n v="0"/>
    <n v="0"/>
    <n v="0"/>
    <s v="N/A"/>
    <n v="0"/>
    <n v="0"/>
    <n v="0"/>
    <n v="0"/>
    <n v="0"/>
    <n v="0"/>
    <n v="0"/>
    <n v="155.20000000000002"/>
    <n v="0"/>
    <n v="-155.20000000000002"/>
    <n v="0"/>
    <n v="0"/>
    <n v="0"/>
    <s v="FED HOUSNG &amp; COMM DEV FND"/>
    <s v="FHCD HRP NATANSEE LEWIS"/>
    <s v="DEFAULT"/>
    <s v="Default"/>
  </r>
  <r>
    <x v="0"/>
    <s v="1127335"/>
    <s v="000000"/>
    <x v="9"/>
    <s v="0000000"/>
    <n v="2015"/>
    <x v="0"/>
    <x v="9"/>
    <n v="0"/>
    <n v="0"/>
    <n v="0"/>
    <n v="0"/>
    <n v="0"/>
    <s v="N/A"/>
    <n v="0"/>
    <n v="0"/>
    <n v="0"/>
    <n v="0"/>
    <n v="0"/>
    <n v="0"/>
    <n v="0"/>
    <n v="0"/>
    <n v="0"/>
    <n v="0"/>
    <n v="0"/>
    <n v="0"/>
    <n v="0"/>
    <s v="FED HOUSNG &amp; COMM DEV FND"/>
    <s v="FHCD HRP NATANSEE LEWIS"/>
    <s v="DEFAULT"/>
    <s v="Default"/>
  </r>
  <r>
    <x v="0"/>
    <s v="1127335"/>
    <s v="000000"/>
    <x v="29"/>
    <s v="0000000"/>
    <n v="2015"/>
    <x v="1"/>
    <x v="29"/>
    <n v="0"/>
    <n v="0"/>
    <n v="0"/>
    <n v="0"/>
    <n v="0"/>
    <s v="N/A"/>
    <n v="0"/>
    <n v="0"/>
    <n v="0"/>
    <n v="0"/>
    <n v="0"/>
    <n v="0"/>
    <n v="0"/>
    <n v="0"/>
    <n v="0"/>
    <n v="0"/>
    <n v="0"/>
    <n v="0"/>
    <n v="0"/>
    <s v="FED HOUSNG &amp; COMM DEV FND"/>
    <s v="FHCD HRP NATANSEE LEWIS"/>
    <s v="DEFAULT"/>
    <s v="Default"/>
  </r>
  <r>
    <x v="0"/>
    <s v="1127335"/>
    <s v="350002"/>
    <x v="43"/>
    <s v="0000000"/>
    <n v="2015"/>
    <x v="4"/>
    <x v="43"/>
    <n v="0"/>
    <n v="0"/>
    <n v="-10139.41"/>
    <n v="0"/>
    <n v="10139.41"/>
    <s v="N/A"/>
    <n v="0"/>
    <n v="0"/>
    <n v="0"/>
    <n v="0"/>
    <n v="0"/>
    <n v="0"/>
    <n v="0"/>
    <n v="-155.20000000000002"/>
    <n v="0"/>
    <n v="-9984.2100000000009"/>
    <n v="0"/>
    <n v="0"/>
    <n v="0"/>
    <s v="FED HOUSNG &amp; COMM DEV FND"/>
    <s v="FHCD HRP NATANSEE LEWIS"/>
    <s v="IDIS HOME OWNERS REHAB"/>
    <s v="Default"/>
  </r>
  <r>
    <x v="0"/>
    <s v="1127335"/>
    <s v="350002"/>
    <x v="108"/>
    <s v="5590000"/>
    <n v="2015"/>
    <x v="3"/>
    <x v="108"/>
    <n v="0"/>
    <n v="0"/>
    <n v="10139.41"/>
    <n v="0"/>
    <n v="-10139.41"/>
    <s v="N/A"/>
    <n v="0"/>
    <n v="0"/>
    <n v="0"/>
    <n v="0"/>
    <n v="0"/>
    <n v="0"/>
    <n v="0"/>
    <n v="155.20000000000002"/>
    <n v="9984.2100000000009"/>
    <n v="0"/>
    <n v="0"/>
    <n v="0"/>
    <n v="0"/>
    <s v="FED HOUSNG &amp; COMM DEV FND"/>
    <s v="FHCD HRP NATANSEE LEWIS"/>
    <s v="IDIS HOME OWNERS REHAB"/>
    <s v="HOUSING AND COMMUNITY DEVELOPMENT"/>
  </r>
  <r>
    <x v="0"/>
    <s v="1127376"/>
    <s v="000000"/>
    <x v="6"/>
    <s v="0000000"/>
    <n v="2015"/>
    <x v="0"/>
    <x v="6"/>
    <n v="0"/>
    <n v="0"/>
    <n v="0"/>
    <n v="0"/>
    <n v="0"/>
    <s v="N/A"/>
    <n v="0"/>
    <n v="0"/>
    <n v="0"/>
    <n v="0"/>
    <n v="0"/>
    <n v="0"/>
    <n v="0"/>
    <n v="0"/>
    <n v="156.20000000000002"/>
    <n v="-156.20000000000002"/>
    <n v="0"/>
    <n v="0"/>
    <n v="0"/>
    <s v="FED HOUSNG &amp; COMM DEV FND"/>
    <s v="FHCD HRP KATHLEEN FINNEY"/>
    <s v="DEFAULT"/>
    <s v="Default"/>
  </r>
  <r>
    <x v="0"/>
    <s v="1127376"/>
    <s v="000000"/>
    <x v="9"/>
    <s v="0000000"/>
    <n v="2015"/>
    <x v="0"/>
    <x v="9"/>
    <n v="0"/>
    <n v="0"/>
    <n v="0"/>
    <n v="0"/>
    <n v="0"/>
    <s v="N/A"/>
    <n v="0"/>
    <n v="0"/>
    <n v="0"/>
    <n v="0"/>
    <n v="0"/>
    <n v="0"/>
    <n v="0"/>
    <n v="0"/>
    <n v="0"/>
    <n v="0"/>
    <n v="0"/>
    <n v="0"/>
    <n v="0"/>
    <s v="FED HOUSNG &amp; COMM DEV FND"/>
    <s v="FHCD HRP KATHLEEN FINNEY"/>
    <s v="DEFAULT"/>
    <s v="Default"/>
  </r>
  <r>
    <x v="0"/>
    <s v="1127376"/>
    <s v="000000"/>
    <x v="29"/>
    <s v="0000000"/>
    <n v="2015"/>
    <x v="1"/>
    <x v="29"/>
    <n v="0"/>
    <n v="0"/>
    <n v="5256"/>
    <n v="0"/>
    <n v="-5256"/>
    <s v="N/A"/>
    <n v="0"/>
    <n v="0"/>
    <n v="0"/>
    <n v="0"/>
    <n v="0"/>
    <n v="0"/>
    <n v="0"/>
    <n v="0"/>
    <n v="0"/>
    <n v="5256"/>
    <n v="0"/>
    <n v="0"/>
    <n v="0"/>
    <s v="FED HOUSNG &amp; COMM DEV FND"/>
    <s v="FHCD HRP KATHLEEN FINNEY"/>
    <s v="DEFAULT"/>
    <s v="Default"/>
  </r>
  <r>
    <x v="0"/>
    <s v="1127376"/>
    <s v="350002"/>
    <x v="43"/>
    <s v="0000000"/>
    <n v="2015"/>
    <x v="4"/>
    <x v="43"/>
    <n v="0"/>
    <n v="0"/>
    <n v="-156.20000000000002"/>
    <n v="0"/>
    <n v="156.20000000000002"/>
    <s v="N/A"/>
    <n v="0"/>
    <n v="0"/>
    <n v="0"/>
    <n v="0"/>
    <n v="0"/>
    <n v="0"/>
    <n v="0"/>
    <n v="0"/>
    <n v="-156.20000000000002"/>
    <n v="0"/>
    <n v="0"/>
    <n v="0"/>
    <n v="0"/>
    <s v="FED HOUSNG &amp; COMM DEV FND"/>
    <s v="FHCD HRP KATHLEEN FINNEY"/>
    <s v="IDIS HOME OWNERS REHAB"/>
    <s v="Default"/>
  </r>
  <r>
    <x v="0"/>
    <s v="1127376"/>
    <s v="350002"/>
    <x v="37"/>
    <s v="0000000"/>
    <n v="2015"/>
    <x v="4"/>
    <x v="37"/>
    <n v="0"/>
    <n v="0"/>
    <n v="-5256"/>
    <n v="0"/>
    <n v="5256"/>
    <s v="N/A"/>
    <n v="0"/>
    <n v="0"/>
    <n v="0"/>
    <n v="0"/>
    <n v="0"/>
    <n v="0"/>
    <n v="0"/>
    <n v="0"/>
    <n v="0"/>
    <n v="-5256"/>
    <n v="0"/>
    <n v="0"/>
    <n v="0"/>
    <s v="FED HOUSNG &amp; COMM DEV FND"/>
    <s v="FHCD HRP KATHLEEN FINNEY"/>
    <s v="IDIS HOME OWNERS REHAB"/>
    <s v="Default"/>
  </r>
  <r>
    <x v="0"/>
    <s v="1127376"/>
    <s v="350002"/>
    <x v="108"/>
    <s v="5590000"/>
    <n v="2015"/>
    <x v="3"/>
    <x v="108"/>
    <n v="0"/>
    <n v="0"/>
    <n v="5412.2"/>
    <n v="0"/>
    <n v="-5412.2"/>
    <s v="N/A"/>
    <n v="0"/>
    <n v="0"/>
    <n v="0"/>
    <n v="0"/>
    <n v="0"/>
    <n v="0"/>
    <n v="0"/>
    <n v="0"/>
    <n v="156.20000000000002"/>
    <n v="5256"/>
    <n v="0"/>
    <n v="0"/>
    <n v="0"/>
    <s v="FED HOUSNG &amp; COMM DEV FND"/>
    <s v="FHCD HRP KATHLEEN FINNEY"/>
    <s v="IDIS HOME OWNERS REHAB"/>
    <s v="HOUSING AND COMMUNITY DEVELOPMENT"/>
  </r>
  <r>
    <x v="0"/>
    <s v="1127421"/>
    <s v="000000"/>
    <x v="6"/>
    <s v="0000000"/>
    <n v="2015"/>
    <x v="0"/>
    <x v="6"/>
    <n v="0"/>
    <n v="0"/>
    <n v="6976.6"/>
    <n v="0"/>
    <n v="-6976.6"/>
    <s v="N/A"/>
    <n v="0"/>
    <n v="0"/>
    <n v="0"/>
    <n v="0"/>
    <n v="0"/>
    <n v="0"/>
    <n v="0"/>
    <n v="0"/>
    <n v="155.20000000000002"/>
    <n v="-155.20000000000002"/>
    <n v="0"/>
    <n v="6976.6"/>
    <n v="0"/>
    <s v="FED HOUSNG &amp; COMM DEV FND"/>
    <s v="FHCD HRP KRISTINA CHURCH"/>
    <s v="DEFAULT"/>
    <s v="Default"/>
  </r>
  <r>
    <x v="0"/>
    <s v="1127421"/>
    <s v="000000"/>
    <x v="9"/>
    <s v="0000000"/>
    <n v="2015"/>
    <x v="0"/>
    <x v="9"/>
    <n v="0"/>
    <n v="0"/>
    <n v="6976.6"/>
    <n v="0"/>
    <n v="-6976.6"/>
    <s v="N/A"/>
    <n v="0"/>
    <n v="0"/>
    <n v="0"/>
    <n v="0"/>
    <n v="0"/>
    <n v="0"/>
    <n v="0"/>
    <n v="0"/>
    <n v="0"/>
    <n v="0"/>
    <n v="0"/>
    <n v="6976.6"/>
    <n v="0"/>
    <s v="FED HOUSNG &amp; COMM DEV FND"/>
    <s v="FHCD HRP KRISTINA CHURCH"/>
    <s v="DEFAULT"/>
    <s v="Default"/>
  </r>
  <r>
    <x v="0"/>
    <s v="1127421"/>
    <s v="000000"/>
    <x v="29"/>
    <s v="0000000"/>
    <n v="2015"/>
    <x v="1"/>
    <x v="29"/>
    <n v="0"/>
    <n v="0"/>
    <n v="-6540.4400000000005"/>
    <n v="0"/>
    <n v="6540.4400000000005"/>
    <s v="N/A"/>
    <n v="0"/>
    <n v="0"/>
    <n v="0"/>
    <n v="0"/>
    <n v="0"/>
    <n v="0"/>
    <n v="0"/>
    <n v="0"/>
    <n v="0"/>
    <n v="436.16"/>
    <n v="0"/>
    <n v="-6976.6"/>
    <n v="0"/>
    <s v="FED HOUSNG &amp; COMM DEV FND"/>
    <s v="FHCD HRP KRISTINA CHURCH"/>
    <s v="DEFAULT"/>
    <s v="Default"/>
  </r>
  <r>
    <x v="0"/>
    <s v="1127421"/>
    <s v="350002"/>
    <x v="43"/>
    <s v="0000000"/>
    <n v="2015"/>
    <x v="4"/>
    <x v="43"/>
    <n v="0"/>
    <n v="0"/>
    <n v="-7312.01"/>
    <n v="0"/>
    <n v="7312.01"/>
    <s v="N/A"/>
    <n v="0"/>
    <n v="0"/>
    <n v="0"/>
    <n v="0"/>
    <n v="0"/>
    <n v="0"/>
    <n v="0"/>
    <n v="0"/>
    <n v="-155.20000000000002"/>
    <n v="-43.44"/>
    <n v="0"/>
    <n v="-7113.37"/>
    <n v="0"/>
    <s v="FED HOUSNG &amp; COMM DEV FND"/>
    <s v="FHCD HRP KRISTINA CHURCH"/>
    <s v="IDIS HOME OWNERS REHAB"/>
    <s v="Default"/>
  </r>
  <r>
    <x v="0"/>
    <s v="1127421"/>
    <s v="350002"/>
    <x v="37"/>
    <s v="0000000"/>
    <n v="2015"/>
    <x v="4"/>
    <x v="37"/>
    <n v="0"/>
    <n v="0"/>
    <n v="-436.16"/>
    <n v="0"/>
    <n v="436.16"/>
    <s v="N/A"/>
    <n v="0"/>
    <n v="0"/>
    <n v="0"/>
    <n v="0"/>
    <n v="0"/>
    <n v="0"/>
    <n v="0"/>
    <n v="0"/>
    <n v="0"/>
    <n v="-436.16"/>
    <n v="0"/>
    <n v="0"/>
    <n v="0"/>
    <s v="FED HOUSNG &amp; COMM DEV FND"/>
    <s v="FHCD HRP KRISTINA CHURCH"/>
    <s v="IDIS HOME OWNERS REHAB"/>
    <s v="Default"/>
  </r>
  <r>
    <x v="0"/>
    <s v="1127421"/>
    <s v="350002"/>
    <x v="108"/>
    <s v="5590000"/>
    <n v="2015"/>
    <x v="3"/>
    <x v="108"/>
    <n v="0"/>
    <n v="0"/>
    <n v="7748.17"/>
    <n v="0"/>
    <n v="-7748.17"/>
    <s v="N/A"/>
    <n v="0"/>
    <n v="0"/>
    <n v="0"/>
    <n v="0"/>
    <n v="0"/>
    <n v="0"/>
    <n v="0"/>
    <n v="0"/>
    <n v="155.20000000000002"/>
    <n v="479.6"/>
    <n v="0"/>
    <n v="7113.37"/>
    <n v="0"/>
    <s v="FED HOUSNG &amp; COMM DEV FND"/>
    <s v="FHCD HRP KRISTINA CHURCH"/>
    <s v="IDIS HOME OWNERS REHAB"/>
    <s v="HOUSING AND COMMUNITY DEVELOPMENT"/>
  </r>
  <r>
    <x v="0"/>
    <s v="1127422"/>
    <s v="000000"/>
    <x v="6"/>
    <s v="0000000"/>
    <n v="2015"/>
    <x v="0"/>
    <x v="6"/>
    <n v="0"/>
    <n v="0"/>
    <n v="0"/>
    <n v="0"/>
    <n v="0"/>
    <s v="N/A"/>
    <n v="0"/>
    <n v="0"/>
    <n v="0"/>
    <n v="0"/>
    <n v="0"/>
    <n v="0"/>
    <n v="0"/>
    <n v="0"/>
    <n v="155.20000000000002"/>
    <n v="-155.20000000000002"/>
    <n v="0"/>
    <n v="0"/>
    <n v="0"/>
    <s v="FED HOUSNG &amp; COMM DEV FND"/>
    <s v="FHCD HRP DAVID SHURTER"/>
    <s v="DEFAULT"/>
    <s v="Default"/>
  </r>
  <r>
    <x v="0"/>
    <s v="1127422"/>
    <s v="000000"/>
    <x v="9"/>
    <s v="0000000"/>
    <n v="2015"/>
    <x v="0"/>
    <x v="9"/>
    <n v="0"/>
    <n v="0"/>
    <n v="0"/>
    <n v="0"/>
    <n v="0"/>
    <s v="N/A"/>
    <n v="0"/>
    <n v="0"/>
    <n v="0"/>
    <n v="0"/>
    <n v="0"/>
    <n v="0"/>
    <n v="0"/>
    <n v="0"/>
    <n v="1813.32"/>
    <n v="-1813.32"/>
    <n v="0"/>
    <n v="0"/>
    <n v="0"/>
    <s v="FED HOUSNG &amp; COMM DEV FND"/>
    <s v="FHCD HRP DAVID SHURTER"/>
    <s v="DEFAULT"/>
    <s v="Default"/>
  </r>
  <r>
    <x v="0"/>
    <s v="1127422"/>
    <s v="000000"/>
    <x v="29"/>
    <s v="0000000"/>
    <n v="2015"/>
    <x v="1"/>
    <x v="29"/>
    <n v="0"/>
    <n v="0"/>
    <n v="5000"/>
    <n v="0"/>
    <n v="-5000"/>
    <s v="N/A"/>
    <n v="0"/>
    <n v="0"/>
    <n v="0"/>
    <n v="0"/>
    <n v="0"/>
    <n v="0"/>
    <n v="0"/>
    <n v="0"/>
    <n v="0"/>
    <n v="5000"/>
    <n v="0"/>
    <n v="0"/>
    <n v="0"/>
    <s v="FED HOUSNG &amp; COMM DEV FND"/>
    <s v="FHCD HRP DAVID SHURTER"/>
    <s v="DEFAULT"/>
    <s v="Default"/>
  </r>
  <r>
    <x v="0"/>
    <s v="1127422"/>
    <s v="350002"/>
    <x v="43"/>
    <s v="0000000"/>
    <n v="2015"/>
    <x v="4"/>
    <x v="43"/>
    <n v="0"/>
    <n v="0"/>
    <n v="-4988.3"/>
    <n v="0"/>
    <n v="4988.3"/>
    <s v="N/A"/>
    <n v="0"/>
    <n v="0"/>
    <n v="0"/>
    <n v="0"/>
    <n v="0"/>
    <n v="0"/>
    <n v="0"/>
    <n v="0"/>
    <n v="-1968.52"/>
    <n v="-3019.78"/>
    <n v="0"/>
    <n v="0"/>
    <n v="0"/>
    <s v="FED HOUSNG &amp; COMM DEV FND"/>
    <s v="FHCD HRP DAVID SHURTER"/>
    <s v="IDIS HOME OWNERS REHAB"/>
    <s v="Default"/>
  </r>
  <r>
    <x v="0"/>
    <s v="1127422"/>
    <s v="350002"/>
    <x v="37"/>
    <s v="0000000"/>
    <n v="2015"/>
    <x v="4"/>
    <x v="37"/>
    <n v="0"/>
    <n v="0"/>
    <n v="-5000"/>
    <n v="0"/>
    <n v="5000"/>
    <s v="N/A"/>
    <n v="0"/>
    <n v="0"/>
    <n v="0"/>
    <n v="0"/>
    <n v="0"/>
    <n v="0"/>
    <n v="0"/>
    <n v="0"/>
    <n v="0"/>
    <n v="-5000"/>
    <n v="0"/>
    <n v="0"/>
    <n v="0"/>
    <s v="FED HOUSNG &amp; COMM DEV FND"/>
    <s v="FHCD HRP DAVID SHURTER"/>
    <s v="IDIS HOME OWNERS REHAB"/>
    <s v="Default"/>
  </r>
  <r>
    <x v="0"/>
    <s v="1127422"/>
    <s v="350002"/>
    <x v="108"/>
    <s v="5590000"/>
    <n v="2015"/>
    <x v="3"/>
    <x v="108"/>
    <n v="0"/>
    <n v="0"/>
    <n v="9988.3000000000011"/>
    <n v="0"/>
    <n v="-9988.3000000000011"/>
    <s v="N/A"/>
    <n v="0"/>
    <n v="0"/>
    <n v="0"/>
    <n v="0"/>
    <n v="0"/>
    <n v="0"/>
    <n v="0"/>
    <n v="0"/>
    <n v="1968.52"/>
    <n v="8019.78"/>
    <n v="0"/>
    <n v="0"/>
    <n v="0"/>
    <s v="FED HOUSNG &amp; COMM DEV FND"/>
    <s v="FHCD HRP DAVID SHURTER"/>
    <s v="IDIS HOME OWNERS REHAB"/>
    <s v="HOUSING AND COMMUNITY DEVELOPMENT"/>
  </r>
  <r>
    <x v="0"/>
    <s v="1127453"/>
    <s v="000000"/>
    <x v="6"/>
    <s v="0000000"/>
    <n v="2015"/>
    <x v="0"/>
    <x v="6"/>
    <n v="0"/>
    <n v="0"/>
    <n v="0"/>
    <n v="0"/>
    <n v="0"/>
    <s v="N/A"/>
    <n v="0"/>
    <n v="0"/>
    <n v="0"/>
    <n v="0"/>
    <n v="0"/>
    <n v="0"/>
    <n v="0"/>
    <n v="0"/>
    <n v="0"/>
    <n v="0"/>
    <n v="0"/>
    <n v="0"/>
    <n v="0"/>
    <s v="FED HOUSNG &amp; COMM DEV FND"/>
    <s v="FHCD HRP TINA PATTERSON"/>
    <s v="DEFAULT"/>
    <s v="Default"/>
  </r>
  <r>
    <x v="0"/>
    <s v="1127453"/>
    <s v="000000"/>
    <x v="9"/>
    <s v="0000000"/>
    <n v="2015"/>
    <x v="0"/>
    <x v="9"/>
    <n v="0"/>
    <n v="0"/>
    <n v="0"/>
    <n v="0"/>
    <n v="0"/>
    <s v="N/A"/>
    <n v="0"/>
    <n v="0"/>
    <n v="0"/>
    <n v="0"/>
    <n v="0"/>
    <n v="0"/>
    <n v="0"/>
    <n v="0"/>
    <n v="0"/>
    <n v="0"/>
    <n v="0"/>
    <n v="0"/>
    <n v="0"/>
    <s v="FED HOUSNG &amp; COMM DEV FND"/>
    <s v="FHCD HRP TINA PATTERSON"/>
    <s v="DEFAULT"/>
    <s v="Default"/>
  </r>
  <r>
    <x v="0"/>
    <s v="1127453"/>
    <s v="000000"/>
    <x v="29"/>
    <s v="0000000"/>
    <n v="2015"/>
    <x v="1"/>
    <x v="29"/>
    <n v="0"/>
    <n v="0"/>
    <n v="8322.58"/>
    <n v="0"/>
    <n v="-8322.58"/>
    <s v="N/A"/>
    <n v="0"/>
    <n v="0"/>
    <n v="0"/>
    <n v="0"/>
    <n v="0"/>
    <n v="0"/>
    <n v="0"/>
    <n v="0"/>
    <n v="0"/>
    <n v="0"/>
    <n v="0"/>
    <n v="8322.58"/>
    <n v="0"/>
    <s v="FED HOUSNG &amp; COMM DEV FND"/>
    <s v="FHCD HRP TINA PATTERSON"/>
    <s v="DEFAULT"/>
    <s v="Default"/>
  </r>
  <r>
    <x v="0"/>
    <s v="1127453"/>
    <s v="350002"/>
    <x v="43"/>
    <s v="0000000"/>
    <n v="2015"/>
    <x v="4"/>
    <x v="43"/>
    <n v="0"/>
    <n v="0"/>
    <n v="-155.20000000000002"/>
    <n v="0"/>
    <n v="155.20000000000002"/>
    <s v="N/A"/>
    <n v="0"/>
    <n v="0"/>
    <n v="0"/>
    <n v="0"/>
    <n v="0"/>
    <n v="0"/>
    <n v="0"/>
    <n v="0"/>
    <n v="0"/>
    <n v="-155.20000000000002"/>
    <n v="0"/>
    <n v="0"/>
    <n v="0"/>
    <s v="FED HOUSNG &amp; COMM DEV FND"/>
    <s v="FHCD HRP TINA PATTERSON"/>
    <s v="IDIS HOME OWNERS REHAB"/>
    <s v="Default"/>
  </r>
  <r>
    <x v="0"/>
    <s v="1127453"/>
    <s v="350002"/>
    <x v="37"/>
    <s v="0000000"/>
    <n v="2015"/>
    <x v="4"/>
    <x v="37"/>
    <n v="0"/>
    <n v="0"/>
    <n v="-8322.58"/>
    <n v="0"/>
    <n v="8322.58"/>
    <s v="N/A"/>
    <n v="0"/>
    <n v="0"/>
    <n v="0"/>
    <n v="0"/>
    <n v="0"/>
    <n v="0"/>
    <n v="0"/>
    <n v="0"/>
    <n v="0"/>
    <n v="0"/>
    <n v="0"/>
    <n v="-8322.58"/>
    <n v="0"/>
    <s v="FED HOUSNG &amp; COMM DEV FND"/>
    <s v="FHCD HRP TINA PATTERSON"/>
    <s v="IDIS HOME OWNERS REHAB"/>
    <s v="Default"/>
  </r>
  <r>
    <x v="0"/>
    <s v="1127453"/>
    <s v="350002"/>
    <x v="108"/>
    <s v="5590000"/>
    <n v="2015"/>
    <x v="3"/>
    <x v="108"/>
    <n v="0"/>
    <n v="0"/>
    <n v="8477.7800000000007"/>
    <n v="0"/>
    <n v="-8477.7800000000007"/>
    <s v="N/A"/>
    <n v="0"/>
    <n v="0"/>
    <n v="0"/>
    <n v="0"/>
    <n v="0"/>
    <n v="0"/>
    <n v="0"/>
    <n v="0"/>
    <n v="155.21"/>
    <n v="-0.01"/>
    <n v="74"/>
    <n v="8248.58"/>
    <n v="0"/>
    <s v="FED HOUSNG &amp; COMM DEV FND"/>
    <s v="FHCD HRP TINA PATTERSON"/>
    <s v="IDIS HOME OWNERS REHAB"/>
    <s v="HOUSING AND COMMUNITY DEVELOPMENT"/>
  </r>
  <r>
    <x v="0"/>
    <s v="1127454"/>
    <s v="000000"/>
    <x v="6"/>
    <s v="0000000"/>
    <n v="2015"/>
    <x v="0"/>
    <x v="6"/>
    <n v="0"/>
    <n v="0"/>
    <n v="0"/>
    <n v="0"/>
    <n v="0"/>
    <s v="N/A"/>
    <n v="0"/>
    <n v="0"/>
    <n v="0"/>
    <n v="0"/>
    <n v="0"/>
    <n v="0"/>
    <n v="0"/>
    <n v="0"/>
    <n v="0"/>
    <n v="0"/>
    <n v="6077.25"/>
    <n v="-6077.25"/>
    <n v="0"/>
    <s v="FED HOUSNG &amp; COMM DEV FND"/>
    <s v="FHCD HRP CAROLYN KING"/>
    <s v="DEFAULT"/>
    <s v="Default"/>
  </r>
  <r>
    <x v="0"/>
    <s v="1127454"/>
    <s v="000000"/>
    <x v="9"/>
    <s v="0000000"/>
    <n v="2015"/>
    <x v="0"/>
    <x v="9"/>
    <n v="0"/>
    <n v="0"/>
    <n v="0"/>
    <n v="0"/>
    <n v="0"/>
    <s v="N/A"/>
    <n v="0"/>
    <n v="0"/>
    <n v="0"/>
    <n v="0"/>
    <n v="0"/>
    <n v="0"/>
    <n v="0"/>
    <n v="0"/>
    <n v="155.20000000000002"/>
    <n v="-155.20000000000002"/>
    <n v="0"/>
    <n v="0"/>
    <n v="0"/>
    <s v="FED HOUSNG &amp; COMM DEV FND"/>
    <s v="FHCD HRP CAROLYN KING"/>
    <s v="DEFAULT"/>
    <s v="Default"/>
  </r>
  <r>
    <x v="0"/>
    <s v="1127454"/>
    <s v="000000"/>
    <x v="29"/>
    <s v="0000000"/>
    <n v="2015"/>
    <x v="1"/>
    <x v="29"/>
    <n v="0"/>
    <n v="0"/>
    <n v="6077.25"/>
    <n v="0"/>
    <n v="-6077.25"/>
    <s v="N/A"/>
    <n v="0"/>
    <n v="0"/>
    <n v="0"/>
    <n v="0"/>
    <n v="0"/>
    <n v="0"/>
    <n v="0"/>
    <n v="0"/>
    <n v="0"/>
    <n v="0"/>
    <n v="0"/>
    <n v="6077.25"/>
    <n v="0"/>
    <s v="FED HOUSNG &amp; COMM DEV FND"/>
    <s v="FHCD HRP CAROLYN KING"/>
    <s v="DEFAULT"/>
    <s v="Default"/>
  </r>
  <r>
    <x v="0"/>
    <s v="1127454"/>
    <s v="350002"/>
    <x v="43"/>
    <s v="0000000"/>
    <n v="2015"/>
    <x v="4"/>
    <x v="43"/>
    <n v="0"/>
    <n v="0"/>
    <n v="-155.20000000000002"/>
    <n v="0"/>
    <n v="155.20000000000002"/>
    <s v="N/A"/>
    <n v="0"/>
    <n v="0"/>
    <n v="0"/>
    <n v="0"/>
    <n v="0"/>
    <n v="0"/>
    <n v="0"/>
    <n v="0"/>
    <n v="-155.20000000000002"/>
    <n v="0"/>
    <n v="0"/>
    <n v="0"/>
    <n v="0"/>
    <s v="FED HOUSNG &amp; COMM DEV FND"/>
    <s v="FHCD HRP CAROLYN KING"/>
    <s v="IDIS HOME OWNERS REHAB"/>
    <s v="Default"/>
  </r>
  <r>
    <x v="0"/>
    <s v="1127454"/>
    <s v="350002"/>
    <x v="37"/>
    <s v="0000000"/>
    <n v="2015"/>
    <x v="4"/>
    <x v="37"/>
    <n v="0"/>
    <n v="0"/>
    <n v="-6077.25"/>
    <n v="0"/>
    <n v="6077.25"/>
    <s v="N/A"/>
    <n v="0"/>
    <n v="0"/>
    <n v="0"/>
    <n v="0"/>
    <n v="0"/>
    <n v="0"/>
    <n v="0"/>
    <n v="0"/>
    <n v="0"/>
    <n v="0"/>
    <n v="-6077.25"/>
    <n v="0"/>
    <n v="0"/>
    <s v="FED HOUSNG &amp; COMM DEV FND"/>
    <s v="FHCD HRP CAROLYN KING"/>
    <s v="IDIS HOME OWNERS REHAB"/>
    <s v="Default"/>
  </r>
  <r>
    <x v="0"/>
    <s v="1127454"/>
    <s v="350002"/>
    <x v="108"/>
    <s v="5590000"/>
    <n v="2015"/>
    <x v="3"/>
    <x v="108"/>
    <n v="0"/>
    <n v="0"/>
    <n v="6232.45"/>
    <n v="0"/>
    <n v="-6232.45"/>
    <s v="N/A"/>
    <n v="0"/>
    <n v="0"/>
    <n v="0"/>
    <n v="0"/>
    <n v="0"/>
    <n v="0"/>
    <n v="0"/>
    <n v="0"/>
    <n v="155.20000000000002"/>
    <n v="6077.25"/>
    <n v="0"/>
    <n v="0"/>
    <n v="0"/>
    <s v="FED HOUSNG &amp; COMM DEV FND"/>
    <s v="FHCD HRP CAROLYN KING"/>
    <s v="IDIS HOME OWNERS REHAB"/>
    <s v="HOUSING AND COMMUNITY DEVELOPMENT"/>
  </r>
  <r>
    <x v="0"/>
    <s v="1127454"/>
    <s v="350002"/>
    <x v="52"/>
    <s v="5590000"/>
    <n v="2015"/>
    <x v="3"/>
    <x v="52"/>
    <n v="0"/>
    <n v="0"/>
    <n v="0"/>
    <n v="0"/>
    <n v="0"/>
    <s v="N/A"/>
    <n v="0"/>
    <n v="0"/>
    <n v="0"/>
    <n v="0"/>
    <n v="0"/>
    <n v="0"/>
    <n v="0"/>
    <n v="0"/>
    <n v="0"/>
    <n v="0"/>
    <n v="292.5"/>
    <n v="-292.5"/>
    <n v="0"/>
    <s v="FED HOUSNG &amp; COMM DEV FND"/>
    <s v="FHCD HRP CAROLYN KING"/>
    <s v="IDIS HOME OWNERS REHAB"/>
    <s v="HOUSING AND COMMUNITY DEVELOPMENT"/>
  </r>
  <r>
    <x v="0"/>
    <s v="1127455"/>
    <s v="000000"/>
    <x v="6"/>
    <s v="0000000"/>
    <n v="2015"/>
    <x v="0"/>
    <x v="6"/>
    <n v="0"/>
    <n v="0"/>
    <n v="12013.25"/>
    <n v="0"/>
    <n v="-12013.25"/>
    <s v="N/A"/>
    <n v="0"/>
    <n v="0"/>
    <n v="0"/>
    <n v="0"/>
    <n v="0"/>
    <n v="0"/>
    <n v="0"/>
    <n v="0"/>
    <n v="0"/>
    <n v="0"/>
    <n v="6001.6900000000005"/>
    <n v="6011.56"/>
    <n v="0"/>
    <s v="FED HOUSNG &amp; COMM DEV FND"/>
    <s v="FHCD HRP MARGARET HARRIS"/>
    <s v="DEFAULT"/>
    <s v="Default"/>
  </r>
  <r>
    <x v="0"/>
    <s v="1127455"/>
    <s v="000000"/>
    <x v="9"/>
    <s v="0000000"/>
    <n v="2015"/>
    <x v="0"/>
    <x v="9"/>
    <n v="0"/>
    <n v="0"/>
    <n v="0"/>
    <n v="0"/>
    <n v="0"/>
    <s v="N/A"/>
    <n v="0"/>
    <n v="0"/>
    <n v="0"/>
    <n v="0"/>
    <n v="0"/>
    <n v="0"/>
    <n v="0"/>
    <n v="0"/>
    <n v="155.20000000000002"/>
    <n v="-155.20000000000002"/>
    <n v="0"/>
    <n v="0"/>
    <n v="0"/>
    <s v="FED HOUSNG &amp; COMM DEV FND"/>
    <s v="FHCD HRP MARGARET HARRIS"/>
    <s v="DEFAULT"/>
    <s v="Default"/>
  </r>
  <r>
    <x v="0"/>
    <s v="1127455"/>
    <s v="000000"/>
    <x v="29"/>
    <s v="0000000"/>
    <n v="2015"/>
    <x v="1"/>
    <x v="29"/>
    <n v="0"/>
    <n v="0"/>
    <n v="6001.6900000000005"/>
    <n v="0"/>
    <n v="-6001.6900000000005"/>
    <s v="N/A"/>
    <n v="0"/>
    <n v="0"/>
    <n v="0"/>
    <n v="0"/>
    <n v="0"/>
    <n v="0"/>
    <n v="0"/>
    <n v="0"/>
    <n v="0"/>
    <n v="0"/>
    <n v="0"/>
    <n v="6001.6900000000005"/>
    <n v="0"/>
    <s v="FED HOUSNG &amp; COMM DEV FND"/>
    <s v="FHCD HRP MARGARET HARRIS"/>
    <s v="DEFAULT"/>
    <s v="Default"/>
  </r>
  <r>
    <x v="0"/>
    <s v="1127455"/>
    <s v="350002"/>
    <x v="43"/>
    <s v="0000000"/>
    <n v="2015"/>
    <x v="4"/>
    <x v="43"/>
    <n v="0"/>
    <n v="0"/>
    <n v="-12168.45"/>
    <n v="0"/>
    <n v="12168.45"/>
    <s v="N/A"/>
    <n v="0"/>
    <n v="0"/>
    <n v="0"/>
    <n v="0"/>
    <n v="0"/>
    <n v="0"/>
    <n v="0"/>
    <n v="0"/>
    <n v="-155.20000000000002"/>
    <n v="0"/>
    <n v="0"/>
    <n v="-12013.25"/>
    <n v="0"/>
    <s v="FED HOUSNG &amp; COMM DEV FND"/>
    <s v="FHCD HRP MARGARET HARRIS"/>
    <s v="IDIS HOME OWNERS REHAB"/>
    <s v="Default"/>
  </r>
  <r>
    <x v="0"/>
    <s v="1127455"/>
    <s v="350002"/>
    <x v="37"/>
    <s v="0000000"/>
    <n v="2015"/>
    <x v="4"/>
    <x v="37"/>
    <n v="0"/>
    <n v="0"/>
    <n v="-6001.6900000000005"/>
    <n v="0"/>
    <n v="6001.6900000000005"/>
    <s v="N/A"/>
    <n v="0"/>
    <n v="0"/>
    <n v="0"/>
    <n v="0"/>
    <n v="0"/>
    <n v="0"/>
    <n v="0"/>
    <n v="0"/>
    <n v="0"/>
    <n v="0"/>
    <n v="-6001.6900000000005"/>
    <n v="0"/>
    <n v="0"/>
    <s v="FED HOUSNG &amp; COMM DEV FND"/>
    <s v="FHCD HRP MARGARET HARRIS"/>
    <s v="IDIS HOME OWNERS REHAB"/>
    <s v="Default"/>
  </r>
  <r>
    <x v="0"/>
    <s v="1127455"/>
    <s v="350002"/>
    <x v="108"/>
    <s v="5590000"/>
    <n v="2015"/>
    <x v="3"/>
    <x v="108"/>
    <n v="0"/>
    <n v="0"/>
    <n v="18170.14"/>
    <n v="0"/>
    <n v="-18170.14"/>
    <s v="N/A"/>
    <n v="0"/>
    <n v="0"/>
    <n v="0"/>
    <n v="0"/>
    <n v="0"/>
    <n v="0"/>
    <n v="0"/>
    <n v="0"/>
    <n v="155.20000000000002"/>
    <n v="6001.6900000000005"/>
    <n v="0"/>
    <n v="12013.25"/>
    <n v="0"/>
    <s v="FED HOUSNG &amp; COMM DEV FND"/>
    <s v="FHCD HRP MARGARET HARRIS"/>
    <s v="IDIS HOME OWNERS REHAB"/>
    <s v="HOUSING AND COMMUNITY DEVELOPMENT"/>
  </r>
  <r>
    <x v="0"/>
    <s v="1127561"/>
    <s v="000000"/>
    <x v="6"/>
    <s v="0000000"/>
    <n v="2015"/>
    <x v="0"/>
    <x v="6"/>
    <n v="0"/>
    <n v="0"/>
    <n v="8656.5"/>
    <n v="0"/>
    <n v="-8656.5"/>
    <s v="N/A"/>
    <n v="0"/>
    <n v="0"/>
    <n v="0"/>
    <n v="0"/>
    <n v="0"/>
    <n v="0"/>
    <n v="0"/>
    <n v="0"/>
    <n v="0"/>
    <n v="0"/>
    <n v="156.20000000000002"/>
    <n v="8500.2999999999993"/>
    <n v="0"/>
    <s v="FED HOUSNG &amp; COMM DEV FND"/>
    <s v="FHCD HRP FELICIA TAYLOR"/>
    <s v="DEFAULT"/>
    <s v="Default"/>
  </r>
  <r>
    <x v="0"/>
    <s v="1127561"/>
    <s v="000000"/>
    <x v="9"/>
    <s v="0000000"/>
    <n v="2015"/>
    <x v="0"/>
    <x v="9"/>
    <n v="0"/>
    <n v="0"/>
    <n v="0"/>
    <n v="0"/>
    <n v="0"/>
    <s v="N/A"/>
    <n v="0"/>
    <n v="0"/>
    <n v="0"/>
    <n v="0"/>
    <n v="0"/>
    <n v="0"/>
    <n v="0"/>
    <n v="0"/>
    <n v="0"/>
    <n v="0"/>
    <n v="0"/>
    <n v="0"/>
    <n v="0"/>
    <s v="FED HOUSNG &amp; COMM DEV FND"/>
    <s v="FHCD HRP FELICIA TAYLOR"/>
    <s v="DEFAULT"/>
    <s v="Default"/>
  </r>
  <r>
    <x v="0"/>
    <s v="1127561"/>
    <s v="000000"/>
    <x v="29"/>
    <s v="0000000"/>
    <n v="2015"/>
    <x v="1"/>
    <x v="29"/>
    <n v="0"/>
    <n v="0"/>
    <n v="11399.7"/>
    <n v="0"/>
    <n v="-11399.7"/>
    <s v="N/A"/>
    <n v="0"/>
    <n v="0"/>
    <n v="0"/>
    <n v="0"/>
    <n v="0"/>
    <n v="0"/>
    <n v="0"/>
    <n v="0"/>
    <n v="0"/>
    <n v="0"/>
    <n v="0"/>
    <n v="11399.7"/>
    <n v="0"/>
    <s v="FED HOUSNG &amp; COMM DEV FND"/>
    <s v="FHCD HRP FELICIA TAYLOR"/>
    <s v="DEFAULT"/>
    <s v="Default"/>
  </r>
  <r>
    <x v="0"/>
    <s v="1127561"/>
    <s v="350002"/>
    <x v="43"/>
    <s v="0000000"/>
    <n v="2015"/>
    <x v="4"/>
    <x v="43"/>
    <n v="0"/>
    <n v="0"/>
    <n v="-8656.5"/>
    <n v="0"/>
    <n v="8656.5"/>
    <s v="N/A"/>
    <n v="0"/>
    <n v="0"/>
    <n v="0"/>
    <n v="0"/>
    <n v="0"/>
    <n v="0"/>
    <n v="0"/>
    <n v="0"/>
    <n v="0"/>
    <n v="0"/>
    <n v="0"/>
    <n v="-8656.5"/>
    <n v="0"/>
    <s v="FED HOUSNG &amp; COMM DEV FND"/>
    <s v="FHCD HRP FELICIA TAYLOR"/>
    <s v="IDIS HOME OWNERS REHAB"/>
    <s v="Default"/>
  </r>
  <r>
    <x v="0"/>
    <s v="1127561"/>
    <s v="350002"/>
    <x v="37"/>
    <s v="0000000"/>
    <n v="2015"/>
    <x v="4"/>
    <x v="37"/>
    <n v="0"/>
    <n v="0"/>
    <n v="-11399.7"/>
    <n v="0"/>
    <n v="11399.7"/>
    <s v="N/A"/>
    <n v="0"/>
    <n v="0"/>
    <n v="0"/>
    <n v="0"/>
    <n v="0"/>
    <n v="0"/>
    <n v="0"/>
    <n v="0"/>
    <n v="0"/>
    <n v="0"/>
    <n v="-156.20000000000002"/>
    <n v="-11243.5"/>
    <n v="0"/>
    <s v="FED HOUSNG &amp; COMM DEV FND"/>
    <s v="FHCD HRP FELICIA TAYLOR"/>
    <s v="IDIS HOME OWNERS REHAB"/>
    <s v="Default"/>
  </r>
  <r>
    <x v="0"/>
    <s v="1127561"/>
    <s v="350002"/>
    <x v="108"/>
    <s v="5590000"/>
    <n v="2015"/>
    <x v="3"/>
    <x v="108"/>
    <n v="0"/>
    <n v="0"/>
    <n v="20056.2"/>
    <n v="0"/>
    <n v="-20056.2"/>
    <s v="N/A"/>
    <n v="0"/>
    <n v="0"/>
    <n v="0"/>
    <n v="0"/>
    <n v="0"/>
    <n v="0"/>
    <n v="0"/>
    <n v="0"/>
    <n v="0"/>
    <n v="156.20000000000002"/>
    <n v="0"/>
    <n v="19900"/>
    <n v="0"/>
    <s v="FED HOUSNG &amp; COMM DEV FND"/>
    <s v="FHCD HRP FELICIA TAYLOR"/>
    <s v="IDIS HOME OWNERS REHAB"/>
    <s v="HOUSING AND COMMUNITY DEVELOPMENT"/>
  </r>
  <r>
    <x v="0"/>
    <s v="1127562"/>
    <s v="000000"/>
    <x v="6"/>
    <s v="0000000"/>
    <n v="2015"/>
    <x v="0"/>
    <x v="6"/>
    <n v="0"/>
    <n v="0"/>
    <n v="0"/>
    <n v="0"/>
    <n v="0"/>
    <s v="N/A"/>
    <n v="0"/>
    <n v="0"/>
    <n v="0"/>
    <n v="0"/>
    <n v="0"/>
    <n v="0"/>
    <n v="0"/>
    <n v="0"/>
    <n v="0"/>
    <n v="0"/>
    <n v="0"/>
    <n v="0"/>
    <n v="0"/>
    <s v="FED HOUSNG &amp; COMM DEV FND"/>
    <s v="FHCD HRP MYRON MCCAMLEY"/>
    <s v="DEFAULT"/>
    <s v="Default"/>
  </r>
  <r>
    <x v="0"/>
    <s v="1127562"/>
    <s v="000000"/>
    <x v="9"/>
    <s v="0000000"/>
    <n v="2015"/>
    <x v="0"/>
    <x v="9"/>
    <n v="0"/>
    <n v="0"/>
    <n v="0"/>
    <n v="0"/>
    <n v="0"/>
    <s v="N/A"/>
    <n v="0"/>
    <n v="0"/>
    <n v="0"/>
    <n v="0"/>
    <n v="0"/>
    <n v="0"/>
    <n v="0"/>
    <n v="0"/>
    <n v="0"/>
    <n v="0"/>
    <n v="0"/>
    <n v="0"/>
    <n v="0"/>
    <s v="FED HOUSNG &amp; COMM DEV FND"/>
    <s v="FHCD HRP MYRON MCCAMLEY"/>
    <s v="DEFAULT"/>
    <s v="Default"/>
  </r>
  <r>
    <x v="0"/>
    <s v="1127562"/>
    <s v="000000"/>
    <x v="29"/>
    <s v="0000000"/>
    <n v="2015"/>
    <x v="1"/>
    <x v="29"/>
    <n v="0"/>
    <n v="0"/>
    <n v="157.20000000000002"/>
    <n v="0"/>
    <n v="-157.20000000000002"/>
    <s v="N/A"/>
    <n v="0"/>
    <n v="0"/>
    <n v="0"/>
    <n v="0"/>
    <n v="0"/>
    <n v="0"/>
    <n v="0"/>
    <n v="0"/>
    <n v="0"/>
    <n v="0"/>
    <n v="0"/>
    <n v="157.20000000000002"/>
    <n v="0"/>
    <s v="FED HOUSNG &amp; COMM DEV FND"/>
    <s v="FHCD HRP MYRON MCCAMLEY"/>
    <s v="DEFAULT"/>
    <s v="Default"/>
  </r>
  <r>
    <x v="0"/>
    <s v="1127562"/>
    <s v="350002"/>
    <x v="37"/>
    <s v="0000000"/>
    <n v="2015"/>
    <x v="4"/>
    <x v="37"/>
    <n v="0"/>
    <n v="0"/>
    <n v="-157.20000000000002"/>
    <n v="0"/>
    <n v="157.20000000000002"/>
    <s v="N/A"/>
    <n v="0"/>
    <n v="0"/>
    <n v="0"/>
    <n v="0"/>
    <n v="0"/>
    <n v="0"/>
    <n v="0"/>
    <n v="0"/>
    <n v="0"/>
    <n v="0"/>
    <n v="0"/>
    <n v="-157.20000000000002"/>
    <n v="0"/>
    <s v="FED HOUSNG &amp; COMM DEV FND"/>
    <s v="FHCD HRP MYRON MCCAMLEY"/>
    <s v="IDIS HOME OWNERS REHAB"/>
    <s v="Default"/>
  </r>
  <r>
    <x v="0"/>
    <s v="1127562"/>
    <s v="350002"/>
    <x v="108"/>
    <s v="5590000"/>
    <n v="2015"/>
    <x v="3"/>
    <x v="108"/>
    <n v="0"/>
    <n v="0"/>
    <n v="157.20000000000002"/>
    <n v="0"/>
    <n v="-157.20000000000002"/>
    <s v="N/A"/>
    <n v="0"/>
    <n v="0"/>
    <n v="0"/>
    <n v="0"/>
    <n v="0"/>
    <n v="0"/>
    <n v="0"/>
    <n v="0"/>
    <n v="0"/>
    <n v="0"/>
    <n v="157.20000000000002"/>
    <n v="0"/>
    <n v="0"/>
    <s v="FED HOUSNG &amp; COMM DEV FND"/>
    <s v="FHCD HRP MYRON MCCAMLEY"/>
    <s v="IDIS HOME OWNERS REHAB"/>
    <s v="HOUSING AND COMMUNITY DEVELOPMENT"/>
  </r>
  <r>
    <x v="0"/>
    <s v="1127735"/>
    <s v="000000"/>
    <x v="6"/>
    <s v="0000000"/>
    <n v="2015"/>
    <x v="0"/>
    <x v="6"/>
    <n v="0"/>
    <n v="0"/>
    <n v="156.20000000000002"/>
    <n v="0"/>
    <n v="-156.20000000000002"/>
    <s v="N/A"/>
    <n v="0"/>
    <n v="0"/>
    <n v="0"/>
    <n v="0"/>
    <n v="0"/>
    <n v="0"/>
    <n v="0"/>
    <n v="0"/>
    <n v="0"/>
    <n v="0"/>
    <n v="0"/>
    <n v="156.20000000000002"/>
    <n v="0"/>
    <s v="FED HOUSNG &amp; COMM DEV FND"/>
    <s v="FHCD HRP SERGEY KORZUCHIN"/>
    <s v="DEFAULT"/>
    <s v="Default"/>
  </r>
  <r>
    <x v="0"/>
    <s v="1127735"/>
    <s v="000000"/>
    <x v="9"/>
    <s v="0000000"/>
    <n v="2015"/>
    <x v="0"/>
    <x v="9"/>
    <n v="0"/>
    <n v="0"/>
    <n v="0"/>
    <n v="0"/>
    <n v="0"/>
    <s v="N/A"/>
    <n v="0"/>
    <n v="0"/>
    <n v="0"/>
    <n v="0"/>
    <n v="0"/>
    <n v="0"/>
    <n v="0"/>
    <n v="0"/>
    <n v="0"/>
    <n v="0"/>
    <n v="0"/>
    <n v="0"/>
    <n v="0"/>
    <s v="FED HOUSNG &amp; COMM DEV FND"/>
    <s v="FHCD HRP SERGEY KORZUCHIN"/>
    <s v="DEFAULT"/>
    <s v="Default"/>
  </r>
  <r>
    <x v="0"/>
    <s v="1127735"/>
    <s v="000000"/>
    <x v="29"/>
    <s v="0000000"/>
    <n v="2015"/>
    <x v="1"/>
    <x v="29"/>
    <n v="0"/>
    <n v="0"/>
    <n v="9137.7800000000007"/>
    <n v="0"/>
    <n v="-9137.7800000000007"/>
    <s v="N/A"/>
    <n v="0"/>
    <n v="0"/>
    <n v="0"/>
    <n v="0"/>
    <n v="0"/>
    <n v="0"/>
    <n v="0"/>
    <n v="0"/>
    <n v="0"/>
    <n v="0"/>
    <n v="0"/>
    <n v="9137.7800000000007"/>
    <n v="0"/>
    <s v="FED HOUSNG &amp; COMM DEV FND"/>
    <s v="FHCD HRP SERGEY KORZUCHIN"/>
    <s v="DEFAULT"/>
    <s v="Default"/>
  </r>
  <r>
    <x v="0"/>
    <s v="1127735"/>
    <s v="350002"/>
    <x v="43"/>
    <s v="0000000"/>
    <n v="2015"/>
    <x v="4"/>
    <x v="43"/>
    <n v="0"/>
    <n v="0"/>
    <n v="-156.20000000000002"/>
    <n v="0"/>
    <n v="156.20000000000002"/>
    <s v="N/A"/>
    <n v="0"/>
    <n v="0"/>
    <n v="0"/>
    <n v="0"/>
    <n v="0"/>
    <n v="0"/>
    <n v="0"/>
    <n v="0"/>
    <n v="0"/>
    <n v="0"/>
    <n v="0"/>
    <n v="-156.20000000000002"/>
    <n v="0"/>
    <s v="FED HOUSNG &amp; COMM DEV FND"/>
    <s v="FHCD HRP SERGEY KORZUCHIN"/>
    <s v="IDIS HOME OWNERS REHAB"/>
    <s v="Default"/>
  </r>
  <r>
    <x v="0"/>
    <s v="1127735"/>
    <s v="350002"/>
    <x v="37"/>
    <s v="0000000"/>
    <n v="2015"/>
    <x v="4"/>
    <x v="37"/>
    <n v="0"/>
    <n v="0"/>
    <n v="-9137.7800000000007"/>
    <n v="0"/>
    <n v="9137.7800000000007"/>
    <s v="N/A"/>
    <n v="0"/>
    <n v="0"/>
    <n v="0"/>
    <n v="0"/>
    <n v="0"/>
    <n v="0"/>
    <n v="0"/>
    <n v="0"/>
    <n v="0"/>
    <n v="0"/>
    <n v="0"/>
    <n v="-9137.7800000000007"/>
    <n v="0"/>
    <s v="FED HOUSNG &amp; COMM DEV FND"/>
    <s v="FHCD HRP SERGEY KORZUCHIN"/>
    <s v="IDIS HOME OWNERS REHAB"/>
    <s v="Default"/>
  </r>
  <r>
    <x v="0"/>
    <s v="1127735"/>
    <s v="350002"/>
    <x v="108"/>
    <s v="5590000"/>
    <n v="2015"/>
    <x v="3"/>
    <x v="108"/>
    <n v="0"/>
    <n v="0"/>
    <n v="9293.98"/>
    <n v="0"/>
    <n v="-9293.98"/>
    <s v="N/A"/>
    <n v="0"/>
    <n v="0"/>
    <n v="0"/>
    <n v="0"/>
    <n v="0"/>
    <n v="0"/>
    <n v="0"/>
    <n v="0"/>
    <n v="0"/>
    <n v="0"/>
    <n v="0"/>
    <n v="9293.98"/>
    <n v="0"/>
    <s v="FED HOUSNG &amp; COMM DEV FND"/>
    <s v="FHCD HRP SERGEY KORZUCHIN"/>
    <s v="IDIS HOME OWNERS REHAB"/>
    <s v="HOUSING AND COMMUNITY DEVELOPMENT"/>
  </r>
  <r>
    <x v="0"/>
    <s v="1127991"/>
    <s v="000000"/>
    <x v="6"/>
    <s v="0000000"/>
    <n v="2015"/>
    <x v="0"/>
    <x v="6"/>
    <n v="0"/>
    <n v="0"/>
    <n v="2051.0100000000002"/>
    <n v="0"/>
    <n v="-2051.0100000000002"/>
    <s v="N/A"/>
    <n v="0"/>
    <n v="0"/>
    <n v="0"/>
    <n v="0"/>
    <n v="0"/>
    <n v="0"/>
    <n v="0"/>
    <n v="0"/>
    <n v="0"/>
    <n v="0"/>
    <n v="0"/>
    <n v="2051.0100000000002"/>
    <n v="0"/>
    <s v="FED HOUSNG &amp; COMM DEV FND"/>
    <s v="FHCD HRP MAJORIE BURDICK"/>
    <s v="DEFAULT"/>
    <s v="Default"/>
  </r>
  <r>
    <x v="0"/>
    <s v="1127991"/>
    <s v="000000"/>
    <x v="9"/>
    <s v="0000000"/>
    <n v="2015"/>
    <x v="0"/>
    <x v="9"/>
    <n v="0"/>
    <n v="0"/>
    <n v="2051.0100000000002"/>
    <n v="0"/>
    <n v="-2051.0100000000002"/>
    <s v="N/A"/>
    <n v="0"/>
    <n v="0"/>
    <n v="0"/>
    <n v="0"/>
    <n v="0"/>
    <n v="0"/>
    <n v="0"/>
    <n v="0"/>
    <n v="0"/>
    <n v="0"/>
    <n v="0"/>
    <n v="2051.0100000000002"/>
    <n v="0"/>
    <s v="FED HOUSNG &amp; COMM DEV FND"/>
    <s v="FHCD HRP MAJORIE BURDICK"/>
    <s v="DEFAULT"/>
    <s v="Default"/>
  </r>
  <r>
    <x v="0"/>
    <s v="1127991"/>
    <s v="000000"/>
    <x v="29"/>
    <s v="0000000"/>
    <n v="2015"/>
    <x v="1"/>
    <x v="29"/>
    <n v="0"/>
    <n v="0"/>
    <n v="-2051.0100000000002"/>
    <n v="0"/>
    <n v="2051.0100000000002"/>
    <s v="N/A"/>
    <n v="0"/>
    <n v="0"/>
    <n v="0"/>
    <n v="0"/>
    <n v="0"/>
    <n v="0"/>
    <n v="0"/>
    <n v="0"/>
    <n v="0"/>
    <n v="0"/>
    <n v="0"/>
    <n v="-2051.0100000000002"/>
    <n v="0"/>
    <s v="FED HOUSNG &amp; COMM DEV FND"/>
    <s v="FHCD HRP MAJORIE BURDICK"/>
    <s v="DEFAULT"/>
    <s v="Default"/>
  </r>
  <r>
    <x v="0"/>
    <s v="1127991"/>
    <s v="350002"/>
    <x v="43"/>
    <s v="0000000"/>
    <n v="2015"/>
    <x v="4"/>
    <x v="43"/>
    <n v="0"/>
    <n v="0"/>
    <n v="-2051.0100000000002"/>
    <n v="0"/>
    <n v="2051.0100000000002"/>
    <s v="N/A"/>
    <n v="0"/>
    <n v="0"/>
    <n v="0"/>
    <n v="0"/>
    <n v="0"/>
    <n v="0"/>
    <n v="0"/>
    <n v="0"/>
    <n v="0"/>
    <n v="0"/>
    <n v="0"/>
    <n v="-2051.0100000000002"/>
    <n v="0"/>
    <s v="FED HOUSNG &amp; COMM DEV FND"/>
    <s v="FHCD HRP MAJORIE BURDICK"/>
    <s v="IDIS HOME OWNERS REHAB"/>
    <s v="Default"/>
  </r>
  <r>
    <x v="0"/>
    <s v="1127991"/>
    <s v="350002"/>
    <x v="108"/>
    <s v="5590000"/>
    <n v="2015"/>
    <x v="3"/>
    <x v="108"/>
    <n v="0"/>
    <n v="0"/>
    <n v="2051.0100000000002"/>
    <n v="0"/>
    <n v="-2051.0100000000002"/>
    <s v="N/A"/>
    <n v="0"/>
    <n v="0"/>
    <n v="0"/>
    <n v="0"/>
    <n v="0"/>
    <n v="0"/>
    <n v="0"/>
    <n v="0"/>
    <n v="0"/>
    <n v="0"/>
    <n v="0"/>
    <n v="2051.0100000000002"/>
    <n v="0"/>
    <s v="FED HOUSNG &amp; COMM DEV FND"/>
    <s v="FHCD HRP MAJORIE BURDICK"/>
    <s v="IDIS HOME OWNERS REHAB"/>
    <s v="HOUSING AND COMMUNITY DEVELOPMENT"/>
  </r>
  <r>
    <x v="1"/>
    <s v="0000000"/>
    <s v="000000"/>
    <x v="174"/>
    <s v="0000000"/>
    <n v="2015"/>
    <x v="0"/>
    <x v="173"/>
    <n v="0"/>
    <n v="0"/>
    <n v="0"/>
    <n v="0"/>
    <n v="0"/>
    <s v="N/A"/>
    <n v="0"/>
    <n v="0"/>
    <n v="0"/>
    <n v="0"/>
    <n v="0"/>
    <n v="0"/>
    <n v="0"/>
    <n v="0"/>
    <n v="0"/>
    <n v="0"/>
    <n v="0"/>
    <n v="0"/>
    <n v="0"/>
    <s v="HOUSING OPPORTUNITY FUND"/>
    <s v="Default"/>
    <s v="DEFAULT"/>
    <s v="Default"/>
  </r>
  <r>
    <x v="1"/>
    <s v="0000000"/>
    <s v="000000"/>
    <x v="1"/>
    <s v="0000000"/>
    <n v="2015"/>
    <x v="0"/>
    <x v="1"/>
    <n v="0"/>
    <n v="0"/>
    <n v="3769676.7800000003"/>
    <n v="0"/>
    <n v="-3769676.7800000003"/>
    <s v="N/A"/>
    <n v="-873635.5"/>
    <n v="62242.200000000004"/>
    <n v="361319.98"/>
    <n v="1231027.46"/>
    <n v="1862811.72"/>
    <n v="-585947.07000000007"/>
    <n v="1763754.19"/>
    <n v="-1443694.9"/>
    <n v="-1087784.3700000001"/>
    <n v="1661817.9300000002"/>
    <n v="1299171.69"/>
    <n v="-481406.55"/>
    <n v="0"/>
    <s v="HOUSING OPPORTUNITY FUND"/>
    <s v="Default"/>
    <s v="DEFAULT"/>
    <s v="Default"/>
  </r>
  <r>
    <x v="1"/>
    <s v="0000000"/>
    <s v="000000"/>
    <x v="2"/>
    <s v="0000000"/>
    <n v="2015"/>
    <x v="0"/>
    <x v="2"/>
    <n v="0"/>
    <n v="0"/>
    <n v="-18641.439999999999"/>
    <n v="0"/>
    <n v="18641.439999999999"/>
    <s v="N/A"/>
    <n v="-651.36"/>
    <n v="-1065.18"/>
    <n v="-604.1"/>
    <n v="-757.26"/>
    <n v="-529.45000000000005"/>
    <n v="-939.23"/>
    <n v="-883.80000000000007"/>
    <n v="-3204.78"/>
    <n v="-552.87"/>
    <n v="-652.86"/>
    <n v="-5411.81"/>
    <n v="-3388.7400000000002"/>
    <n v="0"/>
    <s v="HOUSING OPPORTUNITY FUND"/>
    <s v="Default"/>
    <s v="DEFAULT"/>
    <s v="Default"/>
  </r>
  <r>
    <x v="1"/>
    <s v="0000000"/>
    <s v="000000"/>
    <x v="3"/>
    <s v="0000000"/>
    <n v="2015"/>
    <x v="0"/>
    <x v="3"/>
    <n v="0"/>
    <n v="0"/>
    <n v="8731.77"/>
    <n v="0"/>
    <n v="-8731.77"/>
    <s v="N/A"/>
    <n v="0"/>
    <n v="0"/>
    <n v="0"/>
    <n v="32104.55"/>
    <n v="0"/>
    <n v="0"/>
    <n v="0"/>
    <n v="0"/>
    <n v="0"/>
    <n v="0"/>
    <n v="0"/>
    <n v="-23372.78"/>
    <n v="0"/>
    <s v="HOUSING OPPORTUNITY FUND"/>
    <s v="Default"/>
    <s v="DEFAULT"/>
    <s v="Default"/>
  </r>
  <r>
    <x v="1"/>
    <s v="0000000"/>
    <s v="000000"/>
    <x v="5"/>
    <s v="0000000"/>
    <n v="2015"/>
    <x v="0"/>
    <x v="5"/>
    <n v="0"/>
    <n v="0"/>
    <n v="-0.01"/>
    <n v="0"/>
    <n v="0.01"/>
    <s v="N/A"/>
    <n v="0"/>
    <n v="-0.01"/>
    <n v="0"/>
    <n v="0"/>
    <n v="0"/>
    <n v="0"/>
    <n v="0"/>
    <n v="0"/>
    <n v="0"/>
    <n v="0"/>
    <n v="0"/>
    <n v="0"/>
    <n v="0"/>
    <s v="HOUSING OPPORTUNITY FUND"/>
    <s v="Default"/>
    <s v="DEFAULT"/>
    <s v="Default"/>
  </r>
  <r>
    <x v="1"/>
    <s v="0000000"/>
    <s v="000000"/>
    <x v="7"/>
    <s v="0000000"/>
    <n v="2015"/>
    <x v="0"/>
    <x v="7"/>
    <n v="0"/>
    <n v="0"/>
    <n v="-1999.8600000000001"/>
    <n v="0"/>
    <n v="1999.8600000000001"/>
    <s v="N/A"/>
    <n v="0"/>
    <n v="-1999.8600000000001"/>
    <n v="0"/>
    <n v="0"/>
    <n v="0"/>
    <n v="0"/>
    <n v="0"/>
    <n v="0"/>
    <n v="0"/>
    <n v="0"/>
    <n v="0"/>
    <n v="0"/>
    <n v="0"/>
    <s v="HOUSING OPPORTUNITY FUND"/>
    <s v="Default"/>
    <s v="DEFAULT"/>
    <s v="Default"/>
  </r>
  <r>
    <x v="1"/>
    <s v="0000000"/>
    <s v="000000"/>
    <x v="9"/>
    <s v="0000000"/>
    <n v="2015"/>
    <x v="0"/>
    <x v="9"/>
    <n v="0"/>
    <n v="0"/>
    <n v="352948.61"/>
    <n v="0"/>
    <n v="-352948.61"/>
    <s v="N/A"/>
    <n v="0"/>
    <n v="352948.61"/>
    <n v="0"/>
    <n v="0"/>
    <n v="0"/>
    <n v="0"/>
    <n v="0"/>
    <n v="0"/>
    <n v="0"/>
    <n v="0"/>
    <n v="0"/>
    <n v="0"/>
    <n v="0"/>
    <s v="HOUSING OPPORTUNITY FUND"/>
    <s v="Default"/>
    <s v="DEFAULT"/>
    <s v="Default"/>
  </r>
  <r>
    <x v="1"/>
    <s v="0000000"/>
    <s v="000000"/>
    <x v="142"/>
    <s v="0000000"/>
    <n v="2015"/>
    <x v="0"/>
    <x v="142"/>
    <n v="0"/>
    <n v="0"/>
    <n v="-1809.32"/>
    <n v="0"/>
    <n v="1809.32"/>
    <s v="N/A"/>
    <n v="0"/>
    <n v="-60000"/>
    <n v="0"/>
    <n v="0"/>
    <n v="0"/>
    <n v="0"/>
    <n v="58190.68"/>
    <n v="0"/>
    <n v="0"/>
    <n v="0"/>
    <n v="0"/>
    <n v="0"/>
    <n v="0"/>
    <s v="HOUSING OPPORTUNITY FUND"/>
    <s v="Default"/>
    <s v="DEFAULT"/>
    <s v="Default"/>
  </r>
  <r>
    <x v="1"/>
    <s v="0000000"/>
    <s v="000000"/>
    <x v="142"/>
    <s v="5590000"/>
    <n v="2015"/>
    <x v="0"/>
    <x v="142"/>
    <n v="0"/>
    <n v="0"/>
    <n v="-60000"/>
    <n v="0"/>
    <n v="60000"/>
    <s v="N/A"/>
    <n v="0"/>
    <n v="0"/>
    <n v="0"/>
    <n v="0"/>
    <n v="0"/>
    <n v="0"/>
    <n v="-60000"/>
    <n v="0"/>
    <n v="0"/>
    <n v="0"/>
    <n v="0"/>
    <n v="0"/>
    <n v="0"/>
    <s v="HOUSING OPPORTUNITY FUND"/>
    <s v="Default"/>
    <s v="DEFAULT"/>
    <s v="HOUSING AND COMMUNITY DEVELOPMENT"/>
  </r>
  <r>
    <x v="1"/>
    <s v="0000000"/>
    <s v="000000"/>
    <x v="10"/>
    <s v="0000000"/>
    <n v="2015"/>
    <x v="0"/>
    <x v="10"/>
    <n v="0"/>
    <n v="0"/>
    <n v="-352948.61"/>
    <n v="0"/>
    <n v="352948.61"/>
    <s v="N/A"/>
    <n v="0"/>
    <n v="-352948.61"/>
    <n v="0"/>
    <n v="0"/>
    <n v="0"/>
    <n v="0"/>
    <n v="0"/>
    <n v="0"/>
    <n v="0"/>
    <n v="0"/>
    <n v="0"/>
    <n v="0"/>
    <n v="0"/>
    <s v="HOUSING OPPORTUNITY FUND"/>
    <s v="Default"/>
    <s v="DEFAULT"/>
    <s v="Default"/>
  </r>
  <r>
    <x v="1"/>
    <s v="0000000"/>
    <s v="000000"/>
    <x v="12"/>
    <s v="0000000"/>
    <n v="2015"/>
    <x v="0"/>
    <x v="12"/>
    <n v="0"/>
    <n v="0"/>
    <n v="86143.75"/>
    <n v="0"/>
    <n v="-86143.75"/>
    <s v="N/A"/>
    <n v="0"/>
    <n v="-18824.240000000002"/>
    <n v="0"/>
    <n v="0"/>
    <n v="0"/>
    <n v="0"/>
    <n v="0"/>
    <n v="0"/>
    <n v="0"/>
    <n v="0"/>
    <n v="0"/>
    <n v="104967.99"/>
    <n v="0"/>
    <s v="HOUSING OPPORTUNITY FUND"/>
    <s v="Default"/>
    <s v="DEFAULT"/>
    <s v="Default"/>
  </r>
  <r>
    <x v="1"/>
    <s v="0000000"/>
    <s v="000000"/>
    <x v="14"/>
    <s v="0000000"/>
    <n v="2015"/>
    <x v="0"/>
    <x v="14"/>
    <n v="0"/>
    <n v="0"/>
    <n v="512047.38"/>
    <n v="0"/>
    <n v="-512047.38"/>
    <s v="N/A"/>
    <n v="0"/>
    <n v="0"/>
    <n v="0"/>
    <n v="0"/>
    <n v="0"/>
    <n v="0"/>
    <n v="0"/>
    <n v="0"/>
    <n v="0"/>
    <n v="0"/>
    <n v="0"/>
    <n v="512047.38"/>
    <n v="0"/>
    <s v="HOUSING OPPORTUNITY FUND"/>
    <s v="Default"/>
    <s v="DEFAULT"/>
    <s v="Default"/>
  </r>
  <r>
    <x v="1"/>
    <s v="0000000"/>
    <s v="000000"/>
    <x v="15"/>
    <s v="0000000"/>
    <n v="2015"/>
    <x v="0"/>
    <x v="15"/>
    <n v="0"/>
    <n v="0"/>
    <n v="0"/>
    <n v="0"/>
    <n v="0"/>
    <s v="N/A"/>
    <n v="-8344.18"/>
    <n v="8344.18"/>
    <n v="0"/>
    <n v="0"/>
    <n v="0"/>
    <n v="0"/>
    <n v="0"/>
    <n v="0"/>
    <n v="3597.15"/>
    <n v="-3597.15"/>
    <n v="0"/>
    <n v="0"/>
    <n v="0"/>
    <s v="HOUSING OPPORTUNITY FUND"/>
    <s v="Default"/>
    <s v="DEFAULT"/>
    <s v="Default"/>
  </r>
  <r>
    <x v="1"/>
    <s v="0000000"/>
    <s v="000000"/>
    <x v="16"/>
    <s v="0000000"/>
    <n v="2015"/>
    <x v="1"/>
    <x v="16"/>
    <n v="0"/>
    <n v="0"/>
    <n v="-17820.55"/>
    <n v="0"/>
    <n v="17820.55"/>
    <s v="N/A"/>
    <n v="-8000"/>
    <n v="8000"/>
    <n v="0"/>
    <n v="-125114.22"/>
    <n v="101154.6"/>
    <n v="23959.62"/>
    <n v="-1465261.23"/>
    <n v="1465261.23"/>
    <n v="0"/>
    <n v="0"/>
    <n v="0"/>
    <n v="-17820.55"/>
    <n v="0"/>
    <s v="HOUSING OPPORTUNITY FUND"/>
    <s v="Default"/>
    <s v="DEFAULT"/>
    <s v="Default"/>
  </r>
  <r>
    <x v="1"/>
    <s v="0000000"/>
    <s v="000000"/>
    <x v="18"/>
    <s v="0000000"/>
    <n v="2015"/>
    <x v="1"/>
    <x v="18"/>
    <n v="0"/>
    <n v="0"/>
    <n v="-1699044.4500000002"/>
    <n v="0"/>
    <n v="1699044.4500000002"/>
    <s v="N/A"/>
    <n v="2117307.91"/>
    <n v="1625093.1800000002"/>
    <n v="942958.67"/>
    <n v="-569955.07999999996"/>
    <n v="-26572.68"/>
    <n v="645844.82000000007"/>
    <n v="-99922.66"/>
    <n v="-63014.15"/>
    <n v="-47020.93"/>
    <n v="-167129.21"/>
    <n v="203899.25"/>
    <n v="-6260533.5700000003"/>
    <n v="0"/>
    <s v="HOUSING OPPORTUNITY FUND"/>
    <s v="Default"/>
    <s v="DEFAULT"/>
    <s v="Default"/>
  </r>
  <r>
    <x v="1"/>
    <s v="0000000"/>
    <s v="000000"/>
    <x v="19"/>
    <s v="0000000"/>
    <n v="2015"/>
    <x v="1"/>
    <x v="19"/>
    <n v="0"/>
    <n v="0"/>
    <n v="-428530.02"/>
    <n v="0"/>
    <n v="428530.02"/>
    <s v="N/A"/>
    <n v="475150.01"/>
    <n v="0"/>
    <n v="0"/>
    <n v="0"/>
    <n v="0"/>
    <n v="0"/>
    <n v="-0.45"/>
    <n v="0"/>
    <n v="0"/>
    <n v="0"/>
    <n v="0"/>
    <n v="-903679.58000000007"/>
    <n v="0"/>
    <s v="HOUSING OPPORTUNITY FUND"/>
    <s v="Default"/>
    <s v="DEFAULT"/>
    <s v="Default"/>
  </r>
  <r>
    <x v="1"/>
    <s v="0000000"/>
    <s v="000000"/>
    <x v="20"/>
    <s v="0000000"/>
    <n v="2015"/>
    <x v="1"/>
    <x v="20"/>
    <n v="0"/>
    <n v="0"/>
    <n v="0"/>
    <n v="0"/>
    <n v="0"/>
    <s v="N/A"/>
    <n v="-30857.690000000002"/>
    <n v="-6548.99"/>
    <n v="-6034.12"/>
    <n v="7714.14"/>
    <n v="-5379.66"/>
    <n v="2320.63"/>
    <n v="2846.2400000000002"/>
    <n v="-703.82"/>
    <n v="-3638.52"/>
    <n v="-8869.02"/>
    <n v="-3801.3"/>
    <n v="52952.11"/>
    <n v="0"/>
    <s v="HOUSING OPPORTUNITY FUND"/>
    <s v="Default"/>
    <s v="DEFAULT"/>
    <s v="Default"/>
  </r>
  <r>
    <x v="1"/>
    <s v="0000000"/>
    <s v="000000"/>
    <x v="21"/>
    <s v="0000000"/>
    <n v="2015"/>
    <x v="1"/>
    <x v="21"/>
    <n v="0"/>
    <n v="0"/>
    <n v="-69735.22"/>
    <n v="0"/>
    <n v="69735.22"/>
    <s v="N/A"/>
    <n v="0"/>
    <n v="0"/>
    <n v="0"/>
    <n v="0"/>
    <n v="0"/>
    <n v="0"/>
    <n v="0"/>
    <n v="0"/>
    <n v="0"/>
    <n v="0"/>
    <n v="0"/>
    <n v="-69701"/>
    <n v="-34.22"/>
    <s v="HOUSING OPPORTUNITY FUND"/>
    <s v="Default"/>
    <s v="DEFAULT"/>
    <s v="Default"/>
  </r>
  <r>
    <x v="1"/>
    <s v="0000000"/>
    <s v="000000"/>
    <x v="23"/>
    <s v="0000000"/>
    <n v="2015"/>
    <x v="1"/>
    <x v="23"/>
    <n v="0"/>
    <n v="0"/>
    <n v="5457.85"/>
    <n v="0"/>
    <n v="-5457.85"/>
    <s v="N/A"/>
    <n v="46045.88"/>
    <n v="0"/>
    <n v="0"/>
    <n v="0"/>
    <n v="0"/>
    <n v="0"/>
    <n v="0"/>
    <n v="0"/>
    <n v="0"/>
    <n v="0"/>
    <n v="0"/>
    <n v="-40588.03"/>
    <n v="0"/>
    <s v="HOUSING OPPORTUNITY FUND"/>
    <s v="Default"/>
    <s v="DEFAULT"/>
    <s v="Default"/>
  </r>
  <r>
    <x v="1"/>
    <s v="0000000"/>
    <s v="000000"/>
    <x v="24"/>
    <s v="0000000"/>
    <n v="2015"/>
    <x v="1"/>
    <x v="24"/>
    <n v="0"/>
    <n v="0"/>
    <n v="-8344.18"/>
    <n v="0"/>
    <n v="8344.18"/>
    <s v="N/A"/>
    <n v="0"/>
    <n v="-8344.18"/>
    <n v="-9850"/>
    <n v="-6289"/>
    <n v="-2518"/>
    <n v="-12092"/>
    <n v="30749"/>
    <n v="-4197"/>
    <n v="-8403"/>
    <n v="-14318"/>
    <n v="-9579"/>
    <n v="36497"/>
    <n v="0"/>
    <s v="HOUSING OPPORTUNITY FUND"/>
    <s v="Default"/>
    <s v="DEFAULT"/>
    <s v="Default"/>
  </r>
  <r>
    <x v="1"/>
    <s v="0000000"/>
    <s v="000000"/>
    <x v="25"/>
    <s v="0000000"/>
    <n v="2015"/>
    <x v="1"/>
    <x v="25"/>
    <n v="0"/>
    <n v="0"/>
    <n v="-1987.57"/>
    <n v="0"/>
    <n v="1987.57"/>
    <s v="N/A"/>
    <n v="-62.440000000000005"/>
    <n v="-572.34"/>
    <n v="-353.81"/>
    <n v="-374.62"/>
    <n v="-187.3"/>
    <n v="0"/>
    <n v="187.31"/>
    <n v="-249.75"/>
    <n v="-83.25"/>
    <n v="0"/>
    <n v="-166.5"/>
    <n v="-124.87"/>
    <n v="0"/>
    <s v="HOUSING OPPORTUNITY FUND"/>
    <s v="Default"/>
    <s v="DEFAULT"/>
    <s v="Default"/>
  </r>
  <r>
    <x v="1"/>
    <s v="0000000"/>
    <s v="000000"/>
    <x v="29"/>
    <s v="0000000"/>
    <n v="2015"/>
    <x v="1"/>
    <x v="29"/>
    <n v="0"/>
    <n v="0"/>
    <n v="1999.8700000000001"/>
    <n v="0"/>
    <n v="-1999.8700000000001"/>
    <s v="N/A"/>
    <n v="0"/>
    <n v="1999.8700000000001"/>
    <n v="0"/>
    <n v="0"/>
    <n v="0"/>
    <n v="0"/>
    <n v="0"/>
    <n v="0"/>
    <n v="0"/>
    <n v="0"/>
    <n v="0"/>
    <n v="0"/>
    <n v="0"/>
    <s v="HOUSING OPPORTUNITY FUND"/>
    <s v="Default"/>
    <s v="DEFAULT"/>
    <s v="Default"/>
  </r>
  <r>
    <x v="1"/>
    <s v="0000000"/>
    <s v="000000"/>
    <x v="32"/>
    <s v="0000000"/>
    <n v="2015"/>
    <x v="1"/>
    <x v="32"/>
    <n v="0"/>
    <n v="0"/>
    <n v="0"/>
    <n v="-52705.51"/>
    <n v="52705.51"/>
    <s v="N/A"/>
    <n v="0"/>
    <n v="0"/>
    <n v="0"/>
    <n v="0"/>
    <n v="0"/>
    <n v="0"/>
    <n v="0"/>
    <n v="0"/>
    <n v="0"/>
    <n v="0"/>
    <n v="0"/>
    <n v="0"/>
    <n v="0"/>
    <s v="HOUSING OPPORTUNITY FUND"/>
    <s v="Default"/>
    <s v="DEFAULT"/>
    <s v="Default"/>
  </r>
  <r>
    <x v="1"/>
    <s v="0000000"/>
    <s v="000000"/>
    <x v="34"/>
    <s v="0000000"/>
    <n v="2015"/>
    <x v="2"/>
    <x v="34"/>
    <n v="0"/>
    <n v="0"/>
    <n v="0"/>
    <n v="0"/>
    <n v="0"/>
    <s v="N/A"/>
    <n v="0"/>
    <n v="0"/>
    <n v="0"/>
    <n v="0"/>
    <n v="0"/>
    <n v="0"/>
    <n v="0"/>
    <n v="0"/>
    <n v="0"/>
    <n v="0"/>
    <n v="0"/>
    <n v="0"/>
    <n v="0"/>
    <s v="HOUSING OPPORTUNITY FUND"/>
    <s v="Default"/>
    <s v="DEFAULT"/>
    <s v="Default"/>
  </r>
  <r>
    <x v="1"/>
    <s v="0000000"/>
    <s v="000000"/>
    <x v="175"/>
    <s v="0000000"/>
    <n v="2015"/>
    <x v="2"/>
    <x v="174"/>
    <n v="0"/>
    <n v="0"/>
    <n v="-280850.68"/>
    <n v="0"/>
    <n v="280850.68"/>
    <s v="N/A"/>
    <n v="0"/>
    <n v="0"/>
    <n v="0"/>
    <n v="0"/>
    <n v="0"/>
    <n v="0"/>
    <n v="0"/>
    <n v="0"/>
    <n v="0"/>
    <n v="0"/>
    <n v="-280850.68"/>
    <n v="0"/>
    <n v="0"/>
    <s v="HOUSING OPPORTUNITY FUND"/>
    <s v="Default"/>
    <s v="DEFAULT"/>
    <s v="Default"/>
  </r>
  <r>
    <x v="1"/>
    <s v="0000000"/>
    <s v="000000"/>
    <x v="176"/>
    <s v="0000000"/>
    <n v="2015"/>
    <x v="2"/>
    <x v="175"/>
    <n v="0"/>
    <n v="0"/>
    <n v="0"/>
    <n v="0"/>
    <n v="0"/>
    <s v="N/A"/>
    <n v="0"/>
    <n v="0"/>
    <n v="0"/>
    <n v="0"/>
    <n v="0"/>
    <n v="0"/>
    <n v="0"/>
    <n v="0"/>
    <n v="0"/>
    <n v="0"/>
    <n v="0"/>
    <n v="0"/>
    <n v="0"/>
    <s v="HOUSING OPPORTUNITY FUND"/>
    <s v="Default"/>
    <s v="DEFAULT"/>
    <s v="Default"/>
  </r>
  <r>
    <x v="1"/>
    <s v="0000000"/>
    <s v="351001"/>
    <x v="177"/>
    <s v="BGTONLY"/>
    <n v="2015"/>
    <x v="4"/>
    <x v="176"/>
    <n v="53044"/>
    <n v="53044"/>
    <n v="0"/>
    <n v="0"/>
    <n v="53044"/>
    <s v="0"/>
    <n v="0"/>
    <n v="0"/>
    <n v="0"/>
    <n v="0"/>
    <n v="0"/>
    <n v="0"/>
    <n v="0"/>
    <n v="0"/>
    <n v="0"/>
    <n v="0"/>
    <n v="0"/>
    <n v="0"/>
    <n v="0"/>
    <s v="HOUSING OPPORTUNITY FUND"/>
    <s v="Default"/>
    <s v="STATE AUTHORIZED FEES-PROJECTS"/>
    <s v="BUDGET ONLY DEFAULT"/>
  </r>
  <r>
    <x v="1"/>
    <s v="0000000"/>
    <s v="351001"/>
    <x v="178"/>
    <s v="BGTONLY"/>
    <n v="2015"/>
    <x v="4"/>
    <x v="177"/>
    <n v="2000000"/>
    <n v="2000000"/>
    <n v="0"/>
    <n v="0"/>
    <n v="2000000"/>
    <s v="0"/>
    <n v="0"/>
    <n v="0"/>
    <n v="0"/>
    <n v="0"/>
    <n v="0"/>
    <n v="0"/>
    <n v="0"/>
    <n v="0"/>
    <n v="0"/>
    <n v="0"/>
    <n v="0"/>
    <n v="0"/>
    <n v="0"/>
    <s v="HOUSING OPPORTUNITY FUND"/>
    <s v="Default"/>
    <s v="STATE AUTHORIZED FEES-PROJECTS"/>
    <s v="BUDGET ONLY DEFAULT"/>
  </r>
  <r>
    <x v="1"/>
    <s v="0000000"/>
    <s v="351001"/>
    <x v="179"/>
    <s v="BGTONLY"/>
    <n v="2015"/>
    <x v="4"/>
    <x v="178"/>
    <n v="2400000"/>
    <n v="2400000"/>
    <n v="0"/>
    <n v="0"/>
    <n v="2400000"/>
    <s v="0"/>
    <n v="0"/>
    <n v="0"/>
    <n v="0"/>
    <n v="0"/>
    <n v="0"/>
    <n v="0"/>
    <n v="0"/>
    <n v="0"/>
    <n v="0"/>
    <n v="0"/>
    <n v="0"/>
    <n v="0"/>
    <n v="0"/>
    <s v="HOUSING OPPORTUNITY FUND"/>
    <s v="Default"/>
    <s v="STATE AUTHORIZED FEES-PROJECTS"/>
    <s v="BUDGET ONLY DEFAULT"/>
  </r>
  <r>
    <x v="1"/>
    <s v="0000000"/>
    <s v="351001"/>
    <x v="180"/>
    <s v="BGTONLY"/>
    <n v="2015"/>
    <x v="4"/>
    <x v="179"/>
    <n v="2500000"/>
    <n v="2500000"/>
    <n v="0"/>
    <n v="0"/>
    <n v="2500000"/>
    <s v="0"/>
    <n v="0"/>
    <n v="0"/>
    <n v="0"/>
    <n v="0"/>
    <n v="0"/>
    <n v="0"/>
    <n v="0"/>
    <n v="0"/>
    <n v="0"/>
    <n v="0"/>
    <n v="0"/>
    <n v="0"/>
    <n v="0"/>
    <s v="HOUSING OPPORTUNITY FUND"/>
    <s v="Default"/>
    <s v="STATE AUTHORIZED FEES-PROJECTS"/>
    <s v="BUDGET ONLY DEFAULT"/>
  </r>
  <r>
    <x v="1"/>
    <s v="0000000"/>
    <s v="351001"/>
    <x v="181"/>
    <s v="BGTONLY"/>
    <n v="2015"/>
    <x v="4"/>
    <x v="180"/>
    <n v="3444919"/>
    <n v="3444919"/>
    <n v="0"/>
    <n v="0"/>
    <n v="3444919"/>
    <s v="0"/>
    <n v="0"/>
    <n v="0"/>
    <n v="0"/>
    <n v="0"/>
    <n v="0"/>
    <n v="0"/>
    <n v="0"/>
    <n v="0"/>
    <n v="0"/>
    <n v="0"/>
    <n v="0"/>
    <n v="0"/>
    <n v="0"/>
    <s v="HOUSING OPPORTUNITY FUND"/>
    <s v="Default"/>
    <s v="STATE AUTHORIZED FEES-PROJECTS"/>
    <s v="BUDGET ONLY DEFAULT"/>
  </r>
  <r>
    <x v="1"/>
    <s v="0000000"/>
    <s v="351001"/>
    <x v="182"/>
    <s v="BGTONLY"/>
    <n v="2015"/>
    <x v="4"/>
    <x v="181"/>
    <n v="190000"/>
    <n v="190000"/>
    <n v="0"/>
    <n v="0"/>
    <n v="190000"/>
    <s v="0"/>
    <n v="0"/>
    <n v="0"/>
    <n v="0"/>
    <n v="0"/>
    <n v="0"/>
    <n v="0"/>
    <n v="0"/>
    <n v="0"/>
    <n v="0"/>
    <n v="0"/>
    <n v="0"/>
    <n v="0"/>
    <n v="0"/>
    <s v="HOUSING OPPORTUNITY FUND"/>
    <s v="Default"/>
    <s v="STATE AUTHORIZED FEES-PROJECTS"/>
    <s v="BUDGET ONLY DEFAULT"/>
  </r>
  <r>
    <x v="1"/>
    <s v="0000000"/>
    <s v="351001"/>
    <x v="183"/>
    <s v="BGTONLY"/>
    <n v="2015"/>
    <x v="4"/>
    <x v="182"/>
    <n v="607000"/>
    <n v="607000"/>
    <n v="0"/>
    <n v="0"/>
    <n v="607000"/>
    <s v="0"/>
    <n v="0"/>
    <n v="0"/>
    <n v="0"/>
    <n v="0"/>
    <n v="0"/>
    <n v="0"/>
    <n v="0"/>
    <n v="0"/>
    <n v="0"/>
    <n v="0"/>
    <n v="0"/>
    <n v="0"/>
    <n v="0"/>
    <s v="HOUSING OPPORTUNITY FUND"/>
    <s v="Default"/>
    <s v="STATE AUTHORIZED FEES-PROJECTS"/>
    <s v="BUDGET ONLY DEFAULT"/>
  </r>
  <r>
    <x v="1"/>
    <s v="0000000"/>
    <s v="351001"/>
    <x v="112"/>
    <s v="BGTONLY"/>
    <n v="2015"/>
    <x v="3"/>
    <x v="112"/>
    <n v="11707177"/>
    <n v="11707177"/>
    <n v="0"/>
    <n v="0"/>
    <n v="11707177"/>
    <s v="0"/>
    <n v="0"/>
    <n v="0"/>
    <n v="0"/>
    <n v="0"/>
    <n v="0"/>
    <n v="0"/>
    <n v="0"/>
    <n v="0"/>
    <n v="0"/>
    <n v="0"/>
    <n v="0"/>
    <n v="0"/>
    <n v="0"/>
    <s v="HOUSING OPPORTUNITY FUND"/>
    <s v="Default"/>
    <s v="STATE AUTHORIZED FEES-PROJECTS"/>
    <s v="BUDGET ONLY DEFAULT"/>
  </r>
  <r>
    <x v="1"/>
    <s v="0000000"/>
    <s v="351002"/>
    <x v="44"/>
    <s v="BGTONLY"/>
    <n v="2015"/>
    <x v="3"/>
    <x v="44"/>
    <n v="829093"/>
    <n v="829093"/>
    <n v="0"/>
    <n v="0"/>
    <n v="829093"/>
    <s v="0"/>
    <n v="0"/>
    <n v="0"/>
    <n v="0"/>
    <n v="0"/>
    <n v="0"/>
    <n v="0"/>
    <n v="0"/>
    <n v="0"/>
    <n v="0"/>
    <n v="0"/>
    <n v="0"/>
    <n v="0"/>
    <n v="0"/>
    <s v="HOUSING OPPORTUNITY FUND"/>
    <s v="Default"/>
    <s v="STATE AUTHORIZED FEES-ADMIN"/>
    <s v="BUDGET ONLY DEFAULT"/>
  </r>
  <r>
    <x v="1"/>
    <s v="0000000"/>
    <s v="351002"/>
    <x v="36"/>
    <s v="BGTONLY"/>
    <n v="2015"/>
    <x v="3"/>
    <x v="36"/>
    <n v="311493"/>
    <n v="311493"/>
    <n v="0"/>
    <n v="0"/>
    <n v="311493"/>
    <s v="0"/>
    <n v="0"/>
    <n v="0"/>
    <n v="0"/>
    <n v="0"/>
    <n v="0"/>
    <n v="0"/>
    <n v="0"/>
    <n v="0"/>
    <n v="0"/>
    <n v="0"/>
    <n v="0"/>
    <n v="0"/>
    <n v="0"/>
    <s v="HOUSING OPPORTUNITY FUND"/>
    <s v="Default"/>
    <s v="STATE AUTHORIZED FEES-ADMIN"/>
    <s v="BUDGET ONLY DEFAULT"/>
  </r>
  <r>
    <x v="1"/>
    <s v="0000000"/>
    <s v="351002"/>
    <x v="89"/>
    <s v="BGTONLY"/>
    <n v="2015"/>
    <x v="3"/>
    <x v="89"/>
    <n v="0"/>
    <n v="0"/>
    <n v="0"/>
    <n v="0"/>
    <n v="0"/>
    <s v="N/A"/>
    <n v="0"/>
    <n v="0"/>
    <n v="0"/>
    <n v="0"/>
    <n v="0"/>
    <n v="0"/>
    <n v="0"/>
    <n v="0"/>
    <n v="0"/>
    <n v="0"/>
    <n v="0"/>
    <n v="0"/>
    <n v="0"/>
    <s v="HOUSING OPPORTUNITY FUND"/>
    <s v="Default"/>
    <s v="STATE AUTHORIZED FEES-ADMIN"/>
    <s v="BUDGET ONLY DEFAULT"/>
  </r>
  <r>
    <x v="1"/>
    <s v="0000000"/>
    <s v="351002"/>
    <x v="95"/>
    <s v="BGTONLY"/>
    <n v="2015"/>
    <x v="3"/>
    <x v="95"/>
    <n v="0"/>
    <n v="0"/>
    <n v="0"/>
    <n v="0"/>
    <n v="0"/>
    <s v="N/A"/>
    <n v="0"/>
    <n v="0"/>
    <n v="0"/>
    <n v="0"/>
    <n v="0"/>
    <n v="0"/>
    <n v="0"/>
    <n v="0"/>
    <n v="0"/>
    <n v="0"/>
    <n v="0"/>
    <n v="0"/>
    <n v="0"/>
    <s v="HOUSING OPPORTUNITY FUND"/>
    <s v="Default"/>
    <s v="STATE AUTHORIZED FEES-ADMIN"/>
    <s v="BUDGET ONLY DEFAULT"/>
  </r>
  <r>
    <x v="1"/>
    <s v="0000000"/>
    <s v="351020"/>
    <x v="178"/>
    <s v="0000000"/>
    <n v="2015"/>
    <x v="4"/>
    <x v="177"/>
    <n v="0"/>
    <n v="0"/>
    <n v="-1947869.54"/>
    <n v="0"/>
    <n v="1947869.54"/>
    <s v="N/A"/>
    <n v="-127896.78"/>
    <n v="-131994.9"/>
    <n v="-165733.20000000001"/>
    <n v="-174108.16"/>
    <n v="-167412.36000000002"/>
    <n v="-189792.28"/>
    <n v="-191046.9"/>
    <n v="-168655.56"/>
    <n v="-166200.6"/>
    <n v="-164296.80000000002"/>
    <n v="-140191.5"/>
    <n v="-160540.5"/>
    <n v="0"/>
    <s v="HOUSING OPPORTUNITY FUND"/>
    <s v="Default"/>
    <s v="RAHP HSG CAPITAL"/>
    <s v="Default"/>
  </r>
  <r>
    <x v="1"/>
    <s v="0000000"/>
    <s v="351020"/>
    <x v="184"/>
    <s v="0000000"/>
    <n v="2015"/>
    <x v="4"/>
    <x v="183"/>
    <n v="0"/>
    <n v="0"/>
    <n v="0"/>
    <n v="0"/>
    <n v="0"/>
    <s v="N/A"/>
    <n v="0"/>
    <n v="0"/>
    <n v="0"/>
    <n v="0"/>
    <n v="0"/>
    <n v="0"/>
    <n v="0"/>
    <n v="0"/>
    <n v="0"/>
    <n v="0"/>
    <n v="0"/>
    <n v="0"/>
    <n v="0"/>
    <s v="HOUSING OPPORTUNITY FUND"/>
    <s v="Default"/>
    <s v="RAHP HSG CAPITAL"/>
    <s v="Default"/>
  </r>
  <r>
    <x v="1"/>
    <s v="0000000"/>
    <s v="351020"/>
    <x v="185"/>
    <s v="0000000"/>
    <n v="2015"/>
    <x v="4"/>
    <x v="184"/>
    <n v="0"/>
    <n v="0"/>
    <n v="0"/>
    <n v="0"/>
    <n v="0"/>
    <s v="N/A"/>
    <n v="0"/>
    <n v="0"/>
    <n v="0"/>
    <n v="0"/>
    <n v="0"/>
    <n v="0"/>
    <n v="0"/>
    <n v="0"/>
    <n v="0"/>
    <n v="0"/>
    <n v="0"/>
    <n v="0"/>
    <n v="0"/>
    <s v="HOUSING OPPORTUNITY FUND"/>
    <s v="Default"/>
    <s v="RAHP HSG CAPITAL"/>
    <s v="Default"/>
  </r>
  <r>
    <x v="1"/>
    <s v="0000000"/>
    <s v="351020"/>
    <x v="182"/>
    <s v="0000000"/>
    <n v="2015"/>
    <x v="4"/>
    <x v="181"/>
    <n v="0"/>
    <n v="0"/>
    <n v="-170870.68"/>
    <n v="0"/>
    <n v="170870.68"/>
    <s v="N/A"/>
    <n v="-11224.2"/>
    <n v="-11578.5"/>
    <n v="-14538"/>
    <n v="-15272.65"/>
    <n v="-14685.300000000001"/>
    <n v="-16648.18"/>
    <n v="-16758.5"/>
    <n v="-14794.35"/>
    <n v="-14579"/>
    <n v="-14412"/>
    <n v="-12297.5"/>
    <n v="-14082.5"/>
    <n v="0"/>
    <s v="HOUSING OPPORTUNITY FUND"/>
    <s v="Default"/>
    <s v="RAHP HSG CAPITAL"/>
    <s v="Default"/>
  </r>
  <r>
    <x v="1"/>
    <s v="0000000"/>
    <s v="351020"/>
    <x v="182"/>
    <s v="BGTONLY"/>
    <n v="2015"/>
    <x v="4"/>
    <x v="181"/>
    <n v="-24084"/>
    <n v="-24084"/>
    <n v="0"/>
    <n v="0"/>
    <n v="-24084"/>
    <s v="0"/>
    <n v="0"/>
    <n v="0"/>
    <n v="0"/>
    <n v="0"/>
    <n v="0"/>
    <n v="0"/>
    <n v="0"/>
    <n v="0"/>
    <n v="0"/>
    <n v="0"/>
    <n v="0"/>
    <n v="0"/>
    <n v="0"/>
    <s v="HOUSING OPPORTUNITY FUND"/>
    <s v="Default"/>
    <s v="RAHP HSG CAPITAL"/>
    <s v="BUDGET ONLY DEFAULT"/>
  </r>
  <r>
    <x v="1"/>
    <s v="0000000"/>
    <s v="351020"/>
    <x v="38"/>
    <s v="0000000"/>
    <n v="2015"/>
    <x v="3"/>
    <x v="38"/>
    <n v="0"/>
    <n v="0"/>
    <n v="0"/>
    <n v="0"/>
    <n v="0"/>
    <s v="N/A"/>
    <n v="0"/>
    <n v="0"/>
    <n v="0"/>
    <n v="0"/>
    <n v="0"/>
    <n v="0"/>
    <n v="0"/>
    <n v="0"/>
    <n v="0"/>
    <n v="0"/>
    <n v="0"/>
    <n v="0"/>
    <n v="0"/>
    <s v="HOUSING OPPORTUNITY FUND"/>
    <s v="Default"/>
    <s v="RAHP HSG CAPITAL"/>
    <s v="Default"/>
  </r>
  <r>
    <x v="1"/>
    <s v="0000000"/>
    <s v="351020"/>
    <x v="39"/>
    <s v="0000000"/>
    <n v="2015"/>
    <x v="3"/>
    <x v="39"/>
    <n v="0"/>
    <n v="0"/>
    <n v="0"/>
    <n v="0"/>
    <n v="0"/>
    <s v="N/A"/>
    <n v="0"/>
    <n v="0"/>
    <n v="221"/>
    <n v="240"/>
    <n v="-88"/>
    <n v="432"/>
    <n v="-805"/>
    <n v="102"/>
    <n v="227"/>
    <n v="266"/>
    <n v="-34"/>
    <n v="-561"/>
    <n v="0"/>
    <s v="HOUSING OPPORTUNITY FUND"/>
    <s v="Default"/>
    <s v="RAHP HSG CAPITAL"/>
    <s v="Default"/>
  </r>
  <r>
    <x v="1"/>
    <s v="0000000"/>
    <s v="351020"/>
    <x v="40"/>
    <s v="0000000"/>
    <n v="2015"/>
    <x v="3"/>
    <x v="40"/>
    <n v="0"/>
    <n v="0"/>
    <n v="0"/>
    <n v="0"/>
    <n v="0"/>
    <s v="N/A"/>
    <n v="0"/>
    <n v="0"/>
    <n v="37"/>
    <n v="40"/>
    <n v="-14"/>
    <n v="73"/>
    <n v="-136"/>
    <n v="19"/>
    <n v="43"/>
    <n v="51"/>
    <n v="-7"/>
    <n v="-106"/>
    <n v="0"/>
    <s v="HOUSING OPPORTUNITY FUND"/>
    <s v="Default"/>
    <s v="RAHP HSG CAPITAL"/>
    <s v="Default"/>
  </r>
  <r>
    <x v="1"/>
    <s v="0000000"/>
    <s v="351020"/>
    <x v="112"/>
    <s v="BGTONLY"/>
    <n v="2015"/>
    <x v="3"/>
    <x v="112"/>
    <n v="-24084"/>
    <n v="-24084"/>
    <n v="0"/>
    <n v="0"/>
    <n v="-24084"/>
    <s v="0"/>
    <n v="0"/>
    <n v="0"/>
    <n v="0"/>
    <n v="0"/>
    <n v="0"/>
    <n v="0"/>
    <n v="0"/>
    <n v="0"/>
    <n v="0"/>
    <n v="0"/>
    <n v="0"/>
    <n v="0"/>
    <n v="0"/>
    <s v="HOUSING OPPORTUNITY FUND"/>
    <s v="Default"/>
    <s v="RAHP HSG CAPITAL"/>
    <s v="BUDGET ONLY DEFAULT"/>
  </r>
  <r>
    <x v="1"/>
    <s v="0000000"/>
    <s v="351021"/>
    <x v="38"/>
    <s v="0000000"/>
    <n v="2015"/>
    <x v="3"/>
    <x v="38"/>
    <n v="0"/>
    <n v="0"/>
    <n v="0"/>
    <n v="0"/>
    <n v="0"/>
    <s v="N/A"/>
    <n v="0"/>
    <n v="0"/>
    <n v="0"/>
    <n v="0"/>
    <n v="0"/>
    <n v="0"/>
    <n v="0"/>
    <n v="0"/>
    <n v="0"/>
    <n v="0"/>
    <n v="0"/>
    <n v="0"/>
    <n v="0"/>
    <s v="HOUSING OPPORTUNITY FUND"/>
    <s v="Default"/>
    <s v="RA HP HSG OPRATNS AND MAINT"/>
    <s v="Default"/>
  </r>
  <r>
    <x v="1"/>
    <s v="0000000"/>
    <s v="351021"/>
    <x v="39"/>
    <s v="0000000"/>
    <n v="2015"/>
    <x v="3"/>
    <x v="39"/>
    <n v="0"/>
    <n v="0"/>
    <n v="0"/>
    <n v="0"/>
    <n v="0"/>
    <s v="N/A"/>
    <n v="0"/>
    <n v="0"/>
    <n v="0"/>
    <n v="0"/>
    <n v="0"/>
    <n v="0"/>
    <n v="0"/>
    <n v="0"/>
    <n v="0"/>
    <n v="0"/>
    <n v="562"/>
    <n v="-562"/>
    <n v="0"/>
    <s v="HOUSING OPPORTUNITY FUND"/>
    <s v="Default"/>
    <s v="RA HP HSG OPRATNS AND MAINT"/>
    <s v="Default"/>
  </r>
  <r>
    <x v="1"/>
    <s v="0000000"/>
    <s v="351021"/>
    <x v="40"/>
    <s v="0000000"/>
    <n v="2015"/>
    <x v="3"/>
    <x v="40"/>
    <n v="0"/>
    <n v="0"/>
    <n v="0"/>
    <n v="0"/>
    <n v="0"/>
    <s v="N/A"/>
    <n v="0"/>
    <n v="0"/>
    <n v="0"/>
    <n v="0"/>
    <n v="0"/>
    <n v="0"/>
    <n v="0"/>
    <n v="0"/>
    <n v="0"/>
    <n v="0"/>
    <n v="106"/>
    <n v="-106"/>
    <n v="0"/>
    <s v="HOUSING OPPORTUNITY FUND"/>
    <s v="Default"/>
    <s v="RA HP HSG OPRATNS AND MAINT"/>
    <s v="Default"/>
  </r>
  <r>
    <x v="1"/>
    <s v="0000000"/>
    <s v="351022"/>
    <x v="186"/>
    <s v="0000000"/>
    <n v="2015"/>
    <x v="4"/>
    <x v="185"/>
    <n v="0"/>
    <n v="0"/>
    <n v="-874870"/>
    <n v="0"/>
    <n v="874870"/>
    <s v="N/A"/>
    <n v="0"/>
    <n v="0"/>
    <n v="0"/>
    <n v="0"/>
    <n v="-274870"/>
    <n v="0"/>
    <n v="0"/>
    <n v="0"/>
    <n v="0"/>
    <n v="-600000"/>
    <n v="0"/>
    <n v="0"/>
    <n v="0"/>
    <s v="HOUSING OPPORTUNITY FUND"/>
    <s v="Default"/>
    <s v="HOMELESS HOUSING"/>
    <s v="Default"/>
  </r>
  <r>
    <x v="1"/>
    <s v="0000000"/>
    <s v="351022"/>
    <x v="126"/>
    <s v="0000000"/>
    <n v="2015"/>
    <x v="4"/>
    <x v="126"/>
    <n v="0"/>
    <n v="0"/>
    <n v="-19971.350000000002"/>
    <n v="0"/>
    <n v="19971.350000000002"/>
    <s v="N/A"/>
    <n v="0"/>
    <n v="0"/>
    <n v="0"/>
    <n v="0"/>
    <n v="-19971.350000000002"/>
    <n v="0"/>
    <n v="0"/>
    <n v="0"/>
    <n v="0"/>
    <n v="0"/>
    <n v="0"/>
    <n v="0"/>
    <n v="0"/>
    <s v="HOUSING OPPORTUNITY FUND"/>
    <s v="Default"/>
    <s v="HOMELESS HOUSING"/>
    <s v="Default"/>
  </r>
  <r>
    <x v="1"/>
    <s v="0000000"/>
    <s v="351022"/>
    <x v="127"/>
    <s v="0000000"/>
    <n v="2015"/>
    <x v="4"/>
    <x v="127"/>
    <n v="0"/>
    <n v="0"/>
    <n v="0"/>
    <n v="0"/>
    <n v="0"/>
    <s v="N/A"/>
    <n v="0"/>
    <n v="0"/>
    <n v="0"/>
    <n v="0"/>
    <n v="0"/>
    <n v="0"/>
    <n v="0"/>
    <n v="0"/>
    <n v="0"/>
    <n v="0"/>
    <n v="0"/>
    <n v="0"/>
    <n v="0"/>
    <s v="HOUSING OPPORTUNITY FUND"/>
    <s v="Default"/>
    <s v="HOMELESS HOUSING"/>
    <s v="Default"/>
  </r>
  <r>
    <x v="1"/>
    <s v="0000000"/>
    <s v="351022"/>
    <x v="128"/>
    <s v="0000000"/>
    <n v="2015"/>
    <x v="4"/>
    <x v="128"/>
    <n v="0"/>
    <n v="0"/>
    <n v="0"/>
    <n v="0"/>
    <n v="0"/>
    <s v="N/A"/>
    <n v="0"/>
    <n v="0"/>
    <n v="0"/>
    <n v="0"/>
    <n v="0"/>
    <n v="0"/>
    <n v="0"/>
    <n v="0"/>
    <n v="0"/>
    <n v="0"/>
    <n v="0"/>
    <n v="0"/>
    <n v="0"/>
    <s v="HOUSING OPPORTUNITY FUND"/>
    <s v="Default"/>
    <s v="HOMELESS HOUSING"/>
    <s v="Default"/>
  </r>
  <r>
    <x v="1"/>
    <s v="0000000"/>
    <s v="351022"/>
    <x v="102"/>
    <s v="0000000"/>
    <n v="2015"/>
    <x v="4"/>
    <x v="102"/>
    <n v="0"/>
    <n v="0"/>
    <n v="0"/>
    <n v="0"/>
    <n v="0"/>
    <s v="N/A"/>
    <n v="0"/>
    <n v="0"/>
    <n v="0"/>
    <n v="0"/>
    <n v="0"/>
    <n v="0"/>
    <n v="0"/>
    <n v="0"/>
    <n v="0"/>
    <n v="0"/>
    <n v="0"/>
    <n v="0"/>
    <n v="0"/>
    <s v="HOUSING OPPORTUNITY FUND"/>
    <s v="Default"/>
    <s v="HOMELESS HOUSING"/>
    <s v="Default"/>
  </r>
  <r>
    <x v="1"/>
    <s v="0000000"/>
    <s v="351022"/>
    <x v="59"/>
    <s v="0000000"/>
    <n v="2015"/>
    <x v="4"/>
    <x v="59"/>
    <n v="0"/>
    <n v="0"/>
    <n v="0"/>
    <n v="0"/>
    <n v="0"/>
    <s v="N/A"/>
    <n v="0"/>
    <n v="0"/>
    <n v="0"/>
    <n v="0"/>
    <n v="0"/>
    <n v="0"/>
    <n v="0"/>
    <n v="0"/>
    <n v="0"/>
    <n v="0"/>
    <n v="0"/>
    <n v="0"/>
    <n v="0"/>
    <s v="HOUSING OPPORTUNITY FUND"/>
    <s v="Default"/>
    <s v="HOMELESS HOUSING"/>
    <s v="Default"/>
  </r>
  <r>
    <x v="1"/>
    <s v="0000000"/>
    <s v="351022"/>
    <x v="187"/>
    <s v="0000000"/>
    <n v="2015"/>
    <x v="4"/>
    <x v="186"/>
    <n v="0"/>
    <n v="0"/>
    <n v="-30131.61"/>
    <n v="0"/>
    <n v="30131.61"/>
    <s v="N/A"/>
    <n v="0"/>
    <n v="0"/>
    <n v="0"/>
    <n v="0"/>
    <n v="0"/>
    <n v="0"/>
    <n v="0"/>
    <n v="0"/>
    <n v="0"/>
    <n v="-30131.61"/>
    <n v="0"/>
    <n v="0"/>
    <n v="0"/>
    <s v="HOUSING OPPORTUNITY FUND"/>
    <s v="Default"/>
    <s v="HOMELESS HOUSING"/>
    <s v="Default"/>
  </r>
  <r>
    <x v="1"/>
    <s v="0000000"/>
    <s v="351022"/>
    <x v="60"/>
    <s v="0000000"/>
    <n v="2015"/>
    <x v="4"/>
    <x v="60"/>
    <n v="0"/>
    <n v="0"/>
    <n v="0"/>
    <n v="0"/>
    <n v="0"/>
    <s v="N/A"/>
    <n v="0"/>
    <n v="0"/>
    <n v="0"/>
    <n v="0"/>
    <n v="0"/>
    <n v="0"/>
    <n v="0"/>
    <n v="0"/>
    <n v="0"/>
    <n v="0"/>
    <n v="0"/>
    <n v="0"/>
    <n v="0"/>
    <s v="HOUSING OPPORTUNITY FUND"/>
    <s v="Default"/>
    <s v="HOMELESS HOUSING"/>
    <s v="Default"/>
  </r>
  <r>
    <x v="1"/>
    <s v="0000000"/>
    <s v="351022"/>
    <x v="179"/>
    <s v="0000000"/>
    <n v="2015"/>
    <x v="4"/>
    <x v="178"/>
    <n v="0"/>
    <n v="0"/>
    <n v="-1971600.26"/>
    <n v="0"/>
    <n v="1971600.26"/>
    <s v="N/A"/>
    <n v="-128932.08"/>
    <n v="-133787.64000000001"/>
    <n v="-166745.04"/>
    <n v="-176031.28"/>
    <n v="-169923.71"/>
    <n v="-189479.27"/>
    <n v="-194545.68"/>
    <n v="-170876.88"/>
    <n v="-168514.92"/>
    <n v="-166915.56"/>
    <n v="-142460.64000000001"/>
    <n v="-163387.56"/>
    <n v="0"/>
    <s v="HOUSING OPPORTUNITY FUND"/>
    <s v="Default"/>
    <s v="HOMELESS HOUSING"/>
    <s v="Default"/>
  </r>
  <r>
    <x v="1"/>
    <s v="0000000"/>
    <s v="351022"/>
    <x v="179"/>
    <s v="BGTONLY"/>
    <n v="2015"/>
    <x v="4"/>
    <x v="178"/>
    <n v="-399996"/>
    <n v="-399996"/>
    <n v="0"/>
    <n v="0"/>
    <n v="-399996"/>
    <s v="0"/>
    <n v="0"/>
    <n v="0"/>
    <n v="0"/>
    <n v="0"/>
    <n v="0"/>
    <n v="0"/>
    <n v="0"/>
    <n v="0"/>
    <n v="0"/>
    <n v="0"/>
    <n v="0"/>
    <n v="0"/>
    <n v="0"/>
    <s v="HOUSING OPPORTUNITY FUND"/>
    <s v="Default"/>
    <s v="HOMELESS HOUSING"/>
    <s v="BUDGET ONLY DEFAULT"/>
  </r>
  <r>
    <x v="1"/>
    <s v="0000000"/>
    <s v="351022"/>
    <x v="180"/>
    <s v="0000000"/>
    <n v="2015"/>
    <x v="4"/>
    <x v="179"/>
    <n v="0"/>
    <n v="0"/>
    <n v="-2460457.54"/>
    <n v="0"/>
    <n v="2460457.54"/>
    <s v="N/A"/>
    <n v="-161558.16"/>
    <n v="-166730.4"/>
    <n v="-209347.20000000001"/>
    <n v="-219911.7"/>
    <n v="-211468.25"/>
    <n v="-239738.43"/>
    <n v="-241322.4"/>
    <n v="-213038.6"/>
    <n v="-209937.6"/>
    <n v="-207532.80000000002"/>
    <n v="-177084"/>
    <n v="-202788"/>
    <n v="0"/>
    <s v="HOUSING OPPORTUNITY FUND"/>
    <s v="Default"/>
    <s v="HOMELESS HOUSING"/>
    <s v="Default"/>
  </r>
  <r>
    <x v="1"/>
    <s v="0000000"/>
    <s v="351022"/>
    <x v="180"/>
    <s v="BGTONLY"/>
    <n v="2015"/>
    <x v="4"/>
    <x v="179"/>
    <n v="-200004"/>
    <n v="-200004"/>
    <n v="0"/>
    <n v="0"/>
    <n v="-200004"/>
    <s v="0"/>
    <n v="0"/>
    <n v="0"/>
    <n v="0"/>
    <n v="0"/>
    <n v="0"/>
    <n v="0"/>
    <n v="0"/>
    <n v="0"/>
    <n v="0"/>
    <n v="0"/>
    <n v="0"/>
    <n v="0"/>
    <n v="0"/>
    <s v="HOUSING OPPORTUNITY FUND"/>
    <s v="Default"/>
    <s v="HOMELESS HOUSING"/>
    <s v="BUDGET ONLY DEFAULT"/>
  </r>
  <r>
    <x v="1"/>
    <s v="0000000"/>
    <s v="351022"/>
    <x v="181"/>
    <s v="0000000"/>
    <n v="2015"/>
    <x v="4"/>
    <x v="180"/>
    <n v="0"/>
    <n v="0"/>
    <n v="-3943162.6"/>
    <n v="0"/>
    <n v="3943162.6"/>
    <s v="N/A"/>
    <n v="-257851.76"/>
    <n v="-267575.28000000003"/>
    <n v="-333490.08"/>
    <n v="-352039.03"/>
    <n v="-339847.42"/>
    <n v="-378958.54"/>
    <n v="-389091.36"/>
    <n v="-341753.77"/>
    <n v="-337029.84"/>
    <n v="-333831.12"/>
    <n v="-284921.28000000003"/>
    <n v="-326773.12"/>
    <n v="0"/>
    <s v="HOUSING OPPORTUNITY FUND"/>
    <s v="Default"/>
    <s v="HOMELESS HOUSING"/>
    <s v="Default"/>
  </r>
  <r>
    <x v="1"/>
    <s v="0000000"/>
    <s v="351022"/>
    <x v="181"/>
    <s v="BGTONLY"/>
    <n v="2015"/>
    <x v="4"/>
    <x v="180"/>
    <n v="1955076"/>
    <n v="1955076"/>
    <n v="0"/>
    <n v="0"/>
    <n v="1955076"/>
    <s v="0"/>
    <n v="0"/>
    <n v="0"/>
    <n v="0"/>
    <n v="0"/>
    <n v="0"/>
    <n v="0"/>
    <n v="0"/>
    <n v="0"/>
    <n v="0"/>
    <n v="0"/>
    <n v="0"/>
    <n v="0"/>
    <n v="0"/>
    <s v="HOUSING OPPORTUNITY FUND"/>
    <s v="Default"/>
    <s v="HOMELESS HOUSING"/>
    <s v="BUDGET ONLY DEFAULT"/>
  </r>
  <r>
    <x v="1"/>
    <s v="0000000"/>
    <s v="351022"/>
    <x v="188"/>
    <s v="0000000"/>
    <n v="2015"/>
    <x v="4"/>
    <x v="187"/>
    <n v="0"/>
    <n v="0"/>
    <n v="0"/>
    <n v="0"/>
    <n v="0"/>
    <s v="N/A"/>
    <n v="0"/>
    <n v="0"/>
    <n v="0"/>
    <n v="0"/>
    <n v="0"/>
    <n v="0"/>
    <n v="0"/>
    <n v="0"/>
    <n v="0"/>
    <n v="0"/>
    <n v="0"/>
    <n v="0"/>
    <n v="0"/>
    <s v="HOUSING OPPORTUNITY FUND"/>
    <s v="Default"/>
    <s v="HOMELESS HOUSING"/>
    <s v="Default"/>
  </r>
  <r>
    <x v="1"/>
    <s v="0000000"/>
    <s v="351022"/>
    <x v="189"/>
    <s v="0000000"/>
    <n v="2015"/>
    <x v="4"/>
    <x v="188"/>
    <n v="0"/>
    <n v="0"/>
    <n v="0"/>
    <n v="0"/>
    <n v="0"/>
    <s v="N/A"/>
    <n v="0"/>
    <n v="0"/>
    <n v="0"/>
    <n v="0"/>
    <n v="0"/>
    <n v="0"/>
    <n v="0"/>
    <n v="0"/>
    <n v="0"/>
    <n v="0"/>
    <n v="0"/>
    <n v="0"/>
    <n v="0"/>
    <s v="HOUSING OPPORTUNITY FUND"/>
    <s v="Default"/>
    <s v="HOMELESS HOUSING"/>
    <s v="Default"/>
  </r>
  <r>
    <x v="1"/>
    <s v="0000000"/>
    <s v="351022"/>
    <x v="190"/>
    <s v="0000000"/>
    <n v="2015"/>
    <x v="4"/>
    <x v="189"/>
    <n v="0"/>
    <n v="0"/>
    <n v="0"/>
    <n v="0"/>
    <n v="0"/>
    <s v="N/A"/>
    <n v="0"/>
    <n v="0"/>
    <n v="0"/>
    <n v="0"/>
    <n v="0"/>
    <n v="0"/>
    <n v="0"/>
    <n v="0"/>
    <n v="0"/>
    <n v="0"/>
    <n v="0"/>
    <n v="0"/>
    <n v="0"/>
    <s v="HOUSING OPPORTUNITY FUND"/>
    <s v="Default"/>
    <s v="HOMELESS HOUSING"/>
    <s v="Default"/>
  </r>
  <r>
    <x v="1"/>
    <s v="0000000"/>
    <s v="351022"/>
    <x v="191"/>
    <s v="0000000"/>
    <n v="2015"/>
    <x v="4"/>
    <x v="190"/>
    <n v="0"/>
    <n v="0"/>
    <n v="-1971665.05"/>
    <n v="0"/>
    <n v="1971665.05"/>
    <s v="N/A"/>
    <n v="-128930.76000000001"/>
    <n v="-133787.64000000001"/>
    <n v="-166745.04"/>
    <n v="-176103.28"/>
    <n v="-169923.71"/>
    <n v="-189479.26"/>
    <n v="-194545.68"/>
    <n v="-170876.88"/>
    <n v="-168514.92"/>
    <n v="-166915.56"/>
    <n v="-142460.64000000001"/>
    <n v="-163381.68"/>
    <n v="0"/>
    <s v="HOUSING OPPORTUNITY FUND"/>
    <s v="Default"/>
    <s v="HOMELESS HOUSING"/>
    <s v="Default"/>
  </r>
  <r>
    <x v="1"/>
    <s v="0000000"/>
    <s v="351022"/>
    <x v="38"/>
    <s v="0000000"/>
    <n v="2015"/>
    <x v="3"/>
    <x v="38"/>
    <n v="0"/>
    <n v="0"/>
    <n v="0"/>
    <n v="0"/>
    <n v="0"/>
    <s v="N/A"/>
    <n v="0"/>
    <n v="0"/>
    <n v="0"/>
    <n v="0"/>
    <n v="0"/>
    <n v="0"/>
    <n v="0"/>
    <n v="0"/>
    <n v="0"/>
    <n v="0"/>
    <n v="0"/>
    <n v="0"/>
    <n v="0"/>
    <s v="HOUSING OPPORTUNITY FUND"/>
    <s v="Default"/>
    <s v="HOMELESS HOUSING"/>
    <s v="Default"/>
  </r>
  <r>
    <x v="1"/>
    <s v="0000000"/>
    <s v="351022"/>
    <x v="39"/>
    <s v="0000000"/>
    <n v="2015"/>
    <x v="3"/>
    <x v="39"/>
    <n v="0"/>
    <n v="0"/>
    <n v="0"/>
    <n v="0"/>
    <n v="0"/>
    <s v="N/A"/>
    <n v="0"/>
    <n v="0"/>
    <n v="3304"/>
    <n v="2818"/>
    <n v="56"/>
    <n v="4431"/>
    <n v="-10609"/>
    <n v="1490"/>
    <n v="3565"/>
    <n v="3215"/>
    <n v="149"/>
    <n v="-8419"/>
    <n v="0"/>
    <s v="HOUSING OPPORTUNITY FUND"/>
    <s v="Default"/>
    <s v="HOMELESS HOUSING"/>
    <s v="Default"/>
  </r>
  <r>
    <x v="1"/>
    <s v="0000000"/>
    <s v="351022"/>
    <x v="40"/>
    <s v="0000000"/>
    <n v="2015"/>
    <x v="3"/>
    <x v="40"/>
    <n v="0"/>
    <n v="0"/>
    <n v="0"/>
    <n v="0"/>
    <n v="0"/>
    <s v="N/A"/>
    <n v="0"/>
    <n v="0"/>
    <n v="557"/>
    <n v="475"/>
    <n v="10"/>
    <n v="747"/>
    <n v="-1789"/>
    <n v="281"/>
    <n v="671"/>
    <n v="-915"/>
    <n v="1548"/>
    <n v="-1585"/>
    <n v="0"/>
    <s v="HOUSING OPPORTUNITY FUND"/>
    <s v="Default"/>
    <s v="HOMELESS HOUSING"/>
    <s v="Default"/>
  </r>
  <r>
    <x v="1"/>
    <s v="0000000"/>
    <s v="351022"/>
    <x v="112"/>
    <s v="BGTONLY"/>
    <n v="2015"/>
    <x v="3"/>
    <x v="112"/>
    <n v="1355076"/>
    <n v="1355076"/>
    <n v="0"/>
    <n v="0"/>
    <n v="1355076"/>
    <s v="0"/>
    <n v="0"/>
    <n v="0"/>
    <n v="0"/>
    <n v="0"/>
    <n v="0"/>
    <n v="0"/>
    <n v="0"/>
    <n v="0"/>
    <n v="0"/>
    <n v="0"/>
    <n v="0"/>
    <n v="0"/>
    <n v="0"/>
    <s v="HOUSING OPPORTUNITY FUND"/>
    <s v="Default"/>
    <s v="HOMELESS HOUSING"/>
    <s v="BUDGET ONLY DEFAULT"/>
  </r>
  <r>
    <x v="1"/>
    <s v="0000000"/>
    <s v="351022"/>
    <x v="51"/>
    <s v="5188000"/>
    <n v="2015"/>
    <x v="3"/>
    <x v="51"/>
    <n v="0"/>
    <n v="0"/>
    <n v="34.22"/>
    <n v="0"/>
    <n v="-34.22"/>
    <s v="N/A"/>
    <n v="0"/>
    <n v="0"/>
    <n v="0"/>
    <n v="0"/>
    <n v="0"/>
    <n v="0"/>
    <n v="0"/>
    <n v="0"/>
    <n v="0"/>
    <n v="0"/>
    <n v="0"/>
    <n v="0"/>
    <n v="34.22"/>
    <s v="HOUSING OPPORTUNITY FUND"/>
    <s v="Default"/>
    <s v="HOMELESS HOUSING"/>
    <s v="DATA PROCESSING"/>
  </r>
  <r>
    <x v="1"/>
    <s v="0000000"/>
    <s v="351023"/>
    <x v="38"/>
    <s v="0000000"/>
    <n v="2015"/>
    <x v="3"/>
    <x v="38"/>
    <n v="0"/>
    <n v="0"/>
    <n v="0"/>
    <n v="0"/>
    <n v="0"/>
    <s v="N/A"/>
    <n v="0"/>
    <n v="0"/>
    <n v="0"/>
    <n v="0"/>
    <n v="0"/>
    <n v="0"/>
    <n v="0"/>
    <n v="0"/>
    <n v="0"/>
    <n v="0"/>
    <n v="0"/>
    <n v="0"/>
    <n v="0"/>
    <s v="HOUSING OPPORTUNITY FUND"/>
    <s v="Default"/>
    <s v="HOMELESS HSG PLANNING-3PCT"/>
    <s v="Default"/>
  </r>
  <r>
    <x v="1"/>
    <s v="0000000"/>
    <s v="351023"/>
    <x v="39"/>
    <s v="0000000"/>
    <n v="2015"/>
    <x v="3"/>
    <x v="39"/>
    <n v="0"/>
    <n v="0"/>
    <n v="0"/>
    <n v="0"/>
    <n v="0"/>
    <s v="N/A"/>
    <n v="0"/>
    <n v="0"/>
    <n v="330"/>
    <n v="-330"/>
    <n v="0"/>
    <n v="0"/>
    <n v="0"/>
    <n v="0"/>
    <n v="0"/>
    <n v="0"/>
    <n v="0"/>
    <n v="0"/>
    <n v="0"/>
    <s v="HOUSING OPPORTUNITY FUND"/>
    <s v="Default"/>
    <s v="HOMELESS HSG PLANNING-3PCT"/>
    <s v="Default"/>
  </r>
  <r>
    <x v="1"/>
    <s v="0000000"/>
    <s v="351023"/>
    <x v="40"/>
    <s v="0000000"/>
    <n v="2015"/>
    <x v="3"/>
    <x v="40"/>
    <n v="0"/>
    <n v="0"/>
    <n v="0"/>
    <n v="0"/>
    <n v="0"/>
    <s v="N/A"/>
    <n v="0"/>
    <n v="0"/>
    <n v="55"/>
    <n v="-55"/>
    <n v="0"/>
    <n v="0"/>
    <n v="0"/>
    <n v="0"/>
    <n v="0"/>
    <n v="0"/>
    <n v="0"/>
    <n v="0"/>
    <n v="0"/>
    <s v="HOUSING OPPORTUNITY FUND"/>
    <s v="Default"/>
    <s v="HOMELESS HSG PLANNING-3PCT"/>
    <s v="Default"/>
  </r>
  <r>
    <x v="1"/>
    <s v="0000000"/>
    <s v="351101"/>
    <x v="192"/>
    <s v="BGTONLY"/>
    <n v="2015"/>
    <x v="4"/>
    <x v="191"/>
    <n v="3000000"/>
    <n v="3000000"/>
    <n v="0"/>
    <n v="0"/>
    <n v="3000000"/>
    <s v="0"/>
    <n v="0"/>
    <n v="0"/>
    <n v="0"/>
    <n v="0"/>
    <n v="0"/>
    <n v="0"/>
    <n v="0"/>
    <n v="0"/>
    <n v="0"/>
    <n v="0"/>
    <n v="0"/>
    <n v="0"/>
    <n v="0"/>
    <s v="HOUSING OPPORTUNITY FUND"/>
    <s v="Default"/>
    <s v="STATE GRANTS-PROJECTS"/>
    <s v="BUDGET ONLY DEFAULT"/>
  </r>
  <r>
    <x v="1"/>
    <s v="0000000"/>
    <s v="351101"/>
    <x v="193"/>
    <s v="BGTONLY"/>
    <n v="2015"/>
    <x v="4"/>
    <x v="192"/>
    <n v="10001000"/>
    <n v="10001000"/>
    <n v="0"/>
    <n v="0"/>
    <n v="10001000"/>
    <s v="0"/>
    <n v="0"/>
    <n v="0"/>
    <n v="0"/>
    <n v="0"/>
    <n v="0"/>
    <n v="0"/>
    <n v="0"/>
    <n v="0"/>
    <n v="0"/>
    <n v="0"/>
    <n v="0"/>
    <n v="0"/>
    <n v="0"/>
    <s v="HOUSING OPPORTUNITY FUND"/>
    <s v="Default"/>
    <s v="STATE GRANTS-PROJECTS"/>
    <s v="BUDGET ONLY DEFAULT"/>
  </r>
  <r>
    <x v="1"/>
    <s v="0000000"/>
    <s v="351101"/>
    <x v="112"/>
    <s v="BGTONLY"/>
    <n v="2015"/>
    <x v="3"/>
    <x v="112"/>
    <n v="13254363"/>
    <n v="13254363"/>
    <n v="0"/>
    <n v="0"/>
    <n v="13254363"/>
    <s v="0"/>
    <n v="0"/>
    <n v="0"/>
    <n v="0"/>
    <n v="0"/>
    <n v="0"/>
    <n v="0"/>
    <n v="0"/>
    <n v="0"/>
    <n v="0"/>
    <n v="0"/>
    <n v="0"/>
    <n v="0"/>
    <n v="0"/>
    <s v="HOUSING OPPORTUNITY FUND"/>
    <s v="Default"/>
    <s v="STATE GRANTS-PROJECTS"/>
    <s v="BUDGET ONLY DEFAULT"/>
  </r>
  <r>
    <x v="1"/>
    <s v="0000000"/>
    <s v="351102"/>
    <x v="44"/>
    <s v="BGTONLY"/>
    <n v="2015"/>
    <x v="3"/>
    <x v="44"/>
    <n v="305610"/>
    <n v="305610"/>
    <n v="0"/>
    <n v="0"/>
    <n v="305610"/>
    <s v="0"/>
    <n v="0"/>
    <n v="0"/>
    <n v="0"/>
    <n v="0"/>
    <n v="0"/>
    <n v="0"/>
    <n v="0"/>
    <n v="0"/>
    <n v="0"/>
    <n v="0"/>
    <n v="0"/>
    <n v="0"/>
    <n v="0"/>
    <s v="HOUSING OPPORTUNITY FUND"/>
    <s v="Default"/>
    <s v="STATE GRANTS-ADMIN"/>
    <s v="BUDGET ONLY DEFAULT"/>
  </r>
  <r>
    <x v="1"/>
    <s v="0000000"/>
    <s v="351102"/>
    <x v="36"/>
    <s v="BGTONLY"/>
    <n v="2015"/>
    <x v="3"/>
    <x v="36"/>
    <n v="-518865"/>
    <n v="-518865"/>
    <n v="0"/>
    <n v="0"/>
    <n v="-518865"/>
    <s v="0"/>
    <n v="0"/>
    <n v="0"/>
    <n v="0"/>
    <n v="0"/>
    <n v="0"/>
    <n v="0"/>
    <n v="0"/>
    <n v="0"/>
    <n v="0"/>
    <n v="0"/>
    <n v="0"/>
    <n v="0"/>
    <n v="0"/>
    <s v="HOUSING OPPORTUNITY FUND"/>
    <s v="Default"/>
    <s v="STATE GRANTS-ADMIN"/>
    <s v="BUDGET ONLY DEFAULT"/>
  </r>
  <r>
    <x v="1"/>
    <s v="0000000"/>
    <s v="351102"/>
    <x v="110"/>
    <s v="BGTONLY"/>
    <n v="2015"/>
    <x v="3"/>
    <x v="110"/>
    <n v="805188"/>
    <n v="805188"/>
    <n v="0"/>
    <n v="0"/>
    <n v="805188"/>
    <s v="0"/>
    <n v="0"/>
    <n v="0"/>
    <n v="0"/>
    <n v="0"/>
    <n v="0"/>
    <n v="0"/>
    <n v="0"/>
    <n v="0"/>
    <n v="0"/>
    <n v="0"/>
    <n v="0"/>
    <n v="0"/>
    <n v="0"/>
    <s v="HOUSING OPPORTUNITY FUND"/>
    <s v="Default"/>
    <s v="STATE GRANTS-ADMIN"/>
    <s v="BUDGET ONLY DEFAULT"/>
  </r>
  <r>
    <x v="1"/>
    <s v="0000000"/>
    <s v="351120"/>
    <x v="192"/>
    <s v="0000000"/>
    <n v="2015"/>
    <x v="4"/>
    <x v="191"/>
    <n v="0"/>
    <n v="0"/>
    <n v="0"/>
    <n v="0"/>
    <n v="0"/>
    <s v="N/A"/>
    <n v="0"/>
    <n v="0"/>
    <n v="0"/>
    <n v="0"/>
    <n v="0"/>
    <n v="0"/>
    <n v="0"/>
    <n v="0"/>
    <n v="0"/>
    <n v="0"/>
    <n v="0"/>
    <n v="0"/>
    <n v="0"/>
    <s v="HOUSING OPPORTUNITY FUND"/>
    <s v="Default"/>
    <s v="CONSLDTD ST HMLSS BLK GRN"/>
    <s v="Default"/>
  </r>
  <r>
    <x v="1"/>
    <s v="0000000"/>
    <s v="351120"/>
    <x v="192"/>
    <s v="BGTONLY"/>
    <n v="2015"/>
    <x v="4"/>
    <x v="191"/>
    <n v="669996"/>
    <n v="669996"/>
    <n v="0"/>
    <n v="0"/>
    <n v="669996"/>
    <s v="0"/>
    <n v="0"/>
    <n v="0"/>
    <n v="0"/>
    <n v="0"/>
    <n v="0"/>
    <n v="0"/>
    <n v="0"/>
    <n v="0"/>
    <n v="0"/>
    <n v="0"/>
    <n v="0"/>
    <n v="0"/>
    <n v="0"/>
    <s v="HOUSING OPPORTUNITY FUND"/>
    <s v="Default"/>
    <s v="CONSLDTD ST HMLSS BLK GRN"/>
    <s v="BUDGET ONLY DEFAULT"/>
  </r>
  <r>
    <x v="1"/>
    <s v="0000000"/>
    <s v="351120"/>
    <x v="38"/>
    <s v="0000000"/>
    <n v="2015"/>
    <x v="3"/>
    <x v="38"/>
    <n v="0"/>
    <n v="0"/>
    <n v="0"/>
    <n v="0"/>
    <n v="0"/>
    <s v="N/A"/>
    <n v="0"/>
    <n v="0"/>
    <n v="0"/>
    <n v="0"/>
    <n v="0"/>
    <n v="0"/>
    <n v="0"/>
    <n v="0"/>
    <n v="0"/>
    <n v="0"/>
    <n v="0"/>
    <n v="0"/>
    <n v="0"/>
    <s v="HOUSING OPPORTUNITY FUND"/>
    <s v="Default"/>
    <s v="CONSLDTD ST HMLSS BLK GRN"/>
    <s v="Default"/>
  </r>
  <r>
    <x v="1"/>
    <s v="0000000"/>
    <s v="351120"/>
    <x v="39"/>
    <s v="0000000"/>
    <n v="2015"/>
    <x v="3"/>
    <x v="39"/>
    <n v="0"/>
    <n v="0"/>
    <n v="0"/>
    <n v="0"/>
    <n v="0"/>
    <s v="N/A"/>
    <n v="0"/>
    <n v="0"/>
    <n v="1398"/>
    <n v="1402"/>
    <n v="-33"/>
    <n v="1330"/>
    <n v="-4097"/>
    <n v="706"/>
    <n v="1168"/>
    <n v="6029"/>
    <n v="1934"/>
    <n v="-9837"/>
    <n v="0"/>
    <s v="HOUSING OPPORTUNITY FUND"/>
    <s v="Default"/>
    <s v="CONSLDTD ST HMLSS BLK GRN"/>
    <s v="Default"/>
  </r>
  <r>
    <x v="1"/>
    <s v="0000000"/>
    <s v="351120"/>
    <x v="40"/>
    <s v="0000000"/>
    <n v="2015"/>
    <x v="3"/>
    <x v="40"/>
    <n v="0"/>
    <n v="0"/>
    <n v="0"/>
    <n v="0"/>
    <n v="0"/>
    <s v="N/A"/>
    <n v="0"/>
    <n v="0"/>
    <n v="236"/>
    <n v="236"/>
    <n v="-5"/>
    <n v="223"/>
    <n v="-690"/>
    <n v="133"/>
    <n v="220"/>
    <n v="-127"/>
    <n v="1627"/>
    <n v="-1853"/>
    <n v="0"/>
    <s v="HOUSING OPPORTUNITY FUND"/>
    <s v="Default"/>
    <s v="CONSLDTD ST HMLSS BLK GRN"/>
    <s v="Default"/>
  </r>
  <r>
    <x v="1"/>
    <s v="0000000"/>
    <s v="351120"/>
    <x v="112"/>
    <s v="BGTONLY"/>
    <n v="2015"/>
    <x v="3"/>
    <x v="112"/>
    <n v="669996"/>
    <n v="669996"/>
    <n v="0"/>
    <n v="0"/>
    <n v="669996"/>
    <s v="0"/>
    <n v="0"/>
    <n v="0"/>
    <n v="0"/>
    <n v="0"/>
    <n v="0"/>
    <n v="0"/>
    <n v="0"/>
    <n v="0"/>
    <n v="0"/>
    <n v="0"/>
    <n v="0"/>
    <n v="0"/>
    <n v="0"/>
    <s v="HOUSING OPPORTUNITY FUND"/>
    <s v="Default"/>
    <s v="CONSLDTD ST HMLSS BLK GRN"/>
    <s v="BUDGET ONLY DEFAULT"/>
  </r>
  <r>
    <x v="1"/>
    <s v="0000000"/>
    <s v="351121"/>
    <x v="193"/>
    <s v="0000000"/>
    <n v="2015"/>
    <x v="4"/>
    <x v="192"/>
    <n v="0"/>
    <n v="0"/>
    <n v="0"/>
    <n v="0"/>
    <n v="0"/>
    <s v="N/A"/>
    <n v="0"/>
    <n v="0"/>
    <n v="0"/>
    <n v="0"/>
    <n v="0"/>
    <n v="0"/>
    <n v="0"/>
    <n v="0"/>
    <n v="0"/>
    <n v="0"/>
    <n v="0"/>
    <n v="0"/>
    <n v="0"/>
    <s v="HOUSING OPPORTUNITY FUND"/>
    <s v="Default"/>
    <s v="HSNG AND ESSNTL NEEDS"/>
    <s v="Default"/>
  </r>
  <r>
    <x v="1"/>
    <s v="0000000"/>
    <s v="351121"/>
    <x v="193"/>
    <s v="BGTONLY"/>
    <n v="2015"/>
    <x v="4"/>
    <x v="192"/>
    <n v="-996"/>
    <n v="-996"/>
    <n v="0"/>
    <n v="0"/>
    <n v="-996"/>
    <s v="0"/>
    <n v="0"/>
    <n v="0"/>
    <n v="0"/>
    <n v="0"/>
    <n v="0"/>
    <n v="0"/>
    <n v="0"/>
    <n v="0"/>
    <n v="0"/>
    <n v="0"/>
    <n v="0"/>
    <n v="0"/>
    <n v="0"/>
    <s v="HOUSING OPPORTUNITY FUND"/>
    <s v="Default"/>
    <s v="HSNG AND ESSNTL NEEDS"/>
    <s v="BUDGET ONLY DEFAULT"/>
  </r>
  <r>
    <x v="1"/>
    <s v="0000000"/>
    <s v="351121"/>
    <x v="38"/>
    <s v="0000000"/>
    <n v="2015"/>
    <x v="3"/>
    <x v="38"/>
    <n v="0"/>
    <n v="0"/>
    <n v="0"/>
    <n v="0"/>
    <n v="0"/>
    <s v="N/A"/>
    <n v="0"/>
    <n v="0"/>
    <n v="0"/>
    <n v="0"/>
    <n v="0"/>
    <n v="0"/>
    <n v="0"/>
    <n v="0"/>
    <n v="0"/>
    <n v="0"/>
    <n v="0"/>
    <n v="0"/>
    <n v="0"/>
    <s v="HOUSING OPPORTUNITY FUND"/>
    <s v="Default"/>
    <s v="HSNG AND ESSNTL NEEDS"/>
    <s v="Default"/>
  </r>
  <r>
    <x v="1"/>
    <s v="0000000"/>
    <s v="351121"/>
    <x v="39"/>
    <s v="0000000"/>
    <n v="2015"/>
    <x v="3"/>
    <x v="39"/>
    <n v="0"/>
    <n v="0"/>
    <n v="0"/>
    <n v="0"/>
    <n v="0"/>
    <s v="N/A"/>
    <n v="0"/>
    <n v="0"/>
    <n v="1585"/>
    <n v="427"/>
    <n v="2039"/>
    <n v="1564"/>
    <n v="-5615"/>
    <n v="496"/>
    <n v="800"/>
    <n v="1543"/>
    <n v="2732"/>
    <n v="-5571"/>
    <n v="0"/>
    <s v="HOUSING OPPORTUNITY FUND"/>
    <s v="Default"/>
    <s v="HSNG AND ESSNTL NEEDS"/>
    <s v="Default"/>
  </r>
  <r>
    <x v="1"/>
    <s v="0000000"/>
    <s v="351121"/>
    <x v="40"/>
    <s v="0000000"/>
    <n v="2015"/>
    <x v="3"/>
    <x v="40"/>
    <n v="0"/>
    <n v="0"/>
    <n v="0"/>
    <n v="0"/>
    <n v="0"/>
    <s v="N/A"/>
    <n v="0"/>
    <n v="0"/>
    <n v="267"/>
    <n v="72"/>
    <n v="344"/>
    <n v="264"/>
    <n v="-947"/>
    <n v="93"/>
    <n v="151"/>
    <n v="-131"/>
    <n v="937"/>
    <n v="-1050"/>
    <n v="0"/>
    <s v="HOUSING OPPORTUNITY FUND"/>
    <s v="Default"/>
    <s v="HSNG AND ESSNTL NEEDS"/>
    <s v="Default"/>
  </r>
  <r>
    <x v="1"/>
    <s v="0000000"/>
    <s v="351121"/>
    <x v="112"/>
    <s v="BGTONLY"/>
    <n v="2015"/>
    <x v="3"/>
    <x v="112"/>
    <n v="-996"/>
    <n v="-996"/>
    <n v="0"/>
    <n v="0"/>
    <n v="-996"/>
    <s v="0"/>
    <n v="0"/>
    <n v="0"/>
    <n v="0"/>
    <n v="0"/>
    <n v="0"/>
    <n v="0"/>
    <n v="0"/>
    <n v="0"/>
    <n v="0"/>
    <n v="0"/>
    <n v="0"/>
    <n v="0"/>
    <n v="0"/>
    <s v="HOUSING OPPORTUNITY FUND"/>
    <s v="Default"/>
    <s v="HSNG AND ESSNTL NEEDS"/>
    <s v="BUDGET ONLY DEFAULT"/>
  </r>
  <r>
    <x v="1"/>
    <s v="0000000"/>
    <s v="351201"/>
    <x v="177"/>
    <s v="0000000"/>
    <n v="2015"/>
    <x v="4"/>
    <x v="176"/>
    <n v="0"/>
    <n v="0"/>
    <n v="0"/>
    <n v="0"/>
    <n v="0"/>
    <s v="N/A"/>
    <n v="0"/>
    <n v="0"/>
    <n v="0"/>
    <n v="0"/>
    <n v="0"/>
    <n v="0"/>
    <n v="0"/>
    <n v="0"/>
    <n v="0"/>
    <n v="0"/>
    <n v="0"/>
    <n v="0"/>
    <n v="0"/>
    <s v="HOUSING OPPORTUNITY FUND"/>
    <s v="Default"/>
    <s v="OTHER HOF-PROJECTS AND INITIATIVES"/>
    <s v="Default"/>
  </r>
  <r>
    <x v="1"/>
    <s v="0000000"/>
    <s v="351201"/>
    <x v="177"/>
    <s v="BGTONLY"/>
    <n v="2015"/>
    <x v="4"/>
    <x v="176"/>
    <n v="-53040"/>
    <n v="-53040"/>
    <n v="0"/>
    <n v="0"/>
    <n v="-53040"/>
    <s v="0"/>
    <n v="0"/>
    <n v="0"/>
    <n v="0"/>
    <n v="0"/>
    <n v="0"/>
    <n v="0"/>
    <n v="0"/>
    <n v="0"/>
    <n v="0"/>
    <n v="0"/>
    <n v="0"/>
    <n v="0"/>
    <n v="0"/>
    <s v="HOUSING OPPORTUNITY FUND"/>
    <s v="Default"/>
    <s v="OTHER HOF-PROJECTS AND INITIATIVES"/>
    <s v="BUDGET ONLY DEFAULT"/>
  </r>
  <r>
    <x v="1"/>
    <s v="0000000"/>
    <s v="351201"/>
    <x v="126"/>
    <s v="BGTONLY"/>
    <n v="2015"/>
    <x v="4"/>
    <x v="126"/>
    <n v="40000"/>
    <n v="40000"/>
    <n v="0"/>
    <n v="0"/>
    <n v="40000"/>
    <s v="0"/>
    <n v="0"/>
    <n v="0"/>
    <n v="0"/>
    <n v="0"/>
    <n v="0"/>
    <n v="0"/>
    <n v="0"/>
    <n v="0"/>
    <n v="0"/>
    <n v="0"/>
    <n v="0"/>
    <n v="0"/>
    <n v="0"/>
    <s v="HOUSING OPPORTUNITY FUND"/>
    <s v="Default"/>
    <s v="OTHER HOF-PROJECTS AND INITIATIVES"/>
    <s v="BUDGET ONLY DEFAULT"/>
  </r>
  <r>
    <x v="1"/>
    <s v="0000000"/>
    <s v="351201"/>
    <x v="59"/>
    <s v="0000000"/>
    <n v="2015"/>
    <x v="4"/>
    <x v="59"/>
    <n v="0"/>
    <n v="0"/>
    <n v="-8731.77"/>
    <n v="0"/>
    <n v="8731.77"/>
    <s v="N/A"/>
    <n v="0"/>
    <n v="0"/>
    <n v="0"/>
    <n v="-32104.55"/>
    <n v="0"/>
    <n v="0"/>
    <n v="0"/>
    <n v="0"/>
    <n v="0"/>
    <n v="0"/>
    <n v="0"/>
    <n v="23372.78"/>
    <n v="0"/>
    <s v="HOUSING OPPORTUNITY FUND"/>
    <s v="Default"/>
    <s v="OTHER HOF-PROJECTS AND INITIATIVES"/>
    <s v="Default"/>
  </r>
  <r>
    <x v="1"/>
    <s v="0000000"/>
    <s v="351201"/>
    <x v="46"/>
    <s v="BGTONLY"/>
    <n v="2015"/>
    <x v="4"/>
    <x v="46"/>
    <n v="64000"/>
    <n v="64000"/>
    <n v="0"/>
    <n v="0"/>
    <n v="64000"/>
    <s v="0"/>
    <n v="0"/>
    <n v="0"/>
    <n v="0"/>
    <n v="0"/>
    <n v="0"/>
    <n v="0"/>
    <n v="0"/>
    <n v="0"/>
    <n v="0"/>
    <n v="0"/>
    <n v="0"/>
    <n v="0"/>
    <n v="0"/>
    <s v="HOUSING OPPORTUNITY FUND"/>
    <s v="Default"/>
    <s v="OTHER HOF-PROJECTS AND INITIATIVES"/>
    <s v="BUDGET ONLY DEFAULT"/>
  </r>
  <r>
    <x v="1"/>
    <s v="0000000"/>
    <s v="351201"/>
    <x v="194"/>
    <s v="BGTONLY"/>
    <n v="2015"/>
    <x v="4"/>
    <x v="193"/>
    <n v="2039363"/>
    <n v="2039363"/>
    <n v="0"/>
    <n v="0"/>
    <n v="2039363"/>
    <s v="0"/>
    <n v="0"/>
    <n v="0"/>
    <n v="0"/>
    <n v="0"/>
    <n v="0"/>
    <n v="0"/>
    <n v="0"/>
    <n v="0"/>
    <n v="0"/>
    <n v="0"/>
    <n v="0"/>
    <n v="0"/>
    <n v="0"/>
    <s v="HOUSING OPPORTUNITY FUND"/>
    <s v="Default"/>
    <s v="OTHER HOF-PROJECTS AND INITIATIVES"/>
    <s v="BUDGET ONLY DEFAULT"/>
  </r>
  <r>
    <x v="1"/>
    <s v="0000000"/>
    <s v="351201"/>
    <x v="195"/>
    <s v="BGTONLY"/>
    <n v="2015"/>
    <x v="4"/>
    <x v="194"/>
    <n v="1155004"/>
    <n v="1155004"/>
    <n v="0"/>
    <n v="0"/>
    <n v="1155004"/>
    <s v="0"/>
    <n v="0"/>
    <n v="0"/>
    <n v="0"/>
    <n v="0"/>
    <n v="0"/>
    <n v="0"/>
    <n v="0"/>
    <n v="0"/>
    <n v="0"/>
    <n v="0"/>
    <n v="0"/>
    <n v="0"/>
    <n v="0"/>
    <s v="HOUSING OPPORTUNITY FUND"/>
    <s v="Default"/>
    <s v="OTHER HOF-PROJECTS AND INITIATIVES"/>
    <s v="BUDGET ONLY DEFAULT"/>
  </r>
  <r>
    <x v="1"/>
    <s v="0000000"/>
    <s v="351201"/>
    <x v="196"/>
    <s v="BGTONLY"/>
    <n v="2015"/>
    <x v="4"/>
    <x v="195"/>
    <n v="229981"/>
    <n v="229981"/>
    <n v="0"/>
    <n v="0"/>
    <n v="229981"/>
    <s v="0"/>
    <n v="0"/>
    <n v="0"/>
    <n v="0"/>
    <n v="0"/>
    <n v="0"/>
    <n v="0"/>
    <n v="0"/>
    <n v="0"/>
    <n v="0"/>
    <n v="0"/>
    <n v="0"/>
    <n v="0"/>
    <n v="0"/>
    <s v="HOUSING OPPORTUNITY FUND"/>
    <s v="Default"/>
    <s v="OTHER HOF-PROJECTS AND INITIATIVES"/>
    <s v="BUDGET ONLY DEFAULT"/>
  </r>
  <r>
    <x v="1"/>
    <s v="0000000"/>
    <s v="351201"/>
    <x v="183"/>
    <s v="BGTONLY"/>
    <n v="2015"/>
    <x v="4"/>
    <x v="182"/>
    <n v="-606996"/>
    <n v="-606996"/>
    <n v="0"/>
    <n v="0"/>
    <n v="-606996"/>
    <s v="0"/>
    <n v="0"/>
    <n v="0"/>
    <n v="0"/>
    <n v="0"/>
    <n v="0"/>
    <n v="0"/>
    <n v="0"/>
    <n v="0"/>
    <n v="0"/>
    <n v="0"/>
    <n v="0"/>
    <n v="0"/>
    <n v="0"/>
    <s v="HOUSING OPPORTUNITY FUND"/>
    <s v="Default"/>
    <s v="OTHER HOF-PROJECTS AND INITIATIVES"/>
    <s v="BUDGET ONLY DEFAULT"/>
  </r>
  <r>
    <x v="1"/>
    <s v="0000000"/>
    <s v="351201"/>
    <x v="197"/>
    <s v="BGTONLY"/>
    <n v="2015"/>
    <x v="4"/>
    <x v="196"/>
    <n v="1265000"/>
    <n v="1265000"/>
    <n v="0"/>
    <n v="0"/>
    <n v="1265000"/>
    <s v="0"/>
    <n v="0"/>
    <n v="0"/>
    <n v="0"/>
    <n v="0"/>
    <n v="0"/>
    <n v="0"/>
    <n v="0"/>
    <n v="0"/>
    <n v="0"/>
    <n v="0"/>
    <n v="0"/>
    <n v="0"/>
    <n v="0"/>
    <s v="HOUSING OPPORTUNITY FUND"/>
    <s v="Default"/>
    <s v="OTHER HOF-PROJECTS AND INITIATIVES"/>
    <s v="BUDGET ONLY DEFAULT"/>
  </r>
  <r>
    <x v="1"/>
    <s v="0000000"/>
    <s v="351201"/>
    <x v="198"/>
    <s v="BGTONLY"/>
    <n v="2015"/>
    <x v="4"/>
    <x v="197"/>
    <n v="2215000"/>
    <n v="2215000"/>
    <n v="0"/>
    <n v="0"/>
    <n v="2215000"/>
    <s v="0"/>
    <n v="0"/>
    <n v="0"/>
    <n v="0"/>
    <n v="0"/>
    <n v="0"/>
    <n v="0"/>
    <n v="0"/>
    <n v="0"/>
    <n v="0"/>
    <n v="0"/>
    <n v="0"/>
    <n v="0"/>
    <n v="0"/>
    <s v="HOUSING OPPORTUNITY FUND"/>
    <s v="Default"/>
    <s v="OTHER HOF-PROJECTS AND INITIATIVES"/>
    <s v="BUDGET ONLY DEFAULT"/>
  </r>
  <r>
    <x v="1"/>
    <s v="0000000"/>
    <s v="351201"/>
    <x v="38"/>
    <s v="0000000"/>
    <n v="2015"/>
    <x v="3"/>
    <x v="38"/>
    <n v="0"/>
    <n v="0"/>
    <n v="0"/>
    <n v="0"/>
    <n v="0"/>
    <s v="N/A"/>
    <n v="0"/>
    <n v="0"/>
    <n v="0"/>
    <n v="0"/>
    <n v="0"/>
    <n v="0"/>
    <n v="0"/>
    <n v="0"/>
    <n v="0"/>
    <n v="0"/>
    <n v="0"/>
    <n v="0"/>
    <n v="0"/>
    <s v="HOUSING OPPORTUNITY FUND"/>
    <s v="Default"/>
    <s v="OTHER HOF-PROJECTS AND INITIATIVES"/>
    <s v="Default"/>
  </r>
  <r>
    <x v="1"/>
    <s v="0000000"/>
    <s v="351201"/>
    <x v="44"/>
    <s v="BGTONLY"/>
    <n v="2015"/>
    <x v="3"/>
    <x v="44"/>
    <n v="-853716"/>
    <n v="-853716"/>
    <n v="0"/>
    <n v="0"/>
    <n v="-853716"/>
    <s v="0"/>
    <n v="0"/>
    <n v="0"/>
    <n v="0"/>
    <n v="0"/>
    <n v="0"/>
    <n v="0"/>
    <n v="0"/>
    <n v="0"/>
    <n v="0"/>
    <n v="0"/>
    <n v="0"/>
    <n v="0"/>
    <n v="0"/>
    <s v="HOUSING OPPORTUNITY FUND"/>
    <s v="Default"/>
    <s v="OTHER HOF-PROJECTS AND INITIATIVES"/>
    <s v="BUDGET ONLY DEFAULT"/>
  </r>
  <r>
    <x v="1"/>
    <s v="0000000"/>
    <s v="351201"/>
    <x v="39"/>
    <s v="0000000"/>
    <n v="2015"/>
    <x v="3"/>
    <x v="39"/>
    <n v="0"/>
    <n v="0"/>
    <n v="0"/>
    <n v="0"/>
    <n v="0"/>
    <s v="N/A"/>
    <n v="0"/>
    <n v="0"/>
    <n v="0"/>
    <n v="0"/>
    <n v="0"/>
    <n v="0"/>
    <n v="0"/>
    <n v="0"/>
    <n v="0"/>
    <n v="0"/>
    <n v="0"/>
    <n v="0"/>
    <n v="0"/>
    <s v="HOUSING OPPORTUNITY FUND"/>
    <s v="Default"/>
    <s v="OTHER HOF-PROJECTS AND INITIATIVES"/>
    <s v="Default"/>
  </r>
  <r>
    <x v="1"/>
    <s v="0000000"/>
    <s v="351201"/>
    <x v="40"/>
    <s v="0000000"/>
    <n v="2015"/>
    <x v="3"/>
    <x v="40"/>
    <n v="0"/>
    <n v="0"/>
    <n v="0"/>
    <n v="0"/>
    <n v="0"/>
    <s v="N/A"/>
    <n v="0"/>
    <n v="0"/>
    <n v="0"/>
    <n v="0"/>
    <n v="0"/>
    <n v="0"/>
    <n v="0"/>
    <n v="0"/>
    <n v="0"/>
    <n v="0"/>
    <n v="0"/>
    <n v="0"/>
    <n v="0"/>
    <s v="HOUSING OPPORTUNITY FUND"/>
    <s v="Default"/>
    <s v="OTHER HOF-PROJECTS AND INITIATIVES"/>
    <s v="Default"/>
  </r>
  <r>
    <x v="1"/>
    <s v="0000000"/>
    <s v="351201"/>
    <x v="112"/>
    <s v="BGTONLY"/>
    <n v="2015"/>
    <x v="3"/>
    <x v="112"/>
    <n v="4130316"/>
    <n v="4130316"/>
    <n v="0"/>
    <n v="0"/>
    <n v="4130316"/>
    <s v="0"/>
    <n v="0"/>
    <n v="0"/>
    <n v="0"/>
    <n v="0"/>
    <n v="0"/>
    <n v="0"/>
    <n v="0"/>
    <n v="0"/>
    <n v="0"/>
    <n v="0"/>
    <n v="0"/>
    <n v="0"/>
    <n v="0"/>
    <s v="HOUSING OPPORTUNITY FUND"/>
    <s v="Default"/>
    <s v="OTHER HOF-PROJECTS AND INITIATIVES"/>
    <s v="BUDGET ONLY DEFAULT"/>
  </r>
  <r>
    <x v="1"/>
    <s v="0000000"/>
    <s v="351202"/>
    <x v="199"/>
    <s v="BGTONLY"/>
    <n v="2015"/>
    <x v="4"/>
    <x v="198"/>
    <n v="80592"/>
    <n v="80592"/>
    <n v="0"/>
    <n v="0"/>
    <n v="80592"/>
    <s v="0"/>
    <n v="0"/>
    <n v="0"/>
    <n v="0"/>
    <n v="0"/>
    <n v="0"/>
    <n v="0"/>
    <n v="0"/>
    <n v="0"/>
    <n v="0"/>
    <n v="0"/>
    <n v="0"/>
    <n v="0"/>
    <n v="0"/>
    <s v="HOUSING OPPORTUNITY FUND"/>
    <s v="Default"/>
    <s v="OTHER HOF-ADMIN"/>
    <s v="BUDGET ONLY DEFAULT"/>
  </r>
  <r>
    <x v="1"/>
    <s v="0000000"/>
    <s v="351202"/>
    <x v="38"/>
    <s v="0000000"/>
    <n v="2015"/>
    <x v="3"/>
    <x v="38"/>
    <n v="0"/>
    <n v="0"/>
    <n v="0"/>
    <n v="0"/>
    <n v="0"/>
    <s v="N/A"/>
    <n v="0"/>
    <n v="0"/>
    <n v="0"/>
    <n v="0"/>
    <n v="0"/>
    <n v="0"/>
    <n v="0"/>
    <n v="0"/>
    <n v="0"/>
    <n v="0"/>
    <n v="0"/>
    <n v="0"/>
    <n v="0"/>
    <s v="HOUSING OPPORTUNITY FUND"/>
    <s v="Default"/>
    <s v="OTHER HOF-ADMIN"/>
    <s v="Default"/>
  </r>
  <r>
    <x v="1"/>
    <s v="0000000"/>
    <s v="351202"/>
    <x v="44"/>
    <s v="BGTONLY"/>
    <n v="2015"/>
    <x v="3"/>
    <x v="44"/>
    <n v="1028977"/>
    <n v="1028977"/>
    <n v="0"/>
    <n v="0"/>
    <n v="1028977"/>
    <s v="0"/>
    <n v="0"/>
    <n v="0"/>
    <n v="0"/>
    <n v="0"/>
    <n v="0"/>
    <n v="0"/>
    <n v="0"/>
    <n v="0"/>
    <n v="0"/>
    <n v="0"/>
    <n v="0"/>
    <n v="0"/>
    <n v="0"/>
    <s v="HOUSING OPPORTUNITY FUND"/>
    <s v="Default"/>
    <s v="OTHER HOF-ADMIN"/>
    <s v="BUDGET ONLY DEFAULT"/>
  </r>
  <r>
    <x v="1"/>
    <s v="0000000"/>
    <s v="351202"/>
    <x v="39"/>
    <s v="0000000"/>
    <n v="2015"/>
    <x v="3"/>
    <x v="39"/>
    <n v="0"/>
    <n v="0"/>
    <n v="0"/>
    <n v="0"/>
    <n v="0"/>
    <s v="N/A"/>
    <n v="0"/>
    <n v="0"/>
    <n v="989"/>
    <n v="190"/>
    <n v="220"/>
    <n v="2256"/>
    <n v="-3655"/>
    <n v="427"/>
    <n v="713"/>
    <n v="584"/>
    <n v="545"/>
    <n v="-2269"/>
    <n v="0"/>
    <s v="HOUSING OPPORTUNITY FUND"/>
    <s v="Default"/>
    <s v="OTHER HOF-ADMIN"/>
    <s v="Default"/>
  </r>
  <r>
    <x v="1"/>
    <s v="0000000"/>
    <s v="351202"/>
    <x v="40"/>
    <s v="0000000"/>
    <n v="2015"/>
    <x v="3"/>
    <x v="40"/>
    <n v="0"/>
    <n v="0"/>
    <n v="0"/>
    <n v="0"/>
    <n v="0"/>
    <s v="N/A"/>
    <n v="0"/>
    <n v="0"/>
    <n v="167"/>
    <n v="32"/>
    <n v="37"/>
    <n v="381"/>
    <n v="-617"/>
    <n v="81"/>
    <n v="133"/>
    <n v="1344"/>
    <n v="-1130"/>
    <n v="-428"/>
    <n v="0"/>
    <s v="HOUSING OPPORTUNITY FUND"/>
    <s v="Default"/>
    <s v="OTHER HOF-ADMIN"/>
    <s v="Default"/>
  </r>
  <r>
    <x v="1"/>
    <s v="0000000"/>
    <s v="351202"/>
    <x v="36"/>
    <s v="BGTONLY"/>
    <n v="2015"/>
    <x v="3"/>
    <x v="36"/>
    <n v="370091"/>
    <n v="370091"/>
    <n v="0"/>
    <n v="0"/>
    <n v="370091"/>
    <s v="0"/>
    <n v="0"/>
    <n v="0"/>
    <n v="0"/>
    <n v="0"/>
    <n v="0"/>
    <n v="0"/>
    <n v="0"/>
    <n v="0"/>
    <n v="0"/>
    <n v="0"/>
    <n v="0"/>
    <n v="0"/>
    <n v="0"/>
    <s v="HOUSING OPPORTUNITY FUND"/>
    <s v="Default"/>
    <s v="OTHER HOF-ADMIN"/>
    <s v="BUDGET ONLY DEFAULT"/>
  </r>
  <r>
    <x v="1"/>
    <s v="0000000"/>
    <s v="351202"/>
    <x v="112"/>
    <s v="BGTONLY"/>
    <n v="2015"/>
    <x v="3"/>
    <x v="112"/>
    <n v="500004"/>
    <n v="500004"/>
    <n v="0"/>
    <n v="0"/>
    <n v="500004"/>
    <s v="0"/>
    <n v="0"/>
    <n v="0"/>
    <n v="0"/>
    <n v="0"/>
    <n v="0"/>
    <n v="0"/>
    <n v="0"/>
    <n v="0"/>
    <n v="0"/>
    <n v="0"/>
    <n v="0"/>
    <n v="0"/>
    <n v="0"/>
    <s v="HOUSING OPPORTUNITY FUND"/>
    <s v="Default"/>
    <s v="OTHER HOF-ADMIN"/>
    <s v="BUDGET ONLY DEFAULT"/>
  </r>
  <r>
    <x v="1"/>
    <s v="0000000"/>
    <s v="351220"/>
    <x v="126"/>
    <s v="0000000"/>
    <n v="2015"/>
    <x v="4"/>
    <x v="126"/>
    <n v="0"/>
    <n v="0"/>
    <n v="-215765.42"/>
    <n v="0"/>
    <n v="215765.42"/>
    <s v="N/A"/>
    <n v="-14851.970000000001"/>
    <n v="-2117.09"/>
    <n v="-14940.86"/>
    <n v="-16799.37"/>
    <n v="-16027.02"/>
    <n v="-16028.94"/>
    <n v="-18456.45"/>
    <n v="-18608.439999999999"/>
    <n v="-19706.760000000002"/>
    <n v="-18883.03"/>
    <n v="-19286.240000000002"/>
    <n v="-40059.25"/>
    <n v="0"/>
    <s v="HOUSING OPPORTUNITY FUND"/>
    <s v="Default"/>
    <s v="HOUSING PROJECTS"/>
    <s v="Default"/>
  </r>
  <r>
    <x v="1"/>
    <s v="0000000"/>
    <s v="351220"/>
    <x v="127"/>
    <s v="0000000"/>
    <n v="2015"/>
    <x v="4"/>
    <x v="127"/>
    <n v="0"/>
    <n v="0"/>
    <n v="3236.85"/>
    <n v="0"/>
    <n v="-3236.85"/>
    <s v="N/A"/>
    <n v="222.70000000000002"/>
    <n v="31.86"/>
    <n v="224.21"/>
    <n v="252.11"/>
    <n v="240.29"/>
    <n v="240.51"/>
    <n v="276.75"/>
    <n v="279.06"/>
    <n v="295.54000000000002"/>
    <n v="283.36"/>
    <n v="289.40000000000003"/>
    <n v="601.06000000000006"/>
    <n v="0"/>
    <s v="HOUSING OPPORTUNITY FUND"/>
    <s v="Default"/>
    <s v="HOUSING PROJECTS"/>
    <s v="Default"/>
  </r>
  <r>
    <x v="1"/>
    <s v="0000000"/>
    <s v="351220"/>
    <x v="128"/>
    <s v="0000000"/>
    <n v="2015"/>
    <x v="4"/>
    <x v="128"/>
    <n v="0"/>
    <n v="0"/>
    <n v="7432.58"/>
    <n v="0"/>
    <n v="-7432.58"/>
    <s v="N/A"/>
    <n v="697.69"/>
    <n v="4969.1900000000005"/>
    <n v="628.38"/>
    <n v="-5748.68"/>
    <n v="699.34"/>
    <n v="754.44"/>
    <n v="752.85"/>
    <n v="792.77"/>
    <n v="781.85"/>
    <n v="750.42"/>
    <n v="787.27"/>
    <n v="1567.06"/>
    <n v="0"/>
    <s v="HOUSING OPPORTUNITY FUND"/>
    <s v="Default"/>
    <s v="HOUSING PROJECTS"/>
    <s v="Default"/>
  </r>
  <r>
    <x v="1"/>
    <s v="0000000"/>
    <s v="351220"/>
    <x v="57"/>
    <s v="0000000"/>
    <n v="2015"/>
    <x v="4"/>
    <x v="57"/>
    <n v="0"/>
    <n v="0"/>
    <n v="2126.9900000000002"/>
    <n v="0"/>
    <n v="-2126.9900000000002"/>
    <s v="N/A"/>
    <n v="0"/>
    <n v="0"/>
    <n v="0"/>
    <n v="0"/>
    <n v="0"/>
    <n v="0"/>
    <n v="0"/>
    <n v="0"/>
    <n v="0"/>
    <n v="0"/>
    <n v="2126.9900000000002"/>
    <n v="0"/>
    <n v="0"/>
    <s v="HOUSING OPPORTUNITY FUND"/>
    <s v="Default"/>
    <s v="HOUSING PROJECTS"/>
    <s v="Default"/>
  </r>
  <r>
    <x v="1"/>
    <s v="0000000"/>
    <s v="351220"/>
    <x v="39"/>
    <s v="0000000"/>
    <n v="2015"/>
    <x v="3"/>
    <x v="39"/>
    <n v="0"/>
    <n v="0"/>
    <n v="0"/>
    <n v="0"/>
    <n v="0"/>
    <s v="N/A"/>
    <n v="0"/>
    <n v="0"/>
    <n v="0"/>
    <n v="0"/>
    <n v="0"/>
    <n v="0"/>
    <n v="0"/>
    <n v="0"/>
    <n v="0"/>
    <n v="0"/>
    <n v="0"/>
    <n v="0"/>
    <n v="0"/>
    <s v="HOUSING OPPORTUNITY FUND"/>
    <s v="Default"/>
    <s v="HOUSING PROJECTS"/>
    <s v="Default"/>
  </r>
  <r>
    <x v="1"/>
    <s v="0000000"/>
    <s v="351220"/>
    <x v="40"/>
    <s v="0000000"/>
    <n v="2015"/>
    <x v="3"/>
    <x v="40"/>
    <n v="0"/>
    <n v="0"/>
    <n v="0"/>
    <n v="0"/>
    <n v="0"/>
    <s v="N/A"/>
    <n v="0"/>
    <n v="0"/>
    <n v="0"/>
    <n v="0"/>
    <n v="0"/>
    <n v="0"/>
    <n v="0"/>
    <n v="0"/>
    <n v="0"/>
    <n v="0"/>
    <n v="0"/>
    <n v="0"/>
    <n v="0"/>
    <s v="HOUSING OPPORTUNITY FUND"/>
    <s v="Default"/>
    <s v="HOUSING PROJECTS"/>
    <s v="Default"/>
  </r>
  <r>
    <x v="1"/>
    <s v="0000000"/>
    <s v="351222"/>
    <x v="200"/>
    <s v="BGTONLY"/>
    <n v="2015"/>
    <x v="4"/>
    <x v="199"/>
    <n v="200004"/>
    <n v="200004"/>
    <n v="0"/>
    <n v="0"/>
    <n v="200004"/>
    <s v="0"/>
    <n v="0"/>
    <n v="0"/>
    <n v="0"/>
    <n v="0"/>
    <n v="0"/>
    <n v="0"/>
    <n v="0"/>
    <n v="0"/>
    <n v="0"/>
    <n v="0"/>
    <n v="0"/>
    <n v="0"/>
    <n v="0"/>
    <s v="HOUSING OPPORTUNITY FUND"/>
    <s v="Default"/>
    <s v="DEVELOPMENTAL DISABILITY"/>
    <s v="BUDGET ONLY DEFAULT"/>
  </r>
  <r>
    <x v="1"/>
    <s v="0000000"/>
    <s v="351222"/>
    <x v="112"/>
    <s v="BGTONLY"/>
    <n v="2015"/>
    <x v="3"/>
    <x v="112"/>
    <n v="200004"/>
    <n v="200004"/>
    <n v="0"/>
    <n v="0"/>
    <n v="200004"/>
    <s v="0"/>
    <n v="0"/>
    <n v="0"/>
    <n v="0"/>
    <n v="0"/>
    <n v="0"/>
    <n v="0"/>
    <n v="0"/>
    <n v="0"/>
    <n v="0"/>
    <n v="0"/>
    <n v="0"/>
    <n v="0"/>
    <n v="0"/>
    <s v="HOUSING OPPORTUNITY FUND"/>
    <s v="Default"/>
    <s v="DEVELOPMENTAL DISABILITY"/>
    <s v="BUDGET ONLY DEFAULT"/>
  </r>
  <r>
    <x v="1"/>
    <s v="0000000"/>
    <s v="351223"/>
    <x v="38"/>
    <s v="0000000"/>
    <n v="2015"/>
    <x v="3"/>
    <x v="38"/>
    <n v="0"/>
    <n v="0"/>
    <n v="0"/>
    <n v="0"/>
    <n v="0"/>
    <s v="N/A"/>
    <n v="0"/>
    <n v="0"/>
    <n v="0"/>
    <n v="0"/>
    <n v="0"/>
    <n v="0"/>
    <n v="0"/>
    <n v="0"/>
    <n v="0"/>
    <n v="0"/>
    <n v="0"/>
    <n v="0"/>
    <n v="0"/>
    <s v="HOUSING OPPORTUNITY FUND"/>
    <s v="Default"/>
    <s v="CREDIT ENHANCEMENT FUND"/>
    <s v="Default"/>
  </r>
  <r>
    <x v="1"/>
    <s v="0000000"/>
    <s v="351223"/>
    <x v="39"/>
    <s v="0000000"/>
    <n v="2015"/>
    <x v="3"/>
    <x v="39"/>
    <n v="0"/>
    <n v="0"/>
    <n v="0"/>
    <n v="0"/>
    <n v="0"/>
    <s v="N/A"/>
    <n v="0"/>
    <n v="0"/>
    <n v="0"/>
    <n v="0"/>
    <n v="0"/>
    <n v="0"/>
    <n v="0"/>
    <n v="0"/>
    <n v="0"/>
    <n v="0"/>
    <n v="1922"/>
    <n v="-1922"/>
    <n v="0"/>
    <s v="HOUSING OPPORTUNITY FUND"/>
    <s v="Default"/>
    <s v="CREDIT ENHANCEMENT FUND"/>
    <s v="Default"/>
  </r>
  <r>
    <x v="1"/>
    <s v="0000000"/>
    <s v="351223"/>
    <x v="40"/>
    <s v="0000000"/>
    <n v="2015"/>
    <x v="3"/>
    <x v="40"/>
    <n v="0"/>
    <n v="0"/>
    <n v="0"/>
    <n v="0"/>
    <n v="0"/>
    <s v="N/A"/>
    <n v="0"/>
    <n v="0"/>
    <n v="0"/>
    <n v="0"/>
    <n v="0"/>
    <n v="0"/>
    <n v="0"/>
    <n v="0"/>
    <n v="0"/>
    <n v="0"/>
    <n v="362"/>
    <n v="-362"/>
    <n v="0"/>
    <s v="HOUSING OPPORTUNITY FUND"/>
    <s v="Default"/>
    <s v="CREDIT ENHANCEMENT FUND"/>
    <s v="Default"/>
  </r>
  <r>
    <x v="1"/>
    <s v="0000000"/>
    <s v="351224"/>
    <x v="38"/>
    <s v="0000000"/>
    <n v="2015"/>
    <x v="3"/>
    <x v="38"/>
    <n v="0"/>
    <n v="0"/>
    <n v="0"/>
    <n v="0"/>
    <n v="0"/>
    <s v="N/A"/>
    <n v="0"/>
    <n v="0"/>
    <n v="0"/>
    <n v="0"/>
    <n v="0"/>
    <n v="0"/>
    <n v="0"/>
    <n v="0"/>
    <n v="0"/>
    <n v="0"/>
    <n v="0"/>
    <n v="0"/>
    <n v="0"/>
    <s v="HOUSING OPPORTUNITY FUND"/>
    <s v="Default"/>
    <s v="WORKFORCE HOUSING"/>
    <s v="Default"/>
  </r>
  <r>
    <x v="1"/>
    <s v="0000000"/>
    <s v="351224"/>
    <x v="39"/>
    <s v="0000000"/>
    <n v="2015"/>
    <x v="3"/>
    <x v="39"/>
    <n v="0"/>
    <n v="0"/>
    <n v="0"/>
    <n v="0"/>
    <n v="0"/>
    <s v="N/A"/>
    <n v="0"/>
    <n v="0"/>
    <n v="499"/>
    <n v="500"/>
    <n v="0"/>
    <n v="166"/>
    <n v="-1165"/>
    <n v="250"/>
    <n v="499"/>
    <n v="500"/>
    <n v="56"/>
    <n v="-1305"/>
    <n v="0"/>
    <s v="HOUSING OPPORTUNITY FUND"/>
    <s v="Default"/>
    <s v="WORKFORCE HOUSING"/>
    <s v="Default"/>
  </r>
  <r>
    <x v="1"/>
    <s v="0000000"/>
    <s v="351224"/>
    <x v="40"/>
    <s v="0000000"/>
    <n v="2015"/>
    <x v="3"/>
    <x v="40"/>
    <n v="0"/>
    <n v="0"/>
    <n v="0"/>
    <n v="0"/>
    <n v="0"/>
    <s v="N/A"/>
    <n v="0"/>
    <n v="0"/>
    <n v="84"/>
    <n v="84"/>
    <n v="0"/>
    <n v="28"/>
    <n v="-196"/>
    <n v="47"/>
    <n v="94"/>
    <n v="1348"/>
    <n v="-1243"/>
    <n v="-246"/>
    <n v="0"/>
    <s v="HOUSING OPPORTUNITY FUND"/>
    <s v="Default"/>
    <s v="WORKFORCE HOUSING"/>
    <s v="Default"/>
  </r>
  <r>
    <x v="1"/>
    <s v="0000000"/>
    <s v="351224"/>
    <x v="201"/>
    <s v="BGTONLY"/>
    <n v="2015"/>
    <x v="3"/>
    <x v="200"/>
    <n v="83340"/>
    <n v="83340"/>
    <n v="0"/>
    <n v="0"/>
    <n v="83340"/>
    <s v="0"/>
    <n v="0"/>
    <n v="0"/>
    <n v="0"/>
    <n v="0"/>
    <n v="0"/>
    <n v="0"/>
    <n v="0"/>
    <n v="0"/>
    <n v="0"/>
    <n v="0"/>
    <n v="0"/>
    <n v="0"/>
    <n v="0"/>
    <s v="HOUSING OPPORTUNITY FUND"/>
    <s v="Default"/>
    <s v="WORKFORCE HOUSING"/>
    <s v="BUDGET ONLY DEFAULT"/>
  </r>
  <r>
    <x v="1"/>
    <s v="0000000"/>
    <s v="351225"/>
    <x v="198"/>
    <s v="BGTONLY"/>
    <n v="2015"/>
    <x v="4"/>
    <x v="197"/>
    <n v="-1515000"/>
    <n v="-1515000"/>
    <n v="0"/>
    <n v="0"/>
    <n v="-1515000"/>
    <s v="0"/>
    <n v="0"/>
    <n v="0"/>
    <n v="0"/>
    <n v="0"/>
    <n v="0"/>
    <n v="0"/>
    <n v="0"/>
    <n v="0"/>
    <n v="0"/>
    <n v="0"/>
    <n v="0"/>
    <n v="0"/>
    <n v="0"/>
    <s v="HOUSING OPPORTUNITY FUND"/>
    <s v="Default"/>
    <s v="HUMAN SVCS LEVY CAP"/>
    <s v="BUDGET ONLY DEFAULT"/>
  </r>
  <r>
    <x v="1"/>
    <s v="0000000"/>
    <s v="351225"/>
    <x v="112"/>
    <s v="BGTONLY"/>
    <n v="2015"/>
    <x v="3"/>
    <x v="112"/>
    <n v="-1515000"/>
    <n v="-1515000"/>
    <n v="0"/>
    <n v="0"/>
    <n v="-1515000"/>
    <s v="0"/>
    <n v="0"/>
    <n v="0"/>
    <n v="0"/>
    <n v="0"/>
    <n v="0"/>
    <n v="0"/>
    <n v="0"/>
    <n v="0"/>
    <n v="0"/>
    <n v="0"/>
    <n v="0"/>
    <n v="0"/>
    <n v="0"/>
    <s v="HOUSING OPPORTUNITY FUND"/>
    <s v="Default"/>
    <s v="HUMAN SVCS LEVY CAP"/>
    <s v="BUDGET ONLY DEFAULT"/>
  </r>
  <r>
    <x v="1"/>
    <s v="0000000"/>
    <s v="351226"/>
    <x v="197"/>
    <s v="BGTONLY"/>
    <n v="2015"/>
    <x v="4"/>
    <x v="196"/>
    <n v="-639996"/>
    <n v="-639996"/>
    <n v="0"/>
    <n v="0"/>
    <n v="-639996"/>
    <s v="0"/>
    <n v="0"/>
    <n v="0"/>
    <n v="0"/>
    <n v="0"/>
    <n v="0"/>
    <n v="0"/>
    <n v="0"/>
    <n v="0"/>
    <n v="0"/>
    <n v="0"/>
    <n v="0"/>
    <n v="0"/>
    <n v="0"/>
    <s v="HOUSING OPPORTUNITY FUND"/>
    <s v="Default"/>
    <s v="VETS LEVY CAP"/>
    <s v="BUDGET ONLY DEFAULT"/>
  </r>
  <r>
    <x v="1"/>
    <s v="0000000"/>
    <s v="351226"/>
    <x v="38"/>
    <s v="0000000"/>
    <n v="2015"/>
    <x v="3"/>
    <x v="38"/>
    <n v="0"/>
    <n v="0"/>
    <n v="0"/>
    <n v="0"/>
    <n v="0"/>
    <s v="N/A"/>
    <n v="0"/>
    <n v="0"/>
    <n v="0"/>
    <n v="0"/>
    <n v="0"/>
    <n v="0"/>
    <n v="0"/>
    <n v="0"/>
    <n v="0"/>
    <n v="0"/>
    <n v="0"/>
    <n v="0"/>
    <n v="0"/>
    <s v="HOUSING OPPORTUNITY FUND"/>
    <s v="Default"/>
    <s v="VETS LEVY CAP"/>
    <s v="Default"/>
  </r>
  <r>
    <x v="1"/>
    <s v="0000000"/>
    <s v="351226"/>
    <x v="39"/>
    <s v="0000000"/>
    <n v="2015"/>
    <x v="3"/>
    <x v="39"/>
    <n v="0"/>
    <n v="0"/>
    <n v="0"/>
    <n v="0"/>
    <n v="0"/>
    <s v="N/A"/>
    <n v="0"/>
    <n v="0"/>
    <n v="85"/>
    <n v="154"/>
    <n v="-41"/>
    <n v="168"/>
    <n v="-366"/>
    <n v="60"/>
    <n v="101"/>
    <n v="107"/>
    <n v="-3"/>
    <n v="-265"/>
    <n v="0"/>
    <s v="HOUSING OPPORTUNITY FUND"/>
    <s v="Default"/>
    <s v="VETS LEVY CAP"/>
    <s v="Default"/>
  </r>
  <r>
    <x v="1"/>
    <s v="0000000"/>
    <s v="351226"/>
    <x v="40"/>
    <s v="0000000"/>
    <n v="2015"/>
    <x v="3"/>
    <x v="40"/>
    <n v="0"/>
    <n v="0"/>
    <n v="0"/>
    <n v="0"/>
    <n v="0"/>
    <s v="N/A"/>
    <n v="0"/>
    <n v="0"/>
    <n v="15"/>
    <n v="25"/>
    <n v="-7"/>
    <n v="29"/>
    <n v="-62"/>
    <n v="12"/>
    <n v="18"/>
    <n v="504"/>
    <n v="-484"/>
    <n v="-50"/>
    <n v="0"/>
    <s v="HOUSING OPPORTUNITY FUND"/>
    <s v="Default"/>
    <s v="VETS LEVY CAP"/>
    <s v="Default"/>
  </r>
  <r>
    <x v="1"/>
    <s v="0000000"/>
    <s v="351226"/>
    <x v="112"/>
    <s v="BGTONLY"/>
    <n v="2015"/>
    <x v="3"/>
    <x v="112"/>
    <n v="-639996"/>
    <n v="-639996"/>
    <n v="0"/>
    <n v="0"/>
    <n v="-639996"/>
    <s v="0"/>
    <n v="0"/>
    <n v="0"/>
    <n v="0"/>
    <n v="0"/>
    <n v="0"/>
    <n v="0"/>
    <n v="0"/>
    <n v="0"/>
    <n v="0"/>
    <n v="0"/>
    <n v="0"/>
    <n v="0"/>
    <n v="0"/>
    <s v="HOUSING OPPORTUNITY FUND"/>
    <s v="Default"/>
    <s v="VETS LEVY CAP"/>
    <s v="BUDGET ONLY DEFAULT"/>
  </r>
  <r>
    <x v="1"/>
    <s v="0000000"/>
    <s v="351227"/>
    <x v="38"/>
    <s v="0000000"/>
    <n v="2015"/>
    <x v="3"/>
    <x v="38"/>
    <n v="0"/>
    <n v="0"/>
    <n v="0"/>
    <n v="0"/>
    <n v="0"/>
    <s v="N/A"/>
    <n v="0"/>
    <n v="0"/>
    <n v="0"/>
    <n v="0"/>
    <n v="0"/>
    <n v="0"/>
    <n v="0"/>
    <n v="0"/>
    <n v="0"/>
    <n v="0"/>
    <n v="0"/>
    <n v="0"/>
    <n v="0"/>
    <s v="HOUSING OPPORTUNITY FUND"/>
    <s v="Default"/>
    <s v="GATES GRANT FMLY HMLS"/>
    <s v="Default"/>
  </r>
  <r>
    <x v="1"/>
    <s v="0000000"/>
    <s v="351227"/>
    <x v="39"/>
    <s v="0000000"/>
    <n v="2015"/>
    <x v="3"/>
    <x v="39"/>
    <n v="0"/>
    <n v="0"/>
    <n v="0"/>
    <n v="0"/>
    <n v="0"/>
    <s v="N/A"/>
    <n v="0"/>
    <n v="0"/>
    <n v="18"/>
    <n v="-18"/>
    <n v="0"/>
    <n v="0"/>
    <n v="0"/>
    <n v="0"/>
    <n v="0"/>
    <n v="0"/>
    <n v="0"/>
    <n v="0"/>
    <n v="0"/>
    <s v="HOUSING OPPORTUNITY FUND"/>
    <s v="Default"/>
    <s v="GATES GRANT FMLY HMLS"/>
    <s v="Default"/>
  </r>
  <r>
    <x v="1"/>
    <s v="0000000"/>
    <s v="351227"/>
    <x v="40"/>
    <s v="0000000"/>
    <n v="2015"/>
    <x v="3"/>
    <x v="40"/>
    <n v="0"/>
    <n v="0"/>
    <n v="0"/>
    <n v="0"/>
    <n v="0"/>
    <s v="N/A"/>
    <n v="0"/>
    <n v="0"/>
    <n v="3"/>
    <n v="-3"/>
    <n v="0"/>
    <n v="0"/>
    <n v="0"/>
    <n v="0"/>
    <n v="0"/>
    <n v="0"/>
    <n v="0"/>
    <n v="0"/>
    <n v="0"/>
    <s v="HOUSING OPPORTUNITY FUND"/>
    <s v="Default"/>
    <s v="GATES GRANT FMLY HMLS"/>
    <s v="Default"/>
  </r>
  <r>
    <x v="1"/>
    <s v="0000000"/>
    <s v="351229"/>
    <x v="195"/>
    <s v="0000000"/>
    <n v="2015"/>
    <x v="4"/>
    <x v="194"/>
    <n v="0"/>
    <n v="0"/>
    <n v="0"/>
    <n v="0"/>
    <n v="0"/>
    <s v="N/A"/>
    <n v="0"/>
    <n v="0"/>
    <n v="0"/>
    <n v="0"/>
    <n v="0"/>
    <n v="0"/>
    <n v="0"/>
    <n v="0"/>
    <n v="0"/>
    <n v="0"/>
    <n v="0"/>
    <n v="0"/>
    <n v="0"/>
    <s v="HOUSING OPPORTUNITY FUND"/>
    <s v="Default"/>
    <s v="LEVY HOUSING SERVICES"/>
    <s v="Default"/>
  </r>
  <r>
    <x v="1"/>
    <s v="0000000"/>
    <s v="351231"/>
    <x v="38"/>
    <s v="0000000"/>
    <n v="2015"/>
    <x v="3"/>
    <x v="38"/>
    <n v="0"/>
    <n v="0"/>
    <n v="0"/>
    <n v="0"/>
    <n v="0"/>
    <s v="N/A"/>
    <n v="0"/>
    <n v="0"/>
    <n v="0"/>
    <n v="0"/>
    <n v="0"/>
    <n v="0"/>
    <n v="0"/>
    <n v="0"/>
    <n v="0"/>
    <n v="0"/>
    <n v="0"/>
    <n v="0"/>
    <n v="0"/>
    <s v="HOUSING OPPORTUNITY FUND"/>
    <s v="Default"/>
    <s v="MIDD HOUSING CAPITAL"/>
    <s v="Default"/>
  </r>
  <r>
    <x v="1"/>
    <s v="0000000"/>
    <s v="351231"/>
    <x v="39"/>
    <s v="0000000"/>
    <n v="2015"/>
    <x v="3"/>
    <x v="39"/>
    <n v="0"/>
    <n v="0"/>
    <n v="0"/>
    <n v="0"/>
    <n v="0"/>
    <s v="N/A"/>
    <n v="0"/>
    <n v="0"/>
    <n v="0"/>
    <n v="0"/>
    <n v="0"/>
    <n v="0"/>
    <n v="0"/>
    <n v="0"/>
    <n v="0"/>
    <n v="0"/>
    <n v="0"/>
    <n v="0"/>
    <n v="0"/>
    <s v="HOUSING OPPORTUNITY FUND"/>
    <s v="Default"/>
    <s v="MIDD HOUSING CAPITAL"/>
    <s v="Default"/>
  </r>
  <r>
    <x v="1"/>
    <s v="0000000"/>
    <s v="351231"/>
    <x v="40"/>
    <s v="0000000"/>
    <n v="2015"/>
    <x v="3"/>
    <x v="40"/>
    <n v="0"/>
    <n v="0"/>
    <n v="0"/>
    <n v="0"/>
    <n v="0"/>
    <s v="N/A"/>
    <n v="0"/>
    <n v="0"/>
    <n v="0"/>
    <n v="0"/>
    <n v="0"/>
    <n v="0"/>
    <n v="0"/>
    <n v="0"/>
    <n v="0"/>
    <n v="0"/>
    <n v="0"/>
    <n v="0"/>
    <n v="0"/>
    <s v="HOUSING OPPORTUNITY FUND"/>
    <s v="Default"/>
    <s v="MIDD HOUSING CAPITAL"/>
    <s v="Default"/>
  </r>
  <r>
    <x v="1"/>
    <s v="0000000"/>
    <s v="351232"/>
    <x v="192"/>
    <s v="0000000"/>
    <n v="2015"/>
    <x v="4"/>
    <x v="191"/>
    <n v="0"/>
    <n v="0"/>
    <n v="0"/>
    <n v="0"/>
    <n v="0"/>
    <s v="N/A"/>
    <n v="0"/>
    <n v="0"/>
    <n v="0"/>
    <n v="0"/>
    <n v="0"/>
    <n v="0"/>
    <n v="0"/>
    <n v="0"/>
    <n v="0"/>
    <n v="0"/>
    <n v="0"/>
    <n v="0"/>
    <n v="0"/>
    <s v="HOUSING OPPORTUNITY FUND"/>
    <s v="Default"/>
    <s v="MDS HOUSING SERVICES"/>
    <s v="Default"/>
  </r>
  <r>
    <x v="1"/>
    <s v="0000000"/>
    <s v="351232"/>
    <x v="193"/>
    <s v="0000000"/>
    <n v="2015"/>
    <x v="4"/>
    <x v="192"/>
    <n v="0"/>
    <n v="0"/>
    <n v="0"/>
    <n v="0"/>
    <n v="0"/>
    <s v="N/A"/>
    <n v="0"/>
    <n v="0"/>
    <n v="0"/>
    <n v="0"/>
    <n v="0"/>
    <n v="0"/>
    <n v="0"/>
    <n v="0"/>
    <n v="0"/>
    <n v="0"/>
    <n v="0"/>
    <n v="0"/>
    <n v="0"/>
    <s v="HOUSING OPPORTUNITY FUND"/>
    <s v="Default"/>
    <s v="MDS HOUSING SERVICES"/>
    <s v="Default"/>
  </r>
  <r>
    <x v="1"/>
    <s v="0000000"/>
    <s v="351232"/>
    <x v="126"/>
    <s v="0000000"/>
    <n v="2015"/>
    <x v="4"/>
    <x v="126"/>
    <n v="0"/>
    <n v="0"/>
    <n v="0"/>
    <n v="0"/>
    <n v="0"/>
    <s v="N/A"/>
    <n v="0"/>
    <n v="0"/>
    <n v="0"/>
    <n v="0"/>
    <n v="0"/>
    <n v="0"/>
    <n v="0"/>
    <n v="0"/>
    <n v="0"/>
    <n v="0"/>
    <n v="0"/>
    <n v="0"/>
    <n v="0"/>
    <s v="HOUSING OPPORTUNITY FUND"/>
    <s v="Default"/>
    <s v="MDS HOUSING SERVICES"/>
    <s v="Default"/>
  </r>
  <r>
    <x v="1"/>
    <s v="0000000"/>
    <s v="351232"/>
    <x v="127"/>
    <s v="0000000"/>
    <n v="2015"/>
    <x v="4"/>
    <x v="127"/>
    <n v="0"/>
    <n v="0"/>
    <n v="0"/>
    <n v="0"/>
    <n v="0"/>
    <s v="N/A"/>
    <n v="0"/>
    <n v="0"/>
    <n v="0"/>
    <n v="0"/>
    <n v="0"/>
    <n v="0"/>
    <n v="0"/>
    <n v="0"/>
    <n v="0"/>
    <n v="0"/>
    <n v="0"/>
    <n v="0"/>
    <n v="0"/>
    <s v="HOUSING OPPORTUNITY FUND"/>
    <s v="Default"/>
    <s v="MDS HOUSING SERVICES"/>
    <s v="Default"/>
  </r>
  <r>
    <x v="1"/>
    <s v="0000000"/>
    <s v="351232"/>
    <x v="128"/>
    <s v="0000000"/>
    <n v="2015"/>
    <x v="4"/>
    <x v="128"/>
    <n v="0"/>
    <n v="0"/>
    <n v="0"/>
    <n v="0"/>
    <n v="0"/>
    <s v="N/A"/>
    <n v="0"/>
    <n v="0"/>
    <n v="0"/>
    <n v="0"/>
    <n v="0"/>
    <n v="0"/>
    <n v="0"/>
    <n v="0"/>
    <n v="0"/>
    <n v="0"/>
    <n v="0"/>
    <n v="0"/>
    <n v="0"/>
    <s v="HOUSING OPPORTUNITY FUND"/>
    <s v="Default"/>
    <s v="MDS HOUSING SERVICES"/>
    <s v="Default"/>
  </r>
  <r>
    <x v="1"/>
    <s v="0000000"/>
    <s v="351232"/>
    <x v="102"/>
    <s v="0000000"/>
    <n v="2015"/>
    <x v="4"/>
    <x v="102"/>
    <n v="0"/>
    <n v="0"/>
    <n v="0"/>
    <n v="0"/>
    <n v="0"/>
    <s v="N/A"/>
    <n v="0"/>
    <n v="0"/>
    <n v="0"/>
    <n v="0"/>
    <n v="0"/>
    <n v="0"/>
    <n v="0"/>
    <n v="0"/>
    <n v="0"/>
    <n v="0"/>
    <n v="0"/>
    <n v="0"/>
    <n v="0"/>
    <s v="HOUSING OPPORTUNITY FUND"/>
    <s v="Default"/>
    <s v="MDS HOUSING SERVICES"/>
    <s v="Default"/>
  </r>
  <r>
    <x v="1"/>
    <s v="0000000"/>
    <s v="351232"/>
    <x v="59"/>
    <s v="0000000"/>
    <n v="2015"/>
    <x v="4"/>
    <x v="59"/>
    <n v="0"/>
    <n v="0"/>
    <n v="0"/>
    <n v="0"/>
    <n v="0"/>
    <s v="N/A"/>
    <n v="0"/>
    <n v="0"/>
    <n v="0"/>
    <n v="0"/>
    <n v="0"/>
    <n v="0"/>
    <n v="0"/>
    <n v="0"/>
    <n v="0"/>
    <n v="0"/>
    <n v="0"/>
    <n v="0"/>
    <n v="0"/>
    <s v="HOUSING OPPORTUNITY FUND"/>
    <s v="Default"/>
    <s v="MDS HOUSING SERVICES"/>
    <s v="Default"/>
  </r>
  <r>
    <x v="1"/>
    <s v="0000000"/>
    <s v="351232"/>
    <x v="60"/>
    <s v="0000000"/>
    <n v="2015"/>
    <x v="4"/>
    <x v="60"/>
    <n v="0"/>
    <n v="0"/>
    <n v="0"/>
    <n v="0"/>
    <n v="0"/>
    <s v="N/A"/>
    <n v="0"/>
    <n v="0"/>
    <n v="0"/>
    <n v="0"/>
    <n v="0"/>
    <n v="0"/>
    <n v="0"/>
    <n v="0"/>
    <n v="0"/>
    <n v="0"/>
    <n v="0"/>
    <n v="0"/>
    <n v="0"/>
    <s v="HOUSING OPPORTUNITY FUND"/>
    <s v="Default"/>
    <s v="MDS HOUSING SERVICES"/>
    <s v="Default"/>
  </r>
  <r>
    <x v="1"/>
    <s v="0000000"/>
    <s v="351232"/>
    <x v="178"/>
    <s v="0000000"/>
    <n v="2015"/>
    <x v="4"/>
    <x v="177"/>
    <n v="0"/>
    <n v="0"/>
    <n v="0"/>
    <n v="0"/>
    <n v="0"/>
    <s v="N/A"/>
    <n v="0"/>
    <n v="0"/>
    <n v="0"/>
    <n v="0"/>
    <n v="0"/>
    <n v="0"/>
    <n v="0"/>
    <n v="0"/>
    <n v="0"/>
    <n v="0"/>
    <n v="0"/>
    <n v="0"/>
    <n v="0"/>
    <s v="HOUSING OPPORTUNITY FUND"/>
    <s v="Default"/>
    <s v="MDS HOUSING SERVICES"/>
    <s v="Default"/>
  </r>
  <r>
    <x v="1"/>
    <s v="0000000"/>
    <s v="351232"/>
    <x v="180"/>
    <s v="0000000"/>
    <n v="2015"/>
    <x v="4"/>
    <x v="179"/>
    <n v="0"/>
    <n v="0"/>
    <n v="0"/>
    <n v="0"/>
    <n v="0"/>
    <s v="N/A"/>
    <n v="0"/>
    <n v="0"/>
    <n v="0"/>
    <n v="0"/>
    <n v="0"/>
    <n v="0"/>
    <n v="0"/>
    <n v="0"/>
    <n v="0"/>
    <n v="0"/>
    <n v="0"/>
    <n v="0"/>
    <n v="0"/>
    <s v="HOUSING OPPORTUNITY FUND"/>
    <s v="Default"/>
    <s v="MDS HOUSING SERVICES"/>
    <s v="Default"/>
  </r>
  <r>
    <x v="1"/>
    <s v="0000000"/>
    <s v="351232"/>
    <x v="182"/>
    <s v="0000000"/>
    <n v="2015"/>
    <x v="4"/>
    <x v="181"/>
    <n v="0"/>
    <n v="0"/>
    <n v="0"/>
    <n v="0"/>
    <n v="0"/>
    <s v="N/A"/>
    <n v="0"/>
    <n v="0"/>
    <n v="0"/>
    <n v="0"/>
    <n v="0"/>
    <n v="0"/>
    <n v="0"/>
    <n v="0"/>
    <n v="0"/>
    <n v="0"/>
    <n v="0"/>
    <n v="0"/>
    <n v="0"/>
    <s v="HOUSING OPPORTUNITY FUND"/>
    <s v="Default"/>
    <s v="MDS HOUSING SERVICES"/>
    <s v="Default"/>
  </r>
  <r>
    <x v="1"/>
    <s v="0000000"/>
    <s v="C22004"/>
    <x v="178"/>
    <s v="0000000"/>
    <n v="2015"/>
    <x v="4"/>
    <x v="177"/>
    <n v="0"/>
    <n v="0"/>
    <n v="0"/>
    <n v="0"/>
    <n v="0"/>
    <s v="N/A"/>
    <n v="0"/>
    <n v="0"/>
    <n v="0"/>
    <n v="0"/>
    <n v="0"/>
    <n v="0"/>
    <n v="0"/>
    <n v="0"/>
    <n v="0"/>
    <n v="0"/>
    <n v="0"/>
    <n v="0"/>
    <n v="0"/>
    <s v="HOUSING OPPORTUNITY FUND"/>
    <s v="Default"/>
    <s v="RAHP HSG CAPITAL"/>
    <s v="Default"/>
  </r>
  <r>
    <x v="1"/>
    <s v="0000000"/>
    <s v="C22004"/>
    <x v="182"/>
    <s v="0000000"/>
    <n v="2015"/>
    <x v="4"/>
    <x v="181"/>
    <n v="0"/>
    <n v="0"/>
    <n v="0"/>
    <n v="0"/>
    <n v="0"/>
    <s v="N/A"/>
    <n v="0"/>
    <n v="0"/>
    <n v="0"/>
    <n v="0"/>
    <n v="0"/>
    <n v="0"/>
    <n v="0"/>
    <n v="0"/>
    <n v="0"/>
    <n v="0"/>
    <n v="0"/>
    <n v="0"/>
    <n v="0"/>
    <s v="HOUSING OPPORTUNITY FUND"/>
    <s v="Default"/>
    <s v="RAHP HSG CAPITAL"/>
    <s v="Default"/>
  </r>
  <r>
    <x v="1"/>
    <s v="0000000"/>
    <s v="C22101"/>
    <x v="179"/>
    <s v="0000000"/>
    <n v="2015"/>
    <x v="4"/>
    <x v="178"/>
    <n v="0"/>
    <n v="0"/>
    <n v="0"/>
    <n v="0"/>
    <n v="0"/>
    <s v="N/A"/>
    <n v="0"/>
    <n v="0"/>
    <n v="0"/>
    <n v="0"/>
    <n v="0"/>
    <n v="0"/>
    <n v="0"/>
    <n v="0"/>
    <n v="0"/>
    <n v="0"/>
    <n v="0"/>
    <n v="0"/>
    <n v="0"/>
    <s v="HOUSING OPPORTUNITY FUND"/>
    <s v="Default"/>
    <s v="HOMELESS HOUSING"/>
    <s v="Default"/>
  </r>
  <r>
    <x v="1"/>
    <s v="0000000"/>
    <s v="C22101"/>
    <x v="180"/>
    <s v="0000000"/>
    <n v="2015"/>
    <x v="4"/>
    <x v="179"/>
    <n v="0"/>
    <n v="0"/>
    <n v="0"/>
    <n v="0"/>
    <n v="0"/>
    <s v="N/A"/>
    <n v="0"/>
    <n v="0"/>
    <n v="0"/>
    <n v="0"/>
    <n v="0"/>
    <n v="0"/>
    <n v="0"/>
    <n v="0"/>
    <n v="0"/>
    <n v="0"/>
    <n v="0"/>
    <n v="0"/>
    <n v="0"/>
    <s v="HOUSING OPPORTUNITY FUND"/>
    <s v="Default"/>
    <s v="HOMELESS HOUSING"/>
    <s v="Default"/>
  </r>
  <r>
    <x v="1"/>
    <s v="0000000"/>
    <s v="C22101"/>
    <x v="181"/>
    <s v="0000000"/>
    <n v="2015"/>
    <x v="4"/>
    <x v="180"/>
    <n v="0"/>
    <n v="0"/>
    <n v="0"/>
    <n v="0"/>
    <n v="0"/>
    <s v="N/A"/>
    <n v="0"/>
    <n v="0"/>
    <n v="0"/>
    <n v="0"/>
    <n v="0"/>
    <n v="0"/>
    <n v="0"/>
    <n v="0"/>
    <n v="0"/>
    <n v="0"/>
    <n v="0"/>
    <n v="0"/>
    <n v="0"/>
    <s v="HOUSING OPPORTUNITY FUND"/>
    <s v="Default"/>
    <s v="HOMELESS HOUSING"/>
    <s v="Default"/>
  </r>
  <r>
    <x v="1"/>
    <s v="0000000"/>
    <s v="C22101"/>
    <x v="191"/>
    <s v="0000000"/>
    <n v="2015"/>
    <x v="4"/>
    <x v="190"/>
    <n v="0"/>
    <n v="0"/>
    <n v="0"/>
    <n v="0"/>
    <n v="0"/>
    <s v="N/A"/>
    <n v="0"/>
    <n v="0"/>
    <n v="0"/>
    <n v="0"/>
    <n v="0"/>
    <n v="0"/>
    <n v="0"/>
    <n v="0"/>
    <n v="0"/>
    <n v="0"/>
    <n v="0"/>
    <n v="0"/>
    <n v="0"/>
    <s v="HOUSING OPPORTUNITY FUND"/>
    <s v="Default"/>
    <s v="HOMELESS HOUSING"/>
    <s v="Default"/>
  </r>
  <r>
    <x v="1"/>
    <s v="0000000"/>
    <s v="GAAP01"/>
    <x v="4"/>
    <s v="0000000"/>
    <n v="2015"/>
    <x v="0"/>
    <x v="4"/>
    <n v="0"/>
    <n v="0"/>
    <n v="-39000"/>
    <n v="0"/>
    <n v="39000"/>
    <s v="N/A"/>
    <n v="0"/>
    <n v="0"/>
    <n v="0"/>
    <n v="6400"/>
    <n v="0"/>
    <n v="0"/>
    <n v="0"/>
    <n v="0"/>
    <n v="0"/>
    <n v="0"/>
    <n v="0"/>
    <n v="-45400"/>
    <n v="0"/>
    <s v="HOUSING OPPORTUNITY FUND"/>
    <s v="Default"/>
    <s v="GAAP ADJUSTMENTS"/>
    <s v="Default"/>
  </r>
  <r>
    <x v="1"/>
    <s v="0000000"/>
    <s v="GAAP01"/>
    <x v="102"/>
    <s v="0000000"/>
    <n v="2015"/>
    <x v="4"/>
    <x v="102"/>
    <n v="0"/>
    <n v="0"/>
    <n v="39000"/>
    <n v="0"/>
    <n v="-39000"/>
    <s v="N/A"/>
    <n v="0"/>
    <n v="0"/>
    <n v="0"/>
    <n v="-6400"/>
    <n v="0"/>
    <n v="0"/>
    <n v="0"/>
    <n v="0"/>
    <n v="0"/>
    <n v="0"/>
    <n v="0"/>
    <n v="45400"/>
    <n v="0"/>
    <s v="HOUSING OPPORTUNITY FUND"/>
    <s v="Default"/>
    <s v="GAAP ADJUSTMENTS"/>
    <s v="Default"/>
  </r>
  <r>
    <x v="1"/>
    <s v="0000000"/>
    <s v="GAAP01"/>
    <x v="199"/>
    <s v="0000000"/>
    <n v="2015"/>
    <x v="4"/>
    <x v="198"/>
    <n v="0"/>
    <n v="0"/>
    <n v="-119.61"/>
    <n v="0"/>
    <n v="119.61"/>
    <s v="N/A"/>
    <n v="0"/>
    <n v="0"/>
    <n v="0"/>
    <n v="0"/>
    <n v="0"/>
    <n v="-119.61"/>
    <n v="0"/>
    <n v="0"/>
    <n v="0"/>
    <n v="0"/>
    <n v="0"/>
    <n v="0"/>
    <n v="0"/>
    <s v="HOUSING OPPORTUNITY FUND"/>
    <s v="Default"/>
    <s v="GAAP ADJUSTMENTS"/>
    <s v="Default"/>
  </r>
  <r>
    <x v="1"/>
    <s v="1118118"/>
    <s v="351232"/>
    <x v="202"/>
    <s v="0000000"/>
    <n v="2015"/>
    <x v="4"/>
    <x v="201"/>
    <n v="0"/>
    <n v="0"/>
    <n v="0"/>
    <n v="0"/>
    <n v="0"/>
    <s v="N/A"/>
    <n v="0"/>
    <n v="0"/>
    <n v="0"/>
    <n v="0"/>
    <n v="0"/>
    <n v="0"/>
    <n v="0"/>
    <n v="0"/>
    <n v="0"/>
    <n v="0"/>
    <n v="0"/>
    <n v="0"/>
    <n v="0"/>
    <s v="HOUSING OPPORTUNITY FUND"/>
    <s v="HOF OPER MIDD SERVICES"/>
    <s v="MDS HOUSING SERVICES"/>
    <s v="Default"/>
  </r>
  <r>
    <x v="1"/>
    <s v="1118118"/>
    <s v="351232"/>
    <x v="126"/>
    <s v="0000000"/>
    <n v="2015"/>
    <x v="4"/>
    <x v="126"/>
    <n v="0"/>
    <n v="0"/>
    <n v="0"/>
    <n v="0"/>
    <n v="0"/>
    <s v="N/A"/>
    <n v="0"/>
    <n v="0"/>
    <n v="0"/>
    <n v="0"/>
    <n v="0"/>
    <n v="0"/>
    <n v="0"/>
    <n v="0"/>
    <n v="0"/>
    <n v="0"/>
    <n v="0"/>
    <n v="0"/>
    <n v="0"/>
    <s v="HOUSING OPPORTUNITY FUND"/>
    <s v="HOF OPER MIDD SERVICES"/>
    <s v="MDS HOUSING SERVICES"/>
    <s v="Default"/>
  </r>
  <r>
    <x v="1"/>
    <s v="1118118"/>
    <s v="351232"/>
    <x v="127"/>
    <s v="0000000"/>
    <n v="2015"/>
    <x v="4"/>
    <x v="127"/>
    <n v="0"/>
    <n v="0"/>
    <n v="0"/>
    <n v="0"/>
    <n v="0"/>
    <s v="N/A"/>
    <n v="0"/>
    <n v="0"/>
    <n v="0"/>
    <n v="0"/>
    <n v="0"/>
    <n v="0"/>
    <n v="0"/>
    <n v="0"/>
    <n v="0"/>
    <n v="0"/>
    <n v="0"/>
    <n v="0"/>
    <n v="0"/>
    <s v="HOUSING OPPORTUNITY FUND"/>
    <s v="HOF OPER MIDD SERVICES"/>
    <s v="MDS HOUSING SERVICES"/>
    <s v="Default"/>
  </r>
  <r>
    <x v="1"/>
    <s v="1118118"/>
    <s v="351232"/>
    <x v="128"/>
    <s v="0000000"/>
    <n v="2015"/>
    <x v="4"/>
    <x v="128"/>
    <n v="0"/>
    <n v="0"/>
    <n v="0"/>
    <n v="0"/>
    <n v="0"/>
    <s v="N/A"/>
    <n v="0"/>
    <n v="0"/>
    <n v="0"/>
    <n v="0"/>
    <n v="0"/>
    <n v="0"/>
    <n v="0"/>
    <n v="0"/>
    <n v="0"/>
    <n v="0"/>
    <n v="0"/>
    <n v="0"/>
    <n v="0"/>
    <s v="HOUSING OPPORTUNITY FUND"/>
    <s v="HOF OPER MIDD SERVICES"/>
    <s v="MDS HOUSING SERVICES"/>
    <s v="Default"/>
  </r>
  <r>
    <x v="1"/>
    <s v="1118118"/>
    <s v="351232"/>
    <x v="194"/>
    <s v="0000000"/>
    <n v="2015"/>
    <x v="4"/>
    <x v="193"/>
    <n v="0"/>
    <n v="0"/>
    <n v="-2501250"/>
    <n v="0"/>
    <n v="2501250"/>
    <s v="N/A"/>
    <n v="0"/>
    <n v="0"/>
    <n v="0"/>
    <n v="-2000000"/>
    <n v="0"/>
    <n v="0"/>
    <n v="0"/>
    <n v="0"/>
    <n v="0"/>
    <n v="0"/>
    <n v="0"/>
    <n v="-501250"/>
    <n v="0"/>
    <s v="HOUSING OPPORTUNITY FUND"/>
    <s v="HOF OPER MIDD SERVICES"/>
    <s v="MDS HOUSING SERVICES"/>
    <s v="Default"/>
  </r>
  <r>
    <x v="1"/>
    <s v="1118118"/>
    <s v="351232"/>
    <x v="73"/>
    <s v="5595000"/>
    <n v="2015"/>
    <x v="3"/>
    <x v="73"/>
    <n v="0"/>
    <n v="0"/>
    <n v="0"/>
    <n v="0"/>
    <n v="0"/>
    <s v="N/A"/>
    <n v="0"/>
    <n v="0"/>
    <n v="0"/>
    <n v="0"/>
    <n v="0"/>
    <n v="0"/>
    <n v="0"/>
    <n v="0"/>
    <n v="0"/>
    <n v="0"/>
    <n v="0"/>
    <n v="0"/>
    <n v="0"/>
    <s v="HOUSING OPPORTUNITY FUND"/>
    <s v="HOF OPER MIDD SERVICES"/>
    <s v="MDS HOUSING SERVICES"/>
    <s v="FACILITIES MAINTENANCE AND OPERATIONS"/>
  </r>
  <r>
    <x v="1"/>
    <s v="1118118"/>
    <s v="351232"/>
    <x v="161"/>
    <s v="5595000"/>
    <n v="2015"/>
    <x v="3"/>
    <x v="160"/>
    <n v="0"/>
    <n v="0"/>
    <n v="0"/>
    <n v="0"/>
    <n v="0"/>
    <s v="N/A"/>
    <n v="0"/>
    <n v="0"/>
    <n v="0"/>
    <n v="0"/>
    <n v="0"/>
    <n v="0"/>
    <n v="0"/>
    <n v="0"/>
    <n v="0"/>
    <n v="0"/>
    <n v="0"/>
    <n v="0"/>
    <n v="0"/>
    <s v="HOUSING OPPORTUNITY FUND"/>
    <s v="HOF OPER MIDD SERVICES"/>
    <s v="MDS HOUSING SERVICES"/>
    <s v="FACILITIES MAINTENANCE AND OPERATIONS"/>
  </r>
  <r>
    <x v="1"/>
    <s v="1118118"/>
    <s v="351232"/>
    <x v="41"/>
    <s v="5595000"/>
    <n v="2015"/>
    <x v="3"/>
    <x v="41"/>
    <n v="0"/>
    <n v="0"/>
    <n v="0"/>
    <n v="0"/>
    <n v="0"/>
    <s v="N/A"/>
    <n v="0"/>
    <n v="0"/>
    <n v="0"/>
    <n v="0"/>
    <n v="0"/>
    <n v="0"/>
    <n v="0"/>
    <n v="0"/>
    <n v="0"/>
    <n v="0"/>
    <n v="0"/>
    <n v="0"/>
    <n v="0"/>
    <s v="HOUSING OPPORTUNITY FUND"/>
    <s v="HOF OPER MIDD SERVICES"/>
    <s v="MDS HOUSING SERVICES"/>
    <s v="FACILITIES MAINTENANCE AND OPERATIONS"/>
  </r>
  <r>
    <x v="1"/>
    <s v="1118118"/>
    <s v="351232"/>
    <x v="136"/>
    <s v="5595000"/>
    <n v="2015"/>
    <x v="3"/>
    <x v="136"/>
    <n v="0"/>
    <n v="0"/>
    <n v="0"/>
    <n v="0"/>
    <n v="0"/>
    <s v="N/A"/>
    <n v="0"/>
    <n v="0"/>
    <n v="0"/>
    <n v="0"/>
    <n v="0"/>
    <n v="0"/>
    <n v="0"/>
    <n v="0"/>
    <n v="0"/>
    <n v="0"/>
    <n v="0"/>
    <n v="0"/>
    <n v="0"/>
    <s v="HOUSING OPPORTUNITY FUND"/>
    <s v="HOF OPER MIDD SERVICES"/>
    <s v="MDS HOUSING SERVICES"/>
    <s v="FACILITIES MAINTENANCE AND OPERATIONS"/>
  </r>
  <r>
    <x v="1"/>
    <s v="1118118"/>
    <s v="351232"/>
    <x v="112"/>
    <s v="0000000"/>
    <n v="2015"/>
    <x v="3"/>
    <x v="112"/>
    <n v="0"/>
    <n v="0"/>
    <n v="0"/>
    <n v="0"/>
    <n v="0"/>
    <s v="N/A"/>
    <n v="0"/>
    <n v="0"/>
    <n v="0"/>
    <n v="0"/>
    <n v="0"/>
    <n v="0"/>
    <n v="0"/>
    <n v="0"/>
    <n v="0"/>
    <n v="0"/>
    <n v="0"/>
    <n v="0"/>
    <n v="0"/>
    <s v="HOUSING OPPORTUNITY FUND"/>
    <s v="HOF OPER MIDD SERVICES"/>
    <s v="MDS HOUSING SERVICES"/>
    <s v="Default"/>
  </r>
  <r>
    <x v="1"/>
    <s v="1118118"/>
    <s v="351232"/>
    <x v="112"/>
    <s v="5595000"/>
    <n v="2015"/>
    <x v="3"/>
    <x v="112"/>
    <n v="0"/>
    <n v="0"/>
    <n v="0"/>
    <n v="0"/>
    <n v="0"/>
    <s v="N/A"/>
    <n v="0"/>
    <n v="0"/>
    <n v="0"/>
    <n v="0"/>
    <n v="0"/>
    <n v="0"/>
    <n v="0"/>
    <n v="0"/>
    <n v="0"/>
    <n v="0"/>
    <n v="0"/>
    <n v="0"/>
    <n v="0"/>
    <s v="HOUSING OPPORTUNITY FUND"/>
    <s v="HOF OPER MIDD SERVICES"/>
    <s v="MDS HOUSING SERVICES"/>
    <s v="FACILITIES MAINTENANCE AND OPERATIONS"/>
  </r>
  <r>
    <x v="1"/>
    <s v="1118118"/>
    <s v="351232"/>
    <x v="162"/>
    <s v="5595000"/>
    <n v="2015"/>
    <x v="3"/>
    <x v="161"/>
    <n v="0"/>
    <n v="0"/>
    <n v="0"/>
    <n v="0"/>
    <n v="0"/>
    <s v="N/A"/>
    <n v="0"/>
    <n v="0"/>
    <n v="0"/>
    <n v="0"/>
    <n v="0"/>
    <n v="0"/>
    <n v="0"/>
    <n v="0"/>
    <n v="0"/>
    <n v="0"/>
    <n v="0"/>
    <n v="0"/>
    <n v="0"/>
    <s v="HOUSING OPPORTUNITY FUND"/>
    <s v="HOF OPER MIDD SERVICES"/>
    <s v="MDS HOUSING SERVICES"/>
    <s v="FACILITIES MAINTENANCE AND OPERATIONS"/>
  </r>
  <r>
    <x v="1"/>
    <s v="1118118"/>
    <s v="351232"/>
    <x v="122"/>
    <s v="5595000"/>
    <n v="2015"/>
    <x v="3"/>
    <x v="122"/>
    <n v="0"/>
    <n v="0"/>
    <n v="0"/>
    <n v="0"/>
    <n v="0"/>
    <s v="N/A"/>
    <n v="0"/>
    <n v="0"/>
    <n v="0"/>
    <n v="0"/>
    <n v="0"/>
    <n v="0"/>
    <n v="0"/>
    <n v="0"/>
    <n v="0"/>
    <n v="0"/>
    <n v="0"/>
    <n v="0"/>
    <n v="0"/>
    <s v="HOUSING OPPORTUNITY FUND"/>
    <s v="HOF OPER MIDD SERVICES"/>
    <s v="MDS HOUSING SERVICES"/>
    <s v="FACILITIES MAINTENANCE AND OPERATIONS"/>
  </r>
  <r>
    <x v="1"/>
    <s v="1118118"/>
    <s v="351232"/>
    <x v="137"/>
    <s v="5595000"/>
    <n v="2015"/>
    <x v="3"/>
    <x v="137"/>
    <n v="0"/>
    <n v="0"/>
    <n v="0"/>
    <n v="0"/>
    <n v="0"/>
    <s v="N/A"/>
    <n v="0"/>
    <n v="0"/>
    <n v="0"/>
    <n v="0"/>
    <n v="0"/>
    <n v="0"/>
    <n v="0"/>
    <n v="0"/>
    <n v="0"/>
    <n v="0"/>
    <n v="0"/>
    <n v="0"/>
    <n v="0"/>
    <s v="HOUSING OPPORTUNITY FUND"/>
    <s v="HOF OPER MIDD SERVICES"/>
    <s v="MDS HOUSING SERVICES"/>
    <s v="FACILITIES MAINTENANCE AND OPERATIONS"/>
  </r>
  <r>
    <x v="1"/>
    <s v="1118118"/>
    <s v="351232"/>
    <x v="156"/>
    <s v="5595000"/>
    <n v="2015"/>
    <x v="3"/>
    <x v="155"/>
    <n v="0"/>
    <n v="0"/>
    <n v="0"/>
    <n v="0"/>
    <n v="0"/>
    <s v="N/A"/>
    <n v="0"/>
    <n v="0"/>
    <n v="0"/>
    <n v="0"/>
    <n v="0"/>
    <n v="0"/>
    <n v="0"/>
    <n v="0"/>
    <n v="0"/>
    <n v="0"/>
    <n v="0"/>
    <n v="0"/>
    <n v="0"/>
    <s v="HOUSING OPPORTUNITY FUND"/>
    <s v="HOF OPER MIDD SERVICES"/>
    <s v="MDS HOUSING SERVICES"/>
    <s v="FACILITIES MAINTENANCE AND OPERATIONS"/>
  </r>
  <r>
    <x v="1"/>
    <s v="1118118"/>
    <s v="351232"/>
    <x v="158"/>
    <s v="5595000"/>
    <n v="2015"/>
    <x v="3"/>
    <x v="157"/>
    <n v="0"/>
    <n v="0"/>
    <n v="0"/>
    <n v="0"/>
    <n v="0"/>
    <s v="N/A"/>
    <n v="0"/>
    <n v="0"/>
    <n v="0"/>
    <n v="0"/>
    <n v="0"/>
    <n v="0"/>
    <n v="0"/>
    <n v="0"/>
    <n v="0"/>
    <n v="0"/>
    <n v="0"/>
    <n v="0"/>
    <n v="0"/>
    <s v="HOUSING OPPORTUNITY FUND"/>
    <s v="HOF OPER MIDD SERVICES"/>
    <s v="MDS HOUSING SERVICES"/>
    <s v="FACILITIES MAINTENANCE AND OPERATIONS"/>
  </r>
  <r>
    <x v="1"/>
    <s v="1118118"/>
    <s v="351232"/>
    <x v="77"/>
    <s v="5595000"/>
    <n v="2015"/>
    <x v="3"/>
    <x v="77"/>
    <n v="0"/>
    <n v="0"/>
    <n v="0"/>
    <n v="0"/>
    <n v="0"/>
    <s v="N/A"/>
    <n v="0"/>
    <n v="0"/>
    <n v="0"/>
    <n v="0"/>
    <n v="0"/>
    <n v="0"/>
    <n v="0"/>
    <n v="0"/>
    <n v="0"/>
    <n v="0"/>
    <n v="0"/>
    <n v="0"/>
    <n v="0"/>
    <s v="HOUSING OPPORTUNITY FUND"/>
    <s v="HOF OPER MIDD SERVICES"/>
    <s v="MDS HOUSING SERVICES"/>
    <s v="FACILITIES MAINTENANCE AND OPERATIONS"/>
  </r>
  <r>
    <x v="1"/>
    <s v="1118118"/>
    <s v="351232"/>
    <x v="42"/>
    <s v="5595000"/>
    <n v="2015"/>
    <x v="3"/>
    <x v="42"/>
    <n v="0"/>
    <n v="0"/>
    <n v="0"/>
    <n v="0"/>
    <n v="0"/>
    <s v="N/A"/>
    <n v="0"/>
    <n v="0"/>
    <n v="0"/>
    <n v="0"/>
    <n v="0"/>
    <n v="0"/>
    <n v="0"/>
    <n v="0"/>
    <n v="0"/>
    <n v="0"/>
    <n v="0"/>
    <n v="0"/>
    <n v="0"/>
    <s v="HOUSING OPPORTUNITY FUND"/>
    <s v="HOF OPER MIDD SERVICES"/>
    <s v="MDS HOUSING SERVICES"/>
    <s v="FACILITIES MAINTENANCE AND OPERATIONS"/>
  </r>
  <r>
    <x v="1"/>
    <s v="1118118"/>
    <s v="351232"/>
    <x v="125"/>
    <s v="5595000"/>
    <n v="2015"/>
    <x v="3"/>
    <x v="125"/>
    <n v="0"/>
    <n v="0"/>
    <n v="0"/>
    <n v="0"/>
    <n v="0"/>
    <s v="N/A"/>
    <n v="0"/>
    <n v="0"/>
    <n v="0"/>
    <n v="0"/>
    <n v="0"/>
    <n v="0"/>
    <n v="0"/>
    <n v="0"/>
    <n v="0"/>
    <n v="0"/>
    <n v="0"/>
    <n v="0"/>
    <n v="0"/>
    <s v="HOUSING OPPORTUNITY FUND"/>
    <s v="HOF OPER MIDD SERVICES"/>
    <s v="MDS HOUSING SERVICES"/>
    <s v="FACILITIES MAINTENANCE AND OPERATIONS"/>
  </r>
  <r>
    <x v="1"/>
    <s v="1118118"/>
    <s v="351232"/>
    <x v="203"/>
    <s v="5595000"/>
    <n v="2015"/>
    <x v="3"/>
    <x v="202"/>
    <n v="0"/>
    <n v="0"/>
    <n v="0"/>
    <n v="0"/>
    <n v="0"/>
    <s v="N/A"/>
    <n v="0"/>
    <n v="0"/>
    <n v="0"/>
    <n v="0"/>
    <n v="0"/>
    <n v="0"/>
    <n v="0"/>
    <n v="0"/>
    <n v="0"/>
    <n v="0"/>
    <n v="0"/>
    <n v="0"/>
    <n v="0"/>
    <s v="HOUSING OPPORTUNITY FUND"/>
    <s v="HOF OPER MIDD SERVICES"/>
    <s v="MDS HOUSING SERVICES"/>
    <s v="FACILITIES MAINTENANCE AND OPERATIONS"/>
  </r>
  <r>
    <x v="1"/>
    <s v="1118130"/>
    <s v="351232"/>
    <x v="112"/>
    <s v="5595000"/>
    <n v="2015"/>
    <x v="3"/>
    <x v="112"/>
    <n v="0"/>
    <n v="0"/>
    <n v="0"/>
    <n v="0"/>
    <n v="0"/>
    <s v="N/A"/>
    <n v="0"/>
    <n v="0"/>
    <n v="0"/>
    <n v="0"/>
    <n v="0"/>
    <n v="0"/>
    <n v="0"/>
    <n v="0"/>
    <n v="0"/>
    <n v="0"/>
    <n v="0"/>
    <n v="0"/>
    <n v="0"/>
    <s v="HOUSING OPPORTUNITY FUND"/>
    <s v="HOF OPER SND MNTL HES2012"/>
    <s v="MDS HOUSING SERVICES"/>
    <s v="FACILITIES MAINTENANCE AND OPERATIONS"/>
  </r>
  <r>
    <x v="1"/>
    <s v="1118132"/>
    <s v="351232"/>
    <x v="112"/>
    <s v="5595000"/>
    <n v="2015"/>
    <x v="3"/>
    <x v="112"/>
    <n v="0"/>
    <n v="0"/>
    <n v="0"/>
    <n v="0"/>
    <n v="0"/>
    <s v="N/A"/>
    <n v="0"/>
    <n v="0"/>
    <n v="0"/>
    <n v="0"/>
    <n v="0"/>
    <n v="0"/>
    <n v="0"/>
    <n v="0"/>
    <n v="0"/>
    <n v="0"/>
    <n v="0"/>
    <n v="0"/>
    <n v="0"/>
    <s v="HOUSING OPPORTUNITY FUND"/>
    <s v="HOF OPER ARC HSG WINTONIA 2012"/>
    <s v="MDS HOUSING SERVICES"/>
    <s v="FACILITIES MAINTENANCE AND OPERATIONS"/>
  </r>
  <r>
    <x v="1"/>
    <s v="1118133"/>
    <s v="351232"/>
    <x v="112"/>
    <s v="5592000"/>
    <n v="2015"/>
    <x v="3"/>
    <x v="112"/>
    <n v="0"/>
    <n v="0"/>
    <n v="49176"/>
    <n v="0"/>
    <n v="-49176"/>
    <s v="N/A"/>
    <n v="0"/>
    <n v="0"/>
    <n v="0"/>
    <n v="0"/>
    <n v="24588"/>
    <n v="0"/>
    <n v="24588"/>
    <n v="0"/>
    <n v="0"/>
    <n v="0"/>
    <n v="0"/>
    <n v="0"/>
    <n v="0"/>
    <s v="HOUSING OPPORTUNITY FUND"/>
    <s v="HOF OPER VALLEY CITIES LANDNG3"/>
    <s v="MDS HOUSING SERVICES"/>
    <s v="HOUSING AND COMMUNITY SERVICES"/>
  </r>
  <r>
    <x v="1"/>
    <s v="1118133"/>
    <s v="351232"/>
    <x v="112"/>
    <s v="5595000"/>
    <n v="2015"/>
    <x v="3"/>
    <x v="112"/>
    <n v="0"/>
    <n v="0"/>
    <n v="0"/>
    <n v="0"/>
    <n v="0"/>
    <s v="N/A"/>
    <n v="0"/>
    <n v="0"/>
    <n v="0"/>
    <n v="0"/>
    <n v="0"/>
    <n v="0"/>
    <n v="0"/>
    <n v="0"/>
    <n v="0"/>
    <n v="0"/>
    <n v="0"/>
    <n v="0"/>
    <n v="0"/>
    <s v="HOUSING OPPORTUNITY FUND"/>
    <s v="HOF OPER VALLEY CITIES LANDNG3"/>
    <s v="MDS HOUSING SERVICES"/>
    <s v="FACILITIES MAINTENANCE AND OPERATIONS"/>
  </r>
  <r>
    <x v="1"/>
    <s v="1118135"/>
    <s v="351232"/>
    <x v="112"/>
    <s v="5592000"/>
    <n v="2015"/>
    <x v="3"/>
    <x v="112"/>
    <n v="0"/>
    <n v="0"/>
    <n v="0"/>
    <n v="0"/>
    <n v="0"/>
    <s v="N/A"/>
    <n v="0"/>
    <n v="0"/>
    <n v="0"/>
    <n v="0"/>
    <n v="0"/>
    <n v="0"/>
    <n v="0"/>
    <n v="0"/>
    <n v="0"/>
    <n v="0"/>
    <n v="0"/>
    <n v="0"/>
    <n v="0"/>
    <s v="HOUSING OPPORTUNITY FUND"/>
    <s v="HOF OPER SMH KASOTA3"/>
    <s v="MDS HOUSING SERVICES"/>
    <s v="HOUSING AND COMMUNITY SERVICES"/>
  </r>
  <r>
    <x v="1"/>
    <s v="1118135"/>
    <s v="351232"/>
    <x v="112"/>
    <s v="5595000"/>
    <n v="2015"/>
    <x v="3"/>
    <x v="112"/>
    <n v="0"/>
    <n v="0"/>
    <n v="0"/>
    <n v="0"/>
    <n v="0"/>
    <s v="N/A"/>
    <n v="0"/>
    <n v="0"/>
    <n v="0"/>
    <n v="0"/>
    <n v="0"/>
    <n v="0"/>
    <n v="0"/>
    <n v="0"/>
    <n v="0"/>
    <n v="0"/>
    <n v="0"/>
    <n v="0"/>
    <n v="0"/>
    <s v="HOUSING OPPORTUNITY FUND"/>
    <s v="HOF OPER SMH KASOTA3"/>
    <s v="MDS HOUSING SERVICES"/>
    <s v="FACILITIES MAINTENANCE AND OPERATIONS"/>
  </r>
  <r>
    <x v="1"/>
    <s v="1118136"/>
    <s v="351232"/>
    <x v="112"/>
    <s v="5592000"/>
    <n v="2015"/>
    <x v="3"/>
    <x v="112"/>
    <n v="0"/>
    <n v="0"/>
    <n v="0"/>
    <n v="0"/>
    <n v="0"/>
    <s v="N/A"/>
    <n v="0"/>
    <n v="0"/>
    <n v="0"/>
    <n v="0"/>
    <n v="0"/>
    <n v="0"/>
    <n v="0"/>
    <n v="0"/>
    <n v="0"/>
    <n v="0"/>
    <n v="0"/>
    <n v="0"/>
    <n v="0"/>
    <s v="HOUSING OPPORTUNITY FUND"/>
    <s v="HOF OPER SMH PACIFIC CRT5"/>
    <s v="MDS HOUSING SERVICES"/>
    <s v="HOUSING AND COMMUNITY SERVICES"/>
  </r>
  <r>
    <x v="1"/>
    <s v="1118136"/>
    <s v="351232"/>
    <x v="112"/>
    <s v="5595000"/>
    <n v="2015"/>
    <x v="3"/>
    <x v="112"/>
    <n v="0"/>
    <n v="0"/>
    <n v="0"/>
    <n v="0"/>
    <n v="0"/>
    <s v="N/A"/>
    <n v="0"/>
    <n v="0"/>
    <n v="0"/>
    <n v="0"/>
    <n v="0"/>
    <n v="0"/>
    <n v="0"/>
    <n v="0"/>
    <n v="0"/>
    <n v="0"/>
    <n v="0"/>
    <n v="0"/>
    <n v="0"/>
    <s v="HOUSING OPPORTUNITY FUND"/>
    <s v="HOF OPER SMH PACIFIC CRT5"/>
    <s v="MDS HOUSING SERVICES"/>
    <s v="FACILITIES MAINTENANCE AND OPERATIONS"/>
  </r>
  <r>
    <x v="1"/>
    <s v="1118137"/>
    <s v="351232"/>
    <x v="112"/>
    <s v="5592000"/>
    <n v="2015"/>
    <x v="3"/>
    <x v="112"/>
    <n v="0"/>
    <n v="0"/>
    <n v="14063.18"/>
    <n v="0"/>
    <n v="-14063.18"/>
    <s v="N/A"/>
    <n v="-222.41"/>
    <n v="0"/>
    <n v="0"/>
    <n v="0"/>
    <n v="14285.59"/>
    <n v="0"/>
    <n v="0"/>
    <n v="0"/>
    <n v="0"/>
    <n v="0"/>
    <n v="0"/>
    <n v="0"/>
    <n v="0"/>
    <s v="HOUSING OPPORTUNITY FUND"/>
    <s v="HOF OPER PHG HUMPHRY HSE3"/>
    <s v="MDS HOUSING SERVICES"/>
    <s v="HOUSING AND COMMUNITY SERVICES"/>
  </r>
  <r>
    <x v="1"/>
    <s v="1118137"/>
    <s v="351232"/>
    <x v="112"/>
    <s v="5595000"/>
    <n v="2015"/>
    <x v="3"/>
    <x v="112"/>
    <n v="0"/>
    <n v="0"/>
    <n v="0"/>
    <n v="0"/>
    <n v="0"/>
    <s v="N/A"/>
    <n v="0"/>
    <n v="0"/>
    <n v="0"/>
    <n v="0"/>
    <n v="0"/>
    <n v="0"/>
    <n v="0"/>
    <n v="0"/>
    <n v="0"/>
    <n v="0"/>
    <n v="0"/>
    <n v="0"/>
    <n v="0"/>
    <s v="HOUSING OPPORTUNITY FUND"/>
    <s v="HOF OPER PHG HUMPHRY HSE3"/>
    <s v="MDS HOUSING SERVICES"/>
    <s v="FACILITIES MAINTENANCE AND OPERATIONS"/>
  </r>
  <r>
    <x v="1"/>
    <s v="1118138"/>
    <s v="351232"/>
    <x v="112"/>
    <s v="5595000"/>
    <n v="2015"/>
    <x v="3"/>
    <x v="112"/>
    <n v="0"/>
    <n v="0"/>
    <n v="0"/>
    <n v="0"/>
    <n v="0"/>
    <s v="N/A"/>
    <n v="0"/>
    <n v="0"/>
    <n v="0"/>
    <n v="0"/>
    <n v="0"/>
    <n v="0"/>
    <n v="0"/>
    <n v="0"/>
    <n v="0"/>
    <n v="0"/>
    <n v="0"/>
    <n v="0"/>
    <n v="0"/>
    <s v="HOUSING OPPORTUNITY FUND"/>
    <s v="HOF OPER PHG SCARGO3"/>
    <s v="MDS HOUSING SERVICES"/>
    <s v="FACILITIES MAINTENANCE AND OPERATIONS"/>
  </r>
  <r>
    <x v="1"/>
    <s v="1118143"/>
    <s v="351232"/>
    <x v="112"/>
    <s v="5595000"/>
    <n v="2015"/>
    <x v="3"/>
    <x v="112"/>
    <n v="0"/>
    <n v="0"/>
    <n v="0"/>
    <n v="0"/>
    <n v="0"/>
    <s v="N/A"/>
    <n v="0"/>
    <n v="0"/>
    <n v="0"/>
    <n v="0"/>
    <n v="0"/>
    <n v="0"/>
    <n v="0"/>
    <n v="0"/>
    <n v="0"/>
    <n v="0"/>
    <n v="0"/>
    <n v="0"/>
    <n v="0"/>
    <s v="HOUSING OPPORTUNITY FUND"/>
    <s v="HOF OPER ARC HSG WINTONIA 2013"/>
    <s v="MDS HOUSING SERVICES"/>
    <s v="FACILITIES MAINTENANCE AND OPERATIONS"/>
  </r>
  <r>
    <x v="1"/>
    <s v="1118165"/>
    <s v="351232"/>
    <x v="112"/>
    <s v="5592000"/>
    <n v="2015"/>
    <x v="3"/>
    <x v="112"/>
    <n v="0"/>
    <n v="0"/>
    <n v="49989.72"/>
    <n v="0"/>
    <n v="-49989.72"/>
    <s v="N/A"/>
    <n v="0"/>
    <n v="0"/>
    <n v="8331.9600000000009"/>
    <n v="4165.9800000000005"/>
    <n v="4165.9800000000005"/>
    <n v="4165.9800000000005"/>
    <n v="4165.9800000000005"/>
    <n v="4165.9800000000005"/>
    <n v="4165.9800000000005"/>
    <n v="4165.9800000000005"/>
    <n v="4165.9800000000005"/>
    <n v="8329.92"/>
    <n v="0"/>
    <s v="HOUSING OPPORTUNITY FUND"/>
    <s v="HOF OPER DESC SBR HSG 9324"/>
    <s v="MDS HOUSING SERVICES"/>
    <s v="HOUSING AND COMMUNITY SERVICES"/>
  </r>
  <r>
    <x v="1"/>
    <s v="1118165"/>
    <s v="351232"/>
    <x v="112"/>
    <s v="5595000"/>
    <n v="2015"/>
    <x v="3"/>
    <x v="112"/>
    <n v="0"/>
    <n v="0"/>
    <n v="0"/>
    <n v="0"/>
    <n v="0"/>
    <s v="N/A"/>
    <n v="0"/>
    <n v="0"/>
    <n v="0"/>
    <n v="0"/>
    <n v="0"/>
    <n v="0"/>
    <n v="0"/>
    <n v="0"/>
    <n v="0"/>
    <n v="0"/>
    <n v="0"/>
    <n v="0"/>
    <n v="0"/>
    <s v="HOUSING OPPORTUNITY FUND"/>
    <s v="HOF OPER DESC SBR HSG 9324"/>
    <s v="MDS HOUSING SERVICES"/>
    <s v="FACILITIES MAINTENANCE AND OPERATIONS"/>
  </r>
  <r>
    <x v="1"/>
    <s v="1118166"/>
    <s v="351232"/>
    <x v="112"/>
    <s v="0000000"/>
    <n v="2015"/>
    <x v="3"/>
    <x v="112"/>
    <n v="0"/>
    <n v="0"/>
    <n v="0"/>
    <n v="0"/>
    <n v="0"/>
    <s v="N/A"/>
    <n v="0"/>
    <n v="0"/>
    <n v="0"/>
    <n v="0"/>
    <n v="0"/>
    <n v="0"/>
    <n v="0"/>
    <n v="0"/>
    <n v="0"/>
    <n v="0"/>
    <n v="0"/>
    <n v="0"/>
    <n v="0"/>
    <s v="HOUSING OPPORTUNITY FUND"/>
    <s v="HOF OPER SOUND MENTAL HEALTH9"/>
    <s v="MDS HOUSING SERVICES"/>
    <s v="Default"/>
  </r>
  <r>
    <x v="1"/>
    <s v="1118166"/>
    <s v="351232"/>
    <x v="112"/>
    <s v="5592000"/>
    <n v="2015"/>
    <x v="3"/>
    <x v="112"/>
    <n v="0"/>
    <n v="0"/>
    <n v="149965.85"/>
    <n v="0"/>
    <n v="-149965.85"/>
    <s v="N/A"/>
    <n v="0"/>
    <n v="0"/>
    <n v="0"/>
    <n v="0"/>
    <n v="28771.850000000002"/>
    <n v="0"/>
    <n v="0"/>
    <n v="0"/>
    <n v="0"/>
    <n v="80796"/>
    <n v="0"/>
    <n v="40398"/>
    <n v="0"/>
    <s v="HOUSING OPPORTUNITY FUND"/>
    <s v="HOF OPER SOUND MENTAL HEALTH9"/>
    <s v="MDS HOUSING SERVICES"/>
    <s v="HOUSING AND COMMUNITY SERVICES"/>
  </r>
  <r>
    <x v="1"/>
    <s v="1118166"/>
    <s v="351232"/>
    <x v="112"/>
    <s v="5595000"/>
    <n v="2015"/>
    <x v="3"/>
    <x v="112"/>
    <n v="0"/>
    <n v="0"/>
    <n v="0"/>
    <n v="0"/>
    <n v="0"/>
    <s v="N/A"/>
    <n v="0"/>
    <n v="0"/>
    <n v="0"/>
    <n v="0"/>
    <n v="0"/>
    <n v="0"/>
    <n v="0"/>
    <n v="0"/>
    <n v="0"/>
    <n v="0"/>
    <n v="0"/>
    <n v="0"/>
    <n v="0"/>
    <s v="HOUSING OPPORTUNITY FUND"/>
    <s v="HOF OPER SOUND MENTAL HEALTH9"/>
    <s v="MDS HOUSING SERVICES"/>
    <s v="FACILITIES MAINTENANCE AND OPERATIONS"/>
  </r>
  <r>
    <x v="1"/>
    <s v="1118168"/>
    <s v="351232"/>
    <x v="112"/>
    <s v="5592000"/>
    <n v="2015"/>
    <x v="3"/>
    <x v="112"/>
    <n v="0"/>
    <n v="0"/>
    <n v="17487.09"/>
    <n v="0"/>
    <n v="-17487.09"/>
    <s v="N/A"/>
    <n v="0"/>
    <n v="0"/>
    <n v="0"/>
    <n v="8492"/>
    <n v="0"/>
    <n v="0"/>
    <n v="8492"/>
    <n v="0"/>
    <n v="0"/>
    <n v="503.09000000000003"/>
    <n v="0"/>
    <n v="0"/>
    <n v="0"/>
    <s v="HOUSING OPPORTUNITY FUND"/>
    <s v="HOF OPER TRANS RES MDS 152"/>
    <s v="MDS HOUSING SERVICES"/>
    <s v="HOUSING AND COMMUNITY SERVICES"/>
  </r>
  <r>
    <x v="1"/>
    <s v="1118168"/>
    <s v="351232"/>
    <x v="112"/>
    <s v="5595000"/>
    <n v="2015"/>
    <x v="3"/>
    <x v="112"/>
    <n v="0"/>
    <n v="0"/>
    <n v="0"/>
    <n v="0"/>
    <n v="0"/>
    <s v="N/A"/>
    <n v="0"/>
    <n v="0"/>
    <n v="0"/>
    <n v="0"/>
    <n v="0"/>
    <n v="0"/>
    <n v="0"/>
    <n v="0"/>
    <n v="0"/>
    <n v="0"/>
    <n v="0"/>
    <n v="0"/>
    <n v="0"/>
    <s v="HOUSING OPPORTUNITY FUND"/>
    <s v="HOF OPER TRANS RES MDS 152"/>
    <s v="MDS HOUSING SERVICES"/>
    <s v="FACILITIES MAINTENANCE AND OPERATIONS"/>
  </r>
  <r>
    <x v="1"/>
    <s v="1118169"/>
    <s v="351232"/>
    <x v="112"/>
    <s v="5592000"/>
    <n v="2015"/>
    <x v="3"/>
    <x v="112"/>
    <n v="0"/>
    <n v="0"/>
    <n v="112296"/>
    <n v="0"/>
    <n v="-112296"/>
    <s v="N/A"/>
    <n v="0"/>
    <n v="0"/>
    <n v="18716"/>
    <n v="9358"/>
    <n v="0"/>
    <n v="18716"/>
    <n v="9358"/>
    <n v="9358"/>
    <n v="9358"/>
    <n v="9358"/>
    <n v="9358"/>
    <n v="18716"/>
    <n v="0"/>
    <s v="HOUSING OPPORTUNITY FUND"/>
    <s v="HOF OPER EVRGRN TS REACH 9324"/>
    <s v="MDS HOUSING SERVICES"/>
    <s v="HOUSING AND COMMUNITY SERVICES"/>
  </r>
  <r>
    <x v="1"/>
    <s v="1118169"/>
    <s v="351232"/>
    <x v="112"/>
    <s v="5595000"/>
    <n v="2015"/>
    <x v="3"/>
    <x v="112"/>
    <n v="0"/>
    <n v="0"/>
    <n v="0"/>
    <n v="0"/>
    <n v="0"/>
    <s v="N/A"/>
    <n v="0"/>
    <n v="0"/>
    <n v="0"/>
    <n v="0"/>
    <n v="0"/>
    <n v="0"/>
    <n v="0"/>
    <n v="0"/>
    <n v="0"/>
    <n v="0"/>
    <n v="0"/>
    <n v="0"/>
    <n v="0"/>
    <s v="HOUSING OPPORTUNITY FUND"/>
    <s v="HOF OPER EVRGRN TS REACH 9324"/>
    <s v="MDS HOUSING SERVICES"/>
    <s v="FACILITIES MAINTENANCE AND OPERATIONS"/>
  </r>
  <r>
    <x v="1"/>
    <s v="1118170"/>
    <s v="351232"/>
    <x v="112"/>
    <s v="5592000"/>
    <n v="2015"/>
    <x v="3"/>
    <x v="112"/>
    <n v="0"/>
    <n v="0"/>
    <n v="30918.66"/>
    <n v="0"/>
    <n v="-30918.66"/>
    <s v="N/A"/>
    <n v="0"/>
    <n v="0"/>
    <n v="0"/>
    <n v="0"/>
    <n v="6035.08"/>
    <n v="0"/>
    <n v="7282.2"/>
    <n v="0"/>
    <n v="0"/>
    <n v="0"/>
    <n v="0"/>
    <n v="17601.38"/>
    <n v="0"/>
    <s v="HOUSING OPPORTUNITY FUND"/>
    <s v="HOF OPER HBVW HSG FIRST 9324"/>
    <s v="MDS HOUSING SERVICES"/>
    <s v="HOUSING AND COMMUNITY SERVICES"/>
  </r>
  <r>
    <x v="1"/>
    <s v="1118170"/>
    <s v="351232"/>
    <x v="112"/>
    <s v="5595000"/>
    <n v="2015"/>
    <x v="3"/>
    <x v="112"/>
    <n v="0"/>
    <n v="0"/>
    <n v="0"/>
    <n v="0"/>
    <n v="0"/>
    <s v="N/A"/>
    <n v="0"/>
    <n v="0"/>
    <n v="0"/>
    <n v="0"/>
    <n v="0"/>
    <n v="0"/>
    <n v="0"/>
    <n v="0"/>
    <n v="0"/>
    <n v="0"/>
    <n v="0"/>
    <n v="0"/>
    <n v="0"/>
    <s v="HOUSING OPPORTUNITY FUND"/>
    <s v="HOF OPER HBVW HSG FIRST 9324"/>
    <s v="MDS HOUSING SERVICES"/>
    <s v="FACILITIES MAINTENANCE AND OPERATIONS"/>
  </r>
  <r>
    <x v="1"/>
    <s v="1118171"/>
    <s v="351232"/>
    <x v="112"/>
    <s v="5592000"/>
    <n v="2015"/>
    <x v="3"/>
    <x v="112"/>
    <n v="0"/>
    <n v="0"/>
    <n v="161527.26"/>
    <n v="0"/>
    <n v="-161527.26"/>
    <s v="N/A"/>
    <n v="-17858.64"/>
    <n v="17858.64"/>
    <n v="32046.45"/>
    <n v="0"/>
    <n v="0"/>
    <n v="37334.959999999999"/>
    <n v="11291.33"/>
    <n v="11230.16"/>
    <n v="12569.78"/>
    <n v="0"/>
    <n v="25986.16"/>
    <n v="31068.420000000002"/>
    <n v="0"/>
    <s v="HOUSING OPPORTUNITY FUND"/>
    <s v="HOF OPER MIDD RENTAL ASSIST"/>
    <s v="MDS HOUSING SERVICES"/>
    <s v="HOUSING AND COMMUNITY SERVICES"/>
  </r>
  <r>
    <x v="1"/>
    <s v="1118171"/>
    <s v="351232"/>
    <x v="112"/>
    <s v="5595000"/>
    <n v="2015"/>
    <x v="3"/>
    <x v="112"/>
    <n v="0"/>
    <n v="0"/>
    <n v="0"/>
    <n v="0"/>
    <n v="0"/>
    <s v="N/A"/>
    <n v="0"/>
    <n v="0"/>
    <n v="0"/>
    <n v="0"/>
    <n v="0"/>
    <n v="0"/>
    <n v="0"/>
    <n v="0"/>
    <n v="0"/>
    <n v="0"/>
    <n v="0"/>
    <n v="0"/>
    <n v="0"/>
    <s v="HOUSING OPPORTUNITY FUND"/>
    <s v="HOF OPER MIDD RENTAL ASSIST"/>
    <s v="MDS HOUSING SERVICES"/>
    <s v="FACILITIES MAINTENANCE AND OPERATIONS"/>
  </r>
  <r>
    <x v="1"/>
    <s v="1118177"/>
    <s v="351231"/>
    <x v="38"/>
    <s v="5595000"/>
    <n v="2015"/>
    <x v="3"/>
    <x v="38"/>
    <n v="0"/>
    <n v="0"/>
    <n v="0"/>
    <n v="0"/>
    <n v="0"/>
    <s v="N/A"/>
    <n v="0"/>
    <n v="0"/>
    <n v="0"/>
    <n v="0"/>
    <n v="0"/>
    <n v="0"/>
    <n v="0"/>
    <n v="0"/>
    <n v="0"/>
    <n v="0"/>
    <n v="0"/>
    <n v="0"/>
    <n v="0"/>
    <s v="HOUSING OPPORTUNITY FUND"/>
    <s v="HOF OPER HOF MIDD ADMIN"/>
    <s v="MIDD HOUSING CAPITAL"/>
    <s v="FACILITIES MAINTENANCE AND OPERATIONS"/>
  </r>
  <r>
    <x v="1"/>
    <s v="1118177"/>
    <s v="351231"/>
    <x v="70"/>
    <s v="5595000"/>
    <n v="2015"/>
    <x v="3"/>
    <x v="70"/>
    <n v="0"/>
    <n v="0"/>
    <n v="0"/>
    <n v="0"/>
    <n v="0"/>
    <s v="N/A"/>
    <n v="0"/>
    <n v="0"/>
    <n v="0"/>
    <n v="0"/>
    <n v="0"/>
    <n v="0"/>
    <n v="0"/>
    <n v="0"/>
    <n v="0"/>
    <n v="0"/>
    <n v="0"/>
    <n v="0"/>
    <n v="0"/>
    <s v="HOUSING OPPORTUNITY FUND"/>
    <s v="HOF OPER HOF MIDD ADMIN"/>
    <s v="MIDD HOUSING CAPITAL"/>
    <s v="FACILITIES MAINTENANCE AND OPERATIONS"/>
  </r>
  <r>
    <x v="1"/>
    <s v="1118177"/>
    <s v="351231"/>
    <x v="71"/>
    <s v="5595000"/>
    <n v="2015"/>
    <x v="3"/>
    <x v="71"/>
    <n v="0"/>
    <n v="0"/>
    <n v="0"/>
    <n v="0"/>
    <n v="0"/>
    <s v="N/A"/>
    <n v="0"/>
    <n v="0"/>
    <n v="0"/>
    <n v="0"/>
    <n v="0"/>
    <n v="0"/>
    <n v="0"/>
    <n v="0"/>
    <n v="0"/>
    <n v="0"/>
    <n v="0"/>
    <n v="0"/>
    <n v="0"/>
    <s v="HOUSING OPPORTUNITY FUND"/>
    <s v="HOF OPER HOF MIDD ADMIN"/>
    <s v="MIDD HOUSING CAPITAL"/>
    <s v="FACILITIES MAINTENANCE AND OPERATIONS"/>
  </r>
  <r>
    <x v="1"/>
    <s v="1118177"/>
    <s v="351231"/>
    <x v="72"/>
    <s v="5595000"/>
    <n v="2015"/>
    <x v="3"/>
    <x v="72"/>
    <n v="0"/>
    <n v="0"/>
    <n v="0"/>
    <n v="0"/>
    <n v="0"/>
    <s v="N/A"/>
    <n v="0"/>
    <n v="0"/>
    <n v="0"/>
    <n v="0"/>
    <n v="0"/>
    <n v="0"/>
    <n v="0"/>
    <n v="0"/>
    <n v="0"/>
    <n v="0"/>
    <n v="0"/>
    <n v="0"/>
    <n v="0"/>
    <s v="HOUSING OPPORTUNITY FUND"/>
    <s v="HOF OPER HOF MIDD ADMIN"/>
    <s v="MIDD HOUSING CAPITAL"/>
    <s v="FACILITIES MAINTENANCE AND OPERATIONS"/>
  </r>
  <r>
    <x v="1"/>
    <s v="1118177"/>
    <s v="351231"/>
    <x v="110"/>
    <s v="5595000"/>
    <n v="2015"/>
    <x v="3"/>
    <x v="110"/>
    <n v="0"/>
    <n v="0"/>
    <n v="0"/>
    <n v="0"/>
    <n v="0"/>
    <s v="N/A"/>
    <n v="0"/>
    <n v="0"/>
    <n v="0"/>
    <n v="0"/>
    <n v="0"/>
    <n v="0"/>
    <n v="0"/>
    <n v="0"/>
    <n v="0"/>
    <n v="0"/>
    <n v="0"/>
    <n v="0"/>
    <n v="0"/>
    <s v="HOUSING OPPORTUNITY FUND"/>
    <s v="HOF OPER HOF MIDD ADMIN"/>
    <s v="MIDD HOUSING CAPITAL"/>
    <s v="FACILITIES MAINTENANCE AND OPERATIONS"/>
  </r>
  <r>
    <x v="1"/>
    <s v="1118177"/>
    <s v="351231"/>
    <x v="53"/>
    <s v="5595000"/>
    <n v="2015"/>
    <x v="3"/>
    <x v="53"/>
    <n v="0"/>
    <n v="0"/>
    <n v="0"/>
    <n v="0"/>
    <n v="0"/>
    <s v="N/A"/>
    <n v="0"/>
    <n v="0"/>
    <n v="0"/>
    <n v="0"/>
    <n v="0"/>
    <n v="0"/>
    <n v="0"/>
    <n v="0"/>
    <n v="0"/>
    <n v="0"/>
    <n v="0"/>
    <n v="0"/>
    <n v="0"/>
    <s v="HOUSING OPPORTUNITY FUND"/>
    <s v="HOF OPER HOF MIDD ADMIN"/>
    <s v="MIDD HOUSING CAPITAL"/>
    <s v="FACILITIES MAINTENANCE AND OPERATIONS"/>
  </r>
  <r>
    <x v="1"/>
    <s v="1118177"/>
    <s v="351231"/>
    <x v="54"/>
    <s v="5595000"/>
    <n v="2015"/>
    <x v="3"/>
    <x v="54"/>
    <n v="0"/>
    <n v="0"/>
    <n v="0"/>
    <n v="0"/>
    <n v="0"/>
    <s v="N/A"/>
    <n v="0"/>
    <n v="0"/>
    <n v="0"/>
    <n v="0"/>
    <n v="0"/>
    <n v="0"/>
    <n v="0"/>
    <n v="0"/>
    <n v="0"/>
    <n v="0"/>
    <n v="0"/>
    <n v="0"/>
    <n v="0"/>
    <s v="HOUSING OPPORTUNITY FUND"/>
    <s v="HOF OPER HOF MIDD ADMIN"/>
    <s v="MIDD HOUSING CAPITAL"/>
    <s v="FACILITIES MAINTENANCE AND OPERATIONS"/>
  </r>
  <r>
    <x v="1"/>
    <s v="1118191"/>
    <s v="351020"/>
    <x v="204"/>
    <s v="0000000"/>
    <n v="2015"/>
    <x v="4"/>
    <x v="203"/>
    <n v="0"/>
    <n v="0"/>
    <n v="0"/>
    <n v="0"/>
    <n v="0"/>
    <s v="N/A"/>
    <n v="0"/>
    <n v="0"/>
    <n v="0"/>
    <n v="0"/>
    <n v="0"/>
    <n v="0"/>
    <n v="0"/>
    <n v="0"/>
    <n v="0"/>
    <n v="0"/>
    <n v="0"/>
    <n v="0"/>
    <n v="0"/>
    <s v="HOUSING OPPORTUNITY FUND"/>
    <s v="HOF OPER RAHP HSG CAPITAL 3323"/>
    <s v="RAHP HSG CAPITAL"/>
    <s v="Default"/>
  </r>
  <r>
    <x v="1"/>
    <s v="1118192"/>
    <s v="351020"/>
    <x v="38"/>
    <s v="5592000"/>
    <n v="2015"/>
    <x v="3"/>
    <x v="38"/>
    <n v="0"/>
    <n v="0"/>
    <n v="24332.04"/>
    <n v="0"/>
    <n v="-24332.04"/>
    <s v="N/A"/>
    <n v="2222.58"/>
    <n v="1996.3300000000002"/>
    <n v="2089.9900000000002"/>
    <n v="2227.96"/>
    <n v="2076.88"/>
    <n v="1790.51"/>
    <n v="2938.42"/>
    <n v="1442.03"/>
    <n v="2256.54"/>
    <n v="2316.37"/>
    <n v="2037.88"/>
    <n v="936.55000000000007"/>
    <n v="0"/>
    <s v="HOUSING OPPORTUNITY FUND"/>
    <s v="HOF OPER RAHP CAP ADMN"/>
    <s v="RAHP HSG CAPITAL"/>
    <s v="HOUSING AND COMMUNITY SERVICES"/>
  </r>
  <r>
    <x v="1"/>
    <s v="1118192"/>
    <s v="351020"/>
    <x v="38"/>
    <s v="5595000"/>
    <n v="2015"/>
    <x v="3"/>
    <x v="38"/>
    <n v="0"/>
    <n v="0"/>
    <n v="0"/>
    <n v="0"/>
    <n v="0"/>
    <s v="N/A"/>
    <n v="0"/>
    <n v="0"/>
    <n v="0"/>
    <n v="0"/>
    <n v="0"/>
    <n v="0"/>
    <n v="0"/>
    <n v="0"/>
    <n v="0"/>
    <n v="0"/>
    <n v="0"/>
    <n v="0"/>
    <n v="0"/>
    <s v="HOUSING OPPORTUNITY FUND"/>
    <s v="HOF OPER RAHP CAP ADMN"/>
    <s v="RAHP HSG CAPITAL"/>
    <s v="FACILITIES MAINTENANCE AND OPERATIONS"/>
  </r>
  <r>
    <x v="1"/>
    <s v="1118192"/>
    <s v="351020"/>
    <x v="105"/>
    <s v="5595000"/>
    <n v="2015"/>
    <x v="3"/>
    <x v="105"/>
    <n v="0"/>
    <n v="0"/>
    <n v="0"/>
    <n v="0"/>
    <n v="0"/>
    <s v="N/A"/>
    <n v="0"/>
    <n v="0"/>
    <n v="0"/>
    <n v="0"/>
    <n v="0"/>
    <n v="0"/>
    <n v="0"/>
    <n v="0"/>
    <n v="0"/>
    <n v="0"/>
    <n v="0"/>
    <n v="0"/>
    <n v="0"/>
    <s v="HOUSING OPPORTUNITY FUND"/>
    <s v="HOF OPER RAHP CAP ADMN"/>
    <s v="RAHP HSG CAPITAL"/>
    <s v="FACILITIES MAINTENANCE AND OPERATIONS"/>
  </r>
  <r>
    <x v="1"/>
    <s v="1118192"/>
    <s v="351020"/>
    <x v="70"/>
    <s v="5592000"/>
    <n v="2015"/>
    <x v="3"/>
    <x v="70"/>
    <n v="0"/>
    <n v="0"/>
    <n v="4930.1400000000003"/>
    <n v="0"/>
    <n v="-4930.1400000000003"/>
    <s v="N/A"/>
    <n v="0"/>
    <n v="0"/>
    <n v="1342.17"/>
    <n v="467.99"/>
    <n v="0"/>
    <n v="831.55000000000007"/>
    <n v="0"/>
    <n v="0"/>
    <n v="735.2"/>
    <n v="963.66"/>
    <n v="0"/>
    <n v="589.57000000000005"/>
    <n v="0"/>
    <s v="HOUSING OPPORTUNITY FUND"/>
    <s v="HOF OPER RAHP CAP ADMN"/>
    <s v="RAHP HSG CAPITAL"/>
    <s v="HOUSING AND COMMUNITY SERVICES"/>
  </r>
  <r>
    <x v="1"/>
    <s v="1118192"/>
    <s v="351020"/>
    <x v="70"/>
    <s v="5595000"/>
    <n v="2015"/>
    <x v="3"/>
    <x v="70"/>
    <n v="0"/>
    <n v="0"/>
    <n v="0"/>
    <n v="0"/>
    <n v="0"/>
    <s v="N/A"/>
    <n v="0"/>
    <n v="0"/>
    <n v="0"/>
    <n v="0"/>
    <n v="0"/>
    <n v="0"/>
    <n v="0"/>
    <n v="0"/>
    <n v="0"/>
    <n v="0"/>
    <n v="0"/>
    <n v="0"/>
    <n v="0"/>
    <s v="HOUSING OPPORTUNITY FUND"/>
    <s v="HOF OPER RAHP CAP ADMN"/>
    <s v="RAHP HSG CAPITAL"/>
    <s v="FACILITIES MAINTENANCE AND OPERATIONS"/>
  </r>
  <r>
    <x v="1"/>
    <s v="1118192"/>
    <s v="351020"/>
    <x v="71"/>
    <s v="5592000"/>
    <n v="2015"/>
    <x v="3"/>
    <x v="71"/>
    <n v="0"/>
    <n v="0"/>
    <n v="1849.32"/>
    <n v="0"/>
    <n v="-1849.32"/>
    <s v="N/A"/>
    <n v="0"/>
    <n v="0"/>
    <n v="411.73"/>
    <n v="253.57"/>
    <n v="0"/>
    <n v="293.23"/>
    <n v="0"/>
    <n v="0"/>
    <n v="331.76"/>
    <n v="255.56"/>
    <n v="0"/>
    <n v="303.47000000000003"/>
    <n v="0"/>
    <s v="HOUSING OPPORTUNITY FUND"/>
    <s v="HOF OPER RAHP CAP ADMN"/>
    <s v="RAHP HSG CAPITAL"/>
    <s v="HOUSING AND COMMUNITY SERVICES"/>
  </r>
  <r>
    <x v="1"/>
    <s v="1118192"/>
    <s v="351020"/>
    <x v="71"/>
    <s v="5595000"/>
    <n v="2015"/>
    <x v="3"/>
    <x v="71"/>
    <n v="0"/>
    <n v="0"/>
    <n v="0"/>
    <n v="0"/>
    <n v="0"/>
    <s v="N/A"/>
    <n v="0"/>
    <n v="0"/>
    <n v="0"/>
    <n v="0"/>
    <n v="0"/>
    <n v="0"/>
    <n v="0"/>
    <n v="0"/>
    <n v="0"/>
    <n v="0"/>
    <n v="0"/>
    <n v="0"/>
    <n v="0"/>
    <s v="HOUSING OPPORTUNITY FUND"/>
    <s v="HOF OPER RAHP CAP ADMN"/>
    <s v="RAHP HSG CAPITAL"/>
    <s v="FACILITIES MAINTENANCE AND OPERATIONS"/>
  </r>
  <r>
    <x v="1"/>
    <s v="1118192"/>
    <s v="351020"/>
    <x v="72"/>
    <s v="5592000"/>
    <n v="2015"/>
    <x v="3"/>
    <x v="72"/>
    <n v="0"/>
    <n v="0"/>
    <n v="2467.16"/>
    <n v="0"/>
    <n v="-2467.16"/>
    <s v="N/A"/>
    <n v="0"/>
    <n v="0"/>
    <n v="500.91"/>
    <n v="307.79000000000002"/>
    <n v="0"/>
    <n v="356.19"/>
    <n v="0"/>
    <n v="0"/>
    <n v="477.85"/>
    <n v="377.97"/>
    <n v="0"/>
    <n v="446.45"/>
    <n v="0"/>
    <s v="HOUSING OPPORTUNITY FUND"/>
    <s v="HOF OPER RAHP CAP ADMN"/>
    <s v="RAHP HSG CAPITAL"/>
    <s v="HOUSING AND COMMUNITY SERVICES"/>
  </r>
  <r>
    <x v="1"/>
    <s v="1118192"/>
    <s v="351020"/>
    <x v="72"/>
    <s v="5595000"/>
    <n v="2015"/>
    <x v="3"/>
    <x v="72"/>
    <n v="0"/>
    <n v="0"/>
    <n v="0"/>
    <n v="0"/>
    <n v="0"/>
    <s v="N/A"/>
    <n v="0"/>
    <n v="0"/>
    <n v="0"/>
    <n v="0"/>
    <n v="0"/>
    <n v="0"/>
    <n v="0"/>
    <n v="0"/>
    <n v="0"/>
    <n v="0"/>
    <n v="0"/>
    <n v="0"/>
    <n v="0"/>
    <s v="HOUSING OPPORTUNITY FUND"/>
    <s v="HOF OPER RAHP CAP ADMN"/>
    <s v="RAHP HSG CAPITAL"/>
    <s v="FACILITIES MAINTENANCE AND OPERATIONS"/>
  </r>
  <r>
    <x v="1"/>
    <s v="1118192"/>
    <s v="351020"/>
    <x v="74"/>
    <s v="5595000"/>
    <n v="2015"/>
    <x v="3"/>
    <x v="74"/>
    <n v="0"/>
    <n v="0"/>
    <n v="0"/>
    <n v="0"/>
    <n v="0"/>
    <s v="N/A"/>
    <n v="0"/>
    <n v="0"/>
    <n v="0"/>
    <n v="0"/>
    <n v="0"/>
    <n v="0"/>
    <n v="0"/>
    <n v="0"/>
    <n v="0"/>
    <n v="0"/>
    <n v="0"/>
    <n v="0"/>
    <n v="0"/>
    <s v="HOUSING OPPORTUNITY FUND"/>
    <s v="HOF OPER RAHP CAP ADMN"/>
    <s v="RAHP HSG CAPITAL"/>
    <s v="FACILITIES MAINTENANCE AND OPERATIONS"/>
  </r>
  <r>
    <x v="1"/>
    <s v="1118192"/>
    <s v="351020"/>
    <x v="205"/>
    <s v="5595000"/>
    <n v="2015"/>
    <x v="3"/>
    <x v="204"/>
    <n v="0"/>
    <n v="0"/>
    <n v="0"/>
    <n v="0"/>
    <n v="0"/>
    <s v="N/A"/>
    <n v="0"/>
    <n v="0"/>
    <n v="0"/>
    <n v="0"/>
    <n v="0"/>
    <n v="0"/>
    <n v="0"/>
    <n v="0"/>
    <n v="0"/>
    <n v="0"/>
    <n v="0"/>
    <n v="0"/>
    <n v="0"/>
    <s v="HOUSING OPPORTUNITY FUND"/>
    <s v="HOF OPER RAHP CAP ADMN"/>
    <s v="RAHP HSG CAPITAL"/>
    <s v="FACILITIES MAINTENANCE AND OPERATIONS"/>
  </r>
  <r>
    <x v="1"/>
    <s v="1118192"/>
    <s v="351020"/>
    <x v="108"/>
    <s v="5592000"/>
    <n v="2015"/>
    <x v="3"/>
    <x v="108"/>
    <n v="0"/>
    <n v="0"/>
    <n v="0"/>
    <n v="0"/>
    <n v="0"/>
    <s v="N/A"/>
    <n v="0"/>
    <n v="0"/>
    <n v="0"/>
    <n v="0"/>
    <n v="0"/>
    <n v="0"/>
    <n v="0"/>
    <n v="0"/>
    <n v="0"/>
    <n v="0"/>
    <n v="0"/>
    <n v="0"/>
    <n v="0"/>
    <s v="HOUSING OPPORTUNITY FUND"/>
    <s v="HOF OPER RAHP CAP ADMN"/>
    <s v="RAHP HSG CAPITAL"/>
    <s v="HOUSING AND COMMUNITY SERVICES"/>
  </r>
  <r>
    <x v="1"/>
    <s v="1118192"/>
    <s v="351020"/>
    <x v="108"/>
    <s v="5595000"/>
    <n v="2015"/>
    <x v="3"/>
    <x v="108"/>
    <n v="0"/>
    <n v="0"/>
    <n v="0"/>
    <n v="0"/>
    <n v="0"/>
    <s v="N/A"/>
    <n v="0"/>
    <n v="0"/>
    <n v="0"/>
    <n v="0"/>
    <n v="0"/>
    <n v="0"/>
    <n v="0"/>
    <n v="0"/>
    <n v="0"/>
    <n v="0"/>
    <n v="0"/>
    <n v="0"/>
    <n v="0"/>
    <s v="HOUSING OPPORTUNITY FUND"/>
    <s v="HOF OPER RAHP CAP ADMN"/>
    <s v="RAHP HSG CAPITAL"/>
    <s v="FACILITIES MAINTENANCE AND OPERATIONS"/>
  </r>
  <r>
    <x v="1"/>
    <s v="1118192"/>
    <s v="351020"/>
    <x v="137"/>
    <s v="5595000"/>
    <n v="2015"/>
    <x v="3"/>
    <x v="137"/>
    <n v="0"/>
    <n v="0"/>
    <n v="0"/>
    <n v="0"/>
    <n v="0"/>
    <s v="N/A"/>
    <n v="0"/>
    <n v="0"/>
    <n v="0"/>
    <n v="0"/>
    <n v="0"/>
    <n v="0"/>
    <n v="0"/>
    <n v="0"/>
    <n v="0"/>
    <n v="0"/>
    <n v="0"/>
    <n v="0"/>
    <n v="0"/>
    <s v="HOUSING OPPORTUNITY FUND"/>
    <s v="HOF OPER RAHP CAP ADMN"/>
    <s v="RAHP HSG CAPITAL"/>
    <s v="FACILITIES MAINTENANCE AND OPERATIONS"/>
  </r>
  <r>
    <x v="1"/>
    <s v="1118192"/>
    <s v="351020"/>
    <x v="132"/>
    <s v="5592000"/>
    <n v="2015"/>
    <x v="3"/>
    <x v="132"/>
    <n v="0"/>
    <n v="0"/>
    <n v="120.33"/>
    <n v="0"/>
    <n v="-120.33"/>
    <s v="N/A"/>
    <n v="0"/>
    <n v="0"/>
    <n v="0"/>
    <n v="120.33"/>
    <n v="0"/>
    <n v="0"/>
    <n v="0"/>
    <n v="0"/>
    <n v="0"/>
    <n v="0"/>
    <n v="0"/>
    <n v="0"/>
    <n v="0"/>
    <s v="HOUSING OPPORTUNITY FUND"/>
    <s v="HOF OPER RAHP CAP ADMN"/>
    <s v="RAHP HSG CAPITAL"/>
    <s v="HOUSING AND COMMUNITY SERVICES"/>
  </r>
  <r>
    <x v="1"/>
    <s v="1118192"/>
    <s v="351020"/>
    <x v="165"/>
    <s v="5595000"/>
    <n v="2015"/>
    <x v="3"/>
    <x v="164"/>
    <n v="0"/>
    <n v="0"/>
    <n v="0"/>
    <n v="0"/>
    <n v="0"/>
    <s v="N/A"/>
    <n v="0"/>
    <n v="0"/>
    <n v="0"/>
    <n v="0"/>
    <n v="0"/>
    <n v="0"/>
    <n v="0"/>
    <n v="0"/>
    <n v="0"/>
    <n v="0"/>
    <n v="0"/>
    <n v="0"/>
    <n v="0"/>
    <s v="HOUSING OPPORTUNITY FUND"/>
    <s v="HOF OPER RAHP CAP ADMN"/>
    <s v="RAHP HSG CAPITAL"/>
    <s v="FACILITIES MAINTENANCE AND OPERATIONS"/>
  </r>
  <r>
    <x v="1"/>
    <s v="1118192"/>
    <s v="351020"/>
    <x v="152"/>
    <s v="5595000"/>
    <n v="2015"/>
    <x v="3"/>
    <x v="151"/>
    <n v="0"/>
    <n v="0"/>
    <n v="0"/>
    <n v="0"/>
    <n v="0"/>
    <s v="N/A"/>
    <n v="0"/>
    <n v="0"/>
    <n v="0"/>
    <n v="0"/>
    <n v="0"/>
    <n v="0"/>
    <n v="0"/>
    <n v="0"/>
    <n v="0"/>
    <n v="0"/>
    <n v="0"/>
    <n v="0"/>
    <n v="0"/>
    <s v="HOUSING OPPORTUNITY FUND"/>
    <s v="HOF OPER RAHP CAP ADMN"/>
    <s v="RAHP HSG CAPITAL"/>
    <s v="FACILITIES MAINTENANCE AND OPERATIONS"/>
  </r>
  <r>
    <x v="1"/>
    <s v="1118192"/>
    <s v="351020"/>
    <x v="76"/>
    <s v="5595000"/>
    <n v="2015"/>
    <x v="3"/>
    <x v="76"/>
    <n v="0"/>
    <n v="0"/>
    <n v="0"/>
    <n v="0"/>
    <n v="0"/>
    <s v="N/A"/>
    <n v="0"/>
    <n v="0"/>
    <n v="0"/>
    <n v="0"/>
    <n v="0"/>
    <n v="0"/>
    <n v="0"/>
    <n v="0"/>
    <n v="0"/>
    <n v="0"/>
    <n v="0"/>
    <n v="0"/>
    <n v="0"/>
    <s v="HOUSING OPPORTUNITY FUND"/>
    <s v="HOF OPER RAHP CAP ADMN"/>
    <s v="RAHP HSG CAPITAL"/>
    <s v="FACILITIES MAINTENANCE AND OPERATIONS"/>
  </r>
  <r>
    <x v="1"/>
    <s v="1118192"/>
    <s v="351020"/>
    <x v="42"/>
    <s v="5595000"/>
    <n v="2015"/>
    <x v="3"/>
    <x v="42"/>
    <n v="0"/>
    <n v="0"/>
    <n v="0"/>
    <n v="0"/>
    <n v="0"/>
    <s v="N/A"/>
    <n v="0"/>
    <n v="0"/>
    <n v="0"/>
    <n v="0"/>
    <n v="0"/>
    <n v="0"/>
    <n v="0"/>
    <n v="0"/>
    <n v="0"/>
    <n v="0"/>
    <n v="0"/>
    <n v="0"/>
    <n v="0"/>
    <s v="HOUSING OPPORTUNITY FUND"/>
    <s v="HOF OPER RAHP CAP ADMN"/>
    <s v="RAHP HSG CAPITAL"/>
    <s v="FACILITIES MAINTENANCE AND OPERATIONS"/>
  </r>
  <r>
    <x v="1"/>
    <s v="1118192"/>
    <s v="351020"/>
    <x v="82"/>
    <s v="5592000"/>
    <n v="2015"/>
    <x v="3"/>
    <x v="82"/>
    <n v="0"/>
    <n v="0"/>
    <n v="50.550000000000004"/>
    <n v="0"/>
    <n v="-50.550000000000004"/>
    <s v="N/A"/>
    <n v="0"/>
    <n v="0"/>
    <n v="0"/>
    <n v="16.98"/>
    <n v="0"/>
    <n v="11.28"/>
    <n v="0"/>
    <n v="0"/>
    <n v="5.5600000000000005"/>
    <n v="16.73"/>
    <n v="0"/>
    <n v="0"/>
    <n v="0"/>
    <s v="HOUSING OPPORTUNITY FUND"/>
    <s v="HOF OPER RAHP CAP ADMN"/>
    <s v="RAHP HSG CAPITAL"/>
    <s v="HOUSING AND COMMUNITY SERVICES"/>
  </r>
  <r>
    <x v="1"/>
    <s v="1118192"/>
    <s v="351020"/>
    <x v="84"/>
    <s v="5592000"/>
    <n v="2015"/>
    <x v="3"/>
    <x v="84"/>
    <n v="0"/>
    <n v="0"/>
    <n v="1536.6200000000001"/>
    <n v="0"/>
    <n v="-1536.6200000000001"/>
    <s v="N/A"/>
    <n v="0"/>
    <n v="0"/>
    <n v="0"/>
    <n v="764.80000000000007"/>
    <n v="0"/>
    <n v="0"/>
    <n v="0"/>
    <n v="0"/>
    <n v="0"/>
    <n v="771.82"/>
    <n v="0"/>
    <n v="0"/>
    <n v="0"/>
    <s v="HOUSING OPPORTUNITY FUND"/>
    <s v="HOF OPER RAHP CAP ADMN"/>
    <s v="RAHP HSG CAPITAL"/>
    <s v="HOUSING AND COMMUNITY SERVICES"/>
  </r>
  <r>
    <x v="1"/>
    <s v="1118192"/>
    <s v="351020"/>
    <x v="85"/>
    <s v="5592000"/>
    <n v="2015"/>
    <x v="3"/>
    <x v="85"/>
    <n v="0"/>
    <n v="0"/>
    <n v="12436.460000000001"/>
    <n v="0"/>
    <n v="-12436.460000000001"/>
    <s v="N/A"/>
    <n v="0"/>
    <n v="0"/>
    <n v="0"/>
    <n v="4138.9800000000005"/>
    <n v="0"/>
    <n v="0"/>
    <n v="0"/>
    <n v="0"/>
    <n v="4120.4800000000005"/>
    <n v="4177"/>
    <n v="0"/>
    <n v="0"/>
    <n v="0"/>
    <s v="HOUSING OPPORTUNITY FUND"/>
    <s v="HOF OPER RAHP CAP ADMN"/>
    <s v="RAHP HSG CAPITAL"/>
    <s v="HOUSING AND COMMUNITY SERVICES"/>
  </r>
  <r>
    <x v="1"/>
    <s v="1118192"/>
    <s v="351020"/>
    <x v="86"/>
    <s v="5592000"/>
    <n v="2015"/>
    <x v="3"/>
    <x v="86"/>
    <n v="0"/>
    <n v="0"/>
    <n v="2223.84"/>
    <n v="0"/>
    <n v="-2223.84"/>
    <s v="N/A"/>
    <n v="0"/>
    <n v="0"/>
    <n v="0"/>
    <n v="1114.4100000000001"/>
    <n v="0"/>
    <n v="1109.43"/>
    <n v="0"/>
    <n v="0"/>
    <n v="0"/>
    <n v="0"/>
    <n v="0"/>
    <n v="0"/>
    <n v="0"/>
    <s v="HOUSING OPPORTUNITY FUND"/>
    <s v="HOF OPER RAHP CAP ADMN"/>
    <s v="RAHP HSG CAPITAL"/>
    <s v="HOUSING AND COMMUNITY SERVICES"/>
  </r>
  <r>
    <x v="1"/>
    <s v="1118192"/>
    <s v="351020"/>
    <x v="87"/>
    <s v="5592000"/>
    <n v="2015"/>
    <x v="3"/>
    <x v="87"/>
    <n v="0"/>
    <n v="0"/>
    <n v="9097.82"/>
    <n v="0"/>
    <n v="-9097.82"/>
    <s v="N/A"/>
    <n v="0"/>
    <n v="0"/>
    <n v="0"/>
    <n v="4528.1099999999997"/>
    <n v="0"/>
    <n v="0"/>
    <n v="0"/>
    <n v="0"/>
    <n v="0"/>
    <n v="4569.71"/>
    <n v="0"/>
    <n v="0"/>
    <n v="0"/>
    <s v="HOUSING OPPORTUNITY FUND"/>
    <s v="HOF OPER RAHP CAP ADMN"/>
    <s v="RAHP HSG CAPITAL"/>
    <s v="HOUSING AND COMMUNITY SERVICES"/>
  </r>
  <r>
    <x v="1"/>
    <s v="1118192"/>
    <s v="351020"/>
    <x v="88"/>
    <s v="5592000"/>
    <n v="2015"/>
    <x v="3"/>
    <x v="88"/>
    <n v="0"/>
    <n v="0"/>
    <n v="1217.1000000000001"/>
    <n v="0"/>
    <n v="-1217.1000000000001"/>
    <s v="N/A"/>
    <n v="0"/>
    <n v="0"/>
    <n v="0"/>
    <n v="1215.33"/>
    <n v="0"/>
    <n v="1.77"/>
    <n v="0"/>
    <n v="0"/>
    <n v="0"/>
    <n v="0"/>
    <n v="0"/>
    <n v="0"/>
    <n v="0"/>
    <s v="HOUSING OPPORTUNITY FUND"/>
    <s v="HOF OPER RAHP CAP ADMN"/>
    <s v="RAHP HSG CAPITAL"/>
    <s v="HOUSING AND COMMUNITY SERVICES"/>
  </r>
  <r>
    <x v="1"/>
    <s v="1118192"/>
    <s v="351020"/>
    <x v="89"/>
    <s v="5592000"/>
    <n v="2015"/>
    <x v="3"/>
    <x v="89"/>
    <n v="0"/>
    <n v="0"/>
    <n v="1085.24"/>
    <n v="0"/>
    <n v="-1085.24"/>
    <s v="N/A"/>
    <n v="0"/>
    <n v="0"/>
    <n v="0"/>
    <n v="360.36"/>
    <n v="0"/>
    <n v="179.38"/>
    <n v="0"/>
    <n v="0"/>
    <n v="0"/>
    <n v="545.5"/>
    <n v="0"/>
    <n v="0"/>
    <n v="0"/>
    <s v="HOUSING OPPORTUNITY FUND"/>
    <s v="HOF OPER RAHP CAP ADMN"/>
    <s v="RAHP HSG CAPITAL"/>
    <s v="HOUSING AND COMMUNITY SERVICES"/>
  </r>
  <r>
    <x v="1"/>
    <s v="1118192"/>
    <s v="351020"/>
    <x v="90"/>
    <s v="5592000"/>
    <n v="2015"/>
    <x v="3"/>
    <x v="90"/>
    <n v="0"/>
    <n v="0"/>
    <n v="28.88"/>
    <n v="0"/>
    <n v="-28.88"/>
    <s v="N/A"/>
    <n v="0"/>
    <n v="0"/>
    <n v="0"/>
    <n v="14.38"/>
    <n v="0"/>
    <n v="0"/>
    <n v="0"/>
    <n v="0"/>
    <n v="0"/>
    <n v="14.5"/>
    <n v="0"/>
    <n v="0"/>
    <n v="0"/>
    <s v="HOUSING OPPORTUNITY FUND"/>
    <s v="HOF OPER RAHP CAP ADMN"/>
    <s v="RAHP HSG CAPITAL"/>
    <s v="HOUSING AND COMMUNITY SERVICES"/>
  </r>
  <r>
    <x v="1"/>
    <s v="1118192"/>
    <s v="351020"/>
    <x v="92"/>
    <s v="5592000"/>
    <n v="2015"/>
    <x v="3"/>
    <x v="92"/>
    <n v="0"/>
    <n v="0"/>
    <n v="40.78"/>
    <n v="0"/>
    <n v="-40.78"/>
    <s v="N/A"/>
    <n v="0"/>
    <n v="0"/>
    <n v="0"/>
    <n v="20.3"/>
    <n v="0"/>
    <n v="0"/>
    <n v="0"/>
    <n v="0"/>
    <n v="0"/>
    <n v="20.48"/>
    <n v="0"/>
    <n v="0"/>
    <n v="0"/>
    <s v="HOUSING OPPORTUNITY FUND"/>
    <s v="HOF OPER RAHP CAP ADMN"/>
    <s v="RAHP HSG CAPITAL"/>
    <s v="HOUSING AND COMMUNITY SERVICES"/>
  </r>
  <r>
    <x v="1"/>
    <s v="1118192"/>
    <s v="351020"/>
    <x v="47"/>
    <s v="5592000"/>
    <n v="2015"/>
    <x v="3"/>
    <x v="47"/>
    <n v="0"/>
    <n v="0"/>
    <n v="2307.23"/>
    <n v="0"/>
    <n v="-2307.23"/>
    <s v="N/A"/>
    <n v="0"/>
    <n v="0"/>
    <n v="0"/>
    <n v="1148.3399999999999"/>
    <n v="0"/>
    <n v="0"/>
    <n v="0"/>
    <n v="0"/>
    <n v="0"/>
    <n v="1158.8900000000001"/>
    <n v="0"/>
    <n v="0"/>
    <n v="0"/>
    <s v="HOUSING OPPORTUNITY FUND"/>
    <s v="HOF OPER RAHP CAP ADMN"/>
    <s v="RAHP HSG CAPITAL"/>
    <s v="HOUSING AND COMMUNITY SERVICES"/>
  </r>
  <r>
    <x v="1"/>
    <s v="1118192"/>
    <s v="351020"/>
    <x v="48"/>
    <s v="5592000"/>
    <n v="2015"/>
    <x v="3"/>
    <x v="48"/>
    <n v="0"/>
    <n v="0"/>
    <n v="2234.16"/>
    <n v="0"/>
    <n v="-2234.16"/>
    <s v="N/A"/>
    <n v="0"/>
    <n v="0"/>
    <n v="0"/>
    <n v="743.55000000000007"/>
    <n v="0"/>
    <n v="740.23"/>
    <n v="0"/>
    <n v="0"/>
    <n v="0"/>
    <n v="750.38"/>
    <n v="0"/>
    <n v="0"/>
    <n v="0"/>
    <s v="HOUSING OPPORTUNITY FUND"/>
    <s v="HOF OPER RAHP CAP ADMN"/>
    <s v="RAHP HSG CAPITAL"/>
    <s v="HOUSING AND COMMUNITY SERVICES"/>
  </r>
  <r>
    <x v="1"/>
    <s v="1118192"/>
    <s v="351020"/>
    <x v="49"/>
    <s v="5592000"/>
    <n v="2015"/>
    <x v="3"/>
    <x v="49"/>
    <n v="0"/>
    <n v="0"/>
    <n v="494.82"/>
    <n v="0"/>
    <n v="-494.82"/>
    <s v="N/A"/>
    <n v="0"/>
    <n v="0"/>
    <n v="0"/>
    <n v="246.28"/>
    <n v="0"/>
    <n v="0"/>
    <n v="0"/>
    <n v="0"/>
    <n v="0"/>
    <n v="248.54"/>
    <n v="0"/>
    <n v="0"/>
    <n v="0"/>
    <s v="HOUSING OPPORTUNITY FUND"/>
    <s v="HOF OPER RAHP CAP ADMN"/>
    <s v="RAHP HSG CAPITAL"/>
    <s v="HOUSING AND COMMUNITY SERVICES"/>
  </r>
  <r>
    <x v="1"/>
    <s v="1118192"/>
    <s v="351020"/>
    <x v="50"/>
    <s v="5592000"/>
    <n v="2015"/>
    <x v="3"/>
    <x v="50"/>
    <n v="0"/>
    <n v="0"/>
    <n v="99.710000000000008"/>
    <n v="0"/>
    <n v="-99.710000000000008"/>
    <s v="N/A"/>
    <n v="0"/>
    <n v="0"/>
    <n v="0"/>
    <n v="49.620000000000005"/>
    <n v="0"/>
    <n v="0"/>
    <n v="0"/>
    <n v="0"/>
    <n v="0"/>
    <n v="50.09"/>
    <n v="0"/>
    <n v="0"/>
    <n v="0"/>
    <s v="HOUSING OPPORTUNITY FUND"/>
    <s v="HOF OPER RAHP CAP ADMN"/>
    <s v="RAHP HSG CAPITAL"/>
    <s v="HOUSING AND COMMUNITY SERVICES"/>
  </r>
  <r>
    <x v="1"/>
    <s v="1118192"/>
    <s v="351020"/>
    <x v="93"/>
    <s v="5592000"/>
    <n v="2015"/>
    <x v="3"/>
    <x v="93"/>
    <n v="0"/>
    <n v="0"/>
    <n v="1450.9"/>
    <n v="0"/>
    <n v="-1450.9"/>
    <s v="N/A"/>
    <n v="0"/>
    <n v="0"/>
    <n v="0"/>
    <n v="488.98"/>
    <n v="0"/>
    <n v="324.53000000000003"/>
    <n v="0"/>
    <n v="0"/>
    <n v="159.18"/>
    <n v="478.21000000000004"/>
    <n v="0"/>
    <n v="0"/>
    <n v="0"/>
    <s v="HOUSING OPPORTUNITY FUND"/>
    <s v="HOF OPER RAHP CAP ADMN"/>
    <s v="RAHP HSG CAPITAL"/>
    <s v="HOUSING AND COMMUNITY SERVICES"/>
  </r>
  <r>
    <x v="1"/>
    <s v="1118192"/>
    <s v="351020"/>
    <x v="109"/>
    <s v="5592000"/>
    <n v="2015"/>
    <x v="3"/>
    <x v="109"/>
    <n v="0"/>
    <n v="0"/>
    <n v="1303.45"/>
    <n v="0"/>
    <n v="-1303.45"/>
    <s v="N/A"/>
    <n v="0"/>
    <n v="0"/>
    <n v="0"/>
    <n v="648.75"/>
    <n v="0"/>
    <n v="0"/>
    <n v="0"/>
    <n v="0"/>
    <n v="0"/>
    <n v="654.70000000000005"/>
    <n v="0"/>
    <n v="0"/>
    <n v="0"/>
    <s v="HOUSING OPPORTUNITY FUND"/>
    <s v="HOF OPER RAHP CAP ADMN"/>
    <s v="RAHP HSG CAPITAL"/>
    <s v="HOUSING AND COMMUNITY SERVICES"/>
  </r>
  <r>
    <x v="1"/>
    <s v="1118192"/>
    <s v="351020"/>
    <x v="100"/>
    <s v="5592000"/>
    <n v="2015"/>
    <x v="3"/>
    <x v="100"/>
    <n v="0"/>
    <n v="0"/>
    <n v="206.18"/>
    <n v="0"/>
    <n v="-206.18"/>
    <s v="N/A"/>
    <n v="0"/>
    <n v="0"/>
    <n v="0"/>
    <n v="102.62"/>
    <n v="0"/>
    <n v="0"/>
    <n v="0"/>
    <n v="0"/>
    <n v="0"/>
    <n v="103.56"/>
    <n v="0"/>
    <n v="0"/>
    <n v="0"/>
    <s v="HOUSING OPPORTUNITY FUND"/>
    <s v="HOF OPER RAHP CAP ADMN"/>
    <s v="RAHP HSG CAPITAL"/>
    <s v="HOUSING AND COMMUNITY SERVICES"/>
  </r>
  <r>
    <x v="1"/>
    <s v="1118192"/>
    <s v="351020"/>
    <x v="110"/>
    <s v="5592000"/>
    <n v="2015"/>
    <x v="3"/>
    <x v="110"/>
    <n v="0"/>
    <n v="0"/>
    <n v="0"/>
    <n v="0"/>
    <n v="0"/>
    <s v="N/A"/>
    <n v="0"/>
    <n v="0"/>
    <n v="0"/>
    <n v="0"/>
    <n v="0"/>
    <n v="0"/>
    <n v="0"/>
    <n v="0"/>
    <n v="0"/>
    <n v="0"/>
    <n v="0"/>
    <n v="0"/>
    <n v="0"/>
    <s v="HOUSING OPPORTUNITY FUND"/>
    <s v="HOF OPER RAHP CAP ADMN"/>
    <s v="RAHP HSG CAPITAL"/>
    <s v="HOUSING AND COMMUNITY SERVICES"/>
  </r>
  <r>
    <x v="1"/>
    <s v="1118192"/>
    <s v="351020"/>
    <x v="110"/>
    <s v="5595000"/>
    <n v="2015"/>
    <x v="3"/>
    <x v="110"/>
    <n v="0"/>
    <n v="0"/>
    <n v="0"/>
    <n v="0"/>
    <n v="0"/>
    <s v="N/A"/>
    <n v="0"/>
    <n v="0"/>
    <n v="0"/>
    <n v="0"/>
    <n v="0"/>
    <n v="0"/>
    <n v="0"/>
    <n v="0"/>
    <n v="0"/>
    <n v="0"/>
    <n v="0"/>
    <n v="0"/>
    <n v="0"/>
    <s v="HOUSING OPPORTUNITY FUND"/>
    <s v="HOF OPER RAHP CAP ADMN"/>
    <s v="RAHP HSG CAPITAL"/>
    <s v="FACILITIES MAINTENANCE AND OPERATIONS"/>
  </r>
  <r>
    <x v="1"/>
    <s v="1118192"/>
    <s v="351020"/>
    <x v="53"/>
    <s v="5595000"/>
    <n v="2015"/>
    <x v="3"/>
    <x v="53"/>
    <n v="0"/>
    <n v="0"/>
    <n v="0"/>
    <n v="0"/>
    <n v="0"/>
    <s v="N/A"/>
    <n v="0"/>
    <n v="0"/>
    <n v="0"/>
    <n v="0"/>
    <n v="0"/>
    <n v="0"/>
    <n v="0"/>
    <n v="0"/>
    <n v="0"/>
    <n v="0"/>
    <n v="0"/>
    <n v="0"/>
    <n v="0"/>
    <s v="HOUSING OPPORTUNITY FUND"/>
    <s v="HOF OPER RAHP CAP ADMN"/>
    <s v="RAHP HSG CAPITAL"/>
    <s v="FACILITIES MAINTENANCE AND OPERATIONS"/>
  </r>
  <r>
    <x v="1"/>
    <s v="1118192"/>
    <s v="351020"/>
    <x v="54"/>
    <s v="5595000"/>
    <n v="2015"/>
    <x v="3"/>
    <x v="54"/>
    <n v="0"/>
    <n v="0"/>
    <n v="0"/>
    <n v="0"/>
    <n v="0"/>
    <s v="N/A"/>
    <n v="0"/>
    <n v="0"/>
    <n v="0"/>
    <n v="0"/>
    <n v="0"/>
    <n v="0"/>
    <n v="0"/>
    <n v="0"/>
    <n v="0"/>
    <n v="0"/>
    <n v="0"/>
    <n v="0"/>
    <n v="0"/>
    <s v="HOUSING OPPORTUNITY FUND"/>
    <s v="HOF OPER RAHP CAP ADMN"/>
    <s v="RAHP HSG CAPITAL"/>
    <s v="FACILITIES MAINTENANCE AND OPERATIONS"/>
  </r>
  <r>
    <x v="1"/>
    <s v="1118196"/>
    <s v="351020"/>
    <x v="112"/>
    <s v="5595000"/>
    <n v="2015"/>
    <x v="3"/>
    <x v="112"/>
    <n v="0"/>
    <n v="0"/>
    <n v="0"/>
    <n v="0"/>
    <n v="0"/>
    <s v="N/A"/>
    <n v="0"/>
    <n v="0"/>
    <n v="0"/>
    <n v="0"/>
    <n v="0"/>
    <n v="0"/>
    <n v="0"/>
    <n v="0"/>
    <n v="0"/>
    <n v="0"/>
    <n v="0"/>
    <n v="0"/>
    <n v="0"/>
    <s v="HOUSING OPPORTUNITY FUND"/>
    <s v="HOF OPER 4251 AURORA -TS1231"/>
    <s v="RAHP HSG CAPITAL"/>
    <s v="FACILITIES MAINTENANCE AND OPERATIONS"/>
  </r>
  <r>
    <x v="1"/>
    <s v="1118208"/>
    <s v="351020"/>
    <x v="112"/>
    <s v="0000000"/>
    <n v="2015"/>
    <x v="3"/>
    <x v="112"/>
    <n v="0"/>
    <n v="0"/>
    <n v="0"/>
    <n v="0"/>
    <n v="0"/>
    <s v="N/A"/>
    <n v="0"/>
    <n v="0"/>
    <n v="0"/>
    <n v="0"/>
    <n v="0"/>
    <n v="0"/>
    <n v="0"/>
    <n v="0"/>
    <n v="0"/>
    <n v="0"/>
    <n v="0"/>
    <n v="0"/>
    <n v="0"/>
    <s v="HOUSING OPPORTUNITY FUND"/>
    <s v="HOF OPER KIRLD TRAN ORN DEV"/>
    <s v="RAHP HSG CAPITAL"/>
    <s v="Default"/>
  </r>
  <r>
    <x v="1"/>
    <s v="1118208"/>
    <s v="351020"/>
    <x v="112"/>
    <s v="5595000"/>
    <n v="2015"/>
    <x v="3"/>
    <x v="112"/>
    <n v="0"/>
    <n v="0"/>
    <n v="0"/>
    <n v="0"/>
    <n v="0"/>
    <s v="N/A"/>
    <n v="-25000"/>
    <n v="25000"/>
    <n v="0"/>
    <n v="0"/>
    <n v="0"/>
    <n v="0"/>
    <n v="0"/>
    <n v="0"/>
    <n v="0"/>
    <n v="0"/>
    <n v="0"/>
    <n v="0"/>
    <n v="0"/>
    <s v="HOUSING OPPORTUNITY FUND"/>
    <s v="HOF OPER KIRLD TRAN ORN DEV"/>
    <s v="RAHP HSG CAPITAL"/>
    <s v="FACILITIES MAINTENANCE AND OPERATIONS"/>
  </r>
  <r>
    <x v="1"/>
    <s v="1118212"/>
    <s v="000000"/>
    <x v="6"/>
    <s v="0000000"/>
    <n v="2015"/>
    <x v="0"/>
    <x v="6"/>
    <n v="0"/>
    <n v="0"/>
    <n v="0"/>
    <n v="0"/>
    <n v="0"/>
    <s v="N/A"/>
    <n v="0"/>
    <n v="0"/>
    <n v="0"/>
    <n v="0"/>
    <n v="0"/>
    <n v="0"/>
    <n v="0"/>
    <n v="0"/>
    <n v="0"/>
    <n v="0"/>
    <n v="0"/>
    <n v="0"/>
    <n v="0"/>
    <s v="HOUSING OPPORTUNITY FUND"/>
    <s v="HOF OPER RAHP HSG OPR MNT ADMN"/>
    <s v="DEFAULT"/>
    <s v="Default"/>
  </r>
  <r>
    <x v="1"/>
    <s v="1118212"/>
    <s v="000000"/>
    <x v="9"/>
    <s v="0000000"/>
    <n v="2015"/>
    <x v="0"/>
    <x v="9"/>
    <n v="0"/>
    <n v="0"/>
    <n v="0"/>
    <n v="0"/>
    <n v="0"/>
    <s v="N/A"/>
    <n v="0"/>
    <n v="0"/>
    <n v="0"/>
    <n v="0"/>
    <n v="0"/>
    <n v="0"/>
    <n v="0"/>
    <n v="0"/>
    <n v="0"/>
    <n v="0"/>
    <n v="0"/>
    <n v="0"/>
    <n v="0"/>
    <s v="HOUSING OPPORTUNITY FUND"/>
    <s v="HOF OPER RAHP HSG OPR MNT ADMN"/>
    <s v="DEFAULT"/>
    <s v="Default"/>
  </r>
  <r>
    <x v="1"/>
    <s v="1118212"/>
    <s v="000000"/>
    <x v="29"/>
    <s v="0000000"/>
    <n v="2015"/>
    <x v="1"/>
    <x v="29"/>
    <n v="0"/>
    <n v="0"/>
    <n v="0"/>
    <n v="0"/>
    <n v="0"/>
    <s v="N/A"/>
    <n v="0"/>
    <n v="0"/>
    <n v="0"/>
    <n v="0"/>
    <n v="0"/>
    <n v="0"/>
    <n v="0"/>
    <n v="0"/>
    <n v="0"/>
    <n v="0"/>
    <n v="0"/>
    <n v="0"/>
    <n v="0"/>
    <s v="HOUSING OPPORTUNITY FUND"/>
    <s v="HOF OPER RAHP HSG OPR MNT ADMN"/>
    <s v="DEFAULT"/>
    <s v="Default"/>
  </r>
  <r>
    <x v="1"/>
    <s v="1118212"/>
    <s v="351020"/>
    <x v="178"/>
    <s v="0000000"/>
    <n v="2015"/>
    <x v="4"/>
    <x v="177"/>
    <n v="0"/>
    <n v="0"/>
    <n v="0"/>
    <n v="0"/>
    <n v="0"/>
    <s v="N/A"/>
    <n v="0"/>
    <n v="0"/>
    <n v="0"/>
    <n v="0"/>
    <n v="0"/>
    <n v="0"/>
    <n v="0"/>
    <n v="0"/>
    <n v="0"/>
    <n v="0"/>
    <n v="0"/>
    <n v="0"/>
    <n v="0"/>
    <s v="HOUSING OPPORTUNITY FUND"/>
    <s v="HOF OPER RAHP HSG OPR MNT ADMN"/>
    <s v="RAHP HSG CAPITAL"/>
    <s v="Default"/>
  </r>
  <r>
    <x v="1"/>
    <s v="1118212"/>
    <s v="351021"/>
    <x v="178"/>
    <s v="0000000"/>
    <n v="2015"/>
    <x v="4"/>
    <x v="177"/>
    <n v="0"/>
    <n v="0"/>
    <n v="0"/>
    <n v="0"/>
    <n v="0"/>
    <s v="N/A"/>
    <n v="0"/>
    <n v="0"/>
    <n v="0"/>
    <n v="0"/>
    <n v="0"/>
    <n v="0"/>
    <n v="0"/>
    <n v="0"/>
    <n v="0"/>
    <n v="0"/>
    <n v="0"/>
    <n v="0"/>
    <n v="0"/>
    <s v="HOUSING OPPORTUNITY FUND"/>
    <s v="HOF OPER RAHP HSG OPR MNT ADMN"/>
    <s v="RA HP HSG OPRATNS AND MAINT"/>
    <s v="Default"/>
  </r>
  <r>
    <x v="1"/>
    <s v="1118212"/>
    <s v="351021"/>
    <x v="38"/>
    <s v="5592000"/>
    <n v="2015"/>
    <x v="3"/>
    <x v="38"/>
    <n v="0"/>
    <n v="0"/>
    <n v="4224.8900000000003"/>
    <n v="0"/>
    <n v="-4224.8900000000003"/>
    <s v="N/A"/>
    <n v="0"/>
    <n v="0"/>
    <n v="0"/>
    <n v="0"/>
    <n v="0"/>
    <n v="0"/>
    <n v="0"/>
    <n v="0"/>
    <n v="0"/>
    <n v="0"/>
    <n v="936.55000000000007"/>
    <n v="3288.34"/>
    <n v="0"/>
    <s v="HOUSING OPPORTUNITY FUND"/>
    <s v="HOF OPER RAHP HSG OPR MNT ADMN"/>
    <s v="RA HP HSG OPRATNS AND MAINT"/>
    <s v="HOUSING AND COMMUNITY SERVICES"/>
  </r>
  <r>
    <x v="1"/>
    <s v="1118212"/>
    <s v="351021"/>
    <x v="38"/>
    <s v="5595000"/>
    <n v="2015"/>
    <x v="3"/>
    <x v="38"/>
    <n v="0"/>
    <n v="0"/>
    <n v="0"/>
    <n v="0"/>
    <n v="0"/>
    <s v="N/A"/>
    <n v="0"/>
    <n v="0"/>
    <n v="0"/>
    <n v="0"/>
    <n v="0"/>
    <n v="0"/>
    <n v="0"/>
    <n v="0"/>
    <n v="0"/>
    <n v="0"/>
    <n v="0"/>
    <n v="0"/>
    <n v="0"/>
    <s v="HOUSING OPPORTUNITY FUND"/>
    <s v="HOF OPER RAHP HSG OPR MNT ADMN"/>
    <s v="RA HP HSG OPRATNS AND MAINT"/>
    <s v="FACILITIES MAINTENANCE AND OPERATIONS"/>
  </r>
  <r>
    <x v="1"/>
    <s v="1118212"/>
    <s v="351021"/>
    <x v="105"/>
    <s v="5592000"/>
    <n v="2015"/>
    <x v="3"/>
    <x v="105"/>
    <n v="0"/>
    <n v="0"/>
    <n v="124.87"/>
    <n v="0"/>
    <n v="-124.87"/>
    <s v="N/A"/>
    <n v="0"/>
    <n v="0"/>
    <n v="0"/>
    <n v="0"/>
    <n v="0"/>
    <n v="0"/>
    <n v="0"/>
    <n v="0"/>
    <n v="0"/>
    <n v="0"/>
    <n v="0"/>
    <n v="124.87"/>
    <n v="0"/>
    <s v="HOUSING OPPORTUNITY FUND"/>
    <s v="HOF OPER RAHP HSG OPR MNT ADMN"/>
    <s v="RA HP HSG OPRATNS AND MAINT"/>
    <s v="HOUSING AND COMMUNITY SERVICES"/>
  </r>
  <r>
    <x v="1"/>
    <s v="1118212"/>
    <s v="351021"/>
    <x v="105"/>
    <s v="5595000"/>
    <n v="2015"/>
    <x v="3"/>
    <x v="105"/>
    <n v="0"/>
    <n v="0"/>
    <n v="0"/>
    <n v="0"/>
    <n v="0"/>
    <s v="N/A"/>
    <n v="0"/>
    <n v="0"/>
    <n v="0"/>
    <n v="0"/>
    <n v="0"/>
    <n v="0"/>
    <n v="0"/>
    <n v="0"/>
    <n v="0"/>
    <n v="0"/>
    <n v="0"/>
    <n v="0"/>
    <n v="0"/>
    <s v="HOUSING OPPORTUNITY FUND"/>
    <s v="HOF OPER RAHP HSG OPR MNT ADMN"/>
    <s v="RA HP HSG OPRATNS AND MAINT"/>
    <s v="FACILITIES MAINTENANCE AND OPERATIONS"/>
  </r>
  <r>
    <x v="1"/>
    <s v="1118212"/>
    <s v="351021"/>
    <x v="70"/>
    <s v="5592000"/>
    <n v="2015"/>
    <x v="3"/>
    <x v="70"/>
    <n v="0"/>
    <n v="0"/>
    <n v="781.61"/>
    <n v="0"/>
    <n v="-781.61"/>
    <s v="N/A"/>
    <n v="0"/>
    <n v="0"/>
    <n v="0"/>
    <n v="0"/>
    <n v="0"/>
    <n v="0"/>
    <n v="0"/>
    <n v="0"/>
    <n v="0"/>
    <n v="0"/>
    <n v="0"/>
    <n v="781.61"/>
    <n v="0"/>
    <s v="HOUSING OPPORTUNITY FUND"/>
    <s v="HOF OPER RAHP HSG OPR MNT ADMN"/>
    <s v="RA HP HSG OPRATNS AND MAINT"/>
    <s v="HOUSING AND COMMUNITY SERVICES"/>
  </r>
  <r>
    <x v="1"/>
    <s v="1118212"/>
    <s v="351021"/>
    <x v="70"/>
    <s v="5595000"/>
    <n v="2015"/>
    <x v="3"/>
    <x v="70"/>
    <n v="0"/>
    <n v="0"/>
    <n v="0"/>
    <n v="0"/>
    <n v="0"/>
    <s v="N/A"/>
    <n v="0"/>
    <n v="0"/>
    <n v="0"/>
    <n v="0"/>
    <n v="0"/>
    <n v="0"/>
    <n v="0"/>
    <n v="0"/>
    <n v="0"/>
    <n v="0"/>
    <n v="0"/>
    <n v="0"/>
    <n v="0"/>
    <s v="HOUSING OPPORTUNITY FUND"/>
    <s v="HOF OPER RAHP HSG OPR MNT ADMN"/>
    <s v="RA HP HSG OPRATNS AND MAINT"/>
    <s v="FACILITIES MAINTENANCE AND OPERATIONS"/>
  </r>
  <r>
    <x v="1"/>
    <s v="1118212"/>
    <s v="351021"/>
    <x v="71"/>
    <s v="5592000"/>
    <n v="2015"/>
    <x v="3"/>
    <x v="71"/>
    <n v="0"/>
    <n v="0"/>
    <n v="366.99"/>
    <n v="0"/>
    <n v="-366.99"/>
    <s v="N/A"/>
    <n v="0"/>
    <n v="0"/>
    <n v="0"/>
    <n v="0"/>
    <n v="0"/>
    <n v="0"/>
    <n v="0"/>
    <n v="0"/>
    <n v="0"/>
    <n v="0"/>
    <n v="0"/>
    <n v="366.99"/>
    <n v="0"/>
    <s v="HOUSING OPPORTUNITY FUND"/>
    <s v="HOF OPER RAHP HSG OPR MNT ADMN"/>
    <s v="RA HP HSG OPRATNS AND MAINT"/>
    <s v="HOUSING AND COMMUNITY SERVICES"/>
  </r>
  <r>
    <x v="1"/>
    <s v="1118212"/>
    <s v="351021"/>
    <x v="71"/>
    <s v="5595000"/>
    <n v="2015"/>
    <x v="3"/>
    <x v="71"/>
    <n v="0"/>
    <n v="0"/>
    <n v="0"/>
    <n v="0"/>
    <n v="0"/>
    <s v="N/A"/>
    <n v="0"/>
    <n v="0"/>
    <n v="0"/>
    <n v="0"/>
    <n v="0"/>
    <n v="0"/>
    <n v="0"/>
    <n v="0"/>
    <n v="0"/>
    <n v="0"/>
    <n v="0"/>
    <n v="0"/>
    <n v="0"/>
    <s v="HOUSING OPPORTUNITY FUND"/>
    <s v="HOF OPER RAHP HSG OPR MNT ADMN"/>
    <s v="RA HP HSG OPRATNS AND MAINT"/>
    <s v="FACILITIES MAINTENANCE AND OPERATIONS"/>
  </r>
  <r>
    <x v="1"/>
    <s v="1118212"/>
    <s v="351021"/>
    <x v="72"/>
    <s v="5592000"/>
    <n v="2015"/>
    <x v="3"/>
    <x v="72"/>
    <n v="0"/>
    <n v="0"/>
    <n v="535.79999999999995"/>
    <n v="0"/>
    <n v="-535.79999999999995"/>
    <s v="N/A"/>
    <n v="0"/>
    <n v="0"/>
    <n v="0"/>
    <n v="0"/>
    <n v="0"/>
    <n v="0"/>
    <n v="0"/>
    <n v="0"/>
    <n v="0"/>
    <n v="0"/>
    <n v="0"/>
    <n v="535.79999999999995"/>
    <n v="0"/>
    <s v="HOUSING OPPORTUNITY FUND"/>
    <s v="HOF OPER RAHP HSG OPR MNT ADMN"/>
    <s v="RA HP HSG OPRATNS AND MAINT"/>
    <s v="HOUSING AND COMMUNITY SERVICES"/>
  </r>
  <r>
    <x v="1"/>
    <s v="1118212"/>
    <s v="351021"/>
    <x v="72"/>
    <s v="5595000"/>
    <n v="2015"/>
    <x v="3"/>
    <x v="72"/>
    <n v="0"/>
    <n v="0"/>
    <n v="0"/>
    <n v="0"/>
    <n v="0"/>
    <s v="N/A"/>
    <n v="0"/>
    <n v="0"/>
    <n v="0"/>
    <n v="0"/>
    <n v="0"/>
    <n v="0"/>
    <n v="0"/>
    <n v="0"/>
    <n v="0"/>
    <n v="0"/>
    <n v="0"/>
    <n v="0"/>
    <n v="0"/>
    <s v="HOUSING OPPORTUNITY FUND"/>
    <s v="HOF OPER RAHP HSG OPR MNT ADMN"/>
    <s v="RA HP HSG OPRATNS AND MAINT"/>
    <s v="FACILITIES MAINTENANCE AND OPERATIONS"/>
  </r>
  <r>
    <x v="1"/>
    <s v="1118212"/>
    <s v="351021"/>
    <x v="136"/>
    <s v="5595000"/>
    <n v="2015"/>
    <x v="3"/>
    <x v="136"/>
    <n v="0"/>
    <n v="0"/>
    <n v="0"/>
    <n v="0"/>
    <n v="0"/>
    <s v="N/A"/>
    <n v="0"/>
    <n v="0"/>
    <n v="0"/>
    <n v="0"/>
    <n v="0"/>
    <n v="0"/>
    <n v="0"/>
    <n v="0"/>
    <n v="0"/>
    <n v="0"/>
    <n v="0"/>
    <n v="0"/>
    <n v="0"/>
    <s v="HOUSING OPPORTUNITY FUND"/>
    <s v="HOF OPER RAHP HSG OPR MNT ADMN"/>
    <s v="RA HP HSG OPRATNS AND MAINT"/>
    <s v="FACILITIES MAINTENANCE AND OPERATIONS"/>
  </r>
  <r>
    <x v="1"/>
    <s v="1118212"/>
    <s v="351021"/>
    <x v="42"/>
    <s v="5595000"/>
    <n v="2015"/>
    <x v="3"/>
    <x v="42"/>
    <n v="0"/>
    <n v="0"/>
    <n v="0"/>
    <n v="0"/>
    <n v="0"/>
    <s v="N/A"/>
    <n v="0"/>
    <n v="0"/>
    <n v="0"/>
    <n v="0"/>
    <n v="0"/>
    <n v="0"/>
    <n v="0"/>
    <n v="0"/>
    <n v="0"/>
    <n v="0"/>
    <n v="0"/>
    <n v="0"/>
    <n v="0"/>
    <s v="HOUSING OPPORTUNITY FUND"/>
    <s v="HOF OPER RAHP HSG OPR MNT ADMN"/>
    <s v="RA HP HSG OPRATNS AND MAINT"/>
    <s v="FACILITIES MAINTENANCE AND OPERATIONS"/>
  </r>
  <r>
    <x v="1"/>
    <s v="1118212"/>
    <s v="351021"/>
    <x v="110"/>
    <s v="5595000"/>
    <n v="2015"/>
    <x v="3"/>
    <x v="110"/>
    <n v="0"/>
    <n v="0"/>
    <n v="0"/>
    <n v="0"/>
    <n v="0"/>
    <s v="N/A"/>
    <n v="0"/>
    <n v="0"/>
    <n v="0"/>
    <n v="0"/>
    <n v="0"/>
    <n v="0"/>
    <n v="0"/>
    <n v="0"/>
    <n v="0"/>
    <n v="0"/>
    <n v="0"/>
    <n v="0"/>
    <n v="0"/>
    <s v="HOUSING OPPORTUNITY FUND"/>
    <s v="HOF OPER RAHP HSG OPR MNT ADMN"/>
    <s v="RA HP HSG OPRATNS AND MAINT"/>
    <s v="FACILITIES MAINTENANCE AND OPERATIONS"/>
  </r>
  <r>
    <x v="1"/>
    <s v="1118212"/>
    <s v="351021"/>
    <x v="53"/>
    <s v="5595000"/>
    <n v="2015"/>
    <x v="3"/>
    <x v="53"/>
    <n v="0"/>
    <n v="0"/>
    <n v="0"/>
    <n v="0"/>
    <n v="0"/>
    <s v="N/A"/>
    <n v="0"/>
    <n v="0"/>
    <n v="0"/>
    <n v="0"/>
    <n v="0"/>
    <n v="0"/>
    <n v="0"/>
    <n v="0"/>
    <n v="0"/>
    <n v="0"/>
    <n v="0"/>
    <n v="0"/>
    <n v="0"/>
    <s v="HOUSING OPPORTUNITY FUND"/>
    <s v="HOF OPER RAHP HSG OPR MNT ADMN"/>
    <s v="RA HP HSG OPRATNS AND MAINT"/>
    <s v="FACILITIES MAINTENANCE AND OPERATIONS"/>
  </r>
  <r>
    <x v="1"/>
    <s v="1118212"/>
    <s v="351021"/>
    <x v="54"/>
    <s v="5595000"/>
    <n v="2015"/>
    <x v="3"/>
    <x v="54"/>
    <n v="0"/>
    <n v="0"/>
    <n v="0"/>
    <n v="0"/>
    <n v="0"/>
    <s v="N/A"/>
    <n v="0"/>
    <n v="0"/>
    <n v="0"/>
    <n v="0"/>
    <n v="0"/>
    <n v="0"/>
    <n v="0"/>
    <n v="0"/>
    <n v="0"/>
    <n v="0"/>
    <n v="0"/>
    <n v="0"/>
    <n v="0"/>
    <s v="HOUSING OPPORTUNITY FUND"/>
    <s v="HOF OPER RAHP HSG OPR MNT ADMN"/>
    <s v="RA HP HSG OPRATNS AND MAINT"/>
    <s v="FACILITIES MAINTENANCE AND OPERATIONS"/>
  </r>
  <r>
    <x v="1"/>
    <s v="1118213"/>
    <s v="351021"/>
    <x v="112"/>
    <s v="5595000"/>
    <n v="2015"/>
    <x v="3"/>
    <x v="112"/>
    <n v="0"/>
    <n v="0"/>
    <n v="0"/>
    <n v="0"/>
    <n v="0"/>
    <s v="N/A"/>
    <n v="0"/>
    <n v="0"/>
    <n v="0"/>
    <n v="0"/>
    <n v="0"/>
    <n v="0"/>
    <n v="0"/>
    <n v="0"/>
    <n v="0"/>
    <n v="0"/>
    <n v="0"/>
    <n v="0"/>
    <n v="0"/>
    <s v="HOUSING OPPORTUNITY FUND"/>
    <s v="HOF OPER CCS ALOHA INN RHTF"/>
    <s v="RA HP HSG OPRATNS AND MAINT"/>
    <s v="FACILITIES MAINTENANCE AND OPERATIONS"/>
  </r>
  <r>
    <x v="1"/>
    <s v="1118214"/>
    <s v="351021"/>
    <x v="112"/>
    <s v="5595000"/>
    <n v="2015"/>
    <x v="3"/>
    <x v="112"/>
    <n v="0"/>
    <n v="0"/>
    <n v="0"/>
    <n v="0"/>
    <n v="0"/>
    <s v="N/A"/>
    <n v="0"/>
    <n v="0"/>
    <n v="0"/>
    <n v="0"/>
    <n v="0"/>
    <n v="0"/>
    <n v="0"/>
    <n v="0"/>
    <n v="0"/>
    <n v="0"/>
    <n v="0"/>
    <n v="0"/>
    <n v="0"/>
    <s v="HOUSING OPPORTUNITY FUND"/>
    <s v="HOF OPER CCS HOME ARISE RHSH"/>
    <s v="RA HP HSG OPRATNS AND MAINT"/>
    <s v="FACILITIES MAINTENANCE AND OPERATIONS"/>
  </r>
  <r>
    <x v="1"/>
    <s v="1118215"/>
    <s v="351021"/>
    <x v="112"/>
    <s v="5595000"/>
    <n v="2015"/>
    <x v="3"/>
    <x v="112"/>
    <n v="0"/>
    <n v="0"/>
    <n v="0"/>
    <n v="0"/>
    <n v="0"/>
    <s v="N/A"/>
    <n v="0"/>
    <n v="0"/>
    <n v="0"/>
    <n v="0"/>
    <n v="0"/>
    <n v="0"/>
    <n v="0"/>
    <n v="0"/>
    <n v="0"/>
    <n v="0"/>
    <n v="0"/>
    <n v="0"/>
    <n v="0"/>
    <s v="HOUSING OPPORTUNITY FUND"/>
    <s v="HOF OPER CCS KATHRN RITA RHTF"/>
    <s v="RA HP HSG OPRATNS AND MAINT"/>
    <s v="FACILITIES MAINTENANCE AND OPERATIONS"/>
  </r>
  <r>
    <x v="1"/>
    <s v="1118216"/>
    <s v="351021"/>
    <x v="112"/>
    <s v="5595000"/>
    <n v="2015"/>
    <x v="3"/>
    <x v="112"/>
    <n v="0"/>
    <n v="0"/>
    <n v="0"/>
    <n v="0"/>
    <n v="0"/>
    <s v="N/A"/>
    <n v="0"/>
    <n v="0"/>
    <n v="0"/>
    <n v="0"/>
    <n v="0"/>
    <n v="0"/>
    <n v="0"/>
    <n v="0"/>
    <n v="0"/>
    <n v="0"/>
    <n v="0"/>
    <n v="0"/>
    <n v="0"/>
    <s v="HOUSING OPPORTUNITY FUND"/>
    <s v="HOF OPER CCS ST MRTN PRS RHSH"/>
    <s v="RA HP HSG OPRATNS AND MAINT"/>
    <s v="FACILITIES MAINTENANCE AND OPERATIONS"/>
  </r>
  <r>
    <x v="1"/>
    <s v="1118217"/>
    <s v="351021"/>
    <x v="112"/>
    <s v="5595000"/>
    <n v="2015"/>
    <x v="3"/>
    <x v="112"/>
    <n v="0"/>
    <n v="0"/>
    <n v="0"/>
    <n v="0"/>
    <n v="0"/>
    <s v="N/A"/>
    <n v="0"/>
    <n v="0"/>
    <n v="0"/>
    <n v="0"/>
    <n v="0"/>
    <n v="0"/>
    <n v="0"/>
    <n v="0"/>
    <n v="0"/>
    <n v="0"/>
    <n v="0"/>
    <n v="0"/>
    <n v="0"/>
    <s v="HOUSING OPPORTUNITY FUND"/>
    <s v="HOF OPER CCO PIONR SQ MEN RHTF"/>
    <s v="RA HP HSG OPRATNS AND MAINT"/>
    <s v="FACILITIES MAINTENANCE AND OPERATIONS"/>
  </r>
  <r>
    <x v="1"/>
    <s v="1118218"/>
    <s v="351021"/>
    <x v="112"/>
    <s v="5595000"/>
    <n v="2015"/>
    <x v="3"/>
    <x v="112"/>
    <n v="0"/>
    <n v="0"/>
    <n v="0"/>
    <n v="0"/>
    <n v="0"/>
    <s v="N/A"/>
    <n v="0"/>
    <n v="0"/>
    <n v="0"/>
    <n v="0"/>
    <n v="0"/>
    <n v="0"/>
    <n v="0"/>
    <n v="0"/>
    <n v="0"/>
    <n v="0"/>
    <n v="0"/>
    <n v="0"/>
    <n v="0"/>
    <s v="HOUSING OPPORTUNITY FUND"/>
    <s v="HOF OPER CCO SELF-MANAGED RHTF"/>
    <s v="RA HP HSG OPRATNS AND MAINT"/>
    <s v="FACILITIES MAINTENANCE AND OPERATIONS"/>
  </r>
  <r>
    <x v="1"/>
    <s v="1118219"/>
    <s v="351021"/>
    <x v="112"/>
    <s v="5595000"/>
    <n v="2015"/>
    <x v="3"/>
    <x v="112"/>
    <n v="0"/>
    <n v="0"/>
    <n v="0"/>
    <n v="0"/>
    <n v="0"/>
    <s v="N/A"/>
    <n v="0"/>
    <n v="0"/>
    <n v="0"/>
    <n v="0"/>
    <n v="0"/>
    <n v="0"/>
    <n v="0"/>
    <n v="0"/>
    <n v="0"/>
    <n v="0"/>
    <n v="0"/>
    <n v="0"/>
    <n v="0"/>
    <s v="HOUSING OPPORTUNITY FUND"/>
    <s v="HOF OPER DES KRNR-SCTT WM RHSH"/>
    <s v="RA HP HSG OPRATNS AND MAINT"/>
    <s v="FACILITIES MAINTENANCE AND OPERATIONS"/>
  </r>
  <r>
    <x v="1"/>
    <s v="1118220"/>
    <s v="351021"/>
    <x v="112"/>
    <s v="5595000"/>
    <n v="2015"/>
    <x v="3"/>
    <x v="112"/>
    <n v="0"/>
    <n v="0"/>
    <n v="0"/>
    <n v="0"/>
    <n v="0"/>
    <s v="N/A"/>
    <n v="0"/>
    <n v="0"/>
    <n v="0"/>
    <n v="0"/>
    <n v="0"/>
    <n v="0"/>
    <n v="0"/>
    <n v="0"/>
    <n v="0"/>
    <n v="0"/>
    <n v="0"/>
    <n v="0"/>
    <n v="0"/>
    <s v="HOUSING OPPORTUNITY FUND"/>
    <s v="HOF OPER DES MAIN EMG SHL RHSH"/>
    <s v="RA HP HSG OPRATNS AND MAINT"/>
    <s v="FACILITIES MAINTENANCE AND OPERATIONS"/>
  </r>
  <r>
    <x v="1"/>
    <s v="1118221"/>
    <s v="351021"/>
    <x v="112"/>
    <s v="5595000"/>
    <n v="2015"/>
    <x v="3"/>
    <x v="112"/>
    <n v="0"/>
    <n v="0"/>
    <n v="0"/>
    <n v="0"/>
    <n v="0"/>
    <s v="N/A"/>
    <n v="0"/>
    <n v="0"/>
    <n v="0"/>
    <n v="0"/>
    <n v="0"/>
    <n v="0"/>
    <n v="0"/>
    <n v="0"/>
    <n v="0"/>
    <n v="0"/>
    <n v="0"/>
    <n v="0"/>
    <n v="0"/>
    <s v="HOUSING OPPORTUNITY FUND"/>
    <s v="HOF OPER EDV MY FRIEND'S RHTF"/>
    <s v="RA HP HSG OPRATNS AND MAINT"/>
    <s v="FACILITIES MAINTENANCE AND OPERATIONS"/>
  </r>
  <r>
    <x v="1"/>
    <s v="1118222"/>
    <s v="351021"/>
    <x v="112"/>
    <s v="5595000"/>
    <n v="2015"/>
    <x v="3"/>
    <x v="112"/>
    <n v="0"/>
    <n v="0"/>
    <n v="0"/>
    <n v="0"/>
    <n v="0"/>
    <s v="N/A"/>
    <n v="0"/>
    <n v="0"/>
    <n v="0"/>
    <n v="0"/>
    <n v="0"/>
    <n v="0"/>
    <n v="0"/>
    <n v="0"/>
    <n v="0"/>
    <n v="0"/>
    <n v="0"/>
    <n v="0"/>
    <n v="0"/>
    <s v="HOUSING OPPORTUNITY FUND"/>
    <s v="HOF OPER EDV MY SISTER'S RHSH"/>
    <s v="RA HP HSG OPRATNS AND MAINT"/>
    <s v="FACILITIES MAINTENANCE AND OPERATIONS"/>
  </r>
  <r>
    <x v="1"/>
    <s v="1118223"/>
    <s v="351021"/>
    <x v="112"/>
    <s v="5595000"/>
    <n v="2015"/>
    <x v="3"/>
    <x v="112"/>
    <n v="0"/>
    <n v="0"/>
    <n v="0"/>
    <n v="0"/>
    <n v="0"/>
    <s v="N/A"/>
    <n v="0"/>
    <n v="0"/>
    <n v="0"/>
    <n v="0"/>
    <n v="0"/>
    <n v="0"/>
    <n v="0"/>
    <n v="0"/>
    <n v="0"/>
    <n v="0"/>
    <n v="0"/>
    <n v="0"/>
    <n v="0"/>
    <s v="HOUSING OPPORTUNITY FUND"/>
    <s v="HOF OPER EGHM EZB GRGR HM RHTF"/>
    <s v="RA HP HSG OPRATNS AND MAINT"/>
    <s v="FACILITIES MAINTENANCE AND OPERATIONS"/>
  </r>
  <r>
    <x v="1"/>
    <s v="1118238"/>
    <s v="351021"/>
    <x v="112"/>
    <s v="5595000"/>
    <n v="2015"/>
    <x v="3"/>
    <x v="112"/>
    <n v="0"/>
    <n v="0"/>
    <n v="0"/>
    <n v="0"/>
    <n v="0"/>
    <s v="N/A"/>
    <n v="0"/>
    <n v="0"/>
    <n v="0"/>
    <n v="0"/>
    <n v="0"/>
    <n v="0"/>
    <n v="0"/>
    <n v="0"/>
    <n v="0"/>
    <n v="0"/>
    <n v="0"/>
    <n v="0"/>
    <n v="0"/>
    <s v="HOUSING OPPORTUNITY FUND"/>
    <s v="HOF OPER FUS TRANS HSG PG RHTF"/>
    <s v="RA HP HSG OPRATNS AND MAINT"/>
    <s v="FACILITIES MAINTENANCE AND OPERATIONS"/>
  </r>
  <r>
    <x v="1"/>
    <s v="1118239"/>
    <s v="351021"/>
    <x v="112"/>
    <s v="5595000"/>
    <n v="2015"/>
    <x v="3"/>
    <x v="112"/>
    <n v="0"/>
    <n v="0"/>
    <n v="0"/>
    <n v="0"/>
    <n v="0"/>
    <s v="N/A"/>
    <n v="0"/>
    <n v="0"/>
    <n v="0"/>
    <n v="0"/>
    <n v="0"/>
    <n v="0"/>
    <n v="0"/>
    <n v="0"/>
    <n v="0"/>
    <n v="0"/>
    <n v="0"/>
    <n v="0"/>
    <n v="0"/>
    <s v="HOUSING OPPORTUNITY FUND"/>
    <s v="HOF OPER HPL AVONDALE PRK RHSH"/>
    <s v="RA HP HSG OPRATNS AND MAINT"/>
    <s v="FACILITIES MAINTENANCE AND OPERATIONS"/>
  </r>
  <r>
    <x v="1"/>
    <s v="1118240"/>
    <s v="351021"/>
    <x v="112"/>
    <s v="5592000"/>
    <n v="2015"/>
    <x v="3"/>
    <x v="112"/>
    <n v="0"/>
    <n v="0"/>
    <n v="19703"/>
    <n v="0"/>
    <n v="-19703"/>
    <s v="N/A"/>
    <n v="0"/>
    <n v="0"/>
    <n v="0"/>
    <n v="0"/>
    <n v="0"/>
    <n v="0"/>
    <n v="0"/>
    <n v="19703"/>
    <n v="0"/>
    <n v="0"/>
    <n v="0"/>
    <n v="0"/>
    <n v="0"/>
    <s v="HOUSING OPPORTUNITY FUND"/>
    <s v="HOF OPER HPL HPLNK PLACE RHTF"/>
    <s v="RA HP HSG OPRATNS AND MAINT"/>
    <s v="HOUSING AND COMMUNITY SERVICES"/>
  </r>
  <r>
    <x v="1"/>
    <s v="1118240"/>
    <s v="351021"/>
    <x v="112"/>
    <s v="5595000"/>
    <n v="2015"/>
    <x v="3"/>
    <x v="112"/>
    <n v="0"/>
    <n v="0"/>
    <n v="0"/>
    <n v="0"/>
    <n v="0"/>
    <s v="N/A"/>
    <n v="0"/>
    <n v="0"/>
    <n v="0"/>
    <n v="0"/>
    <n v="0"/>
    <n v="0"/>
    <n v="0"/>
    <n v="0"/>
    <n v="0"/>
    <n v="0"/>
    <n v="0"/>
    <n v="0"/>
    <n v="0"/>
    <s v="HOUSING OPPORTUNITY FUND"/>
    <s v="HOF OPER HPL HPLNK PLACE RHTF"/>
    <s v="RA HP HSG OPRATNS AND MAINT"/>
    <s v="FACILITIES MAINTENANCE AND OPERATIONS"/>
  </r>
  <r>
    <x v="1"/>
    <s v="1118241"/>
    <s v="351021"/>
    <x v="112"/>
    <s v="5595000"/>
    <n v="2015"/>
    <x v="3"/>
    <x v="112"/>
    <n v="0"/>
    <n v="0"/>
    <n v="0"/>
    <n v="0"/>
    <n v="0"/>
    <s v="N/A"/>
    <n v="0"/>
    <n v="0"/>
    <n v="0"/>
    <n v="0"/>
    <n v="0"/>
    <n v="0"/>
    <n v="0"/>
    <n v="0"/>
    <n v="0"/>
    <n v="0"/>
    <n v="0"/>
    <n v="0"/>
    <n v="0"/>
    <s v="HOUSING OPPORTUNITY FUND"/>
    <s v="HOF OPER KYF WATSON MANOR RHTF"/>
    <s v="RA HP HSG OPRATNS AND MAINT"/>
    <s v="FACILITIES MAINTENANCE AND OPERATIONS"/>
  </r>
  <r>
    <x v="1"/>
    <s v="1118242"/>
    <s v="351021"/>
    <x v="112"/>
    <s v="5595000"/>
    <n v="2015"/>
    <x v="3"/>
    <x v="112"/>
    <n v="0"/>
    <n v="0"/>
    <n v="0"/>
    <n v="0"/>
    <n v="0"/>
    <s v="N/A"/>
    <n v="0"/>
    <n v="0"/>
    <n v="0"/>
    <n v="0"/>
    <n v="0"/>
    <n v="0"/>
    <n v="0"/>
    <n v="0"/>
    <n v="0"/>
    <n v="0"/>
    <n v="0"/>
    <n v="0"/>
    <n v="0"/>
    <s v="HOUSING OPPORTUNITY FUND"/>
    <s v="HOF OPER MSC FAMILY SHLTR RHSH"/>
    <s v="RA HP HSG OPRATNS AND MAINT"/>
    <s v="FACILITIES MAINTENANCE AND OPERATIONS"/>
  </r>
  <r>
    <x v="1"/>
    <s v="1118242"/>
    <s v="351021"/>
    <x v="108"/>
    <s v="5595000"/>
    <n v="2015"/>
    <x v="3"/>
    <x v="108"/>
    <n v="0"/>
    <n v="0"/>
    <n v="0"/>
    <n v="0"/>
    <n v="0"/>
    <s v="N/A"/>
    <n v="0"/>
    <n v="0"/>
    <n v="0"/>
    <n v="0"/>
    <n v="0"/>
    <n v="0"/>
    <n v="0"/>
    <n v="0"/>
    <n v="0"/>
    <n v="0"/>
    <n v="0"/>
    <n v="0"/>
    <n v="0"/>
    <s v="HOUSING OPPORTUNITY FUND"/>
    <s v="HOF OPER MSC FAMILY SHLTR RHSH"/>
    <s v="RA HP HSG OPRATNS AND MAINT"/>
    <s v="FACILITIES MAINTENANCE AND OPERATIONS"/>
  </r>
  <r>
    <x v="1"/>
    <s v="1118243"/>
    <s v="351021"/>
    <x v="112"/>
    <s v="5595000"/>
    <n v="2015"/>
    <x v="3"/>
    <x v="112"/>
    <n v="0"/>
    <n v="0"/>
    <n v="0"/>
    <n v="0"/>
    <n v="0"/>
    <s v="N/A"/>
    <n v="0"/>
    <n v="0"/>
    <n v="0"/>
    <n v="0"/>
    <n v="0"/>
    <n v="0"/>
    <n v="0"/>
    <n v="0"/>
    <n v="0"/>
    <n v="0"/>
    <n v="0"/>
    <n v="0"/>
    <n v="0"/>
    <s v="HOUSING OPPORTUNITY FUND"/>
    <s v="HOF OPER MSC TRANS HSG PG RHTF"/>
    <s v="RA HP HSG OPRATNS AND MAINT"/>
    <s v="FACILITIES MAINTENANCE AND OPERATIONS"/>
  </r>
  <r>
    <x v="1"/>
    <s v="1118244"/>
    <s v="351021"/>
    <x v="112"/>
    <s v="5595000"/>
    <n v="2015"/>
    <x v="3"/>
    <x v="112"/>
    <n v="0"/>
    <n v="0"/>
    <n v="0"/>
    <n v="0"/>
    <n v="0"/>
    <s v="N/A"/>
    <n v="0"/>
    <n v="0"/>
    <n v="0"/>
    <n v="0"/>
    <n v="0"/>
    <n v="0"/>
    <n v="0"/>
    <n v="0"/>
    <n v="0"/>
    <n v="0"/>
    <n v="0"/>
    <n v="0"/>
    <n v="0"/>
    <s v="HOUSING OPPORTUNITY FUND"/>
    <s v="HOF OPER SGO BRDVW SHLTR RHSH"/>
    <s v="RA HP HSG OPRATNS AND MAINT"/>
    <s v="FACILITIES MAINTENANCE AND OPERATIONS"/>
  </r>
  <r>
    <x v="1"/>
    <s v="1118245"/>
    <s v="351021"/>
    <x v="112"/>
    <s v="5595000"/>
    <n v="2015"/>
    <x v="3"/>
    <x v="112"/>
    <n v="0"/>
    <n v="0"/>
    <n v="0"/>
    <n v="0"/>
    <n v="0"/>
    <s v="N/A"/>
    <n v="0"/>
    <n v="0"/>
    <n v="0"/>
    <n v="0"/>
    <n v="0"/>
    <n v="0"/>
    <n v="0"/>
    <n v="0"/>
    <n v="0"/>
    <n v="0"/>
    <n v="0"/>
    <n v="0"/>
    <n v="0"/>
    <s v="HOUSING OPPORTUNITY FUND"/>
    <s v="HOF OPER YCO CATLYST STRL RHTF"/>
    <s v="RA HP HSG OPRATNS AND MAINT"/>
    <s v="FACILITIES MAINTENANCE AND OPERATIONS"/>
  </r>
  <r>
    <x v="1"/>
    <s v="1118246"/>
    <s v="351021"/>
    <x v="112"/>
    <s v="5595000"/>
    <n v="2015"/>
    <x v="3"/>
    <x v="112"/>
    <n v="0"/>
    <n v="0"/>
    <n v="0"/>
    <n v="0"/>
    <n v="0"/>
    <s v="N/A"/>
    <n v="0"/>
    <n v="0"/>
    <n v="0"/>
    <n v="0"/>
    <n v="0"/>
    <n v="0"/>
    <n v="0"/>
    <n v="0"/>
    <n v="0"/>
    <n v="0"/>
    <n v="0"/>
    <n v="0"/>
    <n v="0"/>
    <s v="HOUSING OPPORTUNITY FUND"/>
    <s v="HOF OPER YCO ISIS RVNA HS RHTF"/>
    <s v="RA HP HSG OPRATNS AND MAINT"/>
    <s v="FACILITIES MAINTENANCE AND OPERATIONS"/>
  </r>
  <r>
    <x v="1"/>
    <s v="1118247"/>
    <s v="351021"/>
    <x v="112"/>
    <s v="5595000"/>
    <n v="2015"/>
    <x v="3"/>
    <x v="112"/>
    <n v="0"/>
    <n v="0"/>
    <n v="0"/>
    <n v="0"/>
    <n v="0"/>
    <s v="N/A"/>
    <n v="0"/>
    <n v="0"/>
    <n v="0"/>
    <n v="0"/>
    <n v="0"/>
    <n v="0"/>
    <n v="0"/>
    <n v="0"/>
    <n v="0"/>
    <n v="0"/>
    <n v="0"/>
    <n v="0"/>
    <n v="0"/>
    <s v="HOUSING OPPORTUNITY FUND"/>
    <s v="HOF OPER YCO PASSAGES RHTF"/>
    <s v="RA HP HSG OPRATNS AND MAINT"/>
    <s v="FACILITIES MAINTENANCE AND OPERATIONS"/>
  </r>
  <r>
    <x v="1"/>
    <s v="1118248"/>
    <s v="351021"/>
    <x v="38"/>
    <s v="5595000"/>
    <n v="2015"/>
    <x v="3"/>
    <x v="38"/>
    <n v="0"/>
    <n v="0"/>
    <n v="0"/>
    <n v="0"/>
    <n v="0"/>
    <s v="N/A"/>
    <n v="0"/>
    <n v="0"/>
    <n v="0"/>
    <n v="0"/>
    <n v="0"/>
    <n v="0"/>
    <n v="0"/>
    <n v="0"/>
    <n v="0"/>
    <n v="0"/>
    <n v="0"/>
    <n v="0"/>
    <n v="0"/>
    <s v="HOUSING OPPORTUNITY FUND"/>
    <s v="HOF OPER YWC FAMILY VILLG RHTF"/>
    <s v="RA HP HSG OPRATNS AND MAINT"/>
    <s v="FACILITIES MAINTENANCE AND OPERATIONS"/>
  </r>
  <r>
    <x v="1"/>
    <s v="1118248"/>
    <s v="351021"/>
    <x v="70"/>
    <s v="5595000"/>
    <n v="2015"/>
    <x v="3"/>
    <x v="70"/>
    <n v="0"/>
    <n v="0"/>
    <n v="0"/>
    <n v="0"/>
    <n v="0"/>
    <s v="N/A"/>
    <n v="0"/>
    <n v="0"/>
    <n v="0"/>
    <n v="0"/>
    <n v="0"/>
    <n v="0"/>
    <n v="0"/>
    <n v="0"/>
    <n v="0"/>
    <n v="0"/>
    <n v="0"/>
    <n v="0"/>
    <n v="0"/>
    <s v="HOUSING OPPORTUNITY FUND"/>
    <s v="HOF OPER YWC FAMILY VILLG RHTF"/>
    <s v="RA HP HSG OPRATNS AND MAINT"/>
    <s v="FACILITIES MAINTENANCE AND OPERATIONS"/>
  </r>
  <r>
    <x v="1"/>
    <s v="1118248"/>
    <s v="351021"/>
    <x v="71"/>
    <s v="5595000"/>
    <n v="2015"/>
    <x v="3"/>
    <x v="71"/>
    <n v="0"/>
    <n v="0"/>
    <n v="0"/>
    <n v="0"/>
    <n v="0"/>
    <s v="N/A"/>
    <n v="0"/>
    <n v="0"/>
    <n v="0"/>
    <n v="0"/>
    <n v="0"/>
    <n v="0"/>
    <n v="0"/>
    <n v="0"/>
    <n v="0"/>
    <n v="0"/>
    <n v="0"/>
    <n v="0"/>
    <n v="0"/>
    <s v="HOUSING OPPORTUNITY FUND"/>
    <s v="HOF OPER YWC FAMILY VILLG RHTF"/>
    <s v="RA HP HSG OPRATNS AND MAINT"/>
    <s v="FACILITIES MAINTENANCE AND OPERATIONS"/>
  </r>
  <r>
    <x v="1"/>
    <s v="1118248"/>
    <s v="351021"/>
    <x v="72"/>
    <s v="5595000"/>
    <n v="2015"/>
    <x v="3"/>
    <x v="72"/>
    <n v="0"/>
    <n v="0"/>
    <n v="0"/>
    <n v="0"/>
    <n v="0"/>
    <s v="N/A"/>
    <n v="0"/>
    <n v="0"/>
    <n v="0"/>
    <n v="0"/>
    <n v="0"/>
    <n v="0"/>
    <n v="0"/>
    <n v="0"/>
    <n v="0"/>
    <n v="0"/>
    <n v="0"/>
    <n v="0"/>
    <n v="0"/>
    <s v="HOUSING OPPORTUNITY FUND"/>
    <s v="HOF OPER YWC FAMILY VILLG RHTF"/>
    <s v="RA HP HSG OPRATNS AND MAINT"/>
    <s v="FACILITIES MAINTENANCE AND OPERATIONS"/>
  </r>
  <r>
    <x v="1"/>
    <s v="1118248"/>
    <s v="351021"/>
    <x v="112"/>
    <s v="5595000"/>
    <n v="2015"/>
    <x v="3"/>
    <x v="112"/>
    <n v="0"/>
    <n v="0"/>
    <n v="0"/>
    <n v="0"/>
    <n v="0"/>
    <s v="N/A"/>
    <n v="0"/>
    <n v="0"/>
    <n v="0"/>
    <n v="0"/>
    <n v="0"/>
    <n v="0"/>
    <n v="0"/>
    <n v="0"/>
    <n v="0"/>
    <n v="0"/>
    <n v="0"/>
    <n v="0"/>
    <n v="0"/>
    <s v="HOUSING OPPORTUNITY FUND"/>
    <s v="HOF OPER YWC FAMILY VILLG RHTF"/>
    <s v="RA HP HSG OPRATNS AND MAINT"/>
    <s v="FACILITIES MAINTENANCE AND OPERATIONS"/>
  </r>
  <r>
    <x v="1"/>
    <s v="1118248"/>
    <s v="351021"/>
    <x v="53"/>
    <s v="5595000"/>
    <n v="2015"/>
    <x v="3"/>
    <x v="53"/>
    <n v="0"/>
    <n v="0"/>
    <n v="0"/>
    <n v="0"/>
    <n v="0"/>
    <s v="N/A"/>
    <n v="0"/>
    <n v="0"/>
    <n v="0"/>
    <n v="0"/>
    <n v="0"/>
    <n v="0"/>
    <n v="0"/>
    <n v="0"/>
    <n v="0"/>
    <n v="0"/>
    <n v="0"/>
    <n v="0"/>
    <n v="0"/>
    <s v="HOUSING OPPORTUNITY FUND"/>
    <s v="HOF OPER YWC FAMILY VILLG RHTF"/>
    <s v="RA HP HSG OPRATNS AND MAINT"/>
    <s v="FACILITIES MAINTENANCE AND OPERATIONS"/>
  </r>
  <r>
    <x v="1"/>
    <s v="1118248"/>
    <s v="351021"/>
    <x v="54"/>
    <s v="5595000"/>
    <n v="2015"/>
    <x v="3"/>
    <x v="54"/>
    <n v="0"/>
    <n v="0"/>
    <n v="0"/>
    <n v="0"/>
    <n v="0"/>
    <s v="N/A"/>
    <n v="0"/>
    <n v="0"/>
    <n v="0"/>
    <n v="0"/>
    <n v="0"/>
    <n v="0"/>
    <n v="0"/>
    <n v="0"/>
    <n v="0"/>
    <n v="0"/>
    <n v="0"/>
    <n v="0"/>
    <n v="0"/>
    <s v="HOUSING OPPORTUNITY FUND"/>
    <s v="HOF OPER YWC FAMILY VILLG RHTF"/>
    <s v="RA HP HSG OPRATNS AND MAINT"/>
    <s v="FACILITIES MAINTENANCE AND OPERATIONS"/>
  </r>
  <r>
    <x v="1"/>
    <s v="1118249"/>
    <s v="000000"/>
    <x v="6"/>
    <s v="0000000"/>
    <n v="2015"/>
    <x v="0"/>
    <x v="6"/>
    <n v="0"/>
    <n v="0"/>
    <n v="-76484.160000000003"/>
    <n v="0"/>
    <n v="76484.160000000003"/>
    <s v="N/A"/>
    <n v="0"/>
    <n v="-76080.17"/>
    <n v="0"/>
    <n v="0"/>
    <n v="0"/>
    <n v="0"/>
    <n v="-403.99"/>
    <n v="0"/>
    <n v="0"/>
    <n v="0"/>
    <n v="0"/>
    <n v="0"/>
    <n v="0"/>
    <s v="HOUSING OPPORTUNITY FUND"/>
    <s v="HOF OPER CHG ADMINISTRATION"/>
    <s v="DEFAULT"/>
    <s v="Default"/>
  </r>
  <r>
    <x v="1"/>
    <s v="1118249"/>
    <s v="000000"/>
    <x v="9"/>
    <s v="0000000"/>
    <n v="2015"/>
    <x v="0"/>
    <x v="9"/>
    <n v="0"/>
    <n v="0"/>
    <n v="0"/>
    <n v="0"/>
    <n v="0"/>
    <s v="N/A"/>
    <n v="0"/>
    <n v="0"/>
    <n v="0"/>
    <n v="0"/>
    <n v="0"/>
    <n v="0"/>
    <n v="0"/>
    <n v="0"/>
    <n v="0"/>
    <n v="0"/>
    <n v="0"/>
    <n v="0"/>
    <n v="0"/>
    <s v="HOUSING OPPORTUNITY FUND"/>
    <s v="HOF OPER CHG ADMINISTRATION"/>
    <s v="DEFAULT"/>
    <s v="Default"/>
  </r>
  <r>
    <x v="1"/>
    <s v="1118249"/>
    <s v="000000"/>
    <x v="29"/>
    <s v="0000000"/>
    <n v="2015"/>
    <x v="1"/>
    <x v="29"/>
    <n v="0"/>
    <n v="0"/>
    <n v="0"/>
    <n v="0"/>
    <n v="0"/>
    <s v="N/A"/>
    <n v="0"/>
    <n v="0"/>
    <n v="0"/>
    <n v="0"/>
    <n v="0"/>
    <n v="0"/>
    <n v="0"/>
    <n v="0"/>
    <n v="0"/>
    <n v="0"/>
    <n v="0"/>
    <n v="0"/>
    <n v="0"/>
    <s v="HOUSING OPPORTUNITY FUND"/>
    <s v="HOF OPER CHG ADMINISTRATION"/>
    <s v="DEFAULT"/>
    <s v="Default"/>
  </r>
  <r>
    <x v="1"/>
    <s v="1118249"/>
    <s v="351120"/>
    <x v="192"/>
    <s v="0000000"/>
    <n v="2015"/>
    <x v="4"/>
    <x v="191"/>
    <n v="0"/>
    <n v="0"/>
    <n v="-9083.64"/>
    <n v="0"/>
    <n v="9083.64"/>
    <s v="N/A"/>
    <n v="0"/>
    <n v="0"/>
    <n v="0"/>
    <n v="0"/>
    <n v="-9487.630000000001"/>
    <n v="0"/>
    <n v="403.99"/>
    <n v="0"/>
    <n v="0"/>
    <n v="0"/>
    <n v="0"/>
    <n v="0"/>
    <n v="0"/>
    <s v="HOUSING OPPORTUNITY FUND"/>
    <s v="HOF OPER CHG ADMINISTRATION"/>
    <s v="CONSLDTD ST HMLSS BLK GRN"/>
    <s v="Default"/>
  </r>
  <r>
    <x v="1"/>
    <s v="1118249"/>
    <s v="351120"/>
    <x v="46"/>
    <s v="0000000"/>
    <n v="2015"/>
    <x v="4"/>
    <x v="46"/>
    <n v="0"/>
    <n v="0"/>
    <n v="0"/>
    <n v="0"/>
    <n v="0"/>
    <s v="N/A"/>
    <n v="0"/>
    <n v="0"/>
    <n v="0"/>
    <n v="0"/>
    <n v="0"/>
    <n v="0"/>
    <n v="0"/>
    <n v="0"/>
    <n v="0"/>
    <n v="0"/>
    <n v="0"/>
    <n v="0"/>
    <n v="0"/>
    <s v="HOUSING OPPORTUNITY FUND"/>
    <s v="HOF OPER CHG ADMINISTRATION"/>
    <s v="CONSLDTD ST HMLSS BLK GRN"/>
    <s v="Default"/>
  </r>
  <r>
    <x v="1"/>
    <s v="1118249"/>
    <s v="351120"/>
    <x v="38"/>
    <s v="5592000"/>
    <n v="2015"/>
    <x v="3"/>
    <x v="38"/>
    <n v="0"/>
    <n v="0"/>
    <n v="5274.34"/>
    <n v="0"/>
    <n v="-5274.34"/>
    <s v="N/A"/>
    <n v="0"/>
    <n v="0"/>
    <n v="0"/>
    <n v="5274.34"/>
    <n v="0"/>
    <n v="0"/>
    <n v="0"/>
    <n v="0"/>
    <n v="0"/>
    <n v="0"/>
    <n v="0"/>
    <n v="0"/>
    <n v="0"/>
    <s v="HOUSING OPPORTUNITY FUND"/>
    <s v="HOF OPER CHG ADMINISTRATION"/>
    <s v="CONSLDTD ST HMLSS BLK GRN"/>
    <s v="HOUSING AND COMMUNITY SERVICES"/>
  </r>
  <r>
    <x v="1"/>
    <s v="1118249"/>
    <s v="351120"/>
    <x v="38"/>
    <s v="5595000"/>
    <n v="2015"/>
    <x v="3"/>
    <x v="38"/>
    <n v="0"/>
    <n v="0"/>
    <n v="0"/>
    <n v="0"/>
    <n v="0"/>
    <s v="N/A"/>
    <n v="0"/>
    <n v="0"/>
    <n v="0"/>
    <n v="0"/>
    <n v="0"/>
    <n v="0"/>
    <n v="0"/>
    <n v="0"/>
    <n v="0"/>
    <n v="0"/>
    <n v="0"/>
    <n v="0"/>
    <n v="0"/>
    <s v="HOUSING OPPORTUNITY FUND"/>
    <s v="HOF OPER CHG ADMINISTRATION"/>
    <s v="CONSLDTD ST HMLSS BLK GRN"/>
    <s v="FACILITIES MAINTENANCE AND OPERATIONS"/>
  </r>
  <r>
    <x v="1"/>
    <s v="1118249"/>
    <s v="351120"/>
    <x v="105"/>
    <s v="5595000"/>
    <n v="2015"/>
    <x v="3"/>
    <x v="105"/>
    <n v="0"/>
    <n v="0"/>
    <n v="0"/>
    <n v="0"/>
    <n v="0"/>
    <s v="N/A"/>
    <n v="0"/>
    <n v="0"/>
    <n v="0"/>
    <n v="0"/>
    <n v="0"/>
    <n v="0"/>
    <n v="0"/>
    <n v="0"/>
    <n v="0"/>
    <n v="0"/>
    <n v="0"/>
    <n v="0"/>
    <n v="0"/>
    <s v="HOUSING OPPORTUNITY FUND"/>
    <s v="HOF OPER CHG ADMINISTRATION"/>
    <s v="CONSLDTD ST HMLSS BLK GRN"/>
    <s v="FACILITIES MAINTENANCE AND OPERATIONS"/>
  </r>
  <r>
    <x v="1"/>
    <s v="1118249"/>
    <s v="351120"/>
    <x v="70"/>
    <s v="5592000"/>
    <n v="2015"/>
    <x v="3"/>
    <x v="70"/>
    <n v="0"/>
    <n v="0"/>
    <n v="704.5"/>
    <n v="0"/>
    <n v="-704.5"/>
    <s v="N/A"/>
    <n v="0"/>
    <n v="0"/>
    <n v="0"/>
    <n v="704.5"/>
    <n v="0"/>
    <n v="0"/>
    <n v="0"/>
    <n v="0"/>
    <n v="0"/>
    <n v="0"/>
    <n v="0"/>
    <n v="0"/>
    <n v="0"/>
    <s v="HOUSING OPPORTUNITY FUND"/>
    <s v="HOF OPER CHG ADMINISTRATION"/>
    <s v="CONSLDTD ST HMLSS BLK GRN"/>
    <s v="HOUSING AND COMMUNITY SERVICES"/>
  </r>
  <r>
    <x v="1"/>
    <s v="1118249"/>
    <s v="351120"/>
    <x v="70"/>
    <s v="5595000"/>
    <n v="2015"/>
    <x v="3"/>
    <x v="70"/>
    <n v="0"/>
    <n v="0"/>
    <n v="0"/>
    <n v="0"/>
    <n v="0"/>
    <s v="N/A"/>
    <n v="0"/>
    <n v="0"/>
    <n v="0"/>
    <n v="0"/>
    <n v="0"/>
    <n v="0"/>
    <n v="0"/>
    <n v="0"/>
    <n v="0"/>
    <n v="0"/>
    <n v="0"/>
    <n v="0"/>
    <n v="0"/>
    <s v="HOUSING OPPORTUNITY FUND"/>
    <s v="HOF OPER CHG ADMINISTRATION"/>
    <s v="CONSLDTD ST HMLSS BLK GRN"/>
    <s v="FACILITIES MAINTENANCE AND OPERATIONS"/>
  </r>
  <r>
    <x v="1"/>
    <s v="1118249"/>
    <s v="351120"/>
    <x v="71"/>
    <s v="5592000"/>
    <n v="2015"/>
    <x v="3"/>
    <x v="71"/>
    <n v="0"/>
    <n v="0"/>
    <n v="348.05"/>
    <n v="0"/>
    <n v="-348.05"/>
    <s v="N/A"/>
    <n v="0"/>
    <n v="0"/>
    <n v="0"/>
    <n v="348.05"/>
    <n v="0"/>
    <n v="0"/>
    <n v="0"/>
    <n v="0"/>
    <n v="0"/>
    <n v="0"/>
    <n v="0"/>
    <n v="0"/>
    <n v="0"/>
    <s v="HOUSING OPPORTUNITY FUND"/>
    <s v="HOF OPER CHG ADMINISTRATION"/>
    <s v="CONSLDTD ST HMLSS BLK GRN"/>
    <s v="HOUSING AND COMMUNITY SERVICES"/>
  </r>
  <r>
    <x v="1"/>
    <s v="1118249"/>
    <s v="351120"/>
    <x v="71"/>
    <s v="5595000"/>
    <n v="2015"/>
    <x v="3"/>
    <x v="71"/>
    <n v="0"/>
    <n v="0"/>
    <n v="0"/>
    <n v="0"/>
    <n v="0"/>
    <s v="N/A"/>
    <n v="0"/>
    <n v="0"/>
    <n v="0"/>
    <n v="0"/>
    <n v="0"/>
    <n v="0"/>
    <n v="0"/>
    <n v="0"/>
    <n v="0"/>
    <n v="0"/>
    <n v="0"/>
    <n v="0"/>
    <n v="0"/>
    <s v="HOUSING OPPORTUNITY FUND"/>
    <s v="HOF OPER CHG ADMINISTRATION"/>
    <s v="CONSLDTD ST HMLSS BLK GRN"/>
    <s v="FACILITIES MAINTENANCE AND OPERATIONS"/>
  </r>
  <r>
    <x v="1"/>
    <s v="1118249"/>
    <s v="351120"/>
    <x v="72"/>
    <s v="5592000"/>
    <n v="2015"/>
    <x v="3"/>
    <x v="72"/>
    <n v="0"/>
    <n v="0"/>
    <n v="418.64"/>
    <n v="0"/>
    <n v="-418.64"/>
    <s v="N/A"/>
    <n v="0"/>
    <n v="0"/>
    <n v="0"/>
    <n v="418.64"/>
    <n v="0"/>
    <n v="0"/>
    <n v="0"/>
    <n v="0"/>
    <n v="0"/>
    <n v="0"/>
    <n v="0"/>
    <n v="0"/>
    <n v="0"/>
    <s v="HOUSING OPPORTUNITY FUND"/>
    <s v="HOF OPER CHG ADMINISTRATION"/>
    <s v="CONSLDTD ST HMLSS BLK GRN"/>
    <s v="HOUSING AND COMMUNITY SERVICES"/>
  </r>
  <r>
    <x v="1"/>
    <s v="1118249"/>
    <s v="351120"/>
    <x v="72"/>
    <s v="5595000"/>
    <n v="2015"/>
    <x v="3"/>
    <x v="72"/>
    <n v="0"/>
    <n v="0"/>
    <n v="0"/>
    <n v="0"/>
    <n v="0"/>
    <s v="N/A"/>
    <n v="0"/>
    <n v="0"/>
    <n v="0"/>
    <n v="0"/>
    <n v="0"/>
    <n v="0"/>
    <n v="0"/>
    <n v="0"/>
    <n v="0"/>
    <n v="0"/>
    <n v="0"/>
    <n v="0"/>
    <n v="0"/>
    <s v="HOUSING OPPORTUNITY FUND"/>
    <s v="HOF OPER CHG ADMINISTRATION"/>
    <s v="CONSLDTD ST HMLSS BLK GRN"/>
    <s v="FACILITIES MAINTENANCE AND OPERATIONS"/>
  </r>
  <r>
    <x v="1"/>
    <s v="1118249"/>
    <s v="351120"/>
    <x v="74"/>
    <s v="5595000"/>
    <n v="2015"/>
    <x v="3"/>
    <x v="74"/>
    <n v="0"/>
    <n v="0"/>
    <n v="0"/>
    <n v="0"/>
    <n v="0"/>
    <s v="N/A"/>
    <n v="0"/>
    <n v="0"/>
    <n v="0"/>
    <n v="0"/>
    <n v="0"/>
    <n v="0"/>
    <n v="0"/>
    <n v="0"/>
    <n v="0"/>
    <n v="0"/>
    <n v="0"/>
    <n v="0"/>
    <n v="0"/>
    <s v="HOUSING OPPORTUNITY FUND"/>
    <s v="HOF OPER CHG ADMINISTRATION"/>
    <s v="CONSLDTD ST HMLSS BLK GRN"/>
    <s v="FACILITIES MAINTENANCE AND OPERATIONS"/>
  </r>
  <r>
    <x v="1"/>
    <s v="1118249"/>
    <s v="351120"/>
    <x v="41"/>
    <s v="5595000"/>
    <n v="2015"/>
    <x v="3"/>
    <x v="41"/>
    <n v="0"/>
    <n v="0"/>
    <n v="0"/>
    <n v="0"/>
    <n v="0"/>
    <s v="N/A"/>
    <n v="0"/>
    <n v="0"/>
    <n v="0"/>
    <n v="0"/>
    <n v="0"/>
    <n v="0"/>
    <n v="0"/>
    <n v="0"/>
    <n v="0"/>
    <n v="0"/>
    <n v="0"/>
    <n v="0"/>
    <n v="0"/>
    <s v="HOUSING OPPORTUNITY FUND"/>
    <s v="HOF OPER CHG ADMINISTRATION"/>
    <s v="CONSLDTD ST HMLSS BLK GRN"/>
    <s v="FACILITIES MAINTENANCE AND OPERATIONS"/>
  </r>
  <r>
    <x v="1"/>
    <s v="1118249"/>
    <s v="351120"/>
    <x v="108"/>
    <s v="5592000"/>
    <n v="2015"/>
    <x v="3"/>
    <x v="108"/>
    <n v="0"/>
    <n v="0"/>
    <n v="0"/>
    <n v="0"/>
    <n v="0"/>
    <s v="N/A"/>
    <n v="0"/>
    <n v="0"/>
    <n v="0"/>
    <n v="0"/>
    <n v="0"/>
    <n v="0"/>
    <n v="0"/>
    <n v="0"/>
    <n v="0"/>
    <n v="0"/>
    <n v="0"/>
    <n v="0"/>
    <n v="0"/>
    <s v="HOUSING OPPORTUNITY FUND"/>
    <s v="HOF OPER CHG ADMINISTRATION"/>
    <s v="CONSLDTD ST HMLSS BLK GRN"/>
    <s v="HOUSING AND COMMUNITY SERVICES"/>
  </r>
  <r>
    <x v="1"/>
    <s v="1118249"/>
    <s v="351120"/>
    <x v="108"/>
    <s v="5595000"/>
    <n v="2015"/>
    <x v="3"/>
    <x v="108"/>
    <n v="0"/>
    <n v="0"/>
    <n v="0"/>
    <n v="0"/>
    <n v="0"/>
    <s v="N/A"/>
    <n v="0"/>
    <n v="0"/>
    <n v="0"/>
    <n v="0"/>
    <n v="0"/>
    <n v="0"/>
    <n v="0"/>
    <n v="0"/>
    <n v="0"/>
    <n v="0"/>
    <n v="0"/>
    <n v="0"/>
    <n v="0"/>
    <s v="HOUSING OPPORTUNITY FUND"/>
    <s v="HOF OPER CHG ADMINISTRATION"/>
    <s v="CONSLDTD ST HMLSS BLK GRN"/>
    <s v="FACILITIES MAINTENANCE AND OPERATIONS"/>
  </r>
  <r>
    <x v="1"/>
    <s v="1118249"/>
    <s v="351120"/>
    <x v="137"/>
    <s v="5595000"/>
    <n v="2015"/>
    <x v="3"/>
    <x v="137"/>
    <n v="0"/>
    <n v="0"/>
    <n v="0"/>
    <n v="0"/>
    <n v="0"/>
    <s v="N/A"/>
    <n v="0"/>
    <n v="0"/>
    <n v="0"/>
    <n v="0"/>
    <n v="0"/>
    <n v="0"/>
    <n v="0"/>
    <n v="0"/>
    <n v="0"/>
    <n v="0"/>
    <n v="0"/>
    <n v="0"/>
    <n v="0"/>
    <s v="HOUSING OPPORTUNITY FUND"/>
    <s v="HOF OPER CHG ADMINISTRATION"/>
    <s v="CONSLDTD ST HMLSS BLK GRN"/>
    <s v="FACILITIES MAINTENANCE AND OPERATIONS"/>
  </r>
  <r>
    <x v="1"/>
    <s v="1118249"/>
    <s v="351120"/>
    <x v="132"/>
    <s v="0000000"/>
    <n v="2015"/>
    <x v="3"/>
    <x v="132"/>
    <n v="0"/>
    <n v="0"/>
    <n v="0"/>
    <n v="0"/>
    <n v="0"/>
    <s v="N/A"/>
    <n v="0"/>
    <n v="0"/>
    <n v="0"/>
    <n v="0"/>
    <n v="0"/>
    <n v="0"/>
    <n v="0"/>
    <n v="0"/>
    <n v="0"/>
    <n v="0"/>
    <n v="0"/>
    <n v="0"/>
    <n v="0"/>
    <s v="HOUSING OPPORTUNITY FUND"/>
    <s v="HOF OPER CHG ADMINISTRATION"/>
    <s v="CONSLDTD ST HMLSS BLK GRN"/>
    <s v="Default"/>
  </r>
  <r>
    <x v="1"/>
    <s v="1118249"/>
    <s v="351120"/>
    <x v="132"/>
    <s v="5595000"/>
    <n v="2015"/>
    <x v="3"/>
    <x v="132"/>
    <n v="0"/>
    <n v="0"/>
    <n v="0"/>
    <n v="0"/>
    <n v="0"/>
    <s v="N/A"/>
    <n v="0"/>
    <n v="0"/>
    <n v="0"/>
    <n v="0"/>
    <n v="0"/>
    <n v="0"/>
    <n v="0"/>
    <n v="0"/>
    <n v="0"/>
    <n v="0"/>
    <n v="0"/>
    <n v="0"/>
    <n v="0"/>
    <s v="HOUSING OPPORTUNITY FUND"/>
    <s v="HOF OPER CHG ADMINISTRATION"/>
    <s v="CONSLDTD ST HMLSS BLK GRN"/>
    <s v="FACILITIES MAINTENANCE AND OPERATIONS"/>
  </r>
  <r>
    <x v="1"/>
    <s v="1118249"/>
    <s v="351120"/>
    <x v="157"/>
    <s v="5595000"/>
    <n v="2015"/>
    <x v="3"/>
    <x v="156"/>
    <n v="0"/>
    <n v="0"/>
    <n v="0"/>
    <n v="0"/>
    <n v="0"/>
    <s v="N/A"/>
    <n v="0"/>
    <n v="0"/>
    <n v="0"/>
    <n v="0"/>
    <n v="0"/>
    <n v="0"/>
    <n v="0"/>
    <n v="0"/>
    <n v="0"/>
    <n v="0"/>
    <n v="0"/>
    <n v="0"/>
    <n v="0"/>
    <s v="HOUSING OPPORTUNITY FUND"/>
    <s v="HOF OPER CHG ADMINISTRATION"/>
    <s v="CONSLDTD ST HMLSS BLK GRN"/>
    <s v="FACILITIES MAINTENANCE AND OPERATIONS"/>
  </r>
  <r>
    <x v="1"/>
    <s v="1118249"/>
    <s v="351120"/>
    <x v="158"/>
    <s v="5595000"/>
    <n v="2015"/>
    <x v="3"/>
    <x v="157"/>
    <n v="0"/>
    <n v="0"/>
    <n v="0"/>
    <n v="0"/>
    <n v="0"/>
    <s v="N/A"/>
    <n v="0"/>
    <n v="0"/>
    <n v="0"/>
    <n v="0"/>
    <n v="0"/>
    <n v="0"/>
    <n v="0"/>
    <n v="0"/>
    <n v="0"/>
    <n v="0"/>
    <n v="0"/>
    <n v="0"/>
    <n v="0"/>
    <s v="HOUSING OPPORTUNITY FUND"/>
    <s v="HOF OPER CHG ADMINISTRATION"/>
    <s v="CONSLDTD ST HMLSS BLK GRN"/>
    <s v="FACILITIES MAINTENANCE AND OPERATIONS"/>
  </r>
  <r>
    <x v="1"/>
    <s v="1118249"/>
    <s v="351120"/>
    <x v="76"/>
    <s v="5595000"/>
    <n v="2015"/>
    <x v="3"/>
    <x v="76"/>
    <n v="0"/>
    <n v="0"/>
    <n v="0"/>
    <n v="0"/>
    <n v="0"/>
    <s v="N/A"/>
    <n v="0"/>
    <n v="0"/>
    <n v="0"/>
    <n v="0"/>
    <n v="0"/>
    <n v="0"/>
    <n v="0"/>
    <n v="0"/>
    <n v="0"/>
    <n v="0"/>
    <n v="0"/>
    <n v="0"/>
    <n v="0"/>
    <s v="HOUSING OPPORTUNITY FUND"/>
    <s v="HOF OPER CHG ADMINISTRATION"/>
    <s v="CONSLDTD ST HMLSS BLK GRN"/>
    <s v="FACILITIES MAINTENANCE AND OPERATIONS"/>
  </r>
  <r>
    <x v="1"/>
    <s v="1118249"/>
    <s v="351120"/>
    <x v="144"/>
    <s v="5595000"/>
    <n v="2015"/>
    <x v="3"/>
    <x v="144"/>
    <n v="0"/>
    <n v="0"/>
    <n v="0"/>
    <n v="0"/>
    <n v="0"/>
    <s v="N/A"/>
    <n v="0"/>
    <n v="0"/>
    <n v="0"/>
    <n v="0"/>
    <n v="0"/>
    <n v="0"/>
    <n v="0"/>
    <n v="0"/>
    <n v="0"/>
    <n v="0"/>
    <n v="0"/>
    <n v="0"/>
    <n v="0"/>
    <s v="HOUSING OPPORTUNITY FUND"/>
    <s v="HOF OPER CHG ADMINISTRATION"/>
    <s v="CONSLDTD ST HMLSS BLK GRN"/>
    <s v="FACILITIES MAINTENANCE AND OPERATIONS"/>
  </r>
  <r>
    <x v="1"/>
    <s v="1118249"/>
    <s v="351120"/>
    <x v="42"/>
    <s v="5595000"/>
    <n v="2015"/>
    <x v="3"/>
    <x v="42"/>
    <n v="0"/>
    <n v="0"/>
    <n v="0"/>
    <n v="0"/>
    <n v="0"/>
    <s v="N/A"/>
    <n v="0"/>
    <n v="0"/>
    <n v="0"/>
    <n v="0"/>
    <n v="0"/>
    <n v="0"/>
    <n v="0"/>
    <n v="0"/>
    <n v="0"/>
    <n v="0"/>
    <n v="0"/>
    <n v="0"/>
    <n v="0"/>
    <s v="HOUSING OPPORTUNITY FUND"/>
    <s v="HOF OPER CHG ADMINISTRATION"/>
    <s v="CONSLDTD ST HMLSS BLK GRN"/>
    <s v="FACILITIES MAINTENANCE AND OPERATIONS"/>
  </r>
  <r>
    <x v="1"/>
    <s v="1118249"/>
    <s v="351120"/>
    <x v="145"/>
    <s v="5595000"/>
    <n v="2015"/>
    <x v="3"/>
    <x v="145"/>
    <n v="0"/>
    <n v="0"/>
    <n v="0"/>
    <n v="0"/>
    <n v="0"/>
    <s v="N/A"/>
    <n v="0"/>
    <n v="0"/>
    <n v="0"/>
    <n v="0"/>
    <n v="0"/>
    <n v="0"/>
    <n v="0"/>
    <n v="0"/>
    <n v="0"/>
    <n v="0"/>
    <n v="0"/>
    <n v="0"/>
    <n v="0"/>
    <s v="HOUSING OPPORTUNITY FUND"/>
    <s v="HOF OPER CHG ADMINISTRATION"/>
    <s v="CONSLDTD ST HMLSS BLK GRN"/>
    <s v="FACILITIES MAINTENANCE AND OPERATIONS"/>
  </r>
  <r>
    <x v="1"/>
    <s v="1118249"/>
    <s v="351120"/>
    <x v="85"/>
    <s v="5592000"/>
    <n v="2015"/>
    <x v="3"/>
    <x v="85"/>
    <n v="0"/>
    <n v="0"/>
    <n v="13857.470000000001"/>
    <n v="0"/>
    <n v="-13857.470000000001"/>
    <s v="N/A"/>
    <n v="0"/>
    <n v="0"/>
    <n v="0"/>
    <n v="0"/>
    <n v="0"/>
    <n v="0"/>
    <n v="0"/>
    <n v="0"/>
    <n v="0"/>
    <n v="13857.470000000001"/>
    <n v="0"/>
    <n v="0"/>
    <n v="0"/>
    <s v="HOUSING OPPORTUNITY FUND"/>
    <s v="HOF OPER CHG ADMINISTRATION"/>
    <s v="CONSLDTD ST HMLSS BLK GRN"/>
    <s v="HOUSING AND COMMUNITY SERVICES"/>
  </r>
  <r>
    <x v="1"/>
    <s v="1118249"/>
    <s v="351120"/>
    <x v="110"/>
    <s v="5592000"/>
    <n v="2015"/>
    <x v="3"/>
    <x v="110"/>
    <n v="0"/>
    <n v="0"/>
    <n v="0"/>
    <n v="0"/>
    <n v="0"/>
    <s v="N/A"/>
    <n v="0"/>
    <n v="0"/>
    <n v="0"/>
    <n v="0"/>
    <n v="0"/>
    <n v="0"/>
    <n v="0"/>
    <n v="0"/>
    <n v="0"/>
    <n v="0"/>
    <n v="0"/>
    <n v="0"/>
    <n v="0"/>
    <s v="HOUSING OPPORTUNITY FUND"/>
    <s v="HOF OPER CHG ADMINISTRATION"/>
    <s v="CONSLDTD ST HMLSS BLK GRN"/>
    <s v="HOUSING AND COMMUNITY SERVICES"/>
  </r>
  <r>
    <x v="1"/>
    <s v="1118249"/>
    <s v="351120"/>
    <x v="110"/>
    <s v="5595000"/>
    <n v="2015"/>
    <x v="3"/>
    <x v="110"/>
    <n v="0"/>
    <n v="0"/>
    <n v="0"/>
    <n v="0"/>
    <n v="0"/>
    <s v="N/A"/>
    <n v="0"/>
    <n v="0"/>
    <n v="0"/>
    <n v="0"/>
    <n v="0"/>
    <n v="0"/>
    <n v="0"/>
    <n v="0"/>
    <n v="0"/>
    <n v="0"/>
    <n v="0"/>
    <n v="0"/>
    <n v="0"/>
    <s v="HOUSING OPPORTUNITY FUND"/>
    <s v="HOF OPER CHG ADMINISTRATION"/>
    <s v="CONSLDTD ST HMLSS BLK GRN"/>
    <s v="FACILITIES MAINTENANCE AND OPERATIONS"/>
  </r>
  <r>
    <x v="1"/>
    <s v="1118249"/>
    <s v="351120"/>
    <x v="53"/>
    <s v="5595000"/>
    <n v="2015"/>
    <x v="3"/>
    <x v="53"/>
    <n v="0"/>
    <n v="0"/>
    <n v="0"/>
    <n v="0"/>
    <n v="0"/>
    <s v="N/A"/>
    <n v="0"/>
    <n v="0"/>
    <n v="0"/>
    <n v="0"/>
    <n v="0"/>
    <n v="0"/>
    <n v="0"/>
    <n v="0"/>
    <n v="0"/>
    <n v="0"/>
    <n v="0"/>
    <n v="0"/>
    <n v="0"/>
    <s v="HOUSING OPPORTUNITY FUND"/>
    <s v="HOF OPER CHG ADMINISTRATION"/>
    <s v="CONSLDTD ST HMLSS BLK GRN"/>
    <s v="FACILITIES MAINTENANCE AND OPERATIONS"/>
  </r>
  <r>
    <x v="1"/>
    <s v="1118249"/>
    <s v="351120"/>
    <x v="54"/>
    <s v="5595000"/>
    <n v="2015"/>
    <x v="3"/>
    <x v="54"/>
    <n v="0"/>
    <n v="0"/>
    <n v="0"/>
    <n v="0"/>
    <n v="0"/>
    <s v="N/A"/>
    <n v="0"/>
    <n v="0"/>
    <n v="0"/>
    <n v="0"/>
    <n v="0"/>
    <n v="0"/>
    <n v="0"/>
    <n v="0"/>
    <n v="0"/>
    <n v="0"/>
    <n v="0"/>
    <n v="0"/>
    <n v="0"/>
    <s v="HOUSING OPPORTUNITY FUND"/>
    <s v="HOF OPER CHG ADMINISTRATION"/>
    <s v="CONSLDTD ST HMLSS BLK GRN"/>
    <s v="FACILITIES MAINTENANCE AND OPERATIONS"/>
  </r>
  <r>
    <x v="1"/>
    <s v="1118251"/>
    <s v="000000"/>
    <x v="6"/>
    <s v="0000000"/>
    <n v="2015"/>
    <x v="0"/>
    <x v="6"/>
    <n v="0"/>
    <n v="0"/>
    <n v="0"/>
    <n v="0"/>
    <n v="0"/>
    <s v="N/A"/>
    <n v="0"/>
    <n v="0"/>
    <n v="0"/>
    <n v="0"/>
    <n v="0"/>
    <n v="0"/>
    <n v="0"/>
    <n v="0"/>
    <n v="0"/>
    <n v="0"/>
    <n v="0"/>
    <n v="0"/>
    <n v="0"/>
    <s v="HOUSING OPPORTUNITY FUND"/>
    <s v="HOF OPER AYR SEVERSON CHRT"/>
    <s v="DEFAULT"/>
    <s v="Default"/>
  </r>
  <r>
    <x v="1"/>
    <s v="1118251"/>
    <s v="000000"/>
    <x v="9"/>
    <s v="0000000"/>
    <n v="2015"/>
    <x v="0"/>
    <x v="9"/>
    <n v="0"/>
    <n v="0"/>
    <n v="0"/>
    <n v="0"/>
    <n v="0"/>
    <s v="N/A"/>
    <n v="0"/>
    <n v="0"/>
    <n v="0"/>
    <n v="0"/>
    <n v="0"/>
    <n v="0"/>
    <n v="0"/>
    <n v="0"/>
    <n v="0"/>
    <n v="0"/>
    <n v="0"/>
    <n v="0"/>
    <n v="0"/>
    <s v="HOUSING OPPORTUNITY FUND"/>
    <s v="HOF OPER AYR SEVERSON CHRT"/>
    <s v="DEFAULT"/>
    <s v="Default"/>
  </r>
  <r>
    <x v="1"/>
    <s v="1118251"/>
    <s v="000000"/>
    <x v="29"/>
    <s v="0000000"/>
    <n v="2015"/>
    <x v="1"/>
    <x v="29"/>
    <n v="0"/>
    <n v="0"/>
    <n v="0"/>
    <n v="0"/>
    <n v="0"/>
    <s v="N/A"/>
    <n v="0"/>
    <n v="0"/>
    <n v="0"/>
    <n v="0"/>
    <n v="0"/>
    <n v="0"/>
    <n v="0"/>
    <n v="0"/>
    <n v="0"/>
    <n v="0"/>
    <n v="0"/>
    <n v="0"/>
    <n v="0"/>
    <s v="HOUSING OPPORTUNITY FUND"/>
    <s v="HOF OPER AYR SEVERSON CHRT"/>
    <s v="DEFAULT"/>
    <s v="Default"/>
  </r>
  <r>
    <x v="1"/>
    <s v="1118251"/>
    <s v="351120"/>
    <x v="192"/>
    <s v="0000000"/>
    <n v="2015"/>
    <x v="4"/>
    <x v="191"/>
    <n v="0"/>
    <n v="0"/>
    <n v="0"/>
    <n v="0"/>
    <n v="0"/>
    <s v="N/A"/>
    <n v="0"/>
    <n v="0"/>
    <n v="0"/>
    <n v="0"/>
    <n v="0"/>
    <n v="0"/>
    <n v="0"/>
    <n v="0"/>
    <n v="0"/>
    <n v="0"/>
    <n v="0"/>
    <n v="0"/>
    <n v="0"/>
    <s v="HOUSING OPPORTUNITY FUND"/>
    <s v="HOF OPER AYR SEVERSON CHRT"/>
    <s v="CONSLDTD ST HMLSS BLK GRN"/>
    <s v="Default"/>
  </r>
  <r>
    <x v="1"/>
    <s v="1118251"/>
    <s v="351120"/>
    <x v="112"/>
    <s v="5595000"/>
    <n v="2015"/>
    <x v="3"/>
    <x v="112"/>
    <n v="0"/>
    <n v="0"/>
    <n v="0"/>
    <n v="0"/>
    <n v="0"/>
    <s v="N/A"/>
    <n v="0"/>
    <n v="0"/>
    <n v="0"/>
    <n v="0"/>
    <n v="0"/>
    <n v="0"/>
    <n v="0"/>
    <n v="0"/>
    <n v="0"/>
    <n v="0"/>
    <n v="0"/>
    <n v="0"/>
    <n v="0"/>
    <s v="HOUSING OPPORTUNITY FUND"/>
    <s v="HOF OPER AYR SEVERSON CHRT"/>
    <s v="CONSLDTD ST HMLSS BLK GRN"/>
    <s v="FACILITIES MAINTENANCE AND OPERATIONS"/>
  </r>
  <r>
    <x v="1"/>
    <s v="1118252"/>
    <s v="000000"/>
    <x v="6"/>
    <s v="0000000"/>
    <n v="2015"/>
    <x v="0"/>
    <x v="6"/>
    <n v="0"/>
    <n v="0"/>
    <n v="0"/>
    <n v="0"/>
    <n v="0"/>
    <s v="N/A"/>
    <n v="0"/>
    <n v="0"/>
    <n v="0"/>
    <n v="0"/>
    <n v="0"/>
    <n v="0"/>
    <n v="0"/>
    <n v="0"/>
    <n v="0"/>
    <n v="0"/>
    <n v="0"/>
    <n v="0"/>
    <n v="0"/>
    <s v="HOUSING OPPORTUNITY FUND"/>
    <s v="HOF OPER CCS EAP CHEA"/>
    <s v="DEFAULT"/>
    <s v="Default"/>
  </r>
  <r>
    <x v="1"/>
    <s v="1118252"/>
    <s v="000000"/>
    <x v="9"/>
    <s v="0000000"/>
    <n v="2015"/>
    <x v="0"/>
    <x v="9"/>
    <n v="0"/>
    <n v="0"/>
    <n v="0"/>
    <n v="0"/>
    <n v="0"/>
    <s v="N/A"/>
    <n v="0"/>
    <n v="0"/>
    <n v="0"/>
    <n v="0"/>
    <n v="0"/>
    <n v="0"/>
    <n v="0"/>
    <n v="0"/>
    <n v="0"/>
    <n v="0"/>
    <n v="0"/>
    <n v="0"/>
    <n v="0"/>
    <s v="HOUSING OPPORTUNITY FUND"/>
    <s v="HOF OPER CCS EAP CHEA"/>
    <s v="DEFAULT"/>
    <s v="Default"/>
  </r>
  <r>
    <x v="1"/>
    <s v="1118252"/>
    <s v="000000"/>
    <x v="29"/>
    <s v="0000000"/>
    <n v="2015"/>
    <x v="1"/>
    <x v="29"/>
    <n v="0"/>
    <n v="0"/>
    <n v="0"/>
    <n v="0"/>
    <n v="0"/>
    <s v="N/A"/>
    <n v="0"/>
    <n v="0"/>
    <n v="0"/>
    <n v="0"/>
    <n v="0"/>
    <n v="0"/>
    <n v="0"/>
    <n v="0"/>
    <n v="0"/>
    <n v="0"/>
    <n v="0"/>
    <n v="0"/>
    <n v="0"/>
    <s v="HOUSING OPPORTUNITY FUND"/>
    <s v="HOF OPER CCS EAP CHEA"/>
    <s v="DEFAULT"/>
    <s v="Default"/>
  </r>
  <r>
    <x v="1"/>
    <s v="1118252"/>
    <s v="351120"/>
    <x v="192"/>
    <s v="0000000"/>
    <n v="2015"/>
    <x v="4"/>
    <x v="191"/>
    <n v="0"/>
    <n v="0"/>
    <n v="0"/>
    <n v="0"/>
    <n v="0"/>
    <s v="N/A"/>
    <n v="0"/>
    <n v="0"/>
    <n v="0"/>
    <n v="0"/>
    <n v="0"/>
    <n v="0"/>
    <n v="0"/>
    <n v="0"/>
    <n v="0"/>
    <n v="0"/>
    <n v="0"/>
    <n v="0"/>
    <n v="0"/>
    <s v="HOUSING OPPORTUNITY FUND"/>
    <s v="HOF OPER CCS EAP CHEA"/>
    <s v="CONSLDTD ST HMLSS BLK GRN"/>
    <s v="Default"/>
  </r>
  <r>
    <x v="1"/>
    <s v="1118252"/>
    <s v="351120"/>
    <x v="112"/>
    <s v="5595000"/>
    <n v="2015"/>
    <x v="3"/>
    <x v="112"/>
    <n v="0"/>
    <n v="0"/>
    <n v="0"/>
    <n v="0"/>
    <n v="0"/>
    <s v="N/A"/>
    <n v="0"/>
    <n v="0"/>
    <n v="0"/>
    <n v="0"/>
    <n v="0"/>
    <n v="0"/>
    <n v="0"/>
    <n v="0"/>
    <n v="0"/>
    <n v="0"/>
    <n v="0"/>
    <n v="0"/>
    <n v="0"/>
    <s v="HOUSING OPPORTUNITY FUND"/>
    <s v="HOF OPER CCS EAP CHEA"/>
    <s v="CONSLDTD ST HMLSS BLK GRN"/>
    <s v="FACILITIES MAINTENANCE AND OPERATIONS"/>
  </r>
  <r>
    <x v="1"/>
    <s v="1118253"/>
    <s v="000000"/>
    <x v="6"/>
    <s v="0000000"/>
    <n v="2015"/>
    <x v="0"/>
    <x v="6"/>
    <n v="0"/>
    <n v="0"/>
    <n v="0"/>
    <n v="0"/>
    <n v="0"/>
    <s v="N/A"/>
    <n v="0"/>
    <n v="0"/>
    <n v="0"/>
    <n v="0"/>
    <n v="0"/>
    <n v="0"/>
    <n v="0"/>
    <n v="0"/>
    <n v="0"/>
    <n v="0"/>
    <n v="0"/>
    <n v="0"/>
    <n v="0"/>
    <s v="HOUSING OPPORTUNITY FUND"/>
    <s v="HOF OPER CCS EAP (RENT) CHRT"/>
    <s v="DEFAULT"/>
    <s v="Default"/>
  </r>
  <r>
    <x v="1"/>
    <s v="1118253"/>
    <s v="000000"/>
    <x v="9"/>
    <s v="0000000"/>
    <n v="2015"/>
    <x v="0"/>
    <x v="9"/>
    <n v="0"/>
    <n v="0"/>
    <n v="88"/>
    <n v="0"/>
    <n v="-88"/>
    <s v="N/A"/>
    <n v="0"/>
    <n v="0"/>
    <n v="0"/>
    <n v="0"/>
    <n v="0"/>
    <n v="0"/>
    <n v="88"/>
    <n v="0"/>
    <n v="0"/>
    <n v="0"/>
    <n v="0"/>
    <n v="0"/>
    <n v="0"/>
    <s v="HOUSING OPPORTUNITY FUND"/>
    <s v="HOF OPER CCS EAP (RENT) CHRT"/>
    <s v="DEFAULT"/>
    <s v="Default"/>
  </r>
  <r>
    <x v="1"/>
    <s v="1118253"/>
    <s v="000000"/>
    <x v="29"/>
    <s v="0000000"/>
    <n v="2015"/>
    <x v="1"/>
    <x v="29"/>
    <n v="0"/>
    <n v="0"/>
    <n v="-88"/>
    <n v="0"/>
    <n v="88"/>
    <s v="N/A"/>
    <n v="0"/>
    <n v="0"/>
    <n v="0"/>
    <n v="0"/>
    <n v="0"/>
    <n v="0"/>
    <n v="-88"/>
    <n v="0"/>
    <n v="0"/>
    <n v="0"/>
    <n v="0"/>
    <n v="0"/>
    <n v="0"/>
    <s v="HOUSING OPPORTUNITY FUND"/>
    <s v="HOF OPER CCS EAP (RENT) CHRT"/>
    <s v="DEFAULT"/>
    <s v="Default"/>
  </r>
  <r>
    <x v="1"/>
    <s v="1118253"/>
    <s v="351120"/>
    <x v="192"/>
    <s v="0000000"/>
    <n v="2015"/>
    <x v="4"/>
    <x v="191"/>
    <n v="0"/>
    <n v="0"/>
    <n v="0"/>
    <n v="0"/>
    <n v="0"/>
    <s v="N/A"/>
    <n v="0"/>
    <n v="0"/>
    <n v="0"/>
    <n v="0"/>
    <n v="0"/>
    <n v="0"/>
    <n v="0"/>
    <n v="0"/>
    <n v="0"/>
    <n v="0"/>
    <n v="0"/>
    <n v="0"/>
    <n v="0"/>
    <s v="HOUSING OPPORTUNITY FUND"/>
    <s v="HOF OPER CCS EAP (RENT) CHRT"/>
    <s v="CONSLDTD ST HMLSS BLK GRN"/>
    <s v="Default"/>
  </r>
  <r>
    <x v="1"/>
    <s v="1118253"/>
    <s v="351120"/>
    <x v="112"/>
    <s v="5595000"/>
    <n v="2015"/>
    <x v="3"/>
    <x v="112"/>
    <n v="0"/>
    <n v="0"/>
    <n v="0"/>
    <n v="0"/>
    <n v="0"/>
    <s v="N/A"/>
    <n v="0"/>
    <n v="0"/>
    <n v="0"/>
    <n v="0"/>
    <n v="0"/>
    <n v="0"/>
    <n v="0"/>
    <n v="0"/>
    <n v="0"/>
    <n v="0"/>
    <n v="0"/>
    <n v="0"/>
    <n v="0"/>
    <s v="HOUSING OPPORTUNITY FUND"/>
    <s v="HOF OPER CCS EAP (RENT) CHRT"/>
    <s v="CONSLDTD ST HMLSS BLK GRN"/>
    <s v="FACILITIES MAINTENANCE AND OPERATIONS"/>
  </r>
  <r>
    <x v="1"/>
    <s v="1118254"/>
    <s v="000000"/>
    <x v="6"/>
    <s v="0000000"/>
    <n v="2015"/>
    <x v="0"/>
    <x v="6"/>
    <n v="0"/>
    <n v="0"/>
    <n v="0"/>
    <n v="0"/>
    <n v="0"/>
    <s v="N/A"/>
    <n v="0"/>
    <n v="0"/>
    <n v="0"/>
    <n v="0"/>
    <n v="0"/>
    <n v="0"/>
    <n v="0"/>
    <n v="0"/>
    <n v="0"/>
    <n v="0"/>
    <n v="0"/>
    <n v="0"/>
    <n v="0"/>
    <s v="HOUSING OPPORTUNITY FUND"/>
    <s v="HOF OPER CCS SACRED HEART CHSH"/>
    <s v="DEFAULT"/>
    <s v="Default"/>
  </r>
  <r>
    <x v="1"/>
    <s v="1118254"/>
    <s v="000000"/>
    <x v="9"/>
    <s v="0000000"/>
    <n v="2015"/>
    <x v="0"/>
    <x v="9"/>
    <n v="0"/>
    <n v="0"/>
    <n v="3750"/>
    <n v="0"/>
    <n v="-3750"/>
    <s v="N/A"/>
    <n v="0"/>
    <n v="0"/>
    <n v="0"/>
    <n v="0"/>
    <n v="0"/>
    <n v="0"/>
    <n v="3750"/>
    <n v="0"/>
    <n v="0"/>
    <n v="0"/>
    <n v="0"/>
    <n v="0"/>
    <n v="0"/>
    <s v="HOUSING OPPORTUNITY FUND"/>
    <s v="HOF OPER CCS SACRED HEART CHSH"/>
    <s v="DEFAULT"/>
    <s v="Default"/>
  </r>
  <r>
    <x v="1"/>
    <s v="1118254"/>
    <s v="000000"/>
    <x v="29"/>
    <s v="0000000"/>
    <n v="2015"/>
    <x v="1"/>
    <x v="29"/>
    <n v="0"/>
    <n v="0"/>
    <n v="-3750"/>
    <n v="0"/>
    <n v="3750"/>
    <s v="N/A"/>
    <n v="0"/>
    <n v="0"/>
    <n v="0"/>
    <n v="0"/>
    <n v="0"/>
    <n v="0"/>
    <n v="-3750"/>
    <n v="0"/>
    <n v="0"/>
    <n v="0"/>
    <n v="0"/>
    <n v="0"/>
    <n v="0"/>
    <s v="HOUSING OPPORTUNITY FUND"/>
    <s v="HOF OPER CCS SACRED HEART CHSH"/>
    <s v="DEFAULT"/>
    <s v="Default"/>
  </r>
  <r>
    <x v="1"/>
    <s v="1118254"/>
    <s v="351120"/>
    <x v="192"/>
    <s v="0000000"/>
    <n v="2015"/>
    <x v="4"/>
    <x v="191"/>
    <n v="0"/>
    <n v="0"/>
    <n v="0"/>
    <n v="0"/>
    <n v="0"/>
    <s v="N/A"/>
    <n v="0"/>
    <n v="0"/>
    <n v="0"/>
    <n v="0"/>
    <n v="0"/>
    <n v="0"/>
    <n v="0"/>
    <n v="0"/>
    <n v="0"/>
    <n v="0"/>
    <n v="0"/>
    <n v="0"/>
    <n v="0"/>
    <s v="HOUSING OPPORTUNITY FUND"/>
    <s v="HOF OPER CCS SACRED HEART CHSH"/>
    <s v="CONSLDTD ST HMLSS BLK GRN"/>
    <s v="Default"/>
  </r>
  <r>
    <x v="1"/>
    <s v="1118254"/>
    <s v="351120"/>
    <x v="112"/>
    <s v="5595000"/>
    <n v="2015"/>
    <x v="3"/>
    <x v="112"/>
    <n v="0"/>
    <n v="0"/>
    <n v="0"/>
    <n v="0"/>
    <n v="0"/>
    <s v="N/A"/>
    <n v="0"/>
    <n v="0"/>
    <n v="0"/>
    <n v="0"/>
    <n v="0"/>
    <n v="0"/>
    <n v="0"/>
    <n v="0"/>
    <n v="0"/>
    <n v="0"/>
    <n v="0"/>
    <n v="0"/>
    <n v="0"/>
    <s v="HOUSING OPPORTUNITY FUND"/>
    <s v="HOF OPER CCS SACRED HEART CHSH"/>
    <s v="CONSLDTD ST HMLSS BLK GRN"/>
    <s v="FACILITIES MAINTENANCE AND OPERATIONS"/>
  </r>
  <r>
    <x v="1"/>
    <s v="1118255"/>
    <s v="000000"/>
    <x v="6"/>
    <s v="0000000"/>
    <n v="2015"/>
    <x v="0"/>
    <x v="6"/>
    <n v="0"/>
    <n v="0"/>
    <n v="0"/>
    <n v="0"/>
    <n v="0"/>
    <s v="N/A"/>
    <n v="0"/>
    <n v="0"/>
    <n v="0"/>
    <n v="0"/>
    <n v="0"/>
    <n v="0"/>
    <n v="0"/>
    <n v="0"/>
    <n v="0"/>
    <n v="0"/>
    <n v="0"/>
    <n v="0"/>
    <n v="0"/>
    <s v="HOUSING OPPORTUNITY FUND"/>
    <s v="HOF OPER CHS NOEL HOUSE CHSH"/>
    <s v="DEFAULT"/>
    <s v="Default"/>
  </r>
  <r>
    <x v="1"/>
    <s v="1118255"/>
    <s v="000000"/>
    <x v="9"/>
    <s v="0000000"/>
    <n v="2015"/>
    <x v="0"/>
    <x v="9"/>
    <n v="0"/>
    <n v="0"/>
    <n v="3899.9900000000002"/>
    <n v="0"/>
    <n v="-3899.9900000000002"/>
    <s v="N/A"/>
    <n v="0"/>
    <n v="0"/>
    <n v="0"/>
    <n v="0"/>
    <n v="0"/>
    <n v="0"/>
    <n v="3899.9900000000002"/>
    <n v="0"/>
    <n v="0"/>
    <n v="0"/>
    <n v="0"/>
    <n v="0"/>
    <n v="0"/>
    <s v="HOUSING OPPORTUNITY FUND"/>
    <s v="HOF OPER CHS NOEL HOUSE CHSH"/>
    <s v="DEFAULT"/>
    <s v="Default"/>
  </r>
  <r>
    <x v="1"/>
    <s v="1118255"/>
    <s v="000000"/>
    <x v="29"/>
    <s v="0000000"/>
    <n v="2015"/>
    <x v="1"/>
    <x v="29"/>
    <n v="0"/>
    <n v="0"/>
    <n v="-3899.9900000000002"/>
    <n v="0"/>
    <n v="3899.9900000000002"/>
    <s v="N/A"/>
    <n v="0"/>
    <n v="0"/>
    <n v="0"/>
    <n v="0"/>
    <n v="0"/>
    <n v="0"/>
    <n v="-3899.9900000000002"/>
    <n v="0"/>
    <n v="0"/>
    <n v="0"/>
    <n v="0"/>
    <n v="0"/>
    <n v="0"/>
    <s v="HOUSING OPPORTUNITY FUND"/>
    <s v="HOF OPER CHS NOEL HOUSE CHSH"/>
    <s v="DEFAULT"/>
    <s v="Default"/>
  </r>
  <r>
    <x v="1"/>
    <s v="1118255"/>
    <s v="351120"/>
    <x v="192"/>
    <s v="0000000"/>
    <n v="2015"/>
    <x v="4"/>
    <x v="191"/>
    <n v="0"/>
    <n v="0"/>
    <n v="0"/>
    <n v="0"/>
    <n v="0"/>
    <s v="N/A"/>
    <n v="0"/>
    <n v="0"/>
    <n v="0"/>
    <n v="0"/>
    <n v="0"/>
    <n v="0"/>
    <n v="0"/>
    <n v="0"/>
    <n v="0"/>
    <n v="0"/>
    <n v="0"/>
    <n v="0"/>
    <n v="0"/>
    <s v="HOUSING OPPORTUNITY FUND"/>
    <s v="HOF OPER CHS NOEL HOUSE CHSH"/>
    <s v="CONSLDTD ST HMLSS BLK GRN"/>
    <s v="Default"/>
  </r>
  <r>
    <x v="1"/>
    <s v="1118255"/>
    <s v="351120"/>
    <x v="112"/>
    <s v="5595000"/>
    <n v="2015"/>
    <x v="3"/>
    <x v="112"/>
    <n v="0"/>
    <n v="0"/>
    <n v="0"/>
    <n v="0"/>
    <n v="0"/>
    <s v="N/A"/>
    <n v="0"/>
    <n v="0"/>
    <n v="0"/>
    <n v="0"/>
    <n v="0"/>
    <n v="0"/>
    <n v="0"/>
    <n v="0"/>
    <n v="0"/>
    <n v="0"/>
    <n v="0"/>
    <n v="0"/>
    <n v="0"/>
    <s v="HOUSING OPPORTUNITY FUND"/>
    <s v="HOF OPER CHS NOEL HOUSE CHSH"/>
    <s v="CONSLDTD ST HMLSS BLK GRN"/>
    <s v="FACILITIES MAINTENANCE AND OPERATIONS"/>
  </r>
  <r>
    <x v="1"/>
    <s v="1118256"/>
    <s v="000000"/>
    <x v="6"/>
    <s v="0000000"/>
    <n v="2015"/>
    <x v="0"/>
    <x v="6"/>
    <n v="0"/>
    <n v="0"/>
    <n v="0"/>
    <n v="0"/>
    <n v="0"/>
    <s v="N/A"/>
    <n v="0"/>
    <n v="0"/>
    <n v="0"/>
    <n v="0"/>
    <n v="0"/>
    <n v="0"/>
    <n v="0"/>
    <n v="0"/>
    <n v="0"/>
    <n v="0"/>
    <n v="0"/>
    <n v="0"/>
    <n v="0"/>
    <s v="HOUSING OPPORTUNITY FUND"/>
    <s v="HOF OPER CPC WILLOWS CHTF"/>
    <s v="DEFAULT"/>
    <s v="Default"/>
  </r>
  <r>
    <x v="1"/>
    <s v="1118256"/>
    <s v="000000"/>
    <x v="9"/>
    <s v="0000000"/>
    <n v="2015"/>
    <x v="0"/>
    <x v="9"/>
    <n v="0"/>
    <n v="0"/>
    <n v="7068.75"/>
    <n v="0"/>
    <n v="-7068.75"/>
    <s v="N/A"/>
    <n v="0"/>
    <n v="0"/>
    <n v="0"/>
    <n v="0"/>
    <n v="0"/>
    <n v="0"/>
    <n v="7068.75"/>
    <n v="0"/>
    <n v="0"/>
    <n v="0"/>
    <n v="0"/>
    <n v="0"/>
    <n v="0"/>
    <s v="HOUSING OPPORTUNITY FUND"/>
    <s v="HOF OPER CPC WILLOWS CHTF"/>
    <s v="DEFAULT"/>
    <s v="Default"/>
  </r>
  <r>
    <x v="1"/>
    <s v="1118256"/>
    <s v="000000"/>
    <x v="29"/>
    <s v="0000000"/>
    <n v="2015"/>
    <x v="1"/>
    <x v="29"/>
    <n v="0"/>
    <n v="0"/>
    <n v="-7068.75"/>
    <n v="0"/>
    <n v="7068.75"/>
    <s v="N/A"/>
    <n v="0"/>
    <n v="0"/>
    <n v="0"/>
    <n v="0"/>
    <n v="0"/>
    <n v="0"/>
    <n v="-7068.75"/>
    <n v="0"/>
    <n v="0"/>
    <n v="0"/>
    <n v="0"/>
    <n v="0"/>
    <n v="0"/>
    <s v="HOUSING OPPORTUNITY FUND"/>
    <s v="HOF OPER CPC WILLOWS CHTF"/>
    <s v="DEFAULT"/>
    <s v="Default"/>
  </r>
  <r>
    <x v="1"/>
    <s v="1118256"/>
    <s v="351120"/>
    <x v="192"/>
    <s v="0000000"/>
    <n v="2015"/>
    <x v="4"/>
    <x v="191"/>
    <n v="0"/>
    <n v="0"/>
    <n v="0"/>
    <n v="0"/>
    <n v="0"/>
    <s v="N/A"/>
    <n v="0"/>
    <n v="0"/>
    <n v="0"/>
    <n v="0"/>
    <n v="0"/>
    <n v="0"/>
    <n v="0"/>
    <n v="0"/>
    <n v="0"/>
    <n v="0"/>
    <n v="0"/>
    <n v="0"/>
    <n v="0"/>
    <s v="HOUSING OPPORTUNITY FUND"/>
    <s v="HOF OPER CPC WILLOWS CHTF"/>
    <s v="CONSLDTD ST HMLSS BLK GRN"/>
    <s v="Default"/>
  </r>
  <r>
    <x v="1"/>
    <s v="1118256"/>
    <s v="351120"/>
    <x v="112"/>
    <s v="5595000"/>
    <n v="2015"/>
    <x v="3"/>
    <x v="112"/>
    <n v="0"/>
    <n v="0"/>
    <n v="0"/>
    <n v="0"/>
    <n v="0"/>
    <s v="N/A"/>
    <n v="0"/>
    <n v="0"/>
    <n v="0"/>
    <n v="0"/>
    <n v="0"/>
    <n v="0"/>
    <n v="0"/>
    <n v="0"/>
    <n v="0"/>
    <n v="0"/>
    <n v="0"/>
    <n v="0"/>
    <n v="0"/>
    <s v="HOUSING OPPORTUNITY FUND"/>
    <s v="HOF OPER CPC WILLOWS CHTF"/>
    <s v="CONSLDTD ST HMLSS BLK GRN"/>
    <s v="FACILITIES MAINTENANCE AND OPERATIONS"/>
  </r>
  <r>
    <x v="1"/>
    <s v="1118256"/>
    <s v="351120"/>
    <x v="42"/>
    <s v="5595000"/>
    <n v="2015"/>
    <x v="3"/>
    <x v="42"/>
    <n v="0"/>
    <n v="0"/>
    <n v="0"/>
    <n v="0"/>
    <n v="0"/>
    <s v="N/A"/>
    <n v="0"/>
    <n v="0"/>
    <n v="0"/>
    <n v="0"/>
    <n v="0"/>
    <n v="0"/>
    <n v="0"/>
    <n v="0"/>
    <n v="0"/>
    <n v="0"/>
    <n v="0"/>
    <n v="0"/>
    <n v="0"/>
    <s v="HOUSING OPPORTUNITY FUND"/>
    <s v="HOF OPER CPC WILLOWS CHTF"/>
    <s v="CONSLDTD ST HMLSS BLK GRN"/>
    <s v="FACILITIES MAINTENANCE AND OPERATIONS"/>
  </r>
  <r>
    <x v="1"/>
    <s v="1118256"/>
    <s v="351120"/>
    <x v="110"/>
    <s v="5595000"/>
    <n v="2015"/>
    <x v="3"/>
    <x v="110"/>
    <n v="0"/>
    <n v="0"/>
    <n v="0"/>
    <n v="0"/>
    <n v="0"/>
    <s v="N/A"/>
    <n v="0"/>
    <n v="0"/>
    <n v="0"/>
    <n v="0"/>
    <n v="0"/>
    <n v="0"/>
    <n v="0"/>
    <n v="0"/>
    <n v="0"/>
    <n v="0"/>
    <n v="0"/>
    <n v="0"/>
    <n v="0"/>
    <s v="HOUSING OPPORTUNITY FUND"/>
    <s v="HOF OPER CPC WILLOWS CHTF"/>
    <s v="CONSLDTD ST HMLSS BLK GRN"/>
    <s v="FACILITIES MAINTENANCE AND OPERATIONS"/>
  </r>
  <r>
    <x v="1"/>
    <s v="1118257"/>
    <s v="000000"/>
    <x v="6"/>
    <s v="0000000"/>
    <n v="2015"/>
    <x v="0"/>
    <x v="6"/>
    <n v="0"/>
    <n v="0"/>
    <n v="0"/>
    <n v="0"/>
    <n v="0"/>
    <s v="N/A"/>
    <n v="0"/>
    <n v="0"/>
    <n v="0"/>
    <n v="0"/>
    <n v="0"/>
    <n v="0"/>
    <n v="0"/>
    <n v="0"/>
    <n v="0"/>
    <n v="0"/>
    <n v="0"/>
    <n v="0"/>
    <n v="0"/>
    <s v="HOUSING OPPORTUNITY FUND"/>
    <s v="HOF OPER CCO FASC OVERNT CHTF"/>
    <s v="DEFAULT"/>
    <s v="Default"/>
  </r>
  <r>
    <x v="1"/>
    <s v="1118257"/>
    <s v="000000"/>
    <x v="9"/>
    <s v="0000000"/>
    <n v="2015"/>
    <x v="0"/>
    <x v="9"/>
    <n v="0"/>
    <n v="0"/>
    <n v="7500"/>
    <n v="0"/>
    <n v="-7500"/>
    <s v="N/A"/>
    <n v="0"/>
    <n v="0"/>
    <n v="0"/>
    <n v="0"/>
    <n v="0"/>
    <n v="0"/>
    <n v="7500"/>
    <n v="0"/>
    <n v="0"/>
    <n v="0"/>
    <n v="0"/>
    <n v="0"/>
    <n v="0"/>
    <s v="HOUSING OPPORTUNITY FUND"/>
    <s v="HOF OPER CCO FASC OVERNT CHTF"/>
    <s v="DEFAULT"/>
    <s v="Default"/>
  </r>
  <r>
    <x v="1"/>
    <s v="1118257"/>
    <s v="000000"/>
    <x v="29"/>
    <s v="0000000"/>
    <n v="2015"/>
    <x v="1"/>
    <x v="29"/>
    <n v="0"/>
    <n v="0"/>
    <n v="-7500"/>
    <n v="0"/>
    <n v="7500"/>
    <s v="N/A"/>
    <n v="0"/>
    <n v="0"/>
    <n v="0"/>
    <n v="0"/>
    <n v="0"/>
    <n v="0"/>
    <n v="-7500"/>
    <n v="0"/>
    <n v="0"/>
    <n v="0"/>
    <n v="0"/>
    <n v="0"/>
    <n v="0"/>
    <s v="HOUSING OPPORTUNITY FUND"/>
    <s v="HOF OPER CCO FASC OVERNT CHTF"/>
    <s v="DEFAULT"/>
    <s v="Default"/>
  </r>
  <r>
    <x v="1"/>
    <s v="1118257"/>
    <s v="351120"/>
    <x v="192"/>
    <s v="0000000"/>
    <n v="2015"/>
    <x v="4"/>
    <x v="191"/>
    <n v="0"/>
    <n v="0"/>
    <n v="0"/>
    <n v="0"/>
    <n v="0"/>
    <s v="N/A"/>
    <n v="0"/>
    <n v="0"/>
    <n v="0"/>
    <n v="0"/>
    <n v="0"/>
    <n v="0"/>
    <n v="0"/>
    <n v="0"/>
    <n v="0"/>
    <n v="0"/>
    <n v="0"/>
    <n v="0"/>
    <n v="0"/>
    <s v="HOUSING OPPORTUNITY FUND"/>
    <s v="HOF OPER CCO FASC OVERNT CHTF"/>
    <s v="CONSLDTD ST HMLSS BLK GRN"/>
    <s v="Default"/>
  </r>
  <r>
    <x v="1"/>
    <s v="1118257"/>
    <s v="351120"/>
    <x v="112"/>
    <s v="5595000"/>
    <n v="2015"/>
    <x v="3"/>
    <x v="112"/>
    <n v="0"/>
    <n v="0"/>
    <n v="0"/>
    <n v="0"/>
    <n v="0"/>
    <s v="N/A"/>
    <n v="0"/>
    <n v="0"/>
    <n v="0"/>
    <n v="0"/>
    <n v="0"/>
    <n v="0"/>
    <n v="0"/>
    <n v="0"/>
    <n v="0"/>
    <n v="0"/>
    <n v="0"/>
    <n v="0"/>
    <n v="0"/>
    <s v="HOUSING OPPORTUNITY FUND"/>
    <s v="HOF OPER CCO FASC OVERNT CHTF"/>
    <s v="CONSLDTD ST HMLSS BLK GRN"/>
    <s v="FACILITIES MAINTENANCE AND OPERATIONS"/>
  </r>
  <r>
    <x v="1"/>
    <s v="1118258"/>
    <s v="000000"/>
    <x v="6"/>
    <s v="0000000"/>
    <n v="2015"/>
    <x v="0"/>
    <x v="6"/>
    <n v="0"/>
    <n v="0"/>
    <n v="0"/>
    <n v="0"/>
    <n v="0"/>
    <s v="N/A"/>
    <n v="0"/>
    <n v="0"/>
    <n v="0"/>
    <n v="0"/>
    <n v="0"/>
    <n v="0"/>
    <n v="0"/>
    <n v="0"/>
    <n v="0"/>
    <n v="0"/>
    <n v="0"/>
    <n v="0"/>
    <n v="0"/>
    <s v="HOUSING OPPORTUNITY FUND"/>
    <s v="HOF OPER CCO FIRST CHURCH CHSH"/>
    <s v="DEFAULT"/>
    <s v="Default"/>
  </r>
  <r>
    <x v="1"/>
    <s v="1118258"/>
    <s v="000000"/>
    <x v="9"/>
    <s v="0000000"/>
    <n v="2015"/>
    <x v="0"/>
    <x v="9"/>
    <n v="0"/>
    <n v="0"/>
    <n v="6600"/>
    <n v="0"/>
    <n v="-6600"/>
    <s v="N/A"/>
    <n v="0"/>
    <n v="0"/>
    <n v="0"/>
    <n v="0"/>
    <n v="0"/>
    <n v="0"/>
    <n v="6600"/>
    <n v="0"/>
    <n v="0"/>
    <n v="0"/>
    <n v="0"/>
    <n v="0"/>
    <n v="0"/>
    <s v="HOUSING OPPORTUNITY FUND"/>
    <s v="HOF OPER CCO FIRST CHURCH CHSH"/>
    <s v="DEFAULT"/>
    <s v="Default"/>
  </r>
  <r>
    <x v="1"/>
    <s v="1118258"/>
    <s v="000000"/>
    <x v="29"/>
    <s v="0000000"/>
    <n v="2015"/>
    <x v="1"/>
    <x v="29"/>
    <n v="0"/>
    <n v="0"/>
    <n v="-6600"/>
    <n v="0"/>
    <n v="6600"/>
    <s v="N/A"/>
    <n v="0"/>
    <n v="0"/>
    <n v="0"/>
    <n v="0"/>
    <n v="0"/>
    <n v="0"/>
    <n v="-6600"/>
    <n v="0"/>
    <n v="0"/>
    <n v="0"/>
    <n v="0"/>
    <n v="0"/>
    <n v="0"/>
    <s v="HOUSING OPPORTUNITY FUND"/>
    <s v="HOF OPER CCO FIRST CHURCH CHSH"/>
    <s v="DEFAULT"/>
    <s v="Default"/>
  </r>
  <r>
    <x v="1"/>
    <s v="1118258"/>
    <s v="351120"/>
    <x v="192"/>
    <s v="0000000"/>
    <n v="2015"/>
    <x v="4"/>
    <x v="191"/>
    <n v="0"/>
    <n v="0"/>
    <n v="0"/>
    <n v="0"/>
    <n v="0"/>
    <s v="N/A"/>
    <n v="0"/>
    <n v="0"/>
    <n v="0"/>
    <n v="0"/>
    <n v="0"/>
    <n v="0"/>
    <n v="0"/>
    <n v="0"/>
    <n v="0"/>
    <n v="0"/>
    <n v="0"/>
    <n v="0"/>
    <n v="0"/>
    <s v="HOUSING OPPORTUNITY FUND"/>
    <s v="HOF OPER CCO FIRST CHURCH CHSH"/>
    <s v="CONSLDTD ST HMLSS BLK GRN"/>
    <s v="Default"/>
  </r>
  <r>
    <x v="1"/>
    <s v="1118258"/>
    <s v="351120"/>
    <x v="112"/>
    <s v="5595000"/>
    <n v="2015"/>
    <x v="3"/>
    <x v="112"/>
    <n v="0"/>
    <n v="0"/>
    <n v="0"/>
    <n v="0"/>
    <n v="0"/>
    <s v="N/A"/>
    <n v="0"/>
    <n v="0"/>
    <n v="0"/>
    <n v="0"/>
    <n v="0"/>
    <n v="0"/>
    <n v="0"/>
    <n v="0"/>
    <n v="0"/>
    <n v="0"/>
    <n v="0"/>
    <n v="0"/>
    <n v="0"/>
    <s v="HOUSING OPPORTUNITY FUND"/>
    <s v="HOF OPER CCO FIRST CHURCH CHSH"/>
    <s v="CONSLDTD ST HMLSS BLK GRN"/>
    <s v="FACILITIES MAINTENANCE AND OPERATIONS"/>
  </r>
  <r>
    <x v="1"/>
    <s v="1118259"/>
    <s v="000000"/>
    <x v="6"/>
    <s v="0000000"/>
    <n v="2015"/>
    <x v="0"/>
    <x v="6"/>
    <n v="0"/>
    <n v="0"/>
    <n v="0"/>
    <n v="0"/>
    <n v="0"/>
    <s v="N/A"/>
    <n v="0"/>
    <n v="0"/>
    <n v="0"/>
    <n v="0"/>
    <n v="0"/>
    <n v="0"/>
    <n v="0"/>
    <n v="0"/>
    <n v="0"/>
    <n v="0"/>
    <n v="0"/>
    <n v="0"/>
    <n v="0"/>
    <s v="HOUSING OPPORTUNITY FUND"/>
    <s v="HOF OPER CCO HAMMOND HS CHSH"/>
    <s v="DEFAULT"/>
    <s v="Default"/>
  </r>
  <r>
    <x v="1"/>
    <s v="1118259"/>
    <s v="000000"/>
    <x v="9"/>
    <s v="0000000"/>
    <n v="2015"/>
    <x v="0"/>
    <x v="9"/>
    <n v="0"/>
    <n v="0"/>
    <n v="6300"/>
    <n v="0"/>
    <n v="-6300"/>
    <s v="N/A"/>
    <n v="0"/>
    <n v="0"/>
    <n v="0"/>
    <n v="0"/>
    <n v="0"/>
    <n v="0"/>
    <n v="6300"/>
    <n v="0"/>
    <n v="0"/>
    <n v="0"/>
    <n v="0"/>
    <n v="0"/>
    <n v="0"/>
    <s v="HOUSING OPPORTUNITY FUND"/>
    <s v="HOF OPER CCO HAMMOND HS CHSH"/>
    <s v="DEFAULT"/>
    <s v="Default"/>
  </r>
  <r>
    <x v="1"/>
    <s v="1118259"/>
    <s v="000000"/>
    <x v="29"/>
    <s v="0000000"/>
    <n v="2015"/>
    <x v="1"/>
    <x v="29"/>
    <n v="0"/>
    <n v="0"/>
    <n v="-6300"/>
    <n v="0"/>
    <n v="6300"/>
    <s v="N/A"/>
    <n v="0"/>
    <n v="0"/>
    <n v="0"/>
    <n v="0"/>
    <n v="0"/>
    <n v="0"/>
    <n v="-6300"/>
    <n v="0"/>
    <n v="0"/>
    <n v="0"/>
    <n v="0"/>
    <n v="0"/>
    <n v="0"/>
    <s v="HOUSING OPPORTUNITY FUND"/>
    <s v="HOF OPER CCO HAMMOND HS CHSH"/>
    <s v="DEFAULT"/>
    <s v="Default"/>
  </r>
  <r>
    <x v="1"/>
    <s v="1118259"/>
    <s v="351120"/>
    <x v="192"/>
    <s v="0000000"/>
    <n v="2015"/>
    <x v="4"/>
    <x v="191"/>
    <n v="0"/>
    <n v="0"/>
    <n v="0"/>
    <n v="0"/>
    <n v="0"/>
    <s v="N/A"/>
    <n v="0"/>
    <n v="0"/>
    <n v="0"/>
    <n v="0"/>
    <n v="0"/>
    <n v="0"/>
    <n v="0"/>
    <n v="0"/>
    <n v="0"/>
    <n v="0"/>
    <n v="0"/>
    <n v="0"/>
    <n v="0"/>
    <s v="HOUSING OPPORTUNITY FUND"/>
    <s v="HOF OPER CCO HAMMOND HS CHSH"/>
    <s v="CONSLDTD ST HMLSS BLK GRN"/>
    <s v="Default"/>
  </r>
  <r>
    <x v="1"/>
    <s v="1118259"/>
    <s v="351120"/>
    <x v="112"/>
    <s v="5595000"/>
    <n v="2015"/>
    <x v="3"/>
    <x v="112"/>
    <n v="0"/>
    <n v="0"/>
    <n v="0"/>
    <n v="0"/>
    <n v="0"/>
    <s v="N/A"/>
    <n v="0"/>
    <n v="0"/>
    <n v="0"/>
    <n v="0"/>
    <n v="0"/>
    <n v="0"/>
    <n v="0"/>
    <n v="0"/>
    <n v="0"/>
    <n v="0"/>
    <n v="0"/>
    <n v="0"/>
    <n v="0"/>
    <s v="HOUSING OPPORTUNITY FUND"/>
    <s v="HOF OPER CCO HAMMOND HS CHSH"/>
    <s v="CONSLDTD ST HMLSS BLK GRN"/>
    <s v="FACILITIES MAINTENANCE AND OPERATIONS"/>
  </r>
  <r>
    <x v="1"/>
    <s v="1118260"/>
    <s v="000000"/>
    <x v="6"/>
    <s v="0000000"/>
    <n v="2015"/>
    <x v="0"/>
    <x v="6"/>
    <n v="0"/>
    <n v="0"/>
    <n v="0"/>
    <n v="0"/>
    <n v="0"/>
    <s v="N/A"/>
    <n v="0"/>
    <n v="0"/>
    <n v="0"/>
    <n v="0"/>
    <n v="0"/>
    <n v="0"/>
    <n v="0"/>
    <n v="0"/>
    <n v="0"/>
    <n v="0"/>
    <n v="0"/>
    <n v="0"/>
    <n v="0"/>
    <s v="HOUSING OPPORTUNITY FUND"/>
    <s v="HOF OPER CCO HOMESTEP CHRT"/>
    <s v="DEFAULT"/>
    <s v="Default"/>
  </r>
  <r>
    <x v="1"/>
    <s v="1118260"/>
    <s v="000000"/>
    <x v="9"/>
    <s v="0000000"/>
    <n v="2015"/>
    <x v="0"/>
    <x v="9"/>
    <n v="0"/>
    <n v="0"/>
    <n v="0"/>
    <n v="0"/>
    <n v="0"/>
    <s v="N/A"/>
    <n v="0"/>
    <n v="0"/>
    <n v="0"/>
    <n v="0"/>
    <n v="0"/>
    <n v="0"/>
    <n v="0"/>
    <n v="0"/>
    <n v="0"/>
    <n v="0"/>
    <n v="0"/>
    <n v="0"/>
    <n v="0"/>
    <s v="HOUSING OPPORTUNITY FUND"/>
    <s v="HOF OPER CCO HOMESTEP CHRT"/>
    <s v="DEFAULT"/>
    <s v="Default"/>
  </r>
  <r>
    <x v="1"/>
    <s v="1118260"/>
    <s v="000000"/>
    <x v="29"/>
    <s v="0000000"/>
    <n v="2015"/>
    <x v="1"/>
    <x v="29"/>
    <n v="0"/>
    <n v="0"/>
    <n v="0"/>
    <n v="0"/>
    <n v="0"/>
    <s v="N/A"/>
    <n v="0"/>
    <n v="0"/>
    <n v="0"/>
    <n v="0"/>
    <n v="0"/>
    <n v="0"/>
    <n v="0"/>
    <n v="0"/>
    <n v="0"/>
    <n v="0"/>
    <n v="0"/>
    <n v="0"/>
    <n v="0"/>
    <s v="HOUSING OPPORTUNITY FUND"/>
    <s v="HOF OPER CCO HOMESTEP CHRT"/>
    <s v="DEFAULT"/>
    <s v="Default"/>
  </r>
  <r>
    <x v="1"/>
    <s v="1118260"/>
    <s v="351120"/>
    <x v="192"/>
    <s v="0000000"/>
    <n v="2015"/>
    <x v="4"/>
    <x v="191"/>
    <n v="0"/>
    <n v="0"/>
    <n v="0"/>
    <n v="0"/>
    <n v="0"/>
    <s v="N/A"/>
    <n v="0"/>
    <n v="0"/>
    <n v="0"/>
    <n v="0"/>
    <n v="0"/>
    <n v="0"/>
    <n v="0"/>
    <n v="0"/>
    <n v="0"/>
    <n v="0"/>
    <n v="0"/>
    <n v="0"/>
    <n v="0"/>
    <s v="HOUSING OPPORTUNITY FUND"/>
    <s v="HOF OPER CCO HOMESTEP CHRT"/>
    <s v="CONSLDTD ST HMLSS BLK GRN"/>
    <s v="Default"/>
  </r>
  <r>
    <x v="1"/>
    <s v="1118260"/>
    <s v="351120"/>
    <x v="112"/>
    <s v="5595000"/>
    <n v="2015"/>
    <x v="3"/>
    <x v="112"/>
    <n v="0"/>
    <n v="0"/>
    <n v="0"/>
    <n v="0"/>
    <n v="0"/>
    <s v="N/A"/>
    <n v="0"/>
    <n v="0"/>
    <n v="0"/>
    <n v="0"/>
    <n v="0"/>
    <n v="0"/>
    <n v="0"/>
    <n v="0"/>
    <n v="0"/>
    <n v="0"/>
    <n v="0"/>
    <n v="0"/>
    <n v="0"/>
    <s v="HOUSING OPPORTUNITY FUND"/>
    <s v="HOF OPER CCO HOMESTEP CHRT"/>
    <s v="CONSLDTD ST HMLSS BLK GRN"/>
    <s v="FACILITIES MAINTENANCE AND OPERATIONS"/>
  </r>
  <r>
    <x v="1"/>
    <s v="1118261"/>
    <s v="000000"/>
    <x v="6"/>
    <s v="0000000"/>
    <n v="2015"/>
    <x v="0"/>
    <x v="6"/>
    <n v="0"/>
    <n v="0"/>
    <n v="0"/>
    <n v="0"/>
    <n v="0"/>
    <s v="N/A"/>
    <n v="0"/>
    <n v="0"/>
    <n v="0"/>
    <n v="0"/>
    <n v="0"/>
    <n v="0"/>
    <n v="0"/>
    <n v="0"/>
    <n v="0"/>
    <n v="0"/>
    <n v="0"/>
    <n v="0"/>
    <n v="0"/>
    <s v="HOUSING OPPORTUNITY FUND"/>
    <s v="HOF OPER CON VILLA ESPRNZ CHTE"/>
    <s v="DEFAULT"/>
    <s v="Default"/>
  </r>
  <r>
    <x v="1"/>
    <s v="1118261"/>
    <s v="000000"/>
    <x v="9"/>
    <s v="0000000"/>
    <n v="2015"/>
    <x v="0"/>
    <x v="9"/>
    <n v="0"/>
    <n v="0"/>
    <n v="0"/>
    <n v="0"/>
    <n v="0"/>
    <s v="N/A"/>
    <n v="0"/>
    <n v="0"/>
    <n v="0"/>
    <n v="0"/>
    <n v="0"/>
    <n v="0"/>
    <n v="0"/>
    <n v="0"/>
    <n v="0"/>
    <n v="0"/>
    <n v="0"/>
    <n v="0"/>
    <n v="0"/>
    <s v="HOUSING OPPORTUNITY FUND"/>
    <s v="HOF OPER CON VILLA ESPRNZ CHTE"/>
    <s v="DEFAULT"/>
    <s v="Default"/>
  </r>
  <r>
    <x v="1"/>
    <s v="1118261"/>
    <s v="000000"/>
    <x v="29"/>
    <s v="0000000"/>
    <n v="2015"/>
    <x v="1"/>
    <x v="29"/>
    <n v="0"/>
    <n v="0"/>
    <n v="0"/>
    <n v="0"/>
    <n v="0"/>
    <s v="N/A"/>
    <n v="0"/>
    <n v="0"/>
    <n v="0"/>
    <n v="0"/>
    <n v="0"/>
    <n v="0"/>
    <n v="0"/>
    <n v="0"/>
    <n v="0"/>
    <n v="0"/>
    <n v="0"/>
    <n v="0"/>
    <n v="0"/>
    <s v="HOUSING OPPORTUNITY FUND"/>
    <s v="HOF OPER CON VILLA ESPRNZ CHTE"/>
    <s v="DEFAULT"/>
    <s v="Default"/>
  </r>
  <r>
    <x v="1"/>
    <s v="1118261"/>
    <s v="351120"/>
    <x v="192"/>
    <s v="0000000"/>
    <n v="2015"/>
    <x v="4"/>
    <x v="191"/>
    <n v="0"/>
    <n v="0"/>
    <n v="0"/>
    <n v="0"/>
    <n v="0"/>
    <s v="N/A"/>
    <n v="0"/>
    <n v="0"/>
    <n v="0"/>
    <n v="0"/>
    <n v="0"/>
    <n v="0"/>
    <n v="0"/>
    <n v="0"/>
    <n v="0"/>
    <n v="0"/>
    <n v="0"/>
    <n v="0"/>
    <n v="0"/>
    <s v="HOUSING OPPORTUNITY FUND"/>
    <s v="HOF OPER CON VILLA ESPRNZ CHTE"/>
    <s v="CONSLDTD ST HMLSS BLK GRN"/>
    <s v="Default"/>
  </r>
  <r>
    <x v="1"/>
    <s v="1118261"/>
    <s v="351120"/>
    <x v="112"/>
    <s v="5595000"/>
    <n v="2015"/>
    <x v="3"/>
    <x v="112"/>
    <n v="0"/>
    <n v="0"/>
    <n v="0"/>
    <n v="0"/>
    <n v="0"/>
    <s v="N/A"/>
    <n v="0"/>
    <n v="0"/>
    <n v="0"/>
    <n v="0"/>
    <n v="0"/>
    <n v="0"/>
    <n v="0"/>
    <n v="0"/>
    <n v="0"/>
    <n v="0"/>
    <n v="0"/>
    <n v="0"/>
    <n v="0"/>
    <s v="HOUSING OPPORTUNITY FUND"/>
    <s v="HOF OPER CON VILLA ESPRNZ CHTE"/>
    <s v="CONSLDTD ST HMLSS BLK GRN"/>
    <s v="FACILITIES MAINTENANCE AND OPERATIONS"/>
  </r>
  <r>
    <x v="1"/>
    <s v="1118262"/>
    <s v="000000"/>
    <x v="6"/>
    <s v="0000000"/>
    <n v="2015"/>
    <x v="0"/>
    <x v="6"/>
    <n v="0"/>
    <n v="0"/>
    <n v="0"/>
    <n v="0"/>
    <n v="0"/>
    <s v="N/A"/>
    <n v="0"/>
    <n v="0"/>
    <n v="0"/>
    <n v="0"/>
    <n v="0"/>
    <n v="0"/>
    <n v="0"/>
    <n v="0"/>
    <n v="0"/>
    <n v="0"/>
    <n v="0"/>
    <n v="0"/>
    <n v="0"/>
    <s v="HOUSING OPPORTUNITY FUND"/>
    <s v="HOF OPER DAW EMGCY SHLTER CHSH"/>
    <s v="DEFAULT"/>
    <s v="Default"/>
  </r>
  <r>
    <x v="1"/>
    <s v="1118262"/>
    <s v="000000"/>
    <x v="9"/>
    <s v="0000000"/>
    <n v="2015"/>
    <x v="0"/>
    <x v="9"/>
    <n v="0"/>
    <n v="0"/>
    <n v="4208"/>
    <n v="0"/>
    <n v="-4208"/>
    <s v="N/A"/>
    <n v="0"/>
    <n v="0"/>
    <n v="0"/>
    <n v="0"/>
    <n v="0"/>
    <n v="0"/>
    <n v="4208"/>
    <n v="0"/>
    <n v="0"/>
    <n v="0"/>
    <n v="0"/>
    <n v="0"/>
    <n v="0"/>
    <s v="HOUSING OPPORTUNITY FUND"/>
    <s v="HOF OPER DAW EMGCY SHLTER CHSH"/>
    <s v="DEFAULT"/>
    <s v="Default"/>
  </r>
  <r>
    <x v="1"/>
    <s v="1118262"/>
    <s v="000000"/>
    <x v="29"/>
    <s v="0000000"/>
    <n v="2015"/>
    <x v="1"/>
    <x v="29"/>
    <n v="0"/>
    <n v="0"/>
    <n v="-4208"/>
    <n v="0"/>
    <n v="4208"/>
    <s v="N/A"/>
    <n v="0"/>
    <n v="0"/>
    <n v="0"/>
    <n v="0"/>
    <n v="0"/>
    <n v="0"/>
    <n v="-4208"/>
    <n v="0"/>
    <n v="0"/>
    <n v="0"/>
    <n v="0"/>
    <n v="0"/>
    <n v="0"/>
    <s v="HOUSING OPPORTUNITY FUND"/>
    <s v="HOF OPER DAW EMGCY SHLTER CHSH"/>
    <s v="DEFAULT"/>
    <s v="Default"/>
  </r>
  <r>
    <x v="1"/>
    <s v="1118262"/>
    <s v="351120"/>
    <x v="192"/>
    <s v="0000000"/>
    <n v="2015"/>
    <x v="4"/>
    <x v="191"/>
    <n v="0"/>
    <n v="0"/>
    <n v="0"/>
    <n v="0"/>
    <n v="0"/>
    <s v="N/A"/>
    <n v="0"/>
    <n v="0"/>
    <n v="0"/>
    <n v="0"/>
    <n v="0"/>
    <n v="0"/>
    <n v="0"/>
    <n v="0"/>
    <n v="0"/>
    <n v="0"/>
    <n v="0"/>
    <n v="0"/>
    <n v="0"/>
    <s v="HOUSING OPPORTUNITY FUND"/>
    <s v="HOF OPER DAW EMGCY SHLTER CHSH"/>
    <s v="CONSLDTD ST HMLSS BLK GRN"/>
    <s v="Default"/>
  </r>
  <r>
    <x v="1"/>
    <s v="1118262"/>
    <s v="351120"/>
    <x v="112"/>
    <s v="5595000"/>
    <n v="2015"/>
    <x v="3"/>
    <x v="112"/>
    <n v="0"/>
    <n v="0"/>
    <n v="0"/>
    <n v="0"/>
    <n v="0"/>
    <s v="N/A"/>
    <n v="0"/>
    <n v="0"/>
    <n v="0"/>
    <n v="0"/>
    <n v="0"/>
    <n v="0"/>
    <n v="0"/>
    <n v="0"/>
    <n v="0"/>
    <n v="0"/>
    <n v="0"/>
    <n v="0"/>
    <n v="0"/>
    <s v="HOUSING OPPORTUNITY FUND"/>
    <s v="HOF OPER DAW EMGCY SHLTER CHSH"/>
    <s v="CONSLDTD ST HMLSS BLK GRN"/>
    <s v="FACILITIES MAINTENANCE AND OPERATIONS"/>
  </r>
  <r>
    <x v="1"/>
    <s v="1118263"/>
    <s v="000000"/>
    <x v="6"/>
    <s v="0000000"/>
    <n v="2015"/>
    <x v="0"/>
    <x v="6"/>
    <n v="0"/>
    <n v="0"/>
    <n v="0"/>
    <n v="0"/>
    <n v="0"/>
    <s v="N/A"/>
    <n v="0"/>
    <n v="0"/>
    <n v="0"/>
    <n v="0"/>
    <n v="0"/>
    <n v="0"/>
    <n v="0"/>
    <n v="0"/>
    <n v="0"/>
    <n v="0"/>
    <n v="0"/>
    <n v="0"/>
    <n v="0"/>
    <s v="HOUSING OPPORTUNITY FUND"/>
    <s v="HOF OPER DAW TRANS PRMNCY CHRT"/>
    <s v="DEFAULT"/>
    <s v="Default"/>
  </r>
  <r>
    <x v="1"/>
    <s v="1118263"/>
    <s v="000000"/>
    <x v="9"/>
    <s v="0000000"/>
    <n v="2015"/>
    <x v="0"/>
    <x v="9"/>
    <n v="0"/>
    <n v="0"/>
    <n v="-6800"/>
    <n v="0"/>
    <n v="6800"/>
    <s v="N/A"/>
    <n v="-6800"/>
    <n v="0"/>
    <n v="0"/>
    <n v="0"/>
    <n v="0"/>
    <n v="0"/>
    <n v="0"/>
    <n v="6800"/>
    <n v="0"/>
    <n v="-6800"/>
    <n v="0"/>
    <n v="0"/>
    <n v="0"/>
    <s v="HOUSING OPPORTUNITY FUND"/>
    <s v="HOF OPER DAW TRANS PRMNCY CHRT"/>
    <s v="DEFAULT"/>
    <s v="Default"/>
  </r>
  <r>
    <x v="1"/>
    <s v="1118263"/>
    <s v="000000"/>
    <x v="29"/>
    <s v="0000000"/>
    <n v="2015"/>
    <x v="1"/>
    <x v="29"/>
    <n v="0"/>
    <n v="0"/>
    <n v="0"/>
    <n v="0"/>
    <n v="0"/>
    <s v="N/A"/>
    <n v="0"/>
    <n v="0"/>
    <n v="0"/>
    <n v="0"/>
    <n v="0"/>
    <n v="0"/>
    <n v="0"/>
    <n v="0"/>
    <n v="0"/>
    <n v="0"/>
    <n v="0"/>
    <n v="0"/>
    <n v="0"/>
    <s v="HOUSING OPPORTUNITY FUND"/>
    <s v="HOF OPER DAW TRANS PRMNCY CHRT"/>
    <s v="DEFAULT"/>
    <s v="Default"/>
  </r>
  <r>
    <x v="1"/>
    <s v="1118263"/>
    <s v="351120"/>
    <x v="192"/>
    <s v="0000000"/>
    <n v="2015"/>
    <x v="4"/>
    <x v="191"/>
    <n v="0"/>
    <n v="0"/>
    <n v="0"/>
    <n v="0"/>
    <n v="0"/>
    <s v="N/A"/>
    <n v="6800"/>
    <n v="0"/>
    <n v="0"/>
    <n v="0"/>
    <n v="0"/>
    <n v="0"/>
    <n v="0"/>
    <n v="-6800"/>
    <n v="0"/>
    <n v="0"/>
    <n v="0"/>
    <n v="0"/>
    <n v="0"/>
    <s v="HOUSING OPPORTUNITY FUND"/>
    <s v="HOF OPER DAW TRANS PRMNCY CHRT"/>
    <s v="CONSLDTD ST HMLSS BLK GRN"/>
    <s v="Default"/>
  </r>
  <r>
    <x v="1"/>
    <s v="1118263"/>
    <s v="351120"/>
    <x v="112"/>
    <s v="5592000"/>
    <n v="2015"/>
    <x v="3"/>
    <x v="112"/>
    <n v="0"/>
    <n v="0"/>
    <n v="6800"/>
    <n v="0"/>
    <n v="-6800"/>
    <s v="N/A"/>
    <n v="0"/>
    <n v="6800"/>
    <n v="0"/>
    <n v="0"/>
    <n v="0"/>
    <n v="0"/>
    <n v="0"/>
    <n v="0"/>
    <n v="0"/>
    <n v="0"/>
    <n v="0"/>
    <n v="0"/>
    <n v="0"/>
    <s v="HOUSING OPPORTUNITY FUND"/>
    <s v="HOF OPER DAW TRANS PRMNCY CHRT"/>
    <s v="CONSLDTD ST HMLSS BLK GRN"/>
    <s v="HOUSING AND COMMUNITY SERVICES"/>
  </r>
  <r>
    <x v="1"/>
    <s v="1118263"/>
    <s v="351120"/>
    <x v="112"/>
    <s v="5595000"/>
    <n v="2015"/>
    <x v="3"/>
    <x v="112"/>
    <n v="0"/>
    <n v="0"/>
    <n v="0"/>
    <n v="0"/>
    <n v="0"/>
    <s v="N/A"/>
    <n v="0"/>
    <n v="0"/>
    <n v="0"/>
    <n v="0"/>
    <n v="0"/>
    <n v="0"/>
    <n v="0"/>
    <n v="0"/>
    <n v="0"/>
    <n v="0"/>
    <n v="0"/>
    <n v="0"/>
    <n v="0"/>
    <s v="HOUSING OPPORTUNITY FUND"/>
    <s v="HOF OPER DAW TRANS PRMNCY CHRT"/>
    <s v="CONSLDTD ST HMLSS BLK GRN"/>
    <s v="FACILITIES MAINTENANCE AND OPERATIONS"/>
  </r>
  <r>
    <x v="1"/>
    <s v="1118264"/>
    <s v="000000"/>
    <x v="6"/>
    <s v="0000000"/>
    <n v="2015"/>
    <x v="0"/>
    <x v="6"/>
    <n v="0"/>
    <n v="0"/>
    <n v="0"/>
    <n v="0"/>
    <n v="0"/>
    <s v="N/A"/>
    <n v="0"/>
    <n v="0"/>
    <n v="0"/>
    <n v="0"/>
    <n v="0"/>
    <n v="0"/>
    <n v="0"/>
    <n v="0"/>
    <n v="0"/>
    <n v="0"/>
    <n v="0"/>
    <n v="0"/>
    <n v="0"/>
    <s v="HOUSING OPPORTUNITY FUND"/>
    <s v="HOF OPER DES MAIN EMG SHL CHSH"/>
    <s v="DEFAULT"/>
    <s v="Default"/>
  </r>
  <r>
    <x v="1"/>
    <s v="1118264"/>
    <s v="000000"/>
    <x v="9"/>
    <s v="0000000"/>
    <n v="2015"/>
    <x v="0"/>
    <x v="9"/>
    <n v="0"/>
    <n v="0"/>
    <n v="-14318.5"/>
    <n v="0"/>
    <n v="14318.5"/>
    <s v="N/A"/>
    <n v="0"/>
    <n v="0"/>
    <n v="0"/>
    <n v="0"/>
    <n v="0"/>
    <n v="0"/>
    <n v="-14318.5"/>
    <n v="0"/>
    <n v="0"/>
    <n v="0"/>
    <n v="0"/>
    <n v="0"/>
    <n v="0"/>
    <s v="HOUSING OPPORTUNITY FUND"/>
    <s v="HOF OPER DES MAIN EMG SHL CHSH"/>
    <s v="DEFAULT"/>
    <s v="Default"/>
  </r>
  <r>
    <x v="1"/>
    <s v="1118264"/>
    <s v="000000"/>
    <x v="29"/>
    <s v="0000000"/>
    <n v="2015"/>
    <x v="1"/>
    <x v="29"/>
    <n v="0"/>
    <n v="0"/>
    <n v="14318.5"/>
    <n v="0"/>
    <n v="-14318.5"/>
    <s v="N/A"/>
    <n v="0"/>
    <n v="0"/>
    <n v="0"/>
    <n v="0"/>
    <n v="0"/>
    <n v="0"/>
    <n v="14318.5"/>
    <n v="0"/>
    <n v="0"/>
    <n v="0"/>
    <n v="0"/>
    <n v="0"/>
    <n v="0"/>
    <s v="HOUSING OPPORTUNITY FUND"/>
    <s v="HOF OPER DES MAIN EMG SHL CHSH"/>
    <s v="DEFAULT"/>
    <s v="Default"/>
  </r>
  <r>
    <x v="1"/>
    <s v="1118264"/>
    <s v="351120"/>
    <x v="192"/>
    <s v="0000000"/>
    <n v="2015"/>
    <x v="4"/>
    <x v="191"/>
    <n v="0"/>
    <n v="0"/>
    <n v="0"/>
    <n v="0"/>
    <n v="0"/>
    <s v="N/A"/>
    <n v="0"/>
    <n v="0"/>
    <n v="0"/>
    <n v="0"/>
    <n v="0"/>
    <n v="0"/>
    <n v="0"/>
    <n v="0"/>
    <n v="0"/>
    <n v="0"/>
    <n v="0"/>
    <n v="0"/>
    <n v="0"/>
    <s v="HOUSING OPPORTUNITY FUND"/>
    <s v="HOF OPER DES MAIN EMG SHL CHSH"/>
    <s v="CONSLDTD ST HMLSS BLK GRN"/>
    <s v="Default"/>
  </r>
  <r>
    <x v="1"/>
    <s v="1118264"/>
    <s v="351120"/>
    <x v="112"/>
    <s v="5595000"/>
    <n v="2015"/>
    <x v="3"/>
    <x v="112"/>
    <n v="0"/>
    <n v="0"/>
    <n v="0"/>
    <n v="0"/>
    <n v="0"/>
    <s v="N/A"/>
    <n v="0"/>
    <n v="0"/>
    <n v="0"/>
    <n v="0"/>
    <n v="0"/>
    <n v="0"/>
    <n v="0"/>
    <n v="0"/>
    <n v="0"/>
    <n v="0"/>
    <n v="0"/>
    <n v="0"/>
    <n v="0"/>
    <s v="HOUSING OPPORTUNITY FUND"/>
    <s v="HOF OPER DES MAIN EMG SHL CHSH"/>
    <s v="CONSLDTD ST HMLSS BLK GRN"/>
    <s v="FACILITIES MAINTENANCE AND OPERATIONS"/>
  </r>
  <r>
    <x v="1"/>
    <s v="1118265"/>
    <s v="000000"/>
    <x v="6"/>
    <s v="0000000"/>
    <n v="2015"/>
    <x v="0"/>
    <x v="6"/>
    <n v="0"/>
    <n v="0"/>
    <n v="0"/>
    <n v="0"/>
    <n v="0"/>
    <s v="N/A"/>
    <n v="0"/>
    <n v="0"/>
    <n v="0"/>
    <n v="0"/>
    <n v="0"/>
    <n v="0"/>
    <n v="0"/>
    <n v="0"/>
    <n v="0"/>
    <n v="0"/>
    <n v="0"/>
    <n v="0"/>
    <n v="0"/>
    <s v="HOUSING OPPORTUNITY FUND"/>
    <s v="HOF OPER EDV COMM BS HSG CHRT"/>
    <s v="DEFAULT"/>
    <s v="Default"/>
  </r>
  <r>
    <x v="1"/>
    <s v="1118265"/>
    <s v="000000"/>
    <x v="9"/>
    <s v="0000000"/>
    <n v="2015"/>
    <x v="0"/>
    <x v="9"/>
    <n v="0"/>
    <n v="0"/>
    <n v="0"/>
    <n v="0"/>
    <n v="0"/>
    <s v="N/A"/>
    <n v="0"/>
    <n v="0"/>
    <n v="0"/>
    <n v="0"/>
    <n v="0"/>
    <n v="0"/>
    <n v="0"/>
    <n v="0"/>
    <n v="0"/>
    <n v="0"/>
    <n v="0"/>
    <n v="0"/>
    <n v="0"/>
    <s v="HOUSING OPPORTUNITY FUND"/>
    <s v="HOF OPER EDV COMM BS HSG CHRT"/>
    <s v="DEFAULT"/>
    <s v="Default"/>
  </r>
  <r>
    <x v="1"/>
    <s v="1118265"/>
    <s v="000000"/>
    <x v="29"/>
    <s v="0000000"/>
    <n v="2015"/>
    <x v="1"/>
    <x v="29"/>
    <n v="0"/>
    <n v="0"/>
    <n v="0"/>
    <n v="0"/>
    <n v="0"/>
    <s v="N/A"/>
    <n v="0"/>
    <n v="0"/>
    <n v="0"/>
    <n v="0"/>
    <n v="0"/>
    <n v="0"/>
    <n v="0"/>
    <n v="0"/>
    <n v="0"/>
    <n v="0"/>
    <n v="0"/>
    <n v="0"/>
    <n v="0"/>
    <s v="HOUSING OPPORTUNITY FUND"/>
    <s v="HOF OPER EDV COMM BS HSG CHRT"/>
    <s v="DEFAULT"/>
    <s v="Default"/>
  </r>
  <r>
    <x v="1"/>
    <s v="1118265"/>
    <s v="351120"/>
    <x v="192"/>
    <s v="0000000"/>
    <n v="2015"/>
    <x v="4"/>
    <x v="191"/>
    <n v="0"/>
    <n v="0"/>
    <n v="0"/>
    <n v="0"/>
    <n v="0"/>
    <s v="N/A"/>
    <n v="0"/>
    <n v="0"/>
    <n v="0"/>
    <n v="0"/>
    <n v="0"/>
    <n v="0"/>
    <n v="0"/>
    <n v="0"/>
    <n v="0"/>
    <n v="0"/>
    <n v="0"/>
    <n v="0"/>
    <n v="0"/>
    <s v="HOUSING OPPORTUNITY FUND"/>
    <s v="HOF OPER EDV COMM BS HSG CHRT"/>
    <s v="CONSLDTD ST HMLSS BLK GRN"/>
    <s v="Default"/>
  </r>
  <r>
    <x v="1"/>
    <s v="1118265"/>
    <s v="351120"/>
    <x v="112"/>
    <s v="5595000"/>
    <n v="2015"/>
    <x v="3"/>
    <x v="112"/>
    <n v="0"/>
    <n v="0"/>
    <n v="0"/>
    <n v="0"/>
    <n v="0"/>
    <s v="N/A"/>
    <n v="0"/>
    <n v="0"/>
    <n v="0"/>
    <n v="0"/>
    <n v="0"/>
    <n v="0"/>
    <n v="0"/>
    <n v="0"/>
    <n v="0"/>
    <n v="0"/>
    <n v="0"/>
    <n v="0"/>
    <n v="0"/>
    <s v="HOUSING OPPORTUNITY FUND"/>
    <s v="HOF OPER EDV COMM BS HSG CHRT"/>
    <s v="CONSLDTD ST HMLSS BLK GRN"/>
    <s v="FACILITIES MAINTENANCE AND OPERATIONS"/>
  </r>
  <r>
    <x v="1"/>
    <s v="1118266"/>
    <s v="000000"/>
    <x v="6"/>
    <s v="0000000"/>
    <n v="2015"/>
    <x v="0"/>
    <x v="6"/>
    <n v="0"/>
    <n v="0"/>
    <n v="0"/>
    <n v="0"/>
    <n v="0"/>
    <s v="N/A"/>
    <n v="0"/>
    <n v="0"/>
    <n v="0"/>
    <n v="0"/>
    <n v="0"/>
    <n v="0"/>
    <n v="0"/>
    <n v="0"/>
    <n v="0"/>
    <n v="0"/>
    <n v="0"/>
    <n v="0"/>
    <n v="0"/>
    <s v="HOUSING OPPORTUNITY FUND"/>
    <s v="HOF OPER EDV MY FRIEND'S CHTF"/>
    <s v="DEFAULT"/>
    <s v="Default"/>
  </r>
  <r>
    <x v="1"/>
    <s v="1118266"/>
    <s v="000000"/>
    <x v="9"/>
    <s v="0000000"/>
    <n v="2015"/>
    <x v="0"/>
    <x v="9"/>
    <n v="0"/>
    <n v="0"/>
    <n v="-2450"/>
    <n v="0"/>
    <n v="2450"/>
    <s v="N/A"/>
    <n v="0"/>
    <n v="0"/>
    <n v="0"/>
    <n v="0"/>
    <n v="0"/>
    <n v="0"/>
    <n v="-2450"/>
    <n v="0"/>
    <n v="0"/>
    <n v="0"/>
    <n v="0"/>
    <n v="0"/>
    <n v="0"/>
    <s v="HOUSING OPPORTUNITY FUND"/>
    <s v="HOF OPER EDV MY FRIEND'S CHTF"/>
    <s v="DEFAULT"/>
    <s v="Default"/>
  </r>
  <r>
    <x v="1"/>
    <s v="1118266"/>
    <s v="000000"/>
    <x v="29"/>
    <s v="0000000"/>
    <n v="2015"/>
    <x v="1"/>
    <x v="29"/>
    <n v="0"/>
    <n v="0"/>
    <n v="2450"/>
    <n v="0"/>
    <n v="-2450"/>
    <s v="N/A"/>
    <n v="0"/>
    <n v="0"/>
    <n v="0"/>
    <n v="0"/>
    <n v="0"/>
    <n v="0"/>
    <n v="2450"/>
    <n v="0"/>
    <n v="0"/>
    <n v="0"/>
    <n v="0"/>
    <n v="0"/>
    <n v="0"/>
    <s v="HOUSING OPPORTUNITY FUND"/>
    <s v="HOF OPER EDV MY FRIEND'S CHTF"/>
    <s v="DEFAULT"/>
    <s v="Default"/>
  </r>
  <r>
    <x v="1"/>
    <s v="1118266"/>
    <s v="351120"/>
    <x v="192"/>
    <s v="0000000"/>
    <n v="2015"/>
    <x v="4"/>
    <x v="191"/>
    <n v="0"/>
    <n v="0"/>
    <n v="0"/>
    <n v="0"/>
    <n v="0"/>
    <s v="N/A"/>
    <n v="0"/>
    <n v="0"/>
    <n v="0"/>
    <n v="0"/>
    <n v="0"/>
    <n v="0"/>
    <n v="0"/>
    <n v="0"/>
    <n v="0"/>
    <n v="0"/>
    <n v="0"/>
    <n v="0"/>
    <n v="0"/>
    <s v="HOUSING OPPORTUNITY FUND"/>
    <s v="HOF OPER EDV MY FRIEND'S CHTF"/>
    <s v="CONSLDTD ST HMLSS BLK GRN"/>
    <s v="Default"/>
  </r>
  <r>
    <x v="1"/>
    <s v="1118266"/>
    <s v="351120"/>
    <x v="112"/>
    <s v="5595000"/>
    <n v="2015"/>
    <x v="3"/>
    <x v="112"/>
    <n v="0"/>
    <n v="0"/>
    <n v="0"/>
    <n v="0"/>
    <n v="0"/>
    <s v="N/A"/>
    <n v="0"/>
    <n v="0"/>
    <n v="0"/>
    <n v="0"/>
    <n v="0"/>
    <n v="0"/>
    <n v="0"/>
    <n v="0"/>
    <n v="0"/>
    <n v="0"/>
    <n v="0"/>
    <n v="0"/>
    <n v="0"/>
    <s v="HOUSING OPPORTUNITY FUND"/>
    <s v="HOF OPER EDV MY FRIEND'S CHTF"/>
    <s v="CONSLDTD ST HMLSS BLK GRN"/>
    <s v="FACILITIES MAINTENANCE AND OPERATIONS"/>
  </r>
  <r>
    <x v="1"/>
    <s v="1118267"/>
    <s v="000000"/>
    <x v="6"/>
    <s v="0000000"/>
    <n v="2015"/>
    <x v="0"/>
    <x v="6"/>
    <n v="0"/>
    <n v="0"/>
    <n v="0"/>
    <n v="0"/>
    <n v="0"/>
    <s v="N/A"/>
    <n v="0"/>
    <n v="0"/>
    <n v="0"/>
    <n v="0"/>
    <n v="0"/>
    <n v="0"/>
    <n v="0"/>
    <n v="0"/>
    <n v="0"/>
    <n v="0"/>
    <n v="0"/>
    <n v="0"/>
    <n v="0"/>
    <s v="HOUSING OPPORTUNITY FUND"/>
    <s v="HOF OPER EIS EAST WNTR CH CHSH"/>
    <s v="DEFAULT"/>
    <s v="Default"/>
  </r>
  <r>
    <x v="1"/>
    <s v="1118267"/>
    <s v="000000"/>
    <x v="9"/>
    <s v="0000000"/>
    <n v="2015"/>
    <x v="0"/>
    <x v="9"/>
    <n v="0"/>
    <n v="0"/>
    <n v="0"/>
    <n v="0"/>
    <n v="0"/>
    <s v="N/A"/>
    <n v="0"/>
    <n v="0"/>
    <n v="0"/>
    <n v="0"/>
    <n v="0"/>
    <n v="0"/>
    <n v="0"/>
    <n v="0"/>
    <n v="0"/>
    <n v="0"/>
    <n v="0"/>
    <n v="0"/>
    <n v="0"/>
    <s v="HOUSING OPPORTUNITY FUND"/>
    <s v="HOF OPER EIS EAST WNTR CH CHSH"/>
    <s v="DEFAULT"/>
    <s v="Default"/>
  </r>
  <r>
    <x v="1"/>
    <s v="1118267"/>
    <s v="000000"/>
    <x v="29"/>
    <s v="0000000"/>
    <n v="2015"/>
    <x v="1"/>
    <x v="29"/>
    <n v="0"/>
    <n v="0"/>
    <n v="0"/>
    <n v="0"/>
    <n v="0"/>
    <s v="N/A"/>
    <n v="0"/>
    <n v="0"/>
    <n v="0"/>
    <n v="0"/>
    <n v="0"/>
    <n v="0"/>
    <n v="0"/>
    <n v="0"/>
    <n v="0"/>
    <n v="0"/>
    <n v="0"/>
    <n v="0"/>
    <n v="0"/>
    <s v="HOUSING OPPORTUNITY FUND"/>
    <s v="HOF OPER EIS EAST WNTR CH CHSH"/>
    <s v="DEFAULT"/>
    <s v="Default"/>
  </r>
  <r>
    <x v="1"/>
    <s v="1118267"/>
    <s v="351120"/>
    <x v="192"/>
    <s v="0000000"/>
    <n v="2015"/>
    <x v="4"/>
    <x v="191"/>
    <n v="0"/>
    <n v="0"/>
    <n v="0"/>
    <n v="0"/>
    <n v="0"/>
    <s v="N/A"/>
    <n v="0"/>
    <n v="0"/>
    <n v="0"/>
    <n v="0"/>
    <n v="0"/>
    <n v="0"/>
    <n v="0"/>
    <n v="0"/>
    <n v="0"/>
    <n v="0"/>
    <n v="0"/>
    <n v="0"/>
    <n v="0"/>
    <s v="HOUSING OPPORTUNITY FUND"/>
    <s v="HOF OPER EIS EAST WNTR CH CHSH"/>
    <s v="CONSLDTD ST HMLSS BLK GRN"/>
    <s v="Default"/>
  </r>
  <r>
    <x v="1"/>
    <s v="1118267"/>
    <s v="351120"/>
    <x v="112"/>
    <s v="5595000"/>
    <n v="2015"/>
    <x v="3"/>
    <x v="112"/>
    <n v="0"/>
    <n v="0"/>
    <n v="0"/>
    <n v="0"/>
    <n v="0"/>
    <s v="N/A"/>
    <n v="0"/>
    <n v="0"/>
    <n v="0"/>
    <n v="0"/>
    <n v="0"/>
    <n v="0"/>
    <n v="0"/>
    <n v="0"/>
    <n v="0"/>
    <n v="0"/>
    <n v="0"/>
    <n v="0"/>
    <n v="0"/>
    <s v="HOUSING OPPORTUNITY FUND"/>
    <s v="HOF OPER EIS EAST WNTR CH CHSH"/>
    <s v="CONSLDTD ST HMLSS BLK GRN"/>
    <s v="FACILITIES MAINTENANCE AND OPERATIONS"/>
  </r>
  <r>
    <x v="1"/>
    <s v="1118268"/>
    <s v="000000"/>
    <x v="6"/>
    <s v="0000000"/>
    <n v="2015"/>
    <x v="0"/>
    <x v="6"/>
    <n v="0"/>
    <n v="0"/>
    <n v="0"/>
    <n v="0"/>
    <n v="0"/>
    <s v="N/A"/>
    <n v="0"/>
    <n v="0"/>
    <n v="0"/>
    <n v="0"/>
    <n v="0"/>
    <n v="0"/>
    <n v="0"/>
    <n v="0"/>
    <n v="0"/>
    <n v="0"/>
    <n v="0"/>
    <n v="0"/>
    <n v="0"/>
    <s v="HOUSING OPPORTUNITY FUND"/>
    <s v="HOF OPER EIS EMG S CG HML CHSH"/>
    <s v="DEFAULT"/>
    <s v="Default"/>
  </r>
  <r>
    <x v="1"/>
    <s v="1118268"/>
    <s v="000000"/>
    <x v="9"/>
    <s v="0000000"/>
    <n v="2015"/>
    <x v="0"/>
    <x v="9"/>
    <n v="0"/>
    <n v="0"/>
    <n v="12000"/>
    <n v="0"/>
    <n v="-12000"/>
    <s v="N/A"/>
    <n v="0"/>
    <n v="0"/>
    <n v="0"/>
    <n v="0"/>
    <n v="0"/>
    <n v="0"/>
    <n v="12000"/>
    <n v="0"/>
    <n v="0"/>
    <n v="0"/>
    <n v="0"/>
    <n v="0"/>
    <n v="0"/>
    <s v="HOUSING OPPORTUNITY FUND"/>
    <s v="HOF OPER EIS EMG S CG HML CHSH"/>
    <s v="DEFAULT"/>
    <s v="Default"/>
  </r>
  <r>
    <x v="1"/>
    <s v="1118268"/>
    <s v="000000"/>
    <x v="29"/>
    <s v="0000000"/>
    <n v="2015"/>
    <x v="1"/>
    <x v="29"/>
    <n v="0"/>
    <n v="0"/>
    <n v="-12000"/>
    <n v="0"/>
    <n v="12000"/>
    <s v="N/A"/>
    <n v="0"/>
    <n v="0"/>
    <n v="0"/>
    <n v="0"/>
    <n v="0"/>
    <n v="0"/>
    <n v="-12000"/>
    <n v="0"/>
    <n v="0"/>
    <n v="0"/>
    <n v="0"/>
    <n v="0"/>
    <n v="0"/>
    <s v="HOUSING OPPORTUNITY FUND"/>
    <s v="HOF OPER EIS EMG S CG HML CHSH"/>
    <s v="DEFAULT"/>
    <s v="Default"/>
  </r>
  <r>
    <x v="1"/>
    <s v="1118268"/>
    <s v="351120"/>
    <x v="192"/>
    <s v="0000000"/>
    <n v="2015"/>
    <x v="4"/>
    <x v="191"/>
    <n v="0"/>
    <n v="0"/>
    <n v="0"/>
    <n v="0"/>
    <n v="0"/>
    <s v="N/A"/>
    <n v="0"/>
    <n v="0"/>
    <n v="0"/>
    <n v="0"/>
    <n v="0"/>
    <n v="0"/>
    <n v="0"/>
    <n v="0"/>
    <n v="0"/>
    <n v="0"/>
    <n v="0"/>
    <n v="0"/>
    <n v="0"/>
    <s v="HOUSING OPPORTUNITY FUND"/>
    <s v="HOF OPER EIS EMG S CG HML CHSH"/>
    <s v="CONSLDTD ST HMLSS BLK GRN"/>
    <s v="Default"/>
  </r>
  <r>
    <x v="1"/>
    <s v="1118268"/>
    <s v="351120"/>
    <x v="112"/>
    <s v="5595000"/>
    <n v="2015"/>
    <x v="3"/>
    <x v="112"/>
    <n v="0"/>
    <n v="0"/>
    <n v="0"/>
    <n v="0"/>
    <n v="0"/>
    <s v="N/A"/>
    <n v="0"/>
    <n v="0"/>
    <n v="0"/>
    <n v="0"/>
    <n v="0"/>
    <n v="0"/>
    <n v="0"/>
    <n v="0"/>
    <n v="0"/>
    <n v="0"/>
    <n v="0"/>
    <n v="0"/>
    <n v="0"/>
    <s v="HOUSING OPPORTUNITY FUND"/>
    <s v="HOF OPER EIS EMG S CG HML CHSH"/>
    <s v="CONSLDTD ST HMLSS BLK GRN"/>
    <s v="FACILITIES MAINTENANCE AND OPERATIONS"/>
  </r>
  <r>
    <x v="1"/>
    <s v="1118269"/>
    <s v="000000"/>
    <x v="6"/>
    <s v="0000000"/>
    <n v="2015"/>
    <x v="0"/>
    <x v="6"/>
    <n v="0"/>
    <n v="0"/>
    <n v="0"/>
    <n v="0"/>
    <n v="0"/>
    <s v="N/A"/>
    <n v="0"/>
    <n v="0"/>
    <n v="0"/>
    <n v="0"/>
    <n v="0"/>
    <n v="0"/>
    <n v="0"/>
    <n v="0"/>
    <n v="0"/>
    <n v="0"/>
    <n v="0"/>
    <n v="0"/>
    <n v="0"/>
    <s v="HOUSING OPPORTUNITY FUND"/>
    <s v="HOF OPER EIS SOPH PL ST L CHSH"/>
    <s v="DEFAULT"/>
    <s v="Default"/>
  </r>
  <r>
    <x v="1"/>
    <s v="1118269"/>
    <s v="000000"/>
    <x v="9"/>
    <s v="0000000"/>
    <n v="2015"/>
    <x v="0"/>
    <x v="9"/>
    <n v="0"/>
    <n v="0"/>
    <n v="3000"/>
    <n v="0"/>
    <n v="-3000"/>
    <s v="N/A"/>
    <n v="0"/>
    <n v="0"/>
    <n v="0"/>
    <n v="0"/>
    <n v="0"/>
    <n v="0"/>
    <n v="3000"/>
    <n v="0"/>
    <n v="0"/>
    <n v="0"/>
    <n v="0"/>
    <n v="0"/>
    <n v="0"/>
    <s v="HOUSING OPPORTUNITY FUND"/>
    <s v="HOF OPER EIS SOPH PL ST L CHSH"/>
    <s v="DEFAULT"/>
    <s v="Default"/>
  </r>
  <r>
    <x v="1"/>
    <s v="1118269"/>
    <s v="000000"/>
    <x v="29"/>
    <s v="0000000"/>
    <n v="2015"/>
    <x v="1"/>
    <x v="29"/>
    <n v="0"/>
    <n v="0"/>
    <n v="-3000"/>
    <n v="0"/>
    <n v="3000"/>
    <s v="N/A"/>
    <n v="0"/>
    <n v="0"/>
    <n v="0"/>
    <n v="0"/>
    <n v="0"/>
    <n v="0"/>
    <n v="-3000"/>
    <n v="0"/>
    <n v="0"/>
    <n v="0"/>
    <n v="0"/>
    <n v="0"/>
    <n v="0"/>
    <s v="HOUSING OPPORTUNITY FUND"/>
    <s v="HOF OPER EIS SOPH PL ST L CHSH"/>
    <s v="DEFAULT"/>
    <s v="Default"/>
  </r>
  <r>
    <x v="1"/>
    <s v="1118269"/>
    <s v="351120"/>
    <x v="192"/>
    <s v="0000000"/>
    <n v="2015"/>
    <x v="4"/>
    <x v="191"/>
    <n v="0"/>
    <n v="0"/>
    <n v="0"/>
    <n v="0"/>
    <n v="0"/>
    <s v="N/A"/>
    <n v="0"/>
    <n v="0"/>
    <n v="0"/>
    <n v="0"/>
    <n v="0"/>
    <n v="0"/>
    <n v="0"/>
    <n v="0"/>
    <n v="0"/>
    <n v="0"/>
    <n v="0"/>
    <n v="0"/>
    <n v="0"/>
    <s v="HOUSING OPPORTUNITY FUND"/>
    <s v="HOF OPER EIS SOPH PL ST L CHSH"/>
    <s v="CONSLDTD ST HMLSS BLK GRN"/>
    <s v="Default"/>
  </r>
  <r>
    <x v="1"/>
    <s v="1118269"/>
    <s v="351120"/>
    <x v="112"/>
    <s v="5595000"/>
    <n v="2015"/>
    <x v="3"/>
    <x v="112"/>
    <n v="0"/>
    <n v="0"/>
    <n v="0"/>
    <n v="0"/>
    <n v="0"/>
    <s v="N/A"/>
    <n v="0"/>
    <n v="0"/>
    <n v="0"/>
    <n v="0"/>
    <n v="0"/>
    <n v="0"/>
    <n v="0"/>
    <n v="0"/>
    <n v="0"/>
    <n v="0"/>
    <n v="0"/>
    <n v="0"/>
    <n v="0"/>
    <s v="HOUSING OPPORTUNITY FUND"/>
    <s v="HOF OPER EIS SOPH PL ST L CHSH"/>
    <s v="CONSLDTD ST HMLSS BLK GRN"/>
    <s v="FACILITIES MAINTENANCE AND OPERATIONS"/>
  </r>
  <r>
    <x v="1"/>
    <s v="1118270"/>
    <s v="000000"/>
    <x v="6"/>
    <s v="0000000"/>
    <n v="2015"/>
    <x v="0"/>
    <x v="6"/>
    <n v="0"/>
    <n v="0"/>
    <n v="0"/>
    <n v="0"/>
    <n v="0"/>
    <s v="N/A"/>
    <n v="0"/>
    <n v="0"/>
    <n v="0"/>
    <n v="0"/>
    <n v="0"/>
    <n v="0"/>
    <n v="0"/>
    <n v="0"/>
    <n v="0"/>
    <n v="0"/>
    <n v="0"/>
    <n v="0"/>
    <n v="0"/>
    <s v="HOUSING OPPORTUNITY FUND"/>
    <s v="HOF OPER ELC EMG MTL VCHR CHSH"/>
    <s v="DEFAULT"/>
    <s v="Default"/>
  </r>
  <r>
    <x v="1"/>
    <s v="1118270"/>
    <s v="000000"/>
    <x v="9"/>
    <s v="0000000"/>
    <n v="2015"/>
    <x v="0"/>
    <x v="9"/>
    <n v="0"/>
    <n v="0"/>
    <n v="0"/>
    <n v="0"/>
    <n v="0"/>
    <s v="N/A"/>
    <n v="0"/>
    <n v="0"/>
    <n v="0"/>
    <n v="0"/>
    <n v="0"/>
    <n v="0"/>
    <n v="0"/>
    <n v="0"/>
    <n v="0"/>
    <n v="0"/>
    <n v="0"/>
    <n v="0"/>
    <n v="0"/>
    <s v="HOUSING OPPORTUNITY FUND"/>
    <s v="HOF OPER ELC EMG MTL VCHR CHSH"/>
    <s v="DEFAULT"/>
    <s v="Default"/>
  </r>
  <r>
    <x v="1"/>
    <s v="1118270"/>
    <s v="000000"/>
    <x v="29"/>
    <s v="0000000"/>
    <n v="2015"/>
    <x v="1"/>
    <x v="29"/>
    <n v="0"/>
    <n v="0"/>
    <n v="0"/>
    <n v="0"/>
    <n v="0"/>
    <s v="N/A"/>
    <n v="0"/>
    <n v="0"/>
    <n v="0"/>
    <n v="0"/>
    <n v="0"/>
    <n v="0"/>
    <n v="0"/>
    <n v="0"/>
    <n v="0"/>
    <n v="0"/>
    <n v="0"/>
    <n v="0"/>
    <n v="0"/>
    <s v="HOUSING OPPORTUNITY FUND"/>
    <s v="HOF OPER ELC EMG MTL VCHR CHSH"/>
    <s v="DEFAULT"/>
    <s v="Default"/>
  </r>
  <r>
    <x v="1"/>
    <s v="1118270"/>
    <s v="351120"/>
    <x v="192"/>
    <s v="0000000"/>
    <n v="2015"/>
    <x v="4"/>
    <x v="191"/>
    <n v="0"/>
    <n v="0"/>
    <n v="0"/>
    <n v="0"/>
    <n v="0"/>
    <s v="N/A"/>
    <n v="0"/>
    <n v="0"/>
    <n v="0"/>
    <n v="0"/>
    <n v="0"/>
    <n v="0"/>
    <n v="0"/>
    <n v="0"/>
    <n v="0"/>
    <n v="0"/>
    <n v="0"/>
    <n v="0"/>
    <n v="0"/>
    <s v="HOUSING OPPORTUNITY FUND"/>
    <s v="HOF OPER ELC EMG MTL VCHR CHSH"/>
    <s v="CONSLDTD ST HMLSS BLK GRN"/>
    <s v="Default"/>
  </r>
  <r>
    <x v="1"/>
    <s v="1118270"/>
    <s v="351120"/>
    <x v="112"/>
    <s v="5595000"/>
    <n v="2015"/>
    <x v="3"/>
    <x v="112"/>
    <n v="0"/>
    <n v="0"/>
    <n v="0"/>
    <n v="0"/>
    <n v="0"/>
    <s v="N/A"/>
    <n v="0"/>
    <n v="0"/>
    <n v="0"/>
    <n v="0"/>
    <n v="0"/>
    <n v="0"/>
    <n v="0"/>
    <n v="0"/>
    <n v="0"/>
    <n v="0"/>
    <n v="0"/>
    <n v="0"/>
    <n v="0"/>
    <s v="HOUSING OPPORTUNITY FUND"/>
    <s v="HOF OPER ELC EMG MTL VCHR CHSH"/>
    <s v="CONSLDTD ST HMLSS BLK GRN"/>
    <s v="FACILITIES MAINTENANCE AND OPERATIONS"/>
  </r>
  <r>
    <x v="1"/>
    <s v="1118271"/>
    <s v="000000"/>
    <x v="6"/>
    <s v="0000000"/>
    <n v="2015"/>
    <x v="0"/>
    <x v="6"/>
    <n v="0"/>
    <n v="0"/>
    <n v="0"/>
    <n v="0"/>
    <n v="0"/>
    <s v="N/A"/>
    <n v="0"/>
    <n v="0"/>
    <n v="0"/>
    <n v="0"/>
    <n v="0"/>
    <n v="0"/>
    <n v="0"/>
    <n v="0"/>
    <n v="0"/>
    <n v="0"/>
    <n v="0"/>
    <n v="0"/>
    <n v="0"/>
    <s v="HOUSING OPPORTUNITY FUND"/>
    <s v="HOF OPER ELC TRANS RENT CHRT"/>
    <s v="DEFAULT"/>
    <s v="Default"/>
  </r>
  <r>
    <x v="1"/>
    <s v="1118271"/>
    <s v="000000"/>
    <x v="9"/>
    <s v="0000000"/>
    <n v="2015"/>
    <x v="0"/>
    <x v="9"/>
    <n v="0"/>
    <n v="0"/>
    <n v="0"/>
    <n v="0"/>
    <n v="0"/>
    <s v="N/A"/>
    <n v="0"/>
    <n v="0"/>
    <n v="0"/>
    <n v="0"/>
    <n v="0"/>
    <n v="0"/>
    <n v="0"/>
    <n v="0"/>
    <n v="0"/>
    <n v="0"/>
    <n v="0"/>
    <n v="0"/>
    <n v="0"/>
    <s v="HOUSING OPPORTUNITY FUND"/>
    <s v="HOF OPER ELC TRANS RENT CHRT"/>
    <s v="DEFAULT"/>
    <s v="Default"/>
  </r>
  <r>
    <x v="1"/>
    <s v="1118271"/>
    <s v="000000"/>
    <x v="29"/>
    <s v="0000000"/>
    <n v="2015"/>
    <x v="1"/>
    <x v="29"/>
    <n v="0"/>
    <n v="0"/>
    <n v="0"/>
    <n v="0"/>
    <n v="0"/>
    <s v="N/A"/>
    <n v="0"/>
    <n v="0"/>
    <n v="0"/>
    <n v="0"/>
    <n v="0"/>
    <n v="0"/>
    <n v="0"/>
    <n v="0"/>
    <n v="0"/>
    <n v="0"/>
    <n v="0"/>
    <n v="0"/>
    <n v="0"/>
    <s v="HOUSING OPPORTUNITY FUND"/>
    <s v="HOF OPER ELC TRANS RENT CHRT"/>
    <s v="DEFAULT"/>
    <s v="Default"/>
  </r>
  <r>
    <x v="1"/>
    <s v="1118271"/>
    <s v="351120"/>
    <x v="192"/>
    <s v="0000000"/>
    <n v="2015"/>
    <x v="4"/>
    <x v="191"/>
    <n v="0"/>
    <n v="0"/>
    <n v="0"/>
    <n v="0"/>
    <n v="0"/>
    <s v="N/A"/>
    <n v="0"/>
    <n v="0"/>
    <n v="0"/>
    <n v="0"/>
    <n v="0"/>
    <n v="0"/>
    <n v="0"/>
    <n v="0"/>
    <n v="0"/>
    <n v="0"/>
    <n v="0"/>
    <n v="0"/>
    <n v="0"/>
    <s v="HOUSING OPPORTUNITY FUND"/>
    <s v="HOF OPER ELC TRANS RENT CHRT"/>
    <s v="CONSLDTD ST HMLSS BLK GRN"/>
    <s v="Default"/>
  </r>
  <r>
    <x v="1"/>
    <s v="1118271"/>
    <s v="351120"/>
    <x v="112"/>
    <s v="5595000"/>
    <n v="2015"/>
    <x v="3"/>
    <x v="112"/>
    <n v="0"/>
    <n v="0"/>
    <n v="0"/>
    <n v="0"/>
    <n v="0"/>
    <s v="N/A"/>
    <n v="0"/>
    <n v="0"/>
    <n v="0"/>
    <n v="0"/>
    <n v="0"/>
    <n v="0"/>
    <n v="0"/>
    <n v="0"/>
    <n v="0"/>
    <n v="0"/>
    <n v="0"/>
    <n v="0"/>
    <n v="0"/>
    <s v="HOUSING OPPORTUNITY FUND"/>
    <s v="HOF OPER ELC TRANS RENT CHRT"/>
    <s v="CONSLDTD ST HMLSS BLK GRN"/>
    <s v="FACILITIES MAINTENANCE AND OPERATIONS"/>
  </r>
  <r>
    <x v="1"/>
    <s v="1118272"/>
    <s v="000000"/>
    <x v="6"/>
    <s v="0000000"/>
    <n v="2015"/>
    <x v="0"/>
    <x v="6"/>
    <n v="0"/>
    <n v="0"/>
    <n v="0"/>
    <n v="0"/>
    <n v="0"/>
    <s v="N/A"/>
    <n v="0"/>
    <n v="0"/>
    <n v="0"/>
    <n v="0"/>
    <n v="0"/>
    <n v="0"/>
    <n v="0"/>
    <n v="0"/>
    <n v="0"/>
    <n v="0"/>
    <n v="0"/>
    <n v="0"/>
    <n v="0"/>
    <s v="HOUSING OPPORTUNITY FUND"/>
    <s v="HOF OPER EXO EMPOWRD FUTR CHRT"/>
    <s v="DEFAULT"/>
    <s v="Default"/>
  </r>
  <r>
    <x v="1"/>
    <s v="1118272"/>
    <s v="000000"/>
    <x v="9"/>
    <s v="0000000"/>
    <n v="2015"/>
    <x v="0"/>
    <x v="9"/>
    <n v="0"/>
    <n v="0"/>
    <n v="0"/>
    <n v="0"/>
    <n v="0"/>
    <s v="N/A"/>
    <n v="0"/>
    <n v="0"/>
    <n v="0"/>
    <n v="0"/>
    <n v="0"/>
    <n v="0"/>
    <n v="0"/>
    <n v="0"/>
    <n v="0"/>
    <n v="0"/>
    <n v="0"/>
    <n v="0"/>
    <n v="0"/>
    <s v="HOUSING OPPORTUNITY FUND"/>
    <s v="HOF OPER EXO EMPOWRD FUTR CHRT"/>
    <s v="DEFAULT"/>
    <s v="Default"/>
  </r>
  <r>
    <x v="1"/>
    <s v="1118272"/>
    <s v="000000"/>
    <x v="29"/>
    <s v="0000000"/>
    <n v="2015"/>
    <x v="1"/>
    <x v="29"/>
    <n v="0"/>
    <n v="0"/>
    <n v="0"/>
    <n v="0"/>
    <n v="0"/>
    <s v="N/A"/>
    <n v="0"/>
    <n v="0"/>
    <n v="0"/>
    <n v="0"/>
    <n v="0"/>
    <n v="0"/>
    <n v="0"/>
    <n v="0"/>
    <n v="0"/>
    <n v="0"/>
    <n v="0"/>
    <n v="0"/>
    <n v="0"/>
    <s v="HOUSING OPPORTUNITY FUND"/>
    <s v="HOF OPER EXO EMPOWRD FUTR CHRT"/>
    <s v="DEFAULT"/>
    <s v="Default"/>
  </r>
  <r>
    <x v="1"/>
    <s v="1118272"/>
    <s v="351120"/>
    <x v="192"/>
    <s v="0000000"/>
    <n v="2015"/>
    <x v="4"/>
    <x v="191"/>
    <n v="0"/>
    <n v="0"/>
    <n v="0"/>
    <n v="0"/>
    <n v="0"/>
    <s v="N/A"/>
    <n v="0"/>
    <n v="0"/>
    <n v="0"/>
    <n v="0"/>
    <n v="0"/>
    <n v="0"/>
    <n v="0"/>
    <n v="0"/>
    <n v="0"/>
    <n v="0"/>
    <n v="0"/>
    <n v="0"/>
    <n v="0"/>
    <s v="HOUSING OPPORTUNITY FUND"/>
    <s v="HOF OPER EXO EMPOWRD FUTR CHRT"/>
    <s v="CONSLDTD ST HMLSS BLK GRN"/>
    <s v="Default"/>
  </r>
  <r>
    <x v="1"/>
    <s v="1118272"/>
    <s v="351120"/>
    <x v="112"/>
    <s v="5595000"/>
    <n v="2015"/>
    <x v="3"/>
    <x v="112"/>
    <n v="0"/>
    <n v="0"/>
    <n v="0"/>
    <n v="0"/>
    <n v="0"/>
    <s v="N/A"/>
    <n v="0"/>
    <n v="0"/>
    <n v="0"/>
    <n v="0"/>
    <n v="0"/>
    <n v="0"/>
    <n v="0"/>
    <n v="0"/>
    <n v="0"/>
    <n v="0"/>
    <n v="0"/>
    <n v="0"/>
    <n v="0"/>
    <s v="HOUSING OPPORTUNITY FUND"/>
    <s v="HOF OPER EXO EMPOWRD FUTR CHRT"/>
    <s v="CONSLDTD ST HMLSS BLK GRN"/>
    <s v="FACILITIES MAINTENANCE AND OPERATIONS"/>
  </r>
  <r>
    <x v="1"/>
    <s v="1118273"/>
    <s v="000000"/>
    <x v="6"/>
    <s v="0000000"/>
    <n v="2015"/>
    <x v="0"/>
    <x v="6"/>
    <n v="0"/>
    <n v="0"/>
    <n v="0"/>
    <n v="0"/>
    <n v="0"/>
    <s v="N/A"/>
    <n v="0"/>
    <n v="0"/>
    <n v="0"/>
    <n v="0"/>
    <n v="0"/>
    <n v="0"/>
    <n v="0"/>
    <n v="0"/>
    <n v="0"/>
    <n v="0"/>
    <n v="0"/>
    <n v="0"/>
    <n v="0"/>
    <s v="HOUSING OPPORTUNITY FUND"/>
    <s v="HOF OPER FOY NEW GRD BTHL CHTE"/>
    <s v="DEFAULT"/>
    <s v="Default"/>
  </r>
  <r>
    <x v="1"/>
    <s v="1118273"/>
    <s v="000000"/>
    <x v="9"/>
    <s v="0000000"/>
    <n v="2015"/>
    <x v="0"/>
    <x v="9"/>
    <n v="0"/>
    <n v="0"/>
    <n v="0"/>
    <n v="0"/>
    <n v="0"/>
    <s v="N/A"/>
    <n v="0"/>
    <n v="0"/>
    <n v="0"/>
    <n v="0"/>
    <n v="0"/>
    <n v="0"/>
    <n v="0"/>
    <n v="0"/>
    <n v="0"/>
    <n v="0"/>
    <n v="0"/>
    <n v="0"/>
    <n v="0"/>
    <s v="HOUSING OPPORTUNITY FUND"/>
    <s v="HOF OPER FOY NEW GRD BTHL CHTE"/>
    <s v="DEFAULT"/>
    <s v="Default"/>
  </r>
  <r>
    <x v="1"/>
    <s v="1118273"/>
    <s v="000000"/>
    <x v="29"/>
    <s v="0000000"/>
    <n v="2015"/>
    <x v="1"/>
    <x v="29"/>
    <n v="0"/>
    <n v="0"/>
    <n v="0"/>
    <n v="0"/>
    <n v="0"/>
    <s v="N/A"/>
    <n v="0"/>
    <n v="0"/>
    <n v="0"/>
    <n v="0"/>
    <n v="0"/>
    <n v="0"/>
    <n v="0"/>
    <n v="0"/>
    <n v="0"/>
    <n v="0"/>
    <n v="0"/>
    <n v="0"/>
    <n v="0"/>
    <s v="HOUSING OPPORTUNITY FUND"/>
    <s v="HOF OPER FOY NEW GRD BTHL CHTE"/>
    <s v="DEFAULT"/>
    <s v="Default"/>
  </r>
  <r>
    <x v="1"/>
    <s v="1118273"/>
    <s v="351120"/>
    <x v="192"/>
    <s v="0000000"/>
    <n v="2015"/>
    <x v="4"/>
    <x v="191"/>
    <n v="0"/>
    <n v="0"/>
    <n v="0"/>
    <n v="0"/>
    <n v="0"/>
    <s v="N/A"/>
    <n v="0"/>
    <n v="0"/>
    <n v="0"/>
    <n v="0"/>
    <n v="0"/>
    <n v="0"/>
    <n v="0"/>
    <n v="0"/>
    <n v="0"/>
    <n v="0"/>
    <n v="0"/>
    <n v="0"/>
    <n v="0"/>
    <s v="HOUSING OPPORTUNITY FUND"/>
    <s v="HOF OPER FOY NEW GRD BTHL CHTE"/>
    <s v="CONSLDTD ST HMLSS BLK GRN"/>
    <s v="Default"/>
  </r>
  <r>
    <x v="1"/>
    <s v="1118273"/>
    <s v="351120"/>
    <x v="112"/>
    <s v="5595000"/>
    <n v="2015"/>
    <x v="3"/>
    <x v="112"/>
    <n v="0"/>
    <n v="0"/>
    <n v="0"/>
    <n v="0"/>
    <n v="0"/>
    <s v="N/A"/>
    <n v="0"/>
    <n v="0"/>
    <n v="0"/>
    <n v="0"/>
    <n v="0"/>
    <n v="0"/>
    <n v="0"/>
    <n v="0"/>
    <n v="0"/>
    <n v="0"/>
    <n v="0"/>
    <n v="0"/>
    <n v="0"/>
    <s v="HOUSING OPPORTUNITY FUND"/>
    <s v="HOF OPER FOY NEW GRD BTHL CHTE"/>
    <s v="CONSLDTD ST HMLSS BLK GRN"/>
    <s v="FACILITIES MAINTENANCE AND OPERATIONS"/>
  </r>
  <r>
    <x v="1"/>
    <s v="1118274"/>
    <s v="000000"/>
    <x v="6"/>
    <s v="0000000"/>
    <n v="2015"/>
    <x v="0"/>
    <x v="6"/>
    <n v="0"/>
    <n v="0"/>
    <n v="0"/>
    <n v="0"/>
    <n v="0"/>
    <s v="N/A"/>
    <n v="0"/>
    <n v="0"/>
    <n v="0"/>
    <n v="0"/>
    <n v="0"/>
    <n v="0"/>
    <n v="0"/>
    <n v="0"/>
    <n v="0"/>
    <n v="0"/>
    <n v="0"/>
    <n v="0"/>
    <n v="0"/>
    <s v="HOUSING OPPORTUNITY FUND"/>
    <s v="HOF OPER FOY RENT ASSTNC CHRT"/>
    <s v="DEFAULT"/>
    <s v="Default"/>
  </r>
  <r>
    <x v="1"/>
    <s v="1118274"/>
    <s v="000000"/>
    <x v="9"/>
    <s v="0000000"/>
    <n v="2015"/>
    <x v="0"/>
    <x v="9"/>
    <n v="0"/>
    <n v="0"/>
    <n v="100"/>
    <n v="0"/>
    <n v="-100"/>
    <s v="N/A"/>
    <n v="0"/>
    <n v="0"/>
    <n v="0"/>
    <n v="0"/>
    <n v="0"/>
    <n v="0"/>
    <n v="100"/>
    <n v="0"/>
    <n v="0"/>
    <n v="0"/>
    <n v="0"/>
    <n v="0"/>
    <n v="0"/>
    <s v="HOUSING OPPORTUNITY FUND"/>
    <s v="HOF OPER FOY RENT ASSTNC CHRT"/>
    <s v="DEFAULT"/>
    <s v="Default"/>
  </r>
  <r>
    <x v="1"/>
    <s v="1118274"/>
    <s v="000000"/>
    <x v="29"/>
    <s v="0000000"/>
    <n v="2015"/>
    <x v="1"/>
    <x v="29"/>
    <n v="0"/>
    <n v="0"/>
    <n v="-100"/>
    <n v="0"/>
    <n v="100"/>
    <s v="N/A"/>
    <n v="0"/>
    <n v="0"/>
    <n v="0"/>
    <n v="0"/>
    <n v="0"/>
    <n v="0"/>
    <n v="-100"/>
    <n v="0"/>
    <n v="0"/>
    <n v="0"/>
    <n v="0"/>
    <n v="0"/>
    <n v="0"/>
    <s v="HOUSING OPPORTUNITY FUND"/>
    <s v="HOF OPER FOY RENT ASSTNC CHRT"/>
    <s v="DEFAULT"/>
    <s v="Default"/>
  </r>
  <r>
    <x v="1"/>
    <s v="1118274"/>
    <s v="351120"/>
    <x v="192"/>
    <s v="0000000"/>
    <n v="2015"/>
    <x v="4"/>
    <x v="191"/>
    <n v="0"/>
    <n v="0"/>
    <n v="0"/>
    <n v="0"/>
    <n v="0"/>
    <s v="N/A"/>
    <n v="0"/>
    <n v="0"/>
    <n v="0"/>
    <n v="0"/>
    <n v="0"/>
    <n v="0"/>
    <n v="0"/>
    <n v="0"/>
    <n v="0"/>
    <n v="0"/>
    <n v="0"/>
    <n v="0"/>
    <n v="0"/>
    <s v="HOUSING OPPORTUNITY FUND"/>
    <s v="HOF OPER FOY RENT ASSTNC CHRT"/>
    <s v="CONSLDTD ST HMLSS BLK GRN"/>
    <s v="Default"/>
  </r>
  <r>
    <x v="1"/>
    <s v="1118274"/>
    <s v="351120"/>
    <x v="112"/>
    <s v="5595000"/>
    <n v="2015"/>
    <x v="3"/>
    <x v="112"/>
    <n v="0"/>
    <n v="0"/>
    <n v="0"/>
    <n v="0"/>
    <n v="0"/>
    <s v="N/A"/>
    <n v="0"/>
    <n v="0"/>
    <n v="0"/>
    <n v="0"/>
    <n v="0"/>
    <n v="0"/>
    <n v="0"/>
    <n v="0"/>
    <n v="0"/>
    <n v="0"/>
    <n v="0"/>
    <n v="0"/>
    <n v="0"/>
    <s v="HOUSING OPPORTUNITY FUND"/>
    <s v="HOF OPER FOY RENT ASSTNC CHRT"/>
    <s v="CONSLDTD ST HMLSS BLK GRN"/>
    <s v="FACILITIES MAINTENANCE AND OPERATIONS"/>
  </r>
  <r>
    <x v="1"/>
    <s v="1118275"/>
    <s v="000000"/>
    <x v="6"/>
    <s v="0000000"/>
    <n v="2015"/>
    <x v="0"/>
    <x v="6"/>
    <n v="0"/>
    <n v="0"/>
    <n v="0"/>
    <n v="0"/>
    <n v="0"/>
    <s v="N/A"/>
    <n v="0"/>
    <n v="0"/>
    <n v="0"/>
    <n v="0"/>
    <n v="0"/>
    <n v="0"/>
    <n v="0"/>
    <n v="0"/>
    <n v="0"/>
    <n v="0"/>
    <n v="0"/>
    <n v="0"/>
    <n v="0"/>
    <s v="HOUSING OPPORTUNITY FUND"/>
    <s v="HOF OPER FOY THE LANDING CHSH"/>
    <s v="DEFAULT"/>
    <s v="Default"/>
  </r>
  <r>
    <x v="1"/>
    <s v="1118275"/>
    <s v="000000"/>
    <x v="9"/>
    <s v="0000000"/>
    <n v="2015"/>
    <x v="0"/>
    <x v="9"/>
    <n v="0"/>
    <n v="0"/>
    <n v="4319.6400000000003"/>
    <n v="0"/>
    <n v="-4319.6400000000003"/>
    <s v="N/A"/>
    <n v="0"/>
    <n v="0"/>
    <n v="0"/>
    <n v="0"/>
    <n v="0"/>
    <n v="0"/>
    <n v="4319.6400000000003"/>
    <n v="0"/>
    <n v="0"/>
    <n v="0"/>
    <n v="0"/>
    <n v="0"/>
    <n v="0"/>
    <s v="HOUSING OPPORTUNITY FUND"/>
    <s v="HOF OPER FOY THE LANDING CHSH"/>
    <s v="DEFAULT"/>
    <s v="Default"/>
  </r>
  <r>
    <x v="1"/>
    <s v="1118275"/>
    <s v="000000"/>
    <x v="29"/>
    <s v="0000000"/>
    <n v="2015"/>
    <x v="1"/>
    <x v="29"/>
    <n v="0"/>
    <n v="0"/>
    <n v="-4319.6400000000003"/>
    <n v="0"/>
    <n v="4319.6400000000003"/>
    <s v="N/A"/>
    <n v="0"/>
    <n v="0"/>
    <n v="0"/>
    <n v="0"/>
    <n v="0"/>
    <n v="0"/>
    <n v="-4319.6400000000003"/>
    <n v="0"/>
    <n v="0"/>
    <n v="0"/>
    <n v="0"/>
    <n v="0"/>
    <n v="0"/>
    <s v="HOUSING OPPORTUNITY FUND"/>
    <s v="HOF OPER FOY THE LANDING CHSH"/>
    <s v="DEFAULT"/>
    <s v="Default"/>
  </r>
  <r>
    <x v="1"/>
    <s v="1118275"/>
    <s v="351120"/>
    <x v="192"/>
    <s v="0000000"/>
    <n v="2015"/>
    <x v="4"/>
    <x v="191"/>
    <n v="0"/>
    <n v="0"/>
    <n v="0"/>
    <n v="0"/>
    <n v="0"/>
    <s v="N/A"/>
    <n v="0"/>
    <n v="0"/>
    <n v="0"/>
    <n v="0"/>
    <n v="0"/>
    <n v="0"/>
    <n v="0"/>
    <n v="0"/>
    <n v="0"/>
    <n v="0"/>
    <n v="0"/>
    <n v="0"/>
    <n v="0"/>
    <s v="HOUSING OPPORTUNITY FUND"/>
    <s v="HOF OPER FOY THE LANDING CHSH"/>
    <s v="CONSLDTD ST HMLSS BLK GRN"/>
    <s v="Default"/>
  </r>
  <r>
    <x v="1"/>
    <s v="1118275"/>
    <s v="351120"/>
    <x v="112"/>
    <s v="5595000"/>
    <n v="2015"/>
    <x v="3"/>
    <x v="112"/>
    <n v="0"/>
    <n v="0"/>
    <n v="0"/>
    <n v="0"/>
    <n v="0"/>
    <s v="N/A"/>
    <n v="0"/>
    <n v="0"/>
    <n v="0"/>
    <n v="0"/>
    <n v="0"/>
    <n v="0"/>
    <n v="0"/>
    <n v="0"/>
    <n v="0"/>
    <n v="0"/>
    <n v="0"/>
    <n v="0"/>
    <n v="0"/>
    <s v="HOUSING OPPORTUNITY FUND"/>
    <s v="HOF OPER FOY THE LANDING CHSH"/>
    <s v="CONSLDTD ST HMLSS BLK GRN"/>
    <s v="FACILITIES MAINTENANCE AND OPERATIONS"/>
  </r>
  <r>
    <x v="1"/>
    <s v="1118276"/>
    <s v="000000"/>
    <x v="6"/>
    <s v="0000000"/>
    <n v="2015"/>
    <x v="0"/>
    <x v="6"/>
    <n v="0"/>
    <n v="0"/>
    <n v="0"/>
    <n v="0"/>
    <n v="0"/>
    <s v="N/A"/>
    <n v="0"/>
    <n v="0"/>
    <n v="0"/>
    <n v="0"/>
    <n v="0"/>
    <n v="0"/>
    <n v="0"/>
    <n v="0"/>
    <n v="0"/>
    <n v="0"/>
    <n v="0"/>
    <n v="0"/>
    <n v="0"/>
    <s v="HOUSING OPPORTUNITY FUND"/>
    <s v="HOF OPER HPL EMG EVCT PVN CHEA"/>
    <s v="DEFAULT"/>
    <s v="Default"/>
  </r>
  <r>
    <x v="1"/>
    <s v="1118276"/>
    <s v="000000"/>
    <x v="9"/>
    <s v="0000000"/>
    <n v="2015"/>
    <x v="0"/>
    <x v="9"/>
    <n v="0"/>
    <n v="0"/>
    <n v="0.04"/>
    <n v="0"/>
    <n v="-0.04"/>
    <s v="N/A"/>
    <n v="0"/>
    <n v="0"/>
    <n v="0"/>
    <n v="0"/>
    <n v="0"/>
    <n v="0"/>
    <n v="0.04"/>
    <n v="0"/>
    <n v="0"/>
    <n v="0"/>
    <n v="0"/>
    <n v="0"/>
    <n v="0"/>
    <s v="HOUSING OPPORTUNITY FUND"/>
    <s v="HOF OPER HPL EMG EVCT PVN CHEA"/>
    <s v="DEFAULT"/>
    <s v="Default"/>
  </r>
  <r>
    <x v="1"/>
    <s v="1118276"/>
    <s v="000000"/>
    <x v="29"/>
    <s v="0000000"/>
    <n v="2015"/>
    <x v="1"/>
    <x v="29"/>
    <n v="0"/>
    <n v="0"/>
    <n v="-0.04"/>
    <n v="0"/>
    <n v="0.04"/>
    <s v="N/A"/>
    <n v="0"/>
    <n v="0"/>
    <n v="0"/>
    <n v="0"/>
    <n v="0"/>
    <n v="0"/>
    <n v="-0.04"/>
    <n v="0"/>
    <n v="0"/>
    <n v="0"/>
    <n v="0"/>
    <n v="0"/>
    <n v="0"/>
    <s v="HOUSING OPPORTUNITY FUND"/>
    <s v="HOF OPER HPL EMG EVCT PVN CHEA"/>
    <s v="DEFAULT"/>
    <s v="Default"/>
  </r>
  <r>
    <x v="1"/>
    <s v="1118276"/>
    <s v="351120"/>
    <x v="192"/>
    <s v="0000000"/>
    <n v="2015"/>
    <x v="4"/>
    <x v="191"/>
    <n v="0"/>
    <n v="0"/>
    <n v="0"/>
    <n v="0"/>
    <n v="0"/>
    <s v="N/A"/>
    <n v="0"/>
    <n v="0"/>
    <n v="0"/>
    <n v="0"/>
    <n v="0"/>
    <n v="0"/>
    <n v="0"/>
    <n v="0"/>
    <n v="0"/>
    <n v="0"/>
    <n v="0"/>
    <n v="0"/>
    <n v="0"/>
    <s v="HOUSING OPPORTUNITY FUND"/>
    <s v="HOF OPER HPL EMG EVCT PVN CHEA"/>
    <s v="CONSLDTD ST HMLSS BLK GRN"/>
    <s v="Default"/>
  </r>
  <r>
    <x v="1"/>
    <s v="1118276"/>
    <s v="351120"/>
    <x v="112"/>
    <s v="5595000"/>
    <n v="2015"/>
    <x v="3"/>
    <x v="112"/>
    <n v="0"/>
    <n v="0"/>
    <n v="0"/>
    <n v="0"/>
    <n v="0"/>
    <s v="N/A"/>
    <n v="0"/>
    <n v="0"/>
    <n v="0"/>
    <n v="0"/>
    <n v="0"/>
    <n v="0"/>
    <n v="0"/>
    <n v="0"/>
    <n v="0"/>
    <n v="0"/>
    <n v="0"/>
    <n v="0"/>
    <n v="0"/>
    <s v="HOUSING OPPORTUNITY FUND"/>
    <s v="HOF OPER HPL EMG EVCT PVN CHEA"/>
    <s v="CONSLDTD ST HMLSS BLK GRN"/>
    <s v="FACILITIES MAINTENANCE AND OPERATIONS"/>
  </r>
  <r>
    <x v="1"/>
    <s v="1118277"/>
    <s v="000000"/>
    <x v="6"/>
    <s v="0000000"/>
    <n v="2015"/>
    <x v="0"/>
    <x v="6"/>
    <n v="0"/>
    <n v="0"/>
    <n v="0"/>
    <n v="0"/>
    <n v="0"/>
    <s v="N/A"/>
    <n v="0"/>
    <n v="0"/>
    <n v="0"/>
    <n v="0"/>
    <n v="0"/>
    <n v="0"/>
    <n v="0"/>
    <n v="0"/>
    <n v="0"/>
    <n v="0"/>
    <n v="0"/>
    <n v="0"/>
    <n v="0"/>
    <s v="HOUSING OPPORTUNITY FUND"/>
    <s v="HOF OPER JFS EMGCY SVCS CHEA"/>
    <s v="DEFAULT"/>
    <s v="Default"/>
  </r>
  <r>
    <x v="1"/>
    <s v="1118277"/>
    <s v="000000"/>
    <x v="9"/>
    <s v="0000000"/>
    <n v="2015"/>
    <x v="0"/>
    <x v="9"/>
    <n v="0"/>
    <n v="0"/>
    <n v="0"/>
    <n v="0"/>
    <n v="0"/>
    <s v="N/A"/>
    <n v="0"/>
    <n v="0"/>
    <n v="0"/>
    <n v="0"/>
    <n v="0"/>
    <n v="0"/>
    <n v="0"/>
    <n v="0"/>
    <n v="0"/>
    <n v="0"/>
    <n v="0"/>
    <n v="0"/>
    <n v="0"/>
    <s v="HOUSING OPPORTUNITY FUND"/>
    <s v="HOF OPER JFS EMGCY SVCS CHEA"/>
    <s v="DEFAULT"/>
    <s v="Default"/>
  </r>
  <r>
    <x v="1"/>
    <s v="1118277"/>
    <s v="000000"/>
    <x v="29"/>
    <s v="0000000"/>
    <n v="2015"/>
    <x v="1"/>
    <x v="29"/>
    <n v="0"/>
    <n v="0"/>
    <n v="0"/>
    <n v="0"/>
    <n v="0"/>
    <s v="N/A"/>
    <n v="0"/>
    <n v="0"/>
    <n v="0"/>
    <n v="0"/>
    <n v="0"/>
    <n v="0"/>
    <n v="0"/>
    <n v="0"/>
    <n v="0"/>
    <n v="0"/>
    <n v="0"/>
    <n v="0"/>
    <n v="0"/>
    <s v="HOUSING OPPORTUNITY FUND"/>
    <s v="HOF OPER JFS EMGCY SVCS CHEA"/>
    <s v="DEFAULT"/>
    <s v="Default"/>
  </r>
  <r>
    <x v="1"/>
    <s v="1118277"/>
    <s v="351120"/>
    <x v="192"/>
    <s v="0000000"/>
    <n v="2015"/>
    <x v="4"/>
    <x v="191"/>
    <n v="0"/>
    <n v="0"/>
    <n v="0"/>
    <n v="0"/>
    <n v="0"/>
    <s v="N/A"/>
    <n v="0"/>
    <n v="0"/>
    <n v="0"/>
    <n v="0"/>
    <n v="0"/>
    <n v="0"/>
    <n v="0"/>
    <n v="0"/>
    <n v="0"/>
    <n v="0"/>
    <n v="0"/>
    <n v="0"/>
    <n v="0"/>
    <s v="HOUSING OPPORTUNITY FUND"/>
    <s v="HOF OPER JFS EMGCY SVCS CHEA"/>
    <s v="CONSLDTD ST HMLSS BLK GRN"/>
    <s v="Default"/>
  </r>
  <r>
    <x v="1"/>
    <s v="1118277"/>
    <s v="351120"/>
    <x v="112"/>
    <s v="5595000"/>
    <n v="2015"/>
    <x v="3"/>
    <x v="112"/>
    <n v="0"/>
    <n v="0"/>
    <n v="0"/>
    <n v="0"/>
    <n v="0"/>
    <s v="N/A"/>
    <n v="0"/>
    <n v="0"/>
    <n v="0"/>
    <n v="0"/>
    <n v="0"/>
    <n v="0"/>
    <n v="0"/>
    <n v="0"/>
    <n v="0"/>
    <n v="0"/>
    <n v="0"/>
    <n v="0"/>
    <n v="0"/>
    <s v="HOUSING OPPORTUNITY FUND"/>
    <s v="HOF OPER JFS EMGCY SVCS CHEA"/>
    <s v="CONSLDTD ST HMLSS BLK GRN"/>
    <s v="FACILITIES MAINTENANCE AND OPERATIONS"/>
  </r>
  <r>
    <x v="1"/>
    <s v="1118278"/>
    <s v="000000"/>
    <x v="6"/>
    <s v="0000000"/>
    <n v="2015"/>
    <x v="0"/>
    <x v="6"/>
    <n v="0"/>
    <n v="0"/>
    <n v="0"/>
    <n v="0"/>
    <n v="0"/>
    <s v="N/A"/>
    <n v="0"/>
    <n v="0"/>
    <n v="0"/>
    <n v="0"/>
    <n v="0"/>
    <n v="0"/>
    <n v="0"/>
    <n v="0"/>
    <n v="0"/>
    <n v="0"/>
    <n v="0"/>
    <n v="0"/>
    <n v="0"/>
    <s v="HOUSING OPPORTUNITY FUND"/>
    <s v="HOF OPER LIF EMG HOUSING CHSH"/>
    <s v="DEFAULT"/>
    <s v="Default"/>
  </r>
  <r>
    <x v="1"/>
    <s v="1118278"/>
    <s v="000000"/>
    <x v="9"/>
    <s v="0000000"/>
    <n v="2015"/>
    <x v="0"/>
    <x v="9"/>
    <n v="0"/>
    <n v="0"/>
    <n v="0"/>
    <n v="0"/>
    <n v="0"/>
    <s v="N/A"/>
    <n v="0"/>
    <n v="0"/>
    <n v="0"/>
    <n v="0"/>
    <n v="0"/>
    <n v="0"/>
    <n v="0"/>
    <n v="0"/>
    <n v="0"/>
    <n v="0"/>
    <n v="0"/>
    <n v="0"/>
    <n v="0"/>
    <s v="HOUSING OPPORTUNITY FUND"/>
    <s v="HOF OPER LIF EMG HOUSING CHSH"/>
    <s v="DEFAULT"/>
    <s v="Default"/>
  </r>
  <r>
    <x v="1"/>
    <s v="1118278"/>
    <s v="000000"/>
    <x v="29"/>
    <s v="0000000"/>
    <n v="2015"/>
    <x v="1"/>
    <x v="29"/>
    <n v="0"/>
    <n v="0"/>
    <n v="0"/>
    <n v="0"/>
    <n v="0"/>
    <s v="N/A"/>
    <n v="0"/>
    <n v="0"/>
    <n v="0"/>
    <n v="0"/>
    <n v="0"/>
    <n v="0"/>
    <n v="0"/>
    <n v="0"/>
    <n v="0"/>
    <n v="0"/>
    <n v="0"/>
    <n v="0"/>
    <n v="0"/>
    <s v="HOUSING OPPORTUNITY FUND"/>
    <s v="HOF OPER LIF EMG HOUSING CHSH"/>
    <s v="DEFAULT"/>
    <s v="Default"/>
  </r>
  <r>
    <x v="1"/>
    <s v="1118278"/>
    <s v="351120"/>
    <x v="192"/>
    <s v="0000000"/>
    <n v="2015"/>
    <x v="4"/>
    <x v="191"/>
    <n v="0"/>
    <n v="0"/>
    <n v="0"/>
    <n v="0"/>
    <n v="0"/>
    <s v="N/A"/>
    <n v="0"/>
    <n v="0"/>
    <n v="0"/>
    <n v="0"/>
    <n v="0"/>
    <n v="0"/>
    <n v="0"/>
    <n v="0"/>
    <n v="0"/>
    <n v="0"/>
    <n v="0"/>
    <n v="0"/>
    <n v="0"/>
    <s v="HOUSING OPPORTUNITY FUND"/>
    <s v="HOF OPER LIF EMG HOUSING CHSH"/>
    <s v="CONSLDTD ST HMLSS BLK GRN"/>
    <s v="Default"/>
  </r>
  <r>
    <x v="1"/>
    <s v="1118278"/>
    <s v="351120"/>
    <x v="112"/>
    <s v="5595000"/>
    <n v="2015"/>
    <x v="3"/>
    <x v="112"/>
    <n v="0"/>
    <n v="0"/>
    <n v="0"/>
    <n v="0"/>
    <n v="0"/>
    <s v="N/A"/>
    <n v="0"/>
    <n v="0"/>
    <n v="0"/>
    <n v="0"/>
    <n v="0"/>
    <n v="0"/>
    <n v="0"/>
    <n v="0"/>
    <n v="0"/>
    <n v="0"/>
    <n v="0"/>
    <n v="0"/>
    <n v="0"/>
    <s v="HOUSING OPPORTUNITY FUND"/>
    <s v="HOF OPER LIF EMG HOUSING CHSH"/>
    <s v="CONSLDTD ST HMLSS BLK GRN"/>
    <s v="FACILITIES MAINTENANCE AND OPERATIONS"/>
  </r>
  <r>
    <x v="1"/>
    <s v="1118279"/>
    <s v="000000"/>
    <x v="6"/>
    <s v="0000000"/>
    <n v="2015"/>
    <x v="0"/>
    <x v="6"/>
    <n v="0"/>
    <n v="0"/>
    <n v="0"/>
    <n v="0"/>
    <n v="0"/>
    <s v="N/A"/>
    <n v="0"/>
    <n v="0"/>
    <n v="0"/>
    <n v="0"/>
    <n v="0"/>
    <n v="0"/>
    <n v="0"/>
    <n v="0"/>
    <n v="0"/>
    <n v="0"/>
    <n v="0"/>
    <n v="0"/>
    <n v="0"/>
    <s v="HOUSING OPPORTUNITY FUND"/>
    <s v="HOF OPER MSC HSG STABLITY CHEA"/>
    <s v="DEFAULT"/>
    <s v="Default"/>
  </r>
  <r>
    <x v="1"/>
    <s v="1118279"/>
    <s v="000000"/>
    <x v="9"/>
    <s v="0000000"/>
    <n v="2015"/>
    <x v="0"/>
    <x v="9"/>
    <n v="0"/>
    <n v="0"/>
    <n v="0"/>
    <n v="0"/>
    <n v="0"/>
    <s v="N/A"/>
    <n v="0"/>
    <n v="0"/>
    <n v="0"/>
    <n v="0"/>
    <n v="0"/>
    <n v="0"/>
    <n v="0"/>
    <n v="0"/>
    <n v="0"/>
    <n v="0"/>
    <n v="0"/>
    <n v="0"/>
    <n v="0"/>
    <s v="HOUSING OPPORTUNITY FUND"/>
    <s v="HOF OPER MSC HSG STABLITY CHEA"/>
    <s v="DEFAULT"/>
    <s v="Default"/>
  </r>
  <r>
    <x v="1"/>
    <s v="1118279"/>
    <s v="000000"/>
    <x v="29"/>
    <s v="0000000"/>
    <n v="2015"/>
    <x v="1"/>
    <x v="29"/>
    <n v="0"/>
    <n v="0"/>
    <n v="0"/>
    <n v="0"/>
    <n v="0"/>
    <s v="N/A"/>
    <n v="0"/>
    <n v="0"/>
    <n v="0"/>
    <n v="0"/>
    <n v="0"/>
    <n v="0"/>
    <n v="0"/>
    <n v="0"/>
    <n v="0"/>
    <n v="0"/>
    <n v="0"/>
    <n v="0"/>
    <n v="0"/>
    <s v="HOUSING OPPORTUNITY FUND"/>
    <s v="HOF OPER MSC HSG STABLITY CHEA"/>
    <s v="DEFAULT"/>
    <s v="Default"/>
  </r>
  <r>
    <x v="1"/>
    <s v="1118279"/>
    <s v="351120"/>
    <x v="192"/>
    <s v="0000000"/>
    <n v="2015"/>
    <x v="4"/>
    <x v="191"/>
    <n v="0"/>
    <n v="0"/>
    <n v="0"/>
    <n v="0"/>
    <n v="0"/>
    <s v="N/A"/>
    <n v="0"/>
    <n v="0"/>
    <n v="0"/>
    <n v="0"/>
    <n v="0"/>
    <n v="0"/>
    <n v="0"/>
    <n v="0"/>
    <n v="0"/>
    <n v="0"/>
    <n v="0"/>
    <n v="0"/>
    <n v="0"/>
    <s v="HOUSING OPPORTUNITY FUND"/>
    <s v="HOF OPER MSC HSG STABLITY CHEA"/>
    <s v="CONSLDTD ST HMLSS BLK GRN"/>
    <s v="Default"/>
  </r>
  <r>
    <x v="1"/>
    <s v="1118279"/>
    <s v="351120"/>
    <x v="112"/>
    <s v="5595000"/>
    <n v="2015"/>
    <x v="3"/>
    <x v="112"/>
    <n v="0"/>
    <n v="0"/>
    <n v="0"/>
    <n v="0"/>
    <n v="0"/>
    <s v="N/A"/>
    <n v="0"/>
    <n v="0"/>
    <n v="0"/>
    <n v="0"/>
    <n v="0"/>
    <n v="0"/>
    <n v="0"/>
    <n v="0"/>
    <n v="0"/>
    <n v="0"/>
    <n v="0"/>
    <n v="0"/>
    <n v="0"/>
    <s v="HOUSING OPPORTUNITY FUND"/>
    <s v="HOF OPER MSC HSG STABLITY CHEA"/>
    <s v="CONSLDTD ST HMLSS BLK GRN"/>
    <s v="FACILITIES MAINTENANCE AND OPERATIONS"/>
  </r>
  <r>
    <x v="1"/>
    <s v="1118280"/>
    <s v="000000"/>
    <x v="6"/>
    <s v="0000000"/>
    <n v="2015"/>
    <x v="0"/>
    <x v="6"/>
    <n v="0"/>
    <n v="0"/>
    <n v="0"/>
    <n v="0"/>
    <n v="0"/>
    <s v="N/A"/>
    <n v="0"/>
    <n v="0"/>
    <n v="0"/>
    <n v="0"/>
    <n v="0"/>
    <n v="0"/>
    <n v="0"/>
    <n v="0"/>
    <n v="0"/>
    <n v="0"/>
    <n v="0"/>
    <n v="0"/>
    <n v="0"/>
    <s v="HOUSING OPPORTUNITY FUND"/>
    <s v="HOF OPER NEI HMLS PRV SVC CHEA"/>
    <s v="DEFAULT"/>
    <s v="Default"/>
  </r>
  <r>
    <x v="1"/>
    <s v="1118280"/>
    <s v="000000"/>
    <x v="9"/>
    <s v="0000000"/>
    <n v="2015"/>
    <x v="0"/>
    <x v="9"/>
    <n v="0"/>
    <n v="0"/>
    <n v="0"/>
    <n v="0"/>
    <n v="0"/>
    <s v="N/A"/>
    <n v="0"/>
    <n v="0"/>
    <n v="0"/>
    <n v="0"/>
    <n v="0"/>
    <n v="0"/>
    <n v="0"/>
    <n v="0"/>
    <n v="0"/>
    <n v="0"/>
    <n v="0"/>
    <n v="0"/>
    <n v="0"/>
    <s v="HOUSING OPPORTUNITY FUND"/>
    <s v="HOF OPER NEI HMLS PRV SVC CHEA"/>
    <s v="DEFAULT"/>
    <s v="Default"/>
  </r>
  <r>
    <x v="1"/>
    <s v="1118280"/>
    <s v="000000"/>
    <x v="29"/>
    <s v="0000000"/>
    <n v="2015"/>
    <x v="1"/>
    <x v="29"/>
    <n v="0"/>
    <n v="0"/>
    <n v="0"/>
    <n v="0"/>
    <n v="0"/>
    <s v="N/A"/>
    <n v="0"/>
    <n v="0"/>
    <n v="0"/>
    <n v="0"/>
    <n v="0"/>
    <n v="0"/>
    <n v="0"/>
    <n v="0"/>
    <n v="0"/>
    <n v="0"/>
    <n v="0"/>
    <n v="0"/>
    <n v="0"/>
    <s v="HOUSING OPPORTUNITY FUND"/>
    <s v="HOF OPER NEI HMLS PRV SVC CHEA"/>
    <s v="DEFAULT"/>
    <s v="Default"/>
  </r>
  <r>
    <x v="1"/>
    <s v="1118280"/>
    <s v="351120"/>
    <x v="192"/>
    <s v="0000000"/>
    <n v="2015"/>
    <x v="4"/>
    <x v="191"/>
    <n v="0"/>
    <n v="0"/>
    <n v="0"/>
    <n v="0"/>
    <n v="0"/>
    <s v="N/A"/>
    <n v="0"/>
    <n v="0"/>
    <n v="0"/>
    <n v="0"/>
    <n v="0"/>
    <n v="0"/>
    <n v="0"/>
    <n v="0"/>
    <n v="0"/>
    <n v="0"/>
    <n v="0"/>
    <n v="0"/>
    <n v="0"/>
    <s v="HOUSING OPPORTUNITY FUND"/>
    <s v="HOF OPER NEI HMLS PRV SVC CHEA"/>
    <s v="CONSLDTD ST HMLSS BLK GRN"/>
    <s v="Default"/>
  </r>
  <r>
    <x v="1"/>
    <s v="1118280"/>
    <s v="351120"/>
    <x v="112"/>
    <s v="5595000"/>
    <n v="2015"/>
    <x v="3"/>
    <x v="112"/>
    <n v="0"/>
    <n v="0"/>
    <n v="0"/>
    <n v="0"/>
    <n v="0"/>
    <s v="N/A"/>
    <n v="0"/>
    <n v="0"/>
    <n v="0"/>
    <n v="0"/>
    <n v="0"/>
    <n v="0"/>
    <n v="0"/>
    <n v="0"/>
    <n v="0"/>
    <n v="0"/>
    <n v="0"/>
    <n v="0"/>
    <n v="0"/>
    <s v="HOUSING OPPORTUNITY FUND"/>
    <s v="HOF OPER NEI HMLS PRV SVC CHEA"/>
    <s v="CONSLDTD ST HMLSS BLK GRN"/>
    <s v="FACILITIES MAINTENANCE AND OPERATIONS"/>
  </r>
  <r>
    <x v="1"/>
    <s v="1118281"/>
    <s v="000000"/>
    <x v="6"/>
    <s v="0000000"/>
    <n v="2015"/>
    <x v="0"/>
    <x v="6"/>
    <n v="0"/>
    <n v="0"/>
    <n v="0"/>
    <n v="0"/>
    <n v="0"/>
    <s v="N/A"/>
    <n v="0"/>
    <n v="0"/>
    <n v="0"/>
    <n v="0"/>
    <n v="0"/>
    <n v="0"/>
    <n v="0"/>
    <n v="0"/>
    <n v="0"/>
    <n v="0"/>
    <n v="0"/>
    <n v="0"/>
    <n v="0"/>
    <s v="HOUSING OPPORTUNITY FUND"/>
    <s v="HOF OPER NEB EMGCY SHLTER CHSH"/>
    <s v="DEFAULT"/>
    <s v="Default"/>
  </r>
  <r>
    <x v="1"/>
    <s v="1118281"/>
    <s v="000000"/>
    <x v="9"/>
    <s v="0000000"/>
    <n v="2015"/>
    <x v="0"/>
    <x v="9"/>
    <n v="0"/>
    <n v="0"/>
    <n v="0"/>
    <n v="0"/>
    <n v="0"/>
    <s v="N/A"/>
    <n v="0"/>
    <n v="0"/>
    <n v="0"/>
    <n v="0"/>
    <n v="0"/>
    <n v="0"/>
    <n v="0"/>
    <n v="0"/>
    <n v="0"/>
    <n v="0"/>
    <n v="0"/>
    <n v="0"/>
    <n v="0"/>
    <s v="HOUSING OPPORTUNITY FUND"/>
    <s v="HOF OPER NEB EMGCY SHLTER CHSH"/>
    <s v="DEFAULT"/>
    <s v="Default"/>
  </r>
  <r>
    <x v="1"/>
    <s v="1118281"/>
    <s v="000000"/>
    <x v="29"/>
    <s v="0000000"/>
    <n v="2015"/>
    <x v="1"/>
    <x v="29"/>
    <n v="0"/>
    <n v="0"/>
    <n v="0"/>
    <n v="0"/>
    <n v="0"/>
    <s v="N/A"/>
    <n v="0"/>
    <n v="0"/>
    <n v="0"/>
    <n v="0"/>
    <n v="0"/>
    <n v="0"/>
    <n v="0"/>
    <n v="0"/>
    <n v="0"/>
    <n v="0"/>
    <n v="0"/>
    <n v="0"/>
    <n v="0"/>
    <s v="HOUSING OPPORTUNITY FUND"/>
    <s v="HOF OPER NEB EMGCY SHLTER CHSH"/>
    <s v="DEFAULT"/>
    <s v="Default"/>
  </r>
  <r>
    <x v="1"/>
    <s v="1118281"/>
    <s v="351120"/>
    <x v="192"/>
    <s v="0000000"/>
    <n v="2015"/>
    <x v="4"/>
    <x v="191"/>
    <n v="0"/>
    <n v="0"/>
    <n v="0"/>
    <n v="0"/>
    <n v="0"/>
    <s v="N/A"/>
    <n v="0"/>
    <n v="0"/>
    <n v="0"/>
    <n v="0"/>
    <n v="0"/>
    <n v="0"/>
    <n v="0"/>
    <n v="0"/>
    <n v="0"/>
    <n v="0"/>
    <n v="0"/>
    <n v="0"/>
    <n v="0"/>
    <s v="HOUSING OPPORTUNITY FUND"/>
    <s v="HOF OPER NEB EMGCY SHLTER CHSH"/>
    <s v="CONSLDTD ST HMLSS BLK GRN"/>
    <s v="Default"/>
  </r>
  <r>
    <x v="1"/>
    <s v="1118281"/>
    <s v="351120"/>
    <x v="112"/>
    <s v="5595000"/>
    <n v="2015"/>
    <x v="3"/>
    <x v="112"/>
    <n v="0"/>
    <n v="0"/>
    <n v="0"/>
    <n v="0"/>
    <n v="0"/>
    <s v="N/A"/>
    <n v="0"/>
    <n v="0"/>
    <n v="0"/>
    <n v="0"/>
    <n v="0"/>
    <n v="0"/>
    <n v="0"/>
    <n v="0"/>
    <n v="0"/>
    <n v="0"/>
    <n v="0"/>
    <n v="0"/>
    <n v="0"/>
    <s v="HOUSING OPPORTUNITY FUND"/>
    <s v="HOF OPER NEB EMGCY SHLTER CHSH"/>
    <s v="CONSLDTD ST HMLSS BLK GRN"/>
    <s v="FACILITIES MAINTENANCE AND OPERATIONS"/>
  </r>
  <r>
    <x v="1"/>
    <s v="1118283"/>
    <s v="000000"/>
    <x v="6"/>
    <s v="0000000"/>
    <n v="2015"/>
    <x v="0"/>
    <x v="6"/>
    <n v="0"/>
    <n v="0"/>
    <n v="0"/>
    <n v="0"/>
    <n v="0"/>
    <s v="N/A"/>
    <n v="0"/>
    <n v="0"/>
    <n v="0"/>
    <n v="0"/>
    <n v="0"/>
    <n v="0"/>
    <n v="0"/>
    <n v="0"/>
    <n v="0"/>
    <n v="0"/>
    <n v="0"/>
    <n v="0"/>
    <n v="0"/>
    <s v="HOUSING OPPORTUNITY FUND"/>
    <s v="HOF OPER NEB TRANS HSG PG CHTF"/>
    <s v="DEFAULT"/>
    <s v="Default"/>
  </r>
  <r>
    <x v="1"/>
    <s v="1118283"/>
    <s v="000000"/>
    <x v="9"/>
    <s v="0000000"/>
    <n v="2015"/>
    <x v="0"/>
    <x v="9"/>
    <n v="0"/>
    <n v="0"/>
    <n v="14947.02"/>
    <n v="0"/>
    <n v="-14947.02"/>
    <s v="N/A"/>
    <n v="0"/>
    <n v="0"/>
    <n v="0"/>
    <n v="0"/>
    <n v="0"/>
    <n v="0"/>
    <n v="14947.02"/>
    <n v="0"/>
    <n v="0"/>
    <n v="0"/>
    <n v="0"/>
    <n v="0"/>
    <n v="0"/>
    <s v="HOUSING OPPORTUNITY FUND"/>
    <s v="HOF OPER NEB TRANS HSG PG CHTF"/>
    <s v="DEFAULT"/>
    <s v="Default"/>
  </r>
  <r>
    <x v="1"/>
    <s v="1118283"/>
    <s v="000000"/>
    <x v="29"/>
    <s v="0000000"/>
    <n v="2015"/>
    <x v="1"/>
    <x v="29"/>
    <n v="0"/>
    <n v="0"/>
    <n v="-14947.02"/>
    <n v="0"/>
    <n v="14947.02"/>
    <s v="N/A"/>
    <n v="0"/>
    <n v="0"/>
    <n v="0"/>
    <n v="0"/>
    <n v="0"/>
    <n v="0"/>
    <n v="-14947.02"/>
    <n v="0"/>
    <n v="0"/>
    <n v="0"/>
    <n v="0"/>
    <n v="0"/>
    <n v="0"/>
    <s v="HOUSING OPPORTUNITY FUND"/>
    <s v="HOF OPER NEB TRANS HSG PG CHTF"/>
    <s v="DEFAULT"/>
    <s v="Default"/>
  </r>
  <r>
    <x v="1"/>
    <s v="1118283"/>
    <s v="351120"/>
    <x v="192"/>
    <s v="0000000"/>
    <n v="2015"/>
    <x v="4"/>
    <x v="191"/>
    <n v="0"/>
    <n v="0"/>
    <n v="0"/>
    <n v="0"/>
    <n v="0"/>
    <s v="N/A"/>
    <n v="0"/>
    <n v="0"/>
    <n v="0"/>
    <n v="0"/>
    <n v="0"/>
    <n v="0"/>
    <n v="0"/>
    <n v="0"/>
    <n v="0"/>
    <n v="0"/>
    <n v="0"/>
    <n v="0"/>
    <n v="0"/>
    <s v="HOUSING OPPORTUNITY FUND"/>
    <s v="HOF OPER NEB TRANS HSG PG CHTF"/>
    <s v="CONSLDTD ST HMLSS BLK GRN"/>
    <s v="Default"/>
  </r>
  <r>
    <x v="1"/>
    <s v="1118283"/>
    <s v="351120"/>
    <x v="112"/>
    <s v="5595000"/>
    <n v="2015"/>
    <x v="3"/>
    <x v="112"/>
    <n v="0"/>
    <n v="0"/>
    <n v="0"/>
    <n v="0"/>
    <n v="0"/>
    <s v="N/A"/>
    <n v="0"/>
    <n v="0"/>
    <n v="0"/>
    <n v="0"/>
    <n v="0"/>
    <n v="0"/>
    <n v="0"/>
    <n v="0"/>
    <n v="0"/>
    <n v="0"/>
    <n v="0"/>
    <n v="0"/>
    <n v="0"/>
    <s v="HOUSING OPPORTUNITY FUND"/>
    <s v="HOF OPER NEB TRANS HSG PG CHTF"/>
    <s v="CONSLDTD ST HMLSS BLK GRN"/>
    <s v="FACILITIES MAINTENANCE AND OPERATIONS"/>
  </r>
  <r>
    <x v="1"/>
    <s v="1118284"/>
    <s v="000000"/>
    <x v="6"/>
    <s v="0000000"/>
    <n v="2015"/>
    <x v="0"/>
    <x v="6"/>
    <n v="0"/>
    <n v="0"/>
    <n v="0"/>
    <n v="0"/>
    <n v="0"/>
    <s v="N/A"/>
    <n v="0"/>
    <n v="0"/>
    <n v="0"/>
    <n v="0"/>
    <n v="0"/>
    <n v="0"/>
    <n v="0"/>
    <n v="0"/>
    <n v="0"/>
    <n v="0"/>
    <n v="0"/>
    <n v="0"/>
    <n v="0"/>
    <s v="HOUSING OPPORTUNITY FUND"/>
    <s v="HOF OPER SAW CATH BTH HS CHSH"/>
    <s v="DEFAULT"/>
    <s v="Default"/>
  </r>
  <r>
    <x v="1"/>
    <s v="1118284"/>
    <s v="000000"/>
    <x v="9"/>
    <s v="0000000"/>
    <n v="2015"/>
    <x v="0"/>
    <x v="9"/>
    <n v="0"/>
    <n v="0"/>
    <n v="1357.1000000000001"/>
    <n v="0"/>
    <n v="-1357.1000000000001"/>
    <s v="N/A"/>
    <n v="0"/>
    <n v="0"/>
    <n v="0"/>
    <n v="0"/>
    <n v="0"/>
    <n v="0"/>
    <n v="1357.1000000000001"/>
    <n v="0"/>
    <n v="0"/>
    <n v="0"/>
    <n v="0"/>
    <n v="0"/>
    <n v="0"/>
    <s v="HOUSING OPPORTUNITY FUND"/>
    <s v="HOF OPER SAW CATH BTH HS CHSH"/>
    <s v="DEFAULT"/>
    <s v="Default"/>
  </r>
  <r>
    <x v="1"/>
    <s v="1118284"/>
    <s v="000000"/>
    <x v="29"/>
    <s v="0000000"/>
    <n v="2015"/>
    <x v="1"/>
    <x v="29"/>
    <n v="0"/>
    <n v="0"/>
    <n v="-1357.1000000000001"/>
    <n v="0"/>
    <n v="1357.1000000000001"/>
    <s v="N/A"/>
    <n v="0"/>
    <n v="0"/>
    <n v="0"/>
    <n v="0"/>
    <n v="0"/>
    <n v="0"/>
    <n v="-1357.1000000000001"/>
    <n v="0"/>
    <n v="0"/>
    <n v="0"/>
    <n v="0"/>
    <n v="0"/>
    <n v="0"/>
    <s v="HOUSING OPPORTUNITY FUND"/>
    <s v="HOF OPER SAW CATH BTH HS CHSH"/>
    <s v="DEFAULT"/>
    <s v="Default"/>
  </r>
  <r>
    <x v="1"/>
    <s v="1118284"/>
    <s v="351120"/>
    <x v="192"/>
    <s v="0000000"/>
    <n v="2015"/>
    <x v="4"/>
    <x v="191"/>
    <n v="0"/>
    <n v="0"/>
    <n v="0"/>
    <n v="0"/>
    <n v="0"/>
    <s v="N/A"/>
    <n v="0"/>
    <n v="0"/>
    <n v="0"/>
    <n v="0"/>
    <n v="0"/>
    <n v="0"/>
    <n v="0"/>
    <n v="0"/>
    <n v="0"/>
    <n v="0"/>
    <n v="0"/>
    <n v="0"/>
    <n v="0"/>
    <s v="HOUSING OPPORTUNITY FUND"/>
    <s v="HOF OPER SAW CATH BTH HS CHSH"/>
    <s v="CONSLDTD ST HMLSS BLK GRN"/>
    <s v="Default"/>
  </r>
  <r>
    <x v="1"/>
    <s v="1118284"/>
    <s v="351120"/>
    <x v="112"/>
    <s v="5595000"/>
    <n v="2015"/>
    <x v="3"/>
    <x v="112"/>
    <n v="0"/>
    <n v="0"/>
    <n v="0"/>
    <n v="0"/>
    <n v="0"/>
    <s v="N/A"/>
    <n v="0"/>
    <n v="0"/>
    <n v="0"/>
    <n v="0"/>
    <n v="0"/>
    <n v="0"/>
    <n v="0"/>
    <n v="0"/>
    <n v="0"/>
    <n v="0"/>
    <n v="0"/>
    <n v="0"/>
    <n v="0"/>
    <s v="HOUSING OPPORTUNITY FUND"/>
    <s v="HOF OPER SAW CATH BTH HS CHSH"/>
    <s v="CONSLDTD ST HMLSS BLK GRN"/>
    <s v="FACILITIES MAINTENANCE AND OPERATIONS"/>
  </r>
  <r>
    <x v="1"/>
    <s v="1118286"/>
    <s v="000000"/>
    <x v="6"/>
    <s v="0000000"/>
    <n v="2015"/>
    <x v="0"/>
    <x v="6"/>
    <n v="0"/>
    <n v="0"/>
    <n v="0"/>
    <n v="0"/>
    <n v="0"/>
    <s v="N/A"/>
    <n v="0"/>
    <n v="0"/>
    <n v="0"/>
    <n v="0"/>
    <n v="0"/>
    <n v="0"/>
    <n v="0"/>
    <n v="0"/>
    <n v="0"/>
    <n v="0"/>
    <n v="0"/>
    <n v="0"/>
    <n v="0"/>
    <s v="HOUSING OPPORTUNITY FUND"/>
    <s v="HOF OPER SAW HICKMAN HSE CHTE"/>
    <s v="DEFAULT"/>
    <s v="Default"/>
  </r>
  <r>
    <x v="1"/>
    <s v="1118286"/>
    <s v="000000"/>
    <x v="9"/>
    <s v="0000000"/>
    <n v="2015"/>
    <x v="0"/>
    <x v="9"/>
    <n v="0"/>
    <n v="0"/>
    <n v="1724.01"/>
    <n v="0"/>
    <n v="-1724.01"/>
    <s v="N/A"/>
    <n v="0"/>
    <n v="0"/>
    <n v="0"/>
    <n v="0"/>
    <n v="0"/>
    <n v="0"/>
    <n v="1724.01"/>
    <n v="0"/>
    <n v="0"/>
    <n v="0"/>
    <n v="0"/>
    <n v="0"/>
    <n v="0"/>
    <s v="HOUSING OPPORTUNITY FUND"/>
    <s v="HOF OPER SAW HICKMAN HSE CHTE"/>
    <s v="DEFAULT"/>
    <s v="Default"/>
  </r>
  <r>
    <x v="1"/>
    <s v="1118286"/>
    <s v="000000"/>
    <x v="29"/>
    <s v="0000000"/>
    <n v="2015"/>
    <x v="1"/>
    <x v="29"/>
    <n v="0"/>
    <n v="0"/>
    <n v="-1724.01"/>
    <n v="0"/>
    <n v="1724.01"/>
    <s v="N/A"/>
    <n v="0"/>
    <n v="0"/>
    <n v="0"/>
    <n v="0"/>
    <n v="0"/>
    <n v="0"/>
    <n v="-1724.01"/>
    <n v="0"/>
    <n v="0"/>
    <n v="0"/>
    <n v="0"/>
    <n v="0"/>
    <n v="0"/>
    <s v="HOUSING OPPORTUNITY FUND"/>
    <s v="HOF OPER SAW HICKMAN HSE CHTE"/>
    <s v="DEFAULT"/>
    <s v="Default"/>
  </r>
  <r>
    <x v="1"/>
    <s v="1118286"/>
    <s v="351120"/>
    <x v="192"/>
    <s v="0000000"/>
    <n v="2015"/>
    <x v="4"/>
    <x v="191"/>
    <n v="0"/>
    <n v="0"/>
    <n v="0"/>
    <n v="0"/>
    <n v="0"/>
    <s v="N/A"/>
    <n v="0"/>
    <n v="0"/>
    <n v="0"/>
    <n v="0"/>
    <n v="0"/>
    <n v="0"/>
    <n v="0"/>
    <n v="0"/>
    <n v="0"/>
    <n v="0"/>
    <n v="0"/>
    <n v="0"/>
    <n v="0"/>
    <s v="HOUSING OPPORTUNITY FUND"/>
    <s v="HOF OPER SAW HICKMAN HSE CHTE"/>
    <s v="CONSLDTD ST HMLSS BLK GRN"/>
    <s v="Default"/>
  </r>
  <r>
    <x v="1"/>
    <s v="1118286"/>
    <s v="351120"/>
    <x v="112"/>
    <s v="5595000"/>
    <n v="2015"/>
    <x v="3"/>
    <x v="112"/>
    <n v="0"/>
    <n v="0"/>
    <n v="0"/>
    <n v="0"/>
    <n v="0"/>
    <s v="N/A"/>
    <n v="0"/>
    <n v="0"/>
    <n v="0"/>
    <n v="0"/>
    <n v="0"/>
    <n v="0"/>
    <n v="0"/>
    <n v="0"/>
    <n v="0"/>
    <n v="0"/>
    <n v="0"/>
    <n v="0"/>
    <n v="0"/>
    <s v="HOUSING OPPORTUNITY FUND"/>
    <s v="HOF OPER SAW HICKMAN HSE CHTE"/>
    <s v="CONSLDTD ST HMLSS BLK GRN"/>
    <s v="FACILITIES MAINTENANCE AND OPERATIONS"/>
  </r>
  <r>
    <x v="1"/>
    <s v="1118287"/>
    <s v="000000"/>
    <x v="6"/>
    <s v="0000000"/>
    <n v="2015"/>
    <x v="0"/>
    <x v="6"/>
    <n v="0"/>
    <n v="0"/>
    <n v="0"/>
    <n v="0"/>
    <n v="0"/>
    <s v="N/A"/>
    <n v="0"/>
    <n v="0"/>
    <n v="0"/>
    <n v="0"/>
    <n v="0"/>
    <n v="0"/>
    <n v="0"/>
    <n v="0"/>
    <n v="0"/>
    <n v="0"/>
    <n v="0"/>
    <n v="0"/>
    <n v="0"/>
    <s v="HOUSING OPPORTUNITY FUND"/>
    <s v="HOF OPER SAW WHT CT EMG S CHEA"/>
    <s v="DEFAULT"/>
    <s v="Default"/>
  </r>
  <r>
    <x v="1"/>
    <s v="1118287"/>
    <s v="000000"/>
    <x v="9"/>
    <s v="0000000"/>
    <n v="2015"/>
    <x v="0"/>
    <x v="9"/>
    <n v="0"/>
    <n v="0"/>
    <n v="0"/>
    <n v="0"/>
    <n v="0"/>
    <s v="N/A"/>
    <n v="0"/>
    <n v="0"/>
    <n v="0"/>
    <n v="0"/>
    <n v="0"/>
    <n v="0"/>
    <n v="0"/>
    <n v="0"/>
    <n v="0"/>
    <n v="0"/>
    <n v="0"/>
    <n v="0"/>
    <n v="0"/>
    <s v="HOUSING OPPORTUNITY FUND"/>
    <s v="HOF OPER SAW WHT CT EMG S CHEA"/>
    <s v="DEFAULT"/>
    <s v="Default"/>
  </r>
  <r>
    <x v="1"/>
    <s v="1118287"/>
    <s v="000000"/>
    <x v="29"/>
    <s v="0000000"/>
    <n v="2015"/>
    <x v="1"/>
    <x v="29"/>
    <n v="0"/>
    <n v="0"/>
    <n v="0"/>
    <n v="0"/>
    <n v="0"/>
    <s v="N/A"/>
    <n v="0"/>
    <n v="0"/>
    <n v="0"/>
    <n v="0"/>
    <n v="0"/>
    <n v="0"/>
    <n v="0"/>
    <n v="0"/>
    <n v="0"/>
    <n v="0"/>
    <n v="0"/>
    <n v="0"/>
    <n v="0"/>
    <s v="HOUSING OPPORTUNITY FUND"/>
    <s v="HOF OPER SAW WHT CT EMG S CHEA"/>
    <s v="DEFAULT"/>
    <s v="Default"/>
  </r>
  <r>
    <x v="1"/>
    <s v="1118287"/>
    <s v="351120"/>
    <x v="192"/>
    <s v="0000000"/>
    <n v="2015"/>
    <x v="4"/>
    <x v="191"/>
    <n v="0"/>
    <n v="0"/>
    <n v="0"/>
    <n v="0"/>
    <n v="0"/>
    <s v="N/A"/>
    <n v="0"/>
    <n v="0"/>
    <n v="0"/>
    <n v="0"/>
    <n v="0"/>
    <n v="0"/>
    <n v="0"/>
    <n v="0"/>
    <n v="0"/>
    <n v="0"/>
    <n v="0"/>
    <n v="0"/>
    <n v="0"/>
    <s v="HOUSING OPPORTUNITY FUND"/>
    <s v="HOF OPER SAW WHT CT EMG S CHEA"/>
    <s v="CONSLDTD ST HMLSS BLK GRN"/>
    <s v="Default"/>
  </r>
  <r>
    <x v="1"/>
    <s v="1118287"/>
    <s v="351120"/>
    <x v="112"/>
    <s v="5595000"/>
    <n v="2015"/>
    <x v="3"/>
    <x v="112"/>
    <n v="0"/>
    <n v="0"/>
    <n v="0"/>
    <n v="0"/>
    <n v="0"/>
    <s v="N/A"/>
    <n v="0"/>
    <n v="0"/>
    <n v="0"/>
    <n v="0"/>
    <n v="0"/>
    <n v="0"/>
    <n v="0"/>
    <n v="0"/>
    <n v="0"/>
    <n v="0"/>
    <n v="0"/>
    <n v="0"/>
    <n v="0"/>
    <s v="HOUSING OPPORTUNITY FUND"/>
    <s v="HOF OPER SAW WHT CT EMG S CHEA"/>
    <s v="CONSLDTD ST HMLSS BLK GRN"/>
    <s v="FACILITIES MAINTENANCE AND OPERATIONS"/>
  </r>
  <r>
    <x v="1"/>
    <s v="1118288"/>
    <s v="000000"/>
    <x v="6"/>
    <s v="0000000"/>
    <n v="2015"/>
    <x v="0"/>
    <x v="6"/>
    <n v="0"/>
    <n v="0"/>
    <n v="0"/>
    <n v="0"/>
    <n v="0"/>
    <s v="N/A"/>
    <n v="0"/>
    <n v="0"/>
    <n v="0"/>
    <n v="0"/>
    <n v="0"/>
    <n v="0"/>
    <n v="0"/>
    <n v="0"/>
    <n v="0"/>
    <n v="0"/>
    <n v="0"/>
    <n v="0"/>
    <n v="0"/>
    <s v="HOUSING OPPORTUNITY FUND"/>
    <s v="HOF OPER ROS ROOTS YNG AD CHSH"/>
    <s v="DEFAULT"/>
    <s v="Default"/>
  </r>
  <r>
    <x v="1"/>
    <s v="1118288"/>
    <s v="000000"/>
    <x v="9"/>
    <s v="0000000"/>
    <n v="2015"/>
    <x v="0"/>
    <x v="9"/>
    <n v="0"/>
    <n v="0"/>
    <n v="3750"/>
    <n v="0"/>
    <n v="-3750"/>
    <s v="N/A"/>
    <n v="0"/>
    <n v="0"/>
    <n v="0"/>
    <n v="0"/>
    <n v="0"/>
    <n v="0"/>
    <n v="3750"/>
    <n v="0"/>
    <n v="0"/>
    <n v="0"/>
    <n v="0"/>
    <n v="0"/>
    <n v="0"/>
    <s v="HOUSING OPPORTUNITY FUND"/>
    <s v="HOF OPER ROS ROOTS YNG AD CHSH"/>
    <s v="DEFAULT"/>
    <s v="Default"/>
  </r>
  <r>
    <x v="1"/>
    <s v="1118288"/>
    <s v="000000"/>
    <x v="29"/>
    <s v="0000000"/>
    <n v="2015"/>
    <x v="1"/>
    <x v="29"/>
    <n v="0"/>
    <n v="0"/>
    <n v="-3750"/>
    <n v="0"/>
    <n v="3750"/>
    <s v="N/A"/>
    <n v="0"/>
    <n v="0"/>
    <n v="0"/>
    <n v="0"/>
    <n v="0"/>
    <n v="0"/>
    <n v="-3750"/>
    <n v="0"/>
    <n v="0"/>
    <n v="0"/>
    <n v="0"/>
    <n v="0"/>
    <n v="0"/>
    <s v="HOUSING OPPORTUNITY FUND"/>
    <s v="HOF OPER ROS ROOTS YNG AD CHSH"/>
    <s v="DEFAULT"/>
    <s v="Default"/>
  </r>
  <r>
    <x v="1"/>
    <s v="1118288"/>
    <s v="351120"/>
    <x v="192"/>
    <s v="0000000"/>
    <n v="2015"/>
    <x v="4"/>
    <x v="191"/>
    <n v="0"/>
    <n v="0"/>
    <n v="0"/>
    <n v="0"/>
    <n v="0"/>
    <s v="N/A"/>
    <n v="0"/>
    <n v="0"/>
    <n v="0"/>
    <n v="0"/>
    <n v="0"/>
    <n v="0"/>
    <n v="0"/>
    <n v="0"/>
    <n v="0"/>
    <n v="0"/>
    <n v="0"/>
    <n v="0"/>
    <n v="0"/>
    <s v="HOUSING OPPORTUNITY FUND"/>
    <s v="HOF OPER ROS ROOTS YNG AD CHSH"/>
    <s v="CONSLDTD ST HMLSS BLK GRN"/>
    <s v="Default"/>
  </r>
  <r>
    <x v="1"/>
    <s v="1118288"/>
    <s v="351120"/>
    <x v="112"/>
    <s v="5595000"/>
    <n v="2015"/>
    <x v="3"/>
    <x v="112"/>
    <n v="0"/>
    <n v="0"/>
    <n v="0"/>
    <n v="0"/>
    <n v="0"/>
    <s v="N/A"/>
    <n v="0"/>
    <n v="0"/>
    <n v="0"/>
    <n v="0"/>
    <n v="0"/>
    <n v="0"/>
    <n v="0"/>
    <n v="0"/>
    <n v="0"/>
    <n v="0"/>
    <n v="0"/>
    <n v="0"/>
    <n v="0"/>
    <s v="HOUSING OPPORTUNITY FUND"/>
    <s v="HOF OPER ROS ROOTS YNG AD CHSH"/>
    <s v="CONSLDTD ST HMLSS BLK GRN"/>
    <s v="FACILITIES MAINTENANCE AND OPERATIONS"/>
  </r>
  <r>
    <x v="1"/>
    <s v="1118289"/>
    <s v="000000"/>
    <x v="6"/>
    <s v="0000000"/>
    <n v="2015"/>
    <x v="0"/>
    <x v="6"/>
    <n v="0"/>
    <n v="0"/>
    <n v="0"/>
    <n v="0"/>
    <n v="0"/>
    <s v="N/A"/>
    <n v="0"/>
    <n v="0"/>
    <n v="0"/>
    <n v="0"/>
    <n v="0"/>
    <n v="0"/>
    <n v="0"/>
    <n v="0"/>
    <n v="0"/>
    <n v="0"/>
    <n v="0"/>
    <n v="0"/>
    <n v="0"/>
    <s v="HOUSING OPPORTUNITY FUND"/>
    <s v="HOF OPER SHW SHELTER CHSH"/>
    <s v="DEFAULT"/>
    <s v="Default"/>
  </r>
  <r>
    <x v="1"/>
    <s v="1118289"/>
    <s v="000000"/>
    <x v="9"/>
    <s v="0000000"/>
    <n v="2015"/>
    <x v="0"/>
    <x v="9"/>
    <n v="0"/>
    <n v="0"/>
    <n v="-43650"/>
    <n v="0"/>
    <n v="43650"/>
    <s v="N/A"/>
    <n v="0"/>
    <n v="0"/>
    <n v="0"/>
    <n v="0"/>
    <n v="0"/>
    <n v="0"/>
    <n v="-43650"/>
    <n v="0"/>
    <n v="0"/>
    <n v="0"/>
    <n v="0"/>
    <n v="0"/>
    <n v="0"/>
    <s v="HOUSING OPPORTUNITY FUND"/>
    <s v="HOF OPER SHW SHELTER CHSH"/>
    <s v="DEFAULT"/>
    <s v="Default"/>
  </r>
  <r>
    <x v="1"/>
    <s v="1118289"/>
    <s v="000000"/>
    <x v="29"/>
    <s v="0000000"/>
    <n v="2015"/>
    <x v="1"/>
    <x v="29"/>
    <n v="0"/>
    <n v="0"/>
    <n v="43650"/>
    <n v="0"/>
    <n v="-43650"/>
    <s v="N/A"/>
    <n v="0"/>
    <n v="0"/>
    <n v="0"/>
    <n v="0"/>
    <n v="0"/>
    <n v="0"/>
    <n v="43650"/>
    <n v="0"/>
    <n v="0"/>
    <n v="0"/>
    <n v="0"/>
    <n v="0"/>
    <n v="0"/>
    <s v="HOUSING OPPORTUNITY FUND"/>
    <s v="HOF OPER SHW SHELTER CHSH"/>
    <s v="DEFAULT"/>
    <s v="Default"/>
  </r>
  <r>
    <x v="1"/>
    <s v="1118289"/>
    <s v="351120"/>
    <x v="192"/>
    <s v="0000000"/>
    <n v="2015"/>
    <x v="4"/>
    <x v="191"/>
    <n v="0"/>
    <n v="0"/>
    <n v="0"/>
    <n v="0"/>
    <n v="0"/>
    <s v="N/A"/>
    <n v="0"/>
    <n v="0"/>
    <n v="0"/>
    <n v="0"/>
    <n v="0"/>
    <n v="0"/>
    <n v="0"/>
    <n v="0"/>
    <n v="0"/>
    <n v="0"/>
    <n v="0"/>
    <n v="0"/>
    <n v="0"/>
    <s v="HOUSING OPPORTUNITY FUND"/>
    <s v="HOF OPER SHW SHELTER CHSH"/>
    <s v="CONSLDTD ST HMLSS BLK GRN"/>
    <s v="Default"/>
  </r>
  <r>
    <x v="1"/>
    <s v="1118289"/>
    <s v="351120"/>
    <x v="112"/>
    <s v="5595000"/>
    <n v="2015"/>
    <x v="3"/>
    <x v="112"/>
    <n v="0"/>
    <n v="0"/>
    <n v="0"/>
    <n v="0"/>
    <n v="0"/>
    <s v="N/A"/>
    <n v="0"/>
    <n v="0"/>
    <n v="0"/>
    <n v="0"/>
    <n v="0"/>
    <n v="0"/>
    <n v="0"/>
    <n v="0"/>
    <n v="0"/>
    <n v="0"/>
    <n v="0"/>
    <n v="0"/>
    <n v="0"/>
    <s v="HOUSING OPPORTUNITY FUND"/>
    <s v="HOF OPER SHW SHELTER CHSH"/>
    <s v="CONSLDTD ST HMLSS BLK GRN"/>
    <s v="FACILITIES MAINTENANCE AND OPERATIONS"/>
  </r>
  <r>
    <x v="1"/>
    <s v="1118290"/>
    <s v="000000"/>
    <x v="6"/>
    <s v="0000000"/>
    <n v="2015"/>
    <x v="0"/>
    <x v="6"/>
    <n v="0"/>
    <n v="0"/>
    <n v="0"/>
    <n v="0"/>
    <n v="0"/>
    <s v="N/A"/>
    <n v="0"/>
    <n v="0"/>
    <n v="0"/>
    <n v="0"/>
    <n v="0"/>
    <n v="0"/>
    <n v="0"/>
    <n v="0"/>
    <n v="0"/>
    <n v="0"/>
    <n v="0"/>
    <n v="0"/>
    <n v="0"/>
    <s v="HOUSING OPPORTUNITY FUND"/>
    <s v="HOF OPER SGO BROADVW TRAN CHTF"/>
    <s v="DEFAULT"/>
    <s v="Default"/>
  </r>
  <r>
    <x v="1"/>
    <s v="1118290"/>
    <s v="000000"/>
    <x v="9"/>
    <s v="0000000"/>
    <n v="2015"/>
    <x v="0"/>
    <x v="9"/>
    <n v="0"/>
    <n v="0"/>
    <n v="0"/>
    <n v="0"/>
    <n v="0"/>
    <s v="N/A"/>
    <n v="0"/>
    <n v="0"/>
    <n v="0"/>
    <n v="0"/>
    <n v="0"/>
    <n v="0"/>
    <n v="0"/>
    <n v="0"/>
    <n v="0"/>
    <n v="0"/>
    <n v="0"/>
    <n v="0"/>
    <n v="0"/>
    <s v="HOUSING OPPORTUNITY FUND"/>
    <s v="HOF OPER SGO BROADVW TRAN CHTF"/>
    <s v="DEFAULT"/>
    <s v="Default"/>
  </r>
  <r>
    <x v="1"/>
    <s v="1118290"/>
    <s v="000000"/>
    <x v="29"/>
    <s v="0000000"/>
    <n v="2015"/>
    <x v="1"/>
    <x v="29"/>
    <n v="0"/>
    <n v="0"/>
    <n v="0"/>
    <n v="0"/>
    <n v="0"/>
    <s v="N/A"/>
    <n v="0"/>
    <n v="0"/>
    <n v="0"/>
    <n v="0"/>
    <n v="0"/>
    <n v="0"/>
    <n v="0"/>
    <n v="0"/>
    <n v="0"/>
    <n v="0"/>
    <n v="0"/>
    <n v="0"/>
    <n v="0"/>
    <s v="HOUSING OPPORTUNITY FUND"/>
    <s v="HOF OPER SGO BROADVW TRAN CHTF"/>
    <s v="DEFAULT"/>
    <s v="Default"/>
  </r>
  <r>
    <x v="1"/>
    <s v="1118290"/>
    <s v="351120"/>
    <x v="192"/>
    <s v="0000000"/>
    <n v="2015"/>
    <x v="4"/>
    <x v="191"/>
    <n v="0"/>
    <n v="0"/>
    <n v="0"/>
    <n v="0"/>
    <n v="0"/>
    <s v="N/A"/>
    <n v="0"/>
    <n v="0"/>
    <n v="0"/>
    <n v="0"/>
    <n v="0"/>
    <n v="0"/>
    <n v="0"/>
    <n v="0"/>
    <n v="0"/>
    <n v="0"/>
    <n v="0"/>
    <n v="0"/>
    <n v="0"/>
    <s v="HOUSING OPPORTUNITY FUND"/>
    <s v="HOF OPER SGO BROADVW TRAN CHTF"/>
    <s v="CONSLDTD ST HMLSS BLK GRN"/>
    <s v="Default"/>
  </r>
  <r>
    <x v="1"/>
    <s v="1118290"/>
    <s v="351120"/>
    <x v="112"/>
    <s v="5595000"/>
    <n v="2015"/>
    <x v="3"/>
    <x v="112"/>
    <n v="0"/>
    <n v="0"/>
    <n v="0"/>
    <n v="0"/>
    <n v="0"/>
    <s v="N/A"/>
    <n v="0"/>
    <n v="0"/>
    <n v="0"/>
    <n v="0"/>
    <n v="0"/>
    <n v="0"/>
    <n v="0"/>
    <n v="0"/>
    <n v="0"/>
    <n v="0"/>
    <n v="0"/>
    <n v="0"/>
    <n v="0"/>
    <s v="HOUSING OPPORTUNITY FUND"/>
    <s v="HOF OPER SGO BROADVW TRAN CHTF"/>
    <s v="CONSLDTD ST HMLSS BLK GRN"/>
    <s v="FACILITIES MAINTENANCE AND OPERATIONS"/>
  </r>
  <r>
    <x v="1"/>
    <s v="1118291"/>
    <s v="000000"/>
    <x v="6"/>
    <s v="0000000"/>
    <n v="2015"/>
    <x v="0"/>
    <x v="6"/>
    <n v="0"/>
    <n v="0"/>
    <n v="0"/>
    <n v="0"/>
    <n v="0"/>
    <s v="N/A"/>
    <n v="0"/>
    <n v="0"/>
    <n v="0"/>
    <n v="0"/>
    <n v="0"/>
    <n v="0"/>
    <n v="0"/>
    <n v="0"/>
    <n v="0"/>
    <n v="0"/>
    <n v="0"/>
    <n v="0"/>
    <n v="0"/>
    <s v="HOUSING OPPORTUNITY FUND"/>
    <s v="HOF OPER SGO FAMILY SHLTER CHS"/>
    <s v="DEFAULT"/>
    <s v="Default"/>
  </r>
  <r>
    <x v="1"/>
    <s v="1118291"/>
    <s v="000000"/>
    <x v="9"/>
    <s v="0000000"/>
    <n v="2015"/>
    <x v="0"/>
    <x v="9"/>
    <n v="0"/>
    <n v="0"/>
    <n v="0"/>
    <n v="0"/>
    <n v="0"/>
    <s v="N/A"/>
    <n v="0"/>
    <n v="0"/>
    <n v="0"/>
    <n v="0"/>
    <n v="0"/>
    <n v="0"/>
    <n v="0"/>
    <n v="0"/>
    <n v="0"/>
    <n v="0"/>
    <n v="0"/>
    <n v="0"/>
    <n v="0"/>
    <s v="HOUSING OPPORTUNITY FUND"/>
    <s v="HOF OPER SGO FAMILY SHLTER CHS"/>
    <s v="DEFAULT"/>
    <s v="Default"/>
  </r>
  <r>
    <x v="1"/>
    <s v="1118291"/>
    <s v="000000"/>
    <x v="29"/>
    <s v="0000000"/>
    <n v="2015"/>
    <x v="1"/>
    <x v="29"/>
    <n v="0"/>
    <n v="0"/>
    <n v="0"/>
    <n v="0"/>
    <n v="0"/>
    <s v="N/A"/>
    <n v="0"/>
    <n v="0"/>
    <n v="0"/>
    <n v="0"/>
    <n v="0"/>
    <n v="0"/>
    <n v="0"/>
    <n v="0"/>
    <n v="0"/>
    <n v="0"/>
    <n v="0"/>
    <n v="0"/>
    <n v="0"/>
    <s v="HOUSING OPPORTUNITY FUND"/>
    <s v="HOF OPER SGO FAMILY SHLTER CHS"/>
    <s v="DEFAULT"/>
    <s v="Default"/>
  </r>
  <r>
    <x v="1"/>
    <s v="1118291"/>
    <s v="351120"/>
    <x v="192"/>
    <s v="0000000"/>
    <n v="2015"/>
    <x v="4"/>
    <x v="191"/>
    <n v="0"/>
    <n v="0"/>
    <n v="0"/>
    <n v="0"/>
    <n v="0"/>
    <s v="N/A"/>
    <n v="0"/>
    <n v="0"/>
    <n v="0"/>
    <n v="0"/>
    <n v="0"/>
    <n v="0"/>
    <n v="0"/>
    <n v="0"/>
    <n v="0"/>
    <n v="0"/>
    <n v="0"/>
    <n v="0"/>
    <n v="0"/>
    <s v="HOUSING OPPORTUNITY FUND"/>
    <s v="HOF OPER SGO FAMILY SHLTER CHS"/>
    <s v="CONSLDTD ST HMLSS BLK GRN"/>
    <s v="Default"/>
  </r>
  <r>
    <x v="1"/>
    <s v="1118291"/>
    <s v="351120"/>
    <x v="112"/>
    <s v="5595000"/>
    <n v="2015"/>
    <x v="3"/>
    <x v="112"/>
    <n v="0"/>
    <n v="0"/>
    <n v="0"/>
    <n v="0"/>
    <n v="0"/>
    <s v="N/A"/>
    <n v="0"/>
    <n v="0"/>
    <n v="0"/>
    <n v="0"/>
    <n v="0"/>
    <n v="0"/>
    <n v="0"/>
    <n v="0"/>
    <n v="0"/>
    <n v="0"/>
    <n v="0"/>
    <n v="0"/>
    <n v="0"/>
    <s v="HOUSING OPPORTUNITY FUND"/>
    <s v="HOF OPER SGO FAMILY SHLTER CHS"/>
    <s v="CONSLDTD ST HMLSS BLK GRN"/>
    <s v="FACILITIES MAINTENANCE AND OPERATIONS"/>
  </r>
  <r>
    <x v="1"/>
    <s v="1118292"/>
    <s v="000000"/>
    <x v="6"/>
    <s v="0000000"/>
    <n v="2015"/>
    <x v="0"/>
    <x v="6"/>
    <n v="0"/>
    <n v="0"/>
    <n v="0"/>
    <n v="0"/>
    <n v="0"/>
    <s v="N/A"/>
    <n v="0"/>
    <n v="0"/>
    <n v="0"/>
    <n v="0"/>
    <n v="0"/>
    <n v="0"/>
    <n v="0"/>
    <n v="0"/>
    <n v="0"/>
    <n v="0"/>
    <n v="0"/>
    <n v="0"/>
    <n v="0"/>
    <s v="HOUSING OPPORTUNITY FUND"/>
    <s v="HOF OPER SGO JOURNEY HOME CHRT"/>
    <s v="DEFAULT"/>
    <s v="Default"/>
  </r>
  <r>
    <x v="1"/>
    <s v="1118292"/>
    <s v="000000"/>
    <x v="9"/>
    <s v="0000000"/>
    <n v="2015"/>
    <x v="0"/>
    <x v="9"/>
    <n v="0"/>
    <n v="0"/>
    <n v="0"/>
    <n v="0"/>
    <n v="0"/>
    <s v="N/A"/>
    <n v="0"/>
    <n v="0"/>
    <n v="0"/>
    <n v="0"/>
    <n v="0"/>
    <n v="0"/>
    <n v="0"/>
    <n v="0"/>
    <n v="0"/>
    <n v="0"/>
    <n v="0"/>
    <n v="0"/>
    <n v="0"/>
    <s v="HOUSING OPPORTUNITY FUND"/>
    <s v="HOF OPER SGO JOURNEY HOME CHRT"/>
    <s v="DEFAULT"/>
    <s v="Default"/>
  </r>
  <r>
    <x v="1"/>
    <s v="1118292"/>
    <s v="000000"/>
    <x v="29"/>
    <s v="0000000"/>
    <n v="2015"/>
    <x v="1"/>
    <x v="29"/>
    <n v="0"/>
    <n v="0"/>
    <n v="0"/>
    <n v="0"/>
    <n v="0"/>
    <s v="N/A"/>
    <n v="0"/>
    <n v="0"/>
    <n v="0"/>
    <n v="0"/>
    <n v="0"/>
    <n v="0"/>
    <n v="0"/>
    <n v="0"/>
    <n v="0"/>
    <n v="0"/>
    <n v="0"/>
    <n v="0"/>
    <n v="0"/>
    <s v="HOUSING OPPORTUNITY FUND"/>
    <s v="HOF OPER SGO JOURNEY HOME CHRT"/>
    <s v="DEFAULT"/>
    <s v="Default"/>
  </r>
  <r>
    <x v="1"/>
    <s v="1118292"/>
    <s v="351120"/>
    <x v="192"/>
    <s v="0000000"/>
    <n v="2015"/>
    <x v="4"/>
    <x v="191"/>
    <n v="0"/>
    <n v="0"/>
    <n v="0"/>
    <n v="0"/>
    <n v="0"/>
    <s v="N/A"/>
    <n v="0"/>
    <n v="0"/>
    <n v="0"/>
    <n v="0"/>
    <n v="0"/>
    <n v="0"/>
    <n v="0"/>
    <n v="0"/>
    <n v="0"/>
    <n v="0"/>
    <n v="0"/>
    <n v="0"/>
    <n v="0"/>
    <s v="HOUSING OPPORTUNITY FUND"/>
    <s v="HOF OPER SGO JOURNEY HOME CHRT"/>
    <s v="CONSLDTD ST HMLSS BLK GRN"/>
    <s v="Default"/>
  </r>
  <r>
    <x v="1"/>
    <s v="1118292"/>
    <s v="351120"/>
    <x v="112"/>
    <s v="5595000"/>
    <n v="2015"/>
    <x v="3"/>
    <x v="112"/>
    <n v="0"/>
    <n v="0"/>
    <n v="0"/>
    <n v="0"/>
    <n v="0"/>
    <s v="N/A"/>
    <n v="0"/>
    <n v="0"/>
    <n v="0"/>
    <n v="0"/>
    <n v="0"/>
    <n v="0"/>
    <n v="0"/>
    <n v="0"/>
    <n v="0"/>
    <n v="0"/>
    <n v="0"/>
    <n v="0"/>
    <n v="0"/>
    <s v="HOUSING OPPORTUNITY FUND"/>
    <s v="HOF OPER SGO JOURNEY HOME CHRT"/>
    <s v="CONSLDTD ST HMLSS BLK GRN"/>
    <s v="FACILITIES MAINTENANCE AND OPERATIONS"/>
  </r>
  <r>
    <x v="1"/>
    <s v="1118294"/>
    <s v="000000"/>
    <x v="6"/>
    <s v="0000000"/>
    <n v="2015"/>
    <x v="0"/>
    <x v="6"/>
    <n v="0"/>
    <n v="0"/>
    <n v="0"/>
    <n v="0"/>
    <n v="0"/>
    <s v="N/A"/>
    <n v="0"/>
    <n v="0"/>
    <n v="0"/>
    <n v="0"/>
    <n v="0"/>
    <n v="0"/>
    <n v="0"/>
    <n v="0"/>
    <n v="0"/>
    <n v="0"/>
    <n v="0"/>
    <n v="0"/>
    <n v="0"/>
    <s v="HOUSING OPPORTUNITY FUND"/>
    <s v="HOF OPER SGO KC HSG STBLT CHEA"/>
    <s v="DEFAULT"/>
    <s v="Default"/>
  </r>
  <r>
    <x v="1"/>
    <s v="1118294"/>
    <s v="000000"/>
    <x v="9"/>
    <s v="0000000"/>
    <n v="2015"/>
    <x v="0"/>
    <x v="9"/>
    <n v="0"/>
    <n v="0"/>
    <n v="0"/>
    <n v="0"/>
    <n v="0"/>
    <s v="N/A"/>
    <n v="0"/>
    <n v="0"/>
    <n v="0"/>
    <n v="0"/>
    <n v="0"/>
    <n v="0"/>
    <n v="0"/>
    <n v="0"/>
    <n v="0"/>
    <n v="0"/>
    <n v="0"/>
    <n v="0"/>
    <n v="0"/>
    <s v="HOUSING OPPORTUNITY FUND"/>
    <s v="HOF OPER SGO KC HSG STBLT CHEA"/>
    <s v="DEFAULT"/>
    <s v="Default"/>
  </r>
  <r>
    <x v="1"/>
    <s v="1118294"/>
    <s v="000000"/>
    <x v="29"/>
    <s v="0000000"/>
    <n v="2015"/>
    <x v="1"/>
    <x v="29"/>
    <n v="0"/>
    <n v="0"/>
    <n v="0"/>
    <n v="0"/>
    <n v="0"/>
    <s v="N/A"/>
    <n v="0"/>
    <n v="0"/>
    <n v="0"/>
    <n v="0"/>
    <n v="0"/>
    <n v="0"/>
    <n v="0"/>
    <n v="0"/>
    <n v="0"/>
    <n v="0"/>
    <n v="0"/>
    <n v="0"/>
    <n v="0"/>
    <s v="HOUSING OPPORTUNITY FUND"/>
    <s v="HOF OPER SGO KC HSG STBLT CHEA"/>
    <s v="DEFAULT"/>
    <s v="Default"/>
  </r>
  <r>
    <x v="1"/>
    <s v="1118294"/>
    <s v="351120"/>
    <x v="192"/>
    <s v="0000000"/>
    <n v="2015"/>
    <x v="4"/>
    <x v="191"/>
    <n v="0"/>
    <n v="0"/>
    <n v="0"/>
    <n v="0"/>
    <n v="0"/>
    <s v="N/A"/>
    <n v="0"/>
    <n v="0"/>
    <n v="0"/>
    <n v="0"/>
    <n v="0"/>
    <n v="0"/>
    <n v="0"/>
    <n v="0"/>
    <n v="0"/>
    <n v="0"/>
    <n v="0"/>
    <n v="0"/>
    <n v="0"/>
    <s v="HOUSING OPPORTUNITY FUND"/>
    <s v="HOF OPER SGO KC HSG STBLT CHEA"/>
    <s v="CONSLDTD ST HMLSS BLK GRN"/>
    <s v="Default"/>
  </r>
  <r>
    <x v="1"/>
    <s v="1118294"/>
    <s v="351120"/>
    <x v="112"/>
    <s v="5595000"/>
    <n v="2015"/>
    <x v="3"/>
    <x v="112"/>
    <n v="0"/>
    <n v="0"/>
    <n v="0"/>
    <n v="0"/>
    <n v="0"/>
    <s v="N/A"/>
    <n v="0"/>
    <n v="0"/>
    <n v="0"/>
    <n v="0"/>
    <n v="0"/>
    <n v="0"/>
    <n v="0"/>
    <n v="0"/>
    <n v="0"/>
    <n v="0"/>
    <n v="0"/>
    <n v="0"/>
    <n v="0"/>
    <s v="HOUSING OPPORTUNITY FUND"/>
    <s v="HOF OPER SGO KC HSG STBLT CHEA"/>
    <s v="CONSLDTD ST HMLSS BLK GRN"/>
    <s v="FACILITIES MAINTENANCE AND OPERATIONS"/>
  </r>
  <r>
    <x v="1"/>
    <s v="1118296"/>
    <s v="000000"/>
    <x v="6"/>
    <s v="0000000"/>
    <n v="2015"/>
    <x v="0"/>
    <x v="6"/>
    <n v="0"/>
    <n v="0"/>
    <n v="0"/>
    <n v="0"/>
    <n v="0"/>
    <s v="N/A"/>
    <n v="0"/>
    <n v="0"/>
    <n v="0"/>
    <n v="0"/>
    <n v="0"/>
    <n v="0"/>
    <n v="0"/>
    <n v="0"/>
    <n v="0"/>
    <n v="0"/>
    <n v="0"/>
    <n v="0"/>
    <n v="0"/>
    <s v="HOUSING OPPORTUNITY FUND"/>
    <s v="HOF OPER SGO SANDPT FAML CHRT"/>
    <s v="DEFAULT"/>
    <s v="Default"/>
  </r>
  <r>
    <x v="1"/>
    <s v="1118296"/>
    <s v="000000"/>
    <x v="9"/>
    <s v="0000000"/>
    <n v="2015"/>
    <x v="0"/>
    <x v="9"/>
    <n v="0"/>
    <n v="0"/>
    <n v="0"/>
    <n v="0"/>
    <n v="0"/>
    <s v="N/A"/>
    <n v="0"/>
    <n v="0"/>
    <n v="0"/>
    <n v="0"/>
    <n v="0"/>
    <n v="0"/>
    <n v="0"/>
    <n v="0"/>
    <n v="0"/>
    <n v="0"/>
    <n v="0"/>
    <n v="0"/>
    <n v="0"/>
    <s v="HOUSING OPPORTUNITY FUND"/>
    <s v="HOF OPER SGO SANDPT FAML CHRT"/>
    <s v="DEFAULT"/>
    <s v="Default"/>
  </r>
  <r>
    <x v="1"/>
    <s v="1118296"/>
    <s v="000000"/>
    <x v="29"/>
    <s v="0000000"/>
    <n v="2015"/>
    <x v="1"/>
    <x v="29"/>
    <n v="0"/>
    <n v="0"/>
    <n v="0"/>
    <n v="0"/>
    <n v="0"/>
    <s v="N/A"/>
    <n v="0"/>
    <n v="0"/>
    <n v="0"/>
    <n v="0"/>
    <n v="0"/>
    <n v="0"/>
    <n v="0"/>
    <n v="0"/>
    <n v="0"/>
    <n v="0"/>
    <n v="0"/>
    <n v="0"/>
    <n v="0"/>
    <s v="HOUSING OPPORTUNITY FUND"/>
    <s v="HOF OPER SGO SANDPT FAML CHRT"/>
    <s v="DEFAULT"/>
    <s v="Default"/>
  </r>
  <r>
    <x v="1"/>
    <s v="1118296"/>
    <s v="351120"/>
    <x v="192"/>
    <s v="0000000"/>
    <n v="2015"/>
    <x v="4"/>
    <x v="191"/>
    <n v="0"/>
    <n v="0"/>
    <n v="0"/>
    <n v="0"/>
    <n v="0"/>
    <s v="N/A"/>
    <n v="0"/>
    <n v="0"/>
    <n v="0"/>
    <n v="0"/>
    <n v="0"/>
    <n v="0"/>
    <n v="0"/>
    <n v="0"/>
    <n v="0"/>
    <n v="0"/>
    <n v="0"/>
    <n v="0"/>
    <n v="0"/>
    <s v="HOUSING OPPORTUNITY FUND"/>
    <s v="HOF OPER SGO SANDPT FAML CHRT"/>
    <s v="CONSLDTD ST HMLSS BLK GRN"/>
    <s v="Default"/>
  </r>
  <r>
    <x v="1"/>
    <s v="1118296"/>
    <s v="351120"/>
    <x v="112"/>
    <s v="5595000"/>
    <n v="2015"/>
    <x v="3"/>
    <x v="112"/>
    <n v="0"/>
    <n v="0"/>
    <n v="0"/>
    <n v="0"/>
    <n v="0"/>
    <s v="N/A"/>
    <n v="0"/>
    <n v="0"/>
    <n v="0"/>
    <n v="0"/>
    <n v="0"/>
    <n v="0"/>
    <n v="0"/>
    <n v="0"/>
    <n v="0"/>
    <n v="0"/>
    <n v="0"/>
    <n v="0"/>
    <n v="0"/>
    <s v="HOUSING OPPORTUNITY FUND"/>
    <s v="HOF OPER SGO SANDPT FAML CHRT"/>
    <s v="CONSLDTD ST HMLSS BLK GRN"/>
    <s v="FACILITIES MAINTENANCE AND OPERATIONS"/>
  </r>
  <r>
    <x v="1"/>
    <s v="1118297"/>
    <s v="000000"/>
    <x v="6"/>
    <s v="0000000"/>
    <n v="2015"/>
    <x v="0"/>
    <x v="6"/>
    <n v="0"/>
    <n v="0"/>
    <n v="0"/>
    <n v="0"/>
    <n v="0"/>
    <s v="N/A"/>
    <n v="0"/>
    <n v="0"/>
    <n v="0"/>
    <n v="0"/>
    <n v="0"/>
    <n v="0"/>
    <n v="0"/>
    <n v="0"/>
    <n v="0"/>
    <n v="0"/>
    <n v="0"/>
    <n v="0"/>
    <n v="0"/>
    <s v="HOUSING OPPORTUNITY FUND"/>
    <s v="HOF OPER SSH CITY PK NIKE CHTF"/>
    <s v="DEFAULT"/>
    <s v="Default"/>
  </r>
  <r>
    <x v="1"/>
    <s v="1118297"/>
    <s v="000000"/>
    <x v="9"/>
    <s v="0000000"/>
    <n v="2015"/>
    <x v="0"/>
    <x v="9"/>
    <n v="0"/>
    <n v="0"/>
    <n v="0"/>
    <n v="0"/>
    <n v="0"/>
    <s v="N/A"/>
    <n v="0"/>
    <n v="0"/>
    <n v="0"/>
    <n v="0"/>
    <n v="0"/>
    <n v="0"/>
    <n v="0"/>
    <n v="0"/>
    <n v="0"/>
    <n v="0"/>
    <n v="0"/>
    <n v="0"/>
    <n v="0"/>
    <s v="HOUSING OPPORTUNITY FUND"/>
    <s v="HOF OPER SSH CITY PK NIKE CHTF"/>
    <s v="DEFAULT"/>
    <s v="Default"/>
  </r>
  <r>
    <x v="1"/>
    <s v="1118297"/>
    <s v="000000"/>
    <x v="29"/>
    <s v="0000000"/>
    <n v="2015"/>
    <x v="1"/>
    <x v="29"/>
    <n v="0"/>
    <n v="0"/>
    <n v="0"/>
    <n v="0"/>
    <n v="0"/>
    <s v="N/A"/>
    <n v="0"/>
    <n v="0"/>
    <n v="0"/>
    <n v="0"/>
    <n v="0"/>
    <n v="0"/>
    <n v="0"/>
    <n v="0"/>
    <n v="0"/>
    <n v="0"/>
    <n v="0"/>
    <n v="0"/>
    <n v="0"/>
    <s v="HOUSING OPPORTUNITY FUND"/>
    <s v="HOF OPER SSH CITY PK NIKE CHTF"/>
    <s v="DEFAULT"/>
    <s v="Default"/>
  </r>
  <r>
    <x v="1"/>
    <s v="1118297"/>
    <s v="351120"/>
    <x v="192"/>
    <s v="0000000"/>
    <n v="2015"/>
    <x v="4"/>
    <x v="191"/>
    <n v="0"/>
    <n v="0"/>
    <n v="0"/>
    <n v="0"/>
    <n v="0"/>
    <s v="N/A"/>
    <n v="0"/>
    <n v="0"/>
    <n v="0"/>
    <n v="0"/>
    <n v="0"/>
    <n v="0"/>
    <n v="0"/>
    <n v="0"/>
    <n v="0"/>
    <n v="0"/>
    <n v="0"/>
    <n v="0"/>
    <n v="0"/>
    <s v="HOUSING OPPORTUNITY FUND"/>
    <s v="HOF OPER SSH CITY PK NIKE CHTF"/>
    <s v="CONSLDTD ST HMLSS BLK GRN"/>
    <s v="Default"/>
  </r>
  <r>
    <x v="1"/>
    <s v="1118297"/>
    <s v="351120"/>
    <x v="112"/>
    <s v="5595000"/>
    <n v="2015"/>
    <x v="3"/>
    <x v="112"/>
    <n v="0"/>
    <n v="0"/>
    <n v="0"/>
    <n v="0"/>
    <n v="0"/>
    <s v="N/A"/>
    <n v="0"/>
    <n v="0"/>
    <n v="0"/>
    <n v="0"/>
    <n v="0"/>
    <n v="0"/>
    <n v="0"/>
    <n v="0"/>
    <n v="0"/>
    <n v="0"/>
    <n v="0"/>
    <n v="0"/>
    <n v="0"/>
    <s v="HOUSING OPPORTUNITY FUND"/>
    <s v="HOF OPER SSH CITY PK NIKE CHTF"/>
    <s v="CONSLDTD ST HMLSS BLK GRN"/>
    <s v="FACILITIES MAINTENANCE AND OPERATIONS"/>
  </r>
  <r>
    <x v="1"/>
    <s v="1118298"/>
    <s v="000000"/>
    <x v="6"/>
    <s v="0000000"/>
    <n v="2015"/>
    <x v="0"/>
    <x v="6"/>
    <n v="0"/>
    <n v="0"/>
    <n v="0"/>
    <n v="0"/>
    <n v="0"/>
    <s v="N/A"/>
    <n v="0"/>
    <n v="0"/>
    <n v="0"/>
    <n v="0"/>
    <n v="0"/>
    <n v="0"/>
    <n v="0"/>
    <n v="0"/>
    <n v="0"/>
    <n v="0"/>
    <n v="0"/>
    <n v="0"/>
    <n v="0"/>
    <s v="HOUSING OPPORTUNITY FUND"/>
    <s v="HOF OPER VAL SCTR SIT SKC CHRT"/>
    <s v="DEFAULT"/>
    <s v="Default"/>
  </r>
  <r>
    <x v="1"/>
    <s v="1118298"/>
    <s v="000000"/>
    <x v="9"/>
    <s v="0000000"/>
    <n v="2015"/>
    <x v="0"/>
    <x v="9"/>
    <n v="0"/>
    <n v="0"/>
    <n v="4593.95"/>
    <n v="0"/>
    <n v="-4593.95"/>
    <s v="N/A"/>
    <n v="0"/>
    <n v="0"/>
    <n v="0"/>
    <n v="0"/>
    <n v="0"/>
    <n v="0"/>
    <n v="4593.95"/>
    <n v="0"/>
    <n v="0"/>
    <n v="0"/>
    <n v="0"/>
    <n v="0"/>
    <n v="0"/>
    <s v="HOUSING OPPORTUNITY FUND"/>
    <s v="HOF OPER VAL SCTR SIT SKC CHRT"/>
    <s v="DEFAULT"/>
    <s v="Default"/>
  </r>
  <r>
    <x v="1"/>
    <s v="1118298"/>
    <s v="000000"/>
    <x v="29"/>
    <s v="0000000"/>
    <n v="2015"/>
    <x v="1"/>
    <x v="29"/>
    <n v="0"/>
    <n v="0"/>
    <n v="-4593.95"/>
    <n v="0"/>
    <n v="4593.95"/>
    <s v="N/A"/>
    <n v="0"/>
    <n v="0"/>
    <n v="0"/>
    <n v="0"/>
    <n v="0"/>
    <n v="0"/>
    <n v="-4593.95"/>
    <n v="0"/>
    <n v="0"/>
    <n v="0"/>
    <n v="0"/>
    <n v="0"/>
    <n v="0"/>
    <s v="HOUSING OPPORTUNITY FUND"/>
    <s v="HOF OPER VAL SCTR SIT SKC CHRT"/>
    <s v="DEFAULT"/>
    <s v="Default"/>
  </r>
  <r>
    <x v="1"/>
    <s v="1118298"/>
    <s v="351120"/>
    <x v="192"/>
    <s v="0000000"/>
    <n v="2015"/>
    <x v="4"/>
    <x v="191"/>
    <n v="0"/>
    <n v="0"/>
    <n v="0"/>
    <n v="0"/>
    <n v="0"/>
    <s v="N/A"/>
    <n v="0"/>
    <n v="0"/>
    <n v="0"/>
    <n v="0"/>
    <n v="0"/>
    <n v="0"/>
    <n v="0"/>
    <n v="0"/>
    <n v="0"/>
    <n v="0"/>
    <n v="0"/>
    <n v="0"/>
    <n v="0"/>
    <s v="HOUSING OPPORTUNITY FUND"/>
    <s v="HOF OPER VAL SCTR SIT SKC CHRT"/>
    <s v="CONSLDTD ST HMLSS BLK GRN"/>
    <s v="Default"/>
  </r>
  <r>
    <x v="1"/>
    <s v="1118298"/>
    <s v="351120"/>
    <x v="112"/>
    <s v="5595000"/>
    <n v="2015"/>
    <x v="3"/>
    <x v="112"/>
    <n v="0"/>
    <n v="0"/>
    <n v="0"/>
    <n v="0"/>
    <n v="0"/>
    <s v="N/A"/>
    <n v="0"/>
    <n v="0"/>
    <n v="0"/>
    <n v="0"/>
    <n v="0"/>
    <n v="0"/>
    <n v="0"/>
    <n v="0"/>
    <n v="0"/>
    <n v="0"/>
    <n v="0"/>
    <n v="0"/>
    <n v="0"/>
    <s v="HOUSING OPPORTUNITY FUND"/>
    <s v="HOF OPER VAL SCTR SIT SKC CHRT"/>
    <s v="CONSLDTD ST HMLSS BLK GRN"/>
    <s v="FACILITIES MAINTENANCE AND OPERATIONS"/>
  </r>
  <r>
    <x v="1"/>
    <s v="1118299"/>
    <s v="000000"/>
    <x v="6"/>
    <s v="0000000"/>
    <n v="2015"/>
    <x v="0"/>
    <x v="6"/>
    <n v="0"/>
    <n v="0"/>
    <n v="0"/>
    <n v="0"/>
    <n v="0"/>
    <s v="N/A"/>
    <n v="0"/>
    <n v="0"/>
    <n v="0"/>
    <n v="0"/>
    <n v="0"/>
    <n v="0"/>
    <n v="0"/>
    <n v="0"/>
    <n v="0"/>
    <n v="0"/>
    <n v="0"/>
    <n v="0"/>
    <n v="0"/>
    <s v="HOUSING OPPORTUNITY FUND"/>
    <s v="HOF OPER FSA ERL FAM MOTL CHSH"/>
    <s v="DEFAULT"/>
    <s v="Default"/>
  </r>
  <r>
    <x v="1"/>
    <s v="1118299"/>
    <s v="000000"/>
    <x v="9"/>
    <s v="0000000"/>
    <n v="2015"/>
    <x v="0"/>
    <x v="9"/>
    <n v="0"/>
    <n v="0"/>
    <n v="0"/>
    <n v="0"/>
    <n v="0"/>
    <s v="N/A"/>
    <n v="0"/>
    <n v="0"/>
    <n v="0"/>
    <n v="0"/>
    <n v="0"/>
    <n v="0"/>
    <n v="0"/>
    <n v="0"/>
    <n v="0"/>
    <n v="0"/>
    <n v="0"/>
    <n v="0"/>
    <n v="0"/>
    <s v="HOUSING OPPORTUNITY FUND"/>
    <s v="HOF OPER FSA ERL FAM MOTL CHSH"/>
    <s v="DEFAULT"/>
    <s v="Default"/>
  </r>
  <r>
    <x v="1"/>
    <s v="1118299"/>
    <s v="000000"/>
    <x v="29"/>
    <s v="0000000"/>
    <n v="2015"/>
    <x v="1"/>
    <x v="29"/>
    <n v="0"/>
    <n v="0"/>
    <n v="0"/>
    <n v="0"/>
    <n v="0"/>
    <s v="N/A"/>
    <n v="0"/>
    <n v="0"/>
    <n v="0"/>
    <n v="0"/>
    <n v="0"/>
    <n v="0"/>
    <n v="0"/>
    <n v="0"/>
    <n v="0"/>
    <n v="0"/>
    <n v="0"/>
    <n v="0"/>
    <n v="0"/>
    <s v="HOUSING OPPORTUNITY FUND"/>
    <s v="HOF OPER FSA ERL FAM MOTL CHSH"/>
    <s v="DEFAULT"/>
    <s v="Default"/>
  </r>
  <r>
    <x v="1"/>
    <s v="1118299"/>
    <s v="351120"/>
    <x v="192"/>
    <s v="0000000"/>
    <n v="2015"/>
    <x v="4"/>
    <x v="191"/>
    <n v="0"/>
    <n v="0"/>
    <n v="0"/>
    <n v="0"/>
    <n v="0"/>
    <s v="N/A"/>
    <n v="0"/>
    <n v="0"/>
    <n v="0"/>
    <n v="0"/>
    <n v="0"/>
    <n v="0"/>
    <n v="0"/>
    <n v="0"/>
    <n v="0"/>
    <n v="0"/>
    <n v="0"/>
    <n v="0"/>
    <n v="0"/>
    <s v="HOUSING OPPORTUNITY FUND"/>
    <s v="HOF OPER FSA ERL FAM MOTL CHSH"/>
    <s v="CONSLDTD ST HMLSS BLK GRN"/>
    <s v="Default"/>
  </r>
  <r>
    <x v="1"/>
    <s v="1118299"/>
    <s v="351120"/>
    <x v="112"/>
    <s v="5595000"/>
    <n v="2015"/>
    <x v="3"/>
    <x v="112"/>
    <n v="0"/>
    <n v="0"/>
    <n v="0"/>
    <n v="0"/>
    <n v="0"/>
    <s v="N/A"/>
    <n v="0"/>
    <n v="0"/>
    <n v="0"/>
    <n v="0"/>
    <n v="0"/>
    <n v="0"/>
    <n v="0"/>
    <n v="0"/>
    <n v="0"/>
    <n v="0"/>
    <n v="0"/>
    <n v="0"/>
    <n v="0"/>
    <s v="HOUSING OPPORTUNITY FUND"/>
    <s v="HOF OPER FSA ERL FAM MOTL CHSH"/>
    <s v="CONSLDTD ST HMLSS BLK GRN"/>
    <s v="FACILITIES MAINTENANCE AND OPERATIONS"/>
  </r>
  <r>
    <x v="1"/>
    <s v="1118300"/>
    <s v="000000"/>
    <x v="6"/>
    <s v="0000000"/>
    <n v="2015"/>
    <x v="0"/>
    <x v="6"/>
    <n v="0"/>
    <n v="0"/>
    <n v="0"/>
    <n v="0"/>
    <n v="0"/>
    <s v="N/A"/>
    <n v="0"/>
    <n v="0"/>
    <n v="0"/>
    <n v="0"/>
    <n v="0"/>
    <n v="0"/>
    <n v="0"/>
    <n v="0"/>
    <n v="0"/>
    <n v="0"/>
    <n v="0"/>
    <n v="0"/>
    <n v="0"/>
    <s v="HOUSING OPPORTUNITY FUND"/>
    <s v="HOF OPER YMC STEP UP TLH CHRT"/>
    <s v="DEFAULT"/>
    <s v="Default"/>
  </r>
  <r>
    <x v="1"/>
    <s v="1118300"/>
    <s v="000000"/>
    <x v="9"/>
    <s v="0000000"/>
    <n v="2015"/>
    <x v="0"/>
    <x v="9"/>
    <n v="0"/>
    <n v="0"/>
    <n v="0"/>
    <n v="0"/>
    <n v="0"/>
    <s v="N/A"/>
    <n v="0"/>
    <n v="0"/>
    <n v="0"/>
    <n v="0"/>
    <n v="0"/>
    <n v="0"/>
    <n v="0"/>
    <n v="0"/>
    <n v="0"/>
    <n v="0"/>
    <n v="0"/>
    <n v="0"/>
    <n v="0"/>
    <s v="HOUSING OPPORTUNITY FUND"/>
    <s v="HOF OPER YMC STEP UP TLH CHRT"/>
    <s v="DEFAULT"/>
    <s v="Default"/>
  </r>
  <r>
    <x v="1"/>
    <s v="1118300"/>
    <s v="000000"/>
    <x v="29"/>
    <s v="0000000"/>
    <n v="2015"/>
    <x v="1"/>
    <x v="29"/>
    <n v="0"/>
    <n v="0"/>
    <n v="0"/>
    <n v="0"/>
    <n v="0"/>
    <s v="N/A"/>
    <n v="0"/>
    <n v="0"/>
    <n v="0"/>
    <n v="0"/>
    <n v="0"/>
    <n v="0"/>
    <n v="0"/>
    <n v="0"/>
    <n v="0"/>
    <n v="0"/>
    <n v="0"/>
    <n v="0"/>
    <n v="0"/>
    <s v="HOUSING OPPORTUNITY FUND"/>
    <s v="HOF OPER YMC STEP UP TLH CHRT"/>
    <s v="DEFAULT"/>
    <s v="Default"/>
  </r>
  <r>
    <x v="1"/>
    <s v="1118300"/>
    <s v="351120"/>
    <x v="192"/>
    <s v="0000000"/>
    <n v="2015"/>
    <x v="4"/>
    <x v="191"/>
    <n v="0"/>
    <n v="0"/>
    <n v="0"/>
    <n v="0"/>
    <n v="0"/>
    <s v="N/A"/>
    <n v="0"/>
    <n v="0"/>
    <n v="0"/>
    <n v="0"/>
    <n v="0"/>
    <n v="0"/>
    <n v="0"/>
    <n v="0"/>
    <n v="0"/>
    <n v="0"/>
    <n v="0"/>
    <n v="0"/>
    <n v="0"/>
    <s v="HOUSING OPPORTUNITY FUND"/>
    <s v="HOF OPER YMC STEP UP TLH CHRT"/>
    <s v="CONSLDTD ST HMLSS BLK GRN"/>
    <s v="Default"/>
  </r>
  <r>
    <x v="1"/>
    <s v="1118300"/>
    <s v="351120"/>
    <x v="112"/>
    <s v="5595000"/>
    <n v="2015"/>
    <x v="3"/>
    <x v="112"/>
    <n v="0"/>
    <n v="0"/>
    <n v="0"/>
    <n v="0"/>
    <n v="0"/>
    <s v="N/A"/>
    <n v="0"/>
    <n v="0"/>
    <n v="0"/>
    <n v="0"/>
    <n v="0"/>
    <n v="0"/>
    <n v="0"/>
    <n v="0"/>
    <n v="0"/>
    <n v="0"/>
    <n v="0"/>
    <n v="0"/>
    <n v="0"/>
    <s v="HOUSING OPPORTUNITY FUND"/>
    <s v="HOF OPER YMC STEP UP TLH CHRT"/>
    <s v="CONSLDTD ST HMLSS BLK GRN"/>
    <s v="FACILITIES MAINTENANCE AND OPERATIONS"/>
  </r>
  <r>
    <x v="1"/>
    <s v="1118301"/>
    <s v="000000"/>
    <x v="6"/>
    <s v="0000000"/>
    <n v="2015"/>
    <x v="0"/>
    <x v="6"/>
    <n v="0"/>
    <n v="0"/>
    <n v="0"/>
    <n v="0"/>
    <n v="0"/>
    <s v="N/A"/>
    <n v="0"/>
    <n v="0"/>
    <n v="0"/>
    <n v="0"/>
    <n v="0"/>
    <n v="0"/>
    <n v="0"/>
    <n v="0"/>
    <n v="0"/>
    <n v="0"/>
    <n v="0"/>
    <n v="0"/>
    <n v="0"/>
    <s v="HOUSING OPPORTUNITY FUND"/>
    <s v="HOF OPER YCO ADLSNT SHLTR CHSH"/>
    <s v="DEFAULT"/>
    <s v="Default"/>
  </r>
  <r>
    <x v="1"/>
    <s v="1118301"/>
    <s v="000000"/>
    <x v="9"/>
    <s v="0000000"/>
    <n v="2015"/>
    <x v="0"/>
    <x v="9"/>
    <n v="0"/>
    <n v="0"/>
    <n v="2400"/>
    <n v="0"/>
    <n v="-2400"/>
    <s v="N/A"/>
    <n v="0"/>
    <n v="0"/>
    <n v="0"/>
    <n v="0"/>
    <n v="0"/>
    <n v="0"/>
    <n v="2400"/>
    <n v="0"/>
    <n v="0"/>
    <n v="0"/>
    <n v="0"/>
    <n v="0"/>
    <n v="0"/>
    <s v="HOUSING OPPORTUNITY FUND"/>
    <s v="HOF OPER YCO ADLSNT SHLTR CHSH"/>
    <s v="DEFAULT"/>
    <s v="Default"/>
  </r>
  <r>
    <x v="1"/>
    <s v="1118301"/>
    <s v="000000"/>
    <x v="29"/>
    <s v="0000000"/>
    <n v="2015"/>
    <x v="1"/>
    <x v="29"/>
    <n v="0"/>
    <n v="0"/>
    <n v="-2400"/>
    <n v="0"/>
    <n v="2400"/>
    <s v="N/A"/>
    <n v="0"/>
    <n v="0"/>
    <n v="0"/>
    <n v="0"/>
    <n v="0"/>
    <n v="0"/>
    <n v="-2400"/>
    <n v="0"/>
    <n v="0"/>
    <n v="0"/>
    <n v="0"/>
    <n v="0"/>
    <n v="0"/>
    <s v="HOUSING OPPORTUNITY FUND"/>
    <s v="HOF OPER YCO ADLSNT SHLTR CHSH"/>
    <s v="DEFAULT"/>
    <s v="Default"/>
  </r>
  <r>
    <x v="1"/>
    <s v="1118301"/>
    <s v="351120"/>
    <x v="192"/>
    <s v="0000000"/>
    <n v="2015"/>
    <x v="4"/>
    <x v="191"/>
    <n v="0"/>
    <n v="0"/>
    <n v="0"/>
    <n v="0"/>
    <n v="0"/>
    <s v="N/A"/>
    <n v="0"/>
    <n v="0"/>
    <n v="0"/>
    <n v="0"/>
    <n v="0"/>
    <n v="0"/>
    <n v="0"/>
    <n v="0"/>
    <n v="0"/>
    <n v="0"/>
    <n v="0"/>
    <n v="0"/>
    <n v="0"/>
    <s v="HOUSING OPPORTUNITY FUND"/>
    <s v="HOF OPER YCO ADLSNT SHLTR CHSH"/>
    <s v="CONSLDTD ST HMLSS BLK GRN"/>
    <s v="Default"/>
  </r>
  <r>
    <x v="1"/>
    <s v="1118301"/>
    <s v="351120"/>
    <x v="112"/>
    <s v="5595000"/>
    <n v="2015"/>
    <x v="3"/>
    <x v="112"/>
    <n v="0"/>
    <n v="0"/>
    <n v="0"/>
    <n v="0"/>
    <n v="0"/>
    <s v="N/A"/>
    <n v="0"/>
    <n v="0"/>
    <n v="0"/>
    <n v="0"/>
    <n v="0"/>
    <n v="0"/>
    <n v="0"/>
    <n v="0"/>
    <n v="0"/>
    <n v="0"/>
    <n v="0"/>
    <n v="0"/>
    <n v="0"/>
    <s v="HOUSING OPPORTUNITY FUND"/>
    <s v="HOF OPER YCO ADLSNT SHLTR CHSH"/>
    <s v="CONSLDTD ST HMLSS BLK GRN"/>
    <s v="FACILITIES MAINTENANCE AND OPERATIONS"/>
  </r>
  <r>
    <x v="1"/>
    <s v="1118302"/>
    <s v="000000"/>
    <x v="6"/>
    <s v="0000000"/>
    <n v="2015"/>
    <x v="0"/>
    <x v="6"/>
    <n v="0"/>
    <n v="0"/>
    <n v="0"/>
    <n v="0"/>
    <n v="0"/>
    <s v="N/A"/>
    <n v="0"/>
    <n v="0"/>
    <n v="0"/>
    <n v="0"/>
    <n v="0"/>
    <n v="0"/>
    <n v="0"/>
    <n v="0"/>
    <n v="0"/>
    <n v="0"/>
    <n v="0"/>
    <n v="0"/>
    <n v="0"/>
    <s v="HOUSING OPPORTUNITY FUND"/>
    <s v="HOF OPER YCO YNG ADLT ORN CHSH"/>
    <s v="DEFAULT"/>
    <s v="Default"/>
  </r>
  <r>
    <x v="1"/>
    <s v="1118302"/>
    <s v="000000"/>
    <x v="9"/>
    <s v="0000000"/>
    <n v="2015"/>
    <x v="0"/>
    <x v="9"/>
    <n v="0"/>
    <n v="0"/>
    <n v="0"/>
    <n v="0"/>
    <n v="0"/>
    <s v="N/A"/>
    <n v="0"/>
    <n v="0"/>
    <n v="0"/>
    <n v="0"/>
    <n v="0"/>
    <n v="0"/>
    <n v="0"/>
    <n v="0"/>
    <n v="0"/>
    <n v="0"/>
    <n v="0"/>
    <n v="0"/>
    <n v="0"/>
    <s v="HOUSING OPPORTUNITY FUND"/>
    <s v="HOF OPER YCO YNG ADLT ORN CHSH"/>
    <s v="DEFAULT"/>
    <s v="Default"/>
  </r>
  <r>
    <x v="1"/>
    <s v="1118302"/>
    <s v="000000"/>
    <x v="29"/>
    <s v="0000000"/>
    <n v="2015"/>
    <x v="1"/>
    <x v="29"/>
    <n v="0"/>
    <n v="0"/>
    <n v="0"/>
    <n v="0"/>
    <n v="0"/>
    <s v="N/A"/>
    <n v="0"/>
    <n v="0"/>
    <n v="0"/>
    <n v="0"/>
    <n v="0"/>
    <n v="0"/>
    <n v="0"/>
    <n v="0"/>
    <n v="0"/>
    <n v="0"/>
    <n v="0"/>
    <n v="0"/>
    <n v="0"/>
    <s v="HOUSING OPPORTUNITY FUND"/>
    <s v="HOF OPER YCO YNG ADLT ORN CHSH"/>
    <s v="DEFAULT"/>
    <s v="Default"/>
  </r>
  <r>
    <x v="1"/>
    <s v="1118302"/>
    <s v="351120"/>
    <x v="192"/>
    <s v="0000000"/>
    <n v="2015"/>
    <x v="4"/>
    <x v="191"/>
    <n v="0"/>
    <n v="0"/>
    <n v="0"/>
    <n v="0"/>
    <n v="0"/>
    <s v="N/A"/>
    <n v="0"/>
    <n v="0"/>
    <n v="0"/>
    <n v="0"/>
    <n v="0"/>
    <n v="0"/>
    <n v="0"/>
    <n v="0"/>
    <n v="0"/>
    <n v="0"/>
    <n v="0"/>
    <n v="0"/>
    <n v="0"/>
    <s v="HOUSING OPPORTUNITY FUND"/>
    <s v="HOF OPER YCO YNG ADLT ORN CHSH"/>
    <s v="CONSLDTD ST HMLSS BLK GRN"/>
    <s v="Default"/>
  </r>
  <r>
    <x v="1"/>
    <s v="1118302"/>
    <s v="351120"/>
    <x v="112"/>
    <s v="5595000"/>
    <n v="2015"/>
    <x v="3"/>
    <x v="112"/>
    <n v="0"/>
    <n v="0"/>
    <n v="0"/>
    <n v="0"/>
    <n v="0"/>
    <s v="N/A"/>
    <n v="0"/>
    <n v="0"/>
    <n v="0"/>
    <n v="0"/>
    <n v="0"/>
    <n v="0"/>
    <n v="0"/>
    <n v="0"/>
    <n v="0"/>
    <n v="0"/>
    <n v="0"/>
    <n v="0"/>
    <n v="0"/>
    <s v="HOUSING OPPORTUNITY FUND"/>
    <s v="HOF OPER YCO YNG ADLT ORN CHSH"/>
    <s v="CONSLDTD ST HMLSS BLK GRN"/>
    <s v="FACILITIES MAINTENANCE AND OPERATIONS"/>
  </r>
  <r>
    <x v="1"/>
    <s v="1118304"/>
    <s v="000000"/>
    <x v="6"/>
    <s v="0000000"/>
    <n v="2015"/>
    <x v="0"/>
    <x v="6"/>
    <n v="0"/>
    <n v="0"/>
    <n v="0"/>
    <n v="0"/>
    <n v="0"/>
    <s v="N/A"/>
    <n v="0"/>
    <n v="0"/>
    <n v="0"/>
    <n v="0"/>
    <n v="0"/>
    <n v="0"/>
    <n v="0"/>
    <n v="0"/>
    <n v="0"/>
    <n v="0"/>
    <n v="0"/>
    <n v="0"/>
    <n v="0"/>
    <s v="HOUSING OPPORTUNITY FUND"/>
    <s v="HOF OPER YWC CNT AREA SHL CHSH"/>
    <s v="DEFAULT"/>
    <s v="Default"/>
  </r>
  <r>
    <x v="1"/>
    <s v="1118304"/>
    <s v="000000"/>
    <x v="9"/>
    <s v="0000000"/>
    <n v="2015"/>
    <x v="0"/>
    <x v="9"/>
    <n v="0"/>
    <n v="0"/>
    <n v="0"/>
    <n v="0"/>
    <n v="0"/>
    <s v="N/A"/>
    <n v="0"/>
    <n v="0"/>
    <n v="0"/>
    <n v="0"/>
    <n v="0"/>
    <n v="0"/>
    <n v="0"/>
    <n v="0"/>
    <n v="0"/>
    <n v="0"/>
    <n v="0"/>
    <n v="0"/>
    <n v="0"/>
    <s v="HOUSING OPPORTUNITY FUND"/>
    <s v="HOF OPER YWC CNT AREA SHL CHSH"/>
    <s v="DEFAULT"/>
    <s v="Default"/>
  </r>
  <r>
    <x v="1"/>
    <s v="1118304"/>
    <s v="000000"/>
    <x v="29"/>
    <s v="0000000"/>
    <n v="2015"/>
    <x v="1"/>
    <x v="29"/>
    <n v="0"/>
    <n v="0"/>
    <n v="0"/>
    <n v="0"/>
    <n v="0"/>
    <s v="N/A"/>
    <n v="0"/>
    <n v="0"/>
    <n v="0"/>
    <n v="0"/>
    <n v="0"/>
    <n v="0"/>
    <n v="0"/>
    <n v="0"/>
    <n v="0"/>
    <n v="0"/>
    <n v="0"/>
    <n v="0"/>
    <n v="0"/>
    <s v="HOUSING OPPORTUNITY FUND"/>
    <s v="HOF OPER YWC CNT AREA SHL CHSH"/>
    <s v="DEFAULT"/>
    <s v="Default"/>
  </r>
  <r>
    <x v="1"/>
    <s v="1118304"/>
    <s v="351120"/>
    <x v="192"/>
    <s v="0000000"/>
    <n v="2015"/>
    <x v="4"/>
    <x v="191"/>
    <n v="0"/>
    <n v="0"/>
    <n v="0"/>
    <n v="0"/>
    <n v="0"/>
    <s v="N/A"/>
    <n v="0"/>
    <n v="0"/>
    <n v="0"/>
    <n v="0"/>
    <n v="0"/>
    <n v="0"/>
    <n v="0"/>
    <n v="0"/>
    <n v="0"/>
    <n v="0"/>
    <n v="0"/>
    <n v="0"/>
    <n v="0"/>
    <s v="HOUSING OPPORTUNITY FUND"/>
    <s v="HOF OPER YWC CNT AREA SHL CHSH"/>
    <s v="CONSLDTD ST HMLSS BLK GRN"/>
    <s v="Default"/>
  </r>
  <r>
    <x v="1"/>
    <s v="1118304"/>
    <s v="351120"/>
    <x v="112"/>
    <s v="5595000"/>
    <n v="2015"/>
    <x v="3"/>
    <x v="112"/>
    <n v="0"/>
    <n v="0"/>
    <n v="0"/>
    <n v="0"/>
    <n v="0"/>
    <s v="N/A"/>
    <n v="0"/>
    <n v="0"/>
    <n v="0"/>
    <n v="0"/>
    <n v="0"/>
    <n v="0"/>
    <n v="0"/>
    <n v="0"/>
    <n v="0"/>
    <n v="0"/>
    <n v="0"/>
    <n v="0"/>
    <n v="0"/>
    <s v="HOUSING OPPORTUNITY FUND"/>
    <s v="HOF OPER YWC CNT AREA SHL CHSH"/>
    <s v="CONSLDTD ST HMLSS BLK GRN"/>
    <s v="FACILITIES MAINTENANCE AND OPERATIONS"/>
  </r>
  <r>
    <x v="1"/>
    <s v="1118305"/>
    <s v="000000"/>
    <x v="6"/>
    <s v="0000000"/>
    <n v="2015"/>
    <x v="0"/>
    <x v="6"/>
    <n v="0"/>
    <n v="0"/>
    <n v="0"/>
    <n v="0"/>
    <n v="0"/>
    <s v="N/A"/>
    <n v="0"/>
    <n v="0"/>
    <n v="0"/>
    <n v="0"/>
    <n v="0"/>
    <n v="0"/>
    <n v="0"/>
    <n v="0"/>
    <n v="0"/>
    <n v="0"/>
    <n v="0"/>
    <n v="0"/>
    <n v="0"/>
    <s v="HOUSING OPPORTUNITY FUND"/>
    <s v="HOF OPER YWC CTR AREA TRN CHTF"/>
    <s v="DEFAULT"/>
    <s v="Default"/>
  </r>
  <r>
    <x v="1"/>
    <s v="1118305"/>
    <s v="000000"/>
    <x v="9"/>
    <s v="0000000"/>
    <n v="2015"/>
    <x v="0"/>
    <x v="9"/>
    <n v="0"/>
    <n v="0"/>
    <n v="0"/>
    <n v="0"/>
    <n v="0"/>
    <s v="N/A"/>
    <n v="0"/>
    <n v="0"/>
    <n v="0"/>
    <n v="0"/>
    <n v="0"/>
    <n v="0"/>
    <n v="0"/>
    <n v="0"/>
    <n v="0"/>
    <n v="0"/>
    <n v="0"/>
    <n v="0"/>
    <n v="0"/>
    <s v="HOUSING OPPORTUNITY FUND"/>
    <s v="HOF OPER YWC CTR AREA TRN CHTF"/>
    <s v="DEFAULT"/>
    <s v="Default"/>
  </r>
  <r>
    <x v="1"/>
    <s v="1118305"/>
    <s v="000000"/>
    <x v="29"/>
    <s v="0000000"/>
    <n v="2015"/>
    <x v="1"/>
    <x v="29"/>
    <n v="0"/>
    <n v="0"/>
    <n v="0"/>
    <n v="0"/>
    <n v="0"/>
    <s v="N/A"/>
    <n v="0"/>
    <n v="0"/>
    <n v="0"/>
    <n v="0"/>
    <n v="0"/>
    <n v="0"/>
    <n v="0"/>
    <n v="0"/>
    <n v="0"/>
    <n v="0"/>
    <n v="0"/>
    <n v="0"/>
    <n v="0"/>
    <s v="HOUSING OPPORTUNITY FUND"/>
    <s v="HOF OPER YWC CTR AREA TRN CHTF"/>
    <s v="DEFAULT"/>
    <s v="Default"/>
  </r>
  <r>
    <x v="1"/>
    <s v="1118305"/>
    <s v="351120"/>
    <x v="192"/>
    <s v="0000000"/>
    <n v="2015"/>
    <x v="4"/>
    <x v="191"/>
    <n v="0"/>
    <n v="0"/>
    <n v="0"/>
    <n v="0"/>
    <n v="0"/>
    <s v="N/A"/>
    <n v="0"/>
    <n v="0"/>
    <n v="0"/>
    <n v="0"/>
    <n v="0"/>
    <n v="0"/>
    <n v="0"/>
    <n v="0"/>
    <n v="0"/>
    <n v="0"/>
    <n v="0"/>
    <n v="0"/>
    <n v="0"/>
    <s v="HOUSING OPPORTUNITY FUND"/>
    <s v="HOF OPER YWC CTR AREA TRN CHTF"/>
    <s v="CONSLDTD ST HMLSS BLK GRN"/>
    <s v="Default"/>
  </r>
  <r>
    <x v="1"/>
    <s v="1118305"/>
    <s v="351120"/>
    <x v="112"/>
    <s v="5595000"/>
    <n v="2015"/>
    <x v="3"/>
    <x v="112"/>
    <n v="0"/>
    <n v="0"/>
    <n v="0"/>
    <n v="0"/>
    <n v="0"/>
    <s v="N/A"/>
    <n v="0"/>
    <n v="0"/>
    <n v="0"/>
    <n v="0"/>
    <n v="0"/>
    <n v="0"/>
    <n v="0"/>
    <n v="0"/>
    <n v="0"/>
    <n v="0"/>
    <n v="0"/>
    <n v="0"/>
    <n v="0"/>
    <s v="HOUSING OPPORTUNITY FUND"/>
    <s v="HOF OPER YWC CTR AREA TRN CHTF"/>
    <s v="CONSLDTD ST HMLSS BLK GRN"/>
    <s v="FACILITIES MAINTENANCE AND OPERATIONS"/>
  </r>
  <r>
    <x v="1"/>
    <s v="1118306"/>
    <s v="000000"/>
    <x v="6"/>
    <s v="0000000"/>
    <n v="2015"/>
    <x v="0"/>
    <x v="6"/>
    <n v="0"/>
    <n v="0"/>
    <n v="0"/>
    <n v="0"/>
    <n v="0"/>
    <s v="N/A"/>
    <n v="0"/>
    <n v="0"/>
    <n v="0"/>
    <n v="0"/>
    <n v="0"/>
    <n v="0"/>
    <n v="0"/>
    <n v="0"/>
    <n v="0"/>
    <n v="0"/>
    <n v="0"/>
    <n v="0"/>
    <n v="0"/>
    <s v="HOUSING OPPORTUNITY FUND"/>
    <s v="HOF OPER YWC DOWNTOWN EMG CHSH"/>
    <s v="DEFAULT"/>
    <s v="Default"/>
  </r>
  <r>
    <x v="1"/>
    <s v="1118306"/>
    <s v="000000"/>
    <x v="9"/>
    <s v="0000000"/>
    <n v="2015"/>
    <x v="0"/>
    <x v="9"/>
    <n v="0"/>
    <n v="0"/>
    <n v="0"/>
    <n v="0"/>
    <n v="0"/>
    <s v="N/A"/>
    <n v="0"/>
    <n v="0"/>
    <n v="0"/>
    <n v="0"/>
    <n v="0"/>
    <n v="0"/>
    <n v="0"/>
    <n v="0"/>
    <n v="0"/>
    <n v="0"/>
    <n v="0"/>
    <n v="0"/>
    <n v="0"/>
    <s v="HOUSING OPPORTUNITY FUND"/>
    <s v="HOF OPER YWC DOWNTOWN EMG CHSH"/>
    <s v="DEFAULT"/>
    <s v="Default"/>
  </r>
  <r>
    <x v="1"/>
    <s v="1118306"/>
    <s v="000000"/>
    <x v="29"/>
    <s v="0000000"/>
    <n v="2015"/>
    <x v="1"/>
    <x v="29"/>
    <n v="0"/>
    <n v="0"/>
    <n v="0"/>
    <n v="0"/>
    <n v="0"/>
    <s v="N/A"/>
    <n v="0"/>
    <n v="0"/>
    <n v="0"/>
    <n v="0"/>
    <n v="0"/>
    <n v="0"/>
    <n v="0"/>
    <n v="0"/>
    <n v="0"/>
    <n v="0"/>
    <n v="0"/>
    <n v="0"/>
    <n v="0"/>
    <s v="HOUSING OPPORTUNITY FUND"/>
    <s v="HOF OPER YWC DOWNTOWN EMG CHSH"/>
    <s v="DEFAULT"/>
    <s v="Default"/>
  </r>
  <r>
    <x v="1"/>
    <s v="1118306"/>
    <s v="351120"/>
    <x v="192"/>
    <s v="0000000"/>
    <n v="2015"/>
    <x v="4"/>
    <x v="191"/>
    <n v="0"/>
    <n v="0"/>
    <n v="0"/>
    <n v="0"/>
    <n v="0"/>
    <s v="N/A"/>
    <n v="0"/>
    <n v="0"/>
    <n v="0"/>
    <n v="0"/>
    <n v="0"/>
    <n v="0"/>
    <n v="0"/>
    <n v="0"/>
    <n v="0"/>
    <n v="0"/>
    <n v="0"/>
    <n v="0"/>
    <n v="0"/>
    <s v="HOUSING OPPORTUNITY FUND"/>
    <s v="HOF OPER YWC DOWNTOWN EMG CHSH"/>
    <s v="CONSLDTD ST HMLSS BLK GRN"/>
    <s v="Default"/>
  </r>
  <r>
    <x v="1"/>
    <s v="1118306"/>
    <s v="351120"/>
    <x v="112"/>
    <s v="5595000"/>
    <n v="2015"/>
    <x v="3"/>
    <x v="112"/>
    <n v="0"/>
    <n v="0"/>
    <n v="0"/>
    <n v="0"/>
    <n v="0"/>
    <s v="N/A"/>
    <n v="0"/>
    <n v="0"/>
    <n v="0"/>
    <n v="0"/>
    <n v="0"/>
    <n v="0"/>
    <n v="0"/>
    <n v="0"/>
    <n v="0"/>
    <n v="0"/>
    <n v="0"/>
    <n v="0"/>
    <n v="0"/>
    <s v="HOUSING OPPORTUNITY FUND"/>
    <s v="HOF OPER YWC DOWNTOWN EMG CHSH"/>
    <s v="CONSLDTD ST HMLSS BLK GRN"/>
    <s v="FACILITIES MAINTENANCE AND OPERATIONS"/>
  </r>
  <r>
    <x v="1"/>
    <s v="1118307"/>
    <s v="000000"/>
    <x v="6"/>
    <s v="0000000"/>
    <n v="2015"/>
    <x v="0"/>
    <x v="6"/>
    <n v="0"/>
    <n v="0"/>
    <n v="0"/>
    <n v="0"/>
    <n v="0"/>
    <s v="N/A"/>
    <n v="0"/>
    <n v="0"/>
    <n v="0"/>
    <n v="0"/>
    <n v="0"/>
    <n v="0"/>
    <n v="0"/>
    <n v="0"/>
    <n v="0"/>
    <n v="0"/>
    <n v="0"/>
    <n v="0"/>
    <n v="0"/>
    <s v="HOUSING OPPORTUNITY FUND"/>
    <s v="HOF OPER YWC DV MTEL VCHR CHSH"/>
    <s v="DEFAULT"/>
    <s v="Default"/>
  </r>
  <r>
    <x v="1"/>
    <s v="1118307"/>
    <s v="000000"/>
    <x v="9"/>
    <s v="0000000"/>
    <n v="2015"/>
    <x v="0"/>
    <x v="9"/>
    <n v="0"/>
    <n v="0"/>
    <n v="2195"/>
    <n v="0"/>
    <n v="-2195"/>
    <s v="N/A"/>
    <n v="0"/>
    <n v="0"/>
    <n v="0"/>
    <n v="0"/>
    <n v="0"/>
    <n v="0"/>
    <n v="2195"/>
    <n v="0"/>
    <n v="0"/>
    <n v="0"/>
    <n v="0"/>
    <n v="0"/>
    <n v="0"/>
    <s v="HOUSING OPPORTUNITY FUND"/>
    <s v="HOF OPER YWC DV MTEL VCHR CHSH"/>
    <s v="DEFAULT"/>
    <s v="Default"/>
  </r>
  <r>
    <x v="1"/>
    <s v="1118307"/>
    <s v="000000"/>
    <x v="29"/>
    <s v="0000000"/>
    <n v="2015"/>
    <x v="1"/>
    <x v="29"/>
    <n v="0"/>
    <n v="0"/>
    <n v="-2195"/>
    <n v="0"/>
    <n v="2195"/>
    <s v="N/A"/>
    <n v="0"/>
    <n v="0"/>
    <n v="0"/>
    <n v="0"/>
    <n v="0"/>
    <n v="0"/>
    <n v="-2195"/>
    <n v="0"/>
    <n v="0"/>
    <n v="0"/>
    <n v="0"/>
    <n v="0"/>
    <n v="0"/>
    <s v="HOUSING OPPORTUNITY FUND"/>
    <s v="HOF OPER YWC DV MTEL VCHR CHSH"/>
    <s v="DEFAULT"/>
    <s v="Default"/>
  </r>
  <r>
    <x v="1"/>
    <s v="1118307"/>
    <s v="351120"/>
    <x v="192"/>
    <s v="0000000"/>
    <n v="2015"/>
    <x v="4"/>
    <x v="191"/>
    <n v="0"/>
    <n v="0"/>
    <n v="0"/>
    <n v="0"/>
    <n v="0"/>
    <s v="N/A"/>
    <n v="0"/>
    <n v="0"/>
    <n v="0"/>
    <n v="0"/>
    <n v="0"/>
    <n v="0"/>
    <n v="0"/>
    <n v="0"/>
    <n v="0"/>
    <n v="0"/>
    <n v="0"/>
    <n v="0"/>
    <n v="0"/>
    <s v="HOUSING OPPORTUNITY FUND"/>
    <s v="HOF OPER YWC DV MTEL VCHR CHSH"/>
    <s v="CONSLDTD ST HMLSS BLK GRN"/>
    <s v="Default"/>
  </r>
  <r>
    <x v="1"/>
    <s v="1118307"/>
    <s v="351120"/>
    <x v="112"/>
    <s v="5595000"/>
    <n v="2015"/>
    <x v="3"/>
    <x v="112"/>
    <n v="0"/>
    <n v="0"/>
    <n v="0"/>
    <n v="0"/>
    <n v="0"/>
    <s v="N/A"/>
    <n v="0"/>
    <n v="0"/>
    <n v="0"/>
    <n v="0"/>
    <n v="0"/>
    <n v="0"/>
    <n v="0"/>
    <n v="0"/>
    <n v="0"/>
    <n v="0"/>
    <n v="0"/>
    <n v="0"/>
    <n v="0"/>
    <s v="HOUSING OPPORTUNITY FUND"/>
    <s v="HOF OPER YWC DV MTEL VCHR CHSH"/>
    <s v="CONSLDTD ST HMLSS BLK GRN"/>
    <s v="FACILITIES MAINTENANCE AND OPERATIONS"/>
  </r>
  <r>
    <x v="1"/>
    <s v="1118308"/>
    <s v="000000"/>
    <x v="6"/>
    <s v="0000000"/>
    <n v="2015"/>
    <x v="0"/>
    <x v="6"/>
    <n v="0"/>
    <n v="0"/>
    <n v="0"/>
    <n v="0"/>
    <n v="0"/>
    <s v="N/A"/>
    <n v="0"/>
    <n v="0"/>
    <n v="0"/>
    <n v="0"/>
    <n v="0"/>
    <n v="0"/>
    <n v="0"/>
    <n v="0"/>
    <n v="0"/>
    <n v="0"/>
    <n v="0"/>
    <n v="0"/>
    <n v="0"/>
    <s v="HOUSING OPPORTUNITY FUND"/>
    <s v="HOF OPER VAL PATH FST 12"/>
    <s v="DEFAULT"/>
    <s v="Default"/>
  </r>
  <r>
    <x v="1"/>
    <s v="1118308"/>
    <s v="000000"/>
    <x v="9"/>
    <s v="0000000"/>
    <n v="2015"/>
    <x v="0"/>
    <x v="9"/>
    <n v="0"/>
    <n v="0"/>
    <n v="-18"/>
    <n v="0"/>
    <n v="18"/>
    <s v="N/A"/>
    <n v="0"/>
    <n v="0"/>
    <n v="0"/>
    <n v="0"/>
    <n v="0"/>
    <n v="0"/>
    <n v="0"/>
    <n v="0"/>
    <n v="-18"/>
    <n v="0"/>
    <n v="0"/>
    <n v="0"/>
    <n v="0"/>
    <s v="HOUSING OPPORTUNITY FUND"/>
    <s v="HOF OPER VAL PATH FST 12"/>
    <s v="DEFAULT"/>
    <s v="Default"/>
  </r>
  <r>
    <x v="1"/>
    <s v="1118308"/>
    <s v="000000"/>
    <x v="29"/>
    <s v="0000000"/>
    <n v="2015"/>
    <x v="1"/>
    <x v="29"/>
    <n v="0"/>
    <n v="0"/>
    <n v="0"/>
    <n v="0"/>
    <n v="0"/>
    <s v="N/A"/>
    <n v="0"/>
    <n v="0"/>
    <n v="0"/>
    <n v="0"/>
    <n v="0"/>
    <n v="0"/>
    <n v="0"/>
    <n v="0"/>
    <n v="0"/>
    <n v="0"/>
    <n v="0"/>
    <n v="0"/>
    <n v="0"/>
    <s v="HOUSING OPPORTUNITY FUND"/>
    <s v="HOF OPER VAL PATH FST 12"/>
    <s v="DEFAULT"/>
    <s v="Default"/>
  </r>
  <r>
    <x v="1"/>
    <s v="1118308"/>
    <s v="351120"/>
    <x v="192"/>
    <s v="0000000"/>
    <n v="2015"/>
    <x v="4"/>
    <x v="191"/>
    <n v="0"/>
    <n v="0"/>
    <n v="18"/>
    <n v="0"/>
    <n v="-18"/>
    <s v="N/A"/>
    <n v="0"/>
    <n v="0"/>
    <n v="0"/>
    <n v="0"/>
    <n v="0"/>
    <n v="0"/>
    <n v="0"/>
    <n v="0"/>
    <n v="18"/>
    <n v="0"/>
    <n v="0"/>
    <n v="0"/>
    <n v="0"/>
    <s v="HOUSING OPPORTUNITY FUND"/>
    <s v="HOF OPER VAL PATH FST 12"/>
    <s v="CONSLDTD ST HMLSS BLK GRN"/>
    <s v="Default"/>
  </r>
  <r>
    <x v="1"/>
    <s v="1118308"/>
    <s v="351120"/>
    <x v="112"/>
    <s v="5595000"/>
    <n v="2015"/>
    <x v="3"/>
    <x v="112"/>
    <n v="0"/>
    <n v="0"/>
    <n v="0"/>
    <n v="0"/>
    <n v="0"/>
    <s v="N/A"/>
    <n v="0"/>
    <n v="0"/>
    <n v="0"/>
    <n v="0"/>
    <n v="0"/>
    <n v="0"/>
    <n v="0"/>
    <n v="0"/>
    <n v="0"/>
    <n v="0"/>
    <n v="0"/>
    <n v="0"/>
    <n v="0"/>
    <s v="HOUSING OPPORTUNITY FUND"/>
    <s v="HOF OPER VAL PATH FST 12"/>
    <s v="CONSLDTD ST HMLSS BLK GRN"/>
    <s v="FACILITIES MAINTENANCE AND OPERATIONS"/>
  </r>
  <r>
    <x v="1"/>
    <s v="1118309"/>
    <s v="000000"/>
    <x v="6"/>
    <s v="0000000"/>
    <n v="2015"/>
    <x v="0"/>
    <x v="6"/>
    <n v="0"/>
    <n v="0"/>
    <n v="0"/>
    <n v="0"/>
    <n v="0"/>
    <s v="N/A"/>
    <n v="0"/>
    <n v="0"/>
    <n v="0"/>
    <n v="0"/>
    <n v="0"/>
    <n v="0"/>
    <n v="0"/>
    <n v="0"/>
    <n v="0"/>
    <n v="0"/>
    <n v="0"/>
    <n v="0"/>
    <n v="0"/>
    <s v="HOUSING OPPORTUNITY FUND"/>
    <s v="HOF OPER SAFE HAB CHG GRANT 12"/>
    <s v="DEFAULT"/>
    <s v="Default"/>
  </r>
  <r>
    <x v="1"/>
    <s v="1118309"/>
    <s v="000000"/>
    <x v="9"/>
    <s v="0000000"/>
    <n v="2015"/>
    <x v="0"/>
    <x v="9"/>
    <n v="0"/>
    <n v="0"/>
    <n v="17565"/>
    <n v="0"/>
    <n v="-17565"/>
    <s v="N/A"/>
    <n v="0"/>
    <n v="0"/>
    <n v="0"/>
    <n v="0"/>
    <n v="0"/>
    <n v="0"/>
    <n v="17565"/>
    <n v="0"/>
    <n v="0"/>
    <n v="0"/>
    <n v="0"/>
    <n v="0"/>
    <n v="0"/>
    <s v="HOUSING OPPORTUNITY FUND"/>
    <s v="HOF OPER SAFE HAB CHG GRANT 12"/>
    <s v="DEFAULT"/>
    <s v="Default"/>
  </r>
  <r>
    <x v="1"/>
    <s v="1118309"/>
    <s v="000000"/>
    <x v="29"/>
    <s v="0000000"/>
    <n v="2015"/>
    <x v="1"/>
    <x v="29"/>
    <n v="0"/>
    <n v="0"/>
    <n v="-17565"/>
    <n v="0"/>
    <n v="17565"/>
    <s v="N/A"/>
    <n v="0"/>
    <n v="0"/>
    <n v="0"/>
    <n v="0"/>
    <n v="0"/>
    <n v="0"/>
    <n v="-17565"/>
    <n v="0"/>
    <n v="0"/>
    <n v="0"/>
    <n v="0"/>
    <n v="0"/>
    <n v="0"/>
    <s v="HOUSING OPPORTUNITY FUND"/>
    <s v="HOF OPER SAFE HAB CHG GRANT 12"/>
    <s v="DEFAULT"/>
    <s v="Default"/>
  </r>
  <r>
    <x v="1"/>
    <s v="1118309"/>
    <s v="351120"/>
    <x v="192"/>
    <s v="0000000"/>
    <n v="2015"/>
    <x v="4"/>
    <x v="191"/>
    <n v="0"/>
    <n v="0"/>
    <n v="0"/>
    <n v="0"/>
    <n v="0"/>
    <s v="N/A"/>
    <n v="0"/>
    <n v="0"/>
    <n v="0"/>
    <n v="0"/>
    <n v="0"/>
    <n v="0"/>
    <n v="0"/>
    <n v="0"/>
    <n v="0"/>
    <n v="0"/>
    <n v="0"/>
    <n v="0"/>
    <n v="0"/>
    <s v="HOUSING OPPORTUNITY FUND"/>
    <s v="HOF OPER SAFE HAB CHG GRANT 12"/>
    <s v="CONSLDTD ST HMLSS BLK GRN"/>
    <s v="Default"/>
  </r>
  <r>
    <x v="1"/>
    <s v="1118309"/>
    <s v="351120"/>
    <x v="112"/>
    <s v="5595000"/>
    <n v="2015"/>
    <x v="3"/>
    <x v="112"/>
    <n v="0"/>
    <n v="0"/>
    <n v="0"/>
    <n v="0"/>
    <n v="0"/>
    <s v="N/A"/>
    <n v="0"/>
    <n v="0"/>
    <n v="0"/>
    <n v="0"/>
    <n v="0"/>
    <n v="0"/>
    <n v="0"/>
    <n v="0"/>
    <n v="0"/>
    <n v="0"/>
    <n v="0"/>
    <n v="0"/>
    <n v="0"/>
    <s v="HOUSING OPPORTUNITY FUND"/>
    <s v="HOF OPER SAFE HAB CHG GRANT 12"/>
    <s v="CONSLDTD ST HMLSS BLK GRN"/>
    <s v="FACILITIES MAINTENANCE AND OPERATIONS"/>
  </r>
  <r>
    <x v="1"/>
    <s v="1118311"/>
    <s v="000000"/>
    <x v="6"/>
    <s v="0000000"/>
    <n v="2015"/>
    <x v="0"/>
    <x v="6"/>
    <n v="0"/>
    <n v="0"/>
    <n v="0"/>
    <n v="0"/>
    <n v="0"/>
    <s v="N/A"/>
    <n v="0"/>
    <n v="0"/>
    <n v="0"/>
    <n v="0"/>
    <n v="0"/>
    <n v="0"/>
    <n v="0"/>
    <n v="0"/>
    <n v="0"/>
    <n v="0"/>
    <n v="0"/>
    <n v="0"/>
    <n v="0"/>
    <s v="HOUSING OPPORTUNITY FUND"/>
    <s v="HOF OPER HEN ADMIN"/>
    <s v="DEFAULT"/>
    <s v="Default"/>
  </r>
  <r>
    <x v="1"/>
    <s v="1118311"/>
    <s v="000000"/>
    <x v="9"/>
    <s v="0000000"/>
    <n v="2015"/>
    <x v="0"/>
    <x v="9"/>
    <n v="0"/>
    <n v="0"/>
    <n v="8427.68"/>
    <n v="0"/>
    <n v="-8427.68"/>
    <s v="N/A"/>
    <n v="0"/>
    <n v="0"/>
    <n v="0"/>
    <n v="0"/>
    <n v="0"/>
    <n v="0"/>
    <n v="8427.68"/>
    <n v="0"/>
    <n v="0"/>
    <n v="0"/>
    <n v="0"/>
    <n v="0"/>
    <n v="0"/>
    <s v="HOUSING OPPORTUNITY FUND"/>
    <s v="HOF OPER HEN ADMIN"/>
    <s v="DEFAULT"/>
    <s v="Default"/>
  </r>
  <r>
    <x v="1"/>
    <s v="1118311"/>
    <s v="000000"/>
    <x v="29"/>
    <s v="0000000"/>
    <n v="2015"/>
    <x v="1"/>
    <x v="29"/>
    <n v="0"/>
    <n v="0"/>
    <n v="-8427.68"/>
    <n v="0"/>
    <n v="8427.68"/>
    <s v="N/A"/>
    <n v="0"/>
    <n v="0"/>
    <n v="0"/>
    <n v="0"/>
    <n v="0"/>
    <n v="0"/>
    <n v="-8427.68"/>
    <n v="0"/>
    <n v="0"/>
    <n v="0"/>
    <n v="0"/>
    <n v="0"/>
    <n v="0"/>
    <s v="HOUSING OPPORTUNITY FUND"/>
    <s v="HOF OPER HEN ADMIN"/>
    <s v="DEFAULT"/>
    <s v="Default"/>
  </r>
  <r>
    <x v="1"/>
    <s v="1118311"/>
    <s v="351121"/>
    <x v="193"/>
    <s v="0000000"/>
    <n v="2015"/>
    <x v="4"/>
    <x v="192"/>
    <n v="0"/>
    <n v="0"/>
    <n v="0"/>
    <n v="0"/>
    <n v="0"/>
    <s v="N/A"/>
    <n v="0"/>
    <n v="0"/>
    <n v="0"/>
    <n v="0"/>
    <n v="0"/>
    <n v="0"/>
    <n v="0"/>
    <n v="0"/>
    <n v="0"/>
    <n v="0"/>
    <n v="0"/>
    <n v="0"/>
    <n v="0"/>
    <s v="HOUSING OPPORTUNITY FUND"/>
    <s v="HOF OPER HEN ADMIN"/>
    <s v="HSNG AND ESSNTL NEEDS"/>
    <s v="Default"/>
  </r>
  <r>
    <x v="1"/>
    <s v="1118311"/>
    <s v="351121"/>
    <x v="38"/>
    <s v="5595000"/>
    <n v="2015"/>
    <x v="3"/>
    <x v="38"/>
    <n v="0"/>
    <n v="0"/>
    <n v="0"/>
    <n v="0"/>
    <n v="0"/>
    <s v="N/A"/>
    <n v="0"/>
    <n v="0"/>
    <n v="0"/>
    <n v="0"/>
    <n v="0"/>
    <n v="0"/>
    <n v="0"/>
    <n v="0"/>
    <n v="0"/>
    <n v="0"/>
    <n v="0"/>
    <n v="0"/>
    <n v="0"/>
    <s v="HOUSING OPPORTUNITY FUND"/>
    <s v="HOF OPER HEN ADMIN"/>
    <s v="HSNG AND ESSNTL NEEDS"/>
    <s v="FACILITIES MAINTENANCE AND OPERATIONS"/>
  </r>
  <r>
    <x v="1"/>
    <s v="1118311"/>
    <s v="351121"/>
    <x v="105"/>
    <s v="5595000"/>
    <n v="2015"/>
    <x v="3"/>
    <x v="105"/>
    <n v="0"/>
    <n v="0"/>
    <n v="0"/>
    <n v="0"/>
    <n v="0"/>
    <s v="N/A"/>
    <n v="0"/>
    <n v="0"/>
    <n v="0"/>
    <n v="0"/>
    <n v="0"/>
    <n v="0"/>
    <n v="0"/>
    <n v="0"/>
    <n v="0"/>
    <n v="0"/>
    <n v="0"/>
    <n v="0"/>
    <n v="0"/>
    <s v="HOUSING OPPORTUNITY FUND"/>
    <s v="HOF OPER HEN ADMIN"/>
    <s v="HSNG AND ESSNTL NEEDS"/>
    <s v="FACILITIES MAINTENANCE AND OPERATIONS"/>
  </r>
  <r>
    <x v="1"/>
    <s v="1118311"/>
    <s v="351121"/>
    <x v="70"/>
    <s v="5595000"/>
    <n v="2015"/>
    <x v="3"/>
    <x v="70"/>
    <n v="0"/>
    <n v="0"/>
    <n v="0"/>
    <n v="0"/>
    <n v="0"/>
    <s v="N/A"/>
    <n v="0"/>
    <n v="0"/>
    <n v="0"/>
    <n v="0"/>
    <n v="0"/>
    <n v="0"/>
    <n v="0"/>
    <n v="0"/>
    <n v="0"/>
    <n v="0"/>
    <n v="0"/>
    <n v="0"/>
    <n v="0"/>
    <s v="HOUSING OPPORTUNITY FUND"/>
    <s v="HOF OPER HEN ADMIN"/>
    <s v="HSNG AND ESSNTL NEEDS"/>
    <s v="FACILITIES MAINTENANCE AND OPERATIONS"/>
  </r>
  <r>
    <x v="1"/>
    <s v="1118311"/>
    <s v="351121"/>
    <x v="71"/>
    <s v="5595000"/>
    <n v="2015"/>
    <x v="3"/>
    <x v="71"/>
    <n v="0"/>
    <n v="0"/>
    <n v="0"/>
    <n v="0"/>
    <n v="0"/>
    <s v="N/A"/>
    <n v="0"/>
    <n v="0"/>
    <n v="0"/>
    <n v="0"/>
    <n v="0"/>
    <n v="0"/>
    <n v="0"/>
    <n v="0"/>
    <n v="0"/>
    <n v="0"/>
    <n v="0"/>
    <n v="0"/>
    <n v="0"/>
    <s v="HOUSING OPPORTUNITY FUND"/>
    <s v="HOF OPER HEN ADMIN"/>
    <s v="HSNG AND ESSNTL NEEDS"/>
    <s v="FACILITIES MAINTENANCE AND OPERATIONS"/>
  </r>
  <r>
    <x v="1"/>
    <s v="1118311"/>
    <s v="351121"/>
    <x v="72"/>
    <s v="5595000"/>
    <n v="2015"/>
    <x v="3"/>
    <x v="72"/>
    <n v="0"/>
    <n v="0"/>
    <n v="0"/>
    <n v="0"/>
    <n v="0"/>
    <s v="N/A"/>
    <n v="0"/>
    <n v="0"/>
    <n v="0"/>
    <n v="0"/>
    <n v="0"/>
    <n v="0"/>
    <n v="0"/>
    <n v="0"/>
    <n v="0"/>
    <n v="0"/>
    <n v="0"/>
    <n v="0"/>
    <n v="0"/>
    <s v="HOUSING OPPORTUNITY FUND"/>
    <s v="HOF OPER HEN ADMIN"/>
    <s v="HSNG AND ESSNTL NEEDS"/>
    <s v="FACILITIES MAINTENANCE AND OPERATIONS"/>
  </r>
  <r>
    <x v="1"/>
    <s v="1118311"/>
    <s v="351121"/>
    <x v="74"/>
    <s v="5595000"/>
    <n v="2015"/>
    <x v="3"/>
    <x v="74"/>
    <n v="0"/>
    <n v="0"/>
    <n v="0"/>
    <n v="0"/>
    <n v="0"/>
    <s v="N/A"/>
    <n v="0"/>
    <n v="0"/>
    <n v="0"/>
    <n v="0"/>
    <n v="0"/>
    <n v="0"/>
    <n v="0"/>
    <n v="0"/>
    <n v="0"/>
    <n v="0"/>
    <n v="0"/>
    <n v="0"/>
    <n v="0"/>
    <s v="HOUSING OPPORTUNITY FUND"/>
    <s v="HOF OPER HEN ADMIN"/>
    <s v="HSNG AND ESSNTL NEEDS"/>
    <s v="FACILITIES MAINTENANCE AND OPERATIONS"/>
  </r>
  <r>
    <x v="1"/>
    <s v="1118311"/>
    <s v="351121"/>
    <x v="110"/>
    <s v="5595000"/>
    <n v="2015"/>
    <x v="3"/>
    <x v="110"/>
    <n v="0"/>
    <n v="0"/>
    <n v="0"/>
    <n v="0"/>
    <n v="0"/>
    <s v="N/A"/>
    <n v="0"/>
    <n v="0"/>
    <n v="0"/>
    <n v="0"/>
    <n v="0"/>
    <n v="0"/>
    <n v="0"/>
    <n v="0"/>
    <n v="0"/>
    <n v="0"/>
    <n v="0"/>
    <n v="0"/>
    <n v="0"/>
    <s v="HOUSING OPPORTUNITY FUND"/>
    <s v="HOF OPER HEN ADMIN"/>
    <s v="HSNG AND ESSNTL NEEDS"/>
    <s v="FACILITIES MAINTENANCE AND OPERATIONS"/>
  </r>
  <r>
    <x v="1"/>
    <s v="1118311"/>
    <s v="351121"/>
    <x v="53"/>
    <s v="5595000"/>
    <n v="2015"/>
    <x v="3"/>
    <x v="53"/>
    <n v="0"/>
    <n v="0"/>
    <n v="0"/>
    <n v="0"/>
    <n v="0"/>
    <s v="N/A"/>
    <n v="0"/>
    <n v="0"/>
    <n v="0"/>
    <n v="0"/>
    <n v="0"/>
    <n v="0"/>
    <n v="0"/>
    <n v="0"/>
    <n v="0"/>
    <n v="0"/>
    <n v="0"/>
    <n v="0"/>
    <n v="0"/>
    <s v="HOUSING OPPORTUNITY FUND"/>
    <s v="HOF OPER HEN ADMIN"/>
    <s v="HSNG AND ESSNTL NEEDS"/>
    <s v="FACILITIES MAINTENANCE AND OPERATIONS"/>
  </r>
  <r>
    <x v="1"/>
    <s v="1118311"/>
    <s v="351121"/>
    <x v="54"/>
    <s v="5595000"/>
    <n v="2015"/>
    <x v="3"/>
    <x v="54"/>
    <n v="0"/>
    <n v="0"/>
    <n v="0"/>
    <n v="0"/>
    <n v="0"/>
    <s v="N/A"/>
    <n v="0"/>
    <n v="0"/>
    <n v="0"/>
    <n v="0"/>
    <n v="0"/>
    <n v="0"/>
    <n v="0"/>
    <n v="0"/>
    <n v="0"/>
    <n v="0"/>
    <n v="0"/>
    <n v="0"/>
    <n v="0"/>
    <s v="HOUSING OPPORTUNITY FUND"/>
    <s v="HOF OPER HEN ADMIN"/>
    <s v="HSNG AND ESSNTL NEEDS"/>
    <s v="FACILITIES MAINTENANCE AND OPERATIONS"/>
  </r>
  <r>
    <x v="1"/>
    <s v="1118312"/>
    <s v="000000"/>
    <x v="6"/>
    <s v="0000000"/>
    <n v="2015"/>
    <x v="0"/>
    <x v="6"/>
    <n v="0"/>
    <n v="0"/>
    <n v="0"/>
    <n v="0"/>
    <n v="0"/>
    <s v="N/A"/>
    <n v="0"/>
    <n v="0"/>
    <n v="0"/>
    <n v="0"/>
    <n v="0"/>
    <n v="0"/>
    <n v="0"/>
    <n v="0"/>
    <n v="0"/>
    <n v="0"/>
    <n v="0"/>
    <n v="0"/>
    <n v="0"/>
    <s v="HOUSING OPPORTUNITY FUND"/>
    <s v="HOF OPER HEN AGCY ADM"/>
    <s v="DEFAULT"/>
    <s v="Default"/>
  </r>
  <r>
    <x v="1"/>
    <s v="1118312"/>
    <s v="000000"/>
    <x v="9"/>
    <s v="0000000"/>
    <n v="2015"/>
    <x v="0"/>
    <x v="9"/>
    <n v="0"/>
    <n v="0"/>
    <n v="0"/>
    <n v="0"/>
    <n v="0"/>
    <s v="N/A"/>
    <n v="0"/>
    <n v="0"/>
    <n v="0"/>
    <n v="0"/>
    <n v="0"/>
    <n v="0"/>
    <n v="0"/>
    <n v="0"/>
    <n v="0"/>
    <n v="0"/>
    <n v="0"/>
    <n v="0"/>
    <n v="0"/>
    <s v="HOUSING OPPORTUNITY FUND"/>
    <s v="HOF OPER HEN AGCY ADM"/>
    <s v="DEFAULT"/>
    <s v="Default"/>
  </r>
  <r>
    <x v="1"/>
    <s v="1118312"/>
    <s v="000000"/>
    <x v="29"/>
    <s v="0000000"/>
    <n v="2015"/>
    <x v="1"/>
    <x v="29"/>
    <n v="0"/>
    <n v="0"/>
    <n v="0"/>
    <n v="0"/>
    <n v="0"/>
    <s v="N/A"/>
    <n v="0"/>
    <n v="0"/>
    <n v="0"/>
    <n v="0"/>
    <n v="0"/>
    <n v="0"/>
    <n v="0"/>
    <n v="0"/>
    <n v="0"/>
    <n v="0"/>
    <n v="0"/>
    <n v="0"/>
    <n v="0"/>
    <s v="HOUSING OPPORTUNITY FUND"/>
    <s v="HOF OPER HEN AGCY ADM"/>
    <s v="DEFAULT"/>
    <s v="Default"/>
  </r>
  <r>
    <x v="1"/>
    <s v="1118312"/>
    <s v="351121"/>
    <x v="193"/>
    <s v="0000000"/>
    <n v="2015"/>
    <x v="4"/>
    <x v="192"/>
    <n v="0"/>
    <n v="0"/>
    <n v="0"/>
    <n v="0"/>
    <n v="0"/>
    <s v="N/A"/>
    <n v="0"/>
    <n v="0"/>
    <n v="0"/>
    <n v="0"/>
    <n v="0"/>
    <n v="0"/>
    <n v="0"/>
    <n v="0"/>
    <n v="0"/>
    <n v="0"/>
    <n v="0"/>
    <n v="0"/>
    <n v="0"/>
    <s v="HOUSING OPPORTUNITY FUND"/>
    <s v="HOF OPER HEN AGCY ADM"/>
    <s v="HSNG AND ESSNTL NEEDS"/>
    <s v="Default"/>
  </r>
  <r>
    <x v="1"/>
    <s v="1118312"/>
    <s v="351121"/>
    <x v="112"/>
    <s v="5595000"/>
    <n v="2015"/>
    <x v="3"/>
    <x v="112"/>
    <n v="0"/>
    <n v="0"/>
    <n v="0"/>
    <n v="0"/>
    <n v="0"/>
    <s v="N/A"/>
    <n v="0"/>
    <n v="0"/>
    <n v="0"/>
    <n v="0"/>
    <n v="0"/>
    <n v="0"/>
    <n v="0"/>
    <n v="0"/>
    <n v="0"/>
    <n v="0"/>
    <n v="0"/>
    <n v="0"/>
    <n v="0"/>
    <s v="HOUSING OPPORTUNITY FUND"/>
    <s v="HOF OPER HEN AGCY ADM"/>
    <s v="HSNG AND ESSNTL NEEDS"/>
    <s v="FACILITIES MAINTENANCE AND OPERATIONS"/>
  </r>
  <r>
    <x v="1"/>
    <s v="1118313"/>
    <s v="000000"/>
    <x v="6"/>
    <s v="0000000"/>
    <n v="2015"/>
    <x v="0"/>
    <x v="6"/>
    <n v="0"/>
    <n v="0"/>
    <n v="0"/>
    <n v="0"/>
    <n v="0"/>
    <s v="N/A"/>
    <n v="0"/>
    <n v="0"/>
    <n v="0"/>
    <n v="0"/>
    <n v="0"/>
    <n v="0"/>
    <n v="0"/>
    <n v="0"/>
    <n v="0"/>
    <n v="0"/>
    <n v="0"/>
    <n v="0"/>
    <n v="0"/>
    <s v="HOUSING OPPORTUNITY FUND"/>
    <s v="HOF OPER HEN ESSENTIAL NEEDS"/>
    <s v="DEFAULT"/>
    <s v="Default"/>
  </r>
  <r>
    <x v="1"/>
    <s v="1118313"/>
    <s v="000000"/>
    <x v="9"/>
    <s v="0000000"/>
    <n v="2015"/>
    <x v="0"/>
    <x v="9"/>
    <n v="0"/>
    <n v="0"/>
    <n v="0"/>
    <n v="0"/>
    <n v="0"/>
    <s v="N/A"/>
    <n v="0"/>
    <n v="0"/>
    <n v="0"/>
    <n v="0"/>
    <n v="0"/>
    <n v="0"/>
    <n v="0"/>
    <n v="0"/>
    <n v="0"/>
    <n v="0"/>
    <n v="0"/>
    <n v="0"/>
    <n v="0"/>
    <s v="HOUSING OPPORTUNITY FUND"/>
    <s v="HOF OPER HEN ESSENTIAL NEEDS"/>
    <s v="DEFAULT"/>
    <s v="Default"/>
  </r>
  <r>
    <x v="1"/>
    <s v="1118313"/>
    <s v="000000"/>
    <x v="29"/>
    <s v="0000000"/>
    <n v="2015"/>
    <x v="1"/>
    <x v="29"/>
    <n v="0"/>
    <n v="0"/>
    <n v="0"/>
    <n v="0"/>
    <n v="0"/>
    <s v="N/A"/>
    <n v="0"/>
    <n v="0"/>
    <n v="0"/>
    <n v="0"/>
    <n v="0"/>
    <n v="0"/>
    <n v="0"/>
    <n v="0"/>
    <n v="0"/>
    <n v="0"/>
    <n v="0"/>
    <n v="0"/>
    <n v="0"/>
    <s v="HOUSING OPPORTUNITY FUND"/>
    <s v="HOF OPER HEN ESSENTIAL NEEDS"/>
    <s v="DEFAULT"/>
    <s v="Default"/>
  </r>
  <r>
    <x v="1"/>
    <s v="1118313"/>
    <s v="351121"/>
    <x v="193"/>
    <s v="0000000"/>
    <n v="2015"/>
    <x v="4"/>
    <x v="192"/>
    <n v="0"/>
    <n v="0"/>
    <n v="0"/>
    <n v="0"/>
    <n v="0"/>
    <s v="N/A"/>
    <n v="0"/>
    <n v="0"/>
    <n v="0"/>
    <n v="0"/>
    <n v="0"/>
    <n v="0"/>
    <n v="0"/>
    <n v="0"/>
    <n v="0"/>
    <n v="0"/>
    <n v="0"/>
    <n v="0"/>
    <n v="0"/>
    <s v="HOUSING OPPORTUNITY FUND"/>
    <s v="HOF OPER HEN ESSENTIAL NEEDS"/>
    <s v="HSNG AND ESSNTL NEEDS"/>
    <s v="Default"/>
  </r>
  <r>
    <x v="1"/>
    <s v="1118313"/>
    <s v="351121"/>
    <x v="105"/>
    <s v="5595000"/>
    <n v="2015"/>
    <x v="3"/>
    <x v="105"/>
    <n v="0"/>
    <n v="0"/>
    <n v="0"/>
    <n v="0"/>
    <n v="0"/>
    <s v="N/A"/>
    <n v="0"/>
    <n v="0"/>
    <n v="0"/>
    <n v="0"/>
    <n v="0"/>
    <n v="0"/>
    <n v="0"/>
    <n v="0"/>
    <n v="0"/>
    <n v="0"/>
    <n v="0"/>
    <n v="0"/>
    <n v="0"/>
    <s v="HOUSING OPPORTUNITY FUND"/>
    <s v="HOF OPER HEN ESSENTIAL NEEDS"/>
    <s v="HSNG AND ESSNTL NEEDS"/>
    <s v="FACILITIES MAINTENANCE AND OPERATIONS"/>
  </r>
  <r>
    <x v="1"/>
    <s v="1118313"/>
    <s v="351121"/>
    <x v="70"/>
    <s v="5595000"/>
    <n v="2015"/>
    <x v="3"/>
    <x v="70"/>
    <n v="0"/>
    <n v="0"/>
    <n v="0"/>
    <n v="0"/>
    <n v="0"/>
    <s v="N/A"/>
    <n v="0"/>
    <n v="0"/>
    <n v="0"/>
    <n v="0"/>
    <n v="0"/>
    <n v="0"/>
    <n v="0"/>
    <n v="0"/>
    <n v="0"/>
    <n v="0"/>
    <n v="0"/>
    <n v="0"/>
    <n v="0"/>
    <s v="HOUSING OPPORTUNITY FUND"/>
    <s v="HOF OPER HEN ESSENTIAL NEEDS"/>
    <s v="HSNG AND ESSNTL NEEDS"/>
    <s v="FACILITIES MAINTENANCE AND OPERATIONS"/>
  </r>
  <r>
    <x v="1"/>
    <s v="1118313"/>
    <s v="351121"/>
    <x v="71"/>
    <s v="5595000"/>
    <n v="2015"/>
    <x v="3"/>
    <x v="71"/>
    <n v="0"/>
    <n v="0"/>
    <n v="0"/>
    <n v="0"/>
    <n v="0"/>
    <s v="N/A"/>
    <n v="0"/>
    <n v="0"/>
    <n v="0"/>
    <n v="0"/>
    <n v="0"/>
    <n v="0"/>
    <n v="0"/>
    <n v="0"/>
    <n v="0"/>
    <n v="0"/>
    <n v="0"/>
    <n v="0"/>
    <n v="0"/>
    <s v="HOUSING OPPORTUNITY FUND"/>
    <s v="HOF OPER HEN ESSENTIAL NEEDS"/>
    <s v="HSNG AND ESSNTL NEEDS"/>
    <s v="FACILITIES MAINTENANCE AND OPERATIONS"/>
  </r>
  <r>
    <x v="1"/>
    <s v="1118313"/>
    <s v="351121"/>
    <x v="72"/>
    <s v="5595000"/>
    <n v="2015"/>
    <x v="3"/>
    <x v="72"/>
    <n v="0"/>
    <n v="0"/>
    <n v="0"/>
    <n v="0"/>
    <n v="0"/>
    <s v="N/A"/>
    <n v="0"/>
    <n v="0"/>
    <n v="0"/>
    <n v="0"/>
    <n v="0"/>
    <n v="0"/>
    <n v="0"/>
    <n v="0"/>
    <n v="0"/>
    <n v="0"/>
    <n v="0"/>
    <n v="0"/>
    <n v="0"/>
    <s v="HOUSING OPPORTUNITY FUND"/>
    <s v="HOF OPER HEN ESSENTIAL NEEDS"/>
    <s v="HSNG AND ESSNTL NEEDS"/>
    <s v="FACILITIES MAINTENANCE AND OPERATIONS"/>
  </r>
  <r>
    <x v="1"/>
    <s v="1118313"/>
    <s v="351121"/>
    <x v="112"/>
    <s v="5595000"/>
    <n v="2015"/>
    <x v="3"/>
    <x v="112"/>
    <n v="0"/>
    <n v="0"/>
    <n v="0"/>
    <n v="0"/>
    <n v="0"/>
    <s v="N/A"/>
    <n v="0"/>
    <n v="0"/>
    <n v="0"/>
    <n v="0"/>
    <n v="0"/>
    <n v="0"/>
    <n v="0"/>
    <n v="0"/>
    <n v="0"/>
    <n v="0"/>
    <n v="0"/>
    <n v="0"/>
    <n v="0"/>
    <s v="HOUSING OPPORTUNITY FUND"/>
    <s v="HOF OPER HEN ESSENTIAL NEEDS"/>
    <s v="HSNG AND ESSNTL NEEDS"/>
    <s v="FACILITIES MAINTENANCE AND OPERATIONS"/>
  </r>
  <r>
    <x v="1"/>
    <s v="1118314"/>
    <s v="000000"/>
    <x v="6"/>
    <s v="0000000"/>
    <n v="2015"/>
    <x v="0"/>
    <x v="6"/>
    <n v="0"/>
    <n v="0"/>
    <n v="0"/>
    <n v="0"/>
    <n v="0"/>
    <s v="N/A"/>
    <n v="0"/>
    <n v="0"/>
    <n v="0"/>
    <n v="0"/>
    <n v="0"/>
    <n v="0"/>
    <n v="0"/>
    <n v="0"/>
    <n v="0"/>
    <n v="0"/>
    <n v="0"/>
    <n v="0"/>
    <n v="0"/>
    <s v="HOUSING OPPORTUNITY FUND"/>
    <s v="HOF OPER HEN OPERATIONS"/>
    <s v="DEFAULT"/>
    <s v="Default"/>
  </r>
  <r>
    <x v="1"/>
    <s v="1118314"/>
    <s v="000000"/>
    <x v="9"/>
    <s v="0000000"/>
    <n v="2015"/>
    <x v="0"/>
    <x v="9"/>
    <n v="0"/>
    <n v="0"/>
    <n v="0"/>
    <n v="0"/>
    <n v="0"/>
    <s v="N/A"/>
    <n v="0"/>
    <n v="0"/>
    <n v="0"/>
    <n v="0"/>
    <n v="0"/>
    <n v="0"/>
    <n v="0"/>
    <n v="0"/>
    <n v="0"/>
    <n v="0"/>
    <n v="0"/>
    <n v="0"/>
    <n v="0"/>
    <s v="HOUSING OPPORTUNITY FUND"/>
    <s v="HOF OPER HEN OPERATIONS"/>
    <s v="DEFAULT"/>
    <s v="Default"/>
  </r>
  <r>
    <x v="1"/>
    <s v="1118314"/>
    <s v="000000"/>
    <x v="29"/>
    <s v="0000000"/>
    <n v="2015"/>
    <x v="1"/>
    <x v="29"/>
    <n v="0"/>
    <n v="0"/>
    <n v="0"/>
    <n v="0"/>
    <n v="0"/>
    <s v="N/A"/>
    <n v="0"/>
    <n v="0"/>
    <n v="0"/>
    <n v="0"/>
    <n v="0"/>
    <n v="0"/>
    <n v="0"/>
    <n v="0"/>
    <n v="0"/>
    <n v="0"/>
    <n v="0"/>
    <n v="0"/>
    <n v="0"/>
    <s v="HOUSING OPPORTUNITY FUND"/>
    <s v="HOF OPER HEN OPERATIONS"/>
    <s v="DEFAULT"/>
    <s v="Default"/>
  </r>
  <r>
    <x v="1"/>
    <s v="1118314"/>
    <s v="351121"/>
    <x v="193"/>
    <s v="0000000"/>
    <n v="2015"/>
    <x v="4"/>
    <x v="192"/>
    <n v="0"/>
    <n v="0"/>
    <n v="0"/>
    <n v="0"/>
    <n v="0"/>
    <s v="N/A"/>
    <n v="0"/>
    <n v="0"/>
    <n v="0"/>
    <n v="0"/>
    <n v="0"/>
    <n v="0"/>
    <n v="0"/>
    <n v="0"/>
    <n v="0"/>
    <n v="0"/>
    <n v="0"/>
    <n v="0"/>
    <n v="0"/>
    <s v="HOUSING OPPORTUNITY FUND"/>
    <s v="HOF OPER HEN OPERATIONS"/>
    <s v="HSNG AND ESSNTL NEEDS"/>
    <s v="Default"/>
  </r>
  <r>
    <x v="1"/>
    <s v="1118314"/>
    <s v="351121"/>
    <x v="112"/>
    <s v="5595000"/>
    <n v="2015"/>
    <x v="3"/>
    <x v="112"/>
    <n v="0"/>
    <n v="0"/>
    <n v="0"/>
    <n v="0"/>
    <n v="0"/>
    <s v="N/A"/>
    <n v="0"/>
    <n v="0"/>
    <n v="0"/>
    <n v="0"/>
    <n v="0"/>
    <n v="0"/>
    <n v="0"/>
    <n v="0"/>
    <n v="0"/>
    <n v="0"/>
    <n v="0"/>
    <n v="0"/>
    <n v="0"/>
    <s v="HOUSING OPPORTUNITY FUND"/>
    <s v="HOF OPER HEN OPERATIONS"/>
    <s v="HSNG AND ESSNTL NEEDS"/>
    <s v="FACILITIES MAINTENANCE AND OPERATIONS"/>
  </r>
  <r>
    <x v="1"/>
    <s v="1118316"/>
    <s v="000000"/>
    <x v="6"/>
    <s v="0000000"/>
    <n v="2015"/>
    <x v="0"/>
    <x v="6"/>
    <n v="0"/>
    <n v="0"/>
    <n v="0"/>
    <n v="0"/>
    <n v="0"/>
    <s v="N/A"/>
    <n v="0"/>
    <n v="0"/>
    <n v="0"/>
    <n v="0"/>
    <n v="0"/>
    <n v="0"/>
    <n v="0"/>
    <n v="0"/>
    <n v="0"/>
    <n v="0"/>
    <n v="0"/>
    <n v="0"/>
    <n v="0"/>
    <s v="HOUSING OPPORTUNITY FUND"/>
    <s v="HOF OPER HEN RENT/UTILITIES"/>
    <s v="DEFAULT"/>
    <s v="Default"/>
  </r>
  <r>
    <x v="1"/>
    <s v="1118316"/>
    <s v="000000"/>
    <x v="9"/>
    <s v="0000000"/>
    <n v="2015"/>
    <x v="0"/>
    <x v="9"/>
    <n v="0"/>
    <n v="0"/>
    <n v="0"/>
    <n v="0"/>
    <n v="0"/>
    <s v="N/A"/>
    <n v="0"/>
    <n v="0"/>
    <n v="0"/>
    <n v="0"/>
    <n v="0"/>
    <n v="0"/>
    <n v="0"/>
    <n v="0"/>
    <n v="0"/>
    <n v="0"/>
    <n v="0"/>
    <n v="0"/>
    <n v="0"/>
    <s v="HOUSING OPPORTUNITY FUND"/>
    <s v="HOF OPER HEN RENT/UTILITIES"/>
    <s v="DEFAULT"/>
    <s v="Default"/>
  </r>
  <r>
    <x v="1"/>
    <s v="1118316"/>
    <s v="000000"/>
    <x v="29"/>
    <s v="0000000"/>
    <n v="2015"/>
    <x v="1"/>
    <x v="29"/>
    <n v="0"/>
    <n v="0"/>
    <n v="0"/>
    <n v="0"/>
    <n v="0"/>
    <s v="N/A"/>
    <n v="0"/>
    <n v="0"/>
    <n v="0"/>
    <n v="0"/>
    <n v="0"/>
    <n v="0"/>
    <n v="0"/>
    <n v="0"/>
    <n v="0"/>
    <n v="0"/>
    <n v="0"/>
    <n v="0"/>
    <n v="0"/>
    <s v="HOUSING OPPORTUNITY FUND"/>
    <s v="HOF OPER HEN RENT/UTILITIES"/>
    <s v="DEFAULT"/>
    <s v="Default"/>
  </r>
  <r>
    <x v="1"/>
    <s v="1118316"/>
    <s v="351121"/>
    <x v="193"/>
    <s v="0000000"/>
    <n v="2015"/>
    <x v="4"/>
    <x v="192"/>
    <n v="0"/>
    <n v="0"/>
    <n v="0"/>
    <n v="0"/>
    <n v="0"/>
    <s v="N/A"/>
    <n v="0"/>
    <n v="0"/>
    <n v="0"/>
    <n v="0"/>
    <n v="0"/>
    <n v="0"/>
    <n v="0"/>
    <n v="0"/>
    <n v="0"/>
    <n v="0"/>
    <n v="0"/>
    <n v="0"/>
    <n v="0"/>
    <s v="HOUSING OPPORTUNITY FUND"/>
    <s v="HOF OPER HEN RENT/UTILITIES"/>
    <s v="HSNG AND ESSNTL NEEDS"/>
    <s v="Default"/>
  </r>
  <r>
    <x v="1"/>
    <s v="1118316"/>
    <s v="351121"/>
    <x v="112"/>
    <s v="5595000"/>
    <n v="2015"/>
    <x v="3"/>
    <x v="112"/>
    <n v="0"/>
    <n v="0"/>
    <n v="0"/>
    <n v="0"/>
    <n v="0"/>
    <s v="N/A"/>
    <n v="0"/>
    <n v="0"/>
    <n v="0"/>
    <n v="0"/>
    <n v="0"/>
    <n v="0"/>
    <n v="0"/>
    <n v="0"/>
    <n v="0"/>
    <n v="0"/>
    <n v="0"/>
    <n v="0"/>
    <n v="0"/>
    <s v="HOUSING OPPORTUNITY FUND"/>
    <s v="HOF OPER HEN RENT/UTILITIES"/>
    <s v="HSNG AND ESSNTL NEEDS"/>
    <s v="FACILITIES MAINTENANCE AND OPERATIONS"/>
  </r>
  <r>
    <x v="1"/>
    <s v="1118317"/>
    <s v="000000"/>
    <x v="6"/>
    <s v="0000000"/>
    <n v="2015"/>
    <x v="0"/>
    <x v="6"/>
    <n v="0"/>
    <n v="0"/>
    <n v="0"/>
    <n v="0"/>
    <n v="0"/>
    <s v="N/A"/>
    <n v="0"/>
    <n v="0"/>
    <n v="0"/>
    <n v="0"/>
    <n v="0"/>
    <n v="0"/>
    <n v="0"/>
    <n v="0"/>
    <n v="0"/>
    <n v="0"/>
    <n v="0"/>
    <n v="0"/>
    <n v="0"/>
    <s v="HOUSING OPPORTUNITY FUND"/>
    <s v="HOF OPER HEN LANDLORD STABLITY"/>
    <s v="DEFAULT"/>
    <s v="Default"/>
  </r>
  <r>
    <x v="1"/>
    <s v="1118317"/>
    <s v="000000"/>
    <x v="9"/>
    <s v="0000000"/>
    <n v="2015"/>
    <x v="0"/>
    <x v="9"/>
    <n v="0"/>
    <n v="0"/>
    <n v="0"/>
    <n v="0"/>
    <n v="0"/>
    <s v="N/A"/>
    <n v="0"/>
    <n v="0"/>
    <n v="0"/>
    <n v="0"/>
    <n v="0"/>
    <n v="0"/>
    <n v="0"/>
    <n v="0"/>
    <n v="0"/>
    <n v="0"/>
    <n v="0"/>
    <n v="0"/>
    <n v="0"/>
    <s v="HOUSING OPPORTUNITY FUND"/>
    <s v="HOF OPER HEN LANDLORD STABLITY"/>
    <s v="DEFAULT"/>
    <s v="Default"/>
  </r>
  <r>
    <x v="1"/>
    <s v="1118317"/>
    <s v="000000"/>
    <x v="29"/>
    <s v="0000000"/>
    <n v="2015"/>
    <x v="1"/>
    <x v="29"/>
    <n v="0"/>
    <n v="0"/>
    <n v="0"/>
    <n v="0"/>
    <n v="0"/>
    <s v="N/A"/>
    <n v="0"/>
    <n v="0"/>
    <n v="0"/>
    <n v="0"/>
    <n v="0"/>
    <n v="0"/>
    <n v="0"/>
    <n v="0"/>
    <n v="0"/>
    <n v="0"/>
    <n v="0"/>
    <n v="0"/>
    <n v="0"/>
    <s v="HOUSING OPPORTUNITY FUND"/>
    <s v="HOF OPER HEN LANDLORD STABLITY"/>
    <s v="DEFAULT"/>
    <s v="Default"/>
  </r>
  <r>
    <x v="1"/>
    <s v="1118317"/>
    <s v="351121"/>
    <x v="193"/>
    <s v="0000000"/>
    <n v="2015"/>
    <x v="4"/>
    <x v="192"/>
    <n v="0"/>
    <n v="0"/>
    <n v="0"/>
    <n v="0"/>
    <n v="0"/>
    <s v="N/A"/>
    <n v="0"/>
    <n v="0"/>
    <n v="0"/>
    <n v="0"/>
    <n v="0"/>
    <n v="0"/>
    <n v="0"/>
    <n v="0"/>
    <n v="0"/>
    <n v="0"/>
    <n v="0"/>
    <n v="0"/>
    <n v="0"/>
    <s v="HOUSING OPPORTUNITY FUND"/>
    <s v="HOF OPER HEN LANDLORD STABLITY"/>
    <s v="HSNG AND ESSNTL NEEDS"/>
    <s v="Default"/>
  </r>
  <r>
    <x v="1"/>
    <s v="1118317"/>
    <s v="351121"/>
    <x v="112"/>
    <s v="5595000"/>
    <n v="2015"/>
    <x v="3"/>
    <x v="112"/>
    <n v="0"/>
    <n v="0"/>
    <n v="0"/>
    <n v="0"/>
    <n v="0"/>
    <s v="N/A"/>
    <n v="0"/>
    <n v="0"/>
    <n v="0"/>
    <n v="0"/>
    <n v="0"/>
    <n v="0"/>
    <n v="0"/>
    <n v="0"/>
    <n v="0"/>
    <n v="0"/>
    <n v="0"/>
    <n v="0"/>
    <n v="0"/>
    <s v="HOUSING OPPORTUNITY FUND"/>
    <s v="HOF OPER HEN LANDLORD STABLITY"/>
    <s v="HSNG AND ESSNTL NEEDS"/>
    <s v="FACILITIES MAINTENANCE AND OPERATIONS"/>
  </r>
  <r>
    <x v="1"/>
    <s v="1118319"/>
    <s v="351202"/>
    <x v="38"/>
    <s v="5592000"/>
    <n v="2015"/>
    <x v="3"/>
    <x v="38"/>
    <n v="0"/>
    <n v="0"/>
    <n v="30802.080000000002"/>
    <n v="0"/>
    <n v="-30802.080000000002"/>
    <s v="N/A"/>
    <n v="3236.3"/>
    <n v="3121.85"/>
    <n v="3538.09"/>
    <n v="3496.4500000000003"/>
    <n v="3527.67"/>
    <n v="3496.44"/>
    <n v="4276.8999999999996"/>
    <n v="2840.87"/>
    <n v="3465.2200000000003"/>
    <n v="3631.73"/>
    <n v="3298.73"/>
    <n v="-7128.17"/>
    <n v="0"/>
    <s v="HOUSING OPPORTUNITY FUND"/>
    <s v="HOF OPER FUND ADMINISTRATION"/>
    <s v="OTHER HOF-ADMIN"/>
    <s v="HOUSING AND COMMUNITY SERVICES"/>
  </r>
  <r>
    <x v="1"/>
    <s v="1118319"/>
    <s v="351202"/>
    <x v="38"/>
    <s v="5595000"/>
    <n v="2015"/>
    <x v="3"/>
    <x v="38"/>
    <n v="0"/>
    <n v="0"/>
    <n v="0"/>
    <n v="0"/>
    <n v="0"/>
    <s v="N/A"/>
    <n v="0"/>
    <n v="0"/>
    <n v="0"/>
    <n v="0"/>
    <n v="0"/>
    <n v="0"/>
    <n v="0"/>
    <n v="0"/>
    <n v="0"/>
    <n v="0"/>
    <n v="0"/>
    <n v="0"/>
    <n v="0"/>
    <s v="HOUSING OPPORTUNITY FUND"/>
    <s v="HOF OPER FUND ADMINISTRATION"/>
    <s v="OTHER HOF-ADMIN"/>
    <s v="FACILITIES MAINTENANCE AND OPERATIONS"/>
  </r>
  <r>
    <x v="1"/>
    <s v="1118319"/>
    <s v="351202"/>
    <x v="56"/>
    <s v="5595000"/>
    <n v="2015"/>
    <x v="3"/>
    <x v="56"/>
    <n v="0"/>
    <n v="0"/>
    <n v="0"/>
    <n v="0"/>
    <n v="0"/>
    <s v="N/A"/>
    <n v="0"/>
    <n v="0"/>
    <n v="0"/>
    <n v="0"/>
    <n v="0"/>
    <n v="0"/>
    <n v="0"/>
    <n v="0"/>
    <n v="0"/>
    <n v="0"/>
    <n v="0"/>
    <n v="0"/>
    <n v="0"/>
    <s v="HOUSING OPPORTUNITY FUND"/>
    <s v="HOF OPER FUND ADMINISTRATION"/>
    <s v="OTHER HOF-ADMIN"/>
    <s v="FACILITIES MAINTENANCE AND OPERATIONS"/>
  </r>
  <r>
    <x v="1"/>
    <s v="1118319"/>
    <s v="351202"/>
    <x v="105"/>
    <s v="5595000"/>
    <n v="2015"/>
    <x v="3"/>
    <x v="105"/>
    <n v="0"/>
    <n v="0"/>
    <n v="0"/>
    <n v="0"/>
    <n v="0"/>
    <s v="N/A"/>
    <n v="0"/>
    <n v="0"/>
    <n v="0"/>
    <n v="0"/>
    <n v="0"/>
    <n v="0"/>
    <n v="0"/>
    <n v="0"/>
    <n v="0"/>
    <n v="0"/>
    <n v="0"/>
    <n v="0"/>
    <n v="0"/>
    <s v="HOUSING OPPORTUNITY FUND"/>
    <s v="HOF OPER FUND ADMINISTRATION"/>
    <s v="OTHER HOF-ADMIN"/>
    <s v="FACILITIES MAINTENANCE AND OPERATIONS"/>
  </r>
  <r>
    <x v="1"/>
    <s v="1118319"/>
    <s v="351202"/>
    <x v="70"/>
    <s v="5592000"/>
    <n v="2015"/>
    <x v="3"/>
    <x v="70"/>
    <n v="0"/>
    <n v="0"/>
    <n v="6784.88"/>
    <n v="0"/>
    <n v="-6784.88"/>
    <s v="N/A"/>
    <n v="0"/>
    <n v="0"/>
    <n v="2104.06"/>
    <n v="795.08"/>
    <n v="0"/>
    <n v="1633.4"/>
    <n v="0"/>
    <n v="0"/>
    <n v="1264.3800000000001"/>
    <n v="1670.66"/>
    <n v="0"/>
    <n v="-682.7"/>
    <n v="0"/>
    <s v="HOUSING OPPORTUNITY FUND"/>
    <s v="HOF OPER FUND ADMINISTRATION"/>
    <s v="OTHER HOF-ADMIN"/>
    <s v="HOUSING AND COMMUNITY SERVICES"/>
  </r>
  <r>
    <x v="1"/>
    <s v="1118319"/>
    <s v="351202"/>
    <x v="70"/>
    <s v="5595000"/>
    <n v="2015"/>
    <x v="3"/>
    <x v="70"/>
    <n v="0"/>
    <n v="0"/>
    <n v="0"/>
    <n v="0"/>
    <n v="0"/>
    <s v="N/A"/>
    <n v="0"/>
    <n v="0"/>
    <n v="0"/>
    <n v="0"/>
    <n v="0"/>
    <n v="0"/>
    <n v="0"/>
    <n v="0"/>
    <n v="0"/>
    <n v="0"/>
    <n v="0"/>
    <n v="0"/>
    <n v="0"/>
    <s v="HOUSING OPPORTUNITY FUND"/>
    <s v="HOF OPER FUND ADMINISTRATION"/>
    <s v="OTHER HOF-ADMIN"/>
    <s v="FACILITIES MAINTENANCE AND OPERATIONS"/>
  </r>
  <r>
    <x v="1"/>
    <s v="1118319"/>
    <s v="351202"/>
    <x v="71"/>
    <s v="5592000"/>
    <n v="2015"/>
    <x v="3"/>
    <x v="71"/>
    <n v="0"/>
    <n v="0"/>
    <n v="2290.7600000000002"/>
    <n v="0"/>
    <n v="-2290.7600000000002"/>
    <s v="N/A"/>
    <n v="0"/>
    <n v="0"/>
    <n v="613.81000000000006"/>
    <n v="399.45"/>
    <n v="0"/>
    <n v="548.41"/>
    <n v="0"/>
    <n v="0"/>
    <n v="530.82000000000005"/>
    <n v="418.59000000000003"/>
    <n v="0"/>
    <n v="-220.32"/>
    <n v="0"/>
    <s v="HOUSING OPPORTUNITY FUND"/>
    <s v="HOF OPER FUND ADMINISTRATION"/>
    <s v="OTHER HOF-ADMIN"/>
    <s v="HOUSING AND COMMUNITY SERVICES"/>
  </r>
  <r>
    <x v="1"/>
    <s v="1118319"/>
    <s v="351202"/>
    <x v="71"/>
    <s v="5595000"/>
    <n v="2015"/>
    <x v="3"/>
    <x v="71"/>
    <n v="0"/>
    <n v="0"/>
    <n v="0"/>
    <n v="0"/>
    <n v="0"/>
    <s v="N/A"/>
    <n v="0"/>
    <n v="0"/>
    <n v="0"/>
    <n v="0"/>
    <n v="0"/>
    <n v="0"/>
    <n v="0"/>
    <n v="0"/>
    <n v="0"/>
    <n v="0"/>
    <n v="0"/>
    <n v="0"/>
    <n v="0"/>
    <s v="HOUSING OPPORTUNITY FUND"/>
    <s v="HOF OPER FUND ADMINISTRATION"/>
    <s v="OTHER HOF-ADMIN"/>
    <s v="FACILITIES MAINTENANCE AND OPERATIONS"/>
  </r>
  <r>
    <x v="1"/>
    <s v="1118319"/>
    <s v="351202"/>
    <x v="72"/>
    <s v="5592000"/>
    <n v="2015"/>
    <x v="3"/>
    <x v="72"/>
    <n v="0"/>
    <n v="0"/>
    <n v="3058.34"/>
    <n v="0"/>
    <n v="-3058.34"/>
    <s v="N/A"/>
    <n v="0"/>
    <n v="0"/>
    <n v="742.84"/>
    <n v="483.03000000000003"/>
    <n v="0"/>
    <n v="663.41"/>
    <n v="0"/>
    <n v="0"/>
    <n v="761.04"/>
    <n v="614.28"/>
    <n v="0"/>
    <n v="-206.26"/>
    <n v="0"/>
    <s v="HOUSING OPPORTUNITY FUND"/>
    <s v="HOF OPER FUND ADMINISTRATION"/>
    <s v="OTHER HOF-ADMIN"/>
    <s v="HOUSING AND COMMUNITY SERVICES"/>
  </r>
  <r>
    <x v="1"/>
    <s v="1118319"/>
    <s v="351202"/>
    <x v="72"/>
    <s v="5595000"/>
    <n v="2015"/>
    <x v="3"/>
    <x v="72"/>
    <n v="0"/>
    <n v="0"/>
    <n v="0"/>
    <n v="0"/>
    <n v="0"/>
    <s v="N/A"/>
    <n v="0"/>
    <n v="0"/>
    <n v="0"/>
    <n v="0"/>
    <n v="0"/>
    <n v="0"/>
    <n v="0"/>
    <n v="0"/>
    <n v="0"/>
    <n v="0"/>
    <n v="0"/>
    <n v="0"/>
    <n v="0"/>
    <s v="HOUSING OPPORTUNITY FUND"/>
    <s v="HOF OPER FUND ADMINISTRATION"/>
    <s v="OTHER HOF-ADMIN"/>
    <s v="FACILITIES MAINTENANCE AND OPERATIONS"/>
  </r>
  <r>
    <x v="1"/>
    <s v="1118319"/>
    <s v="351202"/>
    <x v="73"/>
    <s v="5592000"/>
    <n v="2015"/>
    <x v="3"/>
    <x v="73"/>
    <n v="0"/>
    <n v="0"/>
    <n v="0"/>
    <n v="0"/>
    <n v="0"/>
    <s v="N/A"/>
    <n v="0"/>
    <n v="0"/>
    <n v="0"/>
    <n v="0"/>
    <n v="0"/>
    <n v="0"/>
    <n v="0"/>
    <n v="0"/>
    <n v="0"/>
    <n v="0"/>
    <n v="0"/>
    <n v="0"/>
    <n v="0"/>
    <s v="HOUSING OPPORTUNITY FUND"/>
    <s v="HOF OPER FUND ADMINISTRATION"/>
    <s v="OTHER HOF-ADMIN"/>
    <s v="HOUSING AND COMMUNITY SERVICES"/>
  </r>
  <r>
    <x v="1"/>
    <s v="1118319"/>
    <s v="351202"/>
    <x v="107"/>
    <s v="5595000"/>
    <n v="2015"/>
    <x v="3"/>
    <x v="107"/>
    <n v="0"/>
    <n v="0"/>
    <n v="0"/>
    <n v="0"/>
    <n v="0"/>
    <s v="N/A"/>
    <n v="0"/>
    <n v="0"/>
    <n v="0"/>
    <n v="0"/>
    <n v="0"/>
    <n v="0"/>
    <n v="0"/>
    <n v="0"/>
    <n v="0"/>
    <n v="0"/>
    <n v="0"/>
    <n v="0"/>
    <n v="0"/>
    <s v="HOUSING OPPORTUNITY FUND"/>
    <s v="HOF OPER FUND ADMINISTRATION"/>
    <s v="OTHER HOF-ADMIN"/>
    <s v="FACILITIES MAINTENANCE AND OPERATIONS"/>
  </r>
  <r>
    <x v="1"/>
    <s v="1118319"/>
    <s v="351202"/>
    <x v="154"/>
    <s v="5595000"/>
    <n v="2015"/>
    <x v="3"/>
    <x v="153"/>
    <n v="0"/>
    <n v="0"/>
    <n v="0"/>
    <n v="0"/>
    <n v="0"/>
    <s v="N/A"/>
    <n v="0"/>
    <n v="0"/>
    <n v="0"/>
    <n v="0"/>
    <n v="0"/>
    <n v="0"/>
    <n v="0"/>
    <n v="0"/>
    <n v="0"/>
    <n v="0"/>
    <n v="0"/>
    <n v="0"/>
    <n v="0"/>
    <s v="HOUSING OPPORTUNITY FUND"/>
    <s v="HOF OPER FUND ADMINISTRATION"/>
    <s v="OTHER HOF-ADMIN"/>
    <s v="FACILITIES MAINTENANCE AND OPERATIONS"/>
  </r>
  <r>
    <x v="1"/>
    <s v="1118319"/>
    <s v="351202"/>
    <x v="205"/>
    <s v="5595000"/>
    <n v="2015"/>
    <x v="3"/>
    <x v="204"/>
    <n v="0"/>
    <n v="0"/>
    <n v="0"/>
    <n v="0"/>
    <n v="0"/>
    <s v="N/A"/>
    <n v="0"/>
    <n v="0"/>
    <n v="0"/>
    <n v="0"/>
    <n v="0"/>
    <n v="0"/>
    <n v="0"/>
    <n v="0"/>
    <n v="0"/>
    <n v="0"/>
    <n v="0"/>
    <n v="0"/>
    <n v="0"/>
    <s v="HOUSING OPPORTUNITY FUND"/>
    <s v="HOF OPER FUND ADMINISTRATION"/>
    <s v="OTHER HOF-ADMIN"/>
    <s v="FACILITIES MAINTENANCE AND OPERATIONS"/>
  </r>
  <r>
    <x v="1"/>
    <s v="1118319"/>
    <s v="351202"/>
    <x v="153"/>
    <s v="5595000"/>
    <n v="2015"/>
    <x v="3"/>
    <x v="152"/>
    <n v="0"/>
    <n v="0"/>
    <n v="0"/>
    <n v="0"/>
    <n v="0"/>
    <s v="N/A"/>
    <n v="0"/>
    <n v="0"/>
    <n v="0"/>
    <n v="0"/>
    <n v="0"/>
    <n v="0"/>
    <n v="0"/>
    <n v="0"/>
    <n v="0"/>
    <n v="0"/>
    <n v="0"/>
    <n v="0"/>
    <n v="0"/>
    <s v="HOUSING OPPORTUNITY FUND"/>
    <s v="HOF OPER FUND ADMINISTRATION"/>
    <s v="OTHER HOF-ADMIN"/>
    <s v="FACILITIES MAINTENANCE AND OPERATIONS"/>
  </r>
  <r>
    <x v="1"/>
    <s v="1118319"/>
    <s v="351202"/>
    <x v="136"/>
    <s v="5592000"/>
    <n v="2015"/>
    <x v="3"/>
    <x v="136"/>
    <n v="0"/>
    <n v="0"/>
    <n v="123.63000000000001"/>
    <n v="0"/>
    <n v="-123.63000000000001"/>
    <s v="N/A"/>
    <n v="0"/>
    <n v="0"/>
    <n v="0"/>
    <n v="0"/>
    <n v="0"/>
    <n v="0"/>
    <n v="0"/>
    <n v="0"/>
    <n v="123.63000000000001"/>
    <n v="0"/>
    <n v="0"/>
    <n v="0"/>
    <n v="0"/>
    <s v="HOUSING OPPORTUNITY FUND"/>
    <s v="HOF OPER FUND ADMINISTRATION"/>
    <s v="OTHER HOF-ADMIN"/>
    <s v="HOUSING AND COMMUNITY SERVICES"/>
  </r>
  <r>
    <x v="1"/>
    <s v="1118319"/>
    <s v="351202"/>
    <x v="112"/>
    <s v="0000000"/>
    <n v="2015"/>
    <x v="3"/>
    <x v="112"/>
    <n v="0"/>
    <n v="0"/>
    <n v="0"/>
    <n v="0"/>
    <n v="0"/>
    <s v="N/A"/>
    <n v="0"/>
    <n v="0"/>
    <n v="0"/>
    <n v="0"/>
    <n v="0"/>
    <n v="0"/>
    <n v="0"/>
    <n v="0"/>
    <n v="0"/>
    <n v="0"/>
    <n v="0"/>
    <n v="0"/>
    <n v="0"/>
    <s v="HOUSING OPPORTUNITY FUND"/>
    <s v="HOF OPER FUND ADMINISTRATION"/>
    <s v="OTHER HOF-ADMIN"/>
    <s v="Default"/>
  </r>
  <r>
    <x v="1"/>
    <s v="1118319"/>
    <s v="351202"/>
    <x v="112"/>
    <s v="5592000"/>
    <n v="2015"/>
    <x v="3"/>
    <x v="112"/>
    <n v="0"/>
    <n v="0"/>
    <n v="1684.98"/>
    <n v="0"/>
    <n v="-1684.98"/>
    <s v="N/A"/>
    <n v="-4120.0200000000004"/>
    <n v="5805"/>
    <n v="0"/>
    <n v="0"/>
    <n v="0"/>
    <n v="0"/>
    <n v="0"/>
    <n v="0"/>
    <n v="0"/>
    <n v="0"/>
    <n v="0"/>
    <n v="0"/>
    <n v="0"/>
    <s v="HOUSING OPPORTUNITY FUND"/>
    <s v="HOF OPER FUND ADMINISTRATION"/>
    <s v="OTHER HOF-ADMIN"/>
    <s v="HOUSING AND COMMUNITY SERVICES"/>
  </r>
  <r>
    <x v="1"/>
    <s v="1118319"/>
    <s v="351202"/>
    <x v="112"/>
    <s v="5595000"/>
    <n v="2015"/>
    <x v="3"/>
    <x v="112"/>
    <n v="0"/>
    <n v="0"/>
    <n v="0"/>
    <n v="0"/>
    <n v="0"/>
    <s v="N/A"/>
    <n v="0"/>
    <n v="0"/>
    <n v="0"/>
    <n v="0"/>
    <n v="0"/>
    <n v="0"/>
    <n v="0"/>
    <n v="0"/>
    <n v="0"/>
    <n v="0"/>
    <n v="0"/>
    <n v="0"/>
    <n v="0"/>
    <s v="HOUSING OPPORTUNITY FUND"/>
    <s v="HOF OPER FUND ADMINISTRATION"/>
    <s v="OTHER HOF-ADMIN"/>
    <s v="FACILITIES MAINTENANCE AND OPERATIONS"/>
  </r>
  <r>
    <x v="1"/>
    <s v="1118319"/>
    <s v="351202"/>
    <x v="108"/>
    <s v="5592000"/>
    <n v="2015"/>
    <x v="3"/>
    <x v="108"/>
    <n v="0"/>
    <n v="0"/>
    <n v="0"/>
    <n v="0"/>
    <n v="0"/>
    <s v="N/A"/>
    <n v="0"/>
    <n v="0"/>
    <n v="0"/>
    <n v="0"/>
    <n v="0"/>
    <n v="0"/>
    <n v="0"/>
    <n v="0"/>
    <n v="0"/>
    <n v="0"/>
    <n v="0"/>
    <n v="0"/>
    <n v="0"/>
    <s v="HOUSING OPPORTUNITY FUND"/>
    <s v="HOF OPER FUND ADMINISTRATION"/>
    <s v="OTHER HOF-ADMIN"/>
    <s v="HOUSING AND COMMUNITY SERVICES"/>
  </r>
  <r>
    <x v="1"/>
    <s v="1118319"/>
    <s v="351202"/>
    <x v="108"/>
    <s v="5595000"/>
    <n v="2015"/>
    <x v="3"/>
    <x v="108"/>
    <n v="0"/>
    <n v="0"/>
    <n v="0"/>
    <n v="0"/>
    <n v="0"/>
    <s v="N/A"/>
    <n v="0"/>
    <n v="0"/>
    <n v="0"/>
    <n v="0"/>
    <n v="0"/>
    <n v="0"/>
    <n v="0"/>
    <n v="0"/>
    <n v="0"/>
    <n v="0"/>
    <n v="0"/>
    <n v="0"/>
    <n v="0"/>
    <s v="HOUSING OPPORTUNITY FUND"/>
    <s v="HOF OPER FUND ADMINISTRATION"/>
    <s v="OTHER HOF-ADMIN"/>
    <s v="FACILITIES MAINTENANCE AND OPERATIONS"/>
  </r>
  <r>
    <x v="1"/>
    <s v="1118319"/>
    <s v="351202"/>
    <x v="132"/>
    <s v="5592000"/>
    <n v="2015"/>
    <x v="3"/>
    <x v="132"/>
    <n v="0"/>
    <n v="0"/>
    <n v="48.13"/>
    <n v="0"/>
    <n v="-48.13"/>
    <s v="N/A"/>
    <n v="0"/>
    <n v="0"/>
    <n v="0"/>
    <n v="48.13"/>
    <n v="0"/>
    <n v="0"/>
    <n v="0"/>
    <n v="0"/>
    <n v="0"/>
    <n v="0"/>
    <n v="0"/>
    <n v="0"/>
    <n v="0"/>
    <s v="HOUSING OPPORTUNITY FUND"/>
    <s v="HOF OPER FUND ADMINISTRATION"/>
    <s v="OTHER HOF-ADMIN"/>
    <s v="HOUSING AND COMMUNITY SERVICES"/>
  </r>
  <r>
    <x v="1"/>
    <s v="1118319"/>
    <s v="351202"/>
    <x v="132"/>
    <s v="5595000"/>
    <n v="2015"/>
    <x v="3"/>
    <x v="132"/>
    <n v="0"/>
    <n v="0"/>
    <n v="0"/>
    <n v="0"/>
    <n v="0"/>
    <s v="N/A"/>
    <n v="0"/>
    <n v="0"/>
    <n v="0"/>
    <n v="0"/>
    <n v="0"/>
    <n v="0"/>
    <n v="0"/>
    <n v="0"/>
    <n v="0"/>
    <n v="0"/>
    <n v="0"/>
    <n v="0"/>
    <n v="0"/>
    <s v="HOUSING OPPORTUNITY FUND"/>
    <s v="HOF OPER FUND ADMINISTRATION"/>
    <s v="OTHER HOF-ADMIN"/>
    <s v="FACILITIES MAINTENANCE AND OPERATIONS"/>
  </r>
  <r>
    <x v="1"/>
    <s v="1118319"/>
    <s v="351202"/>
    <x v="158"/>
    <s v="5592000"/>
    <n v="2015"/>
    <x v="3"/>
    <x v="157"/>
    <n v="0"/>
    <n v="0"/>
    <n v="51466"/>
    <n v="0"/>
    <n v="-51466"/>
    <s v="N/A"/>
    <n v="8000"/>
    <n v="0"/>
    <n v="10866.5"/>
    <n v="0"/>
    <n v="10866.5"/>
    <n v="0"/>
    <n v="10866.5"/>
    <n v="0"/>
    <n v="0"/>
    <n v="10866.5"/>
    <n v="0"/>
    <n v="0"/>
    <n v="0"/>
    <s v="HOUSING OPPORTUNITY FUND"/>
    <s v="HOF OPER FUND ADMINISTRATION"/>
    <s v="OTHER HOF-ADMIN"/>
    <s v="HOUSING AND COMMUNITY SERVICES"/>
  </r>
  <r>
    <x v="1"/>
    <s v="1118319"/>
    <s v="351202"/>
    <x v="158"/>
    <s v="5595000"/>
    <n v="2015"/>
    <x v="3"/>
    <x v="157"/>
    <n v="0"/>
    <n v="0"/>
    <n v="0"/>
    <n v="0"/>
    <n v="0"/>
    <s v="N/A"/>
    <n v="0"/>
    <n v="0"/>
    <n v="0"/>
    <n v="0"/>
    <n v="0"/>
    <n v="0"/>
    <n v="0"/>
    <n v="0"/>
    <n v="0"/>
    <n v="0"/>
    <n v="0"/>
    <n v="0"/>
    <n v="0"/>
    <s v="HOUSING OPPORTUNITY FUND"/>
    <s v="HOF OPER FUND ADMINISTRATION"/>
    <s v="OTHER HOF-ADMIN"/>
    <s v="FACILITIES MAINTENANCE AND OPERATIONS"/>
  </r>
  <r>
    <x v="1"/>
    <s v="1118319"/>
    <s v="351202"/>
    <x v="77"/>
    <s v="5595000"/>
    <n v="2015"/>
    <x v="3"/>
    <x v="77"/>
    <n v="0"/>
    <n v="0"/>
    <n v="0"/>
    <n v="0"/>
    <n v="0"/>
    <s v="N/A"/>
    <n v="0"/>
    <n v="0"/>
    <n v="0"/>
    <n v="0"/>
    <n v="0"/>
    <n v="0"/>
    <n v="0"/>
    <n v="0"/>
    <n v="0"/>
    <n v="0"/>
    <n v="0"/>
    <n v="0"/>
    <n v="0"/>
    <s v="HOUSING OPPORTUNITY FUND"/>
    <s v="HOF OPER FUND ADMINISTRATION"/>
    <s v="OTHER HOF-ADMIN"/>
    <s v="FACILITIES MAINTENANCE AND OPERATIONS"/>
  </r>
  <r>
    <x v="1"/>
    <s v="1118319"/>
    <s v="351202"/>
    <x v="42"/>
    <s v="5592000"/>
    <n v="2015"/>
    <x v="3"/>
    <x v="42"/>
    <n v="0"/>
    <n v="0"/>
    <n v="481"/>
    <n v="0"/>
    <n v="-481"/>
    <s v="N/A"/>
    <n v="0"/>
    <n v="28"/>
    <n v="0"/>
    <n v="84"/>
    <n v="49"/>
    <n v="24"/>
    <n v="0"/>
    <n v="90"/>
    <n v="32"/>
    <n v="69"/>
    <n v="0"/>
    <n v="105"/>
    <n v="0"/>
    <s v="HOUSING OPPORTUNITY FUND"/>
    <s v="HOF OPER FUND ADMINISTRATION"/>
    <s v="OTHER HOF-ADMIN"/>
    <s v="HOUSING AND COMMUNITY SERVICES"/>
  </r>
  <r>
    <x v="1"/>
    <s v="1118319"/>
    <s v="351202"/>
    <x v="42"/>
    <s v="5595000"/>
    <n v="2015"/>
    <x v="3"/>
    <x v="42"/>
    <n v="0"/>
    <n v="0"/>
    <n v="0"/>
    <n v="0"/>
    <n v="0"/>
    <s v="N/A"/>
    <n v="0"/>
    <n v="0"/>
    <n v="0"/>
    <n v="0"/>
    <n v="0"/>
    <n v="0"/>
    <n v="0"/>
    <n v="0"/>
    <n v="0"/>
    <n v="0"/>
    <n v="0"/>
    <n v="0"/>
    <n v="0"/>
    <s v="HOUSING OPPORTUNITY FUND"/>
    <s v="HOF OPER FUND ADMINISTRATION"/>
    <s v="OTHER HOF-ADMIN"/>
    <s v="FACILITIES MAINTENANCE AND OPERATIONS"/>
  </r>
  <r>
    <x v="1"/>
    <s v="1118319"/>
    <s v="351202"/>
    <x v="82"/>
    <s v="5592000"/>
    <n v="2015"/>
    <x v="3"/>
    <x v="82"/>
    <n v="0"/>
    <n v="0"/>
    <n v="6.79"/>
    <n v="0"/>
    <n v="-6.79"/>
    <s v="N/A"/>
    <n v="0"/>
    <n v="0"/>
    <n v="0"/>
    <n v="6.79"/>
    <n v="0"/>
    <n v="0"/>
    <n v="0"/>
    <n v="0"/>
    <n v="0"/>
    <n v="0"/>
    <n v="0"/>
    <n v="0"/>
    <n v="0"/>
    <s v="HOUSING OPPORTUNITY FUND"/>
    <s v="HOF OPER FUND ADMINISTRATION"/>
    <s v="OTHER HOF-ADMIN"/>
    <s v="HOUSING AND COMMUNITY SERVICES"/>
  </r>
  <r>
    <x v="1"/>
    <s v="1118319"/>
    <s v="351202"/>
    <x v="164"/>
    <s v="5595000"/>
    <n v="2015"/>
    <x v="3"/>
    <x v="163"/>
    <n v="0"/>
    <n v="0"/>
    <n v="0"/>
    <n v="0"/>
    <n v="0"/>
    <s v="N/A"/>
    <n v="0"/>
    <n v="0"/>
    <n v="0"/>
    <n v="0"/>
    <n v="0"/>
    <n v="0"/>
    <n v="0"/>
    <n v="0"/>
    <n v="0"/>
    <n v="0"/>
    <n v="0"/>
    <n v="0"/>
    <n v="0"/>
    <s v="HOUSING OPPORTUNITY FUND"/>
    <s v="HOF OPER FUND ADMINISTRATION"/>
    <s v="OTHER HOF-ADMIN"/>
    <s v="FACILITIES MAINTENANCE AND OPERATIONS"/>
  </r>
  <r>
    <x v="1"/>
    <s v="1118319"/>
    <s v="351202"/>
    <x v="84"/>
    <s v="5592000"/>
    <n v="2015"/>
    <x v="3"/>
    <x v="84"/>
    <n v="0"/>
    <n v="0"/>
    <n v="305.92"/>
    <n v="0"/>
    <n v="-305.92"/>
    <s v="N/A"/>
    <n v="0"/>
    <n v="0"/>
    <n v="0"/>
    <n v="305.92"/>
    <n v="0"/>
    <n v="0"/>
    <n v="0"/>
    <n v="0"/>
    <n v="0"/>
    <n v="0"/>
    <n v="0"/>
    <n v="0"/>
    <n v="0"/>
    <s v="HOUSING OPPORTUNITY FUND"/>
    <s v="HOF OPER FUND ADMINISTRATION"/>
    <s v="OTHER HOF-ADMIN"/>
    <s v="HOUSING AND COMMUNITY SERVICES"/>
  </r>
  <r>
    <x v="1"/>
    <s v="1118319"/>
    <s v="351202"/>
    <x v="85"/>
    <s v="5592000"/>
    <n v="2015"/>
    <x v="3"/>
    <x v="85"/>
    <n v="0"/>
    <n v="0"/>
    <n v="1655.5900000000001"/>
    <n v="0"/>
    <n v="-1655.5900000000001"/>
    <s v="N/A"/>
    <n v="0"/>
    <n v="0"/>
    <n v="0"/>
    <n v="1655.5900000000001"/>
    <n v="0"/>
    <n v="0"/>
    <n v="0"/>
    <n v="0"/>
    <n v="0"/>
    <n v="0"/>
    <n v="0"/>
    <n v="0"/>
    <n v="0"/>
    <s v="HOUSING OPPORTUNITY FUND"/>
    <s v="HOF OPER FUND ADMINISTRATION"/>
    <s v="OTHER HOF-ADMIN"/>
    <s v="HOUSING AND COMMUNITY SERVICES"/>
  </r>
  <r>
    <x v="1"/>
    <s v="1118319"/>
    <s v="351202"/>
    <x v="86"/>
    <s v="5592000"/>
    <n v="2015"/>
    <x v="3"/>
    <x v="86"/>
    <n v="0"/>
    <n v="0"/>
    <n v="445.77"/>
    <n v="0"/>
    <n v="-445.77"/>
    <s v="N/A"/>
    <n v="0"/>
    <n v="0"/>
    <n v="0"/>
    <n v="445.77"/>
    <n v="0"/>
    <n v="0"/>
    <n v="0"/>
    <n v="0"/>
    <n v="0"/>
    <n v="0"/>
    <n v="0"/>
    <n v="0"/>
    <n v="0"/>
    <s v="HOUSING OPPORTUNITY FUND"/>
    <s v="HOF OPER FUND ADMINISTRATION"/>
    <s v="OTHER HOF-ADMIN"/>
    <s v="HOUSING AND COMMUNITY SERVICES"/>
  </r>
  <r>
    <x v="1"/>
    <s v="1118319"/>
    <s v="351202"/>
    <x v="87"/>
    <s v="5592000"/>
    <n v="2015"/>
    <x v="3"/>
    <x v="87"/>
    <n v="0"/>
    <n v="0"/>
    <n v="1811.25"/>
    <n v="0"/>
    <n v="-1811.25"/>
    <s v="N/A"/>
    <n v="0"/>
    <n v="0"/>
    <n v="0"/>
    <n v="1811.25"/>
    <n v="0"/>
    <n v="0"/>
    <n v="0"/>
    <n v="0"/>
    <n v="0"/>
    <n v="0"/>
    <n v="0"/>
    <n v="0"/>
    <n v="0"/>
    <s v="HOUSING OPPORTUNITY FUND"/>
    <s v="HOF OPER FUND ADMINISTRATION"/>
    <s v="OTHER HOF-ADMIN"/>
    <s v="HOUSING AND COMMUNITY SERVICES"/>
  </r>
  <r>
    <x v="1"/>
    <s v="1118319"/>
    <s v="351202"/>
    <x v="88"/>
    <s v="5592000"/>
    <n v="2015"/>
    <x v="3"/>
    <x v="88"/>
    <n v="0"/>
    <n v="0"/>
    <n v="486.13"/>
    <n v="0"/>
    <n v="-486.13"/>
    <s v="N/A"/>
    <n v="0"/>
    <n v="0"/>
    <n v="0"/>
    <n v="486.13"/>
    <n v="0"/>
    <n v="0"/>
    <n v="0"/>
    <n v="0"/>
    <n v="0"/>
    <n v="0"/>
    <n v="0"/>
    <n v="0"/>
    <n v="0"/>
    <s v="HOUSING OPPORTUNITY FUND"/>
    <s v="HOF OPER FUND ADMINISTRATION"/>
    <s v="OTHER HOF-ADMIN"/>
    <s v="HOUSING AND COMMUNITY SERVICES"/>
  </r>
  <r>
    <x v="1"/>
    <s v="1118319"/>
    <s v="351202"/>
    <x v="89"/>
    <s v="5592000"/>
    <n v="2015"/>
    <x v="3"/>
    <x v="89"/>
    <n v="0"/>
    <n v="0"/>
    <n v="144.16"/>
    <n v="0"/>
    <n v="-144.16"/>
    <s v="N/A"/>
    <n v="0"/>
    <n v="0"/>
    <n v="0"/>
    <n v="144.16"/>
    <n v="0"/>
    <n v="0"/>
    <n v="0"/>
    <n v="0"/>
    <n v="0"/>
    <n v="0"/>
    <n v="0"/>
    <n v="0"/>
    <n v="0"/>
    <s v="HOUSING OPPORTUNITY FUND"/>
    <s v="HOF OPER FUND ADMINISTRATION"/>
    <s v="OTHER HOF-ADMIN"/>
    <s v="HOUSING AND COMMUNITY SERVICES"/>
  </r>
  <r>
    <x v="1"/>
    <s v="1118319"/>
    <s v="351202"/>
    <x v="90"/>
    <s v="5592000"/>
    <n v="2015"/>
    <x v="3"/>
    <x v="90"/>
    <n v="0"/>
    <n v="0"/>
    <n v="5.74"/>
    <n v="0"/>
    <n v="-5.74"/>
    <s v="N/A"/>
    <n v="0"/>
    <n v="0"/>
    <n v="0"/>
    <n v="5.74"/>
    <n v="0"/>
    <n v="0"/>
    <n v="0"/>
    <n v="0"/>
    <n v="0"/>
    <n v="0"/>
    <n v="0"/>
    <n v="0"/>
    <n v="0"/>
    <s v="HOUSING OPPORTUNITY FUND"/>
    <s v="HOF OPER FUND ADMINISTRATION"/>
    <s v="OTHER HOF-ADMIN"/>
    <s v="HOUSING AND COMMUNITY SERVICES"/>
  </r>
  <r>
    <x v="1"/>
    <s v="1118319"/>
    <s v="351202"/>
    <x v="92"/>
    <s v="5592000"/>
    <n v="2015"/>
    <x v="3"/>
    <x v="92"/>
    <n v="0"/>
    <n v="0"/>
    <n v="8.120000000000001"/>
    <n v="0"/>
    <n v="-8.120000000000001"/>
    <s v="N/A"/>
    <n v="0"/>
    <n v="0"/>
    <n v="0"/>
    <n v="8.120000000000001"/>
    <n v="0"/>
    <n v="0"/>
    <n v="0"/>
    <n v="0"/>
    <n v="0"/>
    <n v="0"/>
    <n v="0"/>
    <n v="0"/>
    <n v="0"/>
    <s v="HOUSING OPPORTUNITY FUND"/>
    <s v="HOF OPER FUND ADMINISTRATION"/>
    <s v="OTHER HOF-ADMIN"/>
    <s v="HOUSING AND COMMUNITY SERVICES"/>
  </r>
  <r>
    <x v="1"/>
    <s v="1118319"/>
    <s v="351202"/>
    <x v="47"/>
    <s v="5592000"/>
    <n v="2015"/>
    <x v="3"/>
    <x v="47"/>
    <n v="0"/>
    <n v="0"/>
    <n v="459.34000000000003"/>
    <n v="0"/>
    <n v="-459.34000000000003"/>
    <s v="N/A"/>
    <n v="0"/>
    <n v="0"/>
    <n v="0"/>
    <n v="459.34000000000003"/>
    <n v="0"/>
    <n v="0"/>
    <n v="0"/>
    <n v="0"/>
    <n v="0"/>
    <n v="0"/>
    <n v="0"/>
    <n v="0"/>
    <n v="0"/>
    <s v="HOUSING OPPORTUNITY FUND"/>
    <s v="HOF OPER FUND ADMINISTRATION"/>
    <s v="OTHER HOF-ADMIN"/>
    <s v="HOUSING AND COMMUNITY SERVICES"/>
  </r>
  <r>
    <x v="1"/>
    <s v="1118319"/>
    <s v="351202"/>
    <x v="48"/>
    <s v="5592000"/>
    <n v="2015"/>
    <x v="3"/>
    <x v="48"/>
    <n v="0"/>
    <n v="0"/>
    <n v="297.42"/>
    <n v="0"/>
    <n v="-297.42"/>
    <s v="N/A"/>
    <n v="0"/>
    <n v="0"/>
    <n v="0"/>
    <n v="297.42"/>
    <n v="0"/>
    <n v="0"/>
    <n v="0"/>
    <n v="0"/>
    <n v="0"/>
    <n v="0"/>
    <n v="0"/>
    <n v="0"/>
    <n v="0"/>
    <s v="HOUSING OPPORTUNITY FUND"/>
    <s v="HOF OPER FUND ADMINISTRATION"/>
    <s v="OTHER HOF-ADMIN"/>
    <s v="HOUSING AND COMMUNITY SERVICES"/>
  </r>
  <r>
    <x v="1"/>
    <s v="1118319"/>
    <s v="351202"/>
    <x v="49"/>
    <s v="5592000"/>
    <n v="2015"/>
    <x v="3"/>
    <x v="49"/>
    <n v="0"/>
    <n v="0"/>
    <n v="98.52"/>
    <n v="0"/>
    <n v="-98.52"/>
    <s v="N/A"/>
    <n v="0"/>
    <n v="0"/>
    <n v="0"/>
    <n v="98.52"/>
    <n v="0"/>
    <n v="0"/>
    <n v="0"/>
    <n v="0"/>
    <n v="0"/>
    <n v="0"/>
    <n v="0"/>
    <n v="0"/>
    <n v="0"/>
    <s v="HOUSING OPPORTUNITY FUND"/>
    <s v="HOF OPER FUND ADMINISTRATION"/>
    <s v="OTHER HOF-ADMIN"/>
    <s v="HOUSING AND COMMUNITY SERVICES"/>
  </r>
  <r>
    <x v="1"/>
    <s v="1118319"/>
    <s v="351202"/>
    <x v="50"/>
    <s v="5592000"/>
    <n v="2015"/>
    <x v="3"/>
    <x v="50"/>
    <n v="0"/>
    <n v="0"/>
    <n v="19.86"/>
    <n v="0"/>
    <n v="-19.86"/>
    <s v="N/A"/>
    <n v="0"/>
    <n v="0"/>
    <n v="0"/>
    <n v="19.86"/>
    <n v="0"/>
    <n v="0"/>
    <n v="0"/>
    <n v="0"/>
    <n v="0"/>
    <n v="0"/>
    <n v="0"/>
    <n v="0"/>
    <n v="0"/>
    <s v="HOUSING OPPORTUNITY FUND"/>
    <s v="HOF OPER FUND ADMINISTRATION"/>
    <s v="OTHER HOF-ADMIN"/>
    <s v="HOUSING AND COMMUNITY SERVICES"/>
  </r>
  <r>
    <x v="1"/>
    <s v="1118319"/>
    <s v="351202"/>
    <x v="93"/>
    <s v="5592000"/>
    <n v="2015"/>
    <x v="3"/>
    <x v="93"/>
    <n v="0"/>
    <n v="0"/>
    <n v="195.59"/>
    <n v="0"/>
    <n v="-195.59"/>
    <s v="N/A"/>
    <n v="0"/>
    <n v="0"/>
    <n v="0"/>
    <n v="195.59"/>
    <n v="0"/>
    <n v="0"/>
    <n v="0"/>
    <n v="0"/>
    <n v="0"/>
    <n v="0"/>
    <n v="0"/>
    <n v="0"/>
    <n v="0"/>
    <s v="HOUSING OPPORTUNITY FUND"/>
    <s v="HOF OPER FUND ADMINISTRATION"/>
    <s v="OTHER HOF-ADMIN"/>
    <s v="HOUSING AND COMMUNITY SERVICES"/>
  </r>
  <r>
    <x v="1"/>
    <s v="1118319"/>
    <s v="351202"/>
    <x v="109"/>
    <s v="5592000"/>
    <n v="2015"/>
    <x v="3"/>
    <x v="109"/>
    <n v="0"/>
    <n v="0"/>
    <n v="259.5"/>
    <n v="0"/>
    <n v="-259.5"/>
    <s v="N/A"/>
    <n v="0"/>
    <n v="0"/>
    <n v="0"/>
    <n v="259.5"/>
    <n v="0"/>
    <n v="0"/>
    <n v="0"/>
    <n v="0"/>
    <n v="0"/>
    <n v="0"/>
    <n v="0"/>
    <n v="0"/>
    <n v="0"/>
    <s v="HOUSING OPPORTUNITY FUND"/>
    <s v="HOF OPER FUND ADMINISTRATION"/>
    <s v="OTHER HOF-ADMIN"/>
    <s v="HOUSING AND COMMUNITY SERVICES"/>
  </r>
  <r>
    <x v="1"/>
    <s v="1118319"/>
    <s v="351202"/>
    <x v="100"/>
    <s v="5592000"/>
    <n v="2015"/>
    <x v="3"/>
    <x v="100"/>
    <n v="0"/>
    <n v="0"/>
    <n v="41.04"/>
    <n v="0"/>
    <n v="-41.04"/>
    <s v="N/A"/>
    <n v="0"/>
    <n v="0"/>
    <n v="0"/>
    <n v="41.04"/>
    <n v="0"/>
    <n v="0"/>
    <n v="0"/>
    <n v="0"/>
    <n v="0"/>
    <n v="0"/>
    <n v="0"/>
    <n v="0"/>
    <n v="0"/>
    <s v="HOUSING OPPORTUNITY FUND"/>
    <s v="HOF OPER FUND ADMINISTRATION"/>
    <s v="OTHER HOF-ADMIN"/>
    <s v="HOUSING AND COMMUNITY SERVICES"/>
  </r>
  <r>
    <x v="1"/>
    <s v="1118319"/>
    <s v="351202"/>
    <x v="110"/>
    <s v="5592000"/>
    <n v="2015"/>
    <x v="3"/>
    <x v="110"/>
    <n v="0"/>
    <n v="0"/>
    <n v="27214.75"/>
    <n v="0"/>
    <n v="-27214.75"/>
    <s v="N/A"/>
    <n v="0"/>
    <n v="0"/>
    <n v="0"/>
    <n v="0"/>
    <n v="27214.75"/>
    <n v="0"/>
    <n v="0"/>
    <n v="0"/>
    <n v="0"/>
    <n v="0"/>
    <n v="0"/>
    <n v="0"/>
    <n v="0"/>
    <s v="HOUSING OPPORTUNITY FUND"/>
    <s v="HOF OPER FUND ADMINISTRATION"/>
    <s v="OTHER HOF-ADMIN"/>
    <s v="HOUSING AND COMMUNITY SERVICES"/>
  </r>
  <r>
    <x v="1"/>
    <s v="1118319"/>
    <s v="351202"/>
    <x v="110"/>
    <s v="5595000"/>
    <n v="2015"/>
    <x v="3"/>
    <x v="110"/>
    <n v="0"/>
    <n v="0"/>
    <n v="0"/>
    <n v="0"/>
    <n v="0"/>
    <s v="N/A"/>
    <n v="0"/>
    <n v="0"/>
    <n v="0"/>
    <n v="0"/>
    <n v="0"/>
    <n v="0"/>
    <n v="0"/>
    <n v="0"/>
    <n v="0"/>
    <n v="0"/>
    <n v="0"/>
    <n v="0"/>
    <n v="0"/>
    <s v="HOUSING OPPORTUNITY FUND"/>
    <s v="HOF OPER FUND ADMINISTRATION"/>
    <s v="OTHER HOF-ADMIN"/>
    <s v="FACILITIES MAINTENANCE AND OPERATIONS"/>
  </r>
  <r>
    <x v="1"/>
    <s v="1118319"/>
    <s v="351202"/>
    <x v="53"/>
    <s v="5595000"/>
    <n v="2015"/>
    <x v="3"/>
    <x v="53"/>
    <n v="0"/>
    <n v="0"/>
    <n v="0"/>
    <n v="0"/>
    <n v="0"/>
    <s v="N/A"/>
    <n v="0"/>
    <n v="0"/>
    <n v="0"/>
    <n v="0"/>
    <n v="0"/>
    <n v="0"/>
    <n v="0"/>
    <n v="0"/>
    <n v="0"/>
    <n v="0"/>
    <n v="0"/>
    <n v="0"/>
    <n v="0"/>
    <s v="HOUSING OPPORTUNITY FUND"/>
    <s v="HOF OPER FUND ADMINISTRATION"/>
    <s v="OTHER HOF-ADMIN"/>
    <s v="FACILITIES MAINTENANCE AND OPERATIONS"/>
  </r>
  <r>
    <x v="1"/>
    <s v="1118319"/>
    <s v="351202"/>
    <x v="54"/>
    <s v="5595000"/>
    <n v="2015"/>
    <x v="3"/>
    <x v="54"/>
    <n v="0"/>
    <n v="0"/>
    <n v="0"/>
    <n v="0"/>
    <n v="0"/>
    <s v="N/A"/>
    <n v="0"/>
    <n v="0"/>
    <n v="0"/>
    <n v="0"/>
    <n v="0"/>
    <n v="0"/>
    <n v="0"/>
    <n v="0"/>
    <n v="0"/>
    <n v="0"/>
    <n v="0"/>
    <n v="0"/>
    <n v="0"/>
    <s v="HOUSING OPPORTUNITY FUND"/>
    <s v="HOF OPER FUND ADMINISTRATION"/>
    <s v="OTHER HOF-ADMIN"/>
    <s v="FACILITIES MAINTENANCE AND OPERATIONS"/>
  </r>
  <r>
    <x v="1"/>
    <s v="1118320"/>
    <s v="351202"/>
    <x v="36"/>
    <s v="5595000"/>
    <n v="2015"/>
    <x v="3"/>
    <x v="36"/>
    <n v="0"/>
    <n v="0"/>
    <n v="0"/>
    <n v="0"/>
    <n v="0"/>
    <s v="N/A"/>
    <n v="0"/>
    <n v="0"/>
    <n v="0"/>
    <n v="0"/>
    <n v="0"/>
    <n v="0"/>
    <n v="0"/>
    <n v="0"/>
    <n v="0"/>
    <n v="0"/>
    <n v="0"/>
    <n v="0"/>
    <n v="0"/>
    <s v="HOUSING OPPORTUNITY FUND"/>
    <s v="HOF OPER RES SUPPORT INIT"/>
    <s v="OTHER HOF-ADMIN"/>
    <s v="FACILITIES MAINTENANCE AND OPERATIONS"/>
  </r>
  <r>
    <x v="1"/>
    <s v="1118320"/>
    <s v="351202"/>
    <x v="206"/>
    <s v="5592000"/>
    <n v="2015"/>
    <x v="3"/>
    <x v="205"/>
    <n v="0"/>
    <n v="0"/>
    <n v="896.83"/>
    <n v="0"/>
    <n v="-896.83"/>
    <s v="N/A"/>
    <n v="138.36000000000001"/>
    <n v="0"/>
    <n v="148.72"/>
    <n v="0"/>
    <n v="163.59"/>
    <n v="0"/>
    <n v="148.72"/>
    <n v="0"/>
    <n v="148.72"/>
    <n v="0"/>
    <n v="0"/>
    <n v="148.72"/>
    <n v="0"/>
    <s v="HOUSING OPPORTUNITY FUND"/>
    <s v="HOF OPER RES SUPPORT INIT"/>
    <s v="OTHER HOF-ADMIN"/>
    <s v="HOUSING AND COMMUNITY SERVICES"/>
  </r>
  <r>
    <x v="1"/>
    <s v="1118320"/>
    <s v="351202"/>
    <x v="206"/>
    <s v="5595000"/>
    <n v="2015"/>
    <x v="3"/>
    <x v="205"/>
    <n v="0"/>
    <n v="0"/>
    <n v="0"/>
    <n v="0"/>
    <n v="0"/>
    <s v="N/A"/>
    <n v="0"/>
    <n v="0"/>
    <n v="0"/>
    <n v="0"/>
    <n v="0"/>
    <n v="0"/>
    <n v="0"/>
    <n v="0"/>
    <n v="0"/>
    <n v="0"/>
    <n v="0"/>
    <n v="0"/>
    <n v="0"/>
    <s v="HOUSING OPPORTUNITY FUND"/>
    <s v="HOF OPER RES SUPPORT INIT"/>
    <s v="OTHER HOF-ADMIN"/>
    <s v="FACILITIES MAINTENANCE AND OPERATIONS"/>
  </r>
  <r>
    <x v="1"/>
    <s v="1118320"/>
    <s v="351202"/>
    <x v="77"/>
    <s v="5592000"/>
    <n v="2015"/>
    <x v="3"/>
    <x v="77"/>
    <n v="0"/>
    <n v="0"/>
    <n v="1735.18"/>
    <n v="0"/>
    <n v="-1735.18"/>
    <s v="N/A"/>
    <n v="0"/>
    <n v="0"/>
    <n v="0"/>
    <n v="867.59"/>
    <n v="0"/>
    <n v="0"/>
    <n v="0"/>
    <n v="0"/>
    <n v="0"/>
    <n v="867.59"/>
    <n v="0"/>
    <n v="0"/>
    <n v="0"/>
    <s v="HOUSING OPPORTUNITY FUND"/>
    <s v="HOF OPER RES SUPPORT INIT"/>
    <s v="OTHER HOF-ADMIN"/>
    <s v="HOUSING AND COMMUNITY SERVICES"/>
  </r>
  <r>
    <x v="1"/>
    <s v="1118320"/>
    <s v="351202"/>
    <x v="77"/>
    <s v="5595000"/>
    <n v="2015"/>
    <x v="3"/>
    <x v="77"/>
    <n v="0"/>
    <n v="0"/>
    <n v="0"/>
    <n v="0"/>
    <n v="0"/>
    <s v="N/A"/>
    <n v="0"/>
    <n v="0"/>
    <n v="0"/>
    <n v="0"/>
    <n v="0"/>
    <n v="0"/>
    <n v="0"/>
    <n v="0"/>
    <n v="0"/>
    <n v="0"/>
    <n v="0"/>
    <n v="0"/>
    <n v="0"/>
    <s v="HOUSING OPPORTUNITY FUND"/>
    <s v="HOF OPER RES SUPPORT INIT"/>
    <s v="OTHER HOF-ADMIN"/>
    <s v="FACILITIES MAINTENANCE AND OPERATIONS"/>
  </r>
  <r>
    <x v="1"/>
    <s v="1118321"/>
    <s v="351202"/>
    <x v="207"/>
    <s v="0000000"/>
    <n v="2015"/>
    <x v="4"/>
    <x v="206"/>
    <n v="0"/>
    <n v="0"/>
    <n v="0"/>
    <n v="0"/>
    <n v="0"/>
    <s v="N/A"/>
    <n v="0"/>
    <n v="0"/>
    <n v="0"/>
    <n v="0"/>
    <n v="0"/>
    <n v="0"/>
    <n v="0"/>
    <n v="0"/>
    <n v="0"/>
    <n v="0"/>
    <n v="0"/>
    <n v="0"/>
    <n v="0"/>
    <s v="HOUSING OPPORTUNITY FUND"/>
    <s v="HOF OPER PASSAGE POINT 3322"/>
    <s v="OTHER HOF-ADMIN"/>
    <s v="Default"/>
  </r>
  <r>
    <x v="1"/>
    <s v="1118321"/>
    <s v="351202"/>
    <x v="112"/>
    <s v="5595000"/>
    <n v="2015"/>
    <x v="3"/>
    <x v="112"/>
    <n v="0"/>
    <n v="0"/>
    <n v="0"/>
    <n v="0"/>
    <n v="0"/>
    <s v="N/A"/>
    <n v="0"/>
    <n v="0"/>
    <n v="0"/>
    <n v="0"/>
    <n v="0"/>
    <n v="0"/>
    <n v="0"/>
    <n v="0"/>
    <n v="0"/>
    <n v="0"/>
    <n v="0"/>
    <n v="0"/>
    <n v="0"/>
    <s v="HOUSING OPPORTUNITY FUND"/>
    <s v="HOF OPER PASSAGE POINT 3322"/>
    <s v="OTHER HOF-ADMIN"/>
    <s v="FACILITIES MAINTENANCE AND OPERATIONS"/>
  </r>
  <r>
    <x v="1"/>
    <s v="1118322"/>
    <s v="351202"/>
    <x v="38"/>
    <s v="5595000"/>
    <n v="2015"/>
    <x v="3"/>
    <x v="38"/>
    <n v="0"/>
    <n v="0"/>
    <n v="0"/>
    <n v="0"/>
    <n v="0"/>
    <s v="N/A"/>
    <n v="0"/>
    <n v="0"/>
    <n v="0"/>
    <n v="0"/>
    <n v="0"/>
    <n v="0"/>
    <n v="0"/>
    <n v="0"/>
    <n v="0"/>
    <n v="0"/>
    <n v="0"/>
    <n v="0"/>
    <n v="0"/>
    <s v="HOUSING OPPORTUNITY FUND"/>
    <s v="HOF OPER PASSAGE POINT ADM3321"/>
    <s v="OTHER HOF-ADMIN"/>
    <s v="FACILITIES MAINTENANCE AND OPERATIONS"/>
  </r>
  <r>
    <x v="1"/>
    <s v="1118322"/>
    <s v="351202"/>
    <x v="70"/>
    <s v="5595000"/>
    <n v="2015"/>
    <x v="3"/>
    <x v="70"/>
    <n v="0"/>
    <n v="0"/>
    <n v="0"/>
    <n v="0"/>
    <n v="0"/>
    <s v="N/A"/>
    <n v="0"/>
    <n v="0"/>
    <n v="0"/>
    <n v="0"/>
    <n v="0"/>
    <n v="0"/>
    <n v="0"/>
    <n v="0"/>
    <n v="0"/>
    <n v="0"/>
    <n v="0"/>
    <n v="0"/>
    <n v="0"/>
    <s v="HOUSING OPPORTUNITY FUND"/>
    <s v="HOF OPER PASSAGE POINT ADM3321"/>
    <s v="OTHER HOF-ADMIN"/>
    <s v="FACILITIES MAINTENANCE AND OPERATIONS"/>
  </r>
  <r>
    <x v="1"/>
    <s v="1118322"/>
    <s v="351202"/>
    <x v="71"/>
    <s v="5595000"/>
    <n v="2015"/>
    <x v="3"/>
    <x v="71"/>
    <n v="0"/>
    <n v="0"/>
    <n v="0"/>
    <n v="0"/>
    <n v="0"/>
    <s v="N/A"/>
    <n v="0"/>
    <n v="0"/>
    <n v="0"/>
    <n v="0"/>
    <n v="0"/>
    <n v="0"/>
    <n v="0"/>
    <n v="0"/>
    <n v="0"/>
    <n v="0"/>
    <n v="0"/>
    <n v="0"/>
    <n v="0"/>
    <s v="HOUSING OPPORTUNITY FUND"/>
    <s v="HOF OPER PASSAGE POINT ADM3321"/>
    <s v="OTHER HOF-ADMIN"/>
    <s v="FACILITIES MAINTENANCE AND OPERATIONS"/>
  </r>
  <r>
    <x v="1"/>
    <s v="1118322"/>
    <s v="351202"/>
    <x v="72"/>
    <s v="5595000"/>
    <n v="2015"/>
    <x v="3"/>
    <x v="72"/>
    <n v="0"/>
    <n v="0"/>
    <n v="0"/>
    <n v="0"/>
    <n v="0"/>
    <s v="N/A"/>
    <n v="0"/>
    <n v="0"/>
    <n v="0"/>
    <n v="0"/>
    <n v="0"/>
    <n v="0"/>
    <n v="0"/>
    <n v="0"/>
    <n v="0"/>
    <n v="0"/>
    <n v="0"/>
    <n v="0"/>
    <n v="0"/>
    <s v="HOUSING OPPORTUNITY FUND"/>
    <s v="HOF OPER PASSAGE POINT ADM3321"/>
    <s v="OTHER HOF-ADMIN"/>
    <s v="FACILITIES MAINTENANCE AND OPERATIONS"/>
  </r>
  <r>
    <x v="1"/>
    <s v="1118322"/>
    <s v="351202"/>
    <x v="208"/>
    <s v="5595000"/>
    <n v="2015"/>
    <x v="3"/>
    <x v="207"/>
    <n v="0"/>
    <n v="0"/>
    <n v="0"/>
    <n v="0"/>
    <n v="0"/>
    <s v="N/A"/>
    <n v="0"/>
    <n v="0"/>
    <n v="0"/>
    <n v="0"/>
    <n v="0"/>
    <n v="0"/>
    <n v="0"/>
    <n v="0"/>
    <n v="0"/>
    <n v="0"/>
    <n v="0"/>
    <n v="0"/>
    <n v="0"/>
    <s v="HOUSING OPPORTUNITY FUND"/>
    <s v="HOF OPER PASSAGE POINT ADM3321"/>
    <s v="OTHER HOF-ADMIN"/>
    <s v="FACILITIES MAINTENANCE AND OPERATIONS"/>
  </r>
  <r>
    <x v="1"/>
    <s v="1118322"/>
    <s v="351202"/>
    <x v="53"/>
    <s v="5595000"/>
    <n v="2015"/>
    <x v="3"/>
    <x v="53"/>
    <n v="0"/>
    <n v="0"/>
    <n v="0"/>
    <n v="0"/>
    <n v="0"/>
    <s v="N/A"/>
    <n v="0"/>
    <n v="0"/>
    <n v="0"/>
    <n v="0"/>
    <n v="0"/>
    <n v="0"/>
    <n v="0"/>
    <n v="0"/>
    <n v="0"/>
    <n v="0"/>
    <n v="0"/>
    <n v="0"/>
    <n v="0"/>
    <s v="HOUSING OPPORTUNITY FUND"/>
    <s v="HOF OPER PASSAGE POINT ADM3321"/>
    <s v="OTHER HOF-ADMIN"/>
    <s v="FACILITIES MAINTENANCE AND OPERATIONS"/>
  </r>
  <r>
    <x v="1"/>
    <s v="1118322"/>
    <s v="351202"/>
    <x v="54"/>
    <s v="5595000"/>
    <n v="2015"/>
    <x v="3"/>
    <x v="54"/>
    <n v="0"/>
    <n v="0"/>
    <n v="0"/>
    <n v="0"/>
    <n v="0"/>
    <s v="N/A"/>
    <n v="0"/>
    <n v="0"/>
    <n v="0"/>
    <n v="0"/>
    <n v="0"/>
    <n v="0"/>
    <n v="0"/>
    <n v="0"/>
    <n v="0"/>
    <n v="0"/>
    <n v="0"/>
    <n v="0"/>
    <n v="0"/>
    <s v="HOUSING OPPORTUNITY FUND"/>
    <s v="HOF OPER PASSAGE POINT ADM3321"/>
    <s v="OTHER HOF-ADMIN"/>
    <s v="FACILITIES MAINTENANCE AND OPERATIONS"/>
  </r>
  <r>
    <x v="1"/>
    <s v="1118323"/>
    <s v="351220"/>
    <x v="204"/>
    <s v="0000000"/>
    <n v="2015"/>
    <x v="4"/>
    <x v="203"/>
    <n v="0"/>
    <n v="0"/>
    <n v="-180651.67"/>
    <n v="0"/>
    <n v="180651.67"/>
    <s v="N/A"/>
    <n v="0"/>
    <n v="0"/>
    <n v="-5740.36"/>
    <n v="-34020"/>
    <n v="0"/>
    <n v="0"/>
    <n v="0"/>
    <n v="0"/>
    <n v="0"/>
    <n v="-140891.31"/>
    <n v="0"/>
    <n v="0"/>
    <n v="0"/>
    <s v="HOUSING OPPORTUNITY FUND"/>
    <s v="HOF OPER HSG PROJECTS 3322"/>
    <s v="HOUSING PROJECTS"/>
    <s v="Default"/>
  </r>
  <r>
    <x v="1"/>
    <s v="1118323"/>
    <s v="351220"/>
    <x v="209"/>
    <s v="0000000"/>
    <n v="2015"/>
    <x v="4"/>
    <x v="208"/>
    <n v="0"/>
    <n v="0"/>
    <n v="-229980"/>
    <n v="0"/>
    <n v="229980"/>
    <s v="N/A"/>
    <n v="0"/>
    <n v="0"/>
    <n v="0"/>
    <n v="0"/>
    <n v="0"/>
    <n v="0"/>
    <n v="0"/>
    <n v="0"/>
    <n v="0"/>
    <n v="0"/>
    <n v="-229980"/>
    <n v="0"/>
    <n v="0"/>
    <s v="HOUSING OPPORTUNITY FUND"/>
    <s v="HOF OPER HSG PROJECTS 3322"/>
    <s v="HOUSING PROJECTS"/>
    <s v="Default"/>
  </r>
  <r>
    <x v="1"/>
    <s v="1118323"/>
    <s v="351220"/>
    <x v="209"/>
    <s v="5595000"/>
    <n v="2015"/>
    <x v="4"/>
    <x v="208"/>
    <n v="0"/>
    <n v="0"/>
    <n v="0"/>
    <n v="0"/>
    <n v="0"/>
    <s v="N/A"/>
    <n v="0"/>
    <n v="0"/>
    <n v="0"/>
    <n v="0"/>
    <n v="0"/>
    <n v="0"/>
    <n v="0"/>
    <n v="0"/>
    <n v="0"/>
    <n v="0"/>
    <n v="0"/>
    <n v="0"/>
    <n v="0"/>
    <s v="HOUSING OPPORTUNITY FUND"/>
    <s v="HOF OPER HSG PROJECTS 3322"/>
    <s v="HOUSING PROJECTS"/>
    <s v="FACILITIES MAINTENANCE AND OPERATIONS"/>
  </r>
  <r>
    <x v="1"/>
    <s v="1118323"/>
    <s v="351220"/>
    <x v="132"/>
    <s v="5595000"/>
    <n v="2015"/>
    <x v="3"/>
    <x v="132"/>
    <n v="0"/>
    <n v="0"/>
    <n v="156.43"/>
    <n v="0"/>
    <n v="-156.43"/>
    <s v="N/A"/>
    <n v="0"/>
    <n v="0"/>
    <n v="0"/>
    <n v="156.43"/>
    <n v="0"/>
    <n v="0"/>
    <n v="0"/>
    <n v="0"/>
    <n v="0"/>
    <n v="0"/>
    <n v="0"/>
    <n v="0"/>
    <n v="0"/>
    <s v="HOUSING OPPORTUNITY FUND"/>
    <s v="HOF OPER HSG PROJECTS 3322"/>
    <s v="HOUSING PROJECTS"/>
    <s v="FACILITIES MAINTENANCE AND OPERATIONS"/>
  </r>
  <r>
    <x v="1"/>
    <s v="1118323"/>
    <s v="351220"/>
    <x v="82"/>
    <s v="5595000"/>
    <n v="2015"/>
    <x v="3"/>
    <x v="82"/>
    <n v="0"/>
    <n v="0"/>
    <n v="106.27"/>
    <n v="0"/>
    <n v="-106.27"/>
    <s v="N/A"/>
    <n v="0"/>
    <n v="0"/>
    <n v="0"/>
    <n v="22.07"/>
    <n v="0"/>
    <n v="14.66"/>
    <n v="0"/>
    <n v="0"/>
    <n v="7.23"/>
    <n v="21.75"/>
    <n v="0"/>
    <n v="40.56"/>
    <n v="0"/>
    <s v="HOUSING OPPORTUNITY FUND"/>
    <s v="HOF OPER HSG PROJECTS 3322"/>
    <s v="HOUSING PROJECTS"/>
    <s v="FACILITIES MAINTENANCE AND OPERATIONS"/>
  </r>
  <r>
    <x v="1"/>
    <s v="1118323"/>
    <s v="351220"/>
    <x v="84"/>
    <s v="5595000"/>
    <n v="2015"/>
    <x v="3"/>
    <x v="84"/>
    <n v="0"/>
    <n v="0"/>
    <n v="1997.5800000000002"/>
    <n v="0"/>
    <n v="-1997.5800000000002"/>
    <s v="N/A"/>
    <n v="0"/>
    <n v="0"/>
    <n v="0"/>
    <n v="994.22"/>
    <n v="0"/>
    <n v="0"/>
    <n v="0"/>
    <n v="0"/>
    <n v="0"/>
    <n v="1003.36"/>
    <n v="0"/>
    <n v="0"/>
    <n v="0"/>
    <s v="HOUSING OPPORTUNITY FUND"/>
    <s v="HOF OPER HSG PROJECTS 3322"/>
    <s v="HOUSING PROJECTS"/>
    <s v="FACILITIES MAINTENANCE AND OPERATIONS"/>
  </r>
  <r>
    <x v="1"/>
    <s v="1118323"/>
    <s v="351220"/>
    <x v="85"/>
    <s v="5595000"/>
    <n v="2015"/>
    <x v="3"/>
    <x v="85"/>
    <n v="0"/>
    <n v="0"/>
    <n v="46221.279999999999"/>
    <n v="0"/>
    <n v="-46221.279999999999"/>
    <s v="N/A"/>
    <n v="0"/>
    <n v="0"/>
    <n v="0"/>
    <n v="5380.68"/>
    <n v="0"/>
    <n v="0"/>
    <n v="0"/>
    <n v="0"/>
    <n v="5356.62"/>
    <n v="5430.1"/>
    <n v="0"/>
    <n v="30053.88"/>
    <n v="0"/>
    <s v="HOUSING OPPORTUNITY FUND"/>
    <s v="HOF OPER HSG PROJECTS 3322"/>
    <s v="HOUSING PROJECTS"/>
    <s v="FACILITIES MAINTENANCE AND OPERATIONS"/>
  </r>
  <r>
    <x v="1"/>
    <s v="1118323"/>
    <s v="351220"/>
    <x v="86"/>
    <s v="5595000"/>
    <n v="2015"/>
    <x v="3"/>
    <x v="86"/>
    <n v="0"/>
    <n v="0"/>
    <n v="19074.900000000001"/>
    <n v="0"/>
    <n v="-19074.900000000001"/>
    <s v="N/A"/>
    <n v="0"/>
    <n v="0"/>
    <n v="0"/>
    <n v="1448.74"/>
    <n v="0"/>
    <n v="1442.26"/>
    <n v="0"/>
    <n v="0"/>
    <n v="0"/>
    <n v="0"/>
    <n v="0"/>
    <n v="16183.9"/>
    <n v="0"/>
    <s v="HOUSING OPPORTUNITY FUND"/>
    <s v="HOF OPER HSG PROJECTS 3322"/>
    <s v="HOUSING PROJECTS"/>
    <s v="FACILITIES MAINTENANCE AND OPERATIONS"/>
  </r>
  <r>
    <x v="1"/>
    <s v="1118323"/>
    <s v="351220"/>
    <x v="87"/>
    <s v="5595000"/>
    <n v="2015"/>
    <x v="3"/>
    <x v="87"/>
    <n v="0"/>
    <n v="0"/>
    <n v="11827.17"/>
    <n v="0"/>
    <n v="-11827.17"/>
    <s v="N/A"/>
    <n v="0"/>
    <n v="0"/>
    <n v="0"/>
    <n v="5886.55"/>
    <n v="0"/>
    <n v="0"/>
    <n v="0"/>
    <n v="0"/>
    <n v="0"/>
    <n v="5940.62"/>
    <n v="0"/>
    <n v="0"/>
    <n v="0"/>
    <s v="HOUSING OPPORTUNITY FUND"/>
    <s v="HOF OPER HSG PROJECTS 3322"/>
    <s v="HOUSING PROJECTS"/>
    <s v="FACILITIES MAINTENANCE AND OPERATIONS"/>
  </r>
  <r>
    <x v="1"/>
    <s v="1118323"/>
    <s v="351220"/>
    <x v="88"/>
    <s v="5595000"/>
    <n v="2015"/>
    <x v="3"/>
    <x v="88"/>
    <n v="0"/>
    <n v="0"/>
    <n v="1758.68"/>
    <n v="0"/>
    <n v="-1758.68"/>
    <s v="N/A"/>
    <n v="0"/>
    <n v="0"/>
    <n v="0"/>
    <n v="1579.93"/>
    <n v="0"/>
    <n v="2.3000000000000003"/>
    <n v="0"/>
    <n v="0"/>
    <n v="0"/>
    <n v="0"/>
    <n v="0"/>
    <n v="176.45000000000002"/>
    <n v="0"/>
    <s v="HOUSING OPPORTUNITY FUND"/>
    <s v="HOF OPER HSG PROJECTS 3322"/>
    <s v="HOUSING PROJECTS"/>
    <s v="FACILITIES MAINTENANCE AND OPERATIONS"/>
  </r>
  <r>
    <x v="1"/>
    <s v="1118323"/>
    <s v="351220"/>
    <x v="89"/>
    <s v="5595000"/>
    <n v="2015"/>
    <x v="3"/>
    <x v="89"/>
    <n v="0"/>
    <n v="0"/>
    <n v="1410.82"/>
    <n v="0"/>
    <n v="-1410.82"/>
    <s v="N/A"/>
    <n v="0"/>
    <n v="0"/>
    <n v="0"/>
    <n v="468.48"/>
    <n v="0"/>
    <n v="233.18"/>
    <n v="0"/>
    <n v="0"/>
    <n v="0"/>
    <n v="709.16"/>
    <n v="0"/>
    <n v="0"/>
    <n v="0"/>
    <s v="HOUSING OPPORTUNITY FUND"/>
    <s v="HOF OPER HSG PROJECTS 3322"/>
    <s v="HOUSING PROJECTS"/>
    <s v="FACILITIES MAINTENANCE AND OPERATIONS"/>
  </r>
  <r>
    <x v="1"/>
    <s v="1118323"/>
    <s v="351220"/>
    <x v="90"/>
    <s v="5595000"/>
    <n v="2015"/>
    <x v="3"/>
    <x v="90"/>
    <n v="0"/>
    <n v="0"/>
    <n v="37.54"/>
    <n v="0"/>
    <n v="-37.54"/>
    <s v="N/A"/>
    <n v="0"/>
    <n v="0"/>
    <n v="0"/>
    <n v="18.68"/>
    <n v="0"/>
    <n v="0"/>
    <n v="0"/>
    <n v="0"/>
    <n v="0"/>
    <n v="18.86"/>
    <n v="0"/>
    <n v="0"/>
    <n v="0"/>
    <s v="HOUSING OPPORTUNITY FUND"/>
    <s v="HOF OPER HSG PROJECTS 3322"/>
    <s v="HOUSING PROJECTS"/>
    <s v="FACILITIES MAINTENANCE AND OPERATIONS"/>
  </r>
  <r>
    <x v="1"/>
    <s v="1118323"/>
    <s v="351220"/>
    <x v="92"/>
    <s v="5595000"/>
    <n v="2015"/>
    <x v="3"/>
    <x v="92"/>
    <n v="0"/>
    <n v="0"/>
    <n v="53.02"/>
    <n v="0"/>
    <n v="-53.02"/>
    <s v="N/A"/>
    <n v="0"/>
    <n v="0"/>
    <n v="0"/>
    <n v="26.38"/>
    <n v="0"/>
    <n v="0"/>
    <n v="0"/>
    <n v="0"/>
    <n v="0"/>
    <n v="26.64"/>
    <n v="0"/>
    <n v="0"/>
    <n v="0"/>
    <s v="HOUSING OPPORTUNITY FUND"/>
    <s v="HOF OPER HSG PROJECTS 3322"/>
    <s v="HOUSING PROJECTS"/>
    <s v="FACILITIES MAINTENANCE AND OPERATIONS"/>
  </r>
  <r>
    <x v="1"/>
    <s v="1118323"/>
    <s v="351220"/>
    <x v="47"/>
    <s v="5595000"/>
    <n v="2015"/>
    <x v="3"/>
    <x v="47"/>
    <n v="0"/>
    <n v="0"/>
    <n v="2999.39"/>
    <n v="0"/>
    <n v="-2999.39"/>
    <s v="N/A"/>
    <n v="0"/>
    <n v="0"/>
    <n v="0"/>
    <n v="1492.84"/>
    <n v="0"/>
    <n v="0"/>
    <n v="0"/>
    <n v="0"/>
    <n v="0"/>
    <n v="1506.55"/>
    <n v="0"/>
    <n v="0"/>
    <n v="0"/>
    <s v="HOUSING OPPORTUNITY FUND"/>
    <s v="HOF OPER HSG PROJECTS 3322"/>
    <s v="HOUSING PROJECTS"/>
    <s v="FACILITIES MAINTENANCE AND OPERATIONS"/>
  </r>
  <r>
    <x v="1"/>
    <s v="1118323"/>
    <s v="351220"/>
    <x v="48"/>
    <s v="5595000"/>
    <n v="2015"/>
    <x v="3"/>
    <x v="48"/>
    <n v="0"/>
    <n v="0"/>
    <n v="8303.42"/>
    <n v="0"/>
    <n v="-8303.42"/>
    <s v="N/A"/>
    <n v="0"/>
    <n v="0"/>
    <n v="0"/>
    <n v="966.61"/>
    <n v="0"/>
    <n v="962.29"/>
    <n v="0"/>
    <n v="0"/>
    <n v="0"/>
    <n v="975.49"/>
    <n v="0"/>
    <n v="5399.03"/>
    <n v="0"/>
    <s v="HOUSING OPPORTUNITY FUND"/>
    <s v="HOF OPER HSG PROJECTS 3322"/>
    <s v="HOUSING PROJECTS"/>
    <s v="FACILITIES MAINTENANCE AND OPERATIONS"/>
  </r>
  <r>
    <x v="1"/>
    <s v="1118323"/>
    <s v="351220"/>
    <x v="49"/>
    <s v="5595000"/>
    <n v="2015"/>
    <x v="3"/>
    <x v="49"/>
    <n v="0"/>
    <n v="0"/>
    <n v="643.27"/>
    <n v="0"/>
    <n v="-643.27"/>
    <s v="N/A"/>
    <n v="0"/>
    <n v="0"/>
    <n v="0"/>
    <n v="320.16000000000003"/>
    <n v="0"/>
    <n v="0"/>
    <n v="0"/>
    <n v="0"/>
    <n v="0"/>
    <n v="323.11"/>
    <n v="0"/>
    <n v="0"/>
    <n v="0"/>
    <s v="HOUSING OPPORTUNITY FUND"/>
    <s v="HOF OPER HSG PROJECTS 3322"/>
    <s v="HOUSING PROJECTS"/>
    <s v="FACILITIES MAINTENANCE AND OPERATIONS"/>
  </r>
  <r>
    <x v="1"/>
    <s v="1118323"/>
    <s v="351220"/>
    <x v="50"/>
    <s v="5595000"/>
    <n v="2015"/>
    <x v="3"/>
    <x v="50"/>
    <n v="0"/>
    <n v="0"/>
    <n v="129.63"/>
    <n v="0"/>
    <n v="-129.63"/>
    <s v="N/A"/>
    <n v="0"/>
    <n v="0"/>
    <n v="0"/>
    <n v="64.52"/>
    <n v="0"/>
    <n v="0"/>
    <n v="0"/>
    <n v="0"/>
    <n v="0"/>
    <n v="65.11"/>
    <n v="0"/>
    <n v="0"/>
    <n v="0"/>
    <s v="HOUSING OPPORTUNITY FUND"/>
    <s v="HOF OPER HSG PROJECTS 3322"/>
    <s v="HOUSING PROJECTS"/>
    <s v="FACILITIES MAINTENANCE AND OPERATIONS"/>
  </r>
  <r>
    <x v="1"/>
    <s v="1118323"/>
    <s v="351220"/>
    <x v="93"/>
    <s v="5595000"/>
    <n v="2015"/>
    <x v="3"/>
    <x v="93"/>
    <n v="0"/>
    <n v="0"/>
    <n v="3042.03"/>
    <n v="0"/>
    <n v="-3042.03"/>
    <s v="N/A"/>
    <n v="0"/>
    <n v="0"/>
    <n v="0"/>
    <n v="635.68000000000006"/>
    <n v="0"/>
    <n v="421.89"/>
    <n v="0"/>
    <n v="0"/>
    <n v="206.93"/>
    <n v="621.68000000000006"/>
    <n v="0"/>
    <n v="1155.8500000000001"/>
    <n v="0"/>
    <s v="HOUSING OPPORTUNITY FUND"/>
    <s v="HOF OPER HSG PROJECTS 3322"/>
    <s v="HOUSING PROJECTS"/>
    <s v="FACILITIES MAINTENANCE AND OPERATIONS"/>
  </r>
  <r>
    <x v="1"/>
    <s v="1118323"/>
    <s v="351220"/>
    <x v="109"/>
    <s v="5595000"/>
    <n v="2015"/>
    <x v="3"/>
    <x v="109"/>
    <n v="0"/>
    <n v="0"/>
    <n v="11115.77"/>
    <n v="0"/>
    <n v="-11115.77"/>
    <s v="N/A"/>
    <n v="0"/>
    <n v="0"/>
    <n v="0"/>
    <n v="843.37"/>
    <n v="0"/>
    <n v="0"/>
    <n v="0"/>
    <n v="0"/>
    <n v="0"/>
    <n v="851.12"/>
    <n v="0"/>
    <n v="9421.2800000000007"/>
    <n v="0"/>
    <s v="HOUSING OPPORTUNITY FUND"/>
    <s v="HOF OPER HSG PROJECTS 3322"/>
    <s v="HOUSING PROJECTS"/>
    <s v="FACILITIES MAINTENANCE AND OPERATIONS"/>
  </r>
  <r>
    <x v="1"/>
    <s v="1118323"/>
    <s v="351220"/>
    <x v="100"/>
    <s v="5595000"/>
    <n v="2015"/>
    <x v="3"/>
    <x v="100"/>
    <n v="0"/>
    <n v="0"/>
    <n v="268.04000000000002"/>
    <n v="0"/>
    <n v="-268.04000000000002"/>
    <s v="N/A"/>
    <n v="0"/>
    <n v="0"/>
    <n v="0"/>
    <n v="133.4"/>
    <n v="0"/>
    <n v="0"/>
    <n v="0"/>
    <n v="0"/>
    <n v="0"/>
    <n v="134.64000000000001"/>
    <n v="0"/>
    <n v="0"/>
    <n v="0"/>
    <s v="HOUSING OPPORTUNITY FUND"/>
    <s v="HOF OPER HSG PROJECTS 3322"/>
    <s v="HOUSING PROJECTS"/>
    <s v="FACILITIES MAINTENANCE AND OPERATIONS"/>
  </r>
  <r>
    <x v="1"/>
    <s v="1118323"/>
    <s v="351220"/>
    <x v="110"/>
    <s v="5595000"/>
    <n v="2015"/>
    <x v="3"/>
    <x v="110"/>
    <n v="0"/>
    <n v="0"/>
    <n v="0"/>
    <n v="0"/>
    <n v="0"/>
    <s v="N/A"/>
    <n v="0"/>
    <n v="0"/>
    <n v="0"/>
    <n v="0"/>
    <n v="0"/>
    <n v="0"/>
    <n v="0"/>
    <n v="0"/>
    <n v="0"/>
    <n v="0"/>
    <n v="0"/>
    <n v="0"/>
    <n v="0"/>
    <s v="HOUSING OPPORTUNITY FUND"/>
    <s v="HOF OPER HSG PROJECTS 3322"/>
    <s v="HOUSING PROJECTS"/>
    <s v="FACILITIES MAINTENANCE AND OPERATIONS"/>
  </r>
  <r>
    <x v="1"/>
    <s v="1118324"/>
    <s v="351220"/>
    <x v="38"/>
    <s v="5595000"/>
    <n v="2015"/>
    <x v="3"/>
    <x v="38"/>
    <n v="0"/>
    <n v="0"/>
    <n v="0"/>
    <n v="0"/>
    <n v="0"/>
    <s v="N/A"/>
    <n v="0"/>
    <n v="0"/>
    <n v="0"/>
    <n v="0"/>
    <n v="0"/>
    <n v="0"/>
    <n v="0"/>
    <n v="0"/>
    <n v="0"/>
    <n v="0"/>
    <n v="0"/>
    <n v="0"/>
    <n v="0"/>
    <s v="HOUSING OPPORTUNITY FUND"/>
    <s v="HOF OPER JUMPSTART INIT 3322"/>
    <s v="HOUSING PROJECTS"/>
    <s v="FACILITIES MAINTENANCE AND OPERATIONS"/>
  </r>
  <r>
    <x v="1"/>
    <s v="1118324"/>
    <s v="351220"/>
    <x v="70"/>
    <s v="5595000"/>
    <n v="2015"/>
    <x v="3"/>
    <x v="70"/>
    <n v="0"/>
    <n v="0"/>
    <n v="0"/>
    <n v="0"/>
    <n v="0"/>
    <s v="N/A"/>
    <n v="0"/>
    <n v="0"/>
    <n v="0"/>
    <n v="0"/>
    <n v="0"/>
    <n v="0"/>
    <n v="0"/>
    <n v="0"/>
    <n v="0"/>
    <n v="0"/>
    <n v="0"/>
    <n v="0"/>
    <n v="0"/>
    <s v="HOUSING OPPORTUNITY FUND"/>
    <s v="HOF OPER JUMPSTART INIT 3322"/>
    <s v="HOUSING PROJECTS"/>
    <s v="FACILITIES MAINTENANCE AND OPERATIONS"/>
  </r>
  <r>
    <x v="1"/>
    <s v="1118324"/>
    <s v="351220"/>
    <x v="71"/>
    <s v="5595000"/>
    <n v="2015"/>
    <x v="3"/>
    <x v="71"/>
    <n v="0"/>
    <n v="0"/>
    <n v="0"/>
    <n v="0"/>
    <n v="0"/>
    <s v="N/A"/>
    <n v="0"/>
    <n v="0"/>
    <n v="0"/>
    <n v="0"/>
    <n v="0"/>
    <n v="0"/>
    <n v="0"/>
    <n v="0"/>
    <n v="0"/>
    <n v="0"/>
    <n v="0"/>
    <n v="0"/>
    <n v="0"/>
    <s v="HOUSING OPPORTUNITY FUND"/>
    <s v="HOF OPER JUMPSTART INIT 3322"/>
    <s v="HOUSING PROJECTS"/>
    <s v="FACILITIES MAINTENANCE AND OPERATIONS"/>
  </r>
  <r>
    <x v="1"/>
    <s v="1118324"/>
    <s v="351220"/>
    <x v="72"/>
    <s v="5595000"/>
    <n v="2015"/>
    <x v="3"/>
    <x v="72"/>
    <n v="0"/>
    <n v="0"/>
    <n v="0"/>
    <n v="0"/>
    <n v="0"/>
    <s v="N/A"/>
    <n v="0"/>
    <n v="0"/>
    <n v="0"/>
    <n v="0"/>
    <n v="0"/>
    <n v="0"/>
    <n v="0"/>
    <n v="0"/>
    <n v="0"/>
    <n v="0"/>
    <n v="0"/>
    <n v="0"/>
    <n v="0"/>
    <s v="HOUSING OPPORTUNITY FUND"/>
    <s v="HOF OPER JUMPSTART INIT 3322"/>
    <s v="HOUSING PROJECTS"/>
    <s v="FACILITIES MAINTENANCE AND OPERATIONS"/>
  </r>
  <r>
    <x v="1"/>
    <s v="1118324"/>
    <s v="351220"/>
    <x v="73"/>
    <s v="5595000"/>
    <n v="2015"/>
    <x v="3"/>
    <x v="73"/>
    <n v="0"/>
    <n v="0"/>
    <n v="0"/>
    <n v="0"/>
    <n v="0"/>
    <s v="N/A"/>
    <n v="0"/>
    <n v="0"/>
    <n v="0"/>
    <n v="0"/>
    <n v="0"/>
    <n v="0"/>
    <n v="0"/>
    <n v="0"/>
    <n v="0"/>
    <n v="0"/>
    <n v="0"/>
    <n v="0"/>
    <n v="0"/>
    <s v="HOUSING OPPORTUNITY FUND"/>
    <s v="HOF OPER JUMPSTART INIT 3322"/>
    <s v="HOUSING PROJECTS"/>
    <s v="FACILITIES MAINTENANCE AND OPERATIONS"/>
  </r>
  <r>
    <x v="1"/>
    <s v="1118324"/>
    <s v="351220"/>
    <x v="132"/>
    <s v="0000000"/>
    <n v="2015"/>
    <x v="3"/>
    <x v="132"/>
    <n v="0"/>
    <n v="0"/>
    <n v="0"/>
    <n v="0"/>
    <n v="0"/>
    <s v="N/A"/>
    <n v="0"/>
    <n v="0"/>
    <n v="0"/>
    <n v="0"/>
    <n v="0"/>
    <n v="0"/>
    <n v="0"/>
    <n v="0"/>
    <n v="0"/>
    <n v="0"/>
    <n v="0"/>
    <n v="0"/>
    <n v="0"/>
    <s v="HOUSING OPPORTUNITY FUND"/>
    <s v="HOF OPER JUMPSTART INIT 3322"/>
    <s v="HOUSING PROJECTS"/>
    <s v="Default"/>
  </r>
  <r>
    <x v="1"/>
    <s v="1118326"/>
    <s v="351221"/>
    <x v="38"/>
    <s v="5595000"/>
    <n v="2015"/>
    <x v="3"/>
    <x v="38"/>
    <n v="0"/>
    <n v="0"/>
    <n v="0"/>
    <n v="0"/>
    <n v="0"/>
    <s v="N/A"/>
    <n v="0"/>
    <n v="0"/>
    <n v="0"/>
    <n v="0"/>
    <n v="0"/>
    <n v="0"/>
    <n v="0"/>
    <n v="0"/>
    <n v="0"/>
    <n v="0"/>
    <n v="0"/>
    <n v="0"/>
    <n v="0"/>
    <s v="HOUSING OPPORTUNITY FUND"/>
    <s v="HOF OPER SEOLA GARDENS INFRAS"/>
    <s v="HOF CX"/>
    <s v="FACILITIES MAINTENANCE AND OPERATIONS"/>
  </r>
  <r>
    <x v="1"/>
    <s v="1118326"/>
    <s v="351221"/>
    <x v="105"/>
    <s v="5595000"/>
    <n v="2015"/>
    <x v="3"/>
    <x v="105"/>
    <n v="0"/>
    <n v="0"/>
    <n v="0"/>
    <n v="0"/>
    <n v="0"/>
    <s v="N/A"/>
    <n v="0"/>
    <n v="0"/>
    <n v="0"/>
    <n v="0"/>
    <n v="0"/>
    <n v="0"/>
    <n v="0"/>
    <n v="0"/>
    <n v="0"/>
    <n v="0"/>
    <n v="0"/>
    <n v="0"/>
    <n v="0"/>
    <s v="HOUSING OPPORTUNITY FUND"/>
    <s v="HOF OPER SEOLA GARDENS INFRAS"/>
    <s v="HOF CX"/>
    <s v="FACILITIES MAINTENANCE AND OPERATIONS"/>
  </r>
  <r>
    <x v="1"/>
    <s v="1118326"/>
    <s v="351221"/>
    <x v="70"/>
    <s v="5595000"/>
    <n v="2015"/>
    <x v="3"/>
    <x v="70"/>
    <n v="0"/>
    <n v="0"/>
    <n v="0"/>
    <n v="0"/>
    <n v="0"/>
    <s v="N/A"/>
    <n v="0"/>
    <n v="0"/>
    <n v="0"/>
    <n v="0"/>
    <n v="0"/>
    <n v="0"/>
    <n v="0"/>
    <n v="0"/>
    <n v="0"/>
    <n v="0"/>
    <n v="0"/>
    <n v="0"/>
    <n v="0"/>
    <s v="HOUSING OPPORTUNITY FUND"/>
    <s v="HOF OPER SEOLA GARDENS INFRAS"/>
    <s v="HOF CX"/>
    <s v="FACILITIES MAINTENANCE AND OPERATIONS"/>
  </r>
  <r>
    <x v="1"/>
    <s v="1118326"/>
    <s v="351221"/>
    <x v="71"/>
    <s v="5595000"/>
    <n v="2015"/>
    <x v="3"/>
    <x v="71"/>
    <n v="0"/>
    <n v="0"/>
    <n v="0"/>
    <n v="0"/>
    <n v="0"/>
    <s v="N/A"/>
    <n v="0"/>
    <n v="0"/>
    <n v="0"/>
    <n v="0"/>
    <n v="0"/>
    <n v="0"/>
    <n v="0"/>
    <n v="0"/>
    <n v="0"/>
    <n v="0"/>
    <n v="0"/>
    <n v="0"/>
    <n v="0"/>
    <s v="HOUSING OPPORTUNITY FUND"/>
    <s v="HOF OPER SEOLA GARDENS INFRAS"/>
    <s v="HOF CX"/>
    <s v="FACILITIES MAINTENANCE AND OPERATIONS"/>
  </r>
  <r>
    <x v="1"/>
    <s v="1118326"/>
    <s v="351221"/>
    <x v="72"/>
    <s v="5595000"/>
    <n v="2015"/>
    <x v="3"/>
    <x v="72"/>
    <n v="0"/>
    <n v="0"/>
    <n v="0"/>
    <n v="0"/>
    <n v="0"/>
    <s v="N/A"/>
    <n v="0"/>
    <n v="0"/>
    <n v="0"/>
    <n v="0"/>
    <n v="0"/>
    <n v="0"/>
    <n v="0"/>
    <n v="0"/>
    <n v="0"/>
    <n v="0"/>
    <n v="0"/>
    <n v="0"/>
    <n v="0"/>
    <s v="HOUSING OPPORTUNITY FUND"/>
    <s v="HOF OPER SEOLA GARDENS INFRAS"/>
    <s v="HOF CX"/>
    <s v="FACILITIES MAINTENANCE AND OPERATIONS"/>
  </r>
  <r>
    <x v="1"/>
    <s v="1118326"/>
    <s v="351221"/>
    <x v="106"/>
    <s v="5595000"/>
    <n v="2015"/>
    <x v="3"/>
    <x v="106"/>
    <n v="0"/>
    <n v="0"/>
    <n v="0"/>
    <n v="0"/>
    <n v="0"/>
    <s v="N/A"/>
    <n v="0"/>
    <n v="0"/>
    <n v="0"/>
    <n v="0"/>
    <n v="0"/>
    <n v="0"/>
    <n v="0"/>
    <n v="0"/>
    <n v="0"/>
    <n v="0"/>
    <n v="0"/>
    <n v="0"/>
    <n v="0"/>
    <s v="HOUSING OPPORTUNITY FUND"/>
    <s v="HOF OPER SEOLA GARDENS INFRAS"/>
    <s v="HOF CX"/>
    <s v="FACILITIES MAINTENANCE AND OPERATIONS"/>
  </r>
  <r>
    <x v="1"/>
    <s v="1118326"/>
    <s v="351221"/>
    <x v="73"/>
    <s v="5595000"/>
    <n v="2015"/>
    <x v="3"/>
    <x v="73"/>
    <n v="0"/>
    <n v="0"/>
    <n v="0"/>
    <n v="0"/>
    <n v="0"/>
    <s v="N/A"/>
    <n v="0"/>
    <n v="0"/>
    <n v="0"/>
    <n v="0"/>
    <n v="0"/>
    <n v="0"/>
    <n v="0"/>
    <n v="0"/>
    <n v="0"/>
    <n v="0"/>
    <n v="0"/>
    <n v="0"/>
    <n v="0"/>
    <s v="HOUSING OPPORTUNITY FUND"/>
    <s v="HOF OPER SEOLA GARDENS INFRAS"/>
    <s v="HOF CX"/>
    <s v="FACILITIES MAINTENANCE AND OPERATIONS"/>
  </r>
  <r>
    <x v="1"/>
    <s v="1118326"/>
    <s v="351221"/>
    <x v="153"/>
    <s v="5592000"/>
    <n v="2015"/>
    <x v="3"/>
    <x v="152"/>
    <n v="0"/>
    <n v="0"/>
    <n v="136.03"/>
    <n v="0"/>
    <n v="-136.03"/>
    <s v="N/A"/>
    <n v="0"/>
    <n v="136.03"/>
    <n v="0"/>
    <n v="0"/>
    <n v="0"/>
    <n v="0"/>
    <n v="0"/>
    <n v="0"/>
    <n v="0"/>
    <n v="0"/>
    <n v="0"/>
    <n v="0"/>
    <n v="0"/>
    <s v="HOUSING OPPORTUNITY FUND"/>
    <s v="HOF OPER SEOLA GARDENS INFRAS"/>
    <s v="HOF CX"/>
    <s v="HOUSING AND COMMUNITY SERVICES"/>
  </r>
  <r>
    <x v="1"/>
    <s v="1118326"/>
    <s v="351221"/>
    <x v="136"/>
    <s v="5595000"/>
    <n v="2015"/>
    <x v="3"/>
    <x v="136"/>
    <n v="0"/>
    <n v="0"/>
    <n v="0"/>
    <n v="0"/>
    <n v="0"/>
    <s v="N/A"/>
    <n v="0"/>
    <n v="0"/>
    <n v="0"/>
    <n v="0"/>
    <n v="0"/>
    <n v="0"/>
    <n v="0"/>
    <n v="0"/>
    <n v="0"/>
    <n v="0"/>
    <n v="0"/>
    <n v="0"/>
    <n v="0"/>
    <s v="HOUSING OPPORTUNITY FUND"/>
    <s v="HOF OPER SEOLA GARDENS INFRAS"/>
    <s v="HOF CX"/>
    <s v="FACILITIES MAINTENANCE AND OPERATIONS"/>
  </r>
  <r>
    <x v="1"/>
    <s v="1118326"/>
    <s v="351221"/>
    <x v="112"/>
    <s v="0000000"/>
    <n v="2015"/>
    <x v="3"/>
    <x v="112"/>
    <n v="0"/>
    <n v="0"/>
    <n v="98.63"/>
    <n v="0"/>
    <n v="-98.63"/>
    <s v="N/A"/>
    <n v="0"/>
    <n v="98.63"/>
    <n v="0"/>
    <n v="0"/>
    <n v="0"/>
    <n v="0"/>
    <n v="0"/>
    <n v="0"/>
    <n v="0"/>
    <n v="0"/>
    <n v="0"/>
    <n v="0"/>
    <n v="0"/>
    <s v="HOUSING OPPORTUNITY FUND"/>
    <s v="HOF OPER SEOLA GARDENS INFRAS"/>
    <s v="HOF CX"/>
    <s v="Default"/>
  </r>
  <r>
    <x v="1"/>
    <s v="1118326"/>
    <s v="351221"/>
    <x v="112"/>
    <s v="5592000"/>
    <n v="2015"/>
    <x v="3"/>
    <x v="112"/>
    <n v="0"/>
    <n v="0"/>
    <n v="1497.96"/>
    <n v="0"/>
    <n v="-1497.96"/>
    <s v="N/A"/>
    <n v="0"/>
    <n v="0"/>
    <n v="0"/>
    <n v="0"/>
    <n v="0"/>
    <n v="0"/>
    <n v="0"/>
    <n v="0"/>
    <n v="0"/>
    <n v="0"/>
    <n v="0"/>
    <n v="1497.96"/>
    <n v="0"/>
    <s v="HOUSING OPPORTUNITY FUND"/>
    <s v="HOF OPER SEOLA GARDENS INFRAS"/>
    <s v="HOF CX"/>
    <s v="HOUSING AND COMMUNITY SERVICES"/>
  </r>
  <r>
    <x v="1"/>
    <s v="1118326"/>
    <s v="351221"/>
    <x v="112"/>
    <s v="5595000"/>
    <n v="2015"/>
    <x v="3"/>
    <x v="112"/>
    <n v="0"/>
    <n v="0"/>
    <n v="0"/>
    <n v="0"/>
    <n v="0"/>
    <s v="N/A"/>
    <n v="0"/>
    <n v="0"/>
    <n v="0"/>
    <n v="0"/>
    <n v="0"/>
    <n v="0"/>
    <n v="0"/>
    <n v="0"/>
    <n v="0"/>
    <n v="0"/>
    <n v="0"/>
    <n v="0"/>
    <n v="0"/>
    <s v="HOUSING OPPORTUNITY FUND"/>
    <s v="HOF OPER SEOLA GARDENS INFRAS"/>
    <s v="HOF CX"/>
    <s v="FACILITIES MAINTENANCE AND OPERATIONS"/>
  </r>
  <r>
    <x v="1"/>
    <s v="1118326"/>
    <s v="351221"/>
    <x v="131"/>
    <s v="5595000"/>
    <n v="2015"/>
    <x v="3"/>
    <x v="131"/>
    <n v="0"/>
    <n v="0"/>
    <n v="0"/>
    <n v="0"/>
    <n v="0"/>
    <s v="N/A"/>
    <n v="0"/>
    <n v="0"/>
    <n v="0"/>
    <n v="0"/>
    <n v="0"/>
    <n v="0"/>
    <n v="0"/>
    <n v="0"/>
    <n v="0"/>
    <n v="0"/>
    <n v="0"/>
    <n v="0"/>
    <n v="0"/>
    <s v="HOUSING OPPORTUNITY FUND"/>
    <s v="HOF OPER SEOLA GARDENS INFRAS"/>
    <s v="HOF CX"/>
    <s v="FACILITIES MAINTENANCE AND OPERATIONS"/>
  </r>
  <r>
    <x v="1"/>
    <s v="1118326"/>
    <s v="351221"/>
    <x v="76"/>
    <s v="5595000"/>
    <n v="2015"/>
    <x v="3"/>
    <x v="76"/>
    <n v="0"/>
    <n v="0"/>
    <n v="0"/>
    <n v="0"/>
    <n v="0"/>
    <s v="N/A"/>
    <n v="0"/>
    <n v="0"/>
    <n v="0"/>
    <n v="0"/>
    <n v="0"/>
    <n v="0"/>
    <n v="0"/>
    <n v="0"/>
    <n v="0"/>
    <n v="0"/>
    <n v="0"/>
    <n v="0"/>
    <n v="0"/>
    <s v="HOUSING OPPORTUNITY FUND"/>
    <s v="HOF OPER SEOLA GARDENS INFRAS"/>
    <s v="HOF CX"/>
    <s v="FACILITIES MAINTENANCE AND OPERATIONS"/>
  </r>
  <r>
    <x v="1"/>
    <s v="1118326"/>
    <s v="351221"/>
    <x v="42"/>
    <s v="5595000"/>
    <n v="2015"/>
    <x v="3"/>
    <x v="42"/>
    <n v="0"/>
    <n v="0"/>
    <n v="0"/>
    <n v="0"/>
    <n v="0"/>
    <s v="N/A"/>
    <n v="0"/>
    <n v="0"/>
    <n v="0"/>
    <n v="0"/>
    <n v="0"/>
    <n v="0"/>
    <n v="0"/>
    <n v="0"/>
    <n v="0"/>
    <n v="0"/>
    <n v="0"/>
    <n v="0"/>
    <n v="0"/>
    <s v="HOUSING OPPORTUNITY FUND"/>
    <s v="HOF OPER SEOLA GARDENS INFRAS"/>
    <s v="HOF CX"/>
    <s v="FACILITIES MAINTENANCE AND OPERATIONS"/>
  </r>
  <r>
    <x v="1"/>
    <s v="1118326"/>
    <s v="351221"/>
    <x v="164"/>
    <s v="5595000"/>
    <n v="2015"/>
    <x v="3"/>
    <x v="163"/>
    <n v="0"/>
    <n v="0"/>
    <n v="0"/>
    <n v="0"/>
    <n v="0"/>
    <s v="N/A"/>
    <n v="0"/>
    <n v="0"/>
    <n v="0"/>
    <n v="0"/>
    <n v="0"/>
    <n v="0"/>
    <n v="0"/>
    <n v="0"/>
    <n v="0"/>
    <n v="0"/>
    <n v="0"/>
    <n v="0"/>
    <n v="0"/>
    <s v="HOUSING OPPORTUNITY FUND"/>
    <s v="HOF OPER SEOLA GARDENS INFRAS"/>
    <s v="HOF CX"/>
    <s v="FACILITIES MAINTENANCE AND OPERATIONS"/>
  </r>
  <r>
    <x v="1"/>
    <s v="1118326"/>
    <s v="351221"/>
    <x v="48"/>
    <s v="5595000"/>
    <n v="2015"/>
    <x v="3"/>
    <x v="48"/>
    <n v="0"/>
    <n v="0"/>
    <n v="0"/>
    <n v="0"/>
    <n v="0"/>
    <s v="N/A"/>
    <n v="0"/>
    <n v="0"/>
    <n v="0"/>
    <n v="0"/>
    <n v="0"/>
    <n v="0"/>
    <n v="0"/>
    <n v="0"/>
    <n v="0"/>
    <n v="0"/>
    <n v="0"/>
    <n v="0"/>
    <n v="0"/>
    <s v="HOUSING OPPORTUNITY FUND"/>
    <s v="HOF OPER SEOLA GARDENS INFRAS"/>
    <s v="HOF CX"/>
    <s v="FACILITIES MAINTENANCE AND OPERATIONS"/>
  </r>
  <r>
    <x v="1"/>
    <s v="1118326"/>
    <s v="351221"/>
    <x v="110"/>
    <s v="5595000"/>
    <n v="2015"/>
    <x v="3"/>
    <x v="110"/>
    <n v="0"/>
    <n v="0"/>
    <n v="0"/>
    <n v="0"/>
    <n v="0"/>
    <s v="N/A"/>
    <n v="0"/>
    <n v="0"/>
    <n v="0"/>
    <n v="0"/>
    <n v="0"/>
    <n v="0"/>
    <n v="0"/>
    <n v="0"/>
    <n v="0"/>
    <n v="0"/>
    <n v="0"/>
    <n v="0"/>
    <n v="0"/>
    <s v="HOUSING OPPORTUNITY FUND"/>
    <s v="HOF OPER SEOLA GARDENS INFRAS"/>
    <s v="HOF CX"/>
    <s v="FACILITIES MAINTENANCE AND OPERATIONS"/>
  </r>
  <r>
    <x v="1"/>
    <s v="1118331"/>
    <s v="351222"/>
    <x v="200"/>
    <s v="0000000"/>
    <n v="2015"/>
    <x v="4"/>
    <x v="199"/>
    <n v="0"/>
    <n v="0"/>
    <n v="0"/>
    <n v="0"/>
    <n v="0"/>
    <s v="N/A"/>
    <n v="0"/>
    <n v="0"/>
    <n v="0"/>
    <n v="0"/>
    <n v="0"/>
    <n v="0"/>
    <n v="0"/>
    <n v="0"/>
    <n v="0"/>
    <n v="0"/>
    <n v="0"/>
    <n v="0"/>
    <n v="0"/>
    <s v="HOUSING OPPORTUNITY FUND"/>
    <s v="HOF OPER HOF DEV DISABLED 3330"/>
    <s v="DEVELOPMENTAL DISABILITY"/>
    <s v="Default"/>
  </r>
  <r>
    <x v="1"/>
    <s v="1118332"/>
    <s v="351222"/>
    <x v="112"/>
    <s v="5595000"/>
    <n v="2015"/>
    <x v="3"/>
    <x v="112"/>
    <n v="0"/>
    <n v="0"/>
    <n v="0"/>
    <n v="0"/>
    <n v="0"/>
    <s v="N/A"/>
    <n v="0"/>
    <n v="0"/>
    <n v="0"/>
    <n v="0"/>
    <n v="0"/>
    <n v="0"/>
    <n v="0"/>
    <n v="0"/>
    <n v="0"/>
    <n v="0"/>
    <n v="0"/>
    <n v="0"/>
    <n v="0"/>
    <s v="HOUSING OPPORTUNITY FUND"/>
    <s v="HOF OPER COMM HM 7THAD FAM3330"/>
    <s v="DEVELOPMENTAL DISABILITY"/>
    <s v="FACILITIES MAINTENANCE AND OPERATIONS"/>
  </r>
  <r>
    <x v="1"/>
    <s v="1118333"/>
    <s v="351222"/>
    <x v="112"/>
    <s v="5595000"/>
    <n v="2015"/>
    <x v="3"/>
    <x v="112"/>
    <n v="0"/>
    <n v="0"/>
    <n v="0"/>
    <n v="0"/>
    <n v="0"/>
    <s v="N/A"/>
    <n v="0"/>
    <n v="0"/>
    <n v="0"/>
    <n v="0"/>
    <n v="0"/>
    <n v="0"/>
    <n v="0"/>
    <n v="0"/>
    <n v="0"/>
    <n v="0"/>
    <n v="0"/>
    <n v="0"/>
    <n v="0"/>
    <s v="HOUSING OPPORTUNITY FUND"/>
    <s v="HOF OPER HD1201BELLEVUE APTS"/>
    <s v="DEVELOPMENTAL DISABILITY"/>
    <s v="FACILITIES MAINTENANCE AND OPERATIONS"/>
  </r>
  <r>
    <x v="1"/>
    <s v="1118334"/>
    <s v="351222"/>
    <x v="112"/>
    <s v="5595000"/>
    <n v="2015"/>
    <x v="3"/>
    <x v="112"/>
    <n v="0"/>
    <n v="0"/>
    <n v="0"/>
    <n v="0"/>
    <n v="0"/>
    <s v="N/A"/>
    <n v="0"/>
    <n v="0"/>
    <n v="-70000"/>
    <n v="70000"/>
    <n v="-70000"/>
    <n v="0"/>
    <n v="0"/>
    <n v="35000"/>
    <n v="0"/>
    <n v="35000"/>
    <n v="0"/>
    <n v="0"/>
    <n v="0"/>
    <s v="HOUSING OPPORTUNITY FUND"/>
    <s v="HOF OPER HD1202  PARKVIEW HMSP"/>
    <s v="DEVELOPMENTAL DISABILITY"/>
    <s v="FACILITIES MAINTENANCE AND OPERATIONS"/>
  </r>
  <r>
    <x v="1"/>
    <s v="1118336"/>
    <s v="351223"/>
    <x v="46"/>
    <s v="0000000"/>
    <n v="2015"/>
    <x v="4"/>
    <x v="46"/>
    <n v="0"/>
    <n v="0"/>
    <n v="-469172.39"/>
    <n v="0"/>
    <n v="469172.39"/>
    <s v="N/A"/>
    <n v="-329953.78999999998"/>
    <n v="0"/>
    <n v="0"/>
    <n v="0"/>
    <n v="0"/>
    <n v="0"/>
    <n v="-139218.6"/>
    <n v="0"/>
    <n v="0"/>
    <n v="0"/>
    <n v="0"/>
    <n v="0"/>
    <n v="0"/>
    <s v="HOUSING OPPORTUNITY FUND"/>
    <s v="HOF OPER CR ENHANCMNT ADM"/>
    <s v="CREDIT ENHANCEMENT FUND"/>
    <s v="Default"/>
  </r>
  <r>
    <x v="1"/>
    <s v="1118336"/>
    <s v="351223"/>
    <x v="38"/>
    <s v="5592000"/>
    <n v="2015"/>
    <x v="3"/>
    <x v="38"/>
    <n v="0"/>
    <n v="0"/>
    <n v="85217.2"/>
    <n v="0"/>
    <n v="-85217.2"/>
    <s v="N/A"/>
    <n v="0"/>
    <n v="0"/>
    <n v="0"/>
    <n v="0"/>
    <n v="0"/>
    <n v="0"/>
    <n v="366.13"/>
    <n v="0"/>
    <n v="0"/>
    <n v="69931.210000000006"/>
    <n v="6270"/>
    <n v="8649.86"/>
    <n v="0"/>
    <s v="HOUSING OPPORTUNITY FUND"/>
    <s v="HOF OPER CR ENHANCMNT ADM"/>
    <s v="CREDIT ENHANCEMENT FUND"/>
    <s v="HOUSING AND COMMUNITY SERVICES"/>
  </r>
  <r>
    <x v="1"/>
    <s v="1118336"/>
    <s v="351223"/>
    <x v="38"/>
    <s v="5595000"/>
    <n v="2015"/>
    <x v="3"/>
    <x v="38"/>
    <n v="0"/>
    <n v="0"/>
    <n v="0"/>
    <n v="0"/>
    <n v="0"/>
    <s v="N/A"/>
    <n v="0"/>
    <n v="0"/>
    <n v="0"/>
    <n v="0"/>
    <n v="0"/>
    <n v="0"/>
    <n v="0"/>
    <n v="0"/>
    <n v="0"/>
    <n v="0"/>
    <n v="0"/>
    <n v="0"/>
    <n v="0"/>
    <s v="HOUSING OPPORTUNITY FUND"/>
    <s v="HOF OPER CR ENHANCMNT ADM"/>
    <s v="CREDIT ENHANCEMENT FUND"/>
    <s v="FACILITIES MAINTENANCE AND OPERATIONS"/>
  </r>
  <r>
    <x v="1"/>
    <s v="1118336"/>
    <s v="351223"/>
    <x v="105"/>
    <s v="5595000"/>
    <n v="2015"/>
    <x v="3"/>
    <x v="105"/>
    <n v="0"/>
    <n v="0"/>
    <n v="0"/>
    <n v="0"/>
    <n v="0"/>
    <s v="N/A"/>
    <n v="0"/>
    <n v="0"/>
    <n v="0"/>
    <n v="0"/>
    <n v="0"/>
    <n v="0"/>
    <n v="0"/>
    <n v="0"/>
    <n v="0"/>
    <n v="0"/>
    <n v="0"/>
    <n v="0"/>
    <n v="0"/>
    <s v="HOUSING OPPORTUNITY FUND"/>
    <s v="HOF OPER CR ENHANCMNT ADM"/>
    <s v="CREDIT ENHANCEMENT FUND"/>
    <s v="FACILITIES MAINTENANCE AND OPERATIONS"/>
  </r>
  <r>
    <x v="1"/>
    <s v="1118336"/>
    <s v="351223"/>
    <x v="70"/>
    <s v="5592000"/>
    <n v="2015"/>
    <x v="3"/>
    <x v="70"/>
    <n v="0"/>
    <n v="0"/>
    <n v="13626.31"/>
    <n v="0"/>
    <n v="-13626.31"/>
    <s v="N/A"/>
    <n v="0"/>
    <n v="0"/>
    <n v="0"/>
    <n v="0"/>
    <n v="0"/>
    <n v="0"/>
    <n v="0"/>
    <n v="0"/>
    <n v="55.25"/>
    <n v="11216.75"/>
    <n v="0"/>
    <n v="2354.31"/>
    <n v="0"/>
    <s v="HOUSING OPPORTUNITY FUND"/>
    <s v="HOF OPER CR ENHANCMNT ADM"/>
    <s v="CREDIT ENHANCEMENT FUND"/>
    <s v="HOUSING AND COMMUNITY SERVICES"/>
  </r>
  <r>
    <x v="1"/>
    <s v="1118336"/>
    <s v="351223"/>
    <x v="70"/>
    <s v="5595000"/>
    <n v="2015"/>
    <x v="3"/>
    <x v="70"/>
    <n v="0"/>
    <n v="0"/>
    <n v="0"/>
    <n v="0"/>
    <n v="0"/>
    <s v="N/A"/>
    <n v="0"/>
    <n v="0"/>
    <n v="0"/>
    <n v="0"/>
    <n v="0"/>
    <n v="0"/>
    <n v="0"/>
    <n v="0"/>
    <n v="0"/>
    <n v="0"/>
    <n v="0"/>
    <n v="0"/>
    <n v="0"/>
    <s v="HOUSING OPPORTUNITY FUND"/>
    <s v="HOF OPER CR ENHANCMNT ADM"/>
    <s v="CREDIT ENHANCEMENT FUND"/>
    <s v="FACILITIES MAINTENANCE AND OPERATIONS"/>
  </r>
  <r>
    <x v="1"/>
    <s v="1118336"/>
    <s v="351223"/>
    <x v="71"/>
    <s v="5592000"/>
    <n v="2015"/>
    <x v="3"/>
    <x v="71"/>
    <n v="0"/>
    <n v="0"/>
    <n v="6207.2300000000005"/>
    <n v="0"/>
    <n v="-6207.2300000000005"/>
    <s v="N/A"/>
    <n v="0"/>
    <n v="0"/>
    <n v="0"/>
    <n v="0"/>
    <n v="0"/>
    <n v="0"/>
    <n v="0"/>
    <n v="0"/>
    <n v="27.490000000000002"/>
    <n v="4796.63"/>
    <n v="0"/>
    <n v="1383.1100000000001"/>
    <n v="0"/>
    <s v="HOUSING OPPORTUNITY FUND"/>
    <s v="HOF OPER CR ENHANCMNT ADM"/>
    <s v="CREDIT ENHANCEMENT FUND"/>
    <s v="HOUSING AND COMMUNITY SERVICES"/>
  </r>
  <r>
    <x v="1"/>
    <s v="1118336"/>
    <s v="351223"/>
    <x v="71"/>
    <s v="5595000"/>
    <n v="2015"/>
    <x v="3"/>
    <x v="71"/>
    <n v="0"/>
    <n v="0"/>
    <n v="0"/>
    <n v="0"/>
    <n v="0"/>
    <s v="N/A"/>
    <n v="0"/>
    <n v="0"/>
    <n v="0"/>
    <n v="0"/>
    <n v="0"/>
    <n v="0"/>
    <n v="0"/>
    <n v="0"/>
    <n v="0"/>
    <n v="0"/>
    <n v="0"/>
    <n v="0"/>
    <n v="0"/>
    <s v="HOUSING OPPORTUNITY FUND"/>
    <s v="HOF OPER CR ENHANCMNT ADM"/>
    <s v="CREDIT ENHANCEMENT FUND"/>
    <s v="FACILITIES MAINTENANCE AND OPERATIONS"/>
  </r>
  <r>
    <x v="1"/>
    <s v="1118336"/>
    <s v="351223"/>
    <x v="72"/>
    <s v="5592000"/>
    <n v="2015"/>
    <x v="3"/>
    <x v="72"/>
    <n v="0"/>
    <n v="0"/>
    <n v="8128.7"/>
    <n v="0"/>
    <n v="-8128.7"/>
    <s v="N/A"/>
    <n v="0"/>
    <n v="0"/>
    <n v="0"/>
    <n v="0"/>
    <n v="0"/>
    <n v="0"/>
    <n v="0"/>
    <n v="0"/>
    <n v="39.14"/>
    <n v="6071.03"/>
    <n v="0"/>
    <n v="2018.53"/>
    <n v="0"/>
    <s v="HOUSING OPPORTUNITY FUND"/>
    <s v="HOF OPER CR ENHANCMNT ADM"/>
    <s v="CREDIT ENHANCEMENT FUND"/>
    <s v="HOUSING AND COMMUNITY SERVICES"/>
  </r>
  <r>
    <x v="1"/>
    <s v="1118336"/>
    <s v="351223"/>
    <x v="72"/>
    <s v="5595000"/>
    <n v="2015"/>
    <x v="3"/>
    <x v="72"/>
    <n v="0"/>
    <n v="0"/>
    <n v="0"/>
    <n v="0"/>
    <n v="0"/>
    <s v="N/A"/>
    <n v="0"/>
    <n v="0"/>
    <n v="0"/>
    <n v="0"/>
    <n v="0"/>
    <n v="0"/>
    <n v="0"/>
    <n v="0"/>
    <n v="0"/>
    <n v="0"/>
    <n v="0"/>
    <n v="0"/>
    <n v="0"/>
    <s v="HOUSING OPPORTUNITY FUND"/>
    <s v="HOF OPER CR ENHANCMNT ADM"/>
    <s v="CREDIT ENHANCEMENT FUND"/>
    <s v="FACILITIES MAINTENANCE AND OPERATIONS"/>
  </r>
  <r>
    <x v="1"/>
    <s v="1118336"/>
    <s v="351223"/>
    <x v="106"/>
    <s v="5595000"/>
    <n v="2015"/>
    <x v="3"/>
    <x v="106"/>
    <n v="0"/>
    <n v="0"/>
    <n v="0"/>
    <n v="0"/>
    <n v="0"/>
    <s v="N/A"/>
    <n v="0"/>
    <n v="0"/>
    <n v="0"/>
    <n v="0"/>
    <n v="0"/>
    <n v="0"/>
    <n v="0"/>
    <n v="0"/>
    <n v="0"/>
    <n v="0"/>
    <n v="0"/>
    <n v="0"/>
    <n v="0"/>
    <s v="HOUSING OPPORTUNITY FUND"/>
    <s v="HOF OPER CR ENHANCMNT ADM"/>
    <s v="CREDIT ENHANCEMENT FUND"/>
    <s v="FACILITIES MAINTENANCE AND OPERATIONS"/>
  </r>
  <r>
    <x v="1"/>
    <s v="1118336"/>
    <s v="351223"/>
    <x v="108"/>
    <s v="5592000"/>
    <n v="2015"/>
    <x v="3"/>
    <x v="108"/>
    <n v="0"/>
    <n v="0"/>
    <n v="0"/>
    <n v="0"/>
    <n v="0"/>
    <s v="N/A"/>
    <n v="0"/>
    <n v="0"/>
    <n v="0"/>
    <n v="0"/>
    <n v="0"/>
    <n v="0"/>
    <n v="0"/>
    <n v="0"/>
    <n v="0"/>
    <n v="0"/>
    <n v="0"/>
    <n v="0"/>
    <n v="0"/>
    <s v="HOUSING OPPORTUNITY FUND"/>
    <s v="HOF OPER CR ENHANCMNT ADM"/>
    <s v="CREDIT ENHANCEMENT FUND"/>
    <s v="HOUSING AND COMMUNITY SERVICES"/>
  </r>
  <r>
    <x v="1"/>
    <s v="1118336"/>
    <s v="351223"/>
    <x v="108"/>
    <s v="5595000"/>
    <n v="2015"/>
    <x v="3"/>
    <x v="108"/>
    <n v="0"/>
    <n v="0"/>
    <n v="0"/>
    <n v="0"/>
    <n v="0"/>
    <s v="N/A"/>
    <n v="0"/>
    <n v="0"/>
    <n v="0"/>
    <n v="0"/>
    <n v="0"/>
    <n v="0"/>
    <n v="0"/>
    <n v="0"/>
    <n v="0"/>
    <n v="0"/>
    <n v="0"/>
    <n v="0"/>
    <n v="0"/>
    <s v="HOUSING OPPORTUNITY FUND"/>
    <s v="HOF OPER CR ENHANCMNT ADM"/>
    <s v="CREDIT ENHANCEMENT FUND"/>
    <s v="FACILITIES MAINTENANCE AND OPERATIONS"/>
  </r>
  <r>
    <x v="1"/>
    <s v="1118336"/>
    <s v="351223"/>
    <x v="132"/>
    <s v="5592000"/>
    <n v="2015"/>
    <x v="3"/>
    <x v="132"/>
    <n v="0"/>
    <n v="0"/>
    <n v="84.23"/>
    <n v="0"/>
    <n v="-84.23"/>
    <s v="N/A"/>
    <n v="0"/>
    <n v="0"/>
    <n v="0"/>
    <n v="84.23"/>
    <n v="0"/>
    <n v="0"/>
    <n v="0"/>
    <n v="0"/>
    <n v="0"/>
    <n v="0"/>
    <n v="0"/>
    <n v="0"/>
    <n v="0"/>
    <s v="HOUSING OPPORTUNITY FUND"/>
    <s v="HOF OPER CR ENHANCMNT ADM"/>
    <s v="CREDIT ENHANCEMENT FUND"/>
    <s v="HOUSING AND COMMUNITY SERVICES"/>
  </r>
  <r>
    <x v="1"/>
    <s v="1118336"/>
    <s v="351223"/>
    <x v="210"/>
    <s v="5595000"/>
    <n v="2015"/>
    <x v="3"/>
    <x v="209"/>
    <n v="0"/>
    <n v="0"/>
    <n v="0"/>
    <n v="0"/>
    <n v="0"/>
    <s v="N/A"/>
    <n v="0"/>
    <n v="0"/>
    <n v="0"/>
    <n v="0"/>
    <n v="0"/>
    <n v="0"/>
    <n v="0"/>
    <n v="0"/>
    <n v="0"/>
    <n v="0"/>
    <n v="0"/>
    <n v="0"/>
    <n v="0"/>
    <s v="HOUSING OPPORTUNITY FUND"/>
    <s v="HOF OPER CR ENHANCMNT ADM"/>
    <s v="CREDIT ENHANCEMENT FUND"/>
    <s v="FACILITIES MAINTENANCE AND OPERATIONS"/>
  </r>
  <r>
    <x v="1"/>
    <s v="1118336"/>
    <s v="351223"/>
    <x v="76"/>
    <s v="5592000"/>
    <n v="2015"/>
    <x v="3"/>
    <x v="76"/>
    <n v="0"/>
    <n v="0"/>
    <n v="287"/>
    <n v="0"/>
    <n v="-287"/>
    <s v="N/A"/>
    <n v="0"/>
    <n v="0"/>
    <n v="0"/>
    <n v="0"/>
    <n v="0"/>
    <n v="0"/>
    <n v="0"/>
    <n v="230"/>
    <n v="0"/>
    <n v="57"/>
    <n v="0"/>
    <n v="0"/>
    <n v="0"/>
    <s v="HOUSING OPPORTUNITY FUND"/>
    <s v="HOF OPER CR ENHANCMNT ADM"/>
    <s v="CREDIT ENHANCEMENT FUND"/>
    <s v="HOUSING AND COMMUNITY SERVICES"/>
  </r>
  <r>
    <x v="1"/>
    <s v="1118336"/>
    <s v="351223"/>
    <x v="82"/>
    <s v="5592000"/>
    <n v="2015"/>
    <x v="3"/>
    <x v="82"/>
    <n v="0"/>
    <n v="0"/>
    <n v="35.380000000000003"/>
    <n v="0"/>
    <n v="-35.380000000000003"/>
    <s v="N/A"/>
    <n v="0"/>
    <n v="0"/>
    <n v="0"/>
    <n v="11.88"/>
    <n v="0"/>
    <n v="7.8900000000000006"/>
    <n v="0"/>
    <n v="0"/>
    <n v="3.9"/>
    <n v="11.71"/>
    <n v="0"/>
    <n v="0"/>
    <n v="0"/>
    <s v="HOUSING OPPORTUNITY FUND"/>
    <s v="HOF OPER CR ENHANCMNT ADM"/>
    <s v="CREDIT ENHANCEMENT FUND"/>
    <s v="HOUSING AND COMMUNITY SERVICES"/>
  </r>
  <r>
    <x v="1"/>
    <s v="1118336"/>
    <s v="351223"/>
    <x v="84"/>
    <s v="5592000"/>
    <n v="2015"/>
    <x v="3"/>
    <x v="84"/>
    <n v="0"/>
    <n v="0"/>
    <n v="1075.6400000000001"/>
    <n v="0"/>
    <n v="-1075.6400000000001"/>
    <s v="N/A"/>
    <n v="0"/>
    <n v="0"/>
    <n v="0"/>
    <n v="535.36"/>
    <n v="0"/>
    <n v="0"/>
    <n v="0"/>
    <n v="0"/>
    <n v="0"/>
    <n v="540.28"/>
    <n v="0"/>
    <n v="0"/>
    <n v="0"/>
    <s v="HOUSING OPPORTUNITY FUND"/>
    <s v="HOF OPER CR ENHANCMNT ADM"/>
    <s v="CREDIT ENHANCEMENT FUND"/>
    <s v="HOUSING AND COMMUNITY SERVICES"/>
  </r>
  <r>
    <x v="1"/>
    <s v="1118336"/>
    <s v="351223"/>
    <x v="85"/>
    <s v="5592000"/>
    <n v="2015"/>
    <x v="3"/>
    <x v="85"/>
    <n v="0"/>
    <n v="0"/>
    <n v="8705.52"/>
    <n v="0"/>
    <n v="-8705.52"/>
    <s v="N/A"/>
    <n v="0"/>
    <n v="0"/>
    <n v="0"/>
    <n v="2897.29"/>
    <n v="0"/>
    <n v="0"/>
    <n v="0"/>
    <n v="0"/>
    <n v="2884.33"/>
    <n v="2923.9"/>
    <n v="0"/>
    <n v="0"/>
    <n v="0"/>
    <s v="HOUSING OPPORTUNITY FUND"/>
    <s v="HOF OPER CR ENHANCMNT ADM"/>
    <s v="CREDIT ENHANCEMENT FUND"/>
    <s v="HOUSING AND COMMUNITY SERVICES"/>
  </r>
  <r>
    <x v="1"/>
    <s v="1118336"/>
    <s v="351223"/>
    <x v="86"/>
    <s v="5592000"/>
    <n v="2015"/>
    <x v="3"/>
    <x v="86"/>
    <n v="0"/>
    <n v="0"/>
    <n v="1556.69"/>
    <n v="0"/>
    <n v="-1556.69"/>
    <s v="N/A"/>
    <n v="0"/>
    <n v="0"/>
    <n v="0"/>
    <n v="780.09"/>
    <n v="0"/>
    <n v="776.6"/>
    <n v="0"/>
    <n v="0"/>
    <n v="0"/>
    <n v="0"/>
    <n v="0"/>
    <n v="0"/>
    <n v="0"/>
    <s v="HOUSING OPPORTUNITY FUND"/>
    <s v="HOF OPER CR ENHANCMNT ADM"/>
    <s v="CREDIT ENHANCEMENT FUND"/>
    <s v="HOUSING AND COMMUNITY SERVICES"/>
  </r>
  <r>
    <x v="1"/>
    <s v="1118336"/>
    <s v="351223"/>
    <x v="87"/>
    <s v="5592000"/>
    <n v="2015"/>
    <x v="3"/>
    <x v="87"/>
    <n v="0"/>
    <n v="0"/>
    <n v="6368.47"/>
    <n v="0"/>
    <n v="-6368.47"/>
    <s v="N/A"/>
    <n v="0"/>
    <n v="0"/>
    <n v="0"/>
    <n v="3169.6800000000003"/>
    <n v="0"/>
    <n v="0"/>
    <n v="0"/>
    <n v="0"/>
    <n v="0"/>
    <n v="3198.79"/>
    <n v="0"/>
    <n v="0"/>
    <n v="0"/>
    <s v="HOUSING OPPORTUNITY FUND"/>
    <s v="HOF OPER CR ENHANCMNT ADM"/>
    <s v="CREDIT ENHANCEMENT FUND"/>
    <s v="HOUSING AND COMMUNITY SERVICES"/>
  </r>
  <r>
    <x v="1"/>
    <s v="1118336"/>
    <s v="351223"/>
    <x v="88"/>
    <s v="5592000"/>
    <n v="2015"/>
    <x v="3"/>
    <x v="88"/>
    <n v="0"/>
    <n v="0"/>
    <n v="851.97"/>
    <n v="0"/>
    <n v="-851.97"/>
    <s v="N/A"/>
    <n v="0"/>
    <n v="0"/>
    <n v="0"/>
    <n v="850.73"/>
    <n v="0"/>
    <n v="1.24"/>
    <n v="0"/>
    <n v="0"/>
    <n v="0"/>
    <n v="0"/>
    <n v="0"/>
    <n v="0"/>
    <n v="0"/>
    <s v="HOUSING OPPORTUNITY FUND"/>
    <s v="HOF OPER CR ENHANCMNT ADM"/>
    <s v="CREDIT ENHANCEMENT FUND"/>
    <s v="HOUSING AND COMMUNITY SERVICES"/>
  </r>
  <r>
    <x v="1"/>
    <s v="1118336"/>
    <s v="351223"/>
    <x v="89"/>
    <s v="5592000"/>
    <n v="2015"/>
    <x v="3"/>
    <x v="89"/>
    <n v="0"/>
    <n v="0"/>
    <n v="759.66"/>
    <n v="0"/>
    <n v="-759.66"/>
    <s v="N/A"/>
    <n v="0"/>
    <n v="0"/>
    <n v="0"/>
    <n v="252.24"/>
    <n v="0"/>
    <n v="125.56"/>
    <n v="0"/>
    <n v="0"/>
    <n v="0"/>
    <n v="381.86"/>
    <n v="0"/>
    <n v="0"/>
    <n v="0"/>
    <s v="HOUSING OPPORTUNITY FUND"/>
    <s v="HOF OPER CR ENHANCMNT ADM"/>
    <s v="CREDIT ENHANCEMENT FUND"/>
    <s v="HOUSING AND COMMUNITY SERVICES"/>
  </r>
  <r>
    <x v="1"/>
    <s v="1118336"/>
    <s v="351223"/>
    <x v="90"/>
    <s v="5592000"/>
    <n v="2015"/>
    <x v="3"/>
    <x v="90"/>
    <n v="0"/>
    <n v="0"/>
    <n v="20.22"/>
    <n v="0"/>
    <n v="-20.22"/>
    <s v="N/A"/>
    <n v="0"/>
    <n v="0"/>
    <n v="0"/>
    <n v="10.06"/>
    <n v="0"/>
    <n v="0"/>
    <n v="0"/>
    <n v="0"/>
    <n v="0"/>
    <n v="10.16"/>
    <n v="0"/>
    <n v="0"/>
    <n v="0"/>
    <s v="HOUSING OPPORTUNITY FUND"/>
    <s v="HOF OPER CR ENHANCMNT ADM"/>
    <s v="CREDIT ENHANCEMENT FUND"/>
    <s v="HOUSING AND COMMUNITY SERVICES"/>
  </r>
  <r>
    <x v="1"/>
    <s v="1118336"/>
    <s v="351223"/>
    <x v="92"/>
    <s v="5592000"/>
    <n v="2015"/>
    <x v="3"/>
    <x v="92"/>
    <n v="0"/>
    <n v="0"/>
    <n v="28.54"/>
    <n v="0"/>
    <n v="-28.54"/>
    <s v="N/A"/>
    <n v="0"/>
    <n v="0"/>
    <n v="0"/>
    <n v="14.200000000000001"/>
    <n v="0"/>
    <n v="0"/>
    <n v="0"/>
    <n v="0"/>
    <n v="0"/>
    <n v="14.34"/>
    <n v="0"/>
    <n v="0"/>
    <n v="0"/>
    <s v="HOUSING OPPORTUNITY FUND"/>
    <s v="HOF OPER CR ENHANCMNT ADM"/>
    <s v="CREDIT ENHANCEMENT FUND"/>
    <s v="HOUSING AND COMMUNITY SERVICES"/>
  </r>
  <r>
    <x v="1"/>
    <s v="1118336"/>
    <s v="351223"/>
    <x v="47"/>
    <s v="5592000"/>
    <n v="2015"/>
    <x v="3"/>
    <x v="47"/>
    <n v="0"/>
    <n v="0"/>
    <n v="1615.05"/>
    <n v="0"/>
    <n v="-1615.05"/>
    <s v="N/A"/>
    <n v="0"/>
    <n v="0"/>
    <n v="0"/>
    <n v="803.84"/>
    <n v="0"/>
    <n v="0"/>
    <n v="0"/>
    <n v="0"/>
    <n v="0"/>
    <n v="811.21"/>
    <n v="0"/>
    <n v="0"/>
    <n v="0"/>
    <s v="HOUSING OPPORTUNITY FUND"/>
    <s v="HOF OPER CR ENHANCMNT ADM"/>
    <s v="CREDIT ENHANCEMENT FUND"/>
    <s v="HOUSING AND COMMUNITY SERVICES"/>
  </r>
  <r>
    <x v="1"/>
    <s v="1118336"/>
    <s v="351223"/>
    <x v="48"/>
    <s v="5592000"/>
    <n v="2015"/>
    <x v="3"/>
    <x v="48"/>
    <n v="0"/>
    <n v="0"/>
    <n v="1563.92"/>
    <n v="0"/>
    <n v="-1563.92"/>
    <s v="N/A"/>
    <n v="0"/>
    <n v="0"/>
    <n v="0"/>
    <n v="520.49"/>
    <n v="0"/>
    <n v="518.16"/>
    <n v="0"/>
    <n v="0"/>
    <n v="0"/>
    <n v="525.27"/>
    <n v="0"/>
    <n v="0"/>
    <n v="0"/>
    <s v="HOUSING OPPORTUNITY FUND"/>
    <s v="HOF OPER CR ENHANCMNT ADM"/>
    <s v="CREDIT ENHANCEMENT FUND"/>
    <s v="HOUSING AND COMMUNITY SERVICES"/>
  </r>
  <r>
    <x v="1"/>
    <s v="1118336"/>
    <s v="351223"/>
    <x v="49"/>
    <s v="5592000"/>
    <n v="2015"/>
    <x v="3"/>
    <x v="49"/>
    <n v="0"/>
    <n v="0"/>
    <n v="346.38"/>
    <n v="0"/>
    <n v="-346.38"/>
    <s v="N/A"/>
    <n v="0"/>
    <n v="0"/>
    <n v="0"/>
    <n v="172.4"/>
    <n v="0"/>
    <n v="0"/>
    <n v="0"/>
    <n v="0"/>
    <n v="0"/>
    <n v="173.98"/>
    <n v="0"/>
    <n v="0"/>
    <n v="0"/>
    <s v="HOUSING OPPORTUNITY FUND"/>
    <s v="HOF OPER CR ENHANCMNT ADM"/>
    <s v="CREDIT ENHANCEMENT FUND"/>
    <s v="HOUSING AND COMMUNITY SERVICES"/>
  </r>
  <r>
    <x v="1"/>
    <s v="1118336"/>
    <s v="351223"/>
    <x v="50"/>
    <s v="5592000"/>
    <n v="2015"/>
    <x v="3"/>
    <x v="50"/>
    <n v="0"/>
    <n v="0"/>
    <n v="69.8"/>
    <n v="0"/>
    <n v="-69.8"/>
    <s v="N/A"/>
    <n v="0"/>
    <n v="0"/>
    <n v="0"/>
    <n v="34.74"/>
    <n v="0"/>
    <n v="0"/>
    <n v="0"/>
    <n v="0"/>
    <n v="0"/>
    <n v="35.06"/>
    <n v="0"/>
    <n v="0"/>
    <n v="0"/>
    <s v="HOUSING OPPORTUNITY FUND"/>
    <s v="HOF OPER CR ENHANCMNT ADM"/>
    <s v="CREDIT ENHANCEMENT FUND"/>
    <s v="HOUSING AND COMMUNITY SERVICES"/>
  </r>
  <r>
    <x v="1"/>
    <s v="1118336"/>
    <s v="351223"/>
    <x v="93"/>
    <s v="5592000"/>
    <n v="2015"/>
    <x v="3"/>
    <x v="93"/>
    <n v="0"/>
    <n v="0"/>
    <n v="1015.64"/>
    <n v="0"/>
    <n v="-1015.64"/>
    <s v="N/A"/>
    <n v="0"/>
    <n v="0"/>
    <n v="0"/>
    <n v="342.29"/>
    <n v="0"/>
    <n v="227.17000000000002"/>
    <n v="0"/>
    <n v="0"/>
    <n v="111.43"/>
    <n v="334.75"/>
    <n v="0"/>
    <n v="0"/>
    <n v="0"/>
    <s v="HOUSING OPPORTUNITY FUND"/>
    <s v="HOF OPER CR ENHANCMNT ADM"/>
    <s v="CREDIT ENHANCEMENT FUND"/>
    <s v="HOUSING AND COMMUNITY SERVICES"/>
  </r>
  <r>
    <x v="1"/>
    <s v="1118336"/>
    <s v="351223"/>
    <x v="109"/>
    <s v="5592000"/>
    <n v="2015"/>
    <x v="3"/>
    <x v="109"/>
    <n v="0"/>
    <n v="0"/>
    <n v="912.41"/>
    <n v="0"/>
    <n v="-912.41"/>
    <s v="N/A"/>
    <n v="0"/>
    <n v="0"/>
    <n v="0"/>
    <n v="454.12"/>
    <n v="0"/>
    <n v="0"/>
    <n v="0"/>
    <n v="0"/>
    <n v="0"/>
    <n v="458.29"/>
    <n v="0"/>
    <n v="0"/>
    <n v="0"/>
    <s v="HOUSING OPPORTUNITY FUND"/>
    <s v="HOF OPER CR ENHANCMNT ADM"/>
    <s v="CREDIT ENHANCEMENT FUND"/>
    <s v="HOUSING AND COMMUNITY SERVICES"/>
  </r>
  <r>
    <x v="1"/>
    <s v="1118336"/>
    <s v="351223"/>
    <x v="100"/>
    <s v="5592000"/>
    <n v="2015"/>
    <x v="3"/>
    <x v="100"/>
    <n v="0"/>
    <n v="0"/>
    <n v="144.34"/>
    <n v="0"/>
    <n v="-144.34"/>
    <s v="N/A"/>
    <n v="0"/>
    <n v="0"/>
    <n v="0"/>
    <n v="71.84"/>
    <n v="0"/>
    <n v="0"/>
    <n v="0"/>
    <n v="0"/>
    <n v="0"/>
    <n v="72.5"/>
    <n v="0"/>
    <n v="0"/>
    <n v="0"/>
    <s v="HOUSING OPPORTUNITY FUND"/>
    <s v="HOF OPER CR ENHANCMNT ADM"/>
    <s v="CREDIT ENHANCEMENT FUND"/>
    <s v="HOUSING AND COMMUNITY SERVICES"/>
  </r>
  <r>
    <x v="1"/>
    <s v="1118336"/>
    <s v="351223"/>
    <x v="110"/>
    <s v="5592000"/>
    <n v="2015"/>
    <x v="3"/>
    <x v="110"/>
    <n v="0"/>
    <n v="0"/>
    <n v="0"/>
    <n v="0"/>
    <n v="0"/>
    <s v="N/A"/>
    <n v="0"/>
    <n v="0"/>
    <n v="0"/>
    <n v="0"/>
    <n v="0"/>
    <n v="0"/>
    <n v="0"/>
    <n v="0"/>
    <n v="0"/>
    <n v="0"/>
    <n v="0"/>
    <n v="0"/>
    <n v="0"/>
    <s v="HOUSING OPPORTUNITY FUND"/>
    <s v="HOF OPER CR ENHANCMNT ADM"/>
    <s v="CREDIT ENHANCEMENT FUND"/>
    <s v="HOUSING AND COMMUNITY SERVICES"/>
  </r>
  <r>
    <x v="1"/>
    <s v="1118336"/>
    <s v="351223"/>
    <x v="110"/>
    <s v="5595000"/>
    <n v="2015"/>
    <x v="3"/>
    <x v="110"/>
    <n v="0"/>
    <n v="0"/>
    <n v="0"/>
    <n v="0"/>
    <n v="0"/>
    <s v="N/A"/>
    <n v="0"/>
    <n v="0"/>
    <n v="0"/>
    <n v="0"/>
    <n v="0"/>
    <n v="0"/>
    <n v="0"/>
    <n v="0"/>
    <n v="0"/>
    <n v="0"/>
    <n v="0"/>
    <n v="0"/>
    <n v="0"/>
    <s v="HOUSING OPPORTUNITY FUND"/>
    <s v="HOF OPER CR ENHANCMNT ADM"/>
    <s v="CREDIT ENHANCEMENT FUND"/>
    <s v="FACILITIES MAINTENANCE AND OPERATIONS"/>
  </r>
  <r>
    <x v="1"/>
    <s v="1118336"/>
    <s v="351223"/>
    <x v="53"/>
    <s v="5595000"/>
    <n v="2015"/>
    <x v="3"/>
    <x v="53"/>
    <n v="0"/>
    <n v="0"/>
    <n v="0"/>
    <n v="0"/>
    <n v="0"/>
    <s v="N/A"/>
    <n v="0"/>
    <n v="0"/>
    <n v="0"/>
    <n v="0"/>
    <n v="0"/>
    <n v="0"/>
    <n v="0"/>
    <n v="0"/>
    <n v="0"/>
    <n v="0"/>
    <n v="0"/>
    <n v="0"/>
    <n v="0"/>
    <s v="HOUSING OPPORTUNITY FUND"/>
    <s v="HOF OPER CR ENHANCMNT ADM"/>
    <s v="CREDIT ENHANCEMENT FUND"/>
    <s v="FACILITIES MAINTENANCE AND OPERATIONS"/>
  </r>
  <r>
    <x v="1"/>
    <s v="1118336"/>
    <s v="351223"/>
    <x v="54"/>
    <s v="5595000"/>
    <n v="2015"/>
    <x v="3"/>
    <x v="54"/>
    <n v="0"/>
    <n v="0"/>
    <n v="0"/>
    <n v="0"/>
    <n v="0"/>
    <s v="N/A"/>
    <n v="0"/>
    <n v="0"/>
    <n v="0"/>
    <n v="0"/>
    <n v="0"/>
    <n v="0"/>
    <n v="0"/>
    <n v="0"/>
    <n v="0"/>
    <n v="0"/>
    <n v="0"/>
    <n v="0"/>
    <n v="0"/>
    <s v="HOUSING OPPORTUNITY FUND"/>
    <s v="HOF OPER CR ENHANCMNT ADM"/>
    <s v="CREDIT ENHANCEMENT FUND"/>
    <s v="FACILITIES MAINTENANCE AND OPERATIONS"/>
  </r>
  <r>
    <x v="1"/>
    <s v="1118337"/>
    <s v="351224"/>
    <x v="38"/>
    <s v="5592000"/>
    <n v="2015"/>
    <x v="3"/>
    <x v="38"/>
    <n v="0"/>
    <n v="0"/>
    <n v="55046.71"/>
    <n v="0"/>
    <n v="-55046.71"/>
    <s v="N/A"/>
    <n v="5577.6500000000005"/>
    <n v="4994.91"/>
    <n v="4994.92"/>
    <n v="4994.92"/>
    <n v="4994.92"/>
    <n v="4256.08"/>
    <n v="8657.86"/>
    <n v="4994.92"/>
    <n v="4994.91"/>
    <n v="4994.92"/>
    <n v="4797.2"/>
    <n v="-3206.5"/>
    <n v="0"/>
    <s v="HOUSING OPPORTUNITY FUND"/>
    <s v="HOF OPER CX WF HSG ADMIN 3336"/>
    <s v="WORKFORCE HOUSING"/>
    <s v="HOUSING AND COMMUNITY SERVICES"/>
  </r>
  <r>
    <x v="1"/>
    <s v="1118337"/>
    <s v="351224"/>
    <x v="38"/>
    <s v="5595000"/>
    <n v="2015"/>
    <x v="3"/>
    <x v="38"/>
    <n v="0"/>
    <n v="0"/>
    <n v="0"/>
    <n v="0"/>
    <n v="0"/>
    <s v="N/A"/>
    <n v="0"/>
    <n v="0"/>
    <n v="0"/>
    <n v="0"/>
    <n v="0"/>
    <n v="0"/>
    <n v="0"/>
    <n v="0"/>
    <n v="0"/>
    <n v="0"/>
    <n v="0"/>
    <n v="0"/>
    <n v="0"/>
    <s v="HOUSING OPPORTUNITY FUND"/>
    <s v="HOF OPER CX WF HSG ADMIN 3336"/>
    <s v="WORKFORCE HOUSING"/>
    <s v="FACILITIES MAINTENANCE AND OPERATIONS"/>
  </r>
  <r>
    <x v="1"/>
    <s v="1118337"/>
    <s v="351224"/>
    <x v="70"/>
    <s v="5592000"/>
    <n v="2015"/>
    <x v="3"/>
    <x v="70"/>
    <n v="0"/>
    <n v="0"/>
    <n v="8032.89"/>
    <n v="0"/>
    <n v="-8032.89"/>
    <s v="N/A"/>
    <n v="0"/>
    <n v="0"/>
    <n v="3203.27"/>
    <n v="1056.75"/>
    <n v="0"/>
    <n v="2060.1999999999998"/>
    <n v="0"/>
    <n v="0"/>
    <n v="2221.88"/>
    <n v="2113.5"/>
    <n v="0"/>
    <n v="-2622.71"/>
    <n v="0"/>
    <s v="HOUSING OPPORTUNITY FUND"/>
    <s v="HOF OPER CX WF HSG ADMIN 3336"/>
    <s v="WORKFORCE HOUSING"/>
    <s v="HOUSING AND COMMUNITY SERVICES"/>
  </r>
  <r>
    <x v="1"/>
    <s v="1118337"/>
    <s v="351224"/>
    <x v="70"/>
    <s v="5595000"/>
    <n v="2015"/>
    <x v="3"/>
    <x v="70"/>
    <n v="0"/>
    <n v="0"/>
    <n v="0"/>
    <n v="0"/>
    <n v="0"/>
    <s v="N/A"/>
    <n v="0"/>
    <n v="0"/>
    <n v="0"/>
    <n v="0"/>
    <n v="0"/>
    <n v="0"/>
    <n v="0"/>
    <n v="0"/>
    <n v="0"/>
    <n v="0"/>
    <n v="0"/>
    <n v="0"/>
    <n v="0"/>
    <s v="HOUSING OPPORTUNITY FUND"/>
    <s v="HOF OPER CX WF HSG ADMIN 3336"/>
    <s v="WORKFORCE HOUSING"/>
    <s v="FACILITIES MAINTENANCE AND OPERATIONS"/>
  </r>
  <r>
    <x v="1"/>
    <s v="1118337"/>
    <s v="351224"/>
    <x v="71"/>
    <s v="5592000"/>
    <n v="2015"/>
    <x v="3"/>
    <x v="71"/>
    <n v="0"/>
    <n v="0"/>
    <n v="3692.12"/>
    <n v="0"/>
    <n v="-3692.12"/>
    <s v="N/A"/>
    <n v="0"/>
    <n v="0"/>
    <n v="991.26"/>
    <n v="566"/>
    <n v="0"/>
    <n v="735.63"/>
    <n v="0"/>
    <n v="0"/>
    <n v="990.98"/>
    <n v="566"/>
    <n v="0"/>
    <n v="-157.75"/>
    <n v="0"/>
    <s v="HOUSING OPPORTUNITY FUND"/>
    <s v="HOF OPER CX WF HSG ADMIN 3336"/>
    <s v="WORKFORCE HOUSING"/>
    <s v="HOUSING AND COMMUNITY SERVICES"/>
  </r>
  <r>
    <x v="1"/>
    <s v="1118337"/>
    <s v="351224"/>
    <x v="71"/>
    <s v="5595000"/>
    <n v="2015"/>
    <x v="3"/>
    <x v="71"/>
    <n v="0"/>
    <n v="0"/>
    <n v="0"/>
    <n v="0"/>
    <n v="0"/>
    <s v="N/A"/>
    <n v="0"/>
    <n v="0"/>
    <n v="0"/>
    <n v="0"/>
    <n v="0"/>
    <n v="0"/>
    <n v="0"/>
    <n v="0"/>
    <n v="0"/>
    <n v="0"/>
    <n v="0"/>
    <n v="0"/>
    <n v="0"/>
    <s v="HOUSING OPPORTUNITY FUND"/>
    <s v="HOF OPER CX WF HSG ADMIN 3336"/>
    <s v="WORKFORCE HOUSING"/>
    <s v="FACILITIES MAINTENANCE AND OPERATIONS"/>
  </r>
  <r>
    <x v="1"/>
    <s v="1118337"/>
    <s v="351224"/>
    <x v="72"/>
    <s v="5592000"/>
    <n v="2015"/>
    <x v="3"/>
    <x v="72"/>
    <n v="0"/>
    <n v="0"/>
    <n v="3812.11"/>
    <n v="0"/>
    <n v="-3812.11"/>
    <s v="N/A"/>
    <n v="0"/>
    <n v="0"/>
    <n v="1208.55"/>
    <n v="690.05000000000007"/>
    <n v="0"/>
    <n v="896.87"/>
    <n v="0"/>
    <n v="0"/>
    <n v="1431.47"/>
    <n v="837.65"/>
    <n v="0"/>
    <n v="-1252.48"/>
    <n v="0"/>
    <s v="HOUSING OPPORTUNITY FUND"/>
    <s v="HOF OPER CX WF HSG ADMIN 3336"/>
    <s v="WORKFORCE HOUSING"/>
    <s v="HOUSING AND COMMUNITY SERVICES"/>
  </r>
  <r>
    <x v="1"/>
    <s v="1118337"/>
    <s v="351224"/>
    <x v="72"/>
    <s v="5595000"/>
    <n v="2015"/>
    <x v="3"/>
    <x v="72"/>
    <n v="0"/>
    <n v="0"/>
    <n v="0"/>
    <n v="0"/>
    <n v="0"/>
    <s v="N/A"/>
    <n v="0"/>
    <n v="0"/>
    <n v="0"/>
    <n v="0"/>
    <n v="0"/>
    <n v="0"/>
    <n v="0"/>
    <n v="0"/>
    <n v="0"/>
    <n v="0"/>
    <n v="0"/>
    <n v="0"/>
    <n v="0"/>
    <s v="HOUSING OPPORTUNITY FUND"/>
    <s v="HOF OPER CX WF HSG ADMIN 3336"/>
    <s v="WORKFORCE HOUSING"/>
    <s v="FACILITIES MAINTENANCE AND OPERATIONS"/>
  </r>
  <r>
    <x v="1"/>
    <s v="1118337"/>
    <s v="351224"/>
    <x v="73"/>
    <s v="5592000"/>
    <n v="2015"/>
    <x v="3"/>
    <x v="73"/>
    <n v="0"/>
    <n v="0"/>
    <n v="-4621.5600000000004"/>
    <n v="0"/>
    <n v="4621.5600000000004"/>
    <s v="N/A"/>
    <n v="0"/>
    <n v="0"/>
    <n v="0"/>
    <n v="0"/>
    <n v="0"/>
    <n v="0"/>
    <n v="0"/>
    <n v="0"/>
    <n v="0"/>
    <n v="0"/>
    <n v="0"/>
    <n v="-4621.5600000000004"/>
    <n v="0"/>
    <s v="HOUSING OPPORTUNITY FUND"/>
    <s v="HOF OPER CX WF HSG ADMIN 3336"/>
    <s v="WORKFORCE HOUSING"/>
    <s v="HOUSING AND COMMUNITY SERVICES"/>
  </r>
  <r>
    <x v="1"/>
    <s v="1118337"/>
    <s v="351224"/>
    <x v="74"/>
    <s v="5592000"/>
    <n v="2015"/>
    <x v="3"/>
    <x v="74"/>
    <n v="0"/>
    <n v="0"/>
    <n v="84.16"/>
    <n v="0"/>
    <n v="-84.16"/>
    <s v="N/A"/>
    <n v="0"/>
    <n v="0"/>
    <n v="0"/>
    <n v="0"/>
    <n v="0"/>
    <n v="35.96"/>
    <n v="0"/>
    <n v="15.98"/>
    <n v="22.07"/>
    <n v="0"/>
    <n v="0"/>
    <n v="10.15"/>
    <n v="0"/>
    <s v="HOUSING OPPORTUNITY FUND"/>
    <s v="HOF OPER CX WF HSG ADMIN 3336"/>
    <s v="WORKFORCE HOUSING"/>
    <s v="HOUSING AND COMMUNITY SERVICES"/>
  </r>
  <r>
    <x v="1"/>
    <s v="1118337"/>
    <s v="351224"/>
    <x v="74"/>
    <s v="5595000"/>
    <n v="2015"/>
    <x v="3"/>
    <x v="74"/>
    <n v="0"/>
    <n v="0"/>
    <n v="0"/>
    <n v="0"/>
    <n v="0"/>
    <s v="N/A"/>
    <n v="0"/>
    <n v="0"/>
    <n v="0"/>
    <n v="0"/>
    <n v="0"/>
    <n v="0"/>
    <n v="0"/>
    <n v="0"/>
    <n v="0"/>
    <n v="0"/>
    <n v="0"/>
    <n v="0"/>
    <n v="0"/>
    <s v="HOUSING OPPORTUNITY FUND"/>
    <s v="HOF OPER CX WF HSG ADMIN 3336"/>
    <s v="WORKFORCE HOUSING"/>
    <s v="FACILITIES MAINTENANCE AND OPERATIONS"/>
  </r>
  <r>
    <x v="1"/>
    <s v="1118337"/>
    <s v="351224"/>
    <x v="161"/>
    <s v="5595000"/>
    <n v="2015"/>
    <x v="3"/>
    <x v="160"/>
    <n v="0"/>
    <n v="0"/>
    <n v="0"/>
    <n v="0"/>
    <n v="0"/>
    <s v="N/A"/>
    <n v="0"/>
    <n v="0"/>
    <n v="0"/>
    <n v="0"/>
    <n v="0"/>
    <n v="0"/>
    <n v="0"/>
    <n v="0"/>
    <n v="0"/>
    <n v="0"/>
    <n v="0"/>
    <n v="0"/>
    <n v="0"/>
    <s v="HOUSING OPPORTUNITY FUND"/>
    <s v="HOF OPER CX WF HSG ADMIN 3336"/>
    <s v="WORKFORCE HOUSING"/>
    <s v="FACILITIES MAINTENANCE AND OPERATIONS"/>
  </r>
  <r>
    <x v="1"/>
    <s v="1118337"/>
    <s v="351224"/>
    <x v="154"/>
    <s v="5595000"/>
    <n v="2015"/>
    <x v="3"/>
    <x v="153"/>
    <n v="0"/>
    <n v="0"/>
    <n v="0"/>
    <n v="0"/>
    <n v="0"/>
    <s v="N/A"/>
    <n v="0"/>
    <n v="0"/>
    <n v="0"/>
    <n v="0"/>
    <n v="0"/>
    <n v="0"/>
    <n v="0"/>
    <n v="0"/>
    <n v="0"/>
    <n v="0"/>
    <n v="0"/>
    <n v="0"/>
    <n v="0"/>
    <s v="HOUSING OPPORTUNITY FUND"/>
    <s v="HOF OPER CX WF HSG ADMIN 3336"/>
    <s v="WORKFORCE HOUSING"/>
    <s v="FACILITIES MAINTENANCE AND OPERATIONS"/>
  </r>
  <r>
    <x v="1"/>
    <s v="1118337"/>
    <s v="351224"/>
    <x v="170"/>
    <s v="5592000"/>
    <n v="2015"/>
    <x v="3"/>
    <x v="169"/>
    <n v="0"/>
    <n v="0"/>
    <n v="97"/>
    <n v="0"/>
    <n v="-97"/>
    <s v="N/A"/>
    <n v="0"/>
    <n v="97"/>
    <n v="0"/>
    <n v="0"/>
    <n v="0"/>
    <n v="0"/>
    <n v="0"/>
    <n v="0"/>
    <n v="0"/>
    <n v="0"/>
    <n v="0"/>
    <n v="0"/>
    <n v="0"/>
    <s v="HOUSING OPPORTUNITY FUND"/>
    <s v="HOF OPER CX WF HSG ADMIN 3336"/>
    <s v="WORKFORCE HOUSING"/>
    <s v="HOUSING AND COMMUNITY SERVICES"/>
  </r>
  <r>
    <x v="1"/>
    <s v="1118337"/>
    <s v="351224"/>
    <x v="170"/>
    <s v="5595000"/>
    <n v="2015"/>
    <x v="3"/>
    <x v="169"/>
    <n v="0"/>
    <n v="0"/>
    <n v="0"/>
    <n v="0"/>
    <n v="0"/>
    <s v="N/A"/>
    <n v="0"/>
    <n v="0"/>
    <n v="0"/>
    <n v="0"/>
    <n v="0"/>
    <n v="0"/>
    <n v="0"/>
    <n v="0"/>
    <n v="0"/>
    <n v="0"/>
    <n v="0"/>
    <n v="0"/>
    <n v="0"/>
    <s v="HOUSING OPPORTUNITY FUND"/>
    <s v="HOF OPER CX WF HSG ADMIN 3336"/>
    <s v="WORKFORCE HOUSING"/>
    <s v="FACILITIES MAINTENANCE AND OPERATIONS"/>
  </r>
  <r>
    <x v="1"/>
    <s v="1118337"/>
    <s v="351224"/>
    <x v="129"/>
    <s v="5592000"/>
    <n v="2015"/>
    <x v="3"/>
    <x v="129"/>
    <n v="0"/>
    <n v="0"/>
    <n v="391.38"/>
    <n v="0"/>
    <n v="-391.38"/>
    <s v="N/A"/>
    <n v="0"/>
    <n v="0"/>
    <n v="0"/>
    <n v="0"/>
    <n v="0"/>
    <n v="0"/>
    <n v="0"/>
    <n v="0"/>
    <n v="0"/>
    <n v="0"/>
    <n v="0"/>
    <n v="391.38"/>
    <n v="0"/>
    <s v="HOUSING OPPORTUNITY FUND"/>
    <s v="HOF OPER CX WF HSG ADMIN 3336"/>
    <s v="WORKFORCE HOUSING"/>
    <s v="HOUSING AND COMMUNITY SERVICES"/>
  </r>
  <r>
    <x v="1"/>
    <s v="1118337"/>
    <s v="351224"/>
    <x v="150"/>
    <s v="5595000"/>
    <n v="2015"/>
    <x v="3"/>
    <x v="149"/>
    <n v="0"/>
    <n v="0"/>
    <n v="0"/>
    <n v="0"/>
    <n v="0"/>
    <s v="N/A"/>
    <n v="0"/>
    <n v="0"/>
    <n v="0"/>
    <n v="0"/>
    <n v="0"/>
    <n v="0"/>
    <n v="0"/>
    <n v="0"/>
    <n v="0"/>
    <n v="0"/>
    <n v="0"/>
    <n v="0"/>
    <n v="0"/>
    <s v="HOUSING OPPORTUNITY FUND"/>
    <s v="HOF OPER CX WF HSG ADMIN 3336"/>
    <s v="WORKFORCE HOUSING"/>
    <s v="FACILITIES MAINTENANCE AND OPERATIONS"/>
  </r>
  <r>
    <x v="1"/>
    <s v="1118337"/>
    <s v="351224"/>
    <x v="41"/>
    <s v="5595000"/>
    <n v="2015"/>
    <x v="3"/>
    <x v="41"/>
    <n v="0"/>
    <n v="0"/>
    <n v="0"/>
    <n v="0"/>
    <n v="0"/>
    <s v="N/A"/>
    <n v="0"/>
    <n v="0"/>
    <n v="0"/>
    <n v="0"/>
    <n v="0"/>
    <n v="0"/>
    <n v="0"/>
    <n v="0"/>
    <n v="0"/>
    <n v="0"/>
    <n v="0"/>
    <n v="0"/>
    <n v="0"/>
    <s v="HOUSING OPPORTUNITY FUND"/>
    <s v="HOF OPER CX WF HSG ADMIN 3336"/>
    <s v="WORKFORCE HOUSING"/>
    <s v="FACILITIES MAINTENANCE AND OPERATIONS"/>
  </r>
  <r>
    <x v="1"/>
    <s v="1118337"/>
    <s v="351224"/>
    <x v="108"/>
    <s v="5592000"/>
    <n v="2015"/>
    <x v="3"/>
    <x v="108"/>
    <n v="0"/>
    <n v="0"/>
    <n v="574.9"/>
    <n v="0"/>
    <n v="-574.9"/>
    <s v="N/A"/>
    <n v="0"/>
    <n v="0"/>
    <n v="0"/>
    <n v="0"/>
    <n v="0"/>
    <n v="0"/>
    <n v="0"/>
    <n v="0"/>
    <n v="0"/>
    <n v="0"/>
    <n v="0"/>
    <n v="574.9"/>
    <n v="0"/>
    <s v="HOUSING OPPORTUNITY FUND"/>
    <s v="HOF OPER CX WF HSG ADMIN 3336"/>
    <s v="WORKFORCE HOUSING"/>
    <s v="HOUSING AND COMMUNITY SERVICES"/>
  </r>
  <r>
    <x v="1"/>
    <s v="1118337"/>
    <s v="351224"/>
    <x v="108"/>
    <s v="5595000"/>
    <n v="2015"/>
    <x v="3"/>
    <x v="108"/>
    <n v="0"/>
    <n v="0"/>
    <n v="0"/>
    <n v="0"/>
    <n v="0"/>
    <s v="N/A"/>
    <n v="0"/>
    <n v="0"/>
    <n v="0"/>
    <n v="0"/>
    <n v="0"/>
    <n v="0"/>
    <n v="0"/>
    <n v="0"/>
    <n v="0"/>
    <n v="0"/>
    <n v="0"/>
    <n v="0"/>
    <n v="0"/>
    <s v="HOUSING OPPORTUNITY FUND"/>
    <s v="HOF OPER CX WF HSG ADMIN 3336"/>
    <s v="WORKFORCE HOUSING"/>
    <s v="FACILITIES MAINTENANCE AND OPERATIONS"/>
  </r>
  <r>
    <x v="1"/>
    <s v="1118337"/>
    <s v="351224"/>
    <x v="130"/>
    <s v="5592000"/>
    <n v="2015"/>
    <x v="3"/>
    <x v="130"/>
    <n v="0"/>
    <n v="0"/>
    <n v="1.24"/>
    <n v="0"/>
    <n v="-1.24"/>
    <s v="N/A"/>
    <n v="0"/>
    <n v="0"/>
    <n v="0"/>
    <n v="0"/>
    <n v="0"/>
    <n v="0"/>
    <n v="0"/>
    <n v="0"/>
    <n v="0"/>
    <n v="0"/>
    <n v="0"/>
    <n v="1.24"/>
    <n v="0"/>
    <s v="HOUSING OPPORTUNITY FUND"/>
    <s v="HOF OPER CX WF HSG ADMIN 3336"/>
    <s v="WORKFORCE HOUSING"/>
    <s v="HOUSING AND COMMUNITY SERVICES"/>
  </r>
  <r>
    <x v="1"/>
    <s v="1118337"/>
    <s v="351224"/>
    <x v="51"/>
    <s v="5592000"/>
    <n v="2015"/>
    <x v="3"/>
    <x v="51"/>
    <n v="0"/>
    <n v="0"/>
    <n v="3.4"/>
    <n v="0"/>
    <n v="-3.4"/>
    <s v="N/A"/>
    <n v="0"/>
    <n v="0"/>
    <n v="0"/>
    <n v="0"/>
    <n v="0"/>
    <n v="0"/>
    <n v="0"/>
    <n v="0"/>
    <n v="0"/>
    <n v="0"/>
    <n v="0"/>
    <n v="3.4"/>
    <n v="0"/>
    <s v="HOUSING OPPORTUNITY FUND"/>
    <s v="HOF OPER CX WF HSG ADMIN 3336"/>
    <s v="WORKFORCE HOUSING"/>
    <s v="HOUSING AND COMMUNITY SERVICES"/>
  </r>
  <r>
    <x v="1"/>
    <s v="1118337"/>
    <s v="351224"/>
    <x v="131"/>
    <s v="5592000"/>
    <n v="2015"/>
    <x v="3"/>
    <x v="131"/>
    <n v="0"/>
    <n v="0"/>
    <n v="4461.9400000000005"/>
    <n v="0"/>
    <n v="-4461.9400000000005"/>
    <s v="N/A"/>
    <n v="0"/>
    <n v="0"/>
    <n v="0"/>
    <n v="0"/>
    <n v="0"/>
    <n v="0"/>
    <n v="0"/>
    <n v="0"/>
    <n v="0"/>
    <n v="0"/>
    <n v="0"/>
    <n v="4461.9400000000005"/>
    <n v="0"/>
    <s v="HOUSING OPPORTUNITY FUND"/>
    <s v="HOF OPER CX WF HSG ADMIN 3336"/>
    <s v="WORKFORCE HOUSING"/>
    <s v="HOUSING AND COMMUNITY SERVICES"/>
  </r>
  <r>
    <x v="1"/>
    <s v="1118337"/>
    <s v="351224"/>
    <x v="141"/>
    <s v="5592000"/>
    <n v="2015"/>
    <x v="3"/>
    <x v="141"/>
    <n v="0"/>
    <n v="0"/>
    <n v="242.04"/>
    <n v="0"/>
    <n v="-242.04"/>
    <s v="N/A"/>
    <n v="0"/>
    <n v="0"/>
    <n v="0"/>
    <n v="0"/>
    <n v="0"/>
    <n v="0"/>
    <n v="0"/>
    <n v="0"/>
    <n v="0"/>
    <n v="0"/>
    <n v="0"/>
    <n v="242.04"/>
    <n v="0"/>
    <s v="HOUSING OPPORTUNITY FUND"/>
    <s v="HOF OPER CX WF HSG ADMIN 3336"/>
    <s v="WORKFORCE HOUSING"/>
    <s v="HOUSING AND COMMUNITY SERVICES"/>
  </r>
  <r>
    <x v="1"/>
    <s v="1118337"/>
    <s v="351224"/>
    <x v="156"/>
    <s v="5595000"/>
    <n v="2015"/>
    <x v="3"/>
    <x v="155"/>
    <n v="0"/>
    <n v="0"/>
    <n v="0"/>
    <n v="0"/>
    <n v="0"/>
    <s v="N/A"/>
    <n v="0"/>
    <n v="0"/>
    <n v="0"/>
    <n v="0"/>
    <n v="0"/>
    <n v="0"/>
    <n v="0"/>
    <n v="0"/>
    <n v="0"/>
    <n v="0"/>
    <n v="0"/>
    <n v="0"/>
    <n v="0"/>
    <s v="HOUSING OPPORTUNITY FUND"/>
    <s v="HOF OPER CX WF HSG ADMIN 3336"/>
    <s v="WORKFORCE HOUSING"/>
    <s v="FACILITIES MAINTENANCE AND OPERATIONS"/>
  </r>
  <r>
    <x v="1"/>
    <s v="1118337"/>
    <s v="351224"/>
    <x v="132"/>
    <s v="5592000"/>
    <n v="2015"/>
    <x v="3"/>
    <x v="132"/>
    <n v="0"/>
    <n v="0"/>
    <n v="9141.65"/>
    <n v="0"/>
    <n v="-9141.65"/>
    <s v="N/A"/>
    <n v="0"/>
    <n v="0"/>
    <n v="0"/>
    <n v="84.23"/>
    <n v="0"/>
    <n v="0"/>
    <n v="0"/>
    <n v="0"/>
    <n v="0"/>
    <n v="0"/>
    <n v="0"/>
    <n v="9057.42"/>
    <n v="0"/>
    <s v="HOUSING OPPORTUNITY FUND"/>
    <s v="HOF OPER CX WF HSG ADMIN 3336"/>
    <s v="WORKFORCE HOUSING"/>
    <s v="HOUSING AND COMMUNITY SERVICES"/>
  </r>
  <r>
    <x v="1"/>
    <s v="1118337"/>
    <s v="351224"/>
    <x v="158"/>
    <s v="5592000"/>
    <n v="2015"/>
    <x v="3"/>
    <x v="157"/>
    <n v="0"/>
    <n v="0"/>
    <n v="663.08"/>
    <n v="0"/>
    <n v="-663.08"/>
    <s v="N/A"/>
    <n v="0"/>
    <n v="0"/>
    <n v="563.11"/>
    <n v="0"/>
    <n v="99.97"/>
    <n v="0"/>
    <n v="0"/>
    <n v="0"/>
    <n v="0"/>
    <n v="0"/>
    <n v="0"/>
    <n v="0"/>
    <n v="0"/>
    <s v="HOUSING OPPORTUNITY FUND"/>
    <s v="HOF OPER CX WF HSG ADMIN 3336"/>
    <s v="WORKFORCE HOUSING"/>
    <s v="HOUSING AND COMMUNITY SERVICES"/>
  </r>
  <r>
    <x v="1"/>
    <s v="1118337"/>
    <s v="351224"/>
    <x v="158"/>
    <s v="5595000"/>
    <n v="2015"/>
    <x v="3"/>
    <x v="157"/>
    <n v="0"/>
    <n v="0"/>
    <n v="0"/>
    <n v="0"/>
    <n v="0"/>
    <s v="N/A"/>
    <n v="0"/>
    <n v="0"/>
    <n v="0"/>
    <n v="0"/>
    <n v="0"/>
    <n v="0"/>
    <n v="0"/>
    <n v="0"/>
    <n v="0"/>
    <n v="0"/>
    <n v="0"/>
    <n v="0"/>
    <n v="0"/>
    <s v="HOUSING OPPORTUNITY FUND"/>
    <s v="HOF OPER CX WF HSG ADMIN 3336"/>
    <s v="WORKFORCE HOUSING"/>
    <s v="FACILITIES MAINTENANCE AND OPERATIONS"/>
  </r>
  <r>
    <x v="1"/>
    <s v="1118337"/>
    <s v="351224"/>
    <x v="76"/>
    <s v="5592000"/>
    <n v="2015"/>
    <x v="3"/>
    <x v="76"/>
    <n v="0"/>
    <n v="0"/>
    <n v="230"/>
    <n v="0"/>
    <n v="-230"/>
    <s v="N/A"/>
    <n v="0"/>
    <n v="0"/>
    <n v="0"/>
    <n v="0"/>
    <n v="0"/>
    <n v="0"/>
    <n v="0"/>
    <n v="230"/>
    <n v="0"/>
    <n v="0"/>
    <n v="0"/>
    <n v="0"/>
    <n v="0"/>
    <s v="HOUSING OPPORTUNITY FUND"/>
    <s v="HOF OPER CX WF HSG ADMIN 3336"/>
    <s v="WORKFORCE HOUSING"/>
    <s v="HOUSING AND COMMUNITY SERVICES"/>
  </r>
  <r>
    <x v="1"/>
    <s v="1118337"/>
    <s v="351224"/>
    <x v="76"/>
    <s v="5595000"/>
    <n v="2015"/>
    <x v="3"/>
    <x v="76"/>
    <n v="0"/>
    <n v="0"/>
    <n v="0"/>
    <n v="0"/>
    <n v="0"/>
    <s v="N/A"/>
    <n v="0"/>
    <n v="0"/>
    <n v="0"/>
    <n v="0"/>
    <n v="0"/>
    <n v="0"/>
    <n v="0"/>
    <n v="0"/>
    <n v="0"/>
    <n v="0"/>
    <n v="0"/>
    <n v="0"/>
    <n v="0"/>
    <s v="HOUSING OPPORTUNITY FUND"/>
    <s v="HOF OPER CX WF HSG ADMIN 3336"/>
    <s v="WORKFORCE HOUSING"/>
    <s v="FACILITIES MAINTENANCE AND OPERATIONS"/>
  </r>
  <r>
    <x v="1"/>
    <s v="1118337"/>
    <s v="351224"/>
    <x v="144"/>
    <s v="5595000"/>
    <n v="2015"/>
    <x v="3"/>
    <x v="144"/>
    <n v="0"/>
    <n v="0"/>
    <n v="0"/>
    <n v="0"/>
    <n v="0"/>
    <s v="N/A"/>
    <n v="0"/>
    <n v="0"/>
    <n v="0"/>
    <n v="0"/>
    <n v="0"/>
    <n v="0"/>
    <n v="0"/>
    <n v="0"/>
    <n v="0"/>
    <n v="0"/>
    <n v="0"/>
    <n v="0"/>
    <n v="0"/>
    <s v="HOUSING OPPORTUNITY FUND"/>
    <s v="HOF OPER CX WF HSG ADMIN 3336"/>
    <s v="WORKFORCE HOUSING"/>
    <s v="FACILITIES MAINTENANCE AND OPERATIONS"/>
  </r>
  <r>
    <x v="1"/>
    <s v="1118337"/>
    <s v="351224"/>
    <x v="42"/>
    <s v="5592000"/>
    <n v="2015"/>
    <x v="3"/>
    <x v="42"/>
    <n v="0"/>
    <n v="0"/>
    <n v="309"/>
    <n v="0"/>
    <n v="-309"/>
    <s v="N/A"/>
    <n v="0"/>
    <n v="0"/>
    <n v="0"/>
    <n v="28"/>
    <n v="0"/>
    <n v="49"/>
    <n v="0"/>
    <n v="74"/>
    <n v="0"/>
    <n v="137"/>
    <n v="0"/>
    <n v="21"/>
    <n v="0"/>
    <s v="HOUSING OPPORTUNITY FUND"/>
    <s v="HOF OPER CX WF HSG ADMIN 3336"/>
    <s v="WORKFORCE HOUSING"/>
    <s v="HOUSING AND COMMUNITY SERVICES"/>
  </r>
  <r>
    <x v="1"/>
    <s v="1118337"/>
    <s v="351224"/>
    <x v="42"/>
    <s v="5595000"/>
    <n v="2015"/>
    <x v="3"/>
    <x v="42"/>
    <n v="0"/>
    <n v="0"/>
    <n v="0"/>
    <n v="0"/>
    <n v="0"/>
    <s v="N/A"/>
    <n v="0"/>
    <n v="0"/>
    <n v="0"/>
    <n v="0"/>
    <n v="0"/>
    <n v="0"/>
    <n v="0"/>
    <n v="0"/>
    <n v="0"/>
    <n v="0"/>
    <n v="0"/>
    <n v="0"/>
    <n v="0"/>
    <s v="HOUSING OPPORTUNITY FUND"/>
    <s v="HOF OPER CX WF HSG ADMIN 3336"/>
    <s v="WORKFORCE HOUSING"/>
    <s v="FACILITIES MAINTENANCE AND OPERATIONS"/>
  </r>
  <r>
    <x v="1"/>
    <s v="1118337"/>
    <s v="351224"/>
    <x v="82"/>
    <s v="5592000"/>
    <n v="2015"/>
    <x v="3"/>
    <x v="82"/>
    <n v="0"/>
    <n v="0"/>
    <n v="34.520000000000003"/>
    <n v="0"/>
    <n v="-34.520000000000003"/>
    <s v="N/A"/>
    <n v="0"/>
    <n v="0"/>
    <n v="0"/>
    <n v="11.88"/>
    <n v="0"/>
    <n v="4.51"/>
    <n v="0"/>
    <n v="0"/>
    <n v="2.23"/>
    <n v="11.71"/>
    <n v="0"/>
    <n v="4.1900000000000004"/>
    <n v="0"/>
    <s v="HOUSING OPPORTUNITY FUND"/>
    <s v="HOF OPER CX WF HSG ADMIN 3336"/>
    <s v="WORKFORCE HOUSING"/>
    <s v="HOUSING AND COMMUNITY SERVICES"/>
  </r>
  <r>
    <x v="1"/>
    <s v="1118337"/>
    <s v="351224"/>
    <x v="164"/>
    <s v="5592000"/>
    <n v="2015"/>
    <x v="3"/>
    <x v="163"/>
    <n v="0"/>
    <n v="0"/>
    <n v="704.04"/>
    <n v="0"/>
    <n v="-704.04"/>
    <s v="N/A"/>
    <n v="0"/>
    <n v="0"/>
    <n v="0"/>
    <n v="0"/>
    <n v="0"/>
    <n v="0"/>
    <n v="0"/>
    <n v="0"/>
    <n v="0"/>
    <n v="0"/>
    <n v="0"/>
    <n v="704.04"/>
    <n v="0"/>
    <s v="HOUSING OPPORTUNITY FUND"/>
    <s v="HOF OPER CX WF HSG ADMIN 3336"/>
    <s v="WORKFORCE HOUSING"/>
    <s v="HOUSING AND COMMUNITY SERVICES"/>
  </r>
  <r>
    <x v="1"/>
    <s v="1118337"/>
    <s v="351224"/>
    <x v="164"/>
    <s v="5595000"/>
    <n v="2015"/>
    <x v="3"/>
    <x v="163"/>
    <n v="0"/>
    <n v="0"/>
    <n v="0"/>
    <n v="0"/>
    <n v="0"/>
    <s v="N/A"/>
    <n v="0"/>
    <n v="0"/>
    <n v="0"/>
    <n v="0"/>
    <n v="0"/>
    <n v="0"/>
    <n v="0"/>
    <n v="0"/>
    <n v="0"/>
    <n v="0"/>
    <n v="0"/>
    <n v="0"/>
    <n v="0"/>
    <s v="HOUSING OPPORTUNITY FUND"/>
    <s v="HOF OPER CX WF HSG ADMIN 3336"/>
    <s v="WORKFORCE HOUSING"/>
    <s v="FACILITIES MAINTENANCE AND OPERATIONS"/>
  </r>
  <r>
    <x v="1"/>
    <s v="1118337"/>
    <s v="351224"/>
    <x v="145"/>
    <s v="5595000"/>
    <n v="2015"/>
    <x v="3"/>
    <x v="145"/>
    <n v="0"/>
    <n v="0"/>
    <n v="0"/>
    <n v="0"/>
    <n v="0"/>
    <s v="N/A"/>
    <n v="0"/>
    <n v="0"/>
    <n v="0"/>
    <n v="0"/>
    <n v="0"/>
    <n v="0"/>
    <n v="0"/>
    <n v="0"/>
    <n v="0"/>
    <n v="0"/>
    <n v="0"/>
    <n v="0"/>
    <n v="0"/>
    <s v="HOUSING OPPORTUNITY FUND"/>
    <s v="HOF OPER CX WF HSG ADMIN 3336"/>
    <s v="WORKFORCE HOUSING"/>
    <s v="FACILITIES MAINTENANCE AND OPERATIONS"/>
  </r>
  <r>
    <x v="1"/>
    <s v="1118337"/>
    <s v="351224"/>
    <x v="84"/>
    <s v="5592000"/>
    <n v="2015"/>
    <x v="3"/>
    <x v="84"/>
    <n v="0"/>
    <n v="0"/>
    <n v="1268.6000000000001"/>
    <n v="0"/>
    <n v="-1268.6000000000001"/>
    <s v="N/A"/>
    <n v="0"/>
    <n v="0"/>
    <n v="0"/>
    <n v="535.36"/>
    <n v="0"/>
    <n v="0"/>
    <n v="0"/>
    <n v="0"/>
    <n v="0"/>
    <n v="540.28"/>
    <n v="0"/>
    <n v="192.96"/>
    <n v="0"/>
    <s v="HOUSING OPPORTUNITY FUND"/>
    <s v="HOF OPER CX WF HSG ADMIN 3336"/>
    <s v="WORKFORCE HOUSING"/>
    <s v="HOUSING AND COMMUNITY SERVICES"/>
  </r>
  <r>
    <x v="1"/>
    <s v="1118337"/>
    <s v="351224"/>
    <x v="85"/>
    <s v="5592000"/>
    <n v="2015"/>
    <x v="3"/>
    <x v="85"/>
    <n v="0"/>
    <n v="0"/>
    <n v="55814.83"/>
    <n v="0"/>
    <n v="-55814.83"/>
    <s v="N/A"/>
    <n v="0"/>
    <n v="0"/>
    <n v="0"/>
    <n v="2897.29"/>
    <n v="0"/>
    <n v="0"/>
    <n v="0"/>
    <n v="0"/>
    <n v="1648.19"/>
    <n v="2923.9"/>
    <n v="0"/>
    <n v="48345.450000000004"/>
    <n v="0"/>
    <s v="HOUSING OPPORTUNITY FUND"/>
    <s v="HOF OPER CX WF HSG ADMIN 3336"/>
    <s v="WORKFORCE HOUSING"/>
    <s v="HOUSING AND COMMUNITY SERVICES"/>
  </r>
  <r>
    <x v="1"/>
    <s v="1118337"/>
    <s v="351224"/>
    <x v="86"/>
    <s v="5592000"/>
    <n v="2015"/>
    <x v="3"/>
    <x v="86"/>
    <n v="0"/>
    <n v="0"/>
    <n v="1223.8600000000001"/>
    <n v="0"/>
    <n v="-1223.8600000000001"/>
    <s v="N/A"/>
    <n v="0"/>
    <n v="0"/>
    <n v="0"/>
    <n v="780.09"/>
    <n v="0"/>
    <n v="443.77"/>
    <n v="0"/>
    <n v="0"/>
    <n v="0"/>
    <n v="0"/>
    <n v="0"/>
    <n v="0"/>
    <n v="0"/>
    <s v="HOUSING OPPORTUNITY FUND"/>
    <s v="HOF OPER CX WF HSG ADMIN 3336"/>
    <s v="WORKFORCE HOUSING"/>
    <s v="HOUSING AND COMMUNITY SERVICES"/>
  </r>
  <r>
    <x v="1"/>
    <s v="1118337"/>
    <s v="351224"/>
    <x v="87"/>
    <s v="5592000"/>
    <n v="2015"/>
    <x v="3"/>
    <x v="87"/>
    <n v="0"/>
    <n v="0"/>
    <n v="7510.9000000000005"/>
    <n v="0"/>
    <n v="-7510.9000000000005"/>
    <s v="N/A"/>
    <n v="0"/>
    <n v="0"/>
    <n v="0"/>
    <n v="3169.6800000000003"/>
    <n v="0"/>
    <n v="0"/>
    <n v="0"/>
    <n v="0"/>
    <n v="0"/>
    <n v="3198.79"/>
    <n v="0"/>
    <n v="1142.43"/>
    <n v="0"/>
    <s v="HOUSING OPPORTUNITY FUND"/>
    <s v="HOF OPER CX WF HSG ADMIN 3336"/>
    <s v="WORKFORCE HOUSING"/>
    <s v="HOUSING AND COMMUNITY SERVICES"/>
  </r>
  <r>
    <x v="1"/>
    <s v="1118337"/>
    <s v="351224"/>
    <x v="88"/>
    <s v="5592000"/>
    <n v="2015"/>
    <x v="3"/>
    <x v="88"/>
    <n v="0"/>
    <n v="0"/>
    <n v="851.44"/>
    <n v="0"/>
    <n v="-851.44"/>
    <s v="N/A"/>
    <n v="0"/>
    <n v="0"/>
    <n v="0"/>
    <n v="850.73"/>
    <n v="0"/>
    <n v="0.71"/>
    <n v="0"/>
    <n v="0"/>
    <n v="0"/>
    <n v="0"/>
    <n v="0"/>
    <n v="0"/>
    <n v="0"/>
    <s v="HOUSING OPPORTUNITY FUND"/>
    <s v="HOF OPER CX WF HSG ADMIN 3336"/>
    <s v="WORKFORCE HOUSING"/>
    <s v="HOUSING AND COMMUNITY SERVICES"/>
  </r>
  <r>
    <x v="1"/>
    <s v="1118337"/>
    <s v="351224"/>
    <x v="89"/>
    <s v="5592000"/>
    <n v="2015"/>
    <x v="3"/>
    <x v="89"/>
    <n v="0"/>
    <n v="0"/>
    <n v="-119.78"/>
    <n v="0"/>
    <n v="119.78"/>
    <s v="N/A"/>
    <n v="0"/>
    <n v="0"/>
    <n v="0"/>
    <n v="252.24"/>
    <n v="0"/>
    <n v="71.739999999999995"/>
    <n v="0"/>
    <n v="0"/>
    <n v="0"/>
    <n v="381.86"/>
    <n v="0"/>
    <n v="-825.62"/>
    <n v="0"/>
    <s v="HOUSING OPPORTUNITY FUND"/>
    <s v="HOF OPER CX WF HSG ADMIN 3336"/>
    <s v="WORKFORCE HOUSING"/>
    <s v="HOUSING AND COMMUNITY SERVICES"/>
  </r>
  <r>
    <x v="1"/>
    <s v="1118337"/>
    <s v="351224"/>
    <x v="90"/>
    <s v="5592000"/>
    <n v="2015"/>
    <x v="3"/>
    <x v="90"/>
    <n v="0"/>
    <n v="0"/>
    <n v="23.84"/>
    <n v="0"/>
    <n v="-23.84"/>
    <s v="N/A"/>
    <n v="0"/>
    <n v="0"/>
    <n v="0"/>
    <n v="10.06"/>
    <n v="0"/>
    <n v="0"/>
    <n v="0"/>
    <n v="0"/>
    <n v="0"/>
    <n v="10.16"/>
    <n v="0"/>
    <n v="3.62"/>
    <n v="0"/>
    <s v="HOUSING OPPORTUNITY FUND"/>
    <s v="HOF OPER CX WF HSG ADMIN 3336"/>
    <s v="WORKFORCE HOUSING"/>
    <s v="HOUSING AND COMMUNITY SERVICES"/>
  </r>
  <r>
    <x v="1"/>
    <s v="1118337"/>
    <s v="351224"/>
    <x v="92"/>
    <s v="5592000"/>
    <n v="2015"/>
    <x v="3"/>
    <x v="92"/>
    <n v="0"/>
    <n v="0"/>
    <n v="33.660000000000004"/>
    <n v="0"/>
    <n v="-33.660000000000004"/>
    <s v="N/A"/>
    <n v="0"/>
    <n v="0"/>
    <n v="0"/>
    <n v="14.200000000000001"/>
    <n v="0"/>
    <n v="0"/>
    <n v="0"/>
    <n v="0"/>
    <n v="0"/>
    <n v="14.34"/>
    <n v="0"/>
    <n v="5.12"/>
    <n v="0"/>
    <s v="HOUSING OPPORTUNITY FUND"/>
    <s v="HOF OPER CX WF HSG ADMIN 3336"/>
    <s v="WORKFORCE HOUSING"/>
    <s v="HOUSING AND COMMUNITY SERVICES"/>
  </r>
  <r>
    <x v="1"/>
    <s v="1118337"/>
    <s v="351224"/>
    <x v="47"/>
    <s v="5592000"/>
    <n v="2015"/>
    <x v="3"/>
    <x v="47"/>
    <n v="0"/>
    <n v="0"/>
    <n v="1904.77"/>
    <n v="0"/>
    <n v="-1904.77"/>
    <s v="N/A"/>
    <n v="0"/>
    <n v="0"/>
    <n v="0"/>
    <n v="803.84"/>
    <n v="0"/>
    <n v="0"/>
    <n v="0"/>
    <n v="0"/>
    <n v="0"/>
    <n v="811.21"/>
    <n v="0"/>
    <n v="289.72000000000003"/>
    <n v="0"/>
    <s v="HOUSING OPPORTUNITY FUND"/>
    <s v="HOF OPER CX WF HSG ADMIN 3336"/>
    <s v="WORKFORCE HOUSING"/>
    <s v="HOUSING AND COMMUNITY SERVICES"/>
  </r>
  <r>
    <x v="1"/>
    <s v="1118337"/>
    <s v="351224"/>
    <x v="48"/>
    <s v="5592000"/>
    <n v="2015"/>
    <x v="3"/>
    <x v="48"/>
    <n v="0"/>
    <n v="0"/>
    <n v="1529.44"/>
    <n v="0"/>
    <n v="-1529.44"/>
    <s v="N/A"/>
    <n v="0"/>
    <n v="0"/>
    <n v="0"/>
    <n v="520.49"/>
    <n v="0"/>
    <n v="296.09000000000003"/>
    <n v="0"/>
    <n v="0"/>
    <n v="0"/>
    <n v="525.27"/>
    <n v="0"/>
    <n v="187.59"/>
    <n v="0"/>
    <s v="HOUSING OPPORTUNITY FUND"/>
    <s v="HOF OPER CX WF HSG ADMIN 3336"/>
    <s v="WORKFORCE HOUSING"/>
    <s v="HOUSING AND COMMUNITY SERVICES"/>
  </r>
  <r>
    <x v="1"/>
    <s v="1118337"/>
    <s v="351224"/>
    <x v="49"/>
    <s v="5592000"/>
    <n v="2015"/>
    <x v="3"/>
    <x v="49"/>
    <n v="0"/>
    <n v="0"/>
    <n v="408.52"/>
    <n v="0"/>
    <n v="-408.52"/>
    <s v="N/A"/>
    <n v="0"/>
    <n v="0"/>
    <n v="0"/>
    <n v="172.4"/>
    <n v="0"/>
    <n v="0"/>
    <n v="0"/>
    <n v="0"/>
    <n v="0"/>
    <n v="173.98"/>
    <n v="0"/>
    <n v="62.14"/>
    <n v="0"/>
    <s v="HOUSING OPPORTUNITY FUND"/>
    <s v="HOF OPER CX WF HSG ADMIN 3336"/>
    <s v="WORKFORCE HOUSING"/>
    <s v="HOUSING AND COMMUNITY SERVICES"/>
  </r>
  <r>
    <x v="1"/>
    <s v="1118337"/>
    <s v="351224"/>
    <x v="50"/>
    <s v="5592000"/>
    <n v="2015"/>
    <x v="3"/>
    <x v="50"/>
    <n v="0"/>
    <n v="0"/>
    <n v="82.320000000000007"/>
    <n v="0"/>
    <n v="-82.320000000000007"/>
    <s v="N/A"/>
    <n v="0"/>
    <n v="0"/>
    <n v="0"/>
    <n v="34.74"/>
    <n v="0"/>
    <n v="0"/>
    <n v="0"/>
    <n v="0"/>
    <n v="0"/>
    <n v="35.06"/>
    <n v="0"/>
    <n v="12.52"/>
    <n v="0"/>
    <s v="HOUSING OPPORTUNITY FUND"/>
    <s v="HOF OPER CX WF HSG ADMIN 3336"/>
    <s v="WORKFORCE HOUSING"/>
    <s v="HOUSING AND COMMUNITY SERVICES"/>
  </r>
  <r>
    <x v="1"/>
    <s v="1118337"/>
    <s v="351224"/>
    <x v="93"/>
    <s v="5592000"/>
    <n v="2015"/>
    <x v="3"/>
    <x v="93"/>
    <n v="0"/>
    <n v="0"/>
    <n v="25687.190000000002"/>
    <n v="0"/>
    <n v="-25687.190000000002"/>
    <s v="N/A"/>
    <n v="0"/>
    <n v="0"/>
    <n v="0"/>
    <n v="342.29"/>
    <n v="0"/>
    <n v="129.81"/>
    <n v="0"/>
    <n v="0"/>
    <n v="63.67"/>
    <n v="334.75"/>
    <n v="0"/>
    <n v="24816.670000000002"/>
    <n v="0"/>
    <s v="HOUSING OPPORTUNITY FUND"/>
    <s v="HOF OPER CX WF HSG ADMIN 3336"/>
    <s v="WORKFORCE HOUSING"/>
    <s v="HOUSING AND COMMUNITY SERVICES"/>
  </r>
  <r>
    <x v="1"/>
    <s v="1118337"/>
    <s v="351224"/>
    <x v="109"/>
    <s v="5592000"/>
    <n v="2015"/>
    <x v="3"/>
    <x v="109"/>
    <n v="0"/>
    <n v="0"/>
    <n v="1076.0899999999999"/>
    <n v="0"/>
    <n v="-1076.0899999999999"/>
    <s v="N/A"/>
    <n v="0"/>
    <n v="0"/>
    <n v="0"/>
    <n v="454.12"/>
    <n v="0"/>
    <n v="0"/>
    <n v="0"/>
    <n v="0"/>
    <n v="0"/>
    <n v="458.29"/>
    <n v="0"/>
    <n v="163.68"/>
    <n v="0"/>
    <s v="HOUSING OPPORTUNITY FUND"/>
    <s v="HOF OPER CX WF HSG ADMIN 3336"/>
    <s v="WORKFORCE HOUSING"/>
    <s v="HOUSING AND COMMUNITY SERVICES"/>
  </r>
  <r>
    <x v="1"/>
    <s v="1118337"/>
    <s v="351224"/>
    <x v="100"/>
    <s v="5592000"/>
    <n v="2015"/>
    <x v="3"/>
    <x v="100"/>
    <n v="0"/>
    <n v="0"/>
    <n v="170.24"/>
    <n v="0"/>
    <n v="-170.24"/>
    <s v="N/A"/>
    <n v="0"/>
    <n v="0"/>
    <n v="0"/>
    <n v="71.84"/>
    <n v="0"/>
    <n v="0"/>
    <n v="0"/>
    <n v="0"/>
    <n v="0"/>
    <n v="72.5"/>
    <n v="0"/>
    <n v="25.900000000000002"/>
    <n v="0"/>
    <s v="HOUSING OPPORTUNITY FUND"/>
    <s v="HOF OPER CX WF HSG ADMIN 3336"/>
    <s v="WORKFORCE HOUSING"/>
    <s v="HOUSING AND COMMUNITY SERVICES"/>
  </r>
  <r>
    <x v="1"/>
    <s v="1118337"/>
    <s v="351224"/>
    <x v="110"/>
    <s v="5592000"/>
    <n v="2015"/>
    <x v="3"/>
    <x v="110"/>
    <n v="0"/>
    <n v="0"/>
    <n v="0"/>
    <n v="0"/>
    <n v="0"/>
    <s v="N/A"/>
    <n v="0"/>
    <n v="0"/>
    <n v="0"/>
    <n v="0"/>
    <n v="0"/>
    <n v="0"/>
    <n v="0"/>
    <n v="0"/>
    <n v="0"/>
    <n v="0"/>
    <n v="0"/>
    <n v="0"/>
    <n v="0"/>
    <s v="HOUSING OPPORTUNITY FUND"/>
    <s v="HOF OPER CX WF HSG ADMIN 3336"/>
    <s v="WORKFORCE HOUSING"/>
    <s v="HOUSING AND COMMUNITY SERVICES"/>
  </r>
  <r>
    <x v="1"/>
    <s v="1118337"/>
    <s v="351224"/>
    <x v="110"/>
    <s v="5595000"/>
    <n v="2015"/>
    <x v="3"/>
    <x v="110"/>
    <n v="0"/>
    <n v="0"/>
    <n v="0"/>
    <n v="0"/>
    <n v="0"/>
    <s v="N/A"/>
    <n v="0"/>
    <n v="0"/>
    <n v="0"/>
    <n v="0"/>
    <n v="0"/>
    <n v="0"/>
    <n v="0"/>
    <n v="0"/>
    <n v="0"/>
    <n v="0"/>
    <n v="0"/>
    <n v="0"/>
    <n v="0"/>
    <s v="HOUSING OPPORTUNITY FUND"/>
    <s v="HOF OPER CX WF HSG ADMIN 3336"/>
    <s v="WORKFORCE HOUSING"/>
    <s v="FACILITIES MAINTENANCE AND OPERATIONS"/>
  </r>
  <r>
    <x v="1"/>
    <s v="1118337"/>
    <s v="351224"/>
    <x v="53"/>
    <s v="5595000"/>
    <n v="2015"/>
    <x v="3"/>
    <x v="53"/>
    <n v="0"/>
    <n v="0"/>
    <n v="0"/>
    <n v="0"/>
    <n v="0"/>
    <s v="N/A"/>
    <n v="0"/>
    <n v="0"/>
    <n v="0"/>
    <n v="0"/>
    <n v="0"/>
    <n v="0"/>
    <n v="0"/>
    <n v="0"/>
    <n v="0"/>
    <n v="0"/>
    <n v="0"/>
    <n v="0"/>
    <n v="0"/>
    <s v="HOUSING OPPORTUNITY FUND"/>
    <s v="HOF OPER CX WF HSG ADMIN 3336"/>
    <s v="WORKFORCE HOUSING"/>
    <s v="FACILITIES MAINTENANCE AND OPERATIONS"/>
  </r>
  <r>
    <x v="1"/>
    <s v="1118337"/>
    <s v="351224"/>
    <x v="54"/>
    <s v="5595000"/>
    <n v="2015"/>
    <x v="3"/>
    <x v="54"/>
    <n v="0"/>
    <n v="0"/>
    <n v="0"/>
    <n v="0"/>
    <n v="0"/>
    <s v="N/A"/>
    <n v="0"/>
    <n v="0"/>
    <n v="0"/>
    <n v="0"/>
    <n v="0"/>
    <n v="0"/>
    <n v="0"/>
    <n v="0"/>
    <n v="0"/>
    <n v="0"/>
    <n v="0"/>
    <n v="0"/>
    <n v="0"/>
    <s v="HOUSING OPPORTUNITY FUND"/>
    <s v="HOF OPER CX WF HSG ADMIN 3336"/>
    <s v="WORKFORCE HOUSING"/>
    <s v="FACILITIES MAINTENANCE AND OPERATIONS"/>
  </r>
  <r>
    <x v="1"/>
    <s v="1118342"/>
    <s v="351225"/>
    <x v="112"/>
    <s v="5595000"/>
    <n v="2015"/>
    <x v="3"/>
    <x v="112"/>
    <n v="0"/>
    <n v="0"/>
    <n v="0"/>
    <n v="0"/>
    <n v="0"/>
    <s v="N/A"/>
    <n v="0"/>
    <n v="0"/>
    <n v="0"/>
    <n v="0"/>
    <n v="0"/>
    <n v="0"/>
    <n v="0"/>
    <n v="0"/>
    <n v="0"/>
    <n v="0"/>
    <n v="0"/>
    <n v="0"/>
    <n v="0"/>
    <s v="HOUSING OPPORTUNITY FUND"/>
    <s v="HOF OPER HL1212 YOUTH HN RESID"/>
    <s v="HUMAN SVCS LEVY CAP"/>
    <s v="FACILITIES MAINTENANCE AND OPERATIONS"/>
  </r>
  <r>
    <x v="1"/>
    <s v="1118343"/>
    <s v="351225"/>
    <x v="202"/>
    <s v="0000000"/>
    <n v="2015"/>
    <x v="4"/>
    <x v="201"/>
    <n v="0"/>
    <n v="0"/>
    <n v="0"/>
    <n v="0"/>
    <n v="0"/>
    <s v="N/A"/>
    <n v="0"/>
    <n v="0"/>
    <n v="0"/>
    <n v="0"/>
    <n v="0"/>
    <n v="0"/>
    <n v="0"/>
    <n v="0"/>
    <n v="0"/>
    <n v="0"/>
    <n v="0"/>
    <n v="0"/>
    <n v="0"/>
    <s v="HOUSING OPPORTUNITY FUND"/>
    <s v="HOF OPER HS LEVY CAP 3355"/>
    <s v="HUMAN SVCS LEVY CAP"/>
    <s v="Default"/>
  </r>
  <r>
    <x v="1"/>
    <s v="1118343"/>
    <s v="351225"/>
    <x v="198"/>
    <s v="0000000"/>
    <n v="2015"/>
    <x v="4"/>
    <x v="197"/>
    <n v="0"/>
    <n v="0"/>
    <n v="-830000"/>
    <n v="0"/>
    <n v="830000"/>
    <s v="N/A"/>
    <n v="0"/>
    <n v="0"/>
    <n v="0"/>
    <n v="-207500"/>
    <n v="-207500"/>
    <n v="0"/>
    <n v="0"/>
    <n v="0"/>
    <n v="0"/>
    <n v="-207500"/>
    <n v="-207500"/>
    <n v="0"/>
    <n v="0"/>
    <s v="HOUSING OPPORTUNITY FUND"/>
    <s v="HOF OPER HS LEVY CAP 3355"/>
    <s v="HUMAN SVCS LEVY CAP"/>
    <s v="Default"/>
  </r>
  <r>
    <x v="1"/>
    <s v="1118344"/>
    <s v="351226"/>
    <x v="195"/>
    <s v="0000000"/>
    <n v="2015"/>
    <x v="4"/>
    <x v="194"/>
    <n v="0"/>
    <n v="0"/>
    <n v="-69545"/>
    <n v="0"/>
    <n v="69545"/>
    <s v="N/A"/>
    <n v="0"/>
    <n v="0"/>
    <n v="0"/>
    <n v="0"/>
    <n v="0"/>
    <n v="0"/>
    <n v="0"/>
    <n v="0"/>
    <n v="0"/>
    <n v="0"/>
    <n v="0"/>
    <n v="-69545"/>
    <n v="0"/>
    <s v="HOUSING OPPORTUNITY FUND"/>
    <s v="HOF OPER VET HS CAP LEV ADM"/>
    <s v="VETS LEVY CAP"/>
    <s v="Default"/>
  </r>
  <r>
    <x v="1"/>
    <s v="1118344"/>
    <s v="351226"/>
    <x v="38"/>
    <s v="5592000"/>
    <n v="2015"/>
    <x v="3"/>
    <x v="38"/>
    <n v="0"/>
    <n v="0"/>
    <n v="12485.050000000001"/>
    <n v="0"/>
    <n v="-12485.050000000001"/>
    <s v="N/A"/>
    <n v="1405.27"/>
    <n v="1074.9000000000001"/>
    <n v="747.08"/>
    <n v="1111.3500000000001"/>
    <n v="1103.49"/>
    <n v="877.1"/>
    <n v="1520.02"/>
    <n v="1361.26"/>
    <n v="1205.01"/>
    <n v="960.43000000000006"/>
    <n v="1035.8900000000001"/>
    <n v="83.25"/>
    <n v="0"/>
    <s v="HOUSING OPPORTUNITY FUND"/>
    <s v="HOF OPER VET HS CAP LEV ADM"/>
    <s v="VETS LEVY CAP"/>
    <s v="HOUSING AND COMMUNITY SERVICES"/>
  </r>
  <r>
    <x v="1"/>
    <s v="1118344"/>
    <s v="351226"/>
    <x v="38"/>
    <s v="5595000"/>
    <n v="2015"/>
    <x v="3"/>
    <x v="38"/>
    <n v="0"/>
    <n v="0"/>
    <n v="0"/>
    <n v="0"/>
    <n v="0"/>
    <s v="N/A"/>
    <n v="0"/>
    <n v="0"/>
    <n v="0"/>
    <n v="0"/>
    <n v="0"/>
    <n v="0"/>
    <n v="0"/>
    <n v="0"/>
    <n v="0"/>
    <n v="0"/>
    <n v="0"/>
    <n v="0"/>
    <n v="0"/>
    <s v="HOUSING OPPORTUNITY FUND"/>
    <s v="HOF OPER VET HS CAP LEV ADM"/>
    <s v="VETS LEVY CAP"/>
    <s v="FACILITIES MAINTENANCE AND OPERATIONS"/>
  </r>
  <r>
    <x v="1"/>
    <s v="1118344"/>
    <s v="351226"/>
    <x v="105"/>
    <s v="5595000"/>
    <n v="2015"/>
    <x v="3"/>
    <x v="105"/>
    <n v="0"/>
    <n v="0"/>
    <n v="0"/>
    <n v="0"/>
    <n v="0"/>
    <s v="N/A"/>
    <n v="0"/>
    <n v="0"/>
    <n v="0"/>
    <n v="0"/>
    <n v="0"/>
    <n v="0"/>
    <n v="0"/>
    <n v="0"/>
    <n v="0"/>
    <n v="0"/>
    <n v="0"/>
    <n v="0"/>
    <n v="0"/>
    <s v="HOUSING OPPORTUNITY FUND"/>
    <s v="HOF OPER VET HS CAP LEV ADM"/>
    <s v="VETS LEVY CAP"/>
    <s v="FACILITIES MAINTENANCE AND OPERATIONS"/>
  </r>
  <r>
    <x v="1"/>
    <s v="1118344"/>
    <s v="351226"/>
    <x v="70"/>
    <s v="5592000"/>
    <n v="2015"/>
    <x v="3"/>
    <x v="70"/>
    <n v="0"/>
    <n v="0"/>
    <n v="2525.38"/>
    <n v="0"/>
    <n v="-2525.38"/>
    <s v="N/A"/>
    <n v="0"/>
    <n v="0"/>
    <n v="800.82"/>
    <n v="234.62"/>
    <n v="0"/>
    <n v="422.07"/>
    <n v="0"/>
    <n v="0"/>
    <n v="481.58"/>
    <n v="354.77"/>
    <n v="0"/>
    <n v="231.52"/>
    <n v="0"/>
    <s v="HOUSING OPPORTUNITY FUND"/>
    <s v="HOF OPER VET HS CAP LEV ADM"/>
    <s v="VETS LEVY CAP"/>
    <s v="HOUSING AND COMMUNITY SERVICES"/>
  </r>
  <r>
    <x v="1"/>
    <s v="1118344"/>
    <s v="351226"/>
    <x v="70"/>
    <s v="5595000"/>
    <n v="2015"/>
    <x v="3"/>
    <x v="70"/>
    <n v="0"/>
    <n v="0"/>
    <n v="0"/>
    <n v="0"/>
    <n v="0"/>
    <s v="N/A"/>
    <n v="0"/>
    <n v="0"/>
    <n v="0"/>
    <n v="0"/>
    <n v="0"/>
    <n v="0"/>
    <n v="0"/>
    <n v="0"/>
    <n v="0"/>
    <n v="0"/>
    <n v="0"/>
    <n v="0"/>
    <n v="0"/>
    <s v="HOUSING OPPORTUNITY FUND"/>
    <s v="HOF OPER VET HS CAP LEV ADM"/>
    <s v="VETS LEVY CAP"/>
    <s v="FACILITIES MAINTENANCE AND OPERATIONS"/>
  </r>
  <r>
    <x v="1"/>
    <s v="1118344"/>
    <s v="351226"/>
    <x v="71"/>
    <s v="5592000"/>
    <n v="2015"/>
    <x v="3"/>
    <x v="71"/>
    <n v="0"/>
    <n v="0"/>
    <n v="958.52"/>
    <n v="0"/>
    <n v="-958.52"/>
    <s v="N/A"/>
    <n v="0"/>
    <n v="0"/>
    <n v="241.94"/>
    <n v="126.74000000000001"/>
    <n v="0"/>
    <n v="150.32"/>
    <n v="0"/>
    <n v="0"/>
    <n v="218.4"/>
    <n v="96.13"/>
    <n v="0"/>
    <n v="124.99000000000001"/>
    <n v="0"/>
    <s v="HOUSING OPPORTUNITY FUND"/>
    <s v="HOF OPER VET HS CAP LEV ADM"/>
    <s v="VETS LEVY CAP"/>
    <s v="HOUSING AND COMMUNITY SERVICES"/>
  </r>
  <r>
    <x v="1"/>
    <s v="1118344"/>
    <s v="351226"/>
    <x v="71"/>
    <s v="5595000"/>
    <n v="2015"/>
    <x v="3"/>
    <x v="71"/>
    <n v="0"/>
    <n v="0"/>
    <n v="0"/>
    <n v="0"/>
    <n v="0"/>
    <s v="N/A"/>
    <n v="0"/>
    <n v="0"/>
    <n v="0"/>
    <n v="0"/>
    <n v="0"/>
    <n v="0"/>
    <n v="0"/>
    <n v="0"/>
    <n v="0"/>
    <n v="0"/>
    <n v="0"/>
    <n v="0"/>
    <n v="0"/>
    <s v="HOUSING OPPORTUNITY FUND"/>
    <s v="HOF OPER VET HS CAP LEV ADM"/>
    <s v="VETS LEVY CAP"/>
    <s v="FACILITIES MAINTENANCE AND OPERATIONS"/>
  </r>
  <r>
    <x v="1"/>
    <s v="1118344"/>
    <s v="351226"/>
    <x v="72"/>
    <s v="5592000"/>
    <n v="2015"/>
    <x v="3"/>
    <x v="72"/>
    <n v="0"/>
    <n v="0"/>
    <n v="1268.6300000000001"/>
    <n v="0"/>
    <n v="-1268.6300000000001"/>
    <s v="N/A"/>
    <n v="0"/>
    <n v="0"/>
    <n v="293.19"/>
    <n v="153.53"/>
    <n v="0"/>
    <n v="182.41"/>
    <n v="0"/>
    <n v="0"/>
    <n v="314.18"/>
    <n v="142.29"/>
    <n v="0"/>
    <n v="183.03"/>
    <n v="0"/>
    <s v="HOUSING OPPORTUNITY FUND"/>
    <s v="HOF OPER VET HS CAP LEV ADM"/>
    <s v="VETS LEVY CAP"/>
    <s v="HOUSING AND COMMUNITY SERVICES"/>
  </r>
  <r>
    <x v="1"/>
    <s v="1118344"/>
    <s v="351226"/>
    <x v="72"/>
    <s v="5595000"/>
    <n v="2015"/>
    <x v="3"/>
    <x v="72"/>
    <n v="0"/>
    <n v="0"/>
    <n v="0"/>
    <n v="0"/>
    <n v="0"/>
    <s v="N/A"/>
    <n v="0"/>
    <n v="0"/>
    <n v="0"/>
    <n v="0"/>
    <n v="0"/>
    <n v="0"/>
    <n v="0"/>
    <n v="0"/>
    <n v="0"/>
    <n v="0"/>
    <n v="0"/>
    <n v="0"/>
    <n v="0"/>
    <s v="HOUSING OPPORTUNITY FUND"/>
    <s v="HOF OPER VET HS CAP LEV ADM"/>
    <s v="VETS LEVY CAP"/>
    <s v="FACILITIES MAINTENANCE AND OPERATIONS"/>
  </r>
  <r>
    <x v="1"/>
    <s v="1118344"/>
    <s v="351226"/>
    <x v="82"/>
    <s v="5592000"/>
    <n v="2015"/>
    <x v="3"/>
    <x v="82"/>
    <n v="0"/>
    <n v="0"/>
    <n v="6.73"/>
    <n v="0"/>
    <n v="-6.73"/>
    <s v="N/A"/>
    <n v="0"/>
    <n v="0"/>
    <n v="0"/>
    <n v="0"/>
    <n v="0"/>
    <n v="2.2600000000000002"/>
    <n v="0"/>
    <n v="0"/>
    <n v="1.1200000000000001"/>
    <n v="3.35"/>
    <n v="0"/>
    <n v="0"/>
    <n v="0"/>
    <s v="HOUSING OPPORTUNITY FUND"/>
    <s v="HOF OPER VET HS CAP LEV ADM"/>
    <s v="VETS LEVY CAP"/>
    <s v="HOUSING AND COMMUNITY SERVICES"/>
  </r>
  <r>
    <x v="1"/>
    <s v="1118344"/>
    <s v="351226"/>
    <x v="84"/>
    <s v="5592000"/>
    <n v="2015"/>
    <x v="3"/>
    <x v="84"/>
    <n v="0"/>
    <n v="0"/>
    <n v="154.36000000000001"/>
    <n v="0"/>
    <n v="-154.36000000000001"/>
    <s v="N/A"/>
    <n v="0"/>
    <n v="0"/>
    <n v="0"/>
    <n v="0"/>
    <n v="0"/>
    <n v="0"/>
    <n v="0"/>
    <n v="0"/>
    <n v="0"/>
    <n v="154.36000000000001"/>
    <n v="0"/>
    <n v="0"/>
    <n v="0"/>
    <s v="HOUSING OPPORTUNITY FUND"/>
    <s v="HOF OPER VET HS CAP LEV ADM"/>
    <s v="VETS LEVY CAP"/>
    <s v="HOUSING AND COMMUNITY SERVICES"/>
  </r>
  <r>
    <x v="1"/>
    <s v="1118344"/>
    <s v="351226"/>
    <x v="85"/>
    <s v="5592000"/>
    <n v="2015"/>
    <x v="3"/>
    <x v="85"/>
    <n v="0"/>
    <n v="0"/>
    <n v="1659.51"/>
    <n v="0"/>
    <n v="-1659.51"/>
    <s v="N/A"/>
    <n v="0"/>
    <n v="0"/>
    <n v="0"/>
    <n v="0"/>
    <n v="0"/>
    <n v="0"/>
    <n v="0"/>
    <n v="0"/>
    <n v="824.11"/>
    <n v="835.4"/>
    <n v="0"/>
    <n v="0"/>
    <n v="0"/>
    <s v="HOUSING OPPORTUNITY FUND"/>
    <s v="HOF OPER VET HS CAP LEV ADM"/>
    <s v="VETS LEVY CAP"/>
    <s v="HOUSING AND COMMUNITY SERVICES"/>
  </r>
  <r>
    <x v="1"/>
    <s v="1118344"/>
    <s v="351226"/>
    <x v="86"/>
    <s v="5592000"/>
    <n v="2015"/>
    <x v="3"/>
    <x v="86"/>
    <n v="0"/>
    <n v="0"/>
    <n v="221.89000000000001"/>
    <n v="0"/>
    <n v="-221.89000000000001"/>
    <s v="N/A"/>
    <n v="0"/>
    <n v="0"/>
    <n v="0"/>
    <n v="0"/>
    <n v="0"/>
    <n v="221.89000000000001"/>
    <n v="0"/>
    <n v="0"/>
    <n v="0"/>
    <n v="0"/>
    <n v="0"/>
    <n v="0"/>
    <n v="0"/>
    <s v="HOUSING OPPORTUNITY FUND"/>
    <s v="HOF OPER VET HS CAP LEV ADM"/>
    <s v="VETS LEVY CAP"/>
    <s v="HOUSING AND COMMUNITY SERVICES"/>
  </r>
  <r>
    <x v="1"/>
    <s v="1118344"/>
    <s v="351226"/>
    <x v="87"/>
    <s v="5592000"/>
    <n v="2015"/>
    <x v="3"/>
    <x v="87"/>
    <n v="0"/>
    <n v="0"/>
    <n v="913.94"/>
    <n v="0"/>
    <n v="-913.94"/>
    <s v="N/A"/>
    <n v="0"/>
    <n v="0"/>
    <n v="0"/>
    <n v="0"/>
    <n v="0"/>
    <n v="0"/>
    <n v="0"/>
    <n v="0"/>
    <n v="0"/>
    <n v="913.94"/>
    <n v="0"/>
    <n v="0"/>
    <n v="0"/>
    <s v="HOUSING OPPORTUNITY FUND"/>
    <s v="HOF OPER VET HS CAP LEV ADM"/>
    <s v="VETS LEVY CAP"/>
    <s v="HOUSING AND COMMUNITY SERVICES"/>
  </r>
  <r>
    <x v="1"/>
    <s v="1118344"/>
    <s v="351226"/>
    <x v="88"/>
    <s v="5592000"/>
    <n v="2015"/>
    <x v="3"/>
    <x v="88"/>
    <n v="0"/>
    <n v="0"/>
    <n v="0.35000000000000003"/>
    <n v="0"/>
    <n v="-0.35000000000000003"/>
    <s v="N/A"/>
    <n v="0"/>
    <n v="0"/>
    <n v="0"/>
    <n v="0"/>
    <n v="0"/>
    <n v="0.35000000000000003"/>
    <n v="0"/>
    <n v="0"/>
    <n v="0"/>
    <n v="0"/>
    <n v="0"/>
    <n v="0"/>
    <n v="0"/>
    <s v="HOUSING OPPORTUNITY FUND"/>
    <s v="HOF OPER VET HS CAP LEV ADM"/>
    <s v="VETS LEVY CAP"/>
    <s v="HOUSING AND COMMUNITY SERVICES"/>
  </r>
  <r>
    <x v="1"/>
    <s v="1118344"/>
    <s v="351226"/>
    <x v="89"/>
    <s v="5592000"/>
    <n v="2015"/>
    <x v="3"/>
    <x v="89"/>
    <n v="0"/>
    <n v="0"/>
    <n v="144.97999999999999"/>
    <n v="0"/>
    <n v="-144.97999999999999"/>
    <s v="N/A"/>
    <n v="0"/>
    <n v="0"/>
    <n v="0"/>
    <n v="0"/>
    <n v="0"/>
    <n v="35.880000000000003"/>
    <n v="0"/>
    <n v="0"/>
    <n v="0"/>
    <n v="109.10000000000001"/>
    <n v="0"/>
    <n v="0"/>
    <n v="0"/>
    <s v="HOUSING OPPORTUNITY FUND"/>
    <s v="HOF OPER VET HS CAP LEV ADM"/>
    <s v="VETS LEVY CAP"/>
    <s v="HOUSING AND COMMUNITY SERVICES"/>
  </r>
  <r>
    <x v="1"/>
    <s v="1118344"/>
    <s v="351226"/>
    <x v="90"/>
    <s v="5592000"/>
    <n v="2015"/>
    <x v="3"/>
    <x v="90"/>
    <n v="0"/>
    <n v="0"/>
    <n v="2.9"/>
    <n v="0"/>
    <n v="-2.9"/>
    <s v="N/A"/>
    <n v="0"/>
    <n v="0"/>
    <n v="0"/>
    <n v="0"/>
    <n v="0"/>
    <n v="0"/>
    <n v="0"/>
    <n v="0"/>
    <n v="0"/>
    <n v="2.9"/>
    <n v="0"/>
    <n v="0"/>
    <n v="0"/>
    <s v="HOUSING OPPORTUNITY FUND"/>
    <s v="HOF OPER VET HS CAP LEV ADM"/>
    <s v="VETS LEVY CAP"/>
    <s v="HOUSING AND COMMUNITY SERVICES"/>
  </r>
  <r>
    <x v="1"/>
    <s v="1118344"/>
    <s v="351226"/>
    <x v="92"/>
    <s v="5592000"/>
    <n v="2015"/>
    <x v="3"/>
    <x v="92"/>
    <n v="0"/>
    <n v="0"/>
    <n v="4.0999999999999996"/>
    <n v="0"/>
    <n v="-4.0999999999999996"/>
    <s v="N/A"/>
    <n v="0"/>
    <n v="0"/>
    <n v="0"/>
    <n v="0"/>
    <n v="0"/>
    <n v="0"/>
    <n v="0"/>
    <n v="0"/>
    <n v="0"/>
    <n v="4.0999999999999996"/>
    <n v="0"/>
    <n v="0"/>
    <n v="0"/>
    <s v="HOUSING OPPORTUNITY FUND"/>
    <s v="HOF OPER VET HS CAP LEV ADM"/>
    <s v="VETS LEVY CAP"/>
    <s v="HOUSING AND COMMUNITY SERVICES"/>
  </r>
  <r>
    <x v="1"/>
    <s v="1118344"/>
    <s v="351226"/>
    <x v="47"/>
    <s v="5592000"/>
    <n v="2015"/>
    <x v="3"/>
    <x v="47"/>
    <n v="0"/>
    <n v="0"/>
    <n v="231.78"/>
    <n v="0"/>
    <n v="-231.78"/>
    <s v="N/A"/>
    <n v="0"/>
    <n v="0"/>
    <n v="0"/>
    <n v="0"/>
    <n v="0"/>
    <n v="0"/>
    <n v="0"/>
    <n v="0"/>
    <n v="0"/>
    <n v="231.78"/>
    <n v="0"/>
    <n v="0"/>
    <n v="0"/>
    <s v="HOUSING OPPORTUNITY FUND"/>
    <s v="HOF OPER VET HS CAP LEV ADM"/>
    <s v="VETS LEVY CAP"/>
    <s v="HOUSING AND COMMUNITY SERVICES"/>
  </r>
  <r>
    <x v="1"/>
    <s v="1118344"/>
    <s v="351226"/>
    <x v="48"/>
    <s v="5592000"/>
    <n v="2015"/>
    <x v="3"/>
    <x v="48"/>
    <n v="0"/>
    <n v="0"/>
    <n v="298.13"/>
    <n v="0"/>
    <n v="-298.13"/>
    <s v="N/A"/>
    <n v="0"/>
    <n v="0"/>
    <n v="0"/>
    <n v="0"/>
    <n v="0"/>
    <n v="148.05000000000001"/>
    <n v="0"/>
    <n v="0"/>
    <n v="0"/>
    <n v="150.08000000000001"/>
    <n v="0"/>
    <n v="0"/>
    <n v="0"/>
    <s v="HOUSING OPPORTUNITY FUND"/>
    <s v="HOF OPER VET HS CAP LEV ADM"/>
    <s v="VETS LEVY CAP"/>
    <s v="HOUSING AND COMMUNITY SERVICES"/>
  </r>
  <r>
    <x v="1"/>
    <s v="1118344"/>
    <s v="351226"/>
    <x v="49"/>
    <s v="5592000"/>
    <n v="2015"/>
    <x v="3"/>
    <x v="49"/>
    <n v="0"/>
    <n v="0"/>
    <n v="49.7"/>
    <n v="0"/>
    <n v="-49.7"/>
    <s v="N/A"/>
    <n v="0"/>
    <n v="0"/>
    <n v="0"/>
    <n v="0"/>
    <n v="0"/>
    <n v="0"/>
    <n v="0"/>
    <n v="0"/>
    <n v="0"/>
    <n v="49.7"/>
    <n v="0"/>
    <n v="0"/>
    <n v="0"/>
    <s v="HOUSING OPPORTUNITY FUND"/>
    <s v="HOF OPER VET HS CAP LEV ADM"/>
    <s v="VETS LEVY CAP"/>
    <s v="HOUSING AND COMMUNITY SERVICES"/>
  </r>
  <r>
    <x v="1"/>
    <s v="1118344"/>
    <s v="351226"/>
    <x v="50"/>
    <s v="5592000"/>
    <n v="2015"/>
    <x v="3"/>
    <x v="50"/>
    <n v="0"/>
    <n v="0"/>
    <n v="10.02"/>
    <n v="0"/>
    <n v="-10.02"/>
    <s v="N/A"/>
    <n v="0"/>
    <n v="0"/>
    <n v="0"/>
    <n v="0"/>
    <n v="0"/>
    <n v="0"/>
    <n v="0"/>
    <n v="0"/>
    <n v="0"/>
    <n v="10.02"/>
    <n v="0"/>
    <n v="0"/>
    <n v="0"/>
    <s v="HOUSING OPPORTUNITY FUND"/>
    <s v="HOF OPER VET HS CAP LEV ADM"/>
    <s v="VETS LEVY CAP"/>
    <s v="HOUSING AND COMMUNITY SERVICES"/>
  </r>
  <r>
    <x v="1"/>
    <s v="1118344"/>
    <s v="351226"/>
    <x v="93"/>
    <s v="5592000"/>
    <n v="2015"/>
    <x v="3"/>
    <x v="93"/>
    <n v="0"/>
    <n v="0"/>
    <n v="192.41"/>
    <n v="0"/>
    <n v="-192.41"/>
    <s v="N/A"/>
    <n v="0"/>
    <n v="0"/>
    <n v="0"/>
    <n v="0"/>
    <n v="0"/>
    <n v="64.91"/>
    <n v="0"/>
    <n v="0"/>
    <n v="31.85"/>
    <n v="95.65"/>
    <n v="0"/>
    <n v="0"/>
    <n v="0"/>
    <s v="HOUSING OPPORTUNITY FUND"/>
    <s v="HOF OPER VET HS CAP LEV ADM"/>
    <s v="VETS LEVY CAP"/>
    <s v="HOUSING AND COMMUNITY SERVICES"/>
  </r>
  <r>
    <x v="1"/>
    <s v="1118344"/>
    <s v="351226"/>
    <x v="109"/>
    <s v="5592000"/>
    <n v="2015"/>
    <x v="3"/>
    <x v="109"/>
    <n v="0"/>
    <n v="0"/>
    <n v="130.94"/>
    <n v="0"/>
    <n v="-130.94"/>
    <s v="N/A"/>
    <n v="0"/>
    <n v="0"/>
    <n v="0"/>
    <n v="0"/>
    <n v="0"/>
    <n v="0"/>
    <n v="0"/>
    <n v="0"/>
    <n v="0"/>
    <n v="130.94"/>
    <n v="0"/>
    <n v="0"/>
    <n v="0"/>
    <s v="HOUSING OPPORTUNITY FUND"/>
    <s v="HOF OPER VET HS CAP LEV ADM"/>
    <s v="VETS LEVY CAP"/>
    <s v="HOUSING AND COMMUNITY SERVICES"/>
  </r>
  <r>
    <x v="1"/>
    <s v="1118344"/>
    <s v="351226"/>
    <x v="100"/>
    <s v="5592000"/>
    <n v="2015"/>
    <x v="3"/>
    <x v="100"/>
    <n v="0"/>
    <n v="0"/>
    <n v="20.72"/>
    <n v="0"/>
    <n v="-20.72"/>
    <s v="N/A"/>
    <n v="0"/>
    <n v="0"/>
    <n v="0"/>
    <n v="0"/>
    <n v="0"/>
    <n v="0"/>
    <n v="0"/>
    <n v="0"/>
    <n v="0"/>
    <n v="20.72"/>
    <n v="0"/>
    <n v="0"/>
    <n v="0"/>
    <s v="HOUSING OPPORTUNITY FUND"/>
    <s v="HOF OPER VET HS CAP LEV ADM"/>
    <s v="VETS LEVY CAP"/>
    <s v="HOUSING AND COMMUNITY SERVICES"/>
  </r>
  <r>
    <x v="1"/>
    <s v="1118344"/>
    <s v="351226"/>
    <x v="110"/>
    <s v="5595000"/>
    <n v="2015"/>
    <x v="3"/>
    <x v="110"/>
    <n v="0"/>
    <n v="0"/>
    <n v="0"/>
    <n v="0"/>
    <n v="0"/>
    <s v="N/A"/>
    <n v="0"/>
    <n v="0"/>
    <n v="0"/>
    <n v="0"/>
    <n v="0"/>
    <n v="0"/>
    <n v="0"/>
    <n v="0"/>
    <n v="0"/>
    <n v="0"/>
    <n v="0"/>
    <n v="0"/>
    <n v="0"/>
    <s v="HOUSING OPPORTUNITY FUND"/>
    <s v="HOF OPER VET HS CAP LEV ADM"/>
    <s v="VETS LEVY CAP"/>
    <s v="FACILITIES MAINTENANCE AND OPERATIONS"/>
  </r>
  <r>
    <x v="1"/>
    <s v="1118344"/>
    <s v="351226"/>
    <x v="53"/>
    <s v="5595000"/>
    <n v="2015"/>
    <x v="3"/>
    <x v="53"/>
    <n v="0"/>
    <n v="0"/>
    <n v="0"/>
    <n v="0"/>
    <n v="0"/>
    <s v="N/A"/>
    <n v="0"/>
    <n v="0"/>
    <n v="0"/>
    <n v="0"/>
    <n v="0"/>
    <n v="0"/>
    <n v="0"/>
    <n v="0"/>
    <n v="0"/>
    <n v="0"/>
    <n v="0"/>
    <n v="0"/>
    <n v="0"/>
    <s v="HOUSING OPPORTUNITY FUND"/>
    <s v="HOF OPER VET HS CAP LEV ADM"/>
    <s v="VETS LEVY CAP"/>
    <s v="FACILITIES MAINTENANCE AND OPERATIONS"/>
  </r>
  <r>
    <x v="1"/>
    <s v="1118344"/>
    <s v="351226"/>
    <x v="54"/>
    <s v="5595000"/>
    <n v="2015"/>
    <x v="3"/>
    <x v="54"/>
    <n v="0"/>
    <n v="0"/>
    <n v="0"/>
    <n v="0"/>
    <n v="0"/>
    <s v="N/A"/>
    <n v="0"/>
    <n v="0"/>
    <n v="0"/>
    <n v="0"/>
    <n v="0"/>
    <n v="0"/>
    <n v="0"/>
    <n v="0"/>
    <n v="0"/>
    <n v="0"/>
    <n v="0"/>
    <n v="0"/>
    <n v="0"/>
    <s v="HOUSING OPPORTUNITY FUND"/>
    <s v="HOF OPER VET HS CAP LEV ADM"/>
    <s v="VETS LEVY CAP"/>
    <s v="FACILITIES MAINTENANCE AND OPERATIONS"/>
  </r>
  <r>
    <x v="1"/>
    <s v="1118345"/>
    <s v="351226"/>
    <x v="197"/>
    <s v="0000000"/>
    <n v="2015"/>
    <x v="4"/>
    <x v="196"/>
    <n v="0"/>
    <n v="0"/>
    <n v="-725000"/>
    <n v="0"/>
    <n v="725000"/>
    <s v="N/A"/>
    <n v="0"/>
    <n v="0"/>
    <n v="0"/>
    <n v="-181250"/>
    <n v="-181250"/>
    <n v="0"/>
    <n v="0"/>
    <n v="0"/>
    <n v="0"/>
    <n v="-181250"/>
    <n v="-181250"/>
    <n v="0"/>
    <n v="0"/>
    <s v="HOUSING OPPORTUNITY FUND"/>
    <s v="HOF OPER VETS LEVY CAP 3366"/>
    <s v="VETS LEVY CAP"/>
    <s v="Default"/>
  </r>
  <r>
    <x v="1"/>
    <s v="1118345"/>
    <s v="351226"/>
    <x v="38"/>
    <s v="5595000"/>
    <n v="2015"/>
    <x v="3"/>
    <x v="38"/>
    <n v="0"/>
    <n v="0"/>
    <n v="0"/>
    <n v="0"/>
    <n v="0"/>
    <s v="N/A"/>
    <n v="0"/>
    <n v="0"/>
    <n v="239.35"/>
    <n v="0"/>
    <n v="0"/>
    <n v="0"/>
    <n v="0"/>
    <n v="0"/>
    <n v="-239.35"/>
    <n v="0"/>
    <n v="0"/>
    <n v="0"/>
    <n v="0"/>
    <s v="HOUSING OPPORTUNITY FUND"/>
    <s v="HOF OPER VETS LEVY CAP 3366"/>
    <s v="VETS LEVY CAP"/>
    <s v="FACILITIES MAINTENANCE AND OPERATIONS"/>
  </r>
  <r>
    <x v="1"/>
    <s v="1118348"/>
    <s v="351226"/>
    <x v="112"/>
    <s v="5595000"/>
    <n v="2015"/>
    <x v="3"/>
    <x v="112"/>
    <n v="0"/>
    <n v="0"/>
    <n v="0"/>
    <n v="0"/>
    <n v="0"/>
    <s v="N/A"/>
    <n v="0"/>
    <n v="0"/>
    <n v="0"/>
    <n v="0"/>
    <n v="0"/>
    <n v="0"/>
    <n v="0"/>
    <n v="0"/>
    <n v="0"/>
    <n v="0"/>
    <n v="0"/>
    <n v="0"/>
    <n v="0"/>
    <s v="HOUSING OPPORTUNITY FUND"/>
    <s v="HOF OPER LIHI BELLEVUE APTS2"/>
    <s v="VETS LEVY CAP"/>
    <s v="FACILITIES MAINTENANCE AND OPERATIONS"/>
  </r>
  <r>
    <x v="1"/>
    <s v="1118349"/>
    <s v="351226"/>
    <x v="112"/>
    <s v="5595000"/>
    <n v="2015"/>
    <x v="3"/>
    <x v="112"/>
    <n v="0"/>
    <n v="0"/>
    <n v="0"/>
    <n v="0"/>
    <n v="0"/>
    <s v="N/A"/>
    <n v="0"/>
    <n v="0"/>
    <n v="0"/>
    <n v="0"/>
    <n v="0"/>
    <n v="0"/>
    <n v="0"/>
    <n v="0"/>
    <n v="0"/>
    <n v="0"/>
    <n v="0"/>
    <n v="0"/>
    <n v="0"/>
    <s v="HOUSING OPPORTUNITY FUND"/>
    <s v="HOF OPER VLC120 4251 AURORA"/>
    <s v="VETS LEVY CAP"/>
    <s v="FACILITIES MAINTENANCE AND OPERATIONS"/>
  </r>
  <r>
    <x v="1"/>
    <s v="1118353"/>
    <s v="351227"/>
    <x v="38"/>
    <s v="5595000"/>
    <n v="2015"/>
    <x v="3"/>
    <x v="38"/>
    <n v="0"/>
    <n v="0"/>
    <n v="0"/>
    <n v="0"/>
    <n v="0"/>
    <s v="N/A"/>
    <n v="0"/>
    <n v="0"/>
    <n v="0"/>
    <n v="0"/>
    <n v="0"/>
    <n v="0"/>
    <n v="0"/>
    <n v="0"/>
    <n v="0"/>
    <n v="0"/>
    <n v="0"/>
    <n v="0"/>
    <n v="0"/>
    <s v="HOUSING OPPORTUNITY FUND"/>
    <s v="HOF OPER GATES GRANT ADM 3377"/>
    <s v="GATES GRANT FMLY HMLS"/>
    <s v="FACILITIES MAINTENANCE AND OPERATIONS"/>
  </r>
  <r>
    <x v="1"/>
    <s v="1118353"/>
    <s v="351227"/>
    <x v="56"/>
    <s v="5595000"/>
    <n v="2015"/>
    <x v="3"/>
    <x v="56"/>
    <n v="0"/>
    <n v="0"/>
    <n v="0"/>
    <n v="0"/>
    <n v="0"/>
    <s v="N/A"/>
    <n v="0"/>
    <n v="0"/>
    <n v="0"/>
    <n v="0"/>
    <n v="0"/>
    <n v="0"/>
    <n v="0"/>
    <n v="0"/>
    <n v="0"/>
    <n v="0"/>
    <n v="0"/>
    <n v="0"/>
    <n v="0"/>
    <s v="HOUSING OPPORTUNITY FUND"/>
    <s v="HOF OPER GATES GRANT ADM 3377"/>
    <s v="GATES GRANT FMLY HMLS"/>
    <s v="FACILITIES MAINTENANCE AND OPERATIONS"/>
  </r>
  <r>
    <x v="1"/>
    <s v="1118353"/>
    <s v="351227"/>
    <x v="105"/>
    <s v="5595000"/>
    <n v="2015"/>
    <x v="3"/>
    <x v="105"/>
    <n v="0"/>
    <n v="0"/>
    <n v="0"/>
    <n v="0"/>
    <n v="0"/>
    <s v="N/A"/>
    <n v="0"/>
    <n v="0"/>
    <n v="0"/>
    <n v="0"/>
    <n v="0"/>
    <n v="0"/>
    <n v="0"/>
    <n v="0"/>
    <n v="0"/>
    <n v="0"/>
    <n v="0"/>
    <n v="0"/>
    <n v="0"/>
    <s v="HOUSING OPPORTUNITY FUND"/>
    <s v="HOF OPER GATES GRANT ADM 3377"/>
    <s v="GATES GRANT FMLY HMLS"/>
    <s v="FACILITIES MAINTENANCE AND OPERATIONS"/>
  </r>
  <r>
    <x v="1"/>
    <s v="1118353"/>
    <s v="351227"/>
    <x v="70"/>
    <s v="5595000"/>
    <n v="2015"/>
    <x v="3"/>
    <x v="70"/>
    <n v="0"/>
    <n v="0"/>
    <n v="0"/>
    <n v="0"/>
    <n v="0"/>
    <s v="N/A"/>
    <n v="0"/>
    <n v="0"/>
    <n v="0"/>
    <n v="0"/>
    <n v="0"/>
    <n v="0"/>
    <n v="0"/>
    <n v="0"/>
    <n v="0"/>
    <n v="0"/>
    <n v="0"/>
    <n v="0"/>
    <n v="0"/>
    <s v="HOUSING OPPORTUNITY FUND"/>
    <s v="HOF OPER GATES GRANT ADM 3377"/>
    <s v="GATES GRANT FMLY HMLS"/>
    <s v="FACILITIES MAINTENANCE AND OPERATIONS"/>
  </r>
  <r>
    <x v="1"/>
    <s v="1118353"/>
    <s v="351227"/>
    <x v="71"/>
    <s v="5595000"/>
    <n v="2015"/>
    <x v="3"/>
    <x v="71"/>
    <n v="0"/>
    <n v="0"/>
    <n v="0"/>
    <n v="0"/>
    <n v="0"/>
    <s v="N/A"/>
    <n v="0"/>
    <n v="0"/>
    <n v="0"/>
    <n v="0"/>
    <n v="0"/>
    <n v="0"/>
    <n v="0"/>
    <n v="0"/>
    <n v="0"/>
    <n v="0"/>
    <n v="0"/>
    <n v="0"/>
    <n v="0"/>
    <s v="HOUSING OPPORTUNITY FUND"/>
    <s v="HOF OPER GATES GRANT ADM 3377"/>
    <s v="GATES GRANT FMLY HMLS"/>
    <s v="FACILITIES MAINTENANCE AND OPERATIONS"/>
  </r>
  <r>
    <x v="1"/>
    <s v="1118353"/>
    <s v="351227"/>
    <x v="72"/>
    <s v="5595000"/>
    <n v="2015"/>
    <x v="3"/>
    <x v="72"/>
    <n v="0"/>
    <n v="0"/>
    <n v="0"/>
    <n v="0"/>
    <n v="0"/>
    <s v="N/A"/>
    <n v="0"/>
    <n v="0"/>
    <n v="0"/>
    <n v="0"/>
    <n v="0"/>
    <n v="0"/>
    <n v="0"/>
    <n v="0"/>
    <n v="0"/>
    <n v="0"/>
    <n v="0"/>
    <n v="0"/>
    <n v="0"/>
    <s v="HOUSING OPPORTUNITY FUND"/>
    <s v="HOF OPER GATES GRANT ADM 3377"/>
    <s v="GATES GRANT FMLY HMLS"/>
    <s v="FACILITIES MAINTENANCE AND OPERATIONS"/>
  </r>
  <r>
    <x v="1"/>
    <s v="1118353"/>
    <s v="351227"/>
    <x v="74"/>
    <s v="5595000"/>
    <n v="2015"/>
    <x v="3"/>
    <x v="74"/>
    <n v="0"/>
    <n v="0"/>
    <n v="0"/>
    <n v="0"/>
    <n v="0"/>
    <s v="N/A"/>
    <n v="0"/>
    <n v="0"/>
    <n v="0"/>
    <n v="0"/>
    <n v="0"/>
    <n v="0"/>
    <n v="0"/>
    <n v="0"/>
    <n v="0"/>
    <n v="0"/>
    <n v="0"/>
    <n v="0"/>
    <n v="0"/>
    <s v="HOUSING OPPORTUNITY FUND"/>
    <s v="HOF OPER GATES GRANT ADM 3377"/>
    <s v="GATES GRANT FMLY HMLS"/>
    <s v="FACILITIES MAINTENANCE AND OPERATIONS"/>
  </r>
  <r>
    <x v="1"/>
    <s v="1118353"/>
    <s v="351227"/>
    <x v="154"/>
    <s v="5595000"/>
    <n v="2015"/>
    <x v="3"/>
    <x v="153"/>
    <n v="0"/>
    <n v="0"/>
    <n v="0"/>
    <n v="0"/>
    <n v="0"/>
    <s v="N/A"/>
    <n v="0"/>
    <n v="0"/>
    <n v="0"/>
    <n v="0"/>
    <n v="0"/>
    <n v="0"/>
    <n v="0"/>
    <n v="0"/>
    <n v="0"/>
    <n v="0"/>
    <n v="0"/>
    <n v="0"/>
    <n v="0"/>
    <s v="HOUSING OPPORTUNITY FUND"/>
    <s v="HOF OPER GATES GRANT ADM 3377"/>
    <s v="GATES GRANT FMLY HMLS"/>
    <s v="FACILITIES MAINTENANCE AND OPERATIONS"/>
  </r>
  <r>
    <x v="1"/>
    <s v="1118353"/>
    <s v="351227"/>
    <x v="119"/>
    <s v="5595000"/>
    <n v="2015"/>
    <x v="3"/>
    <x v="119"/>
    <n v="0"/>
    <n v="0"/>
    <n v="0"/>
    <n v="0"/>
    <n v="0"/>
    <s v="N/A"/>
    <n v="0"/>
    <n v="0"/>
    <n v="0"/>
    <n v="0"/>
    <n v="0"/>
    <n v="0"/>
    <n v="0"/>
    <n v="0"/>
    <n v="0"/>
    <n v="0"/>
    <n v="0"/>
    <n v="0"/>
    <n v="0"/>
    <s v="HOUSING OPPORTUNITY FUND"/>
    <s v="HOF OPER GATES GRANT ADM 3377"/>
    <s v="GATES GRANT FMLY HMLS"/>
    <s v="FACILITIES MAINTENANCE AND OPERATIONS"/>
  </r>
  <r>
    <x v="1"/>
    <s v="1118353"/>
    <s v="351227"/>
    <x v="151"/>
    <s v="5595000"/>
    <n v="2015"/>
    <x v="3"/>
    <x v="150"/>
    <n v="0"/>
    <n v="0"/>
    <n v="0"/>
    <n v="0"/>
    <n v="0"/>
    <s v="N/A"/>
    <n v="0"/>
    <n v="0"/>
    <n v="0"/>
    <n v="0"/>
    <n v="0"/>
    <n v="0"/>
    <n v="0"/>
    <n v="0"/>
    <n v="0"/>
    <n v="0"/>
    <n v="0"/>
    <n v="0"/>
    <n v="0"/>
    <s v="HOUSING OPPORTUNITY FUND"/>
    <s v="HOF OPER GATES GRANT ADM 3377"/>
    <s v="GATES GRANT FMLY HMLS"/>
    <s v="FACILITIES MAINTENANCE AND OPERATIONS"/>
  </r>
  <r>
    <x v="1"/>
    <s v="1118353"/>
    <s v="351227"/>
    <x v="75"/>
    <s v="5595000"/>
    <n v="2015"/>
    <x v="3"/>
    <x v="75"/>
    <n v="0"/>
    <n v="0"/>
    <n v="0"/>
    <n v="0"/>
    <n v="0"/>
    <s v="N/A"/>
    <n v="0"/>
    <n v="0"/>
    <n v="0"/>
    <n v="0"/>
    <n v="0"/>
    <n v="0"/>
    <n v="0"/>
    <n v="0"/>
    <n v="0"/>
    <n v="0"/>
    <n v="0"/>
    <n v="0"/>
    <n v="0"/>
    <s v="HOUSING OPPORTUNITY FUND"/>
    <s v="HOF OPER GATES GRANT ADM 3377"/>
    <s v="GATES GRANT FMLY HMLS"/>
    <s v="FACILITIES MAINTENANCE AND OPERATIONS"/>
  </r>
  <r>
    <x v="1"/>
    <s v="1118353"/>
    <s v="351227"/>
    <x v="41"/>
    <s v="5595000"/>
    <n v="2015"/>
    <x v="3"/>
    <x v="41"/>
    <n v="0"/>
    <n v="0"/>
    <n v="0"/>
    <n v="0"/>
    <n v="0"/>
    <s v="N/A"/>
    <n v="0"/>
    <n v="0"/>
    <n v="0"/>
    <n v="0"/>
    <n v="0"/>
    <n v="0"/>
    <n v="0"/>
    <n v="0"/>
    <n v="0"/>
    <n v="0"/>
    <n v="0"/>
    <n v="0"/>
    <n v="0"/>
    <s v="HOUSING OPPORTUNITY FUND"/>
    <s v="HOF OPER GATES GRANT ADM 3377"/>
    <s v="GATES GRANT FMLY HMLS"/>
    <s v="FACILITIES MAINTENANCE AND OPERATIONS"/>
  </r>
  <r>
    <x v="1"/>
    <s v="1118353"/>
    <s v="351227"/>
    <x v="112"/>
    <s v="5595000"/>
    <n v="2015"/>
    <x v="3"/>
    <x v="112"/>
    <n v="0"/>
    <n v="0"/>
    <n v="0"/>
    <n v="0"/>
    <n v="0"/>
    <s v="N/A"/>
    <n v="0"/>
    <n v="0"/>
    <n v="0"/>
    <n v="0"/>
    <n v="0"/>
    <n v="0"/>
    <n v="0"/>
    <n v="0"/>
    <n v="0"/>
    <n v="0"/>
    <n v="0"/>
    <n v="0"/>
    <n v="0"/>
    <s v="HOUSING OPPORTUNITY FUND"/>
    <s v="HOF OPER GATES GRANT ADM 3377"/>
    <s v="GATES GRANT FMLY HMLS"/>
    <s v="FACILITIES MAINTENANCE AND OPERATIONS"/>
  </r>
  <r>
    <x v="1"/>
    <s v="1118353"/>
    <s v="351227"/>
    <x v="155"/>
    <s v="5595000"/>
    <n v="2015"/>
    <x v="3"/>
    <x v="154"/>
    <n v="0"/>
    <n v="0"/>
    <n v="0"/>
    <n v="0"/>
    <n v="0"/>
    <s v="N/A"/>
    <n v="0"/>
    <n v="0"/>
    <n v="0"/>
    <n v="0"/>
    <n v="0"/>
    <n v="0"/>
    <n v="0"/>
    <n v="0"/>
    <n v="0"/>
    <n v="0"/>
    <n v="0"/>
    <n v="0"/>
    <n v="0"/>
    <s v="HOUSING OPPORTUNITY FUND"/>
    <s v="HOF OPER GATES GRANT ADM 3377"/>
    <s v="GATES GRANT FMLY HMLS"/>
    <s v="FACILITIES MAINTENANCE AND OPERATIONS"/>
  </r>
  <r>
    <x v="1"/>
    <s v="1118353"/>
    <s v="351227"/>
    <x v="156"/>
    <s v="5595000"/>
    <n v="2015"/>
    <x v="3"/>
    <x v="155"/>
    <n v="0"/>
    <n v="0"/>
    <n v="0"/>
    <n v="0"/>
    <n v="0"/>
    <s v="N/A"/>
    <n v="0"/>
    <n v="0"/>
    <n v="0"/>
    <n v="0"/>
    <n v="0"/>
    <n v="0"/>
    <n v="0"/>
    <n v="0"/>
    <n v="0"/>
    <n v="0"/>
    <n v="0"/>
    <n v="0"/>
    <n v="0"/>
    <s v="HOUSING OPPORTUNITY FUND"/>
    <s v="HOF OPER GATES GRANT ADM 3377"/>
    <s v="GATES GRANT FMLY HMLS"/>
    <s v="FACILITIES MAINTENANCE AND OPERATIONS"/>
  </r>
  <r>
    <x v="1"/>
    <s v="1118353"/>
    <s v="351227"/>
    <x v="132"/>
    <s v="0000000"/>
    <n v="2015"/>
    <x v="3"/>
    <x v="132"/>
    <n v="0"/>
    <n v="0"/>
    <n v="0"/>
    <n v="0"/>
    <n v="0"/>
    <s v="N/A"/>
    <n v="0"/>
    <n v="0"/>
    <n v="0"/>
    <n v="0"/>
    <n v="0"/>
    <n v="0"/>
    <n v="0"/>
    <n v="0"/>
    <n v="0"/>
    <n v="0"/>
    <n v="0"/>
    <n v="0"/>
    <n v="0"/>
    <s v="HOUSING OPPORTUNITY FUND"/>
    <s v="HOF OPER GATES GRANT ADM 3377"/>
    <s v="GATES GRANT FMLY HMLS"/>
    <s v="Default"/>
  </r>
  <r>
    <x v="1"/>
    <s v="1118353"/>
    <s v="351227"/>
    <x v="132"/>
    <s v="5595000"/>
    <n v="2015"/>
    <x v="3"/>
    <x v="132"/>
    <n v="0"/>
    <n v="0"/>
    <n v="0"/>
    <n v="0"/>
    <n v="0"/>
    <s v="N/A"/>
    <n v="0"/>
    <n v="0"/>
    <n v="0"/>
    <n v="0"/>
    <n v="0"/>
    <n v="0"/>
    <n v="0"/>
    <n v="0"/>
    <n v="0"/>
    <n v="0"/>
    <n v="0"/>
    <n v="0"/>
    <n v="0"/>
    <s v="HOUSING OPPORTUNITY FUND"/>
    <s v="HOF OPER GATES GRANT ADM 3377"/>
    <s v="GATES GRANT FMLY HMLS"/>
    <s v="FACILITIES MAINTENANCE AND OPERATIONS"/>
  </r>
  <r>
    <x v="1"/>
    <s v="1118353"/>
    <s v="351227"/>
    <x v="157"/>
    <s v="5595000"/>
    <n v="2015"/>
    <x v="3"/>
    <x v="156"/>
    <n v="0"/>
    <n v="0"/>
    <n v="0"/>
    <n v="0"/>
    <n v="0"/>
    <s v="N/A"/>
    <n v="0"/>
    <n v="0"/>
    <n v="0"/>
    <n v="0"/>
    <n v="0"/>
    <n v="0"/>
    <n v="0"/>
    <n v="0"/>
    <n v="0"/>
    <n v="0"/>
    <n v="0"/>
    <n v="0"/>
    <n v="0"/>
    <s v="HOUSING OPPORTUNITY FUND"/>
    <s v="HOF OPER GATES GRANT ADM 3377"/>
    <s v="GATES GRANT FMLY HMLS"/>
    <s v="FACILITIES MAINTENANCE AND OPERATIONS"/>
  </r>
  <r>
    <x v="1"/>
    <s v="1118353"/>
    <s v="351227"/>
    <x v="76"/>
    <s v="5595000"/>
    <n v="2015"/>
    <x v="3"/>
    <x v="76"/>
    <n v="0"/>
    <n v="0"/>
    <n v="0"/>
    <n v="0"/>
    <n v="0"/>
    <s v="N/A"/>
    <n v="0"/>
    <n v="0"/>
    <n v="0"/>
    <n v="0"/>
    <n v="0"/>
    <n v="0"/>
    <n v="0"/>
    <n v="0"/>
    <n v="0"/>
    <n v="0"/>
    <n v="0"/>
    <n v="0"/>
    <n v="0"/>
    <s v="HOUSING OPPORTUNITY FUND"/>
    <s v="HOF OPER GATES GRANT ADM 3377"/>
    <s v="GATES GRANT FMLY HMLS"/>
    <s v="FACILITIES MAINTENANCE AND OPERATIONS"/>
  </r>
  <r>
    <x v="1"/>
    <s v="1118353"/>
    <s v="351227"/>
    <x v="144"/>
    <s v="5595000"/>
    <n v="2015"/>
    <x v="3"/>
    <x v="144"/>
    <n v="0"/>
    <n v="0"/>
    <n v="0"/>
    <n v="0"/>
    <n v="0"/>
    <s v="N/A"/>
    <n v="0"/>
    <n v="0"/>
    <n v="0"/>
    <n v="0"/>
    <n v="0"/>
    <n v="0"/>
    <n v="0"/>
    <n v="0"/>
    <n v="0"/>
    <n v="0"/>
    <n v="0"/>
    <n v="0"/>
    <n v="0"/>
    <s v="HOUSING OPPORTUNITY FUND"/>
    <s v="HOF OPER GATES GRANT ADM 3377"/>
    <s v="GATES GRANT FMLY HMLS"/>
    <s v="FACILITIES MAINTENANCE AND OPERATIONS"/>
  </r>
  <r>
    <x v="1"/>
    <s v="1118353"/>
    <s v="351227"/>
    <x v="42"/>
    <s v="5595000"/>
    <n v="2015"/>
    <x v="3"/>
    <x v="42"/>
    <n v="0"/>
    <n v="0"/>
    <n v="0"/>
    <n v="0"/>
    <n v="0"/>
    <s v="N/A"/>
    <n v="0"/>
    <n v="0"/>
    <n v="0"/>
    <n v="0"/>
    <n v="0"/>
    <n v="0"/>
    <n v="0"/>
    <n v="0"/>
    <n v="0"/>
    <n v="0"/>
    <n v="0"/>
    <n v="0"/>
    <n v="0"/>
    <s v="HOUSING OPPORTUNITY FUND"/>
    <s v="HOF OPER GATES GRANT ADM 3377"/>
    <s v="GATES GRANT FMLY HMLS"/>
    <s v="FACILITIES MAINTENANCE AND OPERATIONS"/>
  </r>
  <r>
    <x v="1"/>
    <s v="1118353"/>
    <s v="351227"/>
    <x v="53"/>
    <s v="5595000"/>
    <n v="2015"/>
    <x v="3"/>
    <x v="53"/>
    <n v="0"/>
    <n v="0"/>
    <n v="0"/>
    <n v="0"/>
    <n v="0"/>
    <s v="N/A"/>
    <n v="0"/>
    <n v="0"/>
    <n v="0"/>
    <n v="0"/>
    <n v="0"/>
    <n v="0"/>
    <n v="0"/>
    <n v="0"/>
    <n v="0"/>
    <n v="0"/>
    <n v="0"/>
    <n v="0"/>
    <n v="0"/>
    <s v="HOUSING OPPORTUNITY FUND"/>
    <s v="HOF OPER GATES GRANT ADM 3377"/>
    <s v="GATES GRANT FMLY HMLS"/>
    <s v="FACILITIES MAINTENANCE AND OPERATIONS"/>
  </r>
  <r>
    <x v="1"/>
    <s v="1118353"/>
    <s v="351227"/>
    <x v="54"/>
    <s v="5595000"/>
    <n v="2015"/>
    <x v="3"/>
    <x v="54"/>
    <n v="0"/>
    <n v="0"/>
    <n v="0"/>
    <n v="0"/>
    <n v="0"/>
    <s v="N/A"/>
    <n v="0"/>
    <n v="0"/>
    <n v="0"/>
    <n v="0"/>
    <n v="0"/>
    <n v="0"/>
    <n v="0"/>
    <n v="0"/>
    <n v="0"/>
    <n v="0"/>
    <n v="0"/>
    <n v="0"/>
    <n v="0"/>
    <s v="HOUSING OPPORTUNITY FUND"/>
    <s v="HOF OPER GATES GRANT ADM 3377"/>
    <s v="GATES GRANT FMLY HMLS"/>
    <s v="FACILITIES MAINTENANCE AND OPERATIONS"/>
  </r>
  <r>
    <x v="1"/>
    <s v="1118354"/>
    <s v="351227"/>
    <x v="38"/>
    <s v="5595000"/>
    <n v="2015"/>
    <x v="3"/>
    <x v="38"/>
    <n v="0"/>
    <n v="0"/>
    <n v="0"/>
    <n v="0"/>
    <n v="0"/>
    <s v="N/A"/>
    <n v="0"/>
    <n v="0"/>
    <n v="0"/>
    <n v="0"/>
    <n v="0"/>
    <n v="0"/>
    <n v="0"/>
    <n v="0"/>
    <n v="0"/>
    <n v="0"/>
    <n v="0"/>
    <n v="0"/>
    <n v="0"/>
    <s v="HOUSING OPPORTUNITY FUND"/>
    <s v="HOF OPER GATES GRANT PLNG 3377"/>
    <s v="GATES GRANT FMLY HMLS"/>
    <s v="FACILITIES MAINTENANCE AND OPERATIONS"/>
  </r>
  <r>
    <x v="1"/>
    <s v="1118354"/>
    <s v="351227"/>
    <x v="70"/>
    <s v="5595000"/>
    <n v="2015"/>
    <x v="3"/>
    <x v="70"/>
    <n v="0"/>
    <n v="0"/>
    <n v="0"/>
    <n v="0"/>
    <n v="0"/>
    <s v="N/A"/>
    <n v="0"/>
    <n v="0"/>
    <n v="0"/>
    <n v="0"/>
    <n v="0"/>
    <n v="0"/>
    <n v="0"/>
    <n v="0"/>
    <n v="0"/>
    <n v="0"/>
    <n v="0"/>
    <n v="0"/>
    <n v="0"/>
    <s v="HOUSING OPPORTUNITY FUND"/>
    <s v="HOF OPER GATES GRANT PLNG 3377"/>
    <s v="GATES GRANT FMLY HMLS"/>
    <s v="FACILITIES MAINTENANCE AND OPERATIONS"/>
  </r>
  <r>
    <x v="1"/>
    <s v="1118354"/>
    <s v="351227"/>
    <x v="71"/>
    <s v="5595000"/>
    <n v="2015"/>
    <x v="3"/>
    <x v="71"/>
    <n v="0"/>
    <n v="0"/>
    <n v="0"/>
    <n v="0"/>
    <n v="0"/>
    <s v="N/A"/>
    <n v="0"/>
    <n v="0"/>
    <n v="0"/>
    <n v="0"/>
    <n v="0"/>
    <n v="0"/>
    <n v="0"/>
    <n v="0"/>
    <n v="0"/>
    <n v="0"/>
    <n v="0"/>
    <n v="0"/>
    <n v="0"/>
    <s v="HOUSING OPPORTUNITY FUND"/>
    <s v="HOF OPER GATES GRANT PLNG 3377"/>
    <s v="GATES GRANT FMLY HMLS"/>
    <s v="FACILITIES MAINTENANCE AND OPERATIONS"/>
  </r>
  <r>
    <x v="1"/>
    <s v="1118354"/>
    <s v="351227"/>
    <x v="72"/>
    <s v="5595000"/>
    <n v="2015"/>
    <x v="3"/>
    <x v="72"/>
    <n v="0"/>
    <n v="0"/>
    <n v="0"/>
    <n v="0"/>
    <n v="0"/>
    <s v="N/A"/>
    <n v="0"/>
    <n v="0"/>
    <n v="0"/>
    <n v="0"/>
    <n v="0"/>
    <n v="0"/>
    <n v="0"/>
    <n v="0"/>
    <n v="0"/>
    <n v="0"/>
    <n v="0"/>
    <n v="0"/>
    <n v="0"/>
    <s v="HOUSING OPPORTUNITY FUND"/>
    <s v="HOF OPER GATES GRANT PLNG 3377"/>
    <s v="GATES GRANT FMLY HMLS"/>
    <s v="FACILITIES MAINTENANCE AND OPERATIONS"/>
  </r>
  <r>
    <x v="1"/>
    <s v="1118354"/>
    <s v="351227"/>
    <x v="76"/>
    <s v="5595000"/>
    <n v="2015"/>
    <x v="3"/>
    <x v="76"/>
    <n v="0"/>
    <n v="0"/>
    <n v="0"/>
    <n v="0"/>
    <n v="0"/>
    <s v="N/A"/>
    <n v="0"/>
    <n v="0"/>
    <n v="0"/>
    <n v="0"/>
    <n v="0"/>
    <n v="0"/>
    <n v="0"/>
    <n v="0"/>
    <n v="0"/>
    <n v="0"/>
    <n v="0"/>
    <n v="0"/>
    <n v="0"/>
    <s v="HOUSING OPPORTUNITY FUND"/>
    <s v="HOF OPER GATES GRANT PLNG 3377"/>
    <s v="GATES GRANT FMLY HMLS"/>
    <s v="FACILITIES MAINTENANCE AND OPERATIONS"/>
  </r>
  <r>
    <x v="1"/>
    <s v="1118354"/>
    <s v="351227"/>
    <x v="42"/>
    <s v="5592000"/>
    <n v="2015"/>
    <x v="3"/>
    <x v="42"/>
    <n v="0"/>
    <n v="0"/>
    <n v="0"/>
    <n v="0"/>
    <n v="0"/>
    <s v="N/A"/>
    <n v="0"/>
    <n v="0"/>
    <n v="0"/>
    <n v="0"/>
    <n v="0"/>
    <n v="0"/>
    <n v="0"/>
    <n v="0"/>
    <n v="0"/>
    <n v="0"/>
    <n v="0"/>
    <n v="0"/>
    <n v="0"/>
    <s v="HOUSING OPPORTUNITY FUND"/>
    <s v="HOF OPER GATES GRANT PLNG 3377"/>
    <s v="GATES GRANT FMLY HMLS"/>
    <s v="HOUSING AND COMMUNITY SERVICES"/>
  </r>
  <r>
    <x v="1"/>
    <s v="1118354"/>
    <s v="351227"/>
    <x v="53"/>
    <s v="5595000"/>
    <n v="2015"/>
    <x v="3"/>
    <x v="53"/>
    <n v="0"/>
    <n v="0"/>
    <n v="0"/>
    <n v="0"/>
    <n v="0"/>
    <s v="N/A"/>
    <n v="0"/>
    <n v="0"/>
    <n v="0"/>
    <n v="0"/>
    <n v="0"/>
    <n v="0"/>
    <n v="0"/>
    <n v="0"/>
    <n v="0"/>
    <n v="0"/>
    <n v="0"/>
    <n v="0"/>
    <n v="0"/>
    <s v="HOUSING OPPORTUNITY FUND"/>
    <s v="HOF OPER GATES GRANT PLNG 3377"/>
    <s v="GATES GRANT FMLY HMLS"/>
    <s v="FACILITIES MAINTENANCE AND OPERATIONS"/>
  </r>
  <r>
    <x v="1"/>
    <s v="1118354"/>
    <s v="351227"/>
    <x v="54"/>
    <s v="5595000"/>
    <n v="2015"/>
    <x v="3"/>
    <x v="54"/>
    <n v="0"/>
    <n v="0"/>
    <n v="0"/>
    <n v="0"/>
    <n v="0"/>
    <s v="N/A"/>
    <n v="0"/>
    <n v="0"/>
    <n v="0"/>
    <n v="0"/>
    <n v="0"/>
    <n v="0"/>
    <n v="0"/>
    <n v="0"/>
    <n v="0"/>
    <n v="0"/>
    <n v="0"/>
    <n v="0"/>
    <n v="0"/>
    <s v="HOUSING OPPORTUNITY FUND"/>
    <s v="HOF OPER GATES GRANT PLNG 3377"/>
    <s v="GATES GRANT FMLY HMLS"/>
    <s v="FACILITIES MAINTENANCE AND OPERATIONS"/>
  </r>
  <r>
    <x v="1"/>
    <s v="1118355"/>
    <s v="351227"/>
    <x v="211"/>
    <s v="0000000"/>
    <n v="2015"/>
    <x v="4"/>
    <x v="210"/>
    <n v="0"/>
    <n v="0"/>
    <n v="0"/>
    <n v="0"/>
    <n v="0"/>
    <s v="N/A"/>
    <n v="0"/>
    <n v="0"/>
    <n v="305658"/>
    <n v="0"/>
    <n v="0"/>
    <n v="-305658"/>
    <n v="0"/>
    <n v="0"/>
    <n v="0"/>
    <n v="0"/>
    <n v="0"/>
    <n v="0"/>
    <n v="0"/>
    <s v="HOUSING OPPORTUNITY FUND"/>
    <s v="HOF OPER GATES FAM HMLS2 3377"/>
    <s v="GATES GRANT FMLY HMLS"/>
    <s v="Default"/>
  </r>
  <r>
    <x v="1"/>
    <s v="1118355"/>
    <s v="351227"/>
    <x v="112"/>
    <s v="0000000"/>
    <n v="2015"/>
    <x v="3"/>
    <x v="112"/>
    <n v="0"/>
    <n v="0"/>
    <n v="0"/>
    <n v="0"/>
    <n v="0"/>
    <s v="N/A"/>
    <n v="0"/>
    <n v="0"/>
    <n v="10969"/>
    <n v="0"/>
    <n v="0"/>
    <n v="-10969"/>
    <n v="0"/>
    <n v="0"/>
    <n v="0"/>
    <n v="0"/>
    <n v="0"/>
    <n v="0"/>
    <n v="0"/>
    <s v="HOUSING OPPORTUNITY FUND"/>
    <s v="HOF OPER GATES FAM HMLS2 3377"/>
    <s v="GATES GRANT FMLY HMLS"/>
    <s v="Default"/>
  </r>
  <r>
    <x v="1"/>
    <s v="1118355"/>
    <s v="351227"/>
    <x v="133"/>
    <s v="0000000"/>
    <n v="2015"/>
    <x v="3"/>
    <x v="133"/>
    <n v="0"/>
    <n v="0"/>
    <n v="316627"/>
    <n v="0"/>
    <n v="-316627"/>
    <s v="N/A"/>
    <n v="0"/>
    <n v="0"/>
    <n v="0"/>
    <n v="0"/>
    <n v="0"/>
    <n v="316627"/>
    <n v="0"/>
    <n v="0"/>
    <n v="0"/>
    <n v="0"/>
    <n v="0"/>
    <n v="0"/>
    <n v="0"/>
    <s v="HOUSING OPPORTUNITY FUND"/>
    <s v="HOF OPER GATES FAM HMLS2 3377"/>
    <s v="GATES GRANT FMLY HMLS"/>
    <s v="Default"/>
  </r>
  <r>
    <x v="1"/>
    <s v="1118365"/>
    <s v="351229"/>
    <x v="195"/>
    <s v="0000000"/>
    <n v="2015"/>
    <x v="4"/>
    <x v="194"/>
    <n v="0"/>
    <n v="0"/>
    <n v="0"/>
    <n v="0"/>
    <n v="0"/>
    <s v="N/A"/>
    <n v="0"/>
    <n v="0"/>
    <n v="0"/>
    <n v="0"/>
    <n v="0"/>
    <n v="0"/>
    <n v="0"/>
    <n v="0"/>
    <n v="0"/>
    <n v="0"/>
    <n v="0"/>
    <n v="0"/>
    <n v="0"/>
    <s v="HOUSING OPPORTUNITY FUND"/>
    <s v="HOF OPER LEVY HSG SVC 5011"/>
    <s v="LEVY HOUSING SERVICES"/>
    <s v="Default"/>
  </r>
  <r>
    <x v="1"/>
    <s v="1118367"/>
    <s v="351229"/>
    <x v="112"/>
    <s v="5592000"/>
    <n v="2015"/>
    <x v="3"/>
    <x v="112"/>
    <n v="0"/>
    <n v="0"/>
    <n v="18344.28"/>
    <n v="0"/>
    <n v="-18344.28"/>
    <s v="N/A"/>
    <n v="0"/>
    <n v="0"/>
    <n v="3110.04"/>
    <n v="1555.02"/>
    <n v="1555.02"/>
    <n v="1555.02"/>
    <n v="1555.02"/>
    <n v="1555.02"/>
    <n v="1555.02"/>
    <n v="1555.02"/>
    <n v="1555.02"/>
    <n v="2794.08"/>
    <n v="0"/>
    <s v="HOUSING OPPORTUNITY FUND"/>
    <s v="HOF OPER DESC HS LEVY 2.4 5011"/>
    <s v="LEVY HOUSING SERVICES"/>
    <s v="HOUSING AND COMMUNITY SERVICES"/>
  </r>
  <r>
    <x v="1"/>
    <s v="1118367"/>
    <s v="351229"/>
    <x v="112"/>
    <s v="5595000"/>
    <n v="2015"/>
    <x v="3"/>
    <x v="112"/>
    <n v="0"/>
    <n v="0"/>
    <n v="0"/>
    <n v="0"/>
    <n v="0"/>
    <s v="N/A"/>
    <n v="0"/>
    <n v="0"/>
    <n v="0"/>
    <n v="0"/>
    <n v="0"/>
    <n v="0"/>
    <n v="0"/>
    <n v="0"/>
    <n v="0"/>
    <n v="0"/>
    <n v="0"/>
    <n v="0"/>
    <n v="0"/>
    <s v="HOUSING OPPORTUNITY FUND"/>
    <s v="HOF OPER DESC HS LEVY 2.4 5011"/>
    <s v="LEVY HOUSING SERVICES"/>
    <s v="FACILITIES MAINTENANCE AND OPERATIONS"/>
  </r>
  <r>
    <x v="1"/>
    <s v="1118368"/>
    <s v="351229"/>
    <x v="112"/>
    <s v="0000000"/>
    <n v="2015"/>
    <x v="3"/>
    <x v="112"/>
    <n v="0"/>
    <n v="0"/>
    <n v="0"/>
    <n v="0"/>
    <n v="0"/>
    <s v="N/A"/>
    <n v="0"/>
    <n v="0"/>
    <n v="0"/>
    <n v="0"/>
    <n v="0"/>
    <n v="0"/>
    <n v="0"/>
    <n v="0"/>
    <n v="0"/>
    <n v="0"/>
    <n v="0"/>
    <n v="0"/>
    <n v="0"/>
    <s v="HOUSING OPPORTUNITY FUND"/>
    <s v="HOF OPER LIHI HS LEVY 2 4 5011"/>
    <s v="LEVY HOUSING SERVICES"/>
    <s v="Default"/>
  </r>
  <r>
    <x v="1"/>
    <s v="1118368"/>
    <s v="351229"/>
    <x v="112"/>
    <s v="5592000"/>
    <n v="2015"/>
    <x v="3"/>
    <x v="112"/>
    <n v="0"/>
    <n v="0"/>
    <n v="11626.15"/>
    <n v="0"/>
    <n v="-11626.15"/>
    <s v="N/A"/>
    <n v="0"/>
    <n v="0"/>
    <n v="0"/>
    <n v="0"/>
    <n v="11626.15"/>
    <n v="0"/>
    <n v="0"/>
    <n v="0"/>
    <n v="0"/>
    <n v="0"/>
    <n v="0"/>
    <n v="0"/>
    <n v="0"/>
    <s v="HOUSING OPPORTUNITY FUND"/>
    <s v="HOF OPER LIHI HS LEVY 2 4 5011"/>
    <s v="LEVY HOUSING SERVICES"/>
    <s v="HOUSING AND COMMUNITY SERVICES"/>
  </r>
  <r>
    <x v="1"/>
    <s v="1118368"/>
    <s v="351229"/>
    <x v="112"/>
    <s v="5595000"/>
    <n v="2015"/>
    <x v="3"/>
    <x v="112"/>
    <n v="0"/>
    <n v="0"/>
    <n v="0"/>
    <n v="0"/>
    <n v="0"/>
    <s v="N/A"/>
    <n v="0"/>
    <n v="0"/>
    <n v="0"/>
    <n v="0"/>
    <n v="0"/>
    <n v="0"/>
    <n v="0"/>
    <n v="0"/>
    <n v="0"/>
    <n v="0"/>
    <n v="0"/>
    <n v="0"/>
    <n v="0"/>
    <s v="HOUSING OPPORTUNITY FUND"/>
    <s v="HOF OPER LIHI HS LEVY 2 4 5011"/>
    <s v="LEVY HOUSING SERVICES"/>
    <s v="FACILITIES MAINTENANCE AND OPERATIONS"/>
  </r>
  <r>
    <x v="1"/>
    <s v="1118369"/>
    <s v="351229"/>
    <x v="112"/>
    <s v="5592000"/>
    <n v="2015"/>
    <x v="3"/>
    <x v="112"/>
    <n v="0"/>
    <n v="0"/>
    <n v="19015.650000000001"/>
    <n v="0"/>
    <n v="-19015.650000000001"/>
    <s v="N/A"/>
    <n v="-426.93"/>
    <n v="0"/>
    <n v="0"/>
    <n v="21346.5"/>
    <n v="0"/>
    <n v="-21346.5"/>
    <n v="9677.08"/>
    <n v="0"/>
    <n v="0"/>
    <n v="3415.5"/>
    <n v="0"/>
    <n v="6350"/>
    <n v="0"/>
    <s v="HOUSING OPPORTUNITY FUND"/>
    <s v="HOF OPER SAHG ANDRWHSLEVYA 2 4"/>
    <s v="LEVY HOUSING SERVICES"/>
    <s v="HOUSING AND COMMUNITY SERVICES"/>
  </r>
  <r>
    <x v="1"/>
    <s v="1118369"/>
    <s v="351229"/>
    <x v="112"/>
    <s v="5595000"/>
    <n v="2015"/>
    <x v="3"/>
    <x v="112"/>
    <n v="0"/>
    <n v="0"/>
    <n v="0"/>
    <n v="0"/>
    <n v="0"/>
    <s v="N/A"/>
    <n v="0"/>
    <n v="0"/>
    <n v="0"/>
    <n v="0"/>
    <n v="0"/>
    <n v="0"/>
    <n v="0"/>
    <n v="0"/>
    <n v="0"/>
    <n v="0"/>
    <n v="0"/>
    <n v="0"/>
    <n v="0"/>
    <s v="HOUSING OPPORTUNITY FUND"/>
    <s v="HOF OPER SAHG ANDRWHSLEVYA 2 4"/>
    <s v="LEVY HOUSING SERVICES"/>
    <s v="FACILITIES MAINTENANCE AND OPERATIONS"/>
  </r>
  <r>
    <x v="1"/>
    <s v="1118371"/>
    <s v="351229"/>
    <x v="112"/>
    <s v="5592000"/>
    <n v="2015"/>
    <x v="3"/>
    <x v="112"/>
    <n v="0"/>
    <n v="0"/>
    <n v="48781.73"/>
    <n v="0"/>
    <n v="-48781.73"/>
    <s v="N/A"/>
    <n v="-54.27"/>
    <n v="0"/>
    <n v="0"/>
    <n v="0"/>
    <n v="0"/>
    <n v="0"/>
    <n v="12209"/>
    <n v="12209"/>
    <n v="0"/>
    <n v="0"/>
    <n v="12209"/>
    <n v="12209"/>
    <n v="0"/>
    <s v="HOUSING OPPORTUNITY FUND"/>
    <s v="HOF OPER CCO NYR URNES HS 2.4B"/>
    <s v="LEVY HOUSING SERVICES"/>
    <s v="HOUSING AND COMMUNITY SERVICES"/>
  </r>
  <r>
    <x v="1"/>
    <s v="1118371"/>
    <s v="351229"/>
    <x v="112"/>
    <s v="5595000"/>
    <n v="2015"/>
    <x v="3"/>
    <x v="112"/>
    <n v="0"/>
    <n v="0"/>
    <n v="0"/>
    <n v="0"/>
    <n v="0"/>
    <s v="N/A"/>
    <n v="1.59"/>
    <n v="0"/>
    <n v="-1.59"/>
    <n v="1.59"/>
    <n v="0"/>
    <n v="0"/>
    <n v="0"/>
    <n v="0"/>
    <n v="0"/>
    <n v="0"/>
    <n v="0"/>
    <n v="-1.59"/>
    <n v="0"/>
    <s v="HOUSING OPPORTUNITY FUND"/>
    <s v="HOF OPER CCO NYR URNES HS 2.4B"/>
    <s v="LEVY HOUSING SERVICES"/>
    <s v="FACILITIES MAINTENANCE AND OPERATIONS"/>
  </r>
  <r>
    <x v="1"/>
    <s v="1118372"/>
    <s v="351229"/>
    <x v="112"/>
    <s v="5595000"/>
    <n v="2015"/>
    <x v="3"/>
    <x v="112"/>
    <n v="0"/>
    <n v="0"/>
    <n v="0"/>
    <n v="0"/>
    <n v="0"/>
    <s v="N/A"/>
    <n v="0"/>
    <n v="0"/>
    <n v="0"/>
    <n v="0"/>
    <n v="0"/>
    <n v="0"/>
    <n v="0"/>
    <n v="0"/>
    <n v="0"/>
    <n v="0"/>
    <n v="0"/>
    <n v="0"/>
    <n v="0"/>
    <s v="HOUSING OPPORTUNITY FUND"/>
    <s v="HOF OPER EIS CONG HMLESS 2.4B"/>
    <s v="LEVY HOUSING SERVICES"/>
    <s v="FACILITIES MAINTENANCE AND OPERATIONS"/>
  </r>
  <r>
    <x v="1"/>
    <s v="1118373"/>
    <s v="351229"/>
    <x v="112"/>
    <s v="5592000"/>
    <n v="2015"/>
    <x v="3"/>
    <x v="112"/>
    <n v="0"/>
    <n v="0"/>
    <n v="-105453.59"/>
    <n v="0"/>
    <n v="105453.59"/>
    <s v="N/A"/>
    <n v="0"/>
    <n v="-154997.64000000001"/>
    <n v="0"/>
    <n v="0"/>
    <n v="14409.32"/>
    <n v="0"/>
    <n v="0"/>
    <n v="0"/>
    <n v="2153"/>
    <n v="0"/>
    <n v="14805.12"/>
    <n v="18176.61"/>
    <n v="0"/>
    <s v="HOUSING OPPORTUNITY FUND"/>
    <s v="HOF OPER HS LEVY 09 STRTGY 2 3"/>
    <s v="LEVY HOUSING SERVICES"/>
    <s v="HOUSING AND COMMUNITY SERVICES"/>
  </r>
  <r>
    <x v="1"/>
    <s v="1118373"/>
    <s v="351229"/>
    <x v="112"/>
    <s v="5595000"/>
    <n v="2015"/>
    <x v="3"/>
    <x v="112"/>
    <n v="0"/>
    <n v="0"/>
    <n v="0"/>
    <n v="0"/>
    <n v="0"/>
    <s v="N/A"/>
    <n v="0"/>
    <n v="0"/>
    <n v="0"/>
    <n v="0"/>
    <n v="0"/>
    <n v="0"/>
    <n v="0"/>
    <n v="0"/>
    <n v="0"/>
    <n v="0"/>
    <n v="0"/>
    <n v="0"/>
    <n v="0"/>
    <s v="HOUSING OPPORTUNITY FUND"/>
    <s v="HOF OPER HS LEVY 09 STRTGY 2 3"/>
    <s v="LEVY HOUSING SERVICES"/>
    <s v="FACILITIES MAINTENANCE AND OPERATIONS"/>
  </r>
  <r>
    <x v="1"/>
    <s v="1118374"/>
    <s v="351229"/>
    <x v="112"/>
    <s v="5592000"/>
    <n v="2015"/>
    <x v="3"/>
    <x v="112"/>
    <n v="0"/>
    <n v="0"/>
    <n v="147259.01"/>
    <n v="0"/>
    <n v="-147259.01"/>
    <s v="N/A"/>
    <n v="33465"/>
    <n v="0"/>
    <n v="9166.66"/>
    <n v="4583.33"/>
    <n v="40859.74"/>
    <n v="4583.33"/>
    <n v="40850.92"/>
    <n v="4583.33"/>
    <n v="4583.33"/>
    <n v="4583.37"/>
    <n v="0"/>
    <n v="0"/>
    <n v="0"/>
    <s v="HOUSING OPPORTUNITY FUND"/>
    <s v="HOF OPER HS LEVY 10 STRTGY 2 4"/>
    <s v="LEVY HOUSING SERVICES"/>
    <s v="HOUSING AND COMMUNITY SERVICES"/>
  </r>
  <r>
    <x v="1"/>
    <s v="1118374"/>
    <s v="351229"/>
    <x v="112"/>
    <s v="5595000"/>
    <n v="2015"/>
    <x v="3"/>
    <x v="112"/>
    <n v="0"/>
    <n v="0"/>
    <n v="0"/>
    <n v="0"/>
    <n v="0"/>
    <s v="N/A"/>
    <n v="0"/>
    <n v="0"/>
    <n v="0"/>
    <n v="0"/>
    <n v="0"/>
    <n v="0"/>
    <n v="0"/>
    <n v="0"/>
    <n v="0"/>
    <n v="0"/>
    <n v="0"/>
    <n v="0"/>
    <n v="0"/>
    <s v="HOUSING OPPORTUNITY FUND"/>
    <s v="HOF OPER HS LEVY 10 STRTGY 2 4"/>
    <s v="LEVY HOUSING SERVICES"/>
    <s v="FACILITIES MAINTENANCE AND OPERATIONS"/>
  </r>
  <r>
    <x v="1"/>
    <s v="1118376"/>
    <s v="351229"/>
    <x v="112"/>
    <s v="5595000"/>
    <n v="2015"/>
    <x v="3"/>
    <x v="112"/>
    <n v="0"/>
    <n v="0"/>
    <n v="0"/>
    <n v="0"/>
    <n v="0"/>
    <s v="N/A"/>
    <n v="0"/>
    <n v="0"/>
    <n v="0"/>
    <n v="0"/>
    <n v="0"/>
    <n v="0"/>
    <n v="0"/>
    <n v="0"/>
    <n v="0"/>
    <n v="0"/>
    <n v="0"/>
    <n v="0"/>
    <n v="0"/>
    <s v="HOUSING OPPORTUNITY FUND"/>
    <s v="HOF OPER HS LEVY 08 STRTGY 2 4"/>
    <s v="LEVY HOUSING SERVICES"/>
    <s v="FACILITIES MAINTENANCE AND OPERATIONS"/>
  </r>
  <r>
    <x v="1"/>
    <s v="1118377"/>
    <s v="351229"/>
    <x v="112"/>
    <s v="5595000"/>
    <n v="2015"/>
    <x v="3"/>
    <x v="112"/>
    <n v="0"/>
    <n v="0"/>
    <n v="0"/>
    <n v="0"/>
    <n v="0"/>
    <s v="N/A"/>
    <n v="0"/>
    <n v="0"/>
    <n v="0"/>
    <n v="0"/>
    <n v="0"/>
    <n v="0"/>
    <n v="0"/>
    <n v="0"/>
    <n v="0"/>
    <n v="0"/>
    <n v="0"/>
    <n v="0"/>
    <n v="0"/>
    <s v="HOUSING OPPORTUNITY FUND"/>
    <s v="HOF OPER HS LEVY 09 STRTGY 2 4"/>
    <s v="LEVY HOUSING SERVICES"/>
    <s v="FACILITIES MAINTENANCE AND OPERATIONS"/>
  </r>
  <r>
    <x v="1"/>
    <s v="1118382"/>
    <s v="351229"/>
    <x v="112"/>
    <s v="5592000"/>
    <n v="2015"/>
    <x v="3"/>
    <x v="112"/>
    <n v="0"/>
    <n v="0"/>
    <n v="4134"/>
    <n v="0"/>
    <n v="-4134"/>
    <s v="N/A"/>
    <n v="0"/>
    <n v="0"/>
    <n v="636"/>
    <n v="318"/>
    <n v="318"/>
    <n v="318"/>
    <n v="318"/>
    <n v="318"/>
    <n v="318"/>
    <n v="318"/>
    <n v="318"/>
    <n v="954"/>
    <n v="0"/>
    <s v="HOUSING OPPORTUNITY FUND"/>
    <s v="HOF OPER DESC VETLEVY 2 4 5011"/>
    <s v="LEVY HOUSING SERVICES"/>
    <s v="HOUSING AND COMMUNITY SERVICES"/>
  </r>
  <r>
    <x v="1"/>
    <s v="1118382"/>
    <s v="351229"/>
    <x v="112"/>
    <s v="5595000"/>
    <n v="2015"/>
    <x v="3"/>
    <x v="112"/>
    <n v="0"/>
    <n v="0"/>
    <n v="0"/>
    <n v="0"/>
    <n v="0"/>
    <s v="N/A"/>
    <n v="0"/>
    <n v="0"/>
    <n v="0"/>
    <n v="0"/>
    <n v="0"/>
    <n v="0"/>
    <n v="0"/>
    <n v="0"/>
    <n v="0"/>
    <n v="0"/>
    <n v="0"/>
    <n v="0"/>
    <n v="0"/>
    <s v="HOUSING OPPORTUNITY FUND"/>
    <s v="HOF OPER DESC VETLEVY 2 4 5011"/>
    <s v="LEVY HOUSING SERVICES"/>
    <s v="FACILITIES MAINTENANCE AND OPERATIONS"/>
  </r>
  <r>
    <x v="1"/>
    <s v="1118383"/>
    <s v="351229"/>
    <x v="112"/>
    <s v="0000000"/>
    <n v="2015"/>
    <x v="3"/>
    <x v="112"/>
    <n v="0"/>
    <n v="0"/>
    <n v="0"/>
    <n v="0"/>
    <n v="0"/>
    <s v="N/A"/>
    <n v="0"/>
    <n v="0"/>
    <n v="0"/>
    <n v="0"/>
    <n v="0"/>
    <n v="0"/>
    <n v="0"/>
    <n v="0"/>
    <n v="0"/>
    <n v="0"/>
    <n v="0"/>
    <n v="0"/>
    <n v="0"/>
    <s v="HOUSING OPPORTUNITY FUND"/>
    <s v="HOF OPER LIHI VETLEVY 2 4 5011"/>
    <s v="LEVY HOUSING SERVICES"/>
    <s v="Default"/>
  </r>
  <r>
    <x v="1"/>
    <s v="1118383"/>
    <s v="351229"/>
    <x v="112"/>
    <s v="5595000"/>
    <n v="2015"/>
    <x v="3"/>
    <x v="112"/>
    <n v="0"/>
    <n v="0"/>
    <n v="0"/>
    <n v="0"/>
    <n v="0"/>
    <s v="N/A"/>
    <n v="0"/>
    <n v="0"/>
    <n v="0"/>
    <n v="0"/>
    <n v="0"/>
    <n v="0"/>
    <n v="0"/>
    <n v="0"/>
    <n v="0"/>
    <n v="0"/>
    <n v="0"/>
    <n v="0"/>
    <n v="0"/>
    <s v="HOUSING OPPORTUNITY FUND"/>
    <s v="HOF OPER LIHI VETLEVY 2 4 5011"/>
    <s v="LEVY HOUSING SERVICES"/>
    <s v="FACILITIES MAINTENANCE AND OPERATIONS"/>
  </r>
  <r>
    <x v="1"/>
    <s v="1118386"/>
    <s v="351229"/>
    <x v="112"/>
    <s v="5592000"/>
    <n v="2015"/>
    <x v="3"/>
    <x v="112"/>
    <n v="0"/>
    <n v="0"/>
    <n v="-393611.28"/>
    <n v="0"/>
    <n v="393611.28"/>
    <s v="N/A"/>
    <n v="0"/>
    <n v="-422027.09"/>
    <n v="0"/>
    <n v="0"/>
    <n v="2000"/>
    <n v="0"/>
    <n v="0"/>
    <n v="0"/>
    <n v="7712.16"/>
    <n v="0"/>
    <n v="3324.23"/>
    <n v="15379.42"/>
    <n v="0"/>
    <s v="HOUSING OPPORTUNITY FUND"/>
    <s v="HOF OPER VETSLVY 09 STRAT 2 3"/>
    <s v="LEVY HOUSING SERVICES"/>
    <s v="HOUSING AND COMMUNITY SERVICES"/>
  </r>
  <r>
    <x v="1"/>
    <s v="1118386"/>
    <s v="351229"/>
    <x v="112"/>
    <s v="5595000"/>
    <n v="2015"/>
    <x v="3"/>
    <x v="112"/>
    <n v="0"/>
    <n v="0"/>
    <n v="0"/>
    <n v="0"/>
    <n v="0"/>
    <s v="N/A"/>
    <n v="0"/>
    <n v="0"/>
    <n v="0"/>
    <n v="0"/>
    <n v="0"/>
    <n v="0"/>
    <n v="0"/>
    <n v="0"/>
    <n v="0"/>
    <n v="0"/>
    <n v="0"/>
    <n v="0"/>
    <n v="0"/>
    <s v="HOUSING OPPORTUNITY FUND"/>
    <s v="HOF OPER VETSLVY 09 STRAT 2 3"/>
    <s v="LEVY HOUSING SERVICES"/>
    <s v="FACILITIES MAINTENANCE AND OPERATIONS"/>
  </r>
  <r>
    <x v="1"/>
    <s v="1118389"/>
    <s v="351229"/>
    <x v="112"/>
    <s v="5595000"/>
    <n v="2015"/>
    <x v="3"/>
    <x v="112"/>
    <n v="0"/>
    <n v="0"/>
    <n v="0"/>
    <n v="0"/>
    <n v="0"/>
    <s v="N/A"/>
    <n v="0"/>
    <n v="0"/>
    <n v="0"/>
    <n v="0"/>
    <n v="0"/>
    <n v="0"/>
    <n v="0"/>
    <n v="0"/>
    <n v="0"/>
    <n v="0"/>
    <n v="0"/>
    <n v="0"/>
    <n v="0"/>
    <s v="HOUSING OPPORTUNITY FUND"/>
    <s v="HOF OPER VETSLVY 08 STRAT 2 4"/>
    <s v="LEVY HOUSING SERVICES"/>
    <s v="FACILITIES MAINTENANCE AND OPERATIONS"/>
  </r>
  <r>
    <x v="1"/>
    <s v="1118390"/>
    <s v="351229"/>
    <x v="112"/>
    <s v="5595000"/>
    <n v="2015"/>
    <x v="3"/>
    <x v="112"/>
    <n v="0"/>
    <n v="0"/>
    <n v="0"/>
    <n v="0"/>
    <n v="0"/>
    <s v="N/A"/>
    <n v="0"/>
    <n v="0"/>
    <n v="0"/>
    <n v="0"/>
    <n v="0"/>
    <n v="0"/>
    <n v="0"/>
    <n v="0"/>
    <n v="0"/>
    <n v="0"/>
    <n v="0"/>
    <n v="0"/>
    <n v="0"/>
    <s v="HOUSING OPPORTUNITY FUND"/>
    <s v="HOF OPER VETSLVY 09 STRAT 2 4"/>
    <s v="LEVY HOUSING SERVICES"/>
    <s v="FACILITIES MAINTENANCE AND OPERATIONS"/>
  </r>
  <r>
    <x v="1"/>
    <s v="1118391"/>
    <s v="351229"/>
    <x v="112"/>
    <s v="5595000"/>
    <n v="2015"/>
    <x v="3"/>
    <x v="112"/>
    <n v="0"/>
    <n v="0"/>
    <n v="0"/>
    <n v="0"/>
    <n v="0"/>
    <s v="N/A"/>
    <n v="0"/>
    <n v="0"/>
    <n v="0"/>
    <n v="0"/>
    <n v="0"/>
    <n v="0"/>
    <n v="0"/>
    <n v="0"/>
    <n v="0"/>
    <n v="0"/>
    <n v="0"/>
    <n v="0"/>
    <n v="0"/>
    <s v="HOUSING OPPORTUNITY FUND"/>
    <s v="HOF OPER VETLVY 10 STRAT 2 7"/>
    <s v="LEVY HOUSING SERVICES"/>
    <s v="FACILITIES MAINTENANCE AND OPERATIONS"/>
  </r>
  <r>
    <x v="1"/>
    <s v="1118394"/>
    <s v="351229"/>
    <x v="112"/>
    <s v="5595000"/>
    <n v="2015"/>
    <x v="3"/>
    <x v="112"/>
    <n v="0"/>
    <n v="0"/>
    <n v="0"/>
    <n v="0"/>
    <n v="0"/>
    <s v="N/A"/>
    <n v="0"/>
    <n v="0"/>
    <n v="0"/>
    <n v="0"/>
    <n v="0"/>
    <n v="0"/>
    <n v="0"/>
    <n v="0"/>
    <n v="0"/>
    <n v="0"/>
    <n v="0"/>
    <n v="0"/>
    <n v="0"/>
    <s v="HOUSING OPPORTUNITY FUND"/>
    <s v="HOF OPER DES AUR SUPP HSG 2.4B"/>
    <s v="LEVY HOUSING SERVICES"/>
    <s v="FACILITIES MAINTENANCE AND OPERATIONS"/>
  </r>
  <r>
    <x v="1"/>
    <s v="1118395"/>
    <s v="351229"/>
    <x v="112"/>
    <s v="5592000"/>
    <n v="2015"/>
    <x v="3"/>
    <x v="112"/>
    <n v="0"/>
    <n v="0"/>
    <n v="48777.24"/>
    <n v="0"/>
    <n v="-48777.24"/>
    <s v="N/A"/>
    <n v="-54.76"/>
    <n v="0"/>
    <n v="0"/>
    <n v="0"/>
    <n v="0"/>
    <n v="0"/>
    <n v="12208"/>
    <n v="12208"/>
    <n v="0"/>
    <n v="0"/>
    <n v="12208"/>
    <n v="12208"/>
    <n v="0"/>
    <s v="HOUSING OPPORTUNITY FUND"/>
    <s v="HOF OPER CCO NY URNES HS 2.4B"/>
    <s v="LEVY HOUSING SERVICES"/>
    <s v="HOUSING AND COMMUNITY SERVICES"/>
  </r>
  <r>
    <x v="1"/>
    <s v="1118395"/>
    <s v="351229"/>
    <x v="112"/>
    <s v="5595000"/>
    <n v="2015"/>
    <x v="3"/>
    <x v="112"/>
    <n v="0"/>
    <n v="0"/>
    <n v="0"/>
    <n v="0"/>
    <n v="0"/>
    <s v="N/A"/>
    <n v="27.990000000000002"/>
    <n v="0"/>
    <n v="-27.990000000000002"/>
    <n v="27.990000000000002"/>
    <n v="0"/>
    <n v="0"/>
    <n v="0"/>
    <n v="0"/>
    <n v="0"/>
    <n v="0"/>
    <n v="0"/>
    <n v="-27.990000000000002"/>
    <n v="0"/>
    <s v="HOUSING OPPORTUNITY FUND"/>
    <s v="HOF OPER CCO NY URNES HS 2.4B"/>
    <s v="LEVY HOUSING SERVICES"/>
    <s v="FACILITIES MAINTENANCE AND OPERATIONS"/>
  </r>
  <r>
    <x v="1"/>
    <s v="1118396"/>
    <s v="351229"/>
    <x v="112"/>
    <s v="5595000"/>
    <n v="2015"/>
    <x v="3"/>
    <x v="112"/>
    <n v="0"/>
    <n v="0"/>
    <n v="0"/>
    <n v="0"/>
    <n v="0"/>
    <s v="N/A"/>
    <n v="0"/>
    <n v="0"/>
    <n v="0"/>
    <n v="0"/>
    <n v="0"/>
    <n v="0"/>
    <n v="0"/>
    <n v="0"/>
    <n v="0"/>
    <n v="0"/>
    <n v="0"/>
    <n v="0"/>
    <n v="0"/>
    <s v="HOUSING OPPORTUNITY FUND"/>
    <s v="HOF OPER SOM JACKSON APT 2.4B"/>
    <s v="LEVY HOUSING SERVICES"/>
    <s v="FACILITIES MAINTENANCE AND OPERATIONS"/>
  </r>
  <r>
    <x v="1"/>
    <s v="1118418"/>
    <s v="351022"/>
    <x v="38"/>
    <s v="5592000"/>
    <n v="2015"/>
    <x v="3"/>
    <x v="38"/>
    <n v="0"/>
    <n v="0"/>
    <n v="332078.27"/>
    <n v="0"/>
    <n v="-332078.27"/>
    <s v="N/A"/>
    <n v="28839.05"/>
    <n v="41350.28"/>
    <n v="33847.51"/>
    <n v="30820.28"/>
    <n v="30643.34"/>
    <n v="29500"/>
    <n v="47824.07"/>
    <n v="31211.690000000002"/>
    <n v="32207.010000000002"/>
    <n v="-35961.33"/>
    <n v="24246.29"/>
    <n v="37550.080000000002"/>
    <n v="0"/>
    <s v="HOUSING OPPORTUNITY FUND"/>
    <s v="HOF OPER 2331 ADMN"/>
    <s v="HOMELESS HOUSING"/>
    <s v="HOUSING AND COMMUNITY SERVICES"/>
  </r>
  <r>
    <x v="1"/>
    <s v="1118418"/>
    <s v="351022"/>
    <x v="38"/>
    <s v="5595000"/>
    <n v="2015"/>
    <x v="3"/>
    <x v="38"/>
    <n v="0"/>
    <n v="0"/>
    <n v="0"/>
    <n v="0"/>
    <n v="0"/>
    <s v="N/A"/>
    <n v="0"/>
    <n v="0"/>
    <n v="0"/>
    <n v="0"/>
    <n v="0"/>
    <n v="0"/>
    <n v="0"/>
    <n v="0"/>
    <n v="0"/>
    <n v="0"/>
    <n v="0"/>
    <n v="0"/>
    <n v="0"/>
    <s v="HOUSING OPPORTUNITY FUND"/>
    <s v="HOF OPER 2331 ADMN"/>
    <s v="HOMELESS HOUSING"/>
    <s v="FACILITIES MAINTENANCE AND OPERATIONS"/>
  </r>
  <r>
    <x v="1"/>
    <s v="1118418"/>
    <s v="351022"/>
    <x v="105"/>
    <s v="5592000"/>
    <n v="2015"/>
    <x v="3"/>
    <x v="105"/>
    <n v="0"/>
    <n v="0"/>
    <n v="108.31"/>
    <n v="0"/>
    <n v="-108.31"/>
    <s v="N/A"/>
    <n v="0"/>
    <n v="0"/>
    <n v="0"/>
    <n v="0"/>
    <n v="0"/>
    <n v="0"/>
    <n v="0"/>
    <n v="0"/>
    <n v="0"/>
    <n v="0"/>
    <n v="0"/>
    <n v="108.31"/>
    <n v="0"/>
    <s v="HOUSING OPPORTUNITY FUND"/>
    <s v="HOF OPER 2331 ADMN"/>
    <s v="HOMELESS HOUSING"/>
    <s v="HOUSING AND COMMUNITY SERVICES"/>
  </r>
  <r>
    <x v="1"/>
    <s v="1118418"/>
    <s v="351022"/>
    <x v="105"/>
    <s v="5595000"/>
    <n v="2015"/>
    <x v="3"/>
    <x v="105"/>
    <n v="0"/>
    <n v="0"/>
    <n v="0"/>
    <n v="0"/>
    <n v="0"/>
    <s v="N/A"/>
    <n v="0"/>
    <n v="0"/>
    <n v="0"/>
    <n v="0"/>
    <n v="0"/>
    <n v="0"/>
    <n v="0"/>
    <n v="0"/>
    <n v="0"/>
    <n v="0"/>
    <n v="0"/>
    <n v="0"/>
    <n v="0"/>
    <s v="HOUSING OPPORTUNITY FUND"/>
    <s v="HOF OPER 2331 ADMN"/>
    <s v="HOMELESS HOUSING"/>
    <s v="FACILITIES MAINTENANCE AND OPERATIONS"/>
  </r>
  <r>
    <x v="1"/>
    <s v="1118418"/>
    <s v="351022"/>
    <x v="70"/>
    <s v="5592000"/>
    <n v="2015"/>
    <x v="3"/>
    <x v="70"/>
    <n v="0"/>
    <n v="0"/>
    <n v="66510.16"/>
    <n v="0"/>
    <n v="-66510.16"/>
    <s v="N/A"/>
    <n v="0"/>
    <n v="1409"/>
    <n v="18748.89"/>
    <n v="6596.17"/>
    <n v="1409"/>
    <n v="11408.64"/>
    <n v="1409"/>
    <n v="1409"/>
    <n v="12037.74"/>
    <n v="1572.46"/>
    <n v="1409"/>
    <n v="9101.26"/>
    <n v="0"/>
    <s v="HOUSING OPPORTUNITY FUND"/>
    <s v="HOF OPER 2331 ADMN"/>
    <s v="HOMELESS HOUSING"/>
    <s v="HOUSING AND COMMUNITY SERVICES"/>
  </r>
  <r>
    <x v="1"/>
    <s v="1118418"/>
    <s v="351022"/>
    <x v="70"/>
    <s v="5595000"/>
    <n v="2015"/>
    <x v="3"/>
    <x v="70"/>
    <n v="0"/>
    <n v="0"/>
    <n v="0"/>
    <n v="0"/>
    <n v="0"/>
    <s v="N/A"/>
    <n v="0"/>
    <n v="0"/>
    <n v="0"/>
    <n v="0"/>
    <n v="0"/>
    <n v="0"/>
    <n v="0"/>
    <n v="0"/>
    <n v="0"/>
    <n v="0"/>
    <n v="0"/>
    <n v="0"/>
    <n v="0"/>
    <s v="HOUSING OPPORTUNITY FUND"/>
    <s v="HOF OPER 2331 ADMN"/>
    <s v="HOMELESS HOUSING"/>
    <s v="FACILITIES MAINTENANCE AND OPERATIONS"/>
  </r>
  <r>
    <x v="1"/>
    <s v="1118418"/>
    <s v="351022"/>
    <x v="71"/>
    <s v="5592000"/>
    <n v="2015"/>
    <x v="3"/>
    <x v="71"/>
    <n v="0"/>
    <n v="0"/>
    <n v="25634.34"/>
    <n v="0"/>
    <n v="-25634.34"/>
    <s v="N/A"/>
    <n v="319.03000000000003"/>
    <n v="638.07000000000005"/>
    <n v="5909.53"/>
    <n v="3299.21"/>
    <n v="638.07000000000005"/>
    <n v="4053.13"/>
    <n v="956.57"/>
    <n v="638.07000000000005"/>
    <n v="5211.8100000000004"/>
    <n v="-1306"/>
    <n v="637.54"/>
    <n v="4639.3100000000004"/>
    <n v="0"/>
    <s v="HOUSING OPPORTUNITY FUND"/>
    <s v="HOF OPER 2331 ADMN"/>
    <s v="HOMELESS HOUSING"/>
    <s v="HOUSING AND COMMUNITY SERVICES"/>
  </r>
  <r>
    <x v="1"/>
    <s v="1118418"/>
    <s v="351022"/>
    <x v="71"/>
    <s v="5595000"/>
    <n v="2015"/>
    <x v="3"/>
    <x v="71"/>
    <n v="0"/>
    <n v="0"/>
    <n v="0"/>
    <n v="0"/>
    <n v="0"/>
    <s v="N/A"/>
    <n v="0"/>
    <n v="0"/>
    <n v="0"/>
    <n v="0"/>
    <n v="0"/>
    <n v="0"/>
    <n v="0"/>
    <n v="0"/>
    <n v="0"/>
    <n v="0"/>
    <n v="0"/>
    <n v="0"/>
    <n v="0"/>
    <s v="HOUSING OPPORTUNITY FUND"/>
    <s v="HOF OPER 2331 ADMN"/>
    <s v="HOMELESS HOUSING"/>
    <s v="FACILITIES MAINTENANCE AND OPERATIONS"/>
  </r>
  <r>
    <x v="1"/>
    <s v="1118418"/>
    <s v="351022"/>
    <x v="72"/>
    <s v="5592000"/>
    <n v="2015"/>
    <x v="3"/>
    <x v="72"/>
    <n v="0"/>
    <n v="0"/>
    <n v="34780.29"/>
    <n v="0"/>
    <n v="-34780.29"/>
    <s v="N/A"/>
    <n v="388.77"/>
    <n v="777.54"/>
    <n v="7193.8600000000006"/>
    <n v="4015.28"/>
    <n v="777.54"/>
    <n v="4935.91"/>
    <n v="1357.58"/>
    <n v="943.86"/>
    <n v="7528.72"/>
    <n v="-909.09"/>
    <n v="943.86"/>
    <n v="6826.46"/>
    <n v="0"/>
    <s v="HOUSING OPPORTUNITY FUND"/>
    <s v="HOF OPER 2331 ADMN"/>
    <s v="HOMELESS HOUSING"/>
    <s v="HOUSING AND COMMUNITY SERVICES"/>
  </r>
  <r>
    <x v="1"/>
    <s v="1118418"/>
    <s v="351022"/>
    <x v="72"/>
    <s v="5595000"/>
    <n v="2015"/>
    <x v="3"/>
    <x v="72"/>
    <n v="0"/>
    <n v="0"/>
    <n v="0"/>
    <n v="0"/>
    <n v="0"/>
    <s v="N/A"/>
    <n v="0"/>
    <n v="0"/>
    <n v="0"/>
    <n v="0"/>
    <n v="0"/>
    <n v="0"/>
    <n v="0"/>
    <n v="0"/>
    <n v="0"/>
    <n v="0"/>
    <n v="0"/>
    <n v="0"/>
    <n v="0"/>
    <s v="HOUSING OPPORTUNITY FUND"/>
    <s v="HOF OPER 2331 ADMN"/>
    <s v="HOMELESS HOUSING"/>
    <s v="FACILITIES MAINTENANCE AND OPERATIONS"/>
  </r>
  <r>
    <x v="1"/>
    <s v="1118418"/>
    <s v="351022"/>
    <x v="74"/>
    <s v="5592000"/>
    <n v="2015"/>
    <x v="3"/>
    <x v="74"/>
    <n v="0"/>
    <n v="0"/>
    <n v="129.47999999999999"/>
    <n v="0"/>
    <n v="-129.47999999999999"/>
    <s v="N/A"/>
    <n v="0"/>
    <n v="0"/>
    <n v="0"/>
    <n v="101.21000000000001"/>
    <n v="0"/>
    <n v="0"/>
    <n v="0"/>
    <n v="0"/>
    <n v="0"/>
    <n v="0"/>
    <n v="0"/>
    <n v="28.27"/>
    <n v="0"/>
    <s v="HOUSING OPPORTUNITY FUND"/>
    <s v="HOF OPER 2331 ADMN"/>
    <s v="HOMELESS HOUSING"/>
    <s v="HOUSING AND COMMUNITY SERVICES"/>
  </r>
  <r>
    <x v="1"/>
    <s v="1118418"/>
    <s v="351022"/>
    <x v="74"/>
    <s v="5595000"/>
    <n v="2015"/>
    <x v="3"/>
    <x v="74"/>
    <n v="0"/>
    <n v="0"/>
    <n v="0"/>
    <n v="0"/>
    <n v="0"/>
    <s v="N/A"/>
    <n v="0"/>
    <n v="0"/>
    <n v="0"/>
    <n v="0"/>
    <n v="0"/>
    <n v="0"/>
    <n v="0"/>
    <n v="0"/>
    <n v="0"/>
    <n v="0"/>
    <n v="0"/>
    <n v="0"/>
    <n v="0"/>
    <s v="HOUSING OPPORTUNITY FUND"/>
    <s v="HOF OPER 2331 ADMN"/>
    <s v="HOMELESS HOUSING"/>
    <s v="FACILITIES MAINTENANCE AND OPERATIONS"/>
  </r>
  <r>
    <x v="1"/>
    <s v="1118418"/>
    <s v="351022"/>
    <x v="154"/>
    <s v="5595000"/>
    <n v="2015"/>
    <x v="3"/>
    <x v="153"/>
    <n v="0"/>
    <n v="0"/>
    <n v="0"/>
    <n v="0"/>
    <n v="0"/>
    <s v="N/A"/>
    <n v="0"/>
    <n v="0"/>
    <n v="0"/>
    <n v="0"/>
    <n v="0"/>
    <n v="0"/>
    <n v="0"/>
    <n v="0"/>
    <n v="0"/>
    <n v="0"/>
    <n v="0"/>
    <n v="0"/>
    <n v="0"/>
    <s v="HOUSING OPPORTUNITY FUND"/>
    <s v="HOF OPER 2331 ADMN"/>
    <s v="HOMELESS HOUSING"/>
    <s v="FACILITIES MAINTENANCE AND OPERATIONS"/>
  </r>
  <r>
    <x v="1"/>
    <s v="1118418"/>
    <s v="351022"/>
    <x v="119"/>
    <s v="5595000"/>
    <n v="2015"/>
    <x v="3"/>
    <x v="119"/>
    <n v="0"/>
    <n v="0"/>
    <n v="0"/>
    <n v="0"/>
    <n v="0"/>
    <s v="N/A"/>
    <n v="0"/>
    <n v="0"/>
    <n v="0"/>
    <n v="0"/>
    <n v="0"/>
    <n v="0"/>
    <n v="0"/>
    <n v="0"/>
    <n v="0"/>
    <n v="0"/>
    <n v="0"/>
    <n v="0"/>
    <n v="0"/>
    <s v="HOUSING OPPORTUNITY FUND"/>
    <s v="HOF OPER 2331 ADMN"/>
    <s v="HOMELESS HOUSING"/>
    <s v="FACILITIES MAINTENANCE AND OPERATIONS"/>
  </r>
  <r>
    <x v="1"/>
    <s v="1118418"/>
    <s v="351022"/>
    <x v="153"/>
    <s v="5592000"/>
    <n v="2015"/>
    <x v="3"/>
    <x v="152"/>
    <n v="0"/>
    <n v="0"/>
    <n v="-45"/>
    <n v="0"/>
    <n v="45"/>
    <s v="N/A"/>
    <n v="-45"/>
    <n v="0"/>
    <n v="0"/>
    <n v="0"/>
    <n v="0"/>
    <n v="0"/>
    <n v="0"/>
    <n v="0"/>
    <n v="0"/>
    <n v="0"/>
    <n v="0"/>
    <n v="0"/>
    <n v="0"/>
    <s v="HOUSING OPPORTUNITY FUND"/>
    <s v="HOF OPER 2331 ADMN"/>
    <s v="HOMELESS HOUSING"/>
    <s v="HOUSING AND COMMUNITY SERVICES"/>
  </r>
  <r>
    <x v="1"/>
    <s v="1118418"/>
    <s v="351022"/>
    <x v="153"/>
    <s v="5595000"/>
    <n v="2015"/>
    <x v="3"/>
    <x v="152"/>
    <n v="0"/>
    <n v="0"/>
    <n v="45"/>
    <n v="0"/>
    <n v="-45"/>
    <s v="N/A"/>
    <n v="45"/>
    <n v="0"/>
    <n v="0"/>
    <n v="0"/>
    <n v="0"/>
    <n v="0"/>
    <n v="0"/>
    <n v="0"/>
    <n v="0"/>
    <n v="0"/>
    <n v="0"/>
    <n v="0"/>
    <n v="0"/>
    <s v="HOUSING OPPORTUNITY FUND"/>
    <s v="HOF OPER 2331 ADMN"/>
    <s v="HOMELESS HOUSING"/>
    <s v="FACILITIES MAINTENANCE AND OPERATIONS"/>
  </r>
  <r>
    <x v="1"/>
    <s v="1118418"/>
    <s v="351022"/>
    <x v="151"/>
    <s v="5595000"/>
    <n v="2015"/>
    <x v="3"/>
    <x v="150"/>
    <n v="0"/>
    <n v="0"/>
    <n v="0"/>
    <n v="0"/>
    <n v="0"/>
    <s v="N/A"/>
    <n v="0"/>
    <n v="0"/>
    <n v="0"/>
    <n v="0"/>
    <n v="0"/>
    <n v="0"/>
    <n v="0"/>
    <n v="0"/>
    <n v="0"/>
    <n v="0"/>
    <n v="0"/>
    <n v="0"/>
    <n v="0"/>
    <s v="HOUSING OPPORTUNITY FUND"/>
    <s v="HOF OPER 2331 ADMN"/>
    <s v="HOMELESS HOUSING"/>
    <s v="FACILITIES MAINTENANCE AND OPERATIONS"/>
  </r>
  <r>
    <x v="1"/>
    <s v="1118418"/>
    <s v="351022"/>
    <x v="36"/>
    <s v="0000000"/>
    <n v="2015"/>
    <x v="3"/>
    <x v="36"/>
    <n v="0"/>
    <n v="0"/>
    <n v="0"/>
    <n v="0"/>
    <n v="0"/>
    <s v="N/A"/>
    <n v="0"/>
    <n v="0"/>
    <n v="0"/>
    <n v="0"/>
    <n v="0"/>
    <n v="0"/>
    <n v="0"/>
    <n v="0"/>
    <n v="0"/>
    <n v="0"/>
    <n v="0"/>
    <n v="0"/>
    <n v="0"/>
    <s v="HOUSING OPPORTUNITY FUND"/>
    <s v="HOF OPER 2331 ADMN"/>
    <s v="HOMELESS HOUSING"/>
    <s v="Default"/>
  </r>
  <r>
    <x v="1"/>
    <s v="1118418"/>
    <s v="351022"/>
    <x v="36"/>
    <s v="5595000"/>
    <n v="2015"/>
    <x v="3"/>
    <x v="36"/>
    <n v="0"/>
    <n v="0"/>
    <n v="0"/>
    <n v="0"/>
    <n v="0"/>
    <s v="N/A"/>
    <n v="0"/>
    <n v="0"/>
    <n v="0"/>
    <n v="0"/>
    <n v="0"/>
    <n v="0"/>
    <n v="0"/>
    <n v="0"/>
    <n v="0"/>
    <n v="0"/>
    <n v="0"/>
    <n v="0"/>
    <n v="0"/>
    <s v="HOUSING OPPORTUNITY FUND"/>
    <s v="HOF OPER 2331 ADMN"/>
    <s v="HOMELESS HOUSING"/>
    <s v="FACILITIES MAINTENANCE AND OPERATIONS"/>
  </r>
  <r>
    <x v="1"/>
    <s v="1118418"/>
    <s v="351022"/>
    <x v="41"/>
    <s v="5592000"/>
    <n v="2015"/>
    <x v="3"/>
    <x v="41"/>
    <n v="0"/>
    <n v="0"/>
    <n v="870"/>
    <n v="0"/>
    <n v="-870"/>
    <s v="N/A"/>
    <n v="0"/>
    <n v="0"/>
    <n v="0"/>
    <n v="0"/>
    <n v="0"/>
    <n v="0"/>
    <n v="0"/>
    <n v="0"/>
    <n v="870"/>
    <n v="0"/>
    <n v="0"/>
    <n v="0"/>
    <n v="0"/>
    <s v="HOUSING OPPORTUNITY FUND"/>
    <s v="HOF OPER 2331 ADMN"/>
    <s v="HOMELESS HOUSING"/>
    <s v="HOUSING AND COMMUNITY SERVICES"/>
  </r>
  <r>
    <x v="1"/>
    <s v="1118418"/>
    <s v="351022"/>
    <x v="41"/>
    <s v="5595000"/>
    <n v="2015"/>
    <x v="3"/>
    <x v="41"/>
    <n v="0"/>
    <n v="0"/>
    <n v="0"/>
    <n v="0"/>
    <n v="0"/>
    <s v="N/A"/>
    <n v="0"/>
    <n v="0"/>
    <n v="0"/>
    <n v="0"/>
    <n v="0"/>
    <n v="0"/>
    <n v="0"/>
    <n v="0"/>
    <n v="0"/>
    <n v="0"/>
    <n v="0"/>
    <n v="0"/>
    <n v="0"/>
    <s v="HOUSING OPPORTUNITY FUND"/>
    <s v="HOF OPER 2331 ADMN"/>
    <s v="HOMELESS HOUSING"/>
    <s v="FACILITIES MAINTENANCE AND OPERATIONS"/>
  </r>
  <r>
    <x v="1"/>
    <s v="1118418"/>
    <s v="351022"/>
    <x v="112"/>
    <s v="5592000"/>
    <n v="2015"/>
    <x v="3"/>
    <x v="112"/>
    <n v="0"/>
    <n v="0"/>
    <n v="10000"/>
    <n v="0"/>
    <n v="-10000"/>
    <s v="N/A"/>
    <n v="0"/>
    <n v="0"/>
    <n v="0"/>
    <n v="0"/>
    <n v="0"/>
    <n v="0"/>
    <n v="0"/>
    <n v="10000"/>
    <n v="0"/>
    <n v="0"/>
    <n v="0"/>
    <n v="0"/>
    <n v="0"/>
    <s v="HOUSING OPPORTUNITY FUND"/>
    <s v="HOF OPER 2331 ADMN"/>
    <s v="HOMELESS HOUSING"/>
    <s v="HOUSING AND COMMUNITY SERVICES"/>
  </r>
  <r>
    <x v="1"/>
    <s v="1118418"/>
    <s v="351022"/>
    <x v="112"/>
    <s v="5595000"/>
    <n v="2015"/>
    <x v="3"/>
    <x v="112"/>
    <n v="0"/>
    <n v="0"/>
    <n v="0"/>
    <n v="0"/>
    <n v="0"/>
    <s v="N/A"/>
    <n v="0"/>
    <n v="0"/>
    <n v="0"/>
    <n v="0"/>
    <n v="0"/>
    <n v="0"/>
    <n v="0"/>
    <n v="0"/>
    <n v="0"/>
    <n v="0"/>
    <n v="0"/>
    <n v="0"/>
    <n v="0"/>
    <s v="HOUSING OPPORTUNITY FUND"/>
    <s v="HOF OPER 2331 ADMN"/>
    <s v="HOMELESS HOUSING"/>
    <s v="FACILITIES MAINTENANCE AND OPERATIONS"/>
  </r>
  <r>
    <x v="1"/>
    <s v="1118418"/>
    <s v="351022"/>
    <x v="108"/>
    <s v="5592000"/>
    <n v="2015"/>
    <x v="3"/>
    <x v="108"/>
    <n v="0"/>
    <n v="0"/>
    <n v="0"/>
    <n v="0"/>
    <n v="0"/>
    <s v="N/A"/>
    <n v="0"/>
    <n v="0"/>
    <n v="0"/>
    <n v="0"/>
    <n v="0"/>
    <n v="0"/>
    <n v="0"/>
    <n v="0"/>
    <n v="0"/>
    <n v="0"/>
    <n v="0"/>
    <n v="0"/>
    <n v="0"/>
    <s v="HOUSING OPPORTUNITY FUND"/>
    <s v="HOF OPER 2331 ADMN"/>
    <s v="HOMELESS HOUSING"/>
    <s v="HOUSING AND COMMUNITY SERVICES"/>
  </r>
  <r>
    <x v="1"/>
    <s v="1118418"/>
    <s v="351022"/>
    <x v="108"/>
    <s v="5595000"/>
    <n v="2015"/>
    <x v="3"/>
    <x v="108"/>
    <n v="0"/>
    <n v="0"/>
    <n v="0"/>
    <n v="0"/>
    <n v="0"/>
    <s v="N/A"/>
    <n v="0"/>
    <n v="0"/>
    <n v="0"/>
    <n v="0"/>
    <n v="0"/>
    <n v="0"/>
    <n v="0"/>
    <n v="0"/>
    <n v="0"/>
    <n v="0"/>
    <n v="0"/>
    <n v="0"/>
    <n v="0"/>
    <s v="HOUSING OPPORTUNITY FUND"/>
    <s v="HOF OPER 2331 ADMN"/>
    <s v="HOMELESS HOUSING"/>
    <s v="FACILITIES MAINTENANCE AND OPERATIONS"/>
  </r>
  <r>
    <x v="1"/>
    <s v="1118418"/>
    <s v="351022"/>
    <x v="162"/>
    <s v="5595000"/>
    <n v="2015"/>
    <x v="3"/>
    <x v="161"/>
    <n v="0"/>
    <n v="0"/>
    <n v="0"/>
    <n v="0"/>
    <n v="0"/>
    <s v="N/A"/>
    <n v="0"/>
    <n v="0"/>
    <n v="0"/>
    <n v="0"/>
    <n v="0"/>
    <n v="0"/>
    <n v="0"/>
    <n v="0"/>
    <n v="0"/>
    <n v="0"/>
    <n v="0"/>
    <n v="0"/>
    <n v="0"/>
    <s v="HOUSING OPPORTUNITY FUND"/>
    <s v="HOF OPER 2331 ADMN"/>
    <s v="HOMELESS HOUSING"/>
    <s v="FACILITIES MAINTENANCE AND OPERATIONS"/>
  </r>
  <r>
    <x v="1"/>
    <s v="1118418"/>
    <s v="351022"/>
    <x v="122"/>
    <s v="5592000"/>
    <n v="2015"/>
    <x v="3"/>
    <x v="122"/>
    <n v="0"/>
    <n v="0"/>
    <n v="2546.35"/>
    <n v="0"/>
    <n v="-2546.35"/>
    <s v="N/A"/>
    <n v="0"/>
    <n v="333.75"/>
    <n v="0"/>
    <n v="0"/>
    <n v="0"/>
    <n v="0"/>
    <n v="0"/>
    <n v="0"/>
    <n v="1494"/>
    <n v="0"/>
    <n v="718.6"/>
    <n v="0"/>
    <n v="0"/>
    <s v="HOUSING OPPORTUNITY FUND"/>
    <s v="HOF OPER 2331 ADMN"/>
    <s v="HOMELESS HOUSING"/>
    <s v="HOUSING AND COMMUNITY SERVICES"/>
  </r>
  <r>
    <x v="1"/>
    <s v="1118418"/>
    <s v="351022"/>
    <x v="137"/>
    <s v="5592000"/>
    <n v="2015"/>
    <x v="3"/>
    <x v="137"/>
    <n v="0"/>
    <n v="0"/>
    <n v="235.54"/>
    <n v="0"/>
    <n v="-235.54"/>
    <s v="N/A"/>
    <n v="0"/>
    <n v="20.46"/>
    <n v="0"/>
    <n v="0"/>
    <n v="0"/>
    <n v="94.78"/>
    <n v="0"/>
    <n v="0"/>
    <n v="120.3"/>
    <n v="0"/>
    <n v="0"/>
    <n v="0"/>
    <n v="0"/>
    <s v="HOUSING OPPORTUNITY FUND"/>
    <s v="HOF OPER 2331 ADMN"/>
    <s v="HOMELESS HOUSING"/>
    <s v="HOUSING AND COMMUNITY SERVICES"/>
  </r>
  <r>
    <x v="1"/>
    <s v="1118418"/>
    <s v="351022"/>
    <x v="137"/>
    <s v="5595000"/>
    <n v="2015"/>
    <x v="3"/>
    <x v="137"/>
    <n v="0"/>
    <n v="0"/>
    <n v="0"/>
    <n v="0"/>
    <n v="0"/>
    <s v="N/A"/>
    <n v="0"/>
    <n v="0"/>
    <n v="0"/>
    <n v="0"/>
    <n v="0"/>
    <n v="0"/>
    <n v="0"/>
    <n v="0"/>
    <n v="0"/>
    <n v="0"/>
    <n v="0"/>
    <n v="0"/>
    <n v="0"/>
    <s v="HOUSING OPPORTUNITY FUND"/>
    <s v="HOF OPER 2331 ADMN"/>
    <s v="HOMELESS HOUSING"/>
    <s v="FACILITIES MAINTENANCE AND OPERATIONS"/>
  </r>
  <r>
    <x v="1"/>
    <s v="1118418"/>
    <s v="351022"/>
    <x v="156"/>
    <s v="5592000"/>
    <n v="2015"/>
    <x v="3"/>
    <x v="155"/>
    <n v="0"/>
    <n v="0"/>
    <n v="50"/>
    <n v="0"/>
    <n v="-50"/>
    <s v="N/A"/>
    <n v="0"/>
    <n v="0"/>
    <n v="0"/>
    <n v="0"/>
    <n v="0"/>
    <n v="0"/>
    <n v="0"/>
    <n v="0"/>
    <n v="50"/>
    <n v="0"/>
    <n v="0"/>
    <n v="0"/>
    <n v="0"/>
    <s v="HOUSING OPPORTUNITY FUND"/>
    <s v="HOF OPER 2331 ADMN"/>
    <s v="HOMELESS HOUSING"/>
    <s v="HOUSING AND COMMUNITY SERVICES"/>
  </r>
  <r>
    <x v="1"/>
    <s v="1118418"/>
    <s v="351022"/>
    <x v="132"/>
    <s v="5592000"/>
    <n v="2015"/>
    <x v="3"/>
    <x v="132"/>
    <n v="0"/>
    <n v="0"/>
    <n v="132.36000000000001"/>
    <n v="0"/>
    <n v="-132.36000000000001"/>
    <s v="N/A"/>
    <n v="0"/>
    <n v="0"/>
    <n v="0"/>
    <n v="132.36000000000001"/>
    <n v="0"/>
    <n v="0"/>
    <n v="0"/>
    <n v="0"/>
    <n v="0"/>
    <n v="0"/>
    <n v="0"/>
    <n v="0"/>
    <n v="0"/>
    <s v="HOUSING OPPORTUNITY FUND"/>
    <s v="HOF OPER 2331 ADMN"/>
    <s v="HOMELESS HOUSING"/>
    <s v="HOUSING AND COMMUNITY SERVICES"/>
  </r>
  <r>
    <x v="1"/>
    <s v="1118418"/>
    <s v="351022"/>
    <x v="158"/>
    <s v="5592000"/>
    <n v="2015"/>
    <x v="3"/>
    <x v="157"/>
    <n v="0"/>
    <n v="0"/>
    <n v="24000"/>
    <n v="0"/>
    <n v="-24000"/>
    <s v="N/A"/>
    <n v="0"/>
    <n v="0"/>
    <n v="0"/>
    <n v="24000"/>
    <n v="0"/>
    <n v="0"/>
    <n v="0"/>
    <n v="0"/>
    <n v="0"/>
    <n v="0"/>
    <n v="0"/>
    <n v="0"/>
    <n v="0"/>
    <s v="HOUSING OPPORTUNITY FUND"/>
    <s v="HOF OPER 2331 ADMN"/>
    <s v="HOMELESS HOUSING"/>
    <s v="HOUSING AND COMMUNITY SERVICES"/>
  </r>
  <r>
    <x v="1"/>
    <s v="1118418"/>
    <s v="351022"/>
    <x v="158"/>
    <s v="5595000"/>
    <n v="2015"/>
    <x v="3"/>
    <x v="157"/>
    <n v="0"/>
    <n v="0"/>
    <n v="0"/>
    <n v="0"/>
    <n v="0"/>
    <s v="N/A"/>
    <n v="0"/>
    <n v="0"/>
    <n v="0"/>
    <n v="0"/>
    <n v="0"/>
    <n v="0"/>
    <n v="0"/>
    <n v="0"/>
    <n v="0"/>
    <n v="0"/>
    <n v="0"/>
    <n v="0"/>
    <n v="0"/>
    <s v="HOUSING OPPORTUNITY FUND"/>
    <s v="HOF OPER 2331 ADMN"/>
    <s v="HOMELESS HOUSING"/>
    <s v="FACILITIES MAINTENANCE AND OPERATIONS"/>
  </r>
  <r>
    <x v="1"/>
    <s v="1118418"/>
    <s v="351022"/>
    <x v="76"/>
    <s v="5592000"/>
    <n v="2015"/>
    <x v="3"/>
    <x v="76"/>
    <n v="0"/>
    <n v="0"/>
    <n v="275"/>
    <n v="0"/>
    <n v="-275"/>
    <s v="N/A"/>
    <n v="0"/>
    <n v="0"/>
    <n v="0"/>
    <n v="0"/>
    <n v="275"/>
    <n v="0"/>
    <n v="0"/>
    <n v="0"/>
    <n v="0"/>
    <n v="0"/>
    <n v="0"/>
    <n v="0"/>
    <n v="0"/>
    <s v="HOUSING OPPORTUNITY FUND"/>
    <s v="HOF OPER 2331 ADMN"/>
    <s v="HOMELESS HOUSING"/>
    <s v="HOUSING AND COMMUNITY SERVICES"/>
  </r>
  <r>
    <x v="1"/>
    <s v="1118418"/>
    <s v="351022"/>
    <x v="77"/>
    <s v="5592000"/>
    <n v="2015"/>
    <x v="3"/>
    <x v="77"/>
    <n v="0"/>
    <n v="0"/>
    <n v="50"/>
    <n v="0"/>
    <n v="-50"/>
    <s v="N/A"/>
    <n v="0"/>
    <n v="0"/>
    <n v="0"/>
    <n v="0"/>
    <n v="0"/>
    <n v="0"/>
    <n v="0"/>
    <n v="0"/>
    <n v="0"/>
    <n v="0"/>
    <n v="50"/>
    <n v="0"/>
    <n v="0"/>
    <s v="HOUSING OPPORTUNITY FUND"/>
    <s v="HOF OPER 2331 ADMN"/>
    <s v="HOMELESS HOUSING"/>
    <s v="HOUSING AND COMMUNITY SERVICES"/>
  </r>
  <r>
    <x v="1"/>
    <s v="1118418"/>
    <s v="351022"/>
    <x v="77"/>
    <s v="5595000"/>
    <n v="2015"/>
    <x v="3"/>
    <x v="77"/>
    <n v="0"/>
    <n v="0"/>
    <n v="0"/>
    <n v="0"/>
    <n v="0"/>
    <s v="N/A"/>
    <n v="0"/>
    <n v="0"/>
    <n v="0"/>
    <n v="0"/>
    <n v="0"/>
    <n v="0"/>
    <n v="0"/>
    <n v="0"/>
    <n v="0"/>
    <n v="0"/>
    <n v="0"/>
    <n v="0"/>
    <n v="0"/>
    <s v="HOUSING OPPORTUNITY FUND"/>
    <s v="HOF OPER 2331 ADMN"/>
    <s v="HOMELESS HOUSING"/>
    <s v="FACILITIES MAINTENANCE AND OPERATIONS"/>
  </r>
  <r>
    <x v="1"/>
    <s v="1118418"/>
    <s v="351022"/>
    <x v="42"/>
    <s v="5592000"/>
    <n v="2015"/>
    <x v="3"/>
    <x v="42"/>
    <n v="0"/>
    <n v="0"/>
    <n v="931"/>
    <n v="0"/>
    <n v="-931"/>
    <s v="N/A"/>
    <n v="77"/>
    <n v="21"/>
    <n v="112"/>
    <n v="56"/>
    <n v="245"/>
    <n v="105"/>
    <n v="28"/>
    <n v="28"/>
    <n v="0"/>
    <n v="63"/>
    <n v="77"/>
    <n v="119"/>
    <n v="0"/>
    <s v="HOUSING OPPORTUNITY FUND"/>
    <s v="HOF OPER 2331 ADMN"/>
    <s v="HOMELESS HOUSING"/>
    <s v="HOUSING AND COMMUNITY SERVICES"/>
  </r>
  <r>
    <x v="1"/>
    <s v="1118418"/>
    <s v="351022"/>
    <x v="42"/>
    <s v="5595000"/>
    <n v="2015"/>
    <x v="3"/>
    <x v="42"/>
    <n v="0"/>
    <n v="0"/>
    <n v="0"/>
    <n v="0"/>
    <n v="0"/>
    <s v="N/A"/>
    <n v="0"/>
    <n v="0"/>
    <n v="0"/>
    <n v="0"/>
    <n v="0"/>
    <n v="0"/>
    <n v="0"/>
    <n v="0"/>
    <n v="0"/>
    <n v="0"/>
    <n v="0"/>
    <n v="0"/>
    <n v="0"/>
    <s v="HOUSING OPPORTUNITY FUND"/>
    <s v="HOF OPER 2331 ADMN"/>
    <s v="HOMELESS HOUSING"/>
    <s v="FACILITIES MAINTENANCE AND OPERATIONS"/>
  </r>
  <r>
    <x v="1"/>
    <s v="1118418"/>
    <s v="351022"/>
    <x v="82"/>
    <s v="5592000"/>
    <n v="2015"/>
    <x v="3"/>
    <x v="82"/>
    <n v="0"/>
    <n v="0"/>
    <n v="37.19"/>
    <n v="0"/>
    <n v="-37.19"/>
    <s v="N/A"/>
    <n v="0"/>
    <n v="0"/>
    <n v="0"/>
    <n v="18.670000000000002"/>
    <n v="0"/>
    <n v="12.4"/>
    <n v="0"/>
    <n v="0"/>
    <n v="6.12"/>
    <n v="0"/>
    <n v="0"/>
    <n v="0"/>
    <n v="0"/>
    <s v="HOUSING OPPORTUNITY FUND"/>
    <s v="HOF OPER 2331 ADMN"/>
    <s v="HOMELESS HOUSING"/>
    <s v="HOUSING AND COMMUNITY SERVICES"/>
  </r>
  <r>
    <x v="1"/>
    <s v="1118418"/>
    <s v="351022"/>
    <x v="145"/>
    <s v="5595000"/>
    <n v="2015"/>
    <x v="3"/>
    <x v="145"/>
    <n v="0"/>
    <n v="0"/>
    <n v="0"/>
    <n v="0"/>
    <n v="0"/>
    <s v="N/A"/>
    <n v="0"/>
    <n v="0"/>
    <n v="0"/>
    <n v="0"/>
    <n v="0"/>
    <n v="0"/>
    <n v="0"/>
    <n v="0"/>
    <n v="0"/>
    <n v="0"/>
    <n v="0"/>
    <n v="0"/>
    <n v="0"/>
    <s v="HOUSING OPPORTUNITY FUND"/>
    <s v="HOF OPER 2331 ADMN"/>
    <s v="HOMELESS HOUSING"/>
    <s v="FACILITIES MAINTENANCE AND OPERATIONS"/>
  </r>
  <r>
    <x v="1"/>
    <s v="1118418"/>
    <s v="351022"/>
    <x v="84"/>
    <s v="5592000"/>
    <n v="2015"/>
    <x v="3"/>
    <x v="84"/>
    <n v="0"/>
    <n v="0"/>
    <n v="841.26"/>
    <n v="0"/>
    <n v="-841.26"/>
    <s v="N/A"/>
    <n v="0"/>
    <n v="0"/>
    <n v="0"/>
    <n v="841.26"/>
    <n v="0"/>
    <n v="0"/>
    <n v="0"/>
    <n v="0"/>
    <n v="0"/>
    <n v="0"/>
    <n v="0"/>
    <n v="0"/>
    <n v="0"/>
    <s v="HOUSING OPPORTUNITY FUND"/>
    <s v="HOF OPER 2331 ADMN"/>
    <s v="HOMELESS HOUSING"/>
    <s v="HOUSING AND COMMUNITY SERVICES"/>
  </r>
  <r>
    <x v="1"/>
    <s v="1118418"/>
    <s v="351022"/>
    <x v="85"/>
    <s v="5592000"/>
    <n v="2015"/>
    <x v="3"/>
    <x v="85"/>
    <n v="0"/>
    <n v="0"/>
    <n v="9085.4"/>
    <n v="0"/>
    <n v="-9085.4"/>
    <s v="N/A"/>
    <n v="0"/>
    <n v="0"/>
    <n v="0"/>
    <n v="4552.88"/>
    <n v="0"/>
    <n v="0"/>
    <n v="0"/>
    <n v="0"/>
    <n v="4532.5200000000004"/>
    <n v="0"/>
    <n v="0"/>
    <n v="0"/>
    <n v="0"/>
    <s v="HOUSING OPPORTUNITY FUND"/>
    <s v="HOF OPER 2331 ADMN"/>
    <s v="HOMELESS HOUSING"/>
    <s v="HOUSING AND COMMUNITY SERVICES"/>
  </r>
  <r>
    <x v="1"/>
    <s v="1118418"/>
    <s v="351022"/>
    <x v="86"/>
    <s v="5592000"/>
    <n v="2015"/>
    <x v="3"/>
    <x v="86"/>
    <n v="0"/>
    <n v="0"/>
    <n v="2446.2400000000002"/>
    <n v="0"/>
    <n v="-2446.2400000000002"/>
    <s v="N/A"/>
    <n v="0"/>
    <n v="0"/>
    <n v="0"/>
    <n v="1225.8600000000001"/>
    <n v="0"/>
    <n v="1220.3800000000001"/>
    <n v="0"/>
    <n v="0"/>
    <n v="0"/>
    <n v="0"/>
    <n v="0"/>
    <n v="0"/>
    <n v="0"/>
    <s v="HOUSING OPPORTUNITY FUND"/>
    <s v="HOF OPER 2331 ADMN"/>
    <s v="HOMELESS HOUSING"/>
    <s v="HOUSING AND COMMUNITY SERVICES"/>
  </r>
  <r>
    <x v="1"/>
    <s v="1118418"/>
    <s v="351022"/>
    <x v="87"/>
    <s v="5592000"/>
    <n v="2015"/>
    <x v="3"/>
    <x v="87"/>
    <n v="0"/>
    <n v="0"/>
    <n v="4980.93"/>
    <n v="0"/>
    <n v="-4980.93"/>
    <s v="N/A"/>
    <n v="0"/>
    <n v="0"/>
    <n v="0"/>
    <n v="4980.93"/>
    <n v="0"/>
    <n v="0"/>
    <n v="0"/>
    <n v="0"/>
    <n v="0"/>
    <n v="0"/>
    <n v="0"/>
    <n v="0"/>
    <n v="0"/>
    <s v="HOUSING OPPORTUNITY FUND"/>
    <s v="HOF OPER 2331 ADMN"/>
    <s v="HOMELESS HOUSING"/>
    <s v="HOUSING AND COMMUNITY SERVICES"/>
  </r>
  <r>
    <x v="1"/>
    <s v="1118418"/>
    <s v="351022"/>
    <x v="88"/>
    <s v="5592000"/>
    <n v="2015"/>
    <x v="3"/>
    <x v="88"/>
    <n v="0"/>
    <n v="0"/>
    <n v="1338.81"/>
    <n v="0"/>
    <n v="-1338.81"/>
    <s v="N/A"/>
    <n v="0"/>
    <n v="0"/>
    <n v="0"/>
    <n v="1336.8600000000001"/>
    <n v="0"/>
    <n v="1.95"/>
    <n v="0"/>
    <n v="0"/>
    <n v="0"/>
    <n v="0"/>
    <n v="0"/>
    <n v="0"/>
    <n v="0"/>
    <s v="HOUSING OPPORTUNITY FUND"/>
    <s v="HOF OPER 2331 ADMN"/>
    <s v="HOMELESS HOUSING"/>
    <s v="HOUSING AND COMMUNITY SERVICES"/>
  </r>
  <r>
    <x v="1"/>
    <s v="1118418"/>
    <s v="351022"/>
    <x v="89"/>
    <s v="5592000"/>
    <n v="2015"/>
    <x v="3"/>
    <x v="89"/>
    <n v="0"/>
    <n v="0"/>
    <n v="593.72"/>
    <n v="0"/>
    <n v="-593.72"/>
    <s v="N/A"/>
    <n v="0"/>
    <n v="0"/>
    <n v="0"/>
    <n v="396.40000000000003"/>
    <n v="0"/>
    <n v="197.32"/>
    <n v="0"/>
    <n v="0"/>
    <n v="0"/>
    <n v="0"/>
    <n v="0"/>
    <n v="0"/>
    <n v="0"/>
    <s v="HOUSING OPPORTUNITY FUND"/>
    <s v="HOF OPER 2331 ADMN"/>
    <s v="HOMELESS HOUSING"/>
    <s v="HOUSING AND COMMUNITY SERVICES"/>
  </r>
  <r>
    <x v="1"/>
    <s v="1118418"/>
    <s v="351022"/>
    <x v="89"/>
    <s v="5595000"/>
    <n v="2015"/>
    <x v="3"/>
    <x v="89"/>
    <n v="0"/>
    <n v="0"/>
    <n v="0"/>
    <n v="0"/>
    <n v="0"/>
    <s v="N/A"/>
    <n v="0"/>
    <n v="0"/>
    <n v="0"/>
    <n v="0"/>
    <n v="0"/>
    <n v="0"/>
    <n v="0"/>
    <n v="0"/>
    <n v="0"/>
    <n v="0"/>
    <n v="0"/>
    <n v="0"/>
    <n v="0"/>
    <s v="HOUSING OPPORTUNITY FUND"/>
    <s v="HOF OPER 2331 ADMN"/>
    <s v="HOMELESS HOUSING"/>
    <s v="FACILITIES MAINTENANCE AND OPERATIONS"/>
  </r>
  <r>
    <x v="1"/>
    <s v="1118418"/>
    <s v="351022"/>
    <x v="90"/>
    <s v="5592000"/>
    <n v="2015"/>
    <x v="3"/>
    <x v="90"/>
    <n v="0"/>
    <n v="0"/>
    <n v="15.8"/>
    <n v="0"/>
    <n v="-15.8"/>
    <s v="N/A"/>
    <n v="0"/>
    <n v="0"/>
    <n v="0"/>
    <n v="15.8"/>
    <n v="0"/>
    <n v="0"/>
    <n v="0"/>
    <n v="0"/>
    <n v="0"/>
    <n v="0"/>
    <n v="0"/>
    <n v="0"/>
    <n v="0"/>
    <s v="HOUSING OPPORTUNITY FUND"/>
    <s v="HOF OPER 2331 ADMN"/>
    <s v="HOMELESS HOUSING"/>
    <s v="HOUSING AND COMMUNITY SERVICES"/>
  </r>
  <r>
    <x v="1"/>
    <s v="1118418"/>
    <s v="351022"/>
    <x v="92"/>
    <s v="5592000"/>
    <n v="2015"/>
    <x v="3"/>
    <x v="92"/>
    <n v="0"/>
    <n v="0"/>
    <n v="22.32"/>
    <n v="0"/>
    <n v="-22.32"/>
    <s v="N/A"/>
    <n v="0"/>
    <n v="0"/>
    <n v="0"/>
    <n v="22.32"/>
    <n v="0"/>
    <n v="0"/>
    <n v="0"/>
    <n v="0"/>
    <n v="0"/>
    <n v="0"/>
    <n v="0"/>
    <n v="0"/>
    <n v="0"/>
    <s v="HOUSING OPPORTUNITY FUND"/>
    <s v="HOF OPER 2331 ADMN"/>
    <s v="HOMELESS HOUSING"/>
    <s v="HOUSING AND COMMUNITY SERVICES"/>
  </r>
  <r>
    <x v="1"/>
    <s v="1118418"/>
    <s v="351022"/>
    <x v="47"/>
    <s v="5592000"/>
    <n v="2015"/>
    <x v="3"/>
    <x v="47"/>
    <n v="0"/>
    <n v="0"/>
    <n v="1263.18"/>
    <n v="0"/>
    <n v="-1263.18"/>
    <s v="N/A"/>
    <n v="0"/>
    <n v="0"/>
    <n v="0"/>
    <n v="1263.18"/>
    <n v="0"/>
    <n v="0"/>
    <n v="0"/>
    <n v="0"/>
    <n v="0"/>
    <n v="0"/>
    <n v="0"/>
    <n v="0"/>
    <n v="0"/>
    <s v="HOUSING OPPORTUNITY FUND"/>
    <s v="HOF OPER 2331 ADMN"/>
    <s v="HOMELESS HOUSING"/>
    <s v="HOUSING AND COMMUNITY SERVICES"/>
  </r>
  <r>
    <x v="1"/>
    <s v="1118418"/>
    <s v="351022"/>
    <x v="48"/>
    <s v="5592000"/>
    <n v="2015"/>
    <x v="3"/>
    <x v="48"/>
    <n v="0"/>
    <n v="0"/>
    <n v="1632.15"/>
    <n v="0"/>
    <n v="-1632.15"/>
    <s v="N/A"/>
    <n v="0"/>
    <n v="0"/>
    <n v="0"/>
    <n v="817.9"/>
    <n v="0"/>
    <n v="814.25"/>
    <n v="0"/>
    <n v="0"/>
    <n v="0"/>
    <n v="0"/>
    <n v="0"/>
    <n v="0"/>
    <n v="0"/>
    <s v="HOUSING OPPORTUNITY FUND"/>
    <s v="HOF OPER 2331 ADMN"/>
    <s v="HOMELESS HOUSING"/>
    <s v="HOUSING AND COMMUNITY SERVICES"/>
  </r>
  <r>
    <x v="1"/>
    <s v="1118418"/>
    <s v="351022"/>
    <x v="49"/>
    <s v="5592000"/>
    <n v="2015"/>
    <x v="3"/>
    <x v="49"/>
    <n v="0"/>
    <n v="0"/>
    <n v="270.89999999999998"/>
    <n v="0"/>
    <n v="-270.89999999999998"/>
    <s v="N/A"/>
    <n v="0"/>
    <n v="0"/>
    <n v="0"/>
    <n v="270.89999999999998"/>
    <n v="0"/>
    <n v="0"/>
    <n v="0"/>
    <n v="0"/>
    <n v="0"/>
    <n v="0"/>
    <n v="0"/>
    <n v="0"/>
    <n v="0"/>
    <s v="HOUSING OPPORTUNITY FUND"/>
    <s v="HOF OPER 2331 ADMN"/>
    <s v="HOMELESS HOUSING"/>
    <s v="HOUSING AND COMMUNITY SERVICES"/>
  </r>
  <r>
    <x v="1"/>
    <s v="1118418"/>
    <s v="351022"/>
    <x v="50"/>
    <s v="5592000"/>
    <n v="2015"/>
    <x v="3"/>
    <x v="50"/>
    <n v="0"/>
    <n v="0"/>
    <n v="54.59"/>
    <n v="0"/>
    <n v="-54.59"/>
    <s v="N/A"/>
    <n v="0"/>
    <n v="0"/>
    <n v="0"/>
    <n v="54.59"/>
    <n v="0"/>
    <n v="0"/>
    <n v="0"/>
    <n v="0"/>
    <n v="0"/>
    <n v="0"/>
    <n v="0"/>
    <n v="0"/>
    <n v="0"/>
    <s v="HOUSING OPPORTUNITY FUND"/>
    <s v="HOF OPER 2331 ADMN"/>
    <s v="HOMELESS HOUSING"/>
    <s v="HOUSING AND COMMUNITY SERVICES"/>
  </r>
  <r>
    <x v="1"/>
    <s v="1118418"/>
    <s v="351022"/>
    <x v="93"/>
    <s v="5592000"/>
    <n v="2015"/>
    <x v="3"/>
    <x v="93"/>
    <n v="0"/>
    <n v="0"/>
    <n v="1069.96"/>
    <n v="0"/>
    <n v="-1069.96"/>
    <s v="N/A"/>
    <n v="0"/>
    <n v="0"/>
    <n v="0"/>
    <n v="537.88"/>
    <n v="0"/>
    <n v="356.98"/>
    <n v="0"/>
    <n v="0"/>
    <n v="175.1"/>
    <n v="0"/>
    <n v="0"/>
    <n v="0"/>
    <n v="0"/>
    <s v="HOUSING OPPORTUNITY FUND"/>
    <s v="HOF OPER 2331 ADMN"/>
    <s v="HOMELESS HOUSING"/>
    <s v="HOUSING AND COMMUNITY SERVICES"/>
  </r>
  <r>
    <x v="1"/>
    <s v="1118418"/>
    <s v="351022"/>
    <x v="109"/>
    <s v="5592000"/>
    <n v="2015"/>
    <x v="3"/>
    <x v="109"/>
    <n v="0"/>
    <n v="0"/>
    <n v="713.62"/>
    <n v="0"/>
    <n v="-713.62"/>
    <s v="N/A"/>
    <n v="0"/>
    <n v="0"/>
    <n v="0"/>
    <n v="713.62"/>
    <n v="0"/>
    <n v="0"/>
    <n v="0"/>
    <n v="0"/>
    <n v="0"/>
    <n v="0"/>
    <n v="0"/>
    <n v="0"/>
    <n v="0"/>
    <s v="HOUSING OPPORTUNITY FUND"/>
    <s v="HOF OPER 2331 ADMN"/>
    <s v="HOMELESS HOUSING"/>
    <s v="HOUSING AND COMMUNITY SERVICES"/>
  </r>
  <r>
    <x v="1"/>
    <s v="1118418"/>
    <s v="351022"/>
    <x v="100"/>
    <s v="5592000"/>
    <n v="2015"/>
    <x v="3"/>
    <x v="100"/>
    <n v="0"/>
    <n v="0"/>
    <n v="112.88"/>
    <n v="0"/>
    <n v="-112.88"/>
    <s v="N/A"/>
    <n v="0"/>
    <n v="0"/>
    <n v="0"/>
    <n v="112.88"/>
    <n v="0"/>
    <n v="0"/>
    <n v="0"/>
    <n v="0"/>
    <n v="0"/>
    <n v="0"/>
    <n v="0"/>
    <n v="0"/>
    <n v="0"/>
    <s v="HOUSING OPPORTUNITY FUND"/>
    <s v="HOF OPER 2331 ADMN"/>
    <s v="HOMELESS HOUSING"/>
    <s v="HOUSING AND COMMUNITY SERVICES"/>
  </r>
  <r>
    <x v="1"/>
    <s v="1118418"/>
    <s v="351022"/>
    <x v="110"/>
    <s v="5592000"/>
    <n v="2015"/>
    <x v="3"/>
    <x v="110"/>
    <n v="0"/>
    <n v="0"/>
    <n v="0"/>
    <n v="0"/>
    <n v="0"/>
    <s v="N/A"/>
    <n v="0"/>
    <n v="0"/>
    <n v="0"/>
    <n v="0"/>
    <n v="0"/>
    <n v="0"/>
    <n v="0"/>
    <n v="0"/>
    <n v="0"/>
    <n v="0"/>
    <n v="0"/>
    <n v="0"/>
    <n v="0"/>
    <s v="HOUSING OPPORTUNITY FUND"/>
    <s v="HOF OPER 2331 ADMN"/>
    <s v="HOMELESS HOUSING"/>
    <s v="HOUSING AND COMMUNITY SERVICES"/>
  </r>
  <r>
    <x v="1"/>
    <s v="1118418"/>
    <s v="351022"/>
    <x v="110"/>
    <s v="5595000"/>
    <n v="2015"/>
    <x v="3"/>
    <x v="110"/>
    <n v="0"/>
    <n v="0"/>
    <n v="0"/>
    <n v="0"/>
    <n v="0"/>
    <s v="N/A"/>
    <n v="0"/>
    <n v="0"/>
    <n v="0"/>
    <n v="0"/>
    <n v="0"/>
    <n v="0"/>
    <n v="0"/>
    <n v="0"/>
    <n v="0"/>
    <n v="0"/>
    <n v="0"/>
    <n v="0"/>
    <n v="0"/>
    <s v="HOUSING OPPORTUNITY FUND"/>
    <s v="HOF OPER 2331 ADMN"/>
    <s v="HOMELESS HOUSING"/>
    <s v="FACILITIES MAINTENANCE AND OPERATIONS"/>
  </r>
  <r>
    <x v="1"/>
    <s v="1118418"/>
    <s v="351022"/>
    <x v="53"/>
    <s v="5595000"/>
    <n v="2015"/>
    <x v="3"/>
    <x v="53"/>
    <n v="0"/>
    <n v="0"/>
    <n v="0"/>
    <n v="0"/>
    <n v="0"/>
    <s v="N/A"/>
    <n v="0"/>
    <n v="0"/>
    <n v="0"/>
    <n v="0"/>
    <n v="0"/>
    <n v="0"/>
    <n v="0"/>
    <n v="0"/>
    <n v="0"/>
    <n v="0"/>
    <n v="0"/>
    <n v="0"/>
    <n v="0"/>
    <s v="HOUSING OPPORTUNITY FUND"/>
    <s v="HOF OPER 2331 ADMN"/>
    <s v="HOMELESS HOUSING"/>
    <s v="FACILITIES MAINTENANCE AND OPERATIONS"/>
  </r>
  <r>
    <x v="1"/>
    <s v="1118418"/>
    <s v="351022"/>
    <x v="54"/>
    <s v="5595000"/>
    <n v="2015"/>
    <x v="3"/>
    <x v="54"/>
    <n v="0"/>
    <n v="0"/>
    <n v="0"/>
    <n v="0"/>
    <n v="0"/>
    <s v="N/A"/>
    <n v="0"/>
    <n v="0"/>
    <n v="0"/>
    <n v="0"/>
    <n v="0"/>
    <n v="0"/>
    <n v="0"/>
    <n v="0"/>
    <n v="0"/>
    <n v="0"/>
    <n v="0"/>
    <n v="0"/>
    <n v="0"/>
    <s v="HOUSING OPPORTUNITY FUND"/>
    <s v="HOF OPER 2331 ADMN"/>
    <s v="HOMELESS HOUSING"/>
    <s v="FACILITIES MAINTENANCE AND OPERATIONS"/>
  </r>
  <r>
    <x v="1"/>
    <s v="1118423"/>
    <s v="351022"/>
    <x v="38"/>
    <s v="5592000"/>
    <n v="2015"/>
    <x v="3"/>
    <x v="38"/>
    <n v="0"/>
    <n v="0"/>
    <n v="1620.94"/>
    <n v="0"/>
    <n v="-1620.94"/>
    <s v="N/A"/>
    <n v="1564.32"/>
    <n v="15.200000000000001"/>
    <n v="0"/>
    <n v="0"/>
    <n v="0"/>
    <n v="0"/>
    <n v="-1579.52"/>
    <n v="0"/>
    <n v="0"/>
    <n v="0"/>
    <n v="0"/>
    <n v="1620.94"/>
    <n v="0"/>
    <s v="HOUSING OPPORTUNITY FUND"/>
    <s v="HOF OPER HOMELESS PLNG ADM"/>
    <s v="HOMELESS HOUSING"/>
    <s v="HOUSING AND COMMUNITY SERVICES"/>
  </r>
  <r>
    <x v="1"/>
    <s v="1118423"/>
    <s v="351022"/>
    <x v="38"/>
    <s v="5595000"/>
    <n v="2015"/>
    <x v="3"/>
    <x v="38"/>
    <n v="0"/>
    <n v="0"/>
    <n v="0"/>
    <n v="0"/>
    <n v="0"/>
    <s v="N/A"/>
    <n v="0"/>
    <n v="0"/>
    <n v="0"/>
    <n v="0"/>
    <n v="0"/>
    <n v="0"/>
    <n v="0"/>
    <n v="0"/>
    <n v="0"/>
    <n v="0"/>
    <n v="0"/>
    <n v="0"/>
    <n v="0"/>
    <s v="HOUSING OPPORTUNITY FUND"/>
    <s v="HOF OPER HOMELESS PLNG ADM"/>
    <s v="HOMELESS HOUSING"/>
    <s v="FACILITIES MAINTENANCE AND OPERATIONS"/>
  </r>
  <r>
    <x v="1"/>
    <s v="1118423"/>
    <s v="351022"/>
    <x v="56"/>
    <s v="5595000"/>
    <n v="2015"/>
    <x v="3"/>
    <x v="56"/>
    <n v="0"/>
    <n v="0"/>
    <n v="0"/>
    <n v="0"/>
    <n v="0"/>
    <s v="N/A"/>
    <n v="0"/>
    <n v="0"/>
    <n v="0"/>
    <n v="0"/>
    <n v="0"/>
    <n v="0"/>
    <n v="0"/>
    <n v="0"/>
    <n v="0"/>
    <n v="0"/>
    <n v="0"/>
    <n v="0"/>
    <n v="0"/>
    <s v="HOUSING OPPORTUNITY FUND"/>
    <s v="HOF OPER HOMELESS PLNG ADM"/>
    <s v="HOMELESS HOUSING"/>
    <s v="FACILITIES MAINTENANCE AND OPERATIONS"/>
  </r>
  <r>
    <x v="1"/>
    <s v="1118423"/>
    <s v="351022"/>
    <x v="105"/>
    <s v="5595000"/>
    <n v="2015"/>
    <x v="3"/>
    <x v="105"/>
    <n v="0"/>
    <n v="0"/>
    <n v="0"/>
    <n v="0"/>
    <n v="0"/>
    <s v="N/A"/>
    <n v="0"/>
    <n v="0"/>
    <n v="0"/>
    <n v="0"/>
    <n v="0"/>
    <n v="0"/>
    <n v="0"/>
    <n v="0"/>
    <n v="0"/>
    <n v="0"/>
    <n v="0"/>
    <n v="0"/>
    <n v="0"/>
    <s v="HOUSING OPPORTUNITY FUND"/>
    <s v="HOF OPER HOMELESS PLNG ADM"/>
    <s v="HOMELESS HOUSING"/>
    <s v="FACILITIES MAINTENANCE AND OPERATIONS"/>
  </r>
  <r>
    <x v="1"/>
    <s v="1118423"/>
    <s v="351022"/>
    <x v="70"/>
    <s v="5595000"/>
    <n v="2015"/>
    <x v="3"/>
    <x v="70"/>
    <n v="0"/>
    <n v="0"/>
    <n v="0"/>
    <n v="0"/>
    <n v="0"/>
    <s v="N/A"/>
    <n v="0"/>
    <n v="0"/>
    <n v="0"/>
    <n v="0"/>
    <n v="0"/>
    <n v="0"/>
    <n v="0"/>
    <n v="0"/>
    <n v="0"/>
    <n v="0"/>
    <n v="0"/>
    <n v="0"/>
    <n v="0"/>
    <s v="HOUSING OPPORTUNITY FUND"/>
    <s v="HOF OPER HOMELESS PLNG ADM"/>
    <s v="HOMELESS HOUSING"/>
    <s v="FACILITIES MAINTENANCE AND OPERATIONS"/>
  </r>
  <r>
    <x v="1"/>
    <s v="1118423"/>
    <s v="351022"/>
    <x v="71"/>
    <s v="5592000"/>
    <n v="2015"/>
    <x v="3"/>
    <x v="71"/>
    <n v="0"/>
    <n v="0"/>
    <n v="0"/>
    <n v="0"/>
    <n v="0"/>
    <s v="N/A"/>
    <n v="0"/>
    <n v="0"/>
    <n v="0"/>
    <n v="0"/>
    <n v="0"/>
    <n v="0"/>
    <n v="0"/>
    <n v="0"/>
    <n v="0"/>
    <n v="0"/>
    <n v="0"/>
    <n v="0"/>
    <n v="0"/>
    <s v="HOUSING OPPORTUNITY FUND"/>
    <s v="HOF OPER HOMELESS PLNG ADM"/>
    <s v="HOMELESS HOUSING"/>
    <s v="HOUSING AND COMMUNITY SERVICES"/>
  </r>
  <r>
    <x v="1"/>
    <s v="1118423"/>
    <s v="351022"/>
    <x v="71"/>
    <s v="5595000"/>
    <n v="2015"/>
    <x v="3"/>
    <x v="71"/>
    <n v="0"/>
    <n v="0"/>
    <n v="0"/>
    <n v="0"/>
    <n v="0"/>
    <s v="N/A"/>
    <n v="0"/>
    <n v="0"/>
    <n v="0"/>
    <n v="0"/>
    <n v="0"/>
    <n v="0"/>
    <n v="0"/>
    <n v="0"/>
    <n v="0"/>
    <n v="0"/>
    <n v="0"/>
    <n v="0"/>
    <n v="0"/>
    <s v="HOUSING OPPORTUNITY FUND"/>
    <s v="HOF OPER HOMELESS PLNG ADM"/>
    <s v="HOMELESS HOUSING"/>
    <s v="FACILITIES MAINTENANCE AND OPERATIONS"/>
  </r>
  <r>
    <x v="1"/>
    <s v="1118423"/>
    <s v="351022"/>
    <x v="72"/>
    <s v="5592000"/>
    <n v="2015"/>
    <x v="3"/>
    <x v="72"/>
    <n v="0"/>
    <n v="0"/>
    <n v="0"/>
    <n v="0"/>
    <n v="0"/>
    <s v="N/A"/>
    <n v="0"/>
    <n v="0"/>
    <n v="0"/>
    <n v="0"/>
    <n v="0"/>
    <n v="0"/>
    <n v="0"/>
    <n v="0"/>
    <n v="0"/>
    <n v="0"/>
    <n v="0"/>
    <n v="0"/>
    <n v="0"/>
    <s v="HOUSING OPPORTUNITY FUND"/>
    <s v="HOF OPER HOMELESS PLNG ADM"/>
    <s v="HOMELESS HOUSING"/>
    <s v="HOUSING AND COMMUNITY SERVICES"/>
  </r>
  <r>
    <x v="1"/>
    <s v="1118423"/>
    <s v="351022"/>
    <x v="72"/>
    <s v="5595000"/>
    <n v="2015"/>
    <x v="3"/>
    <x v="72"/>
    <n v="0"/>
    <n v="0"/>
    <n v="0"/>
    <n v="0"/>
    <n v="0"/>
    <s v="N/A"/>
    <n v="0"/>
    <n v="0"/>
    <n v="0"/>
    <n v="0"/>
    <n v="0"/>
    <n v="0"/>
    <n v="0"/>
    <n v="0"/>
    <n v="0"/>
    <n v="0"/>
    <n v="0"/>
    <n v="0"/>
    <n v="0"/>
    <s v="HOUSING OPPORTUNITY FUND"/>
    <s v="HOF OPER HOMELESS PLNG ADM"/>
    <s v="HOMELESS HOUSING"/>
    <s v="FACILITIES MAINTENANCE AND OPERATIONS"/>
  </r>
  <r>
    <x v="1"/>
    <s v="1118423"/>
    <s v="351022"/>
    <x v="212"/>
    <s v="5595000"/>
    <n v="2015"/>
    <x v="3"/>
    <x v="211"/>
    <n v="0"/>
    <n v="0"/>
    <n v="0"/>
    <n v="0"/>
    <n v="0"/>
    <s v="N/A"/>
    <n v="0"/>
    <n v="0"/>
    <n v="0"/>
    <n v="0"/>
    <n v="0"/>
    <n v="0"/>
    <n v="0"/>
    <n v="0"/>
    <n v="0"/>
    <n v="0"/>
    <n v="0"/>
    <n v="0"/>
    <n v="0"/>
    <s v="HOUSING OPPORTUNITY FUND"/>
    <s v="HOF OPER HOMELESS PLNG ADM"/>
    <s v="HOMELESS HOUSING"/>
    <s v="FACILITIES MAINTENANCE AND OPERATIONS"/>
  </r>
  <r>
    <x v="1"/>
    <s v="1118423"/>
    <s v="351022"/>
    <x v="136"/>
    <s v="5595000"/>
    <n v="2015"/>
    <x v="3"/>
    <x v="136"/>
    <n v="0"/>
    <n v="0"/>
    <n v="0"/>
    <n v="0"/>
    <n v="0"/>
    <s v="N/A"/>
    <n v="0"/>
    <n v="0"/>
    <n v="0"/>
    <n v="0"/>
    <n v="0"/>
    <n v="0"/>
    <n v="0"/>
    <n v="0"/>
    <n v="0"/>
    <n v="0"/>
    <n v="0"/>
    <n v="0"/>
    <n v="0"/>
    <s v="HOUSING OPPORTUNITY FUND"/>
    <s v="HOF OPER HOMELESS PLNG ADM"/>
    <s v="HOMELESS HOUSING"/>
    <s v="FACILITIES MAINTENANCE AND OPERATIONS"/>
  </r>
  <r>
    <x v="1"/>
    <s v="1118423"/>
    <s v="351022"/>
    <x v="112"/>
    <s v="0000000"/>
    <n v="2015"/>
    <x v="3"/>
    <x v="112"/>
    <n v="0"/>
    <n v="0"/>
    <n v="298000"/>
    <n v="0"/>
    <n v="-298000"/>
    <s v="N/A"/>
    <n v="0"/>
    <n v="298000"/>
    <n v="37886"/>
    <n v="0"/>
    <n v="0"/>
    <n v="-37886"/>
    <n v="0"/>
    <n v="0"/>
    <n v="0"/>
    <n v="0"/>
    <n v="0"/>
    <n v="0"/>
    <n v="0"/>
    <s v="HOUSING OPPORTUNITY FUND"/>
    <s v="HOF OPER HOMELESS PLNG ADM"/>
    <s v="HOMELESS HOUSING"/>
    <s v="Default"/>
  </r>
  <r>
    <x v="1"/>
    <s v="1118423"/>
    <s v="351022"/>
    <x v="108"/>
    <s v="5592000"/>
    <n v="2015"/>
    <x v="3"/>
    <x v="108"/>
    <n v="0"/>
    <n v="0"/>
    <n v="0"/>
    <n v="0"/>
    <n v="0"/>
    <s v="N/A"/>
    <n v="0"/>
    <n v="0"/>
    <n v="0"/>
    <n v="0"/>
    <n v="0"/>
    <n v="0"/>
    <n v="0"/>
    <n v="0"/>
    <n v="0"/>
    <n v="0"/>
    <n v="0"/>
    <n v="0"/>
    <n v="0"/>
    <s v="HOUSING OPPORTUNITY FUND"/>
    <s v="HOF OPER HOMELESS PLNG ADM"/>
    <s v="HOMELESS HOUSING"/>
    <s v="HOUSING AND COMMUNITY SERVICES"/>
  </r>
  <r>
    <x v="1"/>
    <s v="1118423"/>
    <s v="351022"/>
    <x v="108"/>
    <s v="5595000"/>
    <n v="2015"/>
    <x v="3"/>
    <x v="108"/>
    <n v="0"/>
    <n v="0"/>
    <n v="0"/>
    <n v="0"/>
    <n v="0"/>
    <s v="N/A"/>
    <n v="0"/>
    <n v="0"/>
    <n v="0"/>
    <n v="0"/>
    <n v="0"/>
    <n v="0"/>
    <n v="0"/>
    <n v="0"/>
    <n v="0"/>
    <n v="0"/>
    <n v="0"/>
    <n v="0"/>
    <n v="0"/>
    <s v="HOUSING OPPORTUNITY FUND"/>
    <s v="HOF OPER HOMELESS PLNG ADM"/>
    <s v="HOMELESS HOUSING"/>
    <s v="FACILITIES MAINTENANCE AND OPERATIONS"/>
  </r>
  <r>
    <x v="1"/>
    <s v="1118423"/>
    <s v="351022"/>
    <x v="162"/>
    <s v="5595000"/>
    <n v="2015"/>
    <x v="3"/>
    <x v="161"/>
    <n v="0"/>
    <n v="0"/>
    <n v="0"/>
    <n v="0"/>
    <n v="0"/>
    <s v="N/A"/>
    <n v="0"/>
    <n v="0"/>
    <n v="0"/>
    <n v="0"/>
    <n v="0"/>
    <n v="0"/>
    <n v="0"/>
    <n v="0"/>
    <n v="0"/>
    <n v="0"/>
    <n v="0"/>
    <n v="0"/>
    <n v="0"/>
    <s v="HOUSING OPPORTUNITY FUND"/>
    <s v="HOF OPER HOMELESS PLNG ADM"/>
    <s v="HOMELESS HOUSING"/>
    <s v="FACILITIES MAINTENANCE AND OPERATIONS"/>
  </r>
  <r>
    <x v="1"/>
    <s v="1118423"/>
    <s v="351022"/>
    <x v="122"/>
    <s v="5595000"/>
    <n v="2015"/>
    <x v="3"/>
    <x v="122"/>
    <n v="0"/>
    <n v="0"/>
    <n v="0"/>
    <n v="0"/>
    <n v="0"/>
    <s v="N/A"/>
    <n v="0"/>
    <n v="0"/>
    <n v="0"/>
    <n v="0"/>
    <n v="0"/>
    <n v="0"/>
    <n v="0"/>
    <n v="0"/>
    <n v="0"/>
    <n v="0"/>
    <n v="0"/>
    <n v="0"/>
    <n v="0"/>
    <s v="HOUSING OPPORTUNITY FUND"/>
    <s v="HOF OPER HOMELESS PLNG ADM"/>
    <s v="HOMELESS HOUSING"/>
    <s v="FACILITIES MAINTENANCE AND OPERATIONS"/>
  </r>
  <r>
    <x v="1"/>
    <s v="1118423"/>
    <s v="351022"/>
    <x v="137"/>
    <s v="5595000"/>
    <n v="2015"/>
    <x v="3"/>
    <x v="137"/>
    <n v="0"/>
    <n v="0"/>
    <n v="0"/>
    <n v="0"/>
    <n v="0"/>
    <s v="N/A"/>
    <n v="0"/>
    <n v="0"/>
    <n v="0"/>
    <n v="0"/>
    <n v="0"/>
    <n v="0"/>
    <n v="0"/>
    <n v="0"/>
    <n v="0"/>
    <n v="0"/>
    <n v="0"/>
    <n v="0"/>
    <n v="0"/>
    <s v="HOUSING OPPORTUNITY FUND"/>
    <s v="HOF OPER HOMELESS PLNG ADM"/>
    <s v="HOMELESS HOUSING"/>
    <s v="FACILITIES MAINTENANCE AND OPERATIONS"/>
  </r>
  <r>
    <x v="1"/>
    <s v="1118423"/>
    <s v="351022"/>
    <x v="132"/>
    <s v="5595000"/>
    <n v="2015"/>
    <x v="3"/>
    <x v="132"/>
    <n v="0"/>
    <n v="0"/>
    <n v="0"/>
    <n v="0"/>
    <n v="0"/>
    <s v="N/A"/>
    <n v="0"/>
    <n v="0"/>
    <n v="0"/>
    <n v="0"/>
    <n v="0"/>
    <n v="0"/>
    <n v="0"/>
    <n v="0"/>
    <n v="0"/>
    <n v="0"/>
    <n v="0"/>
    <n v="0"/>
    <n v="0"/>
    <s v="HOUSING OPPORTUNITY FUND"/>
    <s v="HOF OPER HOMELESS PLNG ADM"/>
    <s v="HOMELESS HOUSING"/>
    <s v="FACILITIES MAINTENANCE AND OPERATIONS"/>
  </r>
  <r>
    <x v="1"/>
    <s v="1118423"/>
    <s v="351022"/>
    <x v="42"/>
    <s v="5595000"/>
    <n v="2015"/>
    <x v="3"/>
    <x v="42"/>
    <n v="0"/>
    <n v="0"/>
    <n v="0"/>
    <n v="0"/>
    <n v="0"/>
    <s v="N/A"/>
    <n v="0"/>
    <n v="0"/>
    <n v="0"/>
    <n v="0"/>
    <n v="0"/>
    <n v="0"/>
    <n v="0"/>
    <n v="0"/>
    <n v="0"/>
    <n v="0"/>
    <n v="0"/>
    <n v="0"/>
    <n v="0"/>
    <s v="HOUSING OPPORTUNITY FUND"/>
    <s v="HOF OPER HOMELESS PLNG ADM"/>
    <s v="HOMELESS HOUSING"/>
    <s v="FACILITIES MAINTENANCE AND OPERATIONS"/>
  </r>
  <r>
    <x v="1"/>
    <s v="1118423"/>
    <s v="351022"/>
    <x v="145"/>
    <s v="5595000"/>
    <n v="2015"/>
    <x v="3"/>
    <x v="145"/>
    <n v="0"/>
    <n v="0"/>
    <n v="0"/>
    <n v="0"/>
    <n v="0"/>
    <s v="N/A"/>
    <n v="0"/>
    <n v="0"/>
    <n v="0"/>
    <n v="0"/>
    <n v="0"/>
    <n v="0"/>
    <n v="0"/>
    <n v="0"/>
    <n v="0"/>
    <n v="0"/>
    <n v="0"/>
    <n v="0"/>
    <n v="0"/>
    <s v="HOUSING OPPORTUNITY FUND"/>
    <s v="HOF OPER HOMELESS PLNG ADM"/>
    <s v="HOMELESS HOUSING"/>
    <s v="FACILITIES MAINTENANCE AND OPERATIONS"/>
  </r>
  <r>
    <x v="1"/>
    <s v="1118423"/>
    <s v="351022"/>
    <x v="85"/>
    <s v="5595000"/>
    <n v="2015"/>
    <x v="3"/>
    <x v="85"/>
    <n v="0"/>
    <n v="0"/>
    <n v="0"/>
    <n v="0"/>
    <n v="0"/>
    <s v="N/A"/>
    <n v="0"/>
    <n v="0"/>
    <n v="0"/>
    <n v="0"/>
    <n v="0"/>
    <n v="0"/>
    <n v="0"/>
    <n v="0"/>
    <n v="0"/>
    <n v="0"/>
    <n v="0"/>
    <n v="0"/>
    <n v="0"/>
    <s v="HOUSING OPPORTUNITY FUND"/>
    <s v="HOF OPER HOMELESS PLNG ADM"/>
    <s v="HOMELESS HOUSING"/>
    <s v="FACILITIES MAINTENANCE AND OPERATIONS"/>
  </r>
  <r>
    <x v="1"/>
    <s v="1118423"/>
    <s v="351022"/>
    <x v="133"/>
    <s v="0000000"/>
    <n v="2015"/>
    <x v="3"/>
    <x v="133"/>
    <n v="0"/>
    <n v="0"/>
    <n v="37886"/>
    <n v="0"/>
    <n v="-37886"/>
    <s v="N/A"/>
    <n v="0"/>
    <n v="0"/>
    <n v="0"/>
    <n v="0"/>
    <n v="0"/>
    <n v="37886"/>
    <n v="0"/>
    <n v="0"/>
    <n v="0"/>
    <n v="0"/>
    <n v="0"/>
    <n v="0"/>
    <n v="0"/>
    <s v="HOUSING OPPORTUNITY FUND"/>
    <s v="HOF OPER HOMELESS PLNG ADM"/>
    <s v="HOMELESS HOUSING"/>
    <s v="Default"/>
  </r>
  <r>
    <x v="1"/>
    <s v="1118423"/>
    <s v="351022"/>
    <x v="110"/>
    <s v="5592000"/>
    <n v="2015"/>
    <x v="3"/>
    <x v="110"/>
    <n v="0"/>
    <n v="0"/>
    <n v="0"/>
    <n v="0"/>
    <n v="0"/>
    <s v="N/A"/>
    <n v="0"/>
    <n v="0"/>
    <n v="0"/>
    <n v="0"/>
    <n v="0"/>
    <n v="0"/>
    <n v="0"/>
    <n v="0"/>
    <n v="0"/>
    <n v="0"/>
    <n v="0"/>
    <n v="0"/>
    <n v="0"/>
    <s v="HOUSING OPPORTUNITY FUND"/>
    <s v="HOF OPER HOMELESS PLNG ADM"/>
    <s v="HOMELESS HOUSING"/>
    <s v="HOUSING AND COMMUNITY SERVICES"/>
  </r>
  <r>
    <x v="1"/>
    <s v="1118423"/>
    <s v="351022"/>
    <x v="110"/>
    <s v="5595000"/>
    <n v="2015"/>
    <x v="3"/>
    <x v="110"/>
    <n v="0"/>
    <n v="0"/>
    <n v="0"/>
    <n v="0"/>
    <n v="0"/>
    <s v="N/A"/>
    <n v="0"/>
    <n v="0"/>
    <n v="0"/>
    <n v="0"/>
    <n v="0"/>
    <n v="0"/>
    <n v="0"/>
    <n v="0"/>
    <n v="0"/>
    <n v="0"/>
    <n v="0"/>
    <n v="0"/>
    <n v="0"/>
    <s v="HOUSING OPPORTUNITY FUND"/>
    <s v="HOF OPER HOMELESS PLNG ADM"/>
    <s v="HOMELESS HOUSING"/>
    <s v="FACILITIES MAINTENANCE AND OPERATIONS"/>
  </r>
  <r>
    <x v="1"/>
    <s v="1118423"/>
    <s v="351022"/>
    <x v="53"/>
    <s v="5595000"/>
    <n v="2015"/>
    <x v="3"/>
    <x v="53"/>
    <n v="0"/>
    <n v="0"/>
    <n v="0"/>
    <n v="0"/>
    <n v="0"/>
    <s v="N/A"/>
    <n v="0"/>
    <n v="0"/>
    <n v="0"/>
    <n v="0"/>
    <n v="0"/>
    <n v="0"/>
    <n v="0"/>
    <n v="0"/>
    <n v="0"/>
    <n v="0"/>
    <n v="0"/>
    <n v="0"/>
    <n v="0"/>
    <s v="HOUSING OPPORTUNITY FUND"/>
    <s v="HOF OPER HOMELESS PLNG ADM"/>
    <s v="HOMELESS HOUSING"/>
    <s v="FACILITIES MAINTENANCE AND OPERATIONS"/>
  </r>
  <r>
    <x v="1"/>
    <s v="1118423"/>
    <s v="351022"/>
    <x v="54"/>
    <s v="5595000"/>
    <n v="2015"/>
    <x v="3"/>
    <x v="54"/>
    <n v="0"/>
    <n v="0"/>
    <n v="0"/>
    <n v="0"/>
    <n v="0"/>
    <s v="N/A"/>
    <n v="0"/>
    <n v="0"/>
    <n v="0"/>
    <n v="0"/>
    <n v="0"/>
    <n v="0"/>
    <n v="0"/>
    <n v="0"/>
    <n v="0"/>
    <n v="0"/>
    <n v="0"/>
    <n v="0"/>
    <n v="0"/>
    <s v="HOUSING OPPORTUNITY FUND"/>
    <s v="HOF OPER HOMELESS PLNG ADM"/>
    <s v="HOMELESS HOUSING"/>
    <s v="FACILITIES MAINTENANCE AND OPERATIONS"/>
  </r>
  <r>
    <x v="1"/>
    <s v="1118425"/>
    <s v="000000"/>
    <x v="19"/>
    <s v="0000000"/>
    <n v="2015"/>
    <x v="1"/>
    <x v="19"/>
    <n v="0"/>
    <n v="0"/>
    <n v="0"/>
    <n v="0"/>
    <n v="0"/>
    <s v="N/A"/>
    <n v="0"/>
    <n v="0"/>
    <n v="0"/>
    <n v="0"/>
    <n v="0"/>
    <n v="0"/>
    <n v="0"/>
    <n v="0"/>
    <n v="0"/>
    <n v="0"/>
    <n v="0"/>
    <n v="0"/>
    <n v="0"/>
    <s v="HOUSING OPPORTUNITY FUND"/>
    <s v="HOF OPER HOMELESS HSG ADMIN"/>
    <s v="DEFAULT"/>
    <s v="Default"/>
  </r>
  <r>
    <x v="1"/>
    <s v="1118425"/>
    <s v="351022"/>
    <x v="38"/>
    <s v="5592000"/>
    <n v="2015"/>
    <x v="3"/>
    <x v="38"/>
    <n v="0"/>
    <n v="0"/>
    <n v="39429.22"/>
    <n v="0"/>
    <n v="-39429.22"/>
    <s v="N/A"/>
    <n v="1023.16"/>
    <n v="315.90000000000003"/>
    <n v="0"/>
    <n v="2.4900000000000002"/>
    <n v="17399.150000000001"/>
    <n v="0"/>
    <n v="11239.86"/>
    <n v="1425.79"/>
    <n v="2773.46"/>
    <n v="1436.28"/>
    <n v="3073.6"/>
    <n v="739.53"/>
    <n v="0"/>
    <s v="HOUSING OPPORTUNITY FUND"/>
    <s v="HOF OPER HOMELESS HSG ADMIN"/>
    <s v="HOMELESS HOUSING"/>
    <s v="HOUSING AND COMMUNITY SERVICES"/>
  </r>
  <r>
    <x v="1"/>
    <s v="1118425"/>
    <s v="351022"/>
    <x v="38"/>
    <s v="5595000"/>
    <n v="2015"/>
    <x v="3"/>
    <x v="38"/>
    <n v="0"/>
    <n v="0"/>
    <n v="0"/>
    <n v="0"/>
    <n v="0"/>
    <s v="N/A"/>
    <n v="0"/>
    <n v="0"/>
    <n v="0"/>
    <n v="0"/>
    <n v="0"/>
    <n v="0"/>
    <n v="0"/>
    <n v="0"/>
    <n v="0"/>
    <n v="0"/>
    <n v="0"/>
    <n v="0"/>
    <n v="0"/>
    <s v="HOUSING OPPORTUNITY FUND"/>
    <s v="HOF OPER HOMELESS HSG ADMIN"/>
    <s v="HOMELESS HOUSING"/>
    <s v="FACILITIES MAINTENANCE AND OPERATIONS"/>
  </r>
  <r>
    <x v="1"/>
    <s v="1118425"/>
    <s v="351022"/>
    <x v="56"/>
    <s v="5592000"/>
    <n v="2015"/>
    <x v="3"/>
    <x v="56"/>
    <n v="0"/>
    <n v="0"/>
    <n v="0"/>
    <n v="0"/>
    <n v="0"/>
    <s v="N/A"/>
    <n v="0"/>
    <n v="0"/>
    <n v="0"/>
    <n v="0"/>
    <n v="0"/>
    <n v="0"/>
    <n v="0"/>
    <n v="0"/>
    <n v="0"/>
    <n v="0"/>
    <n v="0"/>
    <n v="0"/>
    <n v="0"/>
    <s v="HOUSING OPPORTUNITY FUND"/>
    <s v="HOF OPER HOMELESS HSG ADMIN"/>
    <s v="HOMELESS HOUSING"/>
    <s v="HOUSING AND COMMUNITY SERVICES"/>
  </r>
  <r>
    <x v="1"/>
    <s v="1118425"/>
    <s v="351022"/>
    <x v="56"/>
    <s v="5595000"/>
    <n v="2015"/>
    <x v="3"/>
    <x v="56"/>
    <n v="0"/>
    <n v="0"/>
    <n v="0"/>
    <n v="0"/>
    <n v="0"/>
    <s v="N/A"/>
    <n v="0"/>
    <n v="0"/>
    <n v="0"/>
    <n v="0"/>
    <n v="0"/>
    <n v="0"/>
    <n v="0"/>
    <n v="0"/>
    <n v="0"/>
    <n v="0"/>
    <n v="0"/>
    <n v="0"/>
    <n v="0"/>
    <s v="HOUSING OPPORTUNITY FUND"/>
    <s v="HOF OPER HOMELESS HSG ADMIN"/>
    <s v="HOMELESS HOUSING"/>
    <s v="FACILITIES MAINTENANCE AND OPERATIONS"/>
  </r>
  <r>
    <x v="1"/>
    <s v="1118425"/>
    <s v="351022"/>
    <x v="105"/>
    <s v="5592000"/>
    <n v="2015"/>
    <x v="3"/>
    <x v="105"/>
    <n v="0"/>
    <n v="0"/>
    <n v="0"/>
    <n v="0"/>
    <n v="0"/>
    <s v="N/A"/>
    <n v="0"/>
    <n v="0"/>
    <n v="0"/>
    <n v="0"/>
    <n v="0"/>
    <n v="0"/>
    <n v="0"/>
    <n v="0"/>
    <n v="0"/>
    <n v="0"/>
    <n v="0"/>
    <n v="0"/>
    <n v="0"/>
    <s v="HOUSING OPPORTUNITY FUND"/>
    <s v="HOF OPER HOMELESS HSG ADMIN"/>
    <s v="HOMELESS HOUSING"/>
    <s v="HOUSING AND COMMUNITY SERVICES"/>
  </r>
  <r>
    <x v="1"/>
    <s v="1118425"/>
    <s v="351022"/>
    <x v="105"/>
    <s v="5595000"/>
    <n v="2015"/>
    <x v="3"/>
    <x v="105"/>
    <n v="0"/>
    <n v="0"/>
    <n v="0"/>
    <n v="0"/>
    <n v="0"/>
    <s v="N/A"/>
    <n v="0"/>
    <n v="0"/>
    <n v="0"/>
    <n v="0"/>
    <n v="0"/>
    <n v="0"/>
    <n v="0"/>
    <n v="0"/>
    <n v="0"/>
    <n v="0"/>
    <n v="0"/>
    <n v="0"/>
    <n v="0"/>
    <s v="HOUSING OPPORTUNITY FUND"/>
    <s v="HOF OPER HOMELESS HSG ADMIN"/>
    <s v="HOMELESS HOUSING"/>
    <s v="FACILITIES MAINTENANCE AND OPERATIONS"/>
  </r>
  <r>
    <x v="1"/>
    <s v="1118425"/>
    <s v="351022"/>
    <x v="70"/>
    <s v="5592000"/>
    <n v="2015"/>
    <x v="3"/>
    <x v="70"/>
    <n v="0"/>
    <n v="0"/>
    <n v="2901.08"/>
    <n v="0"/>
    <n v="-2901.08"/>
    <s v="N/A"/>
    <n v="0"/>
    <n v="0"/>
    <n v="676.42"/>
    <n v="0"/>
    <n v="825.58"/>
    <n v="213.02"/>
    <n v="0"/>
    <n v="0"/>
    <n v="0"/>
    <n v="731.94"/>
    <n v="0"/>
    <n v="454.12"/>
    <n v="0"/>
    <s v="HOUSING OPPORTUNITY FUND"/>
    <s v="HOF OPER HOMELESS HSG ADMIN"/>
    <s v="HOMELESS HOUSING"/>
    <s v="HOUSING AND COMMUNITY SERVICES"/>
  </r>
  <r>
    <x v="1"/>
    <s v="1118425"/>
    <s v="351022"/>
    <x v="70"/>
    <s v="5595000"/>
    <n v="2015"/>
    <x v="3"/>
    <x v="70"/>
    <n v="0"/>
    <n v="0"/>
    <n v="0"/>
    <n v="0"/>
    <n v="0"/>
    <s v="N/A"/>
    <n v="0"/>
    <n v="0"/>
    <n v="0"/>
    <n v="0"/>
    <n v="0"/>
    <n v="0"/>
    <n v="0"/>
    <n v="0"/>
    <n v="0"/>
    <n v="0"/>
    <n v="0"/>
    <n v="0"/>
    <n v="0"/>
    <s v="HOUSING OPPORTUNITY FUND"/>
    <s v="HOF OPER HOMELESS HSG ADMIN"/>
    <s v="HOMELESS HOUSING"/>
    <s v="FACILITIES MAINTENANCE AND OPERATIONS"/>
  </r>
  <r>
    <x v="1"/>
    <s v="1118425"/>
    <s v="351022"/>
    <x v="71"/>
    <s v="5592000"/>
    <n v="2015"/>
    <x v="3"/>
    <x v="71"/>
    <n v="0"/>
    <n v="0"/>
    <n v="3005.81"/>
    <n v="0"/>
    <n v="-3005.81"/>
    <s v="N/A"/>
    <n v="0"/>
    <n v="0"/>
    <n v="161.75"/>
    <n v="0"/>
    <n v="275.85000000000002"/>
    <n v="67.47"/>
    <n v="0"/>
    <n v="0"/>
    <n v="0"/>
    <n v="2242.08"/>
    <n v="0"/>
    <n v="258.66000000000003"/>
    <n v="0"/>
    <s v="HOUSING OPPORTUNITY FUND"/>
    <s v="HOF OPER HOMELESS HSG ADMIN"/>
    <s v="HOMELESS HOUSING"/>
    <s v="HOUSING AND COMMUNITY SERVICES"/>
  </r>
  <r>
    <x v="1"/>
    <s v="1118425"/>
    <s v="351022"/>
    <x v="71"/>
    <s v="5595000"/>
    <n v="2015"/>
    <x v="3"/>
    <x v="71"/>
    <n v="0"/>
    <n v="0"/>
    <n v="0"/>
    <n v="0"/>
    <n v="0"/>
    <s v="N/A"/>
    <n v="0"/>
    <n v="0"/>
    <n v="0"/>
    <n v="0"/>
    <n v="0"/>
    <n v="0"/>
    <n v="0"/>
    <n v="0"/>
    <n v="0"/>
    <n v="0"/>
    <n v="0"/>
    <n v="0"/>
    <n v="0"/>
    <s v="HOUSING OPPORTUNITY FUND"/>
    <s v="HOF OPER HOMELESS HSG ADMIN"/>
    <s v="HOMELESS HOUSING"/>
    <s v="FACILITIES MAINTENANCE AND OPERATIONS"/>
  </r>
  <r>
    <x v="1"/>
    <s v="1118425"/>
    <s v="351022"/>
    <x v="72"/>
    <s v="5592000"/>
    <n v="2015"/>
    <x v="3"/>
    <x v="72"/>
    <n v="0"/>
    <n v="0"/>
    <n v="1891.32"/>
    <n v="0"/>
    <n v="-1891.32"/>
    <s v="N/A"/>
    <n v="0"/>
    <n v="0"/>
    <n v="203.13"/>
    <n v="0"/>
    <n v="331.81"/>
    <n v="81.14"/>
    <n v="0"/>
    <n v="0"/>
    <n v="0"/>
    <n v="890.94"/>
    <n v="0"/>
    <n v="384.3"/>
    <n v="0"/>
    <s v="HOUSING OPPORTUNITY FUND"/>
    <s v="HOF OPER HOMELESS HSG ADMIN"/>
    <s v="HOMELESS HOUSING"/>
    <s v="HOUSING AND COMMUNITY SERVICES"/>
  </r>
  <r>
    <x v="1"/>
    <s v="1118425"/>
    <s v="351022"/>
    <x v="72"/>
    <s v="5595000"/>
    <n v="2015"/>
    <x v="3"/>
    <x v="72"/>
    <n v="0"/>
    <n v="0"/>
    <n v="0"/>
    <n v="0"/>
    <n v="0"/>
    <s v="N/A"/>
    <n v="0"/>
    <n v="0"/>
    <n v="0"/>
    <n v="0"/>
    <n v="0"/>
    <n v="0"/>
    <n v="0"/>
    <n v="0"/>
    <n v="0"/>
    <n v="0"/>
    <n v="0"/>
    <n v="0"/>
    <n v="0"/>
    <s v="HOUSING OPPORTUNITY FUND"/>
    <s v="HOF OPER HOMELESS HSG ADMIN"/>
    <s v="HOMELESS HOUSING"/>
    <s v="FACILITIES MAINTENANCE AND OPERATIONS"/>
  </r>
  <r>
    <x v="1"/>
    <s v="1118425"/>
    <s v="351022"/>
    <x v="74"/>
    <s v="5592000"/>
    <n v="2015"/>
    <x v="3"/>
    <x v="74"/>
    <n v="0"/>
    <n v="0"/>
    <n v="1402.39"/>
    <n v="0"/>
    <n v="-1402.39"/>
    <s v="N/A"/>
    <n v="0"/>
    <n v="0"/>
    <n v="0"/>
    <n v="0"/>
    <n v="459.32"/>
    <n v="315.5"/>
    <n v="0"/>
    <n v="193.18"/>
    <n v="0"/>
    <n v="58.910000000000004"/>
    <n v="244.07"/>
    <n v="131.41"/>
    <n v="0"/>
    <s v="HOUSING OPPORTUNITY FUND"/>
    <s v="HOF OPER HOMELESS HSG ADMIN"/>
    <s v="HOMELESS HOUSING"/>
    <s v="HOUSING AND COMMUNITY SERVICES"/>
  </r>
  <r>
    <x v="1"/>
    <s v="1118425"/>
    <s v="351022"/>
    <x v="74"/>
    <s v="5595000"/>
    <n v="2015"/>
    <x v="3"/>
    <x v="74"/>
    <n v="0"/>
    <n v="0"/>
    <n v="0"/>
    <n v="0"/>
    <n v="0"/>
    <s v="N/A"/>
    <n v="0"/>
    <n v="0"/>
    <n v="0"/>
    <n v="0"/>
    <n v="0"/>
    <n v="0"/>
    <n v="0"/>
    <n v="0"/>
    <n v="0"/>
    <n v="0"/>
    <n v="0"/>
    <n v="0"/>
    <n v="0"/>
    <s v="HOUSING OPPORTUNITY FUND"/>
    <s v="HOF OPER HOMELESS HSG ADMIN"/>
    <s v="HOMELESS HOUSING"/>
    <s v="FACILITIES MAINTENANCE AND OPERATIONS"/>
  </r>
  <r>
    <x v="1"/>
    <s v="1118425"/>
    <s v="351022"/>
    <x v="149"/>
    <s v="5595000"/>
    <n v="2015"/>
    <x v="3"/>
    <x v="148"/>
    <n v="0"/>
    <n v="0"/>
    <n v="0"/>
    <n v="0"/>
    <n v="0"/>
    <s v="N/A"/>
    <n v="0"/>
    <n v="0"/>
    <n v="0"/>
    <n v="0"/>
    <n v="0"/>
    <n v="0"/>
    <n v="0"/>
    <n v="0"/>
    <n v="0"/>
    <n v="0"/>
    <n v="0"/>
    <n v="0"/>
    <n v="0"/>
    <s v="HOUSING OPPORTUNITY FUND"/>
    <s v="HOF OPER HOMELESS HSG ADMIN"/>
    <s v="HOMELESS HOUSING"/>
    <s v="FACILITIES MAINTENANCE AND OPERATIONS"/>
  </r>
  <r>
    <x v="1"/>
    <s v="1118425"/>
    <s v="351022"/>
    <x v="161"/>
    <s v="5595000"/>
    <n v="2015"/>
    <x v="3"/>
    <x v="160"/>
    <n v="0"/>
    <n v="0"/>
    <n v="0"/>
    <n v="0"/>
    <n v="0"/>
    <s v="N/A"/>
    <n v="0"/>
    <n v="0"/>
    <n v="0"/>
    <n v="0"/>
    <n v="0"/>
    <n v="0"/>
    <n v="0"/>
    <n v="0"/>
    <n v="0"/>
    <n v="0"/>
    <n v="0"/>
    <n v="0"/>
    <n v="0"/>
    <s v="HOUSING OPPORTUNITY FUND"/>
    <s v="HOF OPER HOMELESS HSG ADMIN"/>
    <s v="HOMELESS HOUSING"/>
    <s v="FACILITIES MAINTENANCE AND OPERATIONS"/>
  </r>
  <r>
    <x v="1"/>
    <s v="1118425"/>
    <s v="351022"/>
    <x v="167"/>
    <s v="5595000"/>
    <n v="2015"/>
    <x v="3"/>
    <x v="166"/>
    <n v="0"/>
    <n v="0"/>
    <n v="0"/>
    <n v="0"/>
    <n v="0"/>
    <s v="N/A"/>
    <n v="0"/>
    <n v="0"/>
    <n v="0"/>
    <n v="0"/>
    <n v="0"/>
    <n v="0"/>
    <n v="0"/>
    <n v="0"/>
    <n v="0"/>
    <n v="0"/>
    <n v="0"/>
    <n v="0"/>
    <n v="0"/>
    <s v="HOUSING OPPORTUNITY FUND"/>
    <s v="HOF OPER HOMELESS HSG ADMIN"/>
    <s v="HOMELESS HOUSING"/>
    <s v="FACILITIES MAINTENANCE AND OPERATIONS"/>
  </r>
  <r>
    <x v="1"/>
    <s v="1118425"/>
    <s v="351022"/>
    <x v="154"/>
    <s v="5592000"/>
    <n v="2015"/>
    <x v="3"/>
    <x v="153"/>
    <n v="0"/>
    <n v="0"/>
    <n v="497.16"/>
    <n v="0"/>
    <n v="-497.16"/>
    <s v="N/A"/>
    <n v="0"/>
    <n v="0"/>
    <n v="0"/>
    <n v="0"/>
    <n v="0"/>
    <n v="0"/>
    <n v="0"/>
    <n v="0"/>
    <n v="0"/>
    <n v="57.84"/>
    <n v="73.31"/>
    <n v="366.01"/>
    <n v="0"/>
    <s v="HOUSING OPPORTUNITY FUND"/>
    <s v="HOF OPER HOMELESS HSG ADMIN"/>
    <s v="HOMELESS HOUSING"/>
    <s v="HOUSING AND COMMUNITY SERVICES"/>
  </r>
  <r>
    <x v="1"/>
    <s v="1118425"/>
    <s v="351022"/>
    <x v="154"/>
    <s v="5595000"/>
    <n v="2015"/>
    <x v="3"/>
    <x v="153"/>
    <n v="0"/>
    <n v="0"/>
    <n v="0"/>
    <n v="0"/>
    <n v="0"/>
    <s v="N/A"/>
    <n v="0"/>
    <n v="0"/>
    <n v="0"/>
    <n v="0"/>
    <n v="0"/>
    <n v="0"/>
    <n v="0"/>
    <n v="0"/>
    <n v="0"/>
    <n v="0"/>
    <n v="0"/>
    <n v="0"/>
    <n v="0"/>
    <s v="HOUSING OPPORTUNITY FUND"/>
    <s v="HOF OPER HOMELESS HSG ADMIN"/>
    <s v="HOMELESS HOUSING"/>
    <s v="FACILITIES MAINTENANCE AND OPERATIONS"/>
  </r>
  <r>
    <x v="1"/>
    <s v="1118425"/>
    <s v="351022"/>
    <x v="129"/>
    <s v="5592000"/>
    <n v="2015"/>
    <x v="3"/>
    <x v="129"/>
    <n v="0"/>
    <n v="0"/>
    <n v="35.61"/>
    <n v="0"/>
    <n v="-35.61"/>
    <s v="N/A"/>
    <n v="0"/>
    <n v="0"/>
    <n v="0"/>
    <n v="0"/>
    <n v="0"/>
    <n v="0"/>
    <n v="0"/>
    <n v="0"/>
    <n v="0"/>
    <n v="0"/>
    <n v="0"/>
    <n v="35.61"/>
    <n v="0"/>
    <s v="HOUSING OPPORTUNITY FUND"/>
    <s v="HOF OPER HOMELESS HSG ADMIN"/>
    <s v="HOMELESS HOUSING"/>
    <s v="HOUSING AND COMMUNITY SERVICES"/>
  </r>
  <r>
    <x v="1"/>
    <s v="1118425"/>
    <s v="351022"/>
    <x v="129"/>
    <s v="5595000"/>
    <n v="2015"/>
    <x v="3"/>
    <x v="129"/>
    <n v="0"/>
    <n v="0"/>
    <n v="0"/>
    <n v="0"/>
    <n v="0"/>
    <s v="N/A"/>
    <n v="0"/>
    <n v="0"/>
    <n v="0"/>
    <n v="0"/>
    <n v="0"/>
    <n v="0"/>
    <n v="0"/>
    <n v="0"/>
    <n v="0"/>
    <n v="0"/>
    <n v="0"/>
    <n v="0"/>
    <n v="0"/>
    <s v="HOUSING OPPORTUNITY FUND"/>
    <s v="HOF OPER HOMELESS HSG ADMIN"/>
    <s v="HOMELESS HOUSING"/>
    <s v="FACILITIES MAINTENANCE AND OPERATIONS"/>
  </r>
  <r>
    <x v="1"/>
    <s v="1118425"/>
    <s v="351022"/>
    <x v="119"/>
    <s v="5592000"/>
    <n v="2015"/>
    <x v="3"/>
    <x v="119"/>
    <n v="0"/>
    <n v="0"/>
    <n v="46.230000000000004"/>
    <n v="0"/>
    <n v="-46.230000000000004"/>
    <s v="N/A"/>
    <n v="46.230000000000004"/>
    <n v="0"/>
    <n v="0"/>
    <n v="0"/>
    <n v="0"/>
    <n v="0"/>
    <n v="0"/>
    <n v="0"/>
    <n v="0"/>
    <n v="0"/>
    <n v="0"/>
    <n v="0"/>
    <n v="0"/>
    <s v="HOUSING OPPORTUNITY FUND"/>
    <s v="HOF OPER HOMELESS HSG ADMIN"/>
    <s v="HOMELESS HOUSING"/>
    <s v="HOUSING AND COMMUNITY SERVICES"/>
  </r>
  <r>
    <x v="1"/>
    <s v="1118425"/>
    <s v="351022"/>
    <x v="119"/>
    <s v="5595000"/>
    <n v="2015"/>
    <x v="3"/>
    <x v="119"/>
    <n v="0"/>
    <n v="0"/>
    <n v="0"/>
    <n v="0"/>
    <n v="0"/>
    <s v="N/A"/>
    <n v="0"/>
    <n v="0"/>
    <n v="0"/>
    <n v="0"/>
    <n v="0"/>
    <n v="0"/>
    <n v="0"/>
    <n v="0"/>
    <n v="0"/>
    <n v="0"/>
    <n v="0"/>
    <n v="0"/>
    <n v="0"/>
    <s v="HOUSING OPPORTUNITY FUND"/>
    <s v="HOF OPER HOMELESS HSG ADMIN"/>
    <s v="HOMELESS HOUSING"/>
    <s v="FACILITIES MAINTENANCE AND OPERATIONS"/>
  </r>
  <r>
    <x v="1"/>
    <s v="1118425"/>
    <s v="351022"/>
    <x v="153"/>
    <s v="5592000"/>
    <n v="2015"/>
    <x v="3"/>
    <x v="152"/>
    <n v="0"/>
    <n v="0"/>
    <n v="203.28"/>
    <n v="0"/>
    <n v="-203.28"/>
    <s v="N/A"/>
    <n v="0"/>
    <n v="0"/>
    <n v="0"/>
    <n v="0"/>
    <n v="0"/>
    <n v="0"/>
    <n v="0"/>
    <n v="0"/>
    <n v="0"/>
    <n v="0"/>
    <n v="110.21000000000001"/>
    <n v="93.070000000000007"/>
    <n v="0"/>
    <s v="HOUSING OPPORTUNITY FUND"/>
    <s v="HOF OPER HOMELESS HSG ADMIN"/>
    <s v="HOMELESS HOUSING"/>
    <s v="HOUSING AND COMMUNITY SERVICES"/>
  </r>
  <r>
    <x v="1"/>
    <s v="1118425"/>
    <s v="351022"/>
    <x v="150"/>
    <s v="5592000"/>
    <n v="2015"/>
    <x v="3"/>
    <x v="149"/>
    <n v="0"/>
    <n v="0"/>
    <n v="81"/>
    <n v="0"/>
    <n v="-81"/>
    <s v="N/A"/>
    <n v="0"/>
    <n v="0"/>
    <n v="0"/>
    <n v="0"/>
    <n v="0"/>
    <n v="0"/>
    <n v="0"/>
    <n v="0"/>
    <n v="0"/>
    <n v="81"/>
    <n v="0"/>
    <n v="0"/>
    <n v="0"/>
    <s v="HOUSING OPPORTUNITY FUND"/>
    <s v="HOF OPER HOMELESS HSG ADMIN"/>
    <s v="HOMELESS HOUSING"/>
    <s v="HOUSING AND COMMUNITY SERVICES"/>
  </r>
  <r>
    <x v="1"/>
    <s v="1118425"/>
    <s v="351022"/>
    <x v="151"/>
    <s v="5595000"/>
    <n v="2015"/>
    <x v="3"/>
    <x v="150"/>
    <n v="0"/>
    <n v="0"/>
    <n v="0"/>
    <n v="0"/>
    <n v="0"/>
    <s v="N/A"/>
    <n v="0"/>
    <n v="0"/>
    <n v="0"/>
    <n v="0"/>
    <n v="0"/>
    <n v="0"/>
    <n v="0"/>
    <n v="0"/>
    <n v="0"/>
    <n v="0"/>
    <n v="0"/>
    <n v="0"/>
    <n v="0"/>
    <s v="HOUSING OPPORTUNITY FUND"/>
    <s v="HOF OPER HOMELESS HSG ADMIN"/>
    <s v="HOMELESS HOUSING"/>
    <s v="FACILITIES MAINTENANCE AND OPERATIONS"/>
  </r>
  <r>
    <x v="1"/>
    <s v="1118425"/>
    <s v="351022"/>
    <x v="36"/>
    <s v="5592000"/>
    <n v="2015"/>
    <x v="3"/>
    <x v="36"/>
    <n v="0"/>
    <n v="0"/>
    <n v="184.29"/>
    <n v="0"/>
    <n v="-184.29"/>
    <s v="N/A"/>
    <n v="0"/>
    <n v="0"/>
    <n v="0"/>
    <n v="0"/>
    <n v="0"/>
    <n v="0"/>
    <n v="0"/>
    <n v="0"/>
    <n v="0"/>
    <n v="0"/>
    <n v="0"/>
    <n v="184.29"/>
    <n v="0"/>
    <s v="HOUSING OPPORTUNITY FUND"/>
    <s v="HOF OPER HOMELESS HSG ADMIN"/>
    <s v="HOMELESS HOUSING"/>
    <s v="HOUSING AND COMMUNITY SERVICES"/>
  </r>
  <r>
    <x v="1"/>
    <s v="1118425"/>
    <s v="351022"/>
    <x v="41"/>
    <s v="5590000"/>
    <n v="2015"/>
    <x v="3"/>
    <x v="41"/>
    <n v="0"/>
    <n v="0"/>
    <n v="835.71"/>
    <n v="0"/>
    <n v="-835.71"/>
    <s v="N/A"/>
    <n v="0"/>
    <n v="0"/>
    <n v="0"/>
    <n v="0"/>
    <n v="0"/>
    <n v="0"/>
    <n v="835.71"/>
    <n v="0"/>
    <n v="0"/>
    <n v="0"/>
    <n v="0"/>
    <n v="0"/>
    <n v="0"/>
    <s v="HOUSING OPPORTUNITY FUND"/>
    <s v="HOF OPER HOMELESS HSG ADMIN"/>
    <s v="HOMELESS HOUSING"/>
    <s v="HOUSING AND COMMUNITY DEVELOPMENT"/>
  </r>
  <r>
    <x v="1"/>
    <s v="1118425"/>
    <s v="351022"/>
    <x v="41"/>
    <s v="5592000"/>
    <n v="2015"/>
    <x v="3"/>
    <x v="41"/>
    <n v="0"/>
    <n v="0"/>
    <n v="-75"/>
    <n v="0"/>
    <n v="75"/>
    <s v="N/A"/>
    <n v="0"/>
    <n v="0"/>
    <n v="0"/>
    <n v="-150"/>
    <n v="0"/>
    <n v="0"/>
    <n v="0"/>
    <n v="0"/>
    <n v="75"/>
    <n v="0"/>
    <n v="0"/>
    <n v="0"/>
    <n v="0"/>
    <s v="HOUSING OPPORTUNITY FUND"/>
    <s v="HOF OPER HOMELESS HSG ADMIN"/>
    <s v="HOMELESS HOUSING"/>
    <s v="HOUSING AND COMMUNITY SERVICES"/>
  </r>
  <r>
    <x v="1"/>
    <s v="1118425"/>
    <s v="351022"/>
    <x v="41"/>
    <s v="5595000"/>
    <n v="2015"/>
    <x v="3"/>
    <x v="41"/>
    <n v="0"/>
    <n v="0"/>
    <n v="0"/>
    <n v="0"/>
    <n v="0"/>
    <s v="N/A"/>
    <n v="0"/>
    <n v="0"/>
    <n v="0"/>
    <n v="0"/>
    <n v="0"/>
    <n v="0"/>
    <n v="0"/>
    <n v="0"/>
    <n v="0"/>
    <n v="0"/>
    <n v="0"/>
    <n v="0"/>
    <n v="0"/>
    <s v="HOUSING OPPORTUNITY FUND"/>
    <s v="HOF OPER HOMELESS HSG ADMIN"/>
    <s v="HOMELESS HOUSING"/>
    <s v="FACILITIES MAINTENANCE AND OPERATIONS"/>
  </r>
  <r>
    <x v="1"/>
    <s v="1118425"/>
    <s v="351022"/>
    <x v="136"/>
    <s v="5592000"/>
    <n v="2015"/>
    <x v="3"/>
    <x v="136"/>
    <n v="0"/>
    <n v="0"/>
    <n v="10306.960000000001"/>
    <n v="0"/>
    <n v="-10306.960000000001"/>
    <s v="N/A"/>
    <n v="0"/>
    <n v="0"/>
    <n v="0"/>
    <n v="67.95"/>
    <n v="2280.1"/>
    <n v="0"/>
    <n v="5574.83"/>
    <n v="0"/>
    <n v="2384.08"/>
    <n v="0"/>
    <n v="0"/>
    <n v="0"/>
    <n v="0"/>
    <s v="HOUSING OPPORTUNITY FUND"/>
    <s v="HOF OPER HOMELESS HSG ADMIN"/>
    <s v="HOMELESS HOUSING"/>
    <s v="HOUSING AND COMMUNITY SERVICES"/>
  </r>
  <r>
    <x v="1"/>
    <s v="1118425"/>
    <s v="351022"/>
    <x v="136"/>
    <s v="5595000"/>
    <n v="2015"/>
    <x v="3"/>
    <x v="136"/>
    <n v="0"/>
    <n v="0"/>
    <n v="0"/>
    <n v="0"/>
    <n v="0"/>
    <s v="N/A"/>
    <n v="0"/>
    <n v="0"/>
    <n v="0"/>
    <n v="0"/>
    <n v="0"/>
    <n v="0"/>
    <n v="0"/>
    <n v="0"/>
    <n v="0"/>
    <n v="0"/>
    <n v="0"/>
    <n v="0"/>
    <n v="0"/>
    <s v="HOUSING OPPORTUNITY FUND"/>
    <s v="HOF OPER HOMELESS HSG ADMIN"/>
    <s v="HOMELESS HOUSING"/>
    <s v="FACILITIES MAINTENANCE AND OPERATIONS"/>
  </r>
  <r>
    <x v="1"/>
    <s v="1118425"/>
    <s v="351022"/>
    <x v="112"/>
    <s v="5592000"/>
    <n v="2015"/>
    <x v="3"/>
    <x v="112"/>
    <n v="0"/>
    <n v="0"/>
    <n v="1216.93"/>
    <n v="0"/>
    <n v="-1216.93"/>
    <s v="N/A"/>
    <n v="0"/>
    <n v="0"/>
    <n v="0"/>
    <n v="0"/>
    <n v="0"/>
    <n v="0"/>
    <n v="0"/>
    <n v="0"/>
    <n v="0"/>
    <n v="0"/>
    <n v="1158"/>
    <n v="58.93"/>
    <n v="0"/>
    <s v="HOUSING OPPORTUNITY FUND"/>
    <s v="HOF OPER HOMELESS HSG ADMIN"/>
    <s v="HOMELESS HOUSING"/>
    <s v="HOUSING AND COMMUNITY SERVICES"/>
  </r>
  <r>
    <x v="1"/>
    <s v="1118425"/>
    <s v="351022"/>
    <x v="108"/>
    <s v="5590000"/>
    <n v="2015"/>
    <x v="3"/>
    <x v="108"/>
    <n v="0"/>
    <n v="0"/>
    <n v="1158"/>
    <n v="0"/>
    <n v="-1158"/>
    <s v="N/A"/>
    <n v="0"/>
    <n v="0"/>
    <n v="0"/>
    <n v="0"/>
    <n v="0"/>
    <n v="0"/>
    <n v="1158"/>
    <n v="0"/>
    <n v="0"/>
    <n v="0"/>
    <n v="0"/>
    <n v="0"/>
    <n v="0"/>
    <s v="HOUSING OPPORTUNITY FUND"/>
    <s v="HOF OPER HOMELESS HSG ADMIN"/>
    <s v="HOMELESS HOUSING"/>
    <s v="HOUSING AND COMMUNITY DEVELOPMENT"/>
  </r>
  <r>
    <x v="1"/>
    <s v="1118425"/>
    <s v="351022"/>
    <x v="108"/>
    <s v="5592000"/>
    <n v="2015"/>
    <x v="3"/>
    <x v="108"/>
    <n v="0"/>
    <n v="0"/>
    <n v="526756.86"/>
    <n v="0"/>
    <n v="-526756.86"/>
    <s v="N/A"/>
    <n v="0"/>
    <n v="0"/>
    <n v="0"/>
    <n v="0"/>
    <n v="0"/>
    <n v="0"/>
    <n v="0"/>
    <n v="0"/>
    <n v="0"/>
    <n v="0"/>
    <n v="-1158"/>
    <n v="527914.86"/>
    <n v="0"/>
    <s v="HOUSING OPPORTUNITY FUND"/>
    <s v="HOF OPER HOMELESS HSG ADMIN"/>
    <s v="HOMELESS HOUSING"/>
    <s v="HOUSING AND COMMUNITY SERVICES"/>
  </r>
  <r>
    <x v="1"/>
    <s v="1118425"/>
    <s v="351022"/>
    <x v="108"/>
    <s v="5595000"/>
    <n v="2015"/>
    <x v="3"/>
    <x v="108"/>
    <n v="0"/>
    <n v="0"/>
    <n v="0"/>
    <n v="0"/>
    <n v="0"/>
    <s v="N/A"/>
    <n v="0"/>
    <n v="0"/>
    <n v="0"/>
    <n v="0"/>
    <n v="0"/>
    <n v="0"/>
    <n v="0"/>
    <n v="0"/>
    <n v="0"/>
    <n v="0"/>
    <n v="0"/>
    <n v="0"/>
    <n v="0"/>
    <s v="HOUSING OPPORTUNITY FUND"/>
    <s v="HOF OPER HOMELESS HSG ADMIN"/>
    <s v="HOMELESS HOUSING"/>
    <s v="FACILITIES MAINTENANCE AND OPERATIONS"/>
  </r>
  <r>
    <x v="1"/>
    <s v="1118425"/>
    <s v="351022"/>
    <x v="141"/>
    <s v="5592000"/>
    <n v="2015"/>
    <x v="3"/>
    <x v="141"/>
    <n v="0"/>
    <n v="0"/>
    <n v="271.05"/>
    <n v="0"/>
    <n v="-271.05"/>
    <s v="N/A"/>
    <n v="0"/>
    <n v="0"/>
    <n v="0"/>
    <n v="6.68"/>
    <n v="0"/>
    <n v="0"/>
    <n v="1.84"/>
    <n v="0"/>
    <n v="49.38"/>
    <n v="0.97"/>
    <n v="0"/>
    <n v="212.18"/>
    <n v="0"/>
    <s v="HOUSING OPPORTUNITY FUND"/>
    <s v="HOF OPER HOMELESS HSG ADMIN"/>
    <s v="HOMELESS HOUSING"/>
    <s v="HOUSING AND COMMUNITY SERVICES"/>
  </r>
  <r>
    <x v="1"/>
    <s v="1118425"/>
    <s v="351022"/>
    <x v="141"/>
    <s v="5595000"/>
    <n v="2015"/>
    <x v="3"/>
    <x v="141"/>
    <n v="0"/>
    <n v="0"/>
    <n v="0"/>
    <n v="0"/>
    <n v="0"/>
    <s v="N/A"/>
    <n v="0"/>
    <n v="0"/>
    <n v="0"/>
    <n v="0"/>
    <n v="0"/>
    <n v="0"/>
    <n v="0"/>
    <n v="0"/>
    <n v="0"/>
    <n v="0"/>
    <n v="0"/>
    <n v="0"/>
    <n v="0"/>
    <s v="HOUSING OPPORTUNITY FUND"/>
    <s v="HOF OPER HOMELESS HSG ADMIN"/>
    <s v="HOMELESS HOUSING"/>
    <s v="FACILITIES MAINTENANCE AND OPERATIONS"/>
  </r>
  <r>
    <x v="1"/>
    <s v="1118425"/>
    <s v="351022"/>
    <x v="162"/>
    <s v="5592000"/>
    <n v="2015"/>
    <x v="3"/>
    <x v="161"/>
    <n v="0"/>
    <n v="0"/>
    <n v="442.36"/>
    <n v="0"/>
    <n v="-442.36"/>
    <s v="N/A"/>
    <n v="0"/>
    <n v="0"/>
    <n v="0"/>
    <n v="0"/>
    <n v="0"/>
    <n v="0"/>
    <n v="0"/>
    <n v="0"/>
    <n v="0"/>
    <n v="0"/>
    <n v="353.86"/>
    <n v="88.5"/>
    <n v="0"/>
    <s v="HOUSING OPPORTUNITY FUND"/>
    <s v="HOF OPER HOMELESS HSG ADMIN"/>
    <s v="HOMELESS HOUSING"/>
    <s v="HOUSING AND COMMUNITY SERVICES"/>
  </r>
  <r>
    <x v="1"/>
    <s v="1118425"/>
    <s v="351022"/>
    <x v="162"/>
    <s v="5595000"/>
    <n v="2015"/>
    <x v="3"/>
    <x v="161"/>
    <n v="0"/>
    <n v="0"/>
    <n v="136.83000000000001"/>
    <n v="0"/>
    <n v="-136.83000000000001"/>
    <s v="N/A"/>
    <n v="136.83000000000001"/>
    <n v="0"/>
    <n v="0"/>
    <n v="0"/>
    <n v="0"/>
    <n v="0"/>
    <n v="0"/>
    <n v="0"/>
    <n v="0"/>
    <n v="0"/>
    <n v="0"/>
    <n v="0"/>
    <n v="0"/>
    <s v="HOUSING OPPORTUNITY FUND"/>
    <s v="HOF OPER HOMELESS HSG ADMIN"/>
    <s v="HOMELESS HOUSING"/>
    <s v="FACILITIES MAINTENANCE AND OPERATIONS"/>
  </r>
  <r>
    <x v="1"/>
    <s v="1118425"/>
    <s v="351022"/>
    <x v="122"/>
    <s v="5592000"/>
    <n v="2015"/>
    <x v="3"/>
    <x v="122"/>
    <n v="0"/>
    <n v="0"/>
    <n v="258.2"/>
    <n v="0"/>
    <n v="-258.2"/>
    <s v="N/A"/>
    <n v="0"/>
    <n v="0"/>
    <n v="0"/>
    <n v="0"/>
    <n v="0"/>
    <n v="0"/>
    <n v="0"/>
    <n v="258.2"/>
    <n v="0"/>
    <n v="0"/>
    <n v="0"/>
    <n v="0"/>
    <n v="0"/>
    <s v="HOUSING OPPORTUNITY FUND"/>
    <s v="HOF OPER HOMELESS HSG ADMIN"/>
    <s v="HOMELESS HOUSING"/>
    <s v="HOUSING AND COMMUNITY SERVICES"/>
  </r>
  <r>
    <x v="1"/>
    <s v="1118425"/>
    <s v="351022"/>
    <x v="122"/>
    <s v="5595000"/>
    <n v="2015"/>
    <x v="3"/>
    <x v="122"/>
    <n v="0"/>
    <n v="0"/>
    <n v="0"/>
    <n v="0"/>
    <n v="0"/>
    <s v="N/A"/>
    <n v="0"/>
    <n v="0"/>
    <n v="0"/>
    <n v="0"/>
    <n v="0"/>
    <n v="0"/>
    <n v="0"/>
    <n v="0"/>
    <n v="0"/>
    <n v="0"/>
    <n v="0"/>
    <n v="0"/>
    <n v="0"/>
    <s v="HOUSING OPPORTUNITY FUND"/>
    <s v="HOF OPER HOMELESS HSG ADMIN"/>
    <s v="HOMELESS HOUSING"/>
    <s v="FACILITIES MAINTENANCE AND OPERATIONS"/>
  </r>
  <r>
    <x v="1"/>
    <s v="1118425"/>
    <s v="351022"/>
    <x v="116"/>
    <s v="5595000"/>
    <n v="2015"/>
    <x v="3"/>
    <x v="116"/>
    <n v="0"/>
    <n v="0"/>
    <n v="0"/>
    <n v="0"/>
    <n v="0"/>
    <s v="N/A"/>
    <n v="0"/>
    <n v="0"/>
    <n v="0"/>
    <n v="0"/>
    <n v="0"/>
    <n v="0"/>
    <n v="0"/>
    <n v="0"/>
    <n v="0"/>
    <n v="0"/>
    <n v="0"/>
    <n v="0"/>
    <n v="0"/>
    <s v="HOUSING OPPORTUNITY FUND"/>
    <s v="HOF OPER HOMELESS HSG ADMIN"/>
    <s v="HOMELESS HOUSING"/>
    <s v="FACILITIES MAINTENANCE AND OPERATIONS"/>
  </r>
  <r>
    <x v="1"/>
    <s v="1118425"/>
    <s v="351022"/>
    <x v="137"/>
    <s v="5592000"/>
    <n v="2015"/>
    <x v="3"/>
    <x v="137"/>
    <n v="0"/>
    <n v="0"/>
    <n v="47.14"/>
    <n v="0"/>
    <n v="-47.14"/>
    <s v="N/A"/>
    <n v="0"/>
    <n v="0"/>
    <n v="0"/>
    <n v="0"/>
    <n v="0"/>
    <n v="0"/>
    <n v="0"/>
    <n v="32"/>
    <n v="0"/>
    <n v="0"/>
    <n v="15.14"/>
    <n v="0"/>
    <n v="0"/>
    <s v="HOUSING OPPORTUNITY FUND"/>
    <s v="HOF OPER HOMELESS HSG ADMIN"/>
    <s v="HOMELESS HOUSING"/>
    <s v="HOUSING AND COMMUNITY SERVICES"/>
  </r>
  <r>
    <x v="1"/>
    <s v="1118425"/>
    <s v="351022"/>
    <x v="137"/>
    <s v="5595000"/>
    <n v="2015"/>
    <x v="3"/>
    <x v="137"/>
    <n v="0"/>
    <n v="0"/>
    <n v="84"/>
    <n v="0"/>
    <n v="-84"/>
    <s v="N/A"/>
    <n v="84"/>
    <n v="0"/>
    <n v="0"/>
    <n v="0"/>
    <n v="0"/>
    <n v="0"/>
    <n v="0"/>
    <n v="0"/>
    <n v="0"/>
    <n v="0"/>
    <n v="0"/>
    <n v="0"/>
    <n v="0"/>
    <s v="HOUSING OPPORTUNITY FUND"/>
    <s v="HOF OPER HOMELESS HSG ADMIN"/>
    <s v="HOMELESS HOUSING"/>
    <s v="FACILITIES MAINTENANCE AND OPERATIONS"/>
  </r>
  <r>
    <x v="1"/>
    <s v="1118425"/>
    <s v="351022"/>
    <x v="155"/>
    <s v="5592000"/>
    <n v="2015"/>
    <x v="3"/>
    <x v="154"/>
    <n v="0"/>
    <n v="0"/>
    <n v="50.58"/>
    <n v="0"/>
    <n v="-50.58"/>
    <s v="N/A"/>
    <n v="0"/>
    <n v="50.58"/>
    <n v="0"/>
    <n v="0"/>
    <n v="0"/>
    <n v="0"/>
    <n v="0"/>
    <n v="0"/>
    <n v="0"/>
    <n v="0"/>
    <n v="0"/>
    <n v="0"/>
    <n v="0"/>
    <s v="HOUSING OPPORTUNITY FUND"/>
    <s v="HOF OPER HOMELESS HSG ADMIN"/>
    <s v="HOMELESS HOUSING"/>
    <s v="HOUSING AND COMMUNITY SERVICES"/>
  </r>
  <r>
    <x v="1"/>
    <s v="1118425"/>
    <s v="351022"/>
    <x v="155"/>
    <s v="5595000"/>
    <n v="2015"/>
    <x v="3"/>
    <x v="154"/>
    <n v="0"/>
    <n v="0"/>
    <n v="0"/>
    <n v="0"/>
    <n v="0"/>
    <s v="N/A"/>
    <n v="0"/>
    <n v="0"/>
    <n v="0"/>
    <n v="0"/>
    <n v="0"/>
    <n v="0"/>
    <n v="0"/>
    <n v="0"/>
    <n v="0"/>
    <n v="0"/>
    <n v="0"/>
    <n v="0"/>
    <n v="0"/>
    <s v="HOUSING OPPORTUNITY FUND"/>
    <s v="HOF OPER HOMELESS HSG ADMIN"/>
    <s v="HOMELESS HOUSING"/>
    <s v="FACILITIES MAINTENANCE AND OPERATIONS"/>
  </r>
  <r>
    <x v="1"/>
    <s v="1118425"/>
    <s v="351022"/>
    <x v="132"/>
    <s v="0000000"/>
    <n v="2015"/>
    <x v="3"/>
    <x v="132"/>
    <n v="0"/>
    <n v="0"/>
    <n v="0"/>
    <n v="0"/>
    <n v="0"/>
    <s v="N/A"/>
    <n v="0"/>
    <n v="0"/>
    <n v="0"/>
    <n v="0"/>
    <n v="0"/>
    <n v="0"/>
    <n v="0"/>
    <n v="0"/>
    <n v="0"/>
    <n v="0"/>
    <n v="0"/>
    <n v="0"/>
    <n v="0"/>
    <s v="HOUSING OPPORTUNITY FUND"/>
    <s v="HOF OPER HOMELESS HSG ADMIN"/>
    <s v="HOMELESS HOUSING"/>
    <s v="Default"/>
  </r>
  <r>
    <x v="1"/>
    <s v="1118425"/>
    <s v="351022"/>
    <x v="132"/>
    <s v="5592000"/>
    <n v="2015"/>
    <x v="3"/>
    <x v="132"/>
    <n v="0"/>
    <n v="0"/>
    <n v="577.59"/>
    <n v="0"/>
    <n v="-577.59"/>
    <s v="N/A"/>
    <n v="0"/>
    <n v="0"/>
    <n v="0"/>
    <n v="577.59"/>
    <n v="0"/>
    <n v="0"/>
    <n v="0"/>
    <n v="0"/>
    <n v="0"/>
    <n v="0"/>
    <n v="0"/>
    <n v="0"/>
    <n v="0"/>
    <s v="HOUSING OPPORTUNITY FUND"/>
    <s v="HOF OPER HOMELESS HSG ADMIN"/>
    <s v="HOMELESS HOUSING"/>
    <s v="HOUSING AND COMMUNITY SERVICES"/>
  </r>
  <r>
    <x v="1"/>
    <s v="1118425"/>
    <s v="351022"/>
    <x v="132"/>
    <s v="5595000"/>
    <n v="2015"/>
    <x v="3"/>
    <x v="132"/>
    <n v="0"/>
    <n v="0"/>
    <n v="0"/>
    <n v="0"/>
    <n v="0"/>
    <s v="N/A"/>
    <n v="0"/>
    <n v="0"/>
    <n v="0"/>
    <n v="0"/>
    <n v="0"/>
    <n v="0"/>
    <n v="0"/>
    <n v="0"/>
    <n v="0"/>
    <n v="0"/>
    <n v="0"/>
    <n v="0"/>
    <n v="0"/>
    <s v="HOUSING OPPORTUNITY FUND"/>
    <s v="HOF OPER HOMELESS HSG ADMIN"/>
    <s v="HOMELESS HOUSING"/>
    <s v="FACILITIES MAINTENANCE AND OPERATIONS"/>
  </r>
  <r>
    <x v="1"/>
    <s v="1118425"/>
    <s v="351022"/>
    <x v="157"/>
    <s v="5595000"/>
    <n v="2015"/>
    <x v="3"/>
    <x v="156"/>
    <n v="0"/>
    <n v="0"/>
    <n v="0"/>
    <n v="0"/>
    <n v="0"/>
    <s v="N/A"/>
    <n v="0"/>
    <n v="0"/>
    <n v="0"/>
    <n v="0"/>
    <n v="0"/>
    <n v="0"/>
    <n v="0"/>
    <n v="0"/>
    <n v="0"/>
    <n v="0"/>
    <n v="0"/>
    <n v="0"/>
    <n v="0"/>
    <s v="HOUSING OPPORTUNITY FUND"/>
    <s v="HOF OPER HOMELESS HSG ADMIN"/>
    <s v="HOMELESS HOUSING"/>
    <s v="FACILITIES MAINTENANCE AND OPERATIONS"/>
  </r>
  <r>
    <x v="1"/>
    <s v="1118425"/>
    <s v="351022"/>
    <x v="158"/>
    <s v="5595000"/>
    <n v="2015"/>
    <x v="3"/>
    <x v="157"/>
    <n v="0"/>
    <n v="0"/>
    <n v="0"/>
    <n v="0"/>
    <n v="0"/>
    <s v="N/A"/>
    <n v="0"/>
    <n v="0"/>
    <n v="0"/>
    <n v="0"/>
    <n v="0"/>
    <n v="0"/>
    <n v="0"/>
    <n v="0"/>
    <n v="0"/>
    <n v="0"/>
    <n v="0"/>
    <n v="0"/>
    <n v="0"/>
    <s v="HOUSING OPPORTUNITY FUND"/>
    <s v="HOF OPER HOMELESS HSG ADMIN"/>
    <s v="HOMELESS HOUSING"/>
    <s v="FACILITIES MAINTENANCE AND OPERATIONS"/>
  </r>
  <r>
    <x v="1"/>
    <s v="1118425"/>
    <s v="351022"/>
    <x v="152"/>
    <s v="5595000"/>
    <n v="2015"/>
    <x v="3"/>
    <x v="151"/>
    <n v="0"/>
    <n v="0"/>
    <n v="0"/>
    <n v="0"/>
    <n v="0"/>
    <s v="N/A"/>
    <n v="0"/>
    <n v="0"/>
    <n v="0"/>
    <n v="0"/>
    <n v="0"/>
    <n v="0"/>
    <n v="0"/>
    <n v="0"/>
    <n v="0"/>
    <n v="0"/>
    <n v="0"/>
    <n v="0"/>
    <n v="0"/>
    <s v="HOUSING OPPORTUNITY FUND"/>
    <s v="HOF OPER HOMELESS HSG ADMIN"/>
    <s v="HOMELESS HOUSING"/>
    <s v="FACILITIES MAINTENANCE AND OPERATIONS"/>
  </r>
  <r>
    <x v="1"/>
    <s v="1118425"/>
    <s v="351022"/>
    <x v="76"/>
    <s v="5592000"/>
    <n v="2015"/>
    <x v="3"/>
    <x v="76"/>
    <n v="0"/>
    <n v="0"/>
    <n v="714.97"/>
    <n v="0"/>
    <n v="-714.97"/>
    <s v="N/A"/>
    <n v="0"/>
    <n v="0"/>
    <n v="0"/>
    <n v="0"/>
    <n v="0"/>
    <n v="0"/>
    <n v="0"/>
    <n v="460"/>
    <n v="254.97"/>
    <n v="0"/>
    <n v="0"/>
    <n v="0"/>
    <n v="0"/>
    <s v="HOUSING OPPORTUNITY FUND"/>
    <s v="HOF OPER HOMELESS HSG ADMIN"/>
    <s v="HOMELESS HOUSING"/>
    <s v="HOUSING AND COMMUNITY SERVICES"/>
  </r>
  <r>
    <x v="1"/>
    <s v="1118425"/>
    <s v="351022"/>
    <x v="76"/>
    <s v="5595000"/>
    <n v="2015"/>
    <x v="3"/>
    <x v="76"/>
    <n v="0"/>
    <n v="0"/>
    <n v="0"/>
    <n v="0"/>
    <n v="0"/>
    <s v="N/A"/>
    <n v="0"/>
    <n v="0"/>
    <n v="0"/>
    <n v="0"/>
    <n v="0"/>
    <n v="0"/>
    <n v="0"/>
    <n v="0"/>
    <n v="0"/>
    <n v="0"/>
    <n v="0"/>
    <n v="0"/>
    <n v="0"/>
    <s v="HOUSING OPPORTUNITY FUND"/>
    <s v="HOF OPER HOMELESS HSG ADMIN"/>
    <s v="HOMELESS HOUSING"/>
    <s v="FACILITIES MAINTENANCE AND OPERATIONS"/>
  </r>
  <r>
    <x v="1"/>
    <s v="1118425"/>
    <s v="351022"/>
    <x v="144"/>
    <s v="5595000"/>
    <n v="2015"/>
    <x v="3"/>
    <x v="144"/>
    <n v="0"/>
    <n v="0"/>
    <n v="0"/>
    <n v="0"/>
    <n v="0"/>
    <s v="N/A"/>
    <n v="0"/>
    <n v="0"/>
    <n v="0"/>
    <n v="0"/>
    <n v="0"/>
    <n v="0"/>
    <n v="0"/>
    <n v="0"/>
    <n v="0"/>
    <n v="0"/>
    <n v="0"/>
    <n v="0"/>
    <n v="0"/>
    <s v="HOUSING OPPORTUNITY FUND"/>
    <s v="HOF OPER HOMELESS HSG ADMIN"/>
    <s v="HOMELESS HOUSING"/>
    <s v="FACILITIES MAINTENANCE AND OPERATIONS"/>
  </r>
  <r>
    <x v="1"/>
    <s v="1118425"/>
    <s v="351022"/>
    <x v="77"/>
    <s v="5595000"/>
    <n v="2015"/>
    <x v="3"/>
    <x v="77"/>
    <n v="0"/>
    <n v="0"/>
    <n v="25"/>
    <n v="0"/>
    <n v="-25"/>
    <s v="N/A"/>
    <n v="25"/>
    <n v="0"/>
    <n v="0"/>
    <n v="0"/>
    <n v="0"/>
    <n v="0"/>
    <n v="0"/>
    <n v="0"/>
    <n v="0"/>
    <n v="0"/>
    <n v="0"/>
    <n v="0"/>
    <n v="0"/>
    <s v="HOUSING OPPORTUNITY FUND"/>
    <s v="HOF OPER HOMELESS HSG ADMIN"/>
    <s v="HOMELESS HOUSING"/>
    <s v="FACILITIES MAINTENANCE AND OPERATIONS"/>
  </r>
  <r>
    <x v="1"/>
    <s v="1118425"/>
    <s v="351022"/>
    <x v="171"/>
    <s v="5592000"/>
    <n v="2015"/>
    <x v="3"/>
    <x v="170"/>
    <n v="0"/>
    <n v="0"/>
    <n v="1155"/>
    <n v="0"/>
    <n v="-1155"/>
    <s v="N/A"/>
    <n v="0"/>
    <n v="1155"/>
    <n v="0"/>
    <n v="0"/>
    <n v="0"/>
    <n v="0"/>
    <n v="0"/>
    <n v="0"/>
    <n v="0"/>
    <n v="0"/>
    <n v="0"/>
    <n v="0"/>
    <n v="0"/>
    <s v="HOUSING OPPORTUNITY FUND"/>
    <s v="HOF OPER HOMELESS HSG ADMIN"/>
    <s v="HOMELESS HOUSING"/>
    <s v="HOUSING AND COMMUNITY SERVICES"/>
  </r>
  <r>
    <x v="1"/>
    <s v="1118425"/>
    <s v="351022"/>
    <x v="42"/>
    <s v="5592000"/>
    <n v="2015"/>
    <x v="3"/>
    <x v="42"/>
    <n v="0"/>
    <n v="0"/>
    <n v="689"/>
    <n v="0"/>
    <n v="-689"/>
    <s v="N/A"/>
    <n v="0"/>
    <n v="69"/>
    <n v="49"/>
    <n v="35"/>
    <n v="204"/>
    <n v="0"/>
    <n v="28"/>
    <n v="0"/>
    <n v="0"/>
    <n v="70"/>
    <n v="131"/>
    <n v="103"/>
    <n v="0"/>
    <s v="HOUSING OPPORTUNITY FUND"/>
    <s v="HOF OPER HOMELESS HSG ADMIN"/>
    <s v="HOMELESS HOUSING"/>
    <s v="HOUSING AND COMMUNITY SERVICES"/>
  </r>
  <r>
    <x v="1"/>
    <s v="1118425"/>
    <s v="351022"/>
    <x v="42"/>
    <s v="5595000"/>
    <n v="2015"/>
    <x v="3"/>
    <x v="42"/>
    <n v="0"/>
    <n v="0"/>
    <n v="0"/>
    <n v="0"/>
    <n v="0"/>
    <s v="N/A"/>
    <n v="0"/>
    <n v="0"/>
    <n v="0"/>
    <n v="0"/>
    <n v="0"/>
    <n v="0"/>
    <n v="0"/>
    <n v="0"/>
    <n v="0"/>
    <n v="0"/>
    <n v="0"/>
    <n v="0"/>
    <n v="0"/>
    <s v="HOUSING OPPORTUNITY FUND"/>
    <s v="HOF OPER HOMELESS HSG ADMIN"/>
    <s v="HOMELESS HOUSING"/>
    <s v="FACILITIES MAINTENANCE AND OPERATIONS"/>
  </r>
  <r>
    <x v="1"/>
    <s v="1118425"/>
    <s v="351022"/>
    <x v="169"/>
    <s v="5592000"/>
    <n v="2015"/>
    <x v="3"/>
    <x v="168"/>
    <n v="0"/>
    <n v="0"/>
    <n v="205.03"/>
    <n v="0"/>
    <n v="-205.03"/>
    <s v="N/A"/>
    <n v="0"/>
    <n v="0"/>
    <n v="0"/>
    <n v="0"/>
    <n v="0"/>
    <n v="0"/>
    <n v="0"/>
    <n v="0"/>
    <n v="0"/>
    <n v="0"/>
    <n v="205.03"/>
    <n v="0"/>
    <n v="0"/>
    <s v="HOUSING OPPORTUNITY FUND"/>
    <s v="HOF OPER HOMELESS HSG ADMIN"/>
    <s v="HOMELESS HOUSING"/>
    <s v="HOUSING AND COMMUNITY SERVICES"/>
  </r>
  <r>
    <x v="1"/>
    <s v="1118425"/>
    <s v="351022"/>
    <x v="169"/>
    <s v="5595000"/>
    <n v="2015"/>
    <x v="3"/>
    <x v="168"/>
    <n v="0"/>
    <n v="0"/>
    <n v="0"/>
    <n v="0"/>
    <n v="0"/>
    <s v="N/A"/>
    <n v="0"/>
    <n v="0"/>
    <n v="0"/>
    <n v="0"/>
    <n v="0"/>
    <n v="0"/>
    <n v="0"/>
    <n v="0"/>
    <n v="0"/>
    <n v="0"/>
    <n v="0"/>
    <n v="0"/>
    <n v="0"/>
    <s v="HOUSING OPPORTUNITY FUND"/>
    <s v="HOF OPER HOMELESS HSG ADMIN"/>
    <s v="HOMELESS HOUSING"/>
    <s v="FACILITIES MAINTENANCE AND OPERATIONS"/>
  </r>
  <r>
    <x v="1"/>
    <s v="1118425"/>
    <s v="351022"/>
    <x v="82"/>
    <s v="5592000"/>
    <n v="2015"/>
    <x v="3"/>
    <x v="82"/>
    <n v="0"/>
    <n v="0"/>
    <n v="252.69"/>
    <n v="0"/>
    <n v="-252.69"/>
    <s v="N/A"/>
    <n v="0"/>
    <n v="0"/>
    <n v="0"/>
    <n v="81.489999999999995"/>
    <n v="0"/>
    <n v="56.38"/>
    <n v="0"/>
    <n v="0"/>
    <n v="27.82"/>
    <n v="87"/>
    <n v="0"/>
    <n v="0"/>
    <n v="0"/>
    <s v="HOUSING OPPORTUNITY FUND"/>
    <s v="HOF OPER HOMELESS HSG ADMIN"/>
    <s v="HOMELESS HOUSING"/>
    <s v="HOUSING AND COMMUNITY SERVICES"/>
  </r>
  <r>
    <x v="1"/>
    <s v="1118425"/>
    <s v="351022"/>
    <x v="164"/>
    <s v="5592000"/>
    <n v="2015"/>
    <x v="3"/>
    <x v="163"/>
    <n v="0"/>
    <n v="0"/>
    <n v="944.07"/>
    <n v="0"/>
    <n v="-944.07"/>
    <s v="N/A"/>
    <n v="0"/>
    <n v="0"/>
    <n v="0"/>
    <n v="0"/>
    <n v="0"/>
    <n v="0"/>
    <n v="0"/>
    <n v="597.18000000000006"/>
    <n v="0"/>
    <n v="0"/>
    <n v="0"/>
    <n v="346.89"/>
    <n v="0"/>
    <s v="HOUSING OPPORTUNITY FUND"/>
    <s v="HOF OPER HOMELESS HSG ADMIN"/>
    <s v="HOMELESS HOUSING"/>
    <s v="HOUSING AND COMMUNITY SERVICES"/>
  </r>
  <r>
    <x v="1"/>
    <s v="1118425"/>
    <s v="351022"/>
    <x v="164"/>
    <s v="5595000"/>
    <n v="2015"/>
    <x v="3"/>
    <x v="163"/>
    <n v="0"/>
    <n v="0"/>
    <n v="0"/>
    <n v="0"/>
    <n v="0"/>
    <s v="N/A"/>
    <n v="0"/>
    <n v="0"/>
    <n v="0"/>
    <n v="0"/>
    <n v="0"/>
    <n v="0"/>
    <n v="0"/>
    <n v="0"/>
    <n v="0"/>
    <n v="0"/>
    <n v="0"/>
    <n v="0"/>
    <n v="0"/>
    <s v="HOUSING OPPORTUNITY FUND"/>
    <s v="HOF OPER HOMELESS HSG ADMIN"/>
    <s v="HOMELESS HOUSING"/>
    <s v="FACILITIES MAINTENANCE AND OPERATIONS"/>
  </r>
  <r>
    <x v="1"/>
    <s v="1118425"/>
    <s v="351022"/>
    <x v="145"/>
    <s v="5592000"/>
    <n v="2015"/>
    <x v="3"/>
    <x v="145"/>
    <n v="0"/>
    <n v="0"/>
    <n v="66"/>
    <n v="0"/>
    <n v="-66"/>
    <s v="N/A"/>
    <n v="0"/>
    <n v="0"/>
    <n v="0"/>
    <n v="33"/>
    <n v="0"/>
    <n v="0"/>
    <n v="0"/>
    <n v="0"/>
    <n v="0"/>
    <n v="0"/>
    <n v="33"/>
    <n v="0"/>
    <n v="0"/>
    <s v="HOUSING OPPORTUNITY FUND"/>
    <s v="HOF OPER HOMELESS HSG ADMIN"/>
    <s v="HOMELESS HOUSING"/>
    <s v="HOUSING AND COMMUNITY SERVICES"/>
  </r>
  <r>
    <x v="1"/>
    <s v="1118425"/>
    <s v="351022"/>
    <x v="145"/>
    <s v="5595000"/>
    <n v="2015"/>
    <x v="3"/>
    <x v="145"/>
    <n v="0"/>
    <n v="0"/>
    <n v="0"/>
    <n v="0"/>
    <n v="0"/>
    <s v="N/A"/>
    <n v="0"/>
    <n v="0"/>
    <n v="0"/>
    <n v="0"/>
    <n v="0"/>
    <n v="0"/>
    <n v="0"/>
    <n v="0"/>
    <n v="0"/>
    <n v="0"/>
    <n v="0"/>
    <n v="0"/>
    <n v="0"/>
    <s v="HOUSING OPPORTUNITY FUND"/>
    <s v="HOF OPER HOMELESS HSG ADMIN"/>
    <s v="HOMELESS HOUSING"/>
    <s v="FACILITIES MAINTENANCE AND OPERATIONS"/>
  </r>
  <r>
    <x v="1"/>
    <s v="1118425"/>
    <s v="351022"/>
    <x v="84"/>
    <s v="5592000"/>
    <n v="2015"/>
    <x v="3"/>
    <x v="84"/>
    <n v="0"/>
    <n v="0"/>
    <n v="7684.4400000000005"/>
    <n v="0"/>
    <n v="-7684.4400000000005"/>
    <s v="N/A"/>
    <n v="0"/>
    <n v="0"/>
    <n v="0"/>
    <n v="3671"/>
    <n v="0"/>
    <n v="0"/>
    <n v="0"/>
    <n v="0"/>
    <n v="0"/>
    <n v="4013.44"/>
    <n v="0"/>
    <n v="0"/>
    <n v="0"/>
    <s v="HOUSING OPPORTUNITY FUND"/>
    <s v="HOF OPER HOMELESS HSG ADMIN"/>
    <s v="HOMELESS HOUSING"/>
    <s v="HOUSING AND COMMUNITY SERVICES"/>
  </r>
  <r>
    <x v="1"/>
    <s v="1118425"/>
    <s v="351022"/>
    <x v="85"/>
    <s v="5592000"/>
    <n v="2015"/>
    <x v="3"/>
    <x v="85"/>
    <n v="0"/>
    <n v="0"/>
    <n v="62189.89"/>
    <n v="0"/>
    <n v="-62189.89"/>
    <s v="N/A"/>
    <n v="0"/>
    <n v="0"/>
    <n v="0"/>
    <n v="19867.11"/>
    <n v="0"/>
    <n v="0"/>
    <n v="0"/>
    <n v="0"/>
    <n v="20602.38"/>
    <n v="21720.400000000001"/>
    <n v="0"/>
    <n v="0"/>
    <n v="0"/>
    <s v="HOUSING OPPORTUNITY FUND"/>
    <s v="HOF OPER HOMELESS HSG ADMIN"/>
    <s v="HOMELESS HOUSING"/>
    <s v="HOUSING AND COMMUNITY SERVICES"/>
  </r>
  <r>
    <x v="1"/>
    <s v="1118425"/>
    <s v="351022"/>
    <x v="86"/>
    <s v="5592000"/>
    <n v="2015"/>
    <x v="3"/>
    <x v="86"/>
    <n v="0"/>
    <n v="0"/>
    <n v="10896.37"/>
    <n v="0"/>
    <n v="-10896.37"/>
    <s v="N/A"/>
    <n v="0"/>
    <n v="0"/>
    <n v="0"/>
    <n v="5349.2"/>
    <n v="0"/>
    <n v="5547.17"/>
    <n v="0"/>
    <n v="0"/>
    <n v="0"/>
    <n v="0"/>
    <n v="0"/>
    <n v="0"/>
    <n v="0"/>
    <s v="HOUSING OPPORTUNITY FUND"/>
    <s v="HOF OPER HOMELESS HSG ADMIN"/>
    <s v="HOMELESS HOUSING"/>
    <s v="HOUSING AND COMMUNITY SERVICES"/>
  </r>
  <r>
    <x v="1"/>
    <s v="1118425"/>
    <s v="351022"/>
    <x v="87"/>
    <s v="5592000"/>
    <n v="2015"/>
    <x v="3"/>
    <x v="87"/>
    <n v="0"/>
    <n v="0"/>
    <n v="45497.42"/>
    <n v="0"/>
    <n v="-45497.42"/>
    <s v="N/A"/>
    <n v="0"/>
    <n v="0"/>
    <n v="0"/>
    <n v="21734.95"/>
    <n v="0"/>
    <n v="0"/>
    <n v="0"/>
    <n v="0"/>
    <n v="0"/>
    <n v="23762.47"/>
    <n v="0"/>
    <n v="0"/>
    <n v="0"/>
    <s v="HOUSING OPPORTUNITY FUND"/>
    <s v="HOF OPER HOMELESS HSG ADMIN"/>
    <s v="HOMELESS HOUSING"/>
    <s v="HOUSING AND COMMUNITY SERVICES"/>
  </r>
  <r>
    <x v="1"/>
    <s v="1118425"/>
    <s v="351022"/>
    <x v="88"/>
    <s v="5592000"/>
    <n v="2015"/>
    <x v="3"/>
    <x v="88"/>
    <n v="0"/>
    <n v="0"/>
    <n v="5842.4400000000005"/>
    <n v="0"/>
    <n v="-5842.4400000000005"/>
    <s v="N/A"/>
    <n v="0"/>
    <n v="0"/>
    <n v="0"/>
    <n v="5833.58"/>
    <n v="0"/>
    <n v="8.86"/>
    <n v="0"/>
    <n v="0"/>
    <n v="0"/>
    <n v="0"/>
    <n v="0"/>
    <n v="0"/>
    <n v="0"/>
    <s v="HOUSING OPPORTUNITY FUND"/>
    <s v="HOF OPER HOMELESS HSG ADMIN"/>
    <s v="HOMELESS HOUSING"/>
    <s v="HOUSING AND COMMUNITY SERVICES"/>
  </r>
  <r>
    <x v="1"/>
    <s v="1118425"/>
    <s v="351022"/>
    <x v="89"/>
    <s v="5592000"/>
    <n v="2015"/>
    <x v="3"/>
    <x v="89"/>
    <n v="0"/>
    <n v="0"/>
    <n v="5463.22"/>
    <n v="0"/>
    <n v="-5463.22"/>
    <s v="N/A"/>
    <n v="0"/>
    <n v="0"/>
    <n v="0"/>
    <n v="1729.72"/>
    <n v="0"/>
    <n v="896.88"/>
    <n v="0"/>
    <n v="0"/>
    <n v="0"/>
    <n v="2836.62"/>
    <n v="0"/>
    <n v="0"/>
    <n v="0"/>
    <s v="HOUSING OPPORTUNITY FUND"/>
    <s v="HOF OPER HOMELESS HSG ADMIN"/>
    <s v="HOMELESS HOUSING"/>
    <s v="HOUSING AND COMMUNITY SERVICES"/>
  </r>
  <r>
    <x v="1"/>
    <s v="1118425"/>
    <s v="351022"/>
    <x v="89"/>
    <s v="5595000"/>
    <n v="2015"/>
    <x v="3"/>
    <x v="89"/>
    <n v="0"/>
    <n v="0"/>
    <n v="0"/>
    <n v="0"/>
    <n v="0"/>
    <s v="N/A"/>
    <n v="0"/>
    <n v="0"/>
    <n v="0"/>
    <n v="0"/>
    <n v="0"/>
    <n v="0"/>
    <n v="0"/>
    <n v="0"/>
    <n v="0"/>
    <n v="0"/>
    <n v="0"/>
    <n v="0"/>
    <n v="0"/>
    <s v="HOUSING OPPORTUNITY FUND"/>
    <s v="HOF OPER HOMELESS HSG ADMIN"/>
    <s v="HOMELESS HOUSING"/>
    <s v="FACILITIES MAINTENANCE AND OPERATIONS"/>
  </r>
  <r>
    <x v="1"/>
    <s v="1118425"/>
    <s v="351022"/>
    <x v="90"/>
    <s v="5592000"/>
    <n v="2015"/>
    <x v="3"/>
    <x v="90"/>
    <n v="0"/>
    <n v="0"/>
    <n v="144.4"/>
    <n v="0"/>
    <n v="-144.4"/>
    <s v="N/A"/>
    <n v="0"/>
    <n v="0"/>
    <n v="0"/>
    <n v="68.98"/>
    <n v="0"/>
    <n v="0"/>
    <n v="0"/>
    <n v="0"/>
    <n v="0"/>
    <n v="75.42"/>
    <n v="0"/>
    <n v="0"/>
    <n v="0"/>
    <s v="HOUSING OPPORTUNITY FUND"/>
    <s v="HOF OPER HOMELESS HSG ADMIN"/>
    <s v="HOMELESS HOUSING"/>
    <s v="HOUSING AND COMMUNITY SERVICES"/>
  </r>
  <r>
    <x v="1"/>
    <s v="1118425"/>
    <s v="351022"/>
    <x v="91"/>
    <s v="5595000"/>
    <n v="2015"/>
    <x v="3"/>
    <x v="91"/>
    <n v="0"/>
    <n v="0"/>
    <n v="0"/>
    <n v="0"/>
    <n v="0"/>
    <s v="N/A"/>
    <n v="0"/>
    <n v="0"/>
    <n v="0"/>
    <n v="0"/>
    <n v="0"/>
    <n v="0"/>
    <n v="0"/>
    <n v="0"/>
    <n v="0"/>
    <n v="0"/>
    <n v="0"/>
    <n v="0"/>
    <n v="0"/>
    <s v="HOUSING OPPORTUNITY FUND"/>
    <s v="HOF OPER HOMELESS HSG ADMIN"/>
    <s v="HOMELESS HOUSING"/>
    <s v="FACILITIES MAINTENANCE AND OPERATIONS"/>
  </r>
  <r>
    <x v="1"/>
    <s v="1118425"/>
    <s v="351022"/>
    <x v="92"/>
    <s v="5592000"/>
    <n v="2015"/>
    <x v="3"/>
    <x v="92"/>
    <n v="0"/>
    <n v="0"/>
    <n v="203.96"/>
    <n v="0"/>
    <n v="-203.96"/>
    <s v="N/A"/>
    <n v="0"/>
    <n v="0"/>
    <n v="0"/>
    <n v="97.44"/>
    <n v="0"/>
    <n v="0"/>
    <n v="0"/>
    <n v="0"/>
    <n v="0"/>
    <n v="106.52"/>
    <n v="0"/>
    <n v="0"/>
    <n v="0"/>
    <s v="HOUSING OPPORTUNITY FUND"/>
    <s v="HOF OPER HOMELESS HSG ADMIN"/>
    <s v="HOMELESS HOUSING"/>
    <s v="HOUSING AND COMMUNITY SERVICES"/>
  </r>
  <r>
    <x v="1"/>
    <s v="1118425"/>
    <s v="351022"/>
    <x v="47"/>
    <s v="5592000"/>
    <n v="2015"/>
    <x v="3"/>
    <x v="47"/>
    <n v="0"/>
    <n v="0"/>
    <n v="11538.24"/>
    <n v="0"/>
    <n v="-11538.24"/>
    <s v="N/A"/>
    <n v="0"/>
    <n v="0"/>
    <n v="0"/>
    <n v="5512.05"/>
    <n v="0"/>
    <n v="0"/>
    <n v="0"/>
    <n v="0"/>
    <n v="0"/>
    <n v="6026.1900000000005"/>
    <n v="0"/>
    <n v="0"/>
    <n v="0"/>
    <s v="HOUSING OPPORTUNITY FUND"/>
    <s v="HOF OPER HOMELESS HSG ADMIN"/>
    <s v="HOMELESS HOUSING"/>
    <s v="HOUSING AND COMMUNITY SERVICES"/>
  </r>
  <r>
    <x v="1"/>
    <s v="1118425"/>
    <s v="351022"/>
    <x v="48"/>
    <s v="5592000"/>
    <n v="2015"/>
    <x v="3"/>
    <x v="48"/>
    <n v="0"/>
    <n v="0"/>
    <n v="11172.14"/>
    <n v="0"/>
    <n v="-11172.14"/>
    <s v="N/A"/>
    <n v="0"/>
    <n v="0"/>
    <n v="0"/>
    <n v="3569.04"/>
    <n v="0"/>
    <n v="3701.13"/>
    <n v="0"/>
    <n v="0"/>
    <n v="0"/>
    <n v="3901.9700000000003"/>
    <n v="0"/>
    <n v="0"/>
    <n v="0"/>
    <s v="HOUSING OPPORTUNITY FUND"/>
    <s v="HOF OPER HOMELESS HSG ADMIN"/>
    <s v="HOMELESS HOUSING"/>
    <s v="HOUSING AND COMMUNITY SERVICES"/>
  </r>
  <r>
    <x v="1"/>
    <s v="1118425"/>
    <s v="351022"/>
    <x v="49"/>
    <s v="5592000"/>
    <n v="2015"/>
    <x v="3"/>
    <x v="49"/>
    <n v="0"/>
    <n v="0"/>
    <n v="2474.6"/>
    <n v="0"/>
    <n v="-2474.6"/>
    <s v="N/A"/>
    <n v="0"/>
    <n v="0"/>
    <n v="0"/>
    <n v="1182.1600000000001"/>
    <n v="0"/>
    <n v="0"/>
    <n v="0"/>
    <n v="0"/>
    <n v="0"/>
    <n v="1292.44"/>
    <n v="0"/>
    <n v="0"/>
    <n v="0"/>
    <s v="HOUSING OPPORTUNITY FUND"/>
    <s v="HOF OPER HOMELESS HSG ADMIN"/>
    <s v="HOMELESS HOUSING"/>
    <s v="HOUSING AND COMMUNITY SERVICES"/>
  </r>
  <r>
    <x v="1"/>
    <s v="1118425"/>
    <s v="351022"/>
    <x v="50"/>
    <s v="5592000"/>
    <n v="2015"/>
    <x v="3"/>
    <x v="50"/>
    <n v="0"/>
    <n v="0"/>
    <n v="498.66"/>
    <n v="0"/>
    <n v="-498.66"/>
    <s v="N/A"/>
    <n v="0"/>
    <n v="0"/>
    <n v="0"/>
    <n v="238.20000000000002"/>
    <n v="0"/>
    <n v="0"/>
    <n v="0"/>
    <n v="0"/>
    <n v="0"/>
    <n v="260.45999999999998"/>
    <n v="0"/>
    <n v="0"/>
    <n v="0"/>
    <s v="HOUSING OPPORTUNITY FUND"/>
    <s v="HOF OPER HOMELESS HSG ADMIN"/>
    <s v="HOMELESS HOUSING"/>
    <s v="HOUSING AND COMMUNITY SERVICES"/>
  </r>
  <r>
    <x v="1"/>
    <s v="1118425"/>
    <s v="351022"/>
    <x v="93"/>
    <s v="5592000"/>
    <n v="2015"/>
    <x v="3"/>
    <x v="93"/>
    <n v="0"/>
    <n v="0"/>
    <n v="7252.32"/>
    <n v="0"/>
    <n v="-7252.32"/>
    <s v="N/A"/>
    <n v="0"/>
    <n v="0"/>
    <n v="0"/>
    <n v="2347.11"/>
    <n v="0"/>
    <n v="1622.64"/>
    <n v="0"/>
    <n v="0"/>
    <n v="795.89"/>
    <n v="2486.6799999999998"/>
    <n v="0"/>
    <n v="0"/>
    <n v="0"/>
    <s v="HOUSING OPPORTUNITY FUND"/>
    <s v="HOF OPER HOMELESS HSG ADMIN"/>
    <s v="HOMELESS HOUSING"/>
    <s v="HOUSING AND COMMUNITY SERVICES"/>
  </r>
  <r>
    <x v="1"/>
    <s v="1118425"/>
    <s v="351022"/>
    <x v="109"/>
    <s v="5592000"/>
    <n v="2015"/>
    <x v="3"/>
    <x v="109"/>
    <n v="0"/>
    <n v="0"/>
    <n v="6518.4400000000005"/>
    <n v="0"/>
    <n v="-6518.4400000000005"/>
    <s v="N/A"/>
    <n v="0"/>
    <n v="0"/>
    <n v="0"/>
    <n v="3113.98"/>
    <n v="0"/>
    <n v="0"/>
    <n v="0"/>
    <n v="0"/>
    <n v="0"/>
    <n v="3404.46"/>
    <n v="0"/>
    <n v="0"/>
    <n v="0"/>
    <s v="HOUSING OPPORTUNITY FUND"/>
    <s v="HOF OPER HOMELESS HSG ADMIN"/>
    <s v="HOMELESS HOUSING"/>
    <s v="HOUSING AND COMMUNITY SERVICES"/>
  </r>
  <r>
    <x v="1"/>
    <s v="1118425"/>
    <s v="351022"/>
    <x v="100"/>
    <s v="5592000"/>
    <n v="2015"/>
    <x v="3"/>
    <x v="100"/>
    <n v="0"/>
    <n v="0"/>
    <n v="1031.0999999999999"/>
    <n v="0"/>
    <n v="-1031.0999999999999"/>
    <s v="N/A"/>
    <n v="0"/>
    <n v="0"/>
    <n v="0"/>
    <n v="492.58"/>
    <n v="0"/>
    <n v="0"/>
    <n v="0"/>
    <n v="0"/>
    <n v="0"/>
    <n v="538.52"/>
    <n v="0"/>
    <n v="0"/>
    <n v="0"/>
    <s v="HOUSING OPPORTUNITY FUND"/>
    <s v="HOF OPER HOMELESS HSG ADMIN"/>
    <s v="HOMELESS HOUSING"/>
    <s v="HOUSING AND COMMUNITY SERVICES"/>
  </r>
  <r>
    <x v="1"/>
    <s v="1118425"/>
    <s v="351022"/>
    <x v="110"/>
    <s v="5592000"/>
    <n v="2015"/>
    <x v="3"/>
    <x v="110"/>
    <n v="0"/>
    <n v="0"/>
    <n v="0"/>
    <n v="0"/>
    <n v="0"/>
    <s v="N/A"/>
    <n v="0"/>
    <n v="0"/>
    <n v="0"/>
    <n v="0"/>
    <n v="0"/>
    <n v="0"/>
    <n v="0"/>
    <n v="0"/>
    <n v="0"/>
    <n v="0"/>
    <n v="0"/>
    <n v="0"/>
    <n v="0"/>
    <s v="HOUSING OPPORTUNITY FUND"/>
    <s v="HOF OPER HOMELESS HSG ADMIN"/>
    <s v="HOMELESS HOUSING"/>
    <s v="HOUSING AND COMMUNITY SERVICES"/>
  </r>
  <r>
    <x v="1"/>
    <s v="1118425"/>
    <s v="351022"/>
    <x v="110"/>
    <s v="5595000"/>
    <n v="2015"/>
    <x v="3"/>
    <x v="110"/>
    <n v="0"/>
    <n v="0"/>
    <n v="0"/>
    <n v="0"/>
    <n v="0"/>
    <s v="N/A"/>
    <n v="0"/>
    <n v="0"/>
    <n v="0"/>
    <n v="0"/>
    <n v="0"/>
    <n v="0"/>
    <n v="0"/>
    <n v="0"/>
    <n v="0"/>
    <n v="0"/>
    <n v="0"/>
    <n v="0"/>
    <n v="0"/>
    <s v="HOUSING OPPORTUNITY FUND"/>
    <s v="HOF OPER HOMELESS HSG ADMIN"/>
    <s v="HOMELESS HOUSING"/>
    <s v="FACILITIES MAINTENANCE AND OPERATIONS"/>
  </r>
  <r>
    <x v="1"/>
    <s v="1118425"/>
    <s v="351022"/>
    <x v="53"/>
    <s v="5595000"/>
    <n v="2015"/>
    <x v="3"/>
    <x v="53"/>
    <n v="0"/>
    <n v="0"/>
    <n v="0"/>
    <n v="0"/>
    <n v="0"/>
    <s v="N/A"/>
    <n v="0"/>
    <n v="0"/>
    <n v="0"/>
    <n v="0"/>
    <n v="0"/>
    <n v="0"/>
    <n v="0"/>
    <n v="0"/>
    <n v="0"/>
    <n v="0"/>
    <n v="0"/>
    <n v="0"/>
    <n v="0"/>
    <s v="HOUSING OPPORTUNITY FUND"/>
    <s v="HOF OPER HOMELESS HSG ADMIN"/>
    <s v="HOMELESS HOUSING"/>
    <s v="FACILITIES MAINTENANCE AND OPERATIONS"/>
  </r>
  <r>
    <x v="1"/>
    <s v="1118425"/>
    <s v="351022"/>
    <x v="54"/>
    <s v="5595000"/>
    <n v="2015"/>
    <x v="3"/>
    <x v="54"/>
    <n v="0"/>
    <n v="0"/>
    <n v="0"/>
    <n v="0"/>
    <n v="0"/>
    <s v="N/A"/>
    <n v="0"/>
    <n v="0"/>
    <n v="0"/>
    <n v="0"/>
    <n v="0"/>
    <n v="0"/>
    <n v="0"/>
    <n v="0"/>
    <n v="0"/>
    <n v="0"/>
    <n v="0"/>
    <n v="0"/>
    <n v="0"/>
    <s v="HOUSING OPPORTUNITY FUND"/>
    <s v="HOF OPER HOMELESS HSG ADMIN"/>
    <s v="HOMELESS HOUSING"/>
    <s v="FACILITIES MAINTENANCE AND OPERATIONS"/>
  </r>
  <r>
    <x v="1"/>
    <s v="1118427"/>
    <s v="351022"/>
    <x v="112"/>
    <s v="0000000"/>
    <n v="2015"/>
    <x v="3"/>
    <x v="112"/>
    <n v="0"/>
    <n v="0"/>
    <n v="0"/>
    <n v="0"/>
    <n v="0"/>
    <s v="N/A"/>
    <n v="0"/>
    <n v="0"/>
    <n v="0"/>
    <n v="0"/>
    <n v="0"/>
    <n v="0"/>
    <n v="0"/>
    <n v="0"/>
    <n v="0"/>
    <n v="0"/>
    <n v="0"/>
    <n v="0"/>
    <n v="0"/>
    <s v="HOUSING OPPORTUNITY FUND"/>
    <s v="HOF OPER HE1211 KIRLD TRAN DEV"/>
    <s v="HOMELESS HOUSING"/>
    <s v="Default"/>
  </r>
  <r>
    <x v="1"/>
    <s v="1118427"/>
    <s v="351022"/>
    <x v="112"/>
    <s v="5595000"/>
    <n v="2015"/>
    <x v="3"/>
    <x v="112"/>
    <n v="0"/>
    <n v="0"/>
    <n v="0"/>
    <n v="0"/>
    <n v="0"/>
    <s v="N/A"/>
    <n v="0"/>
    <n v="0"/>
    <n v="0"/>
    <n v="0"/>
    <n v="0"/>
    <n v="0"/>
    <n v="0"/>
    <n v="0"/>
    <n v="0"/>
    <n v="0"/>
    <n v="0"/>
    <n v="0"/>
    <n v="0"/>
    <s v="HOUSING OPPORTUNITY FUND"/>
    <s v="HOF OPER HE1211 KIRLD TRAN DEV"/>
    <s v="HOMELESS HOUSING"/>
    <s v="FACILITIES MAINTENANCE AND OPERATIONS"/>
  </r>
  <r>
    <x v="1"/>
    <s v="1118428"/>
    <s v="351022"/>
    <x v="112"/>
    <s v="5595000"/>
    <n v="2015"/>
    <x v="3"/>
    <x v="112"/>
    <n v="0"/>
    <n v="0"/>
    <n v="0"/>
    <n v="0"/>
    <n v="0"/>
    <s v="N/A"/>
    <n v="0"/>
    <n v="0"/>
    <n v="0"/>
    <n v="0"/>
    <n v="0"/>
    <n v="0"/>
    <n v="0"/>
    <n v="0"/>
    <n v="0"/>
    <n v="0"/>
    <n v="0"/>
    <n v="0"/>
    <n v="0"/>
    <s v="HOUSING OPPORTUNITY FUND"/>
    <s v="HOF OPER HE1212 CEDARSTONE APT"/>
    <s v="HOMELESS HOUSING"/>
    <s v="FACILITIES MAINTENANCE AND OPERATIONS"/>
  </r>
  <r>
    <x v="1"/>
    <s v="1118431"/>
    <s v="351022"/>
    <x v="112"/>
    <s v="5595000"/>
    <n v="2015"/>
    <x v="3"/>
    <x v="112"/>
    <n v="0"/>
    <n v="0"/>
    <n v="0"/>
    <n v="0"/>
    <n v="0"/>
    <s v="N/A"/>
    <n v="0"/>
    <n v="0"/>
    <n v="0"/>
    <n v="0"/>
    <n v="0"/>
    <n v="0"/>
    <n v="0"/>
    <n v="0"/>
    <n v="0"/>
    <n v="0"/>
    <n v="0"/>
    <n v="0"/>
    <n v="0"/>
    <s v="HOUSING OPPORTUNITY FUND"/>
    <s v="HOF OPER HOLDEN ST FAM HSG3"/>
    <s v="HOMELESS HOUSING"/>
    <s v="FACILITIES MAINTENANCE AND OPERATIONS"/>
  </r>
  <r>
    <x v="1"/>
    <s v="1118435"/>
    <s v="351022"/>
    <x v="112"/>
    <s v="5592000"/>
    <n v="2015"/>
    <x v="3"/>
    <x v="112"/>
    <n v="0"/>
    <n v="0"/>
    <n v="177317.52"/>
    <n v="0"/>
    <n v="-177317.52"/>
    <s v="N/A"/>
    <n v="599.84"/>
    <n v="0"/>
    <n v="0"/>
    <n v="37592.53"/>
    <n v="0"/>
    <n v="24784"/>
    <n v="37859.72"/>
    <n v="0"/>
    <n v="0"/>
    <n v="0"/>
    <n v="0"/>
    <n v="76481.430000000008"/>
    <n v="0"/>
    <s v="HOUSING OPPORTUNITY FUND"/>
    <s v="HOF OPER PHG HSG OPTIONS PRO"/>
    <s v="HOMELESS HOUSING"/>
    <s v="HOUSING AND COMMUNITY SERVICES"/>
  </r>
  <r>
    <x v="1"/>
    <s v="1118435"/>
    <s v="351022"/>
    <x v="112"/>
    <s v="5595000"/>
    <n v="2015"/>
    <x v="3"/>
    <x v="112"/>
    <n v="0"/>
    <n v="0"/>
    <n v="0"/>
    <n v="0"/>
    <n v="0"/>
    <s v="N/A"/>
    <n v="0"/>
    <n v="0"/>
    <n v="0"/>
    <n v="0"/>
    <n v="0"/>
    <n v="0"/>
    <n v="0"/>
    <n v="0"/>
    <n v="0"/>
    <n v="0"/>
    <n v="0"/>
    <n v="0"/>
    <n v="0"/>
    <s v="HOUSING OPPORTUNITY FUND"/>
    <s v="HOF OPER PHG HSG OPTIONS PRO"/>
    <s v="HOMELESS HOUSING"/>
    <s v="FACILITIES MAINTENANCE AND OPERATIONS"/>
  </r>
  <r>
    <x v="1"/>
    <s v="1118438"/>
    <s v="351022"/>
    <x v="112"/>
    <s v="5592000"/>
    <n v="2015"/>
    <x v="3"/>
    <x v="112"/>
    <n v="0"/>
    <n v="0"/>
    <n v="248173.5"/>
    <n v="0"/>
    <n v="-248173.5"/>
    <s v="N/A"/>
    <n v="55173.3"/>
    <n v="0"/>
    <n v="0"/>
    <n v="0"/>
    <n v="60941.3"/>
    <n v="0"/>
    <n v="0"/>
    <n v="0"/>
    <n v="0"/>
    <n v="32175.3"/>
    <n v="0"/>
    <n v="99883.6"/>
    <n v="0"/>
    <s v="HOUSING OPPORTUNITY FUND"/>
    <s v="HOF OPER MUSLIM HSG SVCS 0322"/>
    <s v="HOMELESS HOUSING"/>
    <s v="HOUSING AND COMMUNITY SERVICES"/>
  </r>
  <r>
    <x v="1"/>
    <s v="1118438"/>
    <s v="351022"/>
    <x v="112"/>
    <s v="5595000"/>
    <n v="2015"/>
    <x v="3"/>
    <x v="112"/>
    <n v="0"/>
    <n v="0"/>
    <n v="0"/>
    <n v="0"/>
    <n v="0"/>
    <s v="N/A"/>
    <n v="0"/>
    <n v="0"/>
    <n v="0"/>
    <n v="0"/>
    <n v="0"/>
    <n v="0"/>
    <n v="0"/>
    <n v="0"/>
    <n v="0"/>
    <n v="0"/>
    <n v="0"/>
    <n v="0"/>
    <n v="0"/>
    <s v="HOUSING OPPORTUNITY FUND"/>
    <s v="HOF OPER MUSLIM HSG SVCS 0322"/>
    <s v="HOMELESS HOUSING"/>
    <s v="FACILITIES MAINTENANCE AND OPERATIONS"/>
  </r>
  <r>
    <x v="1"/>
    <s v="1118439"/>
    <s v="351022"/>
    <x v="112"/>
    <s v="5592000"/>
    <n v="2015"/>
    <x v="3"/>
    <x v="112"/>
    <n v="0"/>
    <n v="0"/>
    <n v="159723.73000000001"/>
    <n v="0"/>
    <n v="-159723.73000000001"/>
    <s v="N/A"/>
    <n v="-38000"/>
    <n v="37144.910000000003"/>
    <n v="0"/>
    <n v="37329.270000000004"/>
    <n v="0"/>
    <n v="0"/>
    <n v="37159.520000000004"/>
    <n v="0"/>
    <n v="0"/>
    <n v="43240.03"/>
    <n v="0"/>
    <n v="42850"/>
    <n v="0"/>
    <s v="HOUSING OPPORTUNITY FUND"/>
    <s v="HOF OPER YMCA HOME AT LAST"/>
    <s v="HOMELESS HOUSING"/>
    <s v="HOUSING AND COMMUNITY SERVICES"/>
  </r>
  <r>
    <x v="1"/>
    <s v="1118439"/>
    <s v="351022"/>
    <x v="112"/>
    <s v="5595000"/>
    <n v="2015"/>
    <x v="3"/>
    <x v="112"/>
    <n v="0"/>
    <n v="0"/>
    <n v="0"/>
    <n v="0"/>
    <n v="0"/>
    <s v="N/A"/>
    <n v="0"/>
    <n v="0"/>
    <n v="0"/>
    <n v="0"/>
    <n v="0"/>
    <n v="0"/>
    <n v="0"/>
    <n v="0"/>
    <n v="0"/>
    <n v="0"/>
    <n v="0"/>
    <n v="0"/>
    <n v="0"/>
    <s v="HOUSING OPPORTUNITY FUND"/>
    <s v="HOF OPER YMCA HOME AT LAST"/>
    <s v="HOMELESS HOUSING"/>
    <s v="FACILITIES MAINTENANCE AND OPERATIONS"/>
  </r>
  <r>
    <x v="1"/>
    <s v="1118441"/>
    <s v="351022"/>
    <x v="112"/>
    <s v="5595000"/>
    <n v="2015"/>
    <x v="3"/>
    <x v="112"/>
    <n v="0"/>
    <n v="0"/>
    <n v="0"/>
    <n v="0"/>
    <n v="0"/>
    <s v="N/A"/>
    <n v="0"/>
    <n v="0"/>
    <n v="0"/>
    <n v="0"/>
    <n v="0"/>
    <n v="0"/>
    <n v="0"/>
    <n v="0"/>
    <n v="0"/>
    <n v="0"/>
    <n v="0"/>
    <n v="0"/>
    <n v="0"/>
    <s v="HOUSING OPPORTUNITY FUND"/>
    <s v="HOF OPER EISC CONG 4 HMLS 0322"/>
    <s v="HOMELESS HOUSING"/>
    <s v="FACILITIES MAINTENANCE AND OPERATIONS"/>
  </r>
  <r>
    <x v="1"/>
    <s v="1118442"/>
    <s v="351022"/>
    <x v="112"/>
    <s v="5595000"/>
    <n v="2015"/>
    <x v="3"/>
    <x v="112"/>
    <n v="0"/>
    <n v="0"/>
    <n v="0"/>
    <n v="0"/>
    <n v="0"/>
    <s v="N/A"/>
    <n v="0"/>
    <n v="0"/>
    <n v="0"/>
    <n v="0"/>
    <n v="0"/>
    <n v="0"/>
    <n v="0"/>
    <n v="0"/>
    <n v="0"/>
    <n v="0"/>
    <n v="0"/>
    <n v="0"/>
    <n v="0"/>
    <s v="HOUSING OPPORTUNITY FUND"/>
    <s v="HOF OPER AHA KATHERINES PL0322"/>
    <s v="HOMELESS HOUSING"/>
    <s v="FACILITIES MAINTENANCE AND OPERATIONS"/>
  </r>
  <r>
    <x v="1"/>
    <s v="1118443"/>
    <s v="351022"/>
    <x v="112"/>
    <s v="5592000"/>
    <n v="2015"/>
    <x v="3"/>
    <x v="112"/>
    <n v="0"/>
    <n v="0"/>
    <n v="-7873.13"/>
    <n v="0"/>
    <n v="7873.13"/>
    <s v="N/A"/>
    <n v="0"/>
    <n v="0"/>
    <n v="-7873.13"/>
    <n v="7873.13"/>
    <n v="0"/>
    <n v="-7873.13"/>
    <n v="0"/>
    <n v="0"/>
    <n v="0"/>
    <n v="0"/>
    <n v="0"/>
    <n v="0"/>
    <n v="0"/>
    <s v="HOUSING OPPORTUNITY FUND"/>
    <s v="HOF OPER AHA PK STUDIO JOS0322"/>
    <s v="HOMELESS HOUSING"/>
    <s v="HOUSING AND COMMUNITY SERVICES"/>
  </r>
  <r>
    <x v="1"/>
    <s v="1118443"/>
    <s v="351022"/>
    <x v="112"/>
    <s v="5595000"/>
    <n v="2015"/>
    <x v="3"/>
    <x v="112"/>
    <n v="0"/>
    <n v="0"/>
    <n v="0"/>
    <n v="0"/>
    <n v="0"/>
    <s v="N/A"/>
    <n v="0"/>
    <n v="0"/>
    <n v="0"/>
    <n v="0"/>
    <n v="0"/>
    <n v="0"/>
    <n v="0"/>
    <n v="0"/>
    <n v="0"/>
    <n v="0"/>
    <n v="0"/>
    <n v="0"/>
    <n v="0"/>
    <s v="HOUSING OPPORTUNITY FUND"/>
    <s v="HOF OPER AHA PK STUDIO JOS0322"/>
    <s v="HOMELESS HOUSING"/>
    <s v="FACILITIES MAINTENANCE AND OPERATIONS"/>
  </r>
  <r>
    <x v="1"/>
    <s v="1118444"/>
    <s v="351022"/>
    <x v="112"/>
    <s v="5592000"/>
    <n v="2015"/>
    <x v="3"/>
    <x v="112"/>
    <n v="0"/>
    <n v="0"/>
    <n v="54954"/>
    <n v="0"/>
    <n v="-54954"/>
    <s v="N/A"/>
    <n v="-1554"/>
    <n v="0"/>
    <n v="9418"/>
    <n v="4709"/>
    <n v="0"/>
    <n v="9418"/>
    <n v="4709"/>
    <n v="4709"/>
    <n v="4709"/>
    <n v="4709"/>
    <n v="4709"/>
    <n v="9418"/>
    <n v="0"/>
    <s v="HOUSING OPPORTUNITY FUND"/>
    <s v="HOF OPER EISC SOPHIAS WAY 0322"/>
    <s v="HOMELESS HOUSING"/>
    <s v="HOUSING AND COMMUNITY SERVICES"/>
  </r>
  <r>
    <x v="1"/>
    <s v="1118444"/>
    <s v="351022"/>
    <x v="112"/>
    <s v="5595000"/>
    <n v="2015"/>
    <x v="3"/>
    <x v="112"/>
    <n v="0"/>
    <n v="0"/>
    <n v="0"/>
    <n v="0"/>
    <n v="0"/>
    <s v="N/A"/>
    <n v="0"/>
    <n v="0"/>
    <n v="0"/>
    <n v="0"/>
    <n v="0"/>
    <n v="0"/>
    <n v="0"/>
    <n v="0"/>
    <n v="0"/>
    <n v="0"/>
    <n v="0"/>
    <n v="0"/>
    <n v="0"/>
    <s v="HOUSING OPPORTUNITY FUND"/>
    <s v="HOF OPER EISC SOPHIAS WAY 0322"/>
    <s v="HOMELESS HOUSING"/>
    <s v="FACILITIES MAINTENANCE AND OPERATIONS"/>
  </r>
  <r>
    <x v="1"/>
    <s v="1118445"/>
    <s v="351022"/>
    <x v="112"/>
    <s v="5592000"/>
    <n v="2015"/>
    <x v="3"/>
    <x v="112"/>
    <n v="0"/>
    <n v="0"/>
    <n v="28144"/>
    <n v="0"/>
    <n v="-28144"/>
    <s v="N/A"/>
    <n v="0"/>
    <n v="0"/>
    <n v="0"/>
    <n v="0"/>
    <n v="7036"/>
    <n v="0"/>
    <n v="0"/>
    <n v="7036"/>
    <n v="0"/>
    <n v="0"/>
    <n v="7036"/>
    <n v="7036"/>
    <n v="0"/>
    <s v="HOUSING OPPORTUNITY FUND"/>
    <s v="HOF OPER RENTON HSG AUTH 0322"/>
    <s v="HOMELESS HOUSING"/>
    <s v="HOUSING AND COMMUNITY SERVICES"/>
  </r>
  <r>
    <x v="1"/>
    <s v="1118445"/>
    <s v="351022"/>
    <x v="112"/>
    <s v="5595000"/>
    <n v="2015"/>
    <x v="3"/>
    <x v="112"/>
    <n v="0"/>
    <n v="0"/>
    <n v="0"/>
    <n v="0"/>
    <n v="0"/>
    <s v="N/A"/>
    <n v="0"/>
    <n v="0"/>
    <n v="0"/>
    <n v="0"/>
    <n v="0"/>
    <n v="0"/>
    <n v="0"/>
    <n v="0"/>
    <n v="0"/>
    <n v="0"/>
    <n v="0"/>
    <n v="0"/>
    <n v="0"/>
    <s v="HOUSING OPPORTUNITY FUND"/>
    <s v="HOF OPER RENTON HSG AUTH 0322"/>
    <s v="HOMELESS HOUSING"/>
    <s v="FACILITIES MAINTENANCE AND OPERATIONS"/>
  </r>
  <r>
    <x v="1"/>
    <s v="1118446"/>
    <s v="351022"/>
    <x v="112"/>
    <s v="5592000"/>
    <n v="2015"/>
    <x v="3"/>
    <x v="112"/>
    <n v="0"/>
    <n v="0"/>
    <n v="98476"/>
    <n v="0"/>
    <n v="-98476"/>
    <s v="N/A"/>
    <n v="0"/>
    <n v="0"/>
    <n v="0"/>
    <n v="0"/>
    <n v="24619"/>
    <n v="0"/>
    <n v="0"/>
    <n v="0"/>
    <n v="24619"/>
    <n v="24619"/>
    <n v="0"/>
    <n v="24619"/>
    <n v="0"/>
    <s v="HOUSING OPPORTUNITY FUND"/>
    <s v="HOF OPER ACRS HOPES 0322"/>
    <s v="HOMELESS HOUSING"/>
    <s v="HOUSING AND COMMUNITY SERVICES"/>
  </r>
  <r>
    <x v="1"/>
    <s v="1118446"/>
    <s v="351022"/>
    <x v="112"/>
    <s v="5595000"/>
    <n v="2015"/>
    <x v="3"/>
    <x v="112"/>
    <n v="0"/>
    <n v="0"/>
    <n v="0"/>
    <n v="0"/>
    <n v="0"/>
    <s v="N/A"/>
    <n v="0"/>
    <n v="0"/>
    <n v="0"/>
    <n v="0"/>
    <n v="0"/>
    <n v="0"/>
    <n v="0"/>
    <n v="0"/>
    <n v="0"/>
    <n v="0"/>
    <n v="0"/>
    <n v="0"/>
    <n v="0"/>
    <s v="HOUSING OPPORTUNITY FUND"/>
    <s v="HOF OPER ACRS HOPES 0322"/>
    <s v="HOMELESS HOUSING"/>
    <s v="FACILITIES MAINTENANCE AND OPERATIONS"/>
  </r>
  <r>
    <x v="1"/>
    <s v="1118447"/>
    <s v="351022"/>
    <x v="112"/>
    <s v="5592000"/>
    <n v="2015"/>
    <x v="3"/>
    <x v="112"/>
    <n v="0"/>
    <n v="0"/>
    <n v="15208"/>
    <n v="0"/>
    <n v="-15208"/>
    <s v="N/A"/>
    <n v="0"/>
    <n v="0"/>
    <n v="-9000"/>
    <n v="22001.66"/>
    <n v="2206.34"/>
    <n v="0"/>
    <n v="0"/>
    <n v="0"/>
    <n v="0"/>
    <n v="0"/>
    <n v="0"/>
    <n v="0"/>
    <n v="0"/>
    <s v="HOUSING OPPORTUNITY FUND"/>
    <s v="HOF OPER HOPELINK PERM HSG0322"/>
    <s v="HOMELESS HOUSING"/>
    <s v="HOUSING AND COMMUNITY SERVICES"/>
  </r>
  <r>
    <x v="1"/>
    <s v="1118447"/>
    <s v="351022"/>
    <x v="112"/>
    <s v="5595000"/>
    <n v="2015"/>
    <x v="3"/>
    <x v="112"/>
    <n v="0"/>
    <n v="0"/>
    <n v="0"/>
    <n v="0"/>
    <n v="0"/>
    <s v="N/A"/>
    <n v="0"/>
    <n v="0"/>
    <n v="0"/>
    <n v="0"/>
    <n v="0"/>
    <n v="0"/>
    <n v="0"/>
    <n v="0"/>
    <n v="0"/>
    <n v="0"/>
    <n v="0"/>
    <n v="0"/>
    <n v="0"/>
    <s v="HOUSING OPPORTUNITY FUND"/>
    <s v="HOF OPER HOPELINK PERM HSG0322"/>
    <s v="HOMELESS HOUSING"/>
    <s v="FACILITIES MAINTENANCE AND OPERATIONS"/>
  </r>
  <r>
    <x v="1"/>
    <s v="1118448"/>
    <s v="351022"/>
    <x v="42"/>
    <s v="5595000"/>
    <n v="2015"/>
    <x v="3"/>
    <x v="42"/>
    <n v="0"/>
    <n v="0"/>
    <n v="0"/>
    <n v="0"/>
    <n v="0"/>
    <s v="N/A"/>
    <n v="0"/>
    <n v="0"/>
    <n v="0"/>
    <n v="0"/>
    <n v="0"/>
    <n v="0"/>
    <n v="0"/>
    <n v="0"/>
    <n v="0"/>
    <n v="0"/>
    <n v="0"/>
    <n v="0"/>
    <n v="0"/>
    <s v="HOUSING OPPORTUNITY FUND"/>
    <s v="HOF OPER YOUTH PROS PREV PROJ"/>
    <s v="HOMELESS HOUSING"/>
    <s v="FACILITIES MAINTENANCE AND OPERATIONS"/>
  </r>
  <r>
    <x v="1"/>
    <s v="1118450"/>
    <s v="351022"/>
    <x v="112"/>
    <s v="5595000"/>
    <n v="2015"/>
    <x v="3"/>
    <x v="112"/>
    <n v="0"/>
    <n v="0"/>
    <n v="0"/>
    <n v="0"/>
    <n v="0"/>
    <s v="N/A"/>
    <n v="0"/>
    <n v="0"/>
    <n v="0"/>
    <n v="0"/>
    <n v="0"/>
    <n v="0"/>
    <n v="0"/>
    <n v="0"/>
    <n v="0"/>
    <n v="0"/>
    <n v="0"/>
    <n v="0"/>
    <n v="0"/>
    <s v="HOUSING OPPORTUNITY FUND"/>
    <s v="HOF OPER CONGR HPSHP4 0322"/>
    <s v="HOMELESS HOUSING"/>
    <s v="FACILITIES MAINTENANCE AND OPERATIONS"/>
  </r>
  <r>
    <x v="1"/>
    <s v="1118451"/>
    <s v="351022"/>
    <x v="112"/>
    <s v="5595000"/>
    <n v="2015"/>
    <x v="3"/>
    <x v="112"/>
    <n v="0"/>
    <n v="0"/>
    <n v="0"/>
    <n v="0"/>
    <n v="0"/>
    <s v="N/A"/>
    <n v="0"/>
    <n v="0"/>
    <n v="0"/>
    <n v="0"/>
    <n v="0"/>
    <n v="0"/>
    <n v="0"/>
    <n v="0"/>
    <n v="0"/>
    <n v="0"/>
    <n v="0"/>
    <n v="0"/>
    <n v="0"/>
    <s v="HOUSING OPPORTUNITY FUND"/>
    <s v="HOF OPER PERM SUP HSG DV VCTM4"/>
    <s v="HOMELESS HOUSING"/>
    <s v="FACILITIES MAINTENANCE AND OPERATIONS"/>
  </r>
  <r>
    <x v="1"/>
    <s v="1118452"/>
    <s v="351022"/>
    <x v="112"/>
    <s v="5595000"/>
    <n v="2015"/>
    <x v="3"/>
    <x v="112"/>
    <n v="0"/>
    <n v="0"/>
    <n v="0"/>
    <n v="0"/>
    <n v="0"/>
    <s v="N/A"/>
    <n v="0"/>
    <n v="0"/>
    <n v="0"/>
    <n v="0"/>
    <n v="0"/>
    <n v="0"/>
    <n v="0"/>
    <n v="0"/>
    <n v="0"/>
    <n v="0"/>
    <n v="0"/>
    <n v="0"/>
    <n v="0"/>
    <s v="HOUSING OPPORTUNITY FUND"/>
    <s v="HOF OPER HOLDEN ST FAM HSG4"/>
    <s v="HOMELESS HOUSING"/>
    <s v="FACILITIES MAINTENANCE AND OPERATIONS"/>
  </r>
  <r>
    <x v="1"/>
    <s v="1118454"/>
    <s v="351022"/>
    <x v="112"/>
    <s v="5595000"/>
    <n v="2015"/>
    <x v="3"/>
    <x v="112"/>
    <n v="0"/>
    <n v="0"/>
    <n v="0"/>
    <n v="0"/>
    <n v="0"/>
    <s v="N/A"/>
    <n v="0"/>
    <n v="0"/>
    <n v="0"/>
    <n v="0"/>
    <n v="0"/>
    <n v="0"/>
    <n v="0"/>
    <n v="0"/>
    <n v="0"/>
    <n v="0"/>
    <n v="0"/>
    <n v="0"/>
    <n v="0"/>
    <s v="HOUSING OPPORTUNITY FUND"/>
    <s v="HOF OPER REACH HSG 1ST CSEDSG4"/>
    <s v="HOMELESS HOUSING"/>
    <s v="FACILITIES MAINTENANCE AND OPERATIONS"/>
  </r>
  <r>
    <x v="1"/>
    <s v="1118456"/>
    <s v="351022"/>
    <x v="112"/>
    <s v="5595000"/>
    <n v="2015"/>
    <x v="3"/>
    <x v="112"/>
    <n v="0"/>
    <n v="0"/>
    <n v="0"/>
    <n v="0"/>
    <n v="0"/>
    <s v="N/A"/>
    <n v="0"/>
    <n v="0"/>
    <n v="0"/>
    <n v="0"/>
    <n v="0"/>
    <n v="0"/>
    <n v="0"/>
    <n v="0"/>
    <n v="0"/>
    <n v="0"/>
    <n v="0"/>
    <n v="0"/>
    <n v="0"/>
    <s v="HOUSING OPPORTUNITY FUND"/>
    <s v="HOF OPER YMCA YOUNG ADLT SVCS4"/>
    <s v="HOMELESS HOUSING"/>
    <s v="FACILITIES MAINTENANCE AND OPERATIONS"/>
  </r>
  <r>
    <x v="1"/>
    <s v="1118457"/>
    <s v="351022"/>
    <x v="112"/>
    <s v="5595000"/>
    <n v="2015"/>
    <x v="3"/>
    <x v="112"/>
    <n v="0"/>
    <n v="0"/>
    <n v="0"/>
    <n v="0"/>
    <n v="0"/>
    <s v="N/A"/>
    <n v="0"/>
    <n v="0"/>
    <n v="0"/>
    <n v="0"/>
    <n v="0"/>
    <n v="0"/>
    <n v="0"/>
    <n v="0"/>
    <n v="0"/>
    <n v="0"/>
    <n v="0"/>
    <n v="0"/>
    <n v="0"/>
    <s v="HOUSING OPPORTUNITY FUND"/>
    <s v="HOF OPER 280 CLARK APTS4 0322"/>
    <s v="HOMELESS HOUSING"/>
    <s v="FACILITIES MAINTENANCE AND OPERATIONS"/>
  </r>
  <r>
    <x v="1"/>
    <s v="1118469"/>
    <s v="351022"/>
    <x v="56"/>
    <s v="5595000"/>
    <n v="2015"/>
    <x v="3"/>
    <x v="56"/>
    <n v="0"/>
    <n v="0"/>
    <n v="0"/>
    <n v="0"/>
    <n v="0"/>
    <s v="N/A"/>
    <n v="0"/>
    <n v="0"/>
    <n v="0"/>
    <n v="0"/>
    <n v="0"/>
    <n v="0"/>
    <n v="0"/>
    <n v="0"/>
    <n v="0"/>
    <n v="0"/>
    <n v="0"/>
    <n v="0"/>
    <n v="0"/>
    <s v="HOUSING OPPORTUNITY FUND"/>
    <s v="HOF OPER FAMILY SVC RENT ASST4"/>
    <s v="HOMELESS HOUSING"/>
    <s v="FACILITIES MAINTENANCE AND OPERATIONS"/>
  </r>
  <r>
    <x v="1"/>
    <s v="1118469"/>
    <s v="351022"/>
    <x v="71"/>
    <s v="5595000"/>
    <n v="2015"/>
    <x v="3"/>
    <x v="71"/>
    <n v="0"/>
    <n v="0"/>
    <n v="0"/>
    <n v="0"/>
    <n v="0"/>
    <s v="N/A"/>
    <n v="0"/>
    <n v="0"/>
    <n v="0"/>
    <n v="0"/>
    <n v="0"/>
    <n v="0"/>
    <n v="0"/>
    <n v="0"/>
    <n v="0"/>
    <n v="0"/>
    <n v="0"/>
    <n v="0"/>
    <n v="0"/>
    <s v="HOUSING OPPORTUNITY FUND"/>
    <s v="HOF OPER FAMILY SVC RENT ASST4"/>
    <s v="HOMELESS HOUSING"/>
    <s v="FACILITIES MAINTENANCE AND OPERATIONS"/>
  </r>
  <r>
    <x v="1"/>
    <s v="1118469"/>
    <s v="351022"/>
    <x v="136"/>
    <s v="5595000"/>
    <n v="2015"/>
    <x v="3"/>
    <x v="136"/>
    <n v="0"/>
    <n v="0"/>
    <n v="0"/>
    <n v="0"/>
    <n v="0"/>
    <s v="N/A"/>
    <n v="0"/>
    <n v="0"/>
    <n v="0"/>
    <n v="0"/>
    <n v="0"/>
    <n v="0"/>
    <n v="0"/>
    <n v="0"/>
    <n v="0"/>
    <n v="0"/>
    <n v="0"/>
    <n v="0"/>
    <n v="0"/>
    <s v="HOUSING OPPORTUNITY FUND"/>
    <s v="HOF OPER FAMILY SVC RENT ASST4"/>
    <s v="HOMELESS HOUSING"/>
    <s v="FACILITIES MAINTENANCE AND OPERATIONS"/>
  </r>
  <r>
    <x v="1"/>
    <s v="1118469"/>
    <s v="351022"/>
    <x v="112"/>
    <s v="5595000"/>
    <n v="2015"/>
    <x v="3"/>
    <x v="112"/>
    <n v="0"/>
    <n v="0"/>
    <n v="0"/>
    <n v="0"/>
    <n v="0"/>
    <s v="N/A"/>
    <n v="0"/>
    <n v="0"/>
    <n v="0"/>
    <n v="0"/>
    <n v="0"/>
    <n v="0"/>
    <n v="0"/>
    <n v="0"/>
    <n v="0"/>
    <n v="0"/>
    <n v="0"/>
    <n v="0"/>
    <n v="0"/>
    <s v="HOUSING OPPORTUNITY FUND"/>
    <s v="HOF OPER FAMILY SVC RENT ASST4"/>
    <s v="HOMELESS HOUSING"/>
    <s v="FACILITIES MAINTENANCE AND OPERATIONS"/>
  </r>
  <r>
    <x v="1"/>
    <s v="1118472"/>
    <s v="351022"/>
    <x v="112"/>
    <s v="5595000"/>
    <n v="2015"/>
    <x v="3"/>
    <x v="112"/>
    <n v="0"/>
    <n v="0"/>
    <n v="0"/>
    <n v="0"/>
    <n v="0"/>
    <s v="N/A"/>
    <n v="0"/>
    <n v="0"/>
    <n v="0"/>
    <n v="0"/>
    <n v="0"/>
    <n v="0"/>
    <n v="0"/>
    <n v="0"/>
    <n v="0"/>
    <n v="0"/>
    <n v="0"/>
    <n v="0"/>
    <n v="0"/>
    <s v="HOUSING OPPORTUNITY FUND"/>
    <s v="HOF OPER VASHON PERM HSG4"/>
    <s v="HOMELESS HOUSING"/>
    <s v="FACILITIES MAINTENANCE AND OPERATIONS"/>
  </r>
  <r>
    <x v="1"/>
    <s v="1118473"/>
    <s v="351022"/>
    <x v="112"/>
    <s v="5595000"/>
    <n v="2015"/>
    <x v="3"/>
    <x v="112"/>
    <n v="0"/>
    <n v="0"/>
    <n v="0"/>
    <n v="0"/>
    <n v="0"/>
    <s v="N/A"/>
    <n v="0"/>
    <n v="0"/>
    <n v="0"/>
    <n v="0"/>
    <n v="0"/>
    <n v="0"/>
    <n v="0"/>
    <n v="0"/>
    <n v="0"/>
    <n v="0"/>
    <n v="0"/>
    <n v="0"/>
    <n v="0"/>
    <s v="HOUSING OPPORTUNITY FUND"/>
    <s v="HOF OPER UDIST YTH CTR AFTRCR4"/>
    <s v="HOMELESS HOUSING"/>
    <s v="FACILITIES MAINTENANCE AND OPERATIONS"/>
  </r>
  <r>
    <x v="1"/>
    <s v="1118475"/>
    <s v="351022"/>
    <x v="112"/>
    <s v="5592000"/>
    <n v="2015"/>
    <x v="3"/>
    <x v="112"/>
    <n v="0"/>
    <n v="0"/>
    <n v="-33900"/>
    <n v="0"/>
    <n v="33900"/>
    <s v="N/A"/>
    <n v="0"/>
    <n v="0"/>
    <n v="-33900"/>
    <n v="0"/>
    <n v="0"/>
    <n v="0"/>
    <n v="0"/>
    <n v="0"/>
    <n v="0"/>
    <n v="0"/>
    <n v="0"/>
    <n v="0"/>
    <n v="0"/>
    <s v="HOUSING OPPORTUNITY FUND"/>
    <s v="HOF OPER EDVP PERM HSG 2012"/>
    <s v="HOMELESS HOUSING"/>
    <s v="HOUSING AND COMMUNITY SERVICES"/>
  </r>
  <r>
    <x v="1"/>
    <s v="1118475"/>
    <s v="351022"/>
    <x v="112"/>
    <s v="5595000"/>
    <n v="2015"/>
    <x v="3"/>
    <x v="112"/>
    <n v="0"/>
    <n v="0"/>
    <n v="0"/>
    <n v="0"/>
    <n v="0"/>
    <s v="N/A"/>
    <n v="0"/>
    <n v="0"/>
    <n v="0"/>
    <n v="0"/>
    <n v="0"/>
    <n v="0"/>
    <n v="0"/>
    <n v="0"/>
    <n v="0"/>
    <n v="0"/>
    <n v="0"/>
    <n v="0"/>
    <n v="0"/>
    <s v="HOUSING OPPORTUNITY FUND"/>
    <s v="HOF OPER EDVP PERM HSG 2012"/>
    <s v="HOMELESS HOUSING"/>
    <s v="FACILITIES MAINTENANCE AND OPERATIONS"/>
  </r>
  <r>
    <x v="1"/>
    <s v="1118475"/>
    <s v="351022"/>
    <x v="76"/>
    <s v="5592000"/>
    <n v="2015"/>
    <x v="3"/>
    <x v="76"/>
    <n v="0"/>
    <n v="0"/>
    <n v="2300"/>
    <n v="0"/>
    <n v="-2300"/>
    <s v="N/A"/>
    <n v="0"/>
    <n v="2300"/>
    <n v="0"/>
    <n v="0"/>
    <n v="0"/>
    <n v="0"/>
    <n v="0"/>
    <n v="0"/>
    <n v="0"/>
    <n v="0"/>
    <n v="0"/>
    <n v="0"/>
    <n v="0"/>
    <s v="HOUSING OPPORTUNITY FUND"/>
    <s v="HOF OPER EDVP PERM HSG 2012"/>
    <s v="HOMELESS HOUSING"/>
    <s v="HOUSING AND COMMUNITY SERVICES"/>
  </r>
  <r>
    <x v="1"/>
    <s v="1118476"/>
    <s v="351022"/>
    <x v="112"/>
    <s v="5595000"/>
    <n v="2015"/>
    <x v="3"/>
    <x v="112"/>
    <n v="0"/>
    <n v="0"/>
    <n v="0"/>
    <n v="0"/>
    <n v="0"/>
    <s v="N/A"/>
    <n v="0"/>
    <n v="0"/>
    <n v="0"/>
    <n v="0"/>
    <n v="0"/>
    <n v="0"/>
    <n v="0"/>
    <n v="0"/>
    <n v="0"/>
    <n v="0"/>
    <n v="0"/>
    <n v="0"/>
    <n v="0"/>
    <s v="HOUSING OPPORTUNITY FUND"/>
    <s v="HOF OPER EISC HML SUP HSG2012"/>
    <s v="HOMELESS HOUSING"/>
    <s v="FACILITIES MAINTENANCE AND OPERATIONS"/>
  </r>
  <r>
    <x v="1"/>
    <s v="1118481"/>
    <s v="351022"/>
    <x v="112"/>
    <s v="5595000"/>
    <n v="2015"/>
    <x v="3"/>
    <x v="112"/>
    <n v="0"/>
    <n v="0"/>
    <n v="0"/>
    <n v="0"/>
    <n v="0"/>
    <s v="N/A"/>
    <n v="0"/>
    <n v="0"/>
    <n v="0"/>
    <n v="0"/>
    <n v="0"/>
    <n v="0"/>
    <n v="0"/>
    <n v="0"/>
    <n v="0"/>
    <n v="0"/>
    <n v="0"/>
    <n v="0"/>
    <n v="0"/>
    <s v="HOUSING OPPORTUNITY FUND"/>
    <s v="HOF OPER FOY PERM HSG 2012"/>
    <s v="HOMELESS HOUSING"/>
    <s v="FACILITIES MAINTENANCE AND OPERATIONS"/>
  </r>
  <r>
    <x v="1"/>
    <s v="1118482"/>
    <s v="351022"/>
    <x v="112"/>
    <s v="5595000"/>
    <n v="2015"/>
    <x v="3"/>
    <x v="112"/>
    <n v="0"/>
    <n v="0"/>
    <n v="0"/>
    <n v="0"/>
    <n v="0"/>
    <s v="N/A"/>
    <n v="0"/>
    <n v="0"/>
    <n v="0"/>
    <n v="0"/>
    <n v="0"/>
    <n v="0"/>
    <n v="0"/>
    <n v="0"/>
    <n v="0"/>
    <n v="0"/>
    <n v="0"/>
    <n v="0"/>
    <n v="0"/>
    <s v="HOUSING OPPORTUNITY FUND"/>
    <s v="HOF OPER FAMILIES FIRST3 0322"/>
    <s v="HOMELESS HOUSING"/>
    <s v="FACILITIES MAINTENANCE AND OPERATIONS"/>
  </r>
  <r>
    <x v="1"/>
    <s v="1118487"/>
    <s v="351022"/>
    <x v="112"/>
    <s v="5592000"/>
    <n v="2015"/>
    <x v="3"/>
    <x v="112"/>
    <n v="0"/>
    <n v="0"/>
    <n v="0"/>
    <n v="0"/>
    <n v="0"/>
    <s v="N/A"/>
    <n v="0"/>
    <n v="0"/>
    <n v="0"/>
    <n v="0"/>
    <n v="0"/>
    <n v="0"/>
    <n v="0"/>
    <n v="0"/>
    <n v="0"/>
    <n v="0"/>
    <n v="0"/>
    <n v="0"/>
    <n v="0"/>
    <s v="HOUSING OPPORTUNITY FUND"/>
    <s v="HOF OPER MUSLIM HSG HMLS FAM3"/>
    <s v="HOMELESS HOUSING"/>
    <s v="HOUSING AND COMMUNITY SERVICES"/>
  </r>
  <r>
    <x v="1"/>
    <s v="1118487"/>
    <s v="351022"/>
    <x v="112"/>
    <s v="5595000"/>
    <n v="2015"/>
    <x v="3"/>
    <x v="112"/>
    <n v="0"/>
    <n v="0"/>
    <n v="0"/>
    <n v="0"/>
    <n v="0"/>
    <s v="N/A"/>
    <n v="0"/>
    <n v="0"/>
    <n v="0"/>
    <n v="0"/>
    <n v="0"/>
    <n v="0"/>
    <n v="0"/>
    <n v="0"/>
    <n v="0"/>
    <n v="0"/>
    <n v="0"/>
    <n v="0"/>
    <n v="0"/>
    <s v="HOUSING OPPORTUNITY FUND"/>
    <s v="HOF OPER MUSLIM HSG HMLS FAM3"/>
    <s v="HOMELESS HOUSING"/>
    <s v="FACILITIES MAINTENANCE AND OPERATIONS"/>
  </r>
  <r>
    <x v="1"/>
    <s v="1118488"/>
    <s v="351022"/>
    <x v="112"/>
    <s v="5595000"/>
    <n v="2015"/>
    <x v="3"/>
    <x v="112"/>
    <n v="0"/>
    <n v="0"/>
    <n v="0"/>
    <n v="0"/>
    <n v="0"/>
    <s v="N/A"/>
    <n v="0"/>
    <n v="0"/>
    <n v="0"/>
    <n v="0"/>
    <n v="0"/>
    <n v="0"/>
    <n v="0"/>
    <n v="0"/>
    <n v="0"/>
    <n v="0"/>
    <n v="0"/>
    <n v="0"/>
    <n v="0"/>
    <s v="HOUSING OPPORTUNITY FUND"/>
    <s v="HOF OPER YTH CARE OPEN DRS3"/>
    <s v="HOMELESS HOUSING"/>
    <s v="FACILITIES MAINTENANCE AND OPERATIONS"/>
  </r>
  <r>
    <x v="1"/>
    <s v="1118493"/>
    <s v="351022"/>
    <x v="112"/>
    <s v="5595000"/>
    <n v="2015"/>
    <x v="3"/>
    <x v="112"/>
    <n v="0"/>
    <n v="0"/>
    <n v="0"/>
    <n v="0"/>
    <n v="0"/>
    <s v="N/A"/>
    <n v="0"/>
    <n v="0"/>
    <n v="0"/>
    <n v="0"/>
    <n v="0"/>
    <n v="0"/>
    <n v="0"/>
    <n v="0"/>
    <n v="0"/>
    <n v="0"/>
    <n v="0"/>
    <n v="0"/>
    <n v="0"/>
    <s v="HOUSING OPPORTUNITY FUND"/>
    <s v="HOF OPER EISC HML SUP HSG2013"/>
    <s v="HOMELESS HOUSING"/>
    <s v="FACILITIES MAINTENANCE AND OPERATIONS"/>
  </r>
  <r>
    <x v="1"/>
    <s v="1118496"/>
    <s v="351022"/>
    <x v="112"/>
    <s v="5595000"/>
    <n v="2015"/>
    <x v="3"/>
    <x v="112"/>
    <n v="0"/>
    <n v="0"/>
    <n v="0"/>
    <n v="0"/>
    <n v="0"/>
    <s v="N/A"/>
    <n v="0"/>
    <n v="0"/>
    <n v="0"/>
    <n v="0"/>
    <n v="0"/>
    <n v="0"/>
    <n v="0"/>
    <n v="0"/>
    <n v="0"/>
    <n v="0"/>
    <n v="0"/>
    <n v="0"/>
    <n v="0"/>
    <s v="HOUSING OPPORTUNITY FUND"/>
    <s v="HOF OPER FOY PERM HSG 2013"/>
    <s v="HOMELESS HOUSING"/>
    <s v="FACILITIES MAINTENANCE AND OPERATIONS"/>
  </r>
  <r>
    <x v="1"/>
    <s v="1118497"/>
    <s v="351022"/>
    <x v="112"/>
    <s v="5595000"/>
    <n v="2015"/>
    <x v="3"/>
    <x v="112"/>
    <n v="0"/>
    <n v="0"/>
    <n v="4984.72"/>
    <n v="0"/>
    <n v="-4984.72"/>
    <s v="N/A"/>
    <n v="0"/>
    <n v="-31223.66"/>
    <n v="22208.87"/>
    <n v="0"/>
    <n v="13999.51"/>
    <n v="0"/>
    <n v="0"/>
    <n v="0"/>
    <n v="0"/>
    <n v="0"/>
    <n v="0"/>
    <n v="0"/>
    <n v="0"/>
    <s v="HOUSING OPPORTUNITY FUND"/>
    <s v="HOF OPER FAMILIES FIRST4 0322"/>
    <s v="HOMELESS HOUSING"/>
    <s v="FACILITIES MAINTENANCE AND OPERATIONS"/>
  </r>
  <r>
    <x v="1"/>
    <s v="1118503"/>
    <s v="351022"/>
    <x v="112"/>
    <s v="5592000"/>
    <n v="2015"/>
    <x v="3"/>
    <x v="112"/>
    <n v="0"/>
    <n v="0"/>
    <n v="4460.09"/>
    <n v="0"/>
    <n v="-4460.09"/>
    <s v="N/A"/>
    <n v="0"/>
    <n v="-1791.71"/>
    <n v="0"/>
    <n v="6251.8"/>
    <n v="0"/>
    <n v="0"/>
    <n v="0"/>
    <n v="0"/>
    <n v="0"/>
    <n v="0"/>
    <n v="0"/>
    <n v="0"/>
    <n v="0"/>
    <s v="HOUSING OPPORTUNITY FUND"/>
    <s v="HOF OPER YTH CARE OPEN DRS4"/>
    <s v="HOMELESS HOUSING"/>
    <s v="HOUSING AND COMMUNITY SERVICES"/>
  </r>
  <r>
    <x v="1"/>
    <s v="1118503"/>
    <s v="351022"/>
    <x v="112"/>
    <s v="5595000"/>
    <n v="2015"/>
    <x v="3"/>
    <x v="112"/>
    <n v="0"/>
    <n v="0"/>
    <n v="0"/>
    <n v="0"/>
    <n v="0"/>
    <s v="N/A"/>
    <n v="0"/>
    <n v="0"/>
    <n v="0"/>
    <n v="0"/>
    <n v="0"/>
    <n v="0"/>
    <n v="0"/>
    <n v="0"/>
    <n v="0"/>
    <n v="0"/>
    <n v="0"/>
    <n v="0"/>
    <n v="0"/>
    <s v="HOUSING OPPORTUNITY FUND"/>
    <s v="HOF OPER YTH CARE OPEN DRS4"/>
    <s v="HOMELESS HOUSING"/>
    <s v="FACILITIES MAINTENANCE AND OPERATIONS"/>
  </r>
  <r>
    <x v="1"/>
    <s v="1118504"/>
    <s v="351022"/>
    <x v="112"/>
    <s v="5592000"/>
    <n v="2015"/>
    <x v="3"/>
    <x v="112"/>
    <n v="0"/>
    <n v="0"/>
    <n v="19196"/>
    <n v="0"/>
    <n v="-19196"/>
    <s v="N/A"/>
    <n v="1774"/>
    <n v="0"/>
    <n v="4893"/>
    <n v="7947"/>
    <n v="0"/>
    <n v="0"/>
    <n v="0"/>
    <n v="4582"/>
    <n v="0"/>
    <n v="0"/>
    <n v="0"/>
    <n v="0"/>
    <n v="0"/>
    <s v="HOUSING OPPORTUNITY FUND"/>
    <s v="HOF OPER SOFIAS HOME4 0322"/>
    <s v="HOMELESS HOUSING"/>
    <s v="HOUSING AND COMMUNITY SERVICES"/>
  </r>
  <r>
    <x v="1"/>
    <s v="1118504"/>
    <s v="351022"/>
    <x v="112"/>
    <s v="5595000"/>
    <n v="2015"/>
    <x v="3"/>
    <x v="112"/>
    <n v="0"/>
    <n v="0"/>
    <n v="0"/>
    <n v="0"/>
    <n v="0"/>
    <s v="N/A"/>
    <n v="0"/>
    <n v="0"/>
    <n v="0"/>
    <n v="0"/>
    <n v="0"/>
    <n v="0"/>
    <n v="0"/>
    <n v="0"/>
    <n v="0"/>
    <n v="0"/>
    <n v="0"/>
    <n v="0"/>
    <n v="0"/>
    <s v="HOUSING OPPORTUNITY FUND"/>
    <s v="HOF OPER SOFIAS HOME4 0322"/>
    <s v="HOMELESS HOUSING"/>
    <s v="FACILITIES MAINTENANCE AND OPERATIONS"/>
  </r>
  <r>
    <x v="1"/>
    <s v="1118506"/>
    <s v="351022"/>
    <x v="112"/>
    <s v="5592000"/>
    <n v="2015"/>
    <x v="3"/>
    <x v="112"/>
    <n v="0"/>
    <n v="0"/>
    <n v="0"/>
    <n v="0"/>
    <n v="0"/>
    <s v="N/A"/>
    <n v="0"/>
    <n v="-5276.34"/>
    <n v="0"/>
    <n v="0"/>
    <n v="5276.34"/>
    <n v="0"/>
    <n v="0"/>
    <n v="0"/>
    <n v="0"/>
    <n v="0"/>
    <n v="0"/>
    <n v="0"/>
    <n v="0"/>
    <s v="HOUSING OPPORTUNITY FUND"/>
    <s v="HOF OPER FAMILIES FIRST5 0322"/>
    <s v="HOMELESS HOUSING"/>
    <s v="HOUSING AND COMMUNITY SERVICES"/>
  </r>
  <r>
    <x v="1"/>
    <s v="1118506"/>
    <s v="351022"/>
    <x v="112"/>
    <s v="5595000"/>
    <n v="2015"/>
    <x v="3"/>
    <x v="112"/>
    <n v="0"/>
    <n v="0"/>
    <n v="0"/>
    <n v="0"/>
    <n v="0"/>
    <s v="N/A"/>
    <n v="0"/>
    <n v="0"/>
    <n v="0"/>
    <n v="0"/>
    <n v="0"/>
    <n v="0"/>
    <n v="0"/>
    <n v="0"/>
    <n v="0"/>
    <n v="0"/>
    <n v="0"/>
    <n v="0"/>
    <n v="0"/>
    <s v="HOUSING OPPORTUNITY FUND"/>
    <s v="HOF OPER FAMILIES FIRST5 0322"/>
    <s v="HOMELESS HOUSING"/>
    <s v="FACILITIES MAINTENANCE AND OPERATIONS"/>
  </r>
  <r>
    <x v="1"/>
    <s v="1118512"/>
    <s v="351022"/>
    <x v="112"/>
    <s v="5592000"/>
    <n v="2015"/>
    <x v="3"/>
    <x v="112"/>
    <n v="0"/>
    <n v="0"/>
    <n v="34369.32"/>
    <n v="0"/>
    <n v="-34369.32"/>
    <s v="N/A"/>
    <n v="0"/>
    <n v="2098.42"/>
    <n v="0"/>
    <n v="13045.99"/>
    <n v="0"/>
    <n v="0"/>
    <n v="19224.91"/>
    <n v="0"/>
    <n v="0"/>
    <n v="0"/>
    <n v="0"/>
    <n v="0"/>
    <n v="0"/>
    <s v="HOUSING OPPORTUNITY FUND"/>
    <s v="HOF OPER YTH CARE OPEN DRS5"/>
    <s v="HOMELESS HOUSING"/>
    <s v="HOUSING AND COMMUNITY SERVICES"/>
  </r>
  <r>
    <x v="1"/>
    <s v="1118512"/>
    <s v="351022"/>
    <x v="112"/>
    <s v="5595000"/>
    <n v="2015"/>
    <x v="3"/>
    <x v="112"/>
    <n v="0"/>
    <n v="0"/>
    <n v="0"/>
    <n v="0"/>
    <n v="0"/>
    <s v="N/A"/>
    <n v="0"/>
    <n v="0"/>
    <n v="0"/>
    <n v="0"/>
    <n v="0"/>
    <n v="0"/>
    <n v="0"/>
    <n v="0"/>
    <n v="0"/>
    <n v="0"/>
    <n v="0"/>
    <n v="0"/>
    <n v="0"/>
    <s v="HOUSING OPPORTUNITY FUND"/>
    <s v="HOF OPER YTH CARE OPEN DRS5"/>
    <s v="HOMELESS HOUSING"/>
    <s v="FACILITIES MAINTENANCE AND OPERATIONS"/>
  </r>
  <r>
    <x v="1"/>
    <s v="1118516"/>
    <s v="351022"/>
    <x v="112"/>
    <s v="5595000"/>
    <n v="2015"/>
    <x v="3"/>
    <x v="112"/>
    <n v="0"/>
    <n v="0"/>
    <n v="0"/>
    <n v="0"/>
    <n v="0"/>
    <s v="N/A"/>
    <n v="0"/>
    <n v="0"/>
    <n v="0"/>
    <n v="0"/>
    <n v="0"/>
    <n v="0"/>
    <n v="0"/>
    <n v="0"/>
    <n v="0"/>
    <n v="0"/>
    <n v="0"/>
    <n v="0"/>
    <n v="0"/>
    <s v="HOUSING OPPORTUNITY FUND"/>
    <s v="HOF OPER FHI CRISIS CLINIC 12"/>
    <s v="HOMELESS HOUSING"/>
    <s v="FACILITIES MAINTENANCE AND OPERATIONS"/>
  </r>
  <r>
    <x v="1"/>
    <s v="1118518"/>
    <s v="351022"/>
    <x v="112"/>
    <s v="5592000"/>
    <n v="2015"/>
    <x v="3"/>
    <x v="112"/>
    <n v="0"/>
    <n v="0"/>
    <n v="37813.040000000001"/>
    <n v="0"/>
    <n v="-37813.040000000001"/>
    <s v="N/A"/>
    <n v="-18000"/>
    <n v="7124.99"/>
    <n v="0"/>
    <n v="0"/>
    <n v="13458.07"/>
    <n v="0"/>
    <n v="0"/>
    <n v="35229.980000000003"/>
    <n v="0"/>
    <n v="0"/>
    <n v="0"/>
    <n v="0"/>
    <n v="0"/>
    <s v="HOUSING OPPORTUNITY FUND"/>
    <s v="HOF OPER FSA CEA DIVERSION 12"/>
    <s v="HOMELESS HOUSING"/>
    <s v="HOUSING AND COMMUNITY SERVICES"/>
  </r>
  <r>
    <x v="1"/>
    <s v="1118518"/>
    <s v="351022"/>
    <x v="112"/>
    <s v="5595000"/>
    <n v="2015"/>
    <x v="3"/>
    <x v="112"/>
    <n v="0"/>
    <n v="0"/>
    <n v="0"/>
    <n v="0"/>
    <n v="0"/>
    <s v="N/A"/>
    <n v="0"/>
    <n v="0"/>
    <n v="0"/>
    <n v="0"/>
    <n v="0"/>
    <n v="0"/>
    <n v="0"/>
    <n v="0"/>
    <n v="0"/>
    <n v="0"/>
    <n v="0"/>
    <n v="0"/>
    <n v="0"/>
    <s v="HOUSING OPPORTUNITY FUND"/>
    <s v="HOF OPER FSA CEA DIVERSION 12"/>
    <s v="HOMELESS HOUSING"/>
    <s v="FACILITIES MAINTENANCE AND OPERATIONS"/>
  </r>
  <r>
    <x v="1"/>
    <s v="1118519"/>
    <s v="351022"/>
    <x v="112"/>
    <s v="5595000"/>
    <n v="2015"/>
    <x v="3"/>
    <x v="112"/>
    <n v="0"/>
    <n v="0"/>
    <n v="0"/>
    <n v="0"/>
    <n v="0"/>
    <s v="N/A"/>
    <n v="0"/>
    <n v="0"/>
    <n v="0"/>
    <n v="0"/>
    <n v="0"/>
    <n v="0"/>
    <n v="0"/>
    <n v="0"/>
    <n v="0"/>
    <n v="0"/>
    <n v="0"/>
    <n v="0"/>
    <n v="0"/>
    <s v="HOUSING OPPORTUNITY FUND"/>
    <s v="HOF OPER YWC LANDLORD LIAI 12"/>
    <s v="HOMELESS HOUSING"/>
    <s v="FACILITIES MAINTENANCE AND OPERATIONS"/>
  </r>
  <r>
    <x v="1"/>
    <s v="1118520"/>
    <s v="351022"/>
    <x v="112"/>
    <s v="5595000"/>
    <n v="2015"/>
    <x v="3"/>
    <x v="112"/>
    <n v="0"/>
    <n v="0"/>
    <n v="0"/>
    <n v="0"/>
    <n v="0"/>
    <s v="N/A"/>
    <n v="0"/>
    <n v="0"/>
    <n v="0"/>
    <n v="0"/>
    <n v="0"/>
    <n v="0"/>
    <n v="0"/>
    <n v="0"/>
    <n v="0"/>
    <n v="0"/>
    <n v="0"/>
    <n v="0"/>
    <n v="0"/>
    <s v="HOUSING OPPORTUNITY FUND"/>
    <s v="HOF OPER DES AUR SUPPT HSG 12"/>
    <s v="HOMELESS HOUSING"/>
    <s v="FACILITIES MAINTENANCE AND OPERATIONS"/>
  </r>
  <r>
    <x v="1"/>
    <s v="1118521"/>
    <s v="351022"/>
    <x v="112"/>
    <s v="5592000"/>
    <n v="2015"/>
    <x v="3"/>
    <x v="112"/>
    <n v="0"/>
    <n v="0"/>
    <n v="48776.03"/>
    <n v="0"/>
    <n v="-48776.03"/>
    <s v="N/A"/>
    <n v="-55.97"/>
    <n v="0"/>
    <n v="0"/>
    <n v="0"/>
    <n v="0"/>
    <n v="0"/>
    <n v="12208"/>
    <n v="12208"/>
    <n v="0"/>
    <n v="0"/>
    <n v="12208"/>
    <n v="12208"/>
    <n v="0"/>
    <s v="HOUSING OPPORTUNITY FUND"/>
    <s v="HOF OPER CCO NYR URNESS HSG 12"/>
    <s v="HOMELESS HOUSING"/>
    <s v="HOUSING AND COMMUNITY SERVICES"/>
  </r>
  <r>
    <x v="1"/>
    <s v="1118521"/>
    <s v="351022"/>
    <x v="112"/>
    <s v="5595000"/>
    <n v="2015"/>
    <x v="3"/>
    <x v="112"/>
    <n v="0"/>
    <n v="0"/>
    <n v="0"/>
    <n v="0"/>
    <n v="0"/>
    <s v="N/A"/>
    <n v="29.02"/>
    <n v="0"/>
    <n v="-29.02"/>
    <n v="29.02"/>
    <n v="0"/>
    <n v="0"/>
    <n v="0"/>
    <n v="0"/>
    <n v="0"/>
    <n v="0"/>
    <n v="0"/>
    <n v="-29.02"/>
    <n v="0"/>
    <s v="HOUSING OPPORTUNITY FUND"/>
    <s v="HOF OPER CCO NYR URNESS HSG 12"/>
    <s v="HOMELESS HOUSING"/>
    <s v="FACILITIES MAINTENANCE AND OPERATIONS"/>
  </r>
  <r>
    <x v="1"/>
    <s v="1118523"/>
    <s v="351022"/>
    <x v="112"/>
    <s v="5592000"/>
    <n v="2015"/>
    <x v="3"/>
    <x v="112"/>
    <n v="0"/>
    <n v="0"/>
    <n v="200000"/>
    <n v="0"/>
    <n v="-200000"/>
    <s v="N/A"/>
    <n v="0"/>
    <n v="0"/>
    <n v="0"/>
    <n v="0"/>
    <n v="50000"/>
    <n v="0"/>
    <n v="0"/>
    <n v="0"/>
    <n v="0"/>
    <n v="100000"/>
    <n v="0"/>
    <n v="50000"/>
    <n v="0"/>
    <s v="HOUSING OPPORTUNITY FUND"/>
    <s v="HOF OPER SOM JACKSON APT 12"/>
    <s v="HOMELESS HOUSING"/>
    <s v="HOUSING AND COMMUNITY SERVICES"/>
  </r>
  <r>
    <x v="1"/>
    <s v="1118523"/>
    <s v="351022"/>
    <x v="112"/>
    <s v="5595000"/>
    <n v="2015"/>
    <x v="3"/>
    <x v="112"/>
    <n v="0"/>
    <n v="0"/>
    <n v="0"/>
    <n v="0"/>
    <n v="0"/>
    <s v="N/A"/>
    <n v="0"/>
    <n v="0"/>
    <n v="0"/>
    <n v="0"/>
    <n v="0"/>
    <n v="0"/>
    <n v="0"/>
    <n v="0"/>
    <n v="0"/>
    <n v="0"/>
    <n v="0"/>
    <n v="0"/>
    <n v="0"/>
    <s v="HOUSING OPPORTUNITY FUND"/>
    <s v="HOF OPER SOM JACKSON APT 12"/>
    <s v="HOMELESS HOUSING"/>
    <s v="FACILITIES MAINTENANCE AND OPERATIONS"/>
  </r>
  <r>
    <x v="1"/>
    <s v="1118524"/>
    <s v="351022"/>
    <x v="112"/>
    <s v="5595000"/>
    <n v="2015"/>
    <x v="3"/>
    <x v="112"/>
    <n v="0"/>
    <n v="0"/>
    <n v="238644.43"/>
    <n v="0"/>
    <n v="-238644.43"/>
    <s v="N/A"/>
    <n v="860.7"/>
    <n v="0"/>
    <n v="19083"/>
    <n v="38465.700000000004"/>
    <n v="20406"/>
    <n v="20715.03"/>
    <n v="20512"/>
    <n v="19862"/>
    <n v="20385"/>
    <n v="19845"/>
    <n v="19845"/>
    <n v="38665"/>
    <n v="0"/>
    <s v="HOUSING OPPORTUNITY FUND"/>
    <s v="HOF OPER EIS CONG HML PH 12"/>
    <s v="HOMELESS HOUSING"/>
    <s v="FACILITIES MAINTENANCE AND OPERATIONS"/>
  </r>
  <r>
    <x v="1"/>
    <s v="1118525"/>
    <s v="351022"/>
    <x v="112"/>
    <s v="5592000"/>
    <n v="2015"/>
    <x v="3"/>
    <x v="112"/>
    <n v="0"/>
    <n v="0"/>
    <n v="21492"/>
    <n v="0"/>
    <n v="-21492"/>
    <s v="N/A"/>
    <n v="0"/>
    <n v="0"/>
    <n v="0"/>
    <n v="5373"/>
    <n v="0"/>
    <n v="0"/>
    <n v="5373"/>
    <n v="0"/>
    <n v="0"/>
    <n v="5373"/>
    <n v="0"/>
    <n v="5373"/>
    <n v="0"/>
    <s v="HOUSING OPPORTUNITY FUND"/>
    <s v="HOF OPER IMA ROSE CRT APT 12"/>
    <s v="HOMELESS HOUSING"/>
    <s v="HOUSING AND COMMUNITY SERVICES"/>
  </r>
  <r>
    <x v="1"/>
    <s v="1118525"/>
    <s v="351022"/>
    <x v="112"/>
    <s v="5595000"/>
    <n v="2015"/>
    <x v="3"/>
    <x v="112"/>
    <n v="0"/>
    <n v="0"/>
    <n v="0"/>
    <n v="0"/>
    <n v="0"/>
    <s v="N/A"/>
    <n v="0"/>
    <n v="0"/>
    <n v="0"/>
    <n v="0"/>
    <n v="0"/>
    <n v="0"/>
    <n v="0"/>
    <n v="0"/>
    <n v="0"/>
    <n v="0"/>
    <n v="0"/>
    <n v="0"/>
    <n v="0"/>
    <s v="HOUSING OPPORTUNITY FUND"/>
    <s v="HOF OPER IMA ROSE CRT APT 12"/>
    <s v="HOMELESS HOUSING"/>
    <s v="FACILITIES MAINTENANCE AND OPERATIONS"/>
  </r>
  <r>
    <x v="1"/>
    <s v="1118526"/>
    <s v="351022"/>
    <x v="112"/>
    <s v="5592000"/>
    <n v="2015"/>
    <x v="3"/>
    <x v="112"/>
    <n v="0"/>
    <n v="0"/>
    <n v="73369"/>
    <n v="0"/>
    <n v="-73369"/>
    <s v="N/A"/>
    <n v="-40390"/>
    <n v="0"/>
    <n v="0"/>
    <n v="0"/>
    <n v="33454"/>
    <n v="0"/>
    <n v="33579"/>
    <n v="0"/>
    <n v="0"/>
    <n v="0"/>
    <n v="32479"/>
    <n v="14247"/>
    <n v="0"/>
    <s v="HOUSING OPPORTUNITY FUND"/>
    <s v="HOF OPER VAL PATH FIRST 12"/>
    <s v="HOMELESS HOUSING"/>
    <s v="HOUSING AND COMMUNITY SERVICES"/>
  </r>
  <r>
    <x v="1"/>
    <s v="1118526"/>
    <s v="351022"/>
    <x v="112"/>
    <s v="5595000"/>
    <n v="2015"/>
    <x v="3"/>
    <x v="112"/>
    <n v="0"/>
    <n v="0"/>
    <n v="-46726"/>
    <n v="0"/>
    <n v="46726"/>
    <s v="N/A"/>
    <n v="0"/>
    <n v="0"/>
    <n v="0"/>
    <n v="0"/>
    <n v="0"/>
    <n v="0"/>
    <n v="0"/>
    <n v="0"/>
    <n v="0"/>
    <n v="0"/>
    <n v="0"/>
    <n v="-46726"/>
    <n v="0"/>
    <s v="HOUSING OPPORTUNITY FUND"/>
    <s v="HOF OPER VAL PATH FIRST 12"/>
    <s v="HOMELESS HOUSING"/>
    <s v="FACILITIES MAINTENANCE AND OPERATIONS"/>
  </r>
  <r>
    <x v="1"/>
    <s v="1118527"/>
    <s v="351022"/>
    <x v="112"/>
    <s v="5592000"/>
    <n v="2015"/>
    <x v="3"/>
    <x v="112"/>
    <n v="0"/>
    <n v="0"/>
    <n v="132000"/>
    <n v="0"/>
    <n v="-132000"/>
    <s v="N/A"/>
    <n v="0"/>
    <n v="0"/>
    <n v="0"/>
    <n v="132000"/>
    <n v="0"/>
    <n v="0"/>
    <n v="0"/>
    <n v="0"/>
    <n v="0"/>
    <n v="0"/>
    <n v="0"/>
    <n v="0"/>
    <n v="0"/>
    <s v="HOUSING OPPORTUNITY FUND"/>
    <s v="HOF OPER SM S KING HSG FT 12"/>
    <s v="HOMELESS HOUSING"/>
    <s v="HOUSING AND COMMUNITY SERVICES"/>
  </r>
  <r>
    <x v="1"/>
    <s v="1118527"/>
    <s v="351022"/>
    <x v="112"/>
    <s v="5595000"/>
    <n v="2015"/>
    <x v="3"/>
    <x v="112"/>
    <n v="0"/>
    <n v="0"/>
    <n v="0"/>
    <n v="0"/>
    <n v="0"/>
    <s v="N/A"/>
    <n v="0"/>
    <n v="0"/>
    <n v="0"/>
    <n v="0"/>
    <n v="0"/>
    <n v="0"/>
    <n v="0"/>
    <n v="0"/>
    <n v="0"/>
    <n v="0"/>
    <n v="0"/>
    <n v="0"/>
    <n v="0"/>
    <s v="HOUSING OPPORTUNITY FUND"/>
    <s v="HOF OPER SM S KING HSG FT 12"/>
    <s v="HOMELESS HOUSING"/>
    <s v="FACILITIES MAINTENANCE AND OPERATIONS"/>
  </r>
  <r>
    <x v="1"/>
    <s v="1118528"/>
    <s v="351022"/>
    <x v="112"/>
    <s v="5592000"/>
    <n v="2015"/>
    <x v="3"/>
    <x v="112"/>
    <n v="0"/>
    <n v="0"/>
    <n v="46256.86"/>
    <n v="0"/>
    <n v="-46256.86"/>
    <s v="N/A"/>
    <n v="-25000"/>
    <n v="18092.89"/>
    <n v="0"/>
    <n v="14340.03"/>
    <n v="0"/>
    <n v="0"/>
    <n v="13851.95"/>
    <n v="0"/>
    <n v="0"/>
    <n v="12486.99"/>
    <n v="0"/>
    <n v="12485"/>
    <n v="0"/>
    <s v="HOUSING OPPORTUNITY FUND"/>
    <s v="HOF OPER YMC FAM HSG PRG 12"/>
    <s v="HOMELESS HOUSING"/>
    <s v="HOUSING AND COMMUNITY SERVICES"/>
  </r>
  <r>
    <x v="1"/>
    <s v="1118528"/>
    <s v="351022"/>
    <x v="112"/>
    <s v="5595000"/>
    <n v="2015"/>
    <x v="3"/>
    <x v="112"/>
    <n v="0"/>
    <n v="0"/>
    <n v="0"/>
    <n v="0"/>
    <n v="0"/>
    <s v="N/A"/>
    <n v="0"/>
    <n v="0"/>
    <n v="0"/>
    <n v="0"/>
    <n v="0"/>
    <n v="0"/>
    <n v="0"/>
    <n v="0"/>
    <n v="0"/>
    <n v="0"/>
    <n v="0"/>
    <n v="0"/>
    <n v="0"/>
    <s v="HOUSING OPPORTUNITY FUND"/>
    <s v="HOF OPER YMC FAM HSG PRG 12"/>
    <s v="HOMELESS HOUSING"/>
    <s v="FACILITIES MAINTENANCE AND OPERATIONS"/>
  </r>
  <r>
    <x v="1"/>
    <s v="1118529"/>
    <s v="351022"/>
    <x v="112"/>
    <s v="5592000"/>
    <n v="2015"/>
    <x v="3"/>
    <x v="112"/>
    <n v="0"/>
    <n v="0"/>
    <n v="-482.49"/>
    <n v="0"/>
    <n v="482.49"/>
    <s v="N/A"/>
    <n v="0"/>
    <n v="-23000"/>
    <n v="22517.510000000002"/>
    <n v="0"/>
    <n v="0"/>
    <n v="0"/>
    <n v="0"/>
    <n v="0"/>
    <n v="0"/>
    <n v="0"/>
    <n v="0"/>
    <n v="0"/>
    <n v="0"/>
    <s v="HOUSING OPPORTUNITY FUND"/>
    <s v="HOF OPER NEI WK HSG STAB 12"/>
    <s v="HOMELESS HOUSING"/>
    <s v="HOUSING AND COMMUNITY SERVICES"/>
  </r>
  <r>
    <x v="1"/>
    <s v="1118529"/>
    <s v="351022"/>
    <x v="112"/>
    <s v="5595000"/>
    <n v="2015"/>
    <x v="3"/>
    <x v="112"/>
    <n v="0"/>
    <n v="0"/>
    <n v="0"/>
    <n v="0"/>
    <n v="0"/>
    <s v="N/A"/>
    <n v="0"/>
    <n v="0"/>
    <n v="0"/>
    <n v="0"/>
    <n v="0"/>
    <n v="0"/>
    <n v="0"/>
    <n v="0"/>
    <n v="0"/>
    <n v="0"/>
    <n v="0"/>
    <n v="0"/>
    <n v="0"/>
    <s v="HOUSING OPPORTUNITY FUND"/>
    <s v="HOF OPER NEI WK HSG STAB 12"/>
    <s v="HOMELESS HOUSING"/>
    <s v="FACILITIES MAINTENANCE AND OPERATIONS"/>
  </r>
  <r>
    <x v="1"/>
    <s v="1118530"/>
    <s v="351022"/>
    <x v="112"/>
    <s v="5592000"/>
    <n v="2015"/>
    <x v="3"/>
    <x v="112"/>
    <n v="0"/>
    <n v="0"/>
    <n v="50000"/>
    <n v="0"/>
    <n v="-50000"/>
    <s v="N/A"/>
    <n v="0"/>
    <n v="0"/>
    <n v="0"/>
    <n v="0"/>
    <n v="0"/>
    <n v="12500"/>
    <n v="0"/>
    <n v="0"/>
    <n v="0"/>
    <n v="25000"/>
    <n v="0"/>
    <n v="12500"/>
    <n v="0"/>
    <s v="HOUSING OPPORTUNITY FUND"/>
    <s v="HOF OPER SOM PROJ HMSTEAD 12"/>
    <s v="HOMELESS HOUSING"/>
    <s v="HOUSING AND COMMUNITY SERVICES"/>
  </r>
  <r>
    <x v="1"/>
    <s v="1118530"/>
    <s v="351022"/>
    <x v="112"/>
    <s v="5595000"/>
    <n v="2015"/>
    <x v="3"/>
    <x v="112"/>
    <n v="0"/>
    <n v="0"/>
    <n v="0"/>
    <n v="0"/>
    <n v="0"/>
    <s v="N/A"/>
    <n v="0"/>
    <n v="0"/>
    <n v="0"/>
    <n v="0"/>
    <n v="0"/>
    <n v="0"/>
    <n v="0"/>
    <n v="0"/>
    <n v="0"/>
    <n v="0"/>
    <n v="0"/>
    <n v="0"/>
    <n v="0"/>
    <s v="HOUSING OPPORTUNITY FUND"/>
    <s v="HOF OPER SOM PROJ HMSTEAD 12"/>
    <s v="HOMELESS HOUSING"/>
    <s v="FACILITIES MAINTENANCE AND OPERATIONS"/>
  </r>
  <r>
    <x v="1"/>
    <s v="1118531"/>
    <s v="351022"/>
    <x v="112"/>
    <s v="5595000"/>
    <n v="2015"/>
    <x v="3"/>
    <x v="112"/>
    <n v="0"/>
    <n v="0"/>
    <n v="0"/>
    <n v="0"/>
    <n v="0"/>
    <s v="N/A"/>
    <n v="0"/>
    <n v="0"/>
    <n v="0"/>
    <n v="0"/>
    <n v="0"/>
    <n v="0"/>
    <n v="0"/>
    <n v="0"/>
    <n v="0"/>
    <n v="0"/>
    <n v="0"/>
    <n v="0"/>
    <n v="0"/>
    <s v="HOUSING OPPORTUNITY FUND"/>
    <s v="HOF OPER FOY FRD OF YTH PSH 12"/>
    <s v="HOMELESS HOUSING"/>
    <s v="FACILITIES MAINTENANCE AND OPERATIONS"/>
  </r>
  <r>
    <x v="1"/>
    <s v="1118532"/>
    <s v="351022"/>
    <x v="112"/>
    <s v="5595000"/>
    <n v="2015"/>
    <x v="3"/>
    <x v="112"/>
    <n v="0"/>
    <n v="0"/>
    <n v="0"/>
    <n v="0"/>
    <n v="0"/>
    <s v="N/A"/>
    <n v="0"/>
    <n v="0"/>
    <n v="0"/>
    <n v="0"/>
    <n v="0"/>
    <n v="0"/>
    <n v="0"/>
    <n v="0"/>
    <n v="0"/>
    <n v="0"/>
    <n v="0"/>
    <n v="0"/>
    <n v="0"/>
    <s v="HOUSING OPPORTUNITY FUND"/>
    <s v="HOF OPER RAPID RE-HSG FHWC"/>
    <s v="HOMELESS HOUSING"/>
    <s v="FACILITIES MAINTENANCE AND OPERATIONS"/>
  </r>
  <r>
    <x v="1"/>
    <s v="1118532"/>
    <s v="351022"/>
    <x v="108"/>
    <s v="5595000"/>
    <n v="2015"/>
    <x v="3"/>
    <x v="108"/>
    <n v="0"/>
    <n v="0"/>
    <n v="0"/>
    <n v="0"/>
    <n v="0"/>
    <s v="N/A"/>
    <n v="0"/>
    <n v="0"/>
    <n v="0"/>
    <n v="0"/>
    <n v="0"/>
    <n v="0"/>
    <n v="0"/>
    <n v="0"/>
    <n v="0"/>
    <n v="0"/>
    <n v="0"/>
    <n v="0"/>
    <n v="0"/>
    <s v="HOUSING OPPORTUNITY FUND"/>
    <s v="HOF OPER RAPID RE-HSG FHWC"/>
    <s v="HOMELESS HOUSING"/>
    <s v="FACILITIES MAINTENANCE AND OPERATIONS"/>
  </r>
  <r>
    <x v="1"/>
    <s v="1118534"/>
    <s v="351022"/>
    <x v="112"/>
    <s v="5595000"/>
    <n v="2015"/>
    <x v="3"/>
    <x v="112"/>
    <n v="0"/>
    <n v="0"/>
    <n v="0"/>
    <n v="0"/>
    <n v="0"/>
    <s v="N/A"/>
    <n v="0"/>
    <n v="0"/>
    <n v="0"/>
    <n v="0"/>
    <n v="0"/>
    <n v="0"/>
    <n v="0"/>
    <n v="0"/>
    <n v="0"/>
    <n v="0"/>
    <n v="0"/>
    <n v="0"/>
    <n v="0"/>
    <s v="HOUSING OPPORTUNITY FUND"/>
    <s v="HOF OPER DUVALL FAM HSG3 0322"/>
    <s v="HOMELESS HOUSING"/>
    <s v="FACILITIES MAINTENANCE AND OPERATIONS"/>
  </r>
  <r>
    <x v="1"/>
    <s v="1118535"/>
    <s v="351022"/>
    <x v="112"/>
    <s v="5595000"/>
    <n v="2015"/>
    <x v="3"/>
    <x v="112"/>
    <n v="0"/>
    <n v="0"/>
    <n v="0"/>
    <n v="0"/>
    <n v="0"/>
    <s v="N/A"/>
    <n v="0"/>
    <n v="0"/>
    <n v="0"/>
    <n v="0"/>
    <n v="0"/>
    <n v="0"/>
    <n v="0"/>
    <n v="0"/>
    <n v="0"/>
    <n v="0"/>
    <n v="0"/>
    <n v="0"/>
    <n v="0"/>
    <s v="HOUSING OPPORTUNITY FUND"/>
    <s v="HOF OPER HLS FMLY HSG N SVCS3"/>
    <s v="HOMELESS HOUSING"/>
    <s v="FACILITIES MAINTENANCE AND OPERATIONS"/>
  </r>
  <r>
    <x v="1"/>
    <s v="1118537"/>
    <s v="351022"/>
    <x v="46"/>
    <s v="0000000"/>
    <n v="2015"/>
    <x v="4"/>
    <x v="46"/>
    <n v="0"/>
    <n v="0"/>
    <n v="0"/>
    <n v="0"/>
    <n v="0"/>
    <s v="N/A"/>
    <n v="0"/>
    <n v="0"/>
    <n v="0"/>
    <n v="0"/>
    <n v="0"/>
    <n v="0"/>
    <n v="0"/>
    <n v="0"/>
    <n v="0"/>
    <n v="0"/>
    <n v="0"/>
    <n v="0"/>
    <n v="0"/>
    <s v="HOUSING OPPORTUNITY FUND"/>
    <s v="HOF OPER MUSLIM HSG SVCS 2011"/>
    <s v="HOMELESS HOUSING"/>
    <s v="Default"/>
  </r>
  <r>
    <x v="1"/>
    <s v="1118537"/>
    <s v="351022"/>
    <x v="112"/>
    <s v="5595000"/>
    <n v="2015"/>
    <x v="3"/>
    <x v="112"/>
    <n v="0"/>
    <n v="0"/>
    <n v="0"/>
    <n v="0"/>
    <n v="0"/>
    <s v="N/A"/>
    <n v="0"/>
    <n v="0"/>
    <n v="0"/>
    <n v="0"/>
    <n v="0"/>
    <n v="0"/>
    <n v="0"/>
    <n v="0"/>
    <n v="0"/>
    <n v="0"/>
    <n v="0"/>
    <n v="0"/>
    <n v="0"/>
    <s v="HOUSING OPPORTUNITY FUND"/>
    <s v="HOF OPER MUSLIM HSG SVCS 2011"/>
    <s v="HOMELESS HOUSING"/>
    <s v="FACILITIES MAINTENANCE AND OPERATIONS"/>
  </r>
  <r>
    <x v="1"/>
    <s v="1118538"/>
    <s v="351022"/>
    <x v="112"/>
    <s v="5595000"/>
    <n v="2015"/>
    <x v="3"/>
    <x v="112"/>
    <n v="0"/>
    <n v="0"/>
    <n v="0"/>
    <n v="0"/>
    <n v="0"/>
    <s v="N/A"/>
    <n v="0"/>
    <n v="0"/>
    <n v="0"/>
    <n v="0"/>
    <n v="0"/>
    <n v="0"/>
    <n v="0"/>
    <n v="0"/>
    <n v="0"/>
    <n v="0"/>
    <n v="0"/>
    <n v="0"/>
    <n v="0"/>
    <s v="HOUSING OPPORTUNITY FUND"/>
    <s v="HOF OPER VALLEY CITIES 2011"/>
    <s v="HOMELESS HOUSING"/>
    <s v="FACILITIES MAINTENANCE AND OPERATIONS"/>
  </r>
  <r>
    <x v="1"/>
    <s v="1118542"/>
    <s v="351022"/>
    <x v="112"/>
    <s v="5592000"/>
    <n v="2015"/>
    <x v="3"/>
    <x v="112"/>
    <n v="0"/>
    <n v="0"/>
    <n v="55105.130000000005"/>
    <n v="0"/>
    <n v="-55105.130000000005"/>
    <s v="N/A"/>
    <n v="227.6"/>
    <n v="0"/>
    <n v="0"/>
    <n v="0"/>
    <n v="54877.53"/>
    <n v="0"/>
    <n v="0"/>
    <n v="0"/>
    <n v="0"/>
    <n v="0"/>
    <n v="0"/>
    <n v="0"/>
    <n v="0"/>
    <s v="HOUSING OPPORTUNITY FUND"/>
    <s v="HOF OPER HUMPHREY HSE2"/>
    <s v="HOMELESS HOUSING"/>
    <s v="HOUSING AND COMMUNITY SERVICES"/>
  </r>
  <r>
    <x v="1"/>
    <s v="1118542"/>
    <s v="351022"/>
    <x v="112"/>
    <s v="5595000"/>
    <n v="2015"/>
    <x v="3"/>
    <x v="112"/>
    <n v="0"/>
    <n v="0"/>
    <n v="0"/>
    <n v="0"/>
    <n v="0"/>
    <s v="N/A"/>
    <n v="0"/>
    <n v="0"/>
    <n v="0"/>
    <n v="0"/>
    <n v="0"/>
    <n v="0"/>
    <n v="0"/>
    <n v="0"/>
    <n v="0"/>
    <n v="0"/>
    <n v="0"/>
    <n v="0"/>
    <n v="0"/>
    <s v="HOUSING OPPORTUNITY FUND"/>
    <s v="HOF OPER HUMPHREY HSE2"/>
    <s v="HOMELESS HOUSING"/>
    <s v="FACILITIES MAINTENANCE AND OPERATIONS"/>
  </r>
  <r>
    <x v="1"/>
    <s v="1118543"/>
    <s v="351022"/>
    <x v="112"/>
    <s v="5592000"/>
    <n v="2015"/>
    <x v="3"/>
    <x v="112"/>
    <n v="0"/>
    <n v="0"/>
    <n v="84286"/>
    <n v="0"/>
    <n v="-84286"/>
    <s v="N/A"/>
    <n v="0"/>
    <n v="0"/>
    <n v="0"/>
    <n v="0"/>
    <n v="42144"/>
    <n v="0"/>
    <n v="42142"/>
    <n v="0"/>
    <n v="0"/>
    <n v="0"/>
    <n v="0"/>
    <n v="0"/>
    <n v="0"/>
    <s v="HOUSING OPPORTUNITY FUND"/>
    <s v="HOF OPER RNTN LUTH REG VETS 5"/>
    <s v="HOMELESS HOUSING"/>
    <s v="HOUSING AND COMMUNITY SERVICES"/>
  </r>
  <r>
    <x v="1"/>
    <s v="1118543"/>
    <s v="351022"/>
    <x v="112"/>
    <s v="5595000"/>
    <n v="2015"/>
    <x v="3"/>
    <x v="112"/>
    <n v="0"/>
    <n v="0"/>
    <n v="0"/>
    <n v="0"/>
    <n v="0"/>
    <s v="N/A"/>
    <n v="0"/>
    <n v="0"/>
    <n v="0"/>
    <n v="0"/>
    <n v="0"/>
    <n v="0"/>
    <n v="0"/>
    <n v="0"/>
    <n v="0"/>
    <n v="0"/>
    <n v="0"/>
    <n v="0"/>
    <n v="0"/>
    <s v="HOUSING OPPORTUNITY FUND"/>
    <s v="HOF OPER RNTN LUTH REG VETS 5"/>
    <s v="HOMELESS HOUSING"/>
    <s v="FACILITIES MAINTENANCE AND OPERATIONS"/>
  </r>
  <r>
    <x v="1"/>
    <s v="1118545"/>
    <s v="351022"/>
    <x v="112"/>
    <s v="5592000"/>
    <n v="2015"/>
    <x v="3"/>
    <x v="112"/>
    <n v="0"/>
    <n v="0"/>
    <n v="79058.45"/>
    <n v="0"/>
    <n v="-79058.45"/>
    <s v="N/A"/>
    <n v="0"/>
    <n v="0"/>
    <n v="21270"/>
    <n v="10635"/>
    <n v="10635"/>
    <n v="10635"/>
    <n v="10635"/>
    <n v="10635"/>
    <n v="4613.45"/>
    <n v="0"/>
    <n v="0"/>
    <n v="0"/>
    <n v="0"/>
    <s v="HOUSING OPPORTUNITY FUND"/>
    <s v="HOF OPER ROL BAKHITA GRDN2"/>
    <s v="HOMELESS HOUSING"/>
    <s v="HOUSING AND COMMUNITY SERVICES"/>
  </r>
  <r>
    <x v="1"/>
    <s v="1118545"/>
    <s v="351022"/>
    <x v="112"/>
    <s v="5595000"/>
    <n v="2015"/>
    <x v="3"/>
    <x v="112"/>
    <n v="0"/>
    <n v="0"/>
    <n v="0"/>
    <n v="0"/>
    <n v="0"/>
    <s v="N/A"/>
    <n v="0"/>
    <n v="0"/>
    <n v="0"/>
    <n v="0"/>
    <n v="0"/>
    <n v="0"/>
    <n v="0"/>
    <n v="0"/>
    <n v="0"/>
    <n v="0"/>
    <n v="0"/>
    <n v="0"/>
    <n v="0"/>
    <s v="HOUSING OPPORTUNITY FUND"/>
    <s v="HOF OPER ROL BAKHITA GRDN2"/>
    <s v="HOMELESS HOUSING"/>
    <s v="FACILITIES MAINTENANCE AND OPERATIONS"/>
  </r>
  <r>
    <x v="1"/>
    <s v="1118547"/>
    <s v="351022"/>
    <x v="112"/>
    <s v="5595000"/>
    <n v="2015"/>
    <x v="3"/>
    <x v="112"/>
    <n v="0"/>
    <n v="0"/>
    <n v="0"/>
    <n v="0"/>
    <n v="0"/>
    <s v="N/A"/>
    <n v="0"/>
    <n v="0"/>
    <n v="0"/>
    <n v="0"/>
    <n v="0"/>
    <n v="0"/>
    <n v="0"/>
    <n v="0"/>
    <n v="0"/>
    <n v="0"/>
    <n v="0"/>
    <n v="0"/>
    <n v="0"/>
    <s v="HOUSING OPPORTUNITY FUND"/>
    <s v="HOF OPER SOFIAS HOME1 0322"/>
    <s v="HOMELESS HOUSING"/>
    <s v="FACILITIES MAINTENANCE AND OPERATIONS"/>
  </r>
  <r>
    <x v="1"/>
    <s v="1118548"/>
    <s v="351022"/>
    <x v="112"/>
    <s v="5592000"/>
    <n v="2015"/>
    <x v="3"/>
    <x v="112"/>
    <n v="0"/>
    <n v="0"/>
    <n v="12532"/>
    <n v="0"/>
    <n v="-12532"/>
    <s v="N/A"/>
    <n v="0"/>
    <n v="0"/>
    <n v="-9000"/>
    <n v="8167.34"/>
    <n v="1832.66"/>
    <n v="0"/>
    <n v="11532"/>
    <n v="0"/>
    <n v="0"/>
    <n v="0"/>
    <n v="0"/>
    <n v="0"/>
    <n v="0"/>
    <s v="HOUSING OPPORTUNITY FUND"/>
    <s v="HOF OPER HPLNK PERM SUP HSG2"/>
    <s v="HOMELESS HOUSING"/>
    <s v="HOUSING AND COMMUNITY SERVICES"/>
  </r>
  <r>
    <x v="1"/>
    <s v="1118548"/>
    <s v="351022"/>
    <x v="112"/>
    <s v="5595000"/>
    <n v="2015"/>
    <x v="3"/>
    <x v="112"/>
    <n v="0"/>
    <n v="0"/>
    <n v="0"/>
    <n v="0"/>
    <n v="0"/>
    <s v="N/A"/>
    <n v="0"/>
    <n v="0"/>
    <n v="0"/>
    <n v="0"/>
    <n v="0"/>
    <n v="0"/>
    <n v="0"/>
    <n v="0"/>
    <n v="0"/>
    <n v="0"/>
    <n v="0"/>
    <n v="0"/>
    <n v="0"/>
    <s v="HOUSING OPPORTUNITY FUND"/>
    <s v="HOF OPER HPLNK PERM SUP HSG2"/>
    <s v="HOMELESS HOUSING"/>
    <s v="FACILITIES MAINTENANCE AND OPERATIONS"/>
  </r>
  <r>
    <x v="1"/>
    <s v="1118549"/>
    <s v="351022"/>
    <x v="112"/>
    <s v="5592000"/>
    <n v="2015"/>
    <x v="3"/>
    <x v="112"/>
    <n v="0"/>
    <n v="0"/>
    <n v="15882.91"/>
    <n v="0"/>
    <n v="-15882.91"/>
    <s v="N/A"/>
    <n v="-535"/>
    <n v="0"/>
    <n v="0"/>
    <n v="0"/>
    <n v="0"/>
    <n v="0"/>
    <n v="0"/>
    <n v="0"/>
    <n v="0"/>
    <n v="7988.91"/>
    <n v="0"/>
    <n v="8429"/>
    <n v="0"/>
    <s v="HOUSING OPPORTUNITY FUND"/>
    <s v="HOF OPER TRANS RES HZ1156"/>
    <s v="HOMELESS HOUSING"/>
    <s v="HOUSING AND COMMUNITY SERVICES"/>
  </r>
  <r>
    <x v="1"/>
    <s v="1118549"/>
    <s v="351022"/>
    <x v="112"/>
    <s v="5595000"/>
    <n v="2015"/>
    <x v="3"/>
    <x v="112"/>
    <n v="0"/>
    <n v="0"/>
    <n v="0"/>
    <n v="0"/>
    <n v="0"/>
    <s v="N/A"/>
    <n v="0"/>
    <n v="0"/>
    <n v="0"/>
    <n v="0"/>
    <n v="0"/>
    <n v="0"/>
    <n v="0"/>
    <n v="0"/>
    <n v="0"/>
    <n v="0"/>
    <n v="0"/>
    <n v="0"/>
    <n v="0"/>
    <s v="HOUSING OPPORTUNITY FUND"/>
    <s v="HOF OPER TRANS RES HZ1156"/>
    <s v="HOMELESS HOUSING"/>
    <s v="FACILITIES MAINTENANCE AND OPERATIONS"/>
  </r>
  <r>
    <x v="1"/>
    <s v="1118550"/>
    <s v="000000"/>
    <x v="19"/>
    <s v="0000000"/>
    <n v="2015"/>
    <x v="1"/>
    <x v="19"/>
    <n v="0"/>
    <n v="0"/>
    <n v="0"/>
    <n v="0"/>
    <n v="0"/>
    <s v="N/A"/>
    <n v="0"/>
    <n v="0"/>
    <n v="0"/>
    <n v="0"/>
    <n v="0"/>
    <n v="0"/>
    <n v="0"/>
    <n v="0"/>
    <n v="0"/>
    <n v="0"/>
    <n v="0"/>
    <n v="0"/>
    <n v="0"/>
    <s v="HOUSING OPPORTUNITY FUND"/>
    <s v="HOF OPER HOMLS HSG PLANN3PERCE"/>
    <s v="DEFAULT"/>
    <s v="Default"/>
  </r>
  <r>
    <x v="1"/>
    <s v="1118550"/>
    <s v="351023"/>
    <x v="46"/>
    <s v="0000000"/>
    <n v="2015"/>
    <x v="4"/>
    <x v="46"/>
    <n v="0"/>
    <n v="0"/>
    <n v="0"/>
    <n v="0"/>
    <n v="0"/>
    <s v="N/A"/>
    <n v="0"/>
    <n v="0"/>
    <n v="0"/>
    <n v="0"/>
    <n v="0"/>
    <n v="0"/>
    <n v="0"/>
    <n v="0"/>
    <n v="0"/>
    <n v="0"/>
    <n v="0"/>
    <n v="0"/>
    <n v="0"/>
    <s v="HOUSING OPPORTUNITY FUND"/>
    <s v="HOF OPER HOMLS HSG PLANN3PERCE"/>
    <s v="HOMELESS HSG PLANNING-3PCT"/>
    <s v="Default"/>
  </r>
  <r>
    <x v="1"/>
    <s v="1118550"/>
    <s v="351023"/>
    <x v="38"/>
    <s v="5592000"/>
    <n v="2015"/>
    <x v="3"/>
    <x v="38"/>
    <n v="0"/>
    <n v="0"/>
    <n v="0"/>
    <n v="0"/>
    <n v="0"/>
    <s v="N/A"/>
    <n v="5520.9800000000005"/>
    <n v="3402.44"/>
    <n v="3661.33"/>
    <n v="-12584.75"/>
    <n v="0"/>
    <n v="0"/>
    <n v="0"/>
    <n v="0"/>
    <n v="0"/>
    <n v="0"/>
    <n v="0"/>
    <n v="0"/>
    <n v="0"/>
    <s v="HOUSING OPPORTUNITY FUND"/>
    <s v="HOF OPER HOMLS HSG PLANN3PERCE"/>
    <s v="HOMELESS HSG PLANNING-3PCT"/>
    <s v="HOUSING AND COMMUNITY SERVICES"/>
  </r>
  <r>
    <x v="1"/>
    <s v="1118550"/>
    <s v="351023"/>
    <x v="38"/>
    <s v="5595000"/>
    <n v="2015"/>
    <x v="3"/>
    <x v="38"/>
    <n v="0"/>
    <n v="0"/>
    <n v="0"/>
    <n v="0"/>
    <n v="0"/>
    <s v="N/A"/>
    <n v="0"/>
    <n v="0"/>
    <n v="0"/>
    <n v="0"/>
    <n v="0"/>
    <n v="0"/>
    <n v="0"/>
    <n v="0"/>
    <n v="0"/>
    <n v="0"/>
    <n v="0"/>
    <n v="0"/>
    <n v="0"/>
    <s v="HOUSING OPPORTUNITY FUND"/>
    <s v="HOF OPER HOMLS HSG PLANN3PERCE"/>
    <s v="HOMELESS HSG PLANNING-3PCT"/>
    <s v="FACILITIES MAINTENANCE AND OPERATIONS"/>
  </r>
  <r>
    <x v="1"/>
    <s v="1118550"/>
    <s v="351023"/>
    <x v="70"/>
    <s v="5592000"/>
    <n v="2015"/>
    <x v="3"/>
    <x v="70"/>
    <n v="0"/>
    <n v="0"/>
    <n v="0"/>
    <n v="0"/>
    <n v="0"/>
    <s v="N/A"/>
    <n v="0"/>
    <n v="0"/>
    <n v="0"/>
    <n v="0"/>
    <n v="0"/>
    <n v="0"/>
    <n v="0"/>
    <n v="0"/>
    <n v="0"/>
    <n v="0"/>
    <n v="0"/>
    <n v="0"/>
    <n v="0"/>
    <s v="HOUSING OPPORTUNITY FUND"/>
    <s v="HOF OPER HOMLS HSG PLANN3PERCE"/>
    <s v="HOMELESS HSG PLANNING-3PCT"/>
    <s v="HOUSING AND COMMUNITY SERVICES"/>
  </r>
  <r>
    <x v="1"/>
    <s v="1118550"/>
    <s v="351023"/>
    <x v="70"/>
    <s v="5595000"/>
    <n v="2015"/>
    <x v="3"/>
    <x v="70"/>
    <n v="0"/>
    <n v="0"/>
    <n v="0"/>
    <n v="0"/>
    <n v="0"/>
    <s v="N/A"/>
    <n v="0"/>
    <n v="0"/>
    <n v="0"/>
    <n v="0"/>
    <n v="0"/>
    <n v="0"/>
    <n v="0"/>
    <n v="0"/>
    <n v="0"/>
    <n v="0"/>
    <n v="0"/>
    <n v="0"/>
    <n v="0"/>
    <s v="HOUSING OPPORTUNITY FUND"/>
    <s v="HOF OPER HOMLS HSG PLANN3PERCE"/>
    <s v="HOMELESS HSG PLANNING-3PCT"/>
    <s v="FACILITIES MAINTENANCE AND OPERATIONS"/>
  </r>
  <r>
    <x v="1"/>
    <s v="1118550"/>
    <s v="351023"/>
    <x v="71"/>
    <s v="5592000"/>
    <n v="2015"/>
    <x v="3"/>
    <x v="71"/>
    <n v="0"/>
    <n v="0"/>
    <n v="0"/>
    <n v="0"/>
    <n v="0"/>
    <s v="N/A"/>
    <n v="0"/>
    <n v="0"/>
    <n v="0"/>
    <n v="0"/>
    <n v="0"/>
    <n v="0"/>
    <n v="0"/>
    <n v="0"/>
    <n v="0"/>
    <n v="0"/>
    <n v="0"/>
    <n v="0"/>
    <n v="0"/>
    <s v="HOUSING OPPORTUNITY FUND"/>
    <s v="HOF OPER HOMLS HSG PLANN3PERCE"/>
    <s v="HOMELESS HSG PLANNING-3PCT"/>
    <s v="HOUSING AND COMMUNITY SERVICES"/>
  </r>
  <r>
    <x v="1"/>
    <s v="1118550"/>
    <s v="351023"/>
    <x v="71"/>
    <s v="5595000"/>
    <n v="2015"/>
    <x v="3"/>
    <x v="71"/>
    <n v="0"/>
    <n v="0"/>
    <n v="0"/>
    <n v="0"/>
    <n v="0"/>
    <s v="N/A"/>
    <n v="0"/>
    <n v="0"/>
    <n v="0"/>
    <n v="0"/>
    <n v="0"/>
    <n v="0"/>
    <n v="0"/>
    <n v="0"/>
    <n v="0"/>
    <n v="0"/>
    <n v="0"/>
    <n v="0"/>
    <n v="0"/>
    <s v="HOUSING OPPORTUNITY FUND"/>
    <s v="HOF OPER HOMLS HSG PLANN3PERCE"/>
    <s v="HOMELESS HSG PLANNING-3PCT"/>
    <s v="FACILITIES MAINTENANCE AND OPERATIONS"/>
  </r>
  <r>
    <x v="1"/>
    <s v="1118550"/>
    <s v="351023"/>
    <x v="72"/>
    <s v="5592000"/>
    <n v="2015"/>
    <x v="3"/>
    <x v="72"/>
    <n v="0"/>
    <n v="0"/>
    <n v="0"/>
    <n v="0"/>
    <n v="0"/>
    <s v="N/A"/>
    <n v="0"/>
    <n v="0"/>
    <n v="0"/>
    <n v="0"/>
    <n v="0"/>
    <n v="0"/>
    <n v="0"/>
    <n v="0"/>
    <n v="0"/>
    <n v="0"/>
    <n v="0"/>
    <n v="0"/>
    <n v="0"/>
    <s v="HOUSING OPPORTUNITY FUND"/>
    <s v="HOF OPER HOMLS HSG PLANN3PERCE"/>
    <s v="HOMELESS HSG PLANNING-3PCT"/>
    <s v="HOUSING AND COMMUNITY SERVICES"/>
  </r>
  <r>
    <x v="1"/>
    <s v="1118550"/>
    <s v="351023"/>
    <x v="72"/>
    <s v="5595000"/>
    <n v="2015"/>
    <x v="3"/>
    <x v="72"/>
    <n v="0"/>
    <n v="0"/>
    <n v="0"/>
    <n v="0"/>
    <n v="0"/>
    <s v="N/A"/>
    <n v="0"/>
    <n v="0"/>
    <n v="0"/>
    <n v="0"/>
    <n v="0"/>
    <n v="0"/>
    <n v="0"/>
    <n v="0"/>
    <n v="0"/>
    <n v="0"/>
    <n v="0"/>
    <n v="0"/>
    <n v="0"/>
    <s v="HOUSING OPPORTUNITY FUND"/>
    <s v="HOF OPER HOMLS HSG PLANN3PERCE"/>
    <s v="HOMELESS HSG PLANNING-3PCT"/>
    <s v="FACILITIES MAINTENANCE AND OPERATIONS"/>
  </r>
  <r>
    <x v="1"/>
    <s v="1118550"/>
    <s v="351023"/>
    <x v="74"/>
    <s v="5592000"/>
    <n v="2015"/>
    <x v="3"/>
    <x v="74"/>
    <n v="0"/>
    <n v="0"/>
    <n v="0"/>
    <n v="0"/>
    <n v="0"/>
    <s v="N/A"/>
    <n v="0"/>
    <n v="0"/>
    <n v="0"/>
    <n v="0"/>
    <n v="0"/>
    <n v="0"/>
    <n v="0"/>
    <n v="0"/>
    <n v="0"/>
    <n v="0"/>
    <n v="0"/>
    <n v="0"/>
    <n v="0"/>
    <s v="HOUSING OPPORTUNITY FUND"/>
    <s v="HOF OPER HOMLS HSG PLANN3PERCE"/>
    <s v="HOMELESS HSG PLANNING-3PCT"/>
    <s v="HOUSING AND COMMUNITY SERVICES"/>
  </r>
  <r>
    <x v="1"/>
    <s v="1118550"/>
    <s v="351023"/>
    <x v="74"/>
    <s v="5595000"/>
    <n v="2015"/>
    <x v="3"/>
    <x v="74"/>
    <n v="0"/>
    <n v="0"/>
    <n v="0"/>
    <n v="0"/>
    <n v="0"/>
    <s v="N/A"/>
    <n v="0"/>
    <n v="0"/>
    <n v="0"/>
    <n v="0"/>
    <n v="0"/>
    <n v="0"/>
    <n v="0"/>
    <n v="0"/>
    <n v="0"/>
    <n v="0"/>
    <n v="0"/>
    <n v="0"/>
    <n v="0"/>
    <s v="HOUSING OPPORTUNITY FUND"/>
    <s v="HOF OPER HOMLS HSG PLANN3PERCE"/>
    <s v="HOMELESS HSG PLANNING-3PCT"/>
    <s v="FACILITIES MAINTENANCE AND OPERATIONS"/>
  </r>
  <r>
    <x v="1"/>
    <s v="1118550"/>
    <s v="351023"/>
    <x v="213"/>
    <s v="5595000"/>
    <n v="2015"/>
    <x v="3"/>
    <x v="212"/>
    <n v="0"/>
    <n v="0"/>
    <n v="0"/>
    <n v="0"/>
    <n v="0"/>
    <s v="N/A"/>
    <n v="0"/>
    <n v="0"/>
    <n v="0"/>
    <n v="0"/>
    <n v="0"/>
    <n v="0"/>
    <n v="0"/>
    <n v="0"/>
    <n v="0"/>
    <n v="0"/>
    <n v="0"/>
    <n v="0"/>
    <n v="0"/>
    <s v="HOUSING OPPORTUNITY FUND"/>
    <s v="HOF OPER HOMLS HSG PLANN3PERCE"/>
    <s v="HOMELESS HSG PLANNING-3PCT"/>
    <s v="FACILITIES MAINTENANCE AND OPERATIONS"/>
  </r>
  <r>
    <x v="1"/>
    <s v="1118550"/>
    <s v="351023"/>
    <x v="161"/>
    <s v="5595000"/>
    <n v="2015"/>
    <x v="3"/>
    <x v="160"/>
    <n v="0"/>
    <n v="0"/>
    <n v="0"/>
    <n v="0"/>
    <n v="0"/>
    <s v="N/A"/>
    <n v="0"/>
    <n v="0"/>
    <n v="0"/>
    <n v="0"/>
    <n v="0"/>
    <n v="0"/>
    <n v="0"/>
    <n v="0"/>
    <n v="0"/>
    <n v="0"/>
    <n v="0"/>
    <n v="0"/>
    <n v="0"/>
    <s v="HOUSING OPPORTUNITY FUND"/>
    <s v="HOF OPER HOMLS HSG PLANN3PERCE"/>
    <s v="HOMELESS HSG PLANNING-3PCT"/>
    <s v="FACILITIES MAINTENANCE AND OPERATIONS"/>
  </r>
  <r>
    <x v="1"/>
    <s v="1118550"/>
    <s v="351023"/>
    <x v="117"/>
    <s v="5595000"/>
    <n v="2015"/>
    <x v="3"/>
    <x v="117"/>
    <n v="0"/>
    <n v="0"/>
    <n v="0"/>
    <n v="0"/>
    <n v="0"/>
    <s v="N/A"/>
    <n v="0"/>
    <n v="0"/>
    <n v="0"/>
    <n v="0"/>
    <n v="0"/>
    <n v="0"/>
    <n v="0"/>
    <n v="0"/>
    <n v="0"/>
    <n v="0"/>
    <n v="0"/>
    <n v="0"/>
    <n v="0"/>
    <s v="HOUSING OPPORTUNITY FUND"/>
    <s v="HOF OPER HOMLS HSG PLANN3PERCE"/>
    <s v="HOMELESS HSG PLANNING-3PCT"/>
    <s v="FACILITIES MAINTENANCE AND OPERATIONS"/>
  </r>
  <r>
    <x v="1"/>
    <s v="1118550"/>
    <s v="351023"/>
    <x v="154"/>
    <s v="5592000"/>
    <n v="2015"/>
    <x v="3"/>
    <x v="153"/>
    <n v="0"/>
    <n v="0"/>
    <n v="1900"/>
    <n v="0"/>
    <n v="-1900"/>
    <s v="N/A"/>
    <n v="1900"/>
    <n v="0"/>
    <n v="0"/>
    <n v="0"/>
    <n v="0"/>
    <n v="0"/>
    <n v="0"/>
    <n v="0"/>
    <n v="0"/>
    <n v="0"/>
    <n v="0"/>
    <n v="0"/>
    <n v="0"/>
    <s v="HOUSING OPPORTUNITY FUND"/>
    <s v="HOF OPER HOMLS HSG PLANN3PERCE"/>
    <s v="HOMELESS HSG PLANNING-3PCT"/>
    <s v="HOUSING AND COMMUNITY SERVICES"/>
  </r>
  <r>
    <x v="1"/>
    <s v="1118550"/>
    <s v="351023"/>
    <x v="154"/>
    <s v="5595000"/>
    <n v="2015"/>
    <x v="3"/>
    <x v="153"/>
    <n v="0"/>
    <n v="0"/>
    <n v="0"/>
    <n v="0"/>
    <n v="0"/>
    <s v="N/A"/>
    <n v="0"/>
    <n v="0"/>
    <n v="0"/>
    <n v="0"/>
    <n v="0"/>
    <n v="0"/>
    <n v="0"/>
    <n v="0"/>
    <n v="0"/>
    <n v="0"/>
    <n v="0"/>
    <n v="0"/>
    <n v="0"/>
    <s v="HOUSING OPPORTUNITY FUND"/>
    <s v="HOF OPER HOMLS HSG PLANN3PERCE"/>
    <s v="HOMELESS HSG PLANNING-3PCT"/>
    <s v="FACILITIES MAINTENANCE AND OPERATIONS"/>
  </r>
  <r>
    <x v="1"/>
    <s v="1118550"/>
    <s v="351023"/>
    <x v="129"/>
    <s v="5595000"/>
    <n v="2015"/>
    <x v="3"/>
    <x v="129"/>
    <n v="0"/>
    <n v="0"/>
    <n v="0"/>
    <n v="0"/>
    <n v="0"/>
    <s v="N/A"/>
    <n v="0"/>
    <n v="0"/>
    <n v="0"/>
    <n v="0"/>
    <n v="0"/>
    <n v="0"/>
    <n v="0"/>
    <n v="0"/>
    <n v="0"/>
    <n v="0"/>
    <n v="0"/>
    <n v="0"/>
    <n v="0"/>
    <s v="HOUSING OPPORTUNITY FUND"/>
    <s v="HOF OPER HOMLS HSG PLANN3PERCE"/>
    <s v="HOMELESS HSG PLANNING-3PCT"/>
    <s v="FACILITIES MAINTENANCE AND OPERATIONS"/>
  </r>
  <r>
    <x v="1"/>
    <s v="1118550"/>
    <s v="351023"/>
    <x v="119"/>
    <s v="5595000"/>
    <n v="2015"/>
    <x v="3"/>
    <x v="119"/>
    <n v="0"/>
    <n v="0"/>
    <n v="0"/>
    <n v="0"/>
    <n v="0"/>
    <s v="N/A"/>
    <n v="0"/>
    <n v="0"/>
    <n v="0"/>
    <n v="0"/>
    <n v="0"/>
    <n v="0"/>
    <n v="0"/>
    <n v="0"/>
    <n v="0"/>
    <n v="0"/>
    <n v="0"/>
    <n v="0"/>
    <n v="0"/>
    <s v="HOUSING OPPORTUNITY FUND"/>
    <s v="HOF OPER HOMLS HSG PLANN3PERCE"/>
    <s v="HOMELESS HSG PLANNING-3PCT"/>
    <s v="FACILITIES MAINTENANCE AND OPERATIONS"/>
  </r>
  <r>
    <x v="1"/>
    <s v="1118550"/>
    <s v="351023"/>
    <x v="150"/>
    <s v="5595000"/>
    <n v="2015"/>
    <x v="3"/>
    <x v="149"/>
    <n v="0"/>
    <n v="0"/>
    <n v="0"/>
    <n v="0"/>
    <n v="0"/>
    <s v="N/A"/>
    <n v="0"/>
    <n v="0"/>
    <n v="0"/>
    <n v="0"/>
    <n v="0"/>
    <n v="0"/>
    <n v="0"/>
    <n v="0"/>
    <n v="0"/>
    <n v="0"/>
    <n v="0"/>
    <n v="0"/>
    <n v="0"/>
    <s v="HOUSING OPPORTUNITY FUND"/>
    <s v="HOF OPER HOMLS HSG PLANN3PERCE"/>
    <s v="HOMELESS HSG PLANNING-3PCT"/>
    <s v="FACILITIES MAINTENANCE AND OPERATIONS"/>
  </r>
  <r>
    <x v="1"/>
    <s v="1118550"/>
    <s v="351023"/>
    <x v="151"/>
    <s v="5595000"/>
    <n v="2015"/>
    <x v="3"/>
    <x v="150"/>
    <n v="0"/>
    <n v="0"/>
    <n v="0"/>
    <n v="0"/>
    <n v="0"/>
    <s v="N/A"/>
    <n v="0"/>
    <n v="0"/>
    <n v="0"/>
    <n v="0"/>
    <n v="0"/>
    <n v="0"/>
    <n v="0"/>
    <n v="0"/>
    <n v="0"/>
    <n v="0"/>
    <n v="0"/>
    <n v="0"/>
    <n v="0"/>
    <s v="HOUSING OPPORTUNITY FUND"/>
    <s v="HOF OPER HOMLS HSG PLANN3PERCE"/>
    <s v="HOMELESS HSG PLANNING-3PCT"/>
    <s v="FACILITIES MAINTENANCE AND OPERATIONS"/>
  </r>
  <r>
    <x v="1"/>
    <s v="1118550"/>
    <s v="351023"/>
    <x v="36"/>
    <s v="5595000"/>
    <n v="2015"/>
    <x v="3"/>
    <x v="36"/>
    <n v="0"/>
    <n v="0"/>
    <n v="0"/>
    <n v="0"/>
    <n v="0"/>
    <s v="N/A"/>
    <n v="0"/>
    <n v="0"/>
    <n v="0"/>
    <n v="0"/>
    <n v="0"/>
    <n v="0"/>
    <n v="0"/>
    <n v="0"/>
    <n v="0"/>
    <n v="0"/>
    <n v="0"/>
    <n v="0"/>
    <n v="0"/>
    <s v="HOUSING OPPORTUNITY FUND"/>
    <s v="HOF OPER HOMLS HSG PLANN3PERCE"/>
    <s v="HOMELESS HSG PLANNING-3PCT"/>
    <s v="FACILITIES MAINTENANCE AND OPERATIONS"/>
  </r>
  <r>
    <x v="1"/>
    <s v="1118550"/>
    <s v="351023"/>
    <x v="75"/>
    <s v="5595000"/>
    <n v="2015"/>
    <x v="3"/>
    <x v="75"/>
    <n v="0"/>
    <n v="0"/>
    <n v="0"/>
    <n v="0"/>
    <n v="0"/>
    <s v="N/A"/>
    <n v="0"/>
    <n v="0"/>
    <n v="0"/>
    <n v="0"/>
    <n v="0"/>
    <n v="0"/>
    <n v="0"/>
    <n v="0"/>
    <n v="0"/>
    <n v="0"/>
    <n v="0"/>
    <n v="0"/>
    <n v="0"/>
    <s v="HOUSING OPPORTUNITY FUND"/>
    <s v="HOF OPER HOMLS HSG PLANN3PERCE"/>
    <s v="HOMELESS HSG PLANNING-3PCT"/>
    <s v="FACILITIES MAINTENANCE AND OPERATIONS"/>
  </r>
  <r>
    <x v="1"/>
    <s v="1118550"/>
    <s v="351023"/>
    <x v="214"/>
    <s v="5592000"/>
    <n v="2015"/>
    <x v="3"/>
    <x v="213"/>
    <n v="0"/>
    <n v="0"/>
    <n v="0"/>
    <n v="0"/>
    <n v="0"/>
    <s v="N/A"/>
    <n v="0"/>
    <n v="0"/>
    <n v="0"/>
    <n v="0"/>
    <n v="0"/>
    <n v="0"/>
    <n v="0"/>
    <n v="0"/>
    <n v="0"/>
    <n v="0"/>
    <n v="0"/>
    <n v="0"/>
    <n v="0"/>
    <s v="HOUSING OPPORTUNITY FUND"/>
    <s v="HOF OPER HOMLS HSG PLANN3PERCE"/>
    <s v="HOMELESS HSG PLANNING-3PCT"/>
    <s v="HOUSING AND COMMUNITY SERVICES"/>
  </r>
  <r>
    <x v="1"/>
    <s v="1118550"/>
    <s v="351023"/>
    <x v="41"/>
    <s v="5592000"/>
    <n v="2015"/>
    <x v="3"/>
    <x v="41"/>
    <n v="0"/>
    <n v="0"/>
    <n v="40"/>
    <n v="0"/>
    <n v="-40"/>
    <s v="N/A"/>
    <n v="40"/>
    <n v="0"/>
    <n v="0"/>
    <n v="0"/>
    <n v="0"/>
    <n v="0"/>
    <n v="0"/>
    <n v="0"/>
    <n v="0"/>
    <n v="0"/>
    <n v="0"/>
    <n v="0"/>
    <n v="0"/>
    <s v="HOUSING OPPORTUNITY FUND"/>
    <s v="HOF OPER HOMLS HSG PLANN3PERCE"/>
    <s v="HOMELESS HSG PLANNING-3PCT"/>
    <s v="HOUSING AND COMMUNITY SERVICES"/>
  </r>
  <r>
    <x v="1"/>
    <s v="1118550"/>
    <s v="351023"/>
    <x v="41"/>
    <s v="5595000"/>
    <n v="2015"/>
    <x v="3"/>
    <x v="41"/>
    <n v="0"/>
    <n v="0"/>
    <n v="0"/>
    <n v="0"/>
    <n v="0"/>
    <s v="N/A"/>
    <n v="0"/>
    <n v="0"/>
    <n v="0"/>
    <n v="0"/>
    <n v="0"/>
    <n v="0"/>
    <n v="0"/>
    <n v="0"/>
    <n v="0"/>
    <n v="0"/>
    <n v="0"/>
    <n v="0"/>
    <n v="0"/>
    <s v="HOUSING OPPORTUNITY FUND"/>
    <s v="HOF OPER HOMLS HSG PLANN3PERCE"/>
    <s v="HOMELESS HSG PLANNING-3PCT"/>
    <s v="FACILITIES MAINTENANCE AND OPERATIONS"/>
  </r>
  <r>
    <x v="1"/>
    <s v="1118550"/>
    <s v="351023"/>
    <x v="136"/>
    <s v="5592000"/>
    <n v="2015"/>
    <x v="3"/>
    <x v="136"/>
    <n v="0"/>
    <n v="0"/>
    <n v="0"/>
    <n v="0"/>
    <n v="0"/>
    <s v="N/A"/>
    <n v="0"/>
    <n v="0"/>
    <n v="0"/>
    <n v="0"/>
    <n v="0"/>
    <n v="0"/>
    <n v="0"/>
    <n v="0"/>
    <n v="0"/>
    <n v="0"/>
    <n v="0"/>
    <n v="0"/>
    <n v="0"/>
    <s v="HOUSING OPPORTUNITY FUND"/>
    <s v="HOF OPER HOMLS HSG PLANN3PERCE"/>
    <s v="HOMELESS HSG PLANNING-3PCT"/>
    <s v="HOUSING AND COMMUNITY SERVICES"/>
  </r>
  <r>
    <x v="1"/>
    <s v="1118550"/>
    <s v="351023"/>
    <x v="112"/>
    <s v="0000000"/>
    <n v="2015"/>
    <x v="3"/>
    <x v="112"/>
    <n v="0"/>
    <n v="0"/>
    <n v="0"/>
    <n v="0"/>
    <n v="0"/>
    <s v="N/A"/>
    <n v="0"/>
    <n v="0"/>
    <n v="104020"/>
    <n v="29013.02"/>
    <n v="0"/>
    <n v="-133033.01999999999"/>
    <n v="0"/>
    <n v="0"/>
    <n v="0"/>
    <n v="0"/>
    <n v="0"/>
    <n v="0"/>
    <n v="0"/>
    <s v="HOUSING OPPORTUNITY FUND"/>
    <s v="HOF OPER HOMLS HSG PLANN3PERCE"/>
    <s v="HOMELESS HSG PLANNING-3PCT"/>
    <s v="Default"/>
  </r>
  <r>
    <x v="1"/>
    <s v="1118550"/>
    <s v="351023"/>
    <x v="112"/>
    <s v="5590000"/>
    <n v="2015"/>
    <x v="3"/>
    <x v="112"/>
    <n v="0"/>
    <n v="0"/>
    <n v="-35800.89"/>
    <n v="0"/>
    <n v="35800.89"/>
    <s v="N/A"/>
    <n v="0"/>
    <n v="0"/>
    <n v="0"/>
    <n v="0"/>
    <n v="0"/>
    <n v="0"/>
    <n v="0"/>
    <n v="0"/>
    <n v="0"/>
    <n v="-35800.89"/>
    <n v="0"/>
    <n v="0"/>
    <n v="0"/>
    <s v="HOUSING OPPORTUNITY FUND"/>
    <s v="HOF OPER HOMLS HSG PLANN3PERCE"/>
    <s v="HOMELESS HSG PLANNING-3PCT"/>
    <s v="HOUSING AND COMMUNITY DEVELOPMENT"/>
  </r>
  <r>
    <x v="1"/>
    <s v="1118550"/>
    <s v="351023"/>
    <x v="112"/>
    <s v="5592000"/>
    <n v="2015"/>
    <x v="3"/>
    <x v="112"/>
    <n v="0"/>
    <n v="0"/>
    <n v="35800.89"/>
    <n v="0"/>
    <n v="-35800.89"/>
    <s v="N/A"/>
    <n v="0"/>
    <n v="0"/>
    <n v="0"/>
    <n v="0"/>
    <n v="0"/>
    <n v="0"/>
    <n v="0"/>
    <n v="0"/>
    <n v="0"/>
    <n v="35800.89"/>
    <n v="0"/>
    <n v="0"/>
    <n v="0"/>
    <s v="HOUSING OPPORTUNITY FUND"/>
    <s v="HOF OPER HOMLS HSG PLANN3PERCE"/>
    <s v="HOMELESS HSG PLANNING-3PCT"/>
    <s v="HOUSING AND COMMUNITY SERVICES"/>
  </r>
  <r>
    <x v="1"/>
    <s v="1118550"/>
    <s v="351023"/>
    <x v="112"/>
    <s v="5595000"/>
    <n v="2015"/>
    <x v="3"/>
    <x v="112"/>
    <n v="0"/>
    <n v="0"/>
    <n v="0"/>
    <n v="0"/>
    <n v="0"/>
    <s v="N/A"/>
    <n v="0"/>
    <n v="0"/>
    <n v="0"/>
    <n v="0"/>
    <n v="0"/>
    <n v="0"/>
    <n v="0"/>
    <n v="0"/>
    <n v="0"/>
    <n v="0"/>
    <n v="0"/>
    <n v="0"/>
    <n v="0"/>
    <s v="HOUSING OPPORTUNITY FUND"/>
    <s v="HOF OPER HOMLS HSG PLANN3PERCE"/>
    <s v="HOMELESS HSG PLANNING-3PCT"/>
    <s v="FACILITIES MAINTENANCE AND OPERATIONS"/>
  </r>
  <r>
    <x v="1"/>
    <s v="1118550"/>
    <s v="351023"/>
    <x v="108"/>
    <s v="5592000"/>
    <n v="2015"/>
    <x v="3"/>
    <x v="108"/>
    <n v="0"/>
    <n v="0"/>
    <n v="0"/>
    <n v="0"/>
    <n v="0"/>
    <s v="N/A"/>
    <n v="0"/>
    <n v="0"/>
    <n v="0"/>
    <n v="0"/>
    <n v="0"/>
    <n v="0"/>
    <n v="0"/>
    <n v="0"/>
    <n v="0"/>
    <n v="0"/>
    <n v="0"/>
    <n v="0"/>
    <n v="0"/>
    <s v="HOUSING OPPORTUNITY FUND"/>
    <s v="HOF OPER HOMLS HSG PLANN3PERCE"/>
    <s v="HOMELESS HSG PLANNING-3PCT"/>
    <s v="HOUSING AND COMMUNITY SERVICES"/>
  </r>
  <r>
    <x v="1"/>
    <s v="1118550"/>
    <s v="351023"/>
    <x v="108"/>
    <s v="5595000"/>
    <n v="2015"/>
    <x v="3"/>
    <x v="108"/>
    <n v="0"/>
    <n v="0"/>
    <n v="0"/>
    <n v="0"/>
    <n v="0"/>
    <s v="N/A"/>
    <n v="0"/>
    <n v="0"/>
    <n v="0"/>
    <n v="0"/>
    <n v="0"/>
    <n v="0"/>
    <n v="0"/>
    <n v="0"/>
    <n v="0"/>
    <n v="0"/>
    <n v="0"/>
    <n v="0"/>
    <n v="0"/>
    <s v="HOUSING OPPORTUNITY FUND"/>
    <s v="HOF OPER HOMLS HSG PLANN3PERCE"/>
    <s v="HOMELESS HSG PLANNING-3PCT"/>
    <s v="FACILITIES MAINTENANCE AND OPERATIONS"/>
  </r>
  <r>
    <x v="1"/>
    <s v="1118550"/>
    <s v="351023"/>
    <x v="141"/>
    <s v="5595000"/>
    <n v="2015"/>
    <x v="3"/>
    <x v="141"/>
    <n v="0"/>
    <n v="0"/>
    <n v="0"/>
    <n v="0"/>
    <n v="0"/>
    <s v="N/A"/>
    <n v="0"/>
    <n v="0"/>
    <n v="0"/>
    <n v="0"/>
    <n v="0"/>
    <n v="0"/>
    <n v="0"/>
    <n v="0"/>
    <n v="0"/>
    <n v="0"/>
    <n v="0"/>
    <n v="0"/>
    <n v="0"/>
    <s v="HOUSING OPPORTUNITY FUND"/>
    <s v="HOF OPER HOMLS HSG PLANN3PERCE"/>
    <s v="HOMELESS HSG PLANNING-3PCT"/>
    <s v="FACILITIES MAINTENANCE AND OPERATIONS"/>
  </r>
  <r>
    <x v="1"/>
    <s v="1118550"/>
    <s v="351023"/>
    <x v="162"/>
    <s v="5595000"/>
    <n v="2015"/>
    <x v="3"/>
    <x v="161"/>
    <n v="0"/>
    <n v="0"/>
    <n v="0"/>
    <n v="0"/>
    <n v="0"/>
    <s v="N/A"/>
    <n v="0"/>
    <n v="0"/>
    <n v="0"/>
    <n v="0"/>
    <n v="0"/>
    <n v="0"/>
    <n v="0"/>
    <n v="0"/>
    <n v="0"/>
    <n v="0"/>
    <n v="0"/>
    <n v="0"/>
    <n v="0"/>
    <s v="HOUSING OPPORTUNITY FUND"/>
    <s v="HOF OPER HOMLS HSG PLANN3PERCE"/>
    <s v="HOMELESS HSG PLANNING-3PCT"/>
    <s v="FACILITIES MAINTENANCE AND OPERATIONS"/>
  </r>
  <r>
    <x v="1"/>
    <s v="1118550"/>
    <s v="351023"/>
    <x v="122"/>
    <s v="5595000"/>
    <n v="2015"/>
    <x v="3"/>
    <x v="122"/>
    <n v="0"/>
    <n v="0"/>
    <n v="0"/>
    <n v="0"/>
    <n v="0"/>
    <s v="N/A"/>
    <n v="0"/>
    <n v="0"/>
    <n v="0"/>
    <n v="0"/>
    <n v="0"/>
    <n v="0"/>
    <n v="0"/>
    <n v="0"/>
    <n v="0"/>
    <n v="0"/>
    <n v="0"/>
    <n v="0"/>
    <n v="0"/>
    <s v="HOUSING OPPORTUNITY FUND"/>
    <s v="HOF OPER HOMLS HSG PLANN3PERCE"/>
    <s v="HOMELESS HSG PLANNING-3PCT"/>
    <s v="FACILITIES MAINTENANCE AND OPERATIONS"/>
  </r>
  <r>
    <x v="1"/>
    <s v="1118550"/>
    <s v="351023"/>
    <x v="116"/>
    <s v="5595000"/>
    <n v="2015"/>
    <x v="3"/>
    <x v="116"/>
    <n v="0"/>
    <n v="0"/>
    <n v="0"/>
    <n v="0"/>
    <n v="0"/>
    <s v="N/A"/>
    <n v="0"/>
    <n v="0"/>
    <n v="0"/>
    <n v="0"/>
    <n v="0"/>
    <n v="0"/>
    <n v="0"/>
    <n v="0"/>
    <n v="0"/>
    <n v="0"/>
    <n v="0"/>
    <n v="0"/>
    <n v="0"/>
    <s v="HOUSING OPPORTUNITY FUND"/>
    <s v="HOF OPER HOMLS HSG PLANN3PERCE"/>
    <s v="HOMELESS HSG PLANNING-3PCT"/>
    <s v="FACILITIES MAINTENANCE AND OPERATIONS"/>
  </r>
  <r>
    <x v="1"/>
    <s v="1118550"/>
    <s v="351023"/>
    <x v="137"/>
    <s v="5595000"/>
    <n v="2015"/>
    <x v="3"/>
    <x v="137"/>
    <n v="0"/>
    <n v="0"/>
    <n v="0"/>
    <n v="0"/>
    <n v="0"/>
    <s v="N/A"/>
    <n v="0"/>
    <n v="0"/>
    <n v="0"/>
    <n v="0"/>
    <n v="0"/>
    <n v="0"/>
    <n v="0"/>
    <n v="0"/>
    <n v="0"/>
    <n v="0"/>
    <n v="0"/>
    <n v="0"/>
    <n v="0"/>
    <s v="HOUSING OPPORTUNITY FUND"/>
    <s v="HOF OPER HOMLS HSG PLANN3PERCE"/>
    <s v="HOMELESS HSG PLANNING-3PCT"/>
    <s v="FACILITIES MAINTENANCE AND OPERATIONS"/>
  </r>
  <r>
    <x v="1"/>
    <s v="1118550"/>
    <s v="351023"/>
    <x v="156"/>
    <s v="5595000"/>
    <n v="2015"/>
    <x v="3"/>
    <x v="155"/>
    <n v="0"/>
    <n v="0"/>
    <n v="0"/>
    <n v="0"/>
    <n v="0"/>
    <s v="N/A"/>
    <n v="0"/>
    <n v="0"/>
    <n v="0"/>
    <n v="0"/>
    <n v="0"/>
    <n v="0"/>
    <n v="0"/>
    <n v="0"/>
    <n v="0"/>
    <n v="0"/>
    <n v="0"/>
    <n v="0"/>
    <n v="0"/>
    <s v="HOUSING OPPORTUNITY FUND"/>
    <s v="HOF OPER HOMLS HSG PLANN3PERCE"/>
    <s v="HOMELESS HSG PLANNING-3PCT"/>
    <s v="FACILITIES MAINTENANCE AND OPERATIONS"/>
  </r>
  <r>
    <x v="1"/>
    <s v="1118550"/>
    <s v="351023"/>
    <x v="132"/>
    <s v="0000000"/>
    <n v="2015"/>
    <x v="3"/>
    <x v="132"/>
    <n v="0"/>
    <n v="0"/>
    <n v="0"/>
    <n v="0"/>
    <n v="0"/>
    <s v="N/A"/>
    <n v="0"/>
    <n v="0"/>
    <n v="0"/>
    <n v="0"/>
    <n v="0"/>
    <n v="0"/>
    <n v="0"/>
    <n v="0"/>
    <n v="0"/>
    <n v="0"/>
    <n v="0"/>
    <n v="0"/>
    <n v="0"/>
    <s v="HOUSING OPPORTUNITY FUND"/>
    <s v="HOF OPER HOMLS HSG PLANN3PERCE"/>
    <s v="HOMELESS HSG PLANNING-3PCT"/>
    <s v="Default"/>
  </r>
  <r>
    <x v="1"/>
    <s v="1118550"/>
    <s v="351023"/>
    <x v="132"/>
    <s v="5595000"/>
    <n v="2015"/>
    <x v="3"/>
    <x v="132"/>
    <n v="0"/>
    <n v="0"/>
    <n v="0"/>
    <n v="0"/>
    <n v="0"/>
    <s v="N/A"/>
    <n v="0"/>
    <n v="0"/>
    <n v="0"/>
    <n v="0"/>
    <n v="0"/>
    <n v="0"/>
    <n v="0"/>
    <n v="0"/>
    <n v="0"/>
    <n v="0"/>
    <n v="0"/>
    <n v="0"/>
    <n v="0"/>
    <s v="HOUSING OPPORTUNITY FUND"/>
    <s v="HOF OPER HOMLS HSG PLANN3PERCE"/>
    <s v="HOMELESS HSG PLANNING-3PCT"/>
    <s v="FACILITIES MAINTENANCE AND OPERATIONS"/>
  </r>
  <r>
    <x v="1"/>
    <s v="1118550"/>
    <s v="351023"/>
    <x v="210"/>
    <s v="5595000"/>
    <n v="2015"/>
    <x v="3"/>
    <x v="209"/>
    <n v="0"/>
    <n v="0"/>
    <n v="0"/>
    <n v="0"/>
    <n v="0"/>
    <s v="N/A"/>
    <n v="0"/>
    <n v="0"/>
    <n v="0"/>
    <n v="0"/>
    <n v="0"/>
    <n v="0"/>
    <n v="0"/>
    <n v="0"/>
    <n v="0"/>
    <n v="0"/>
    <n v="0"/>
    <n v="0"/>
    <n v="0"/>
    <s v="HOUSING OPPORTUNITY FUND"/>
    <s v="HOF OPER HOMLS HSG PLANN3PERCE"/>
    <s v="HOMELESS HSG PLANNING-3PCT"/>
    <s v="FACILITIES MAINTENANCE AND OPERATIONS"/>
  </r>
  <r>
    <x v="1"/>
    <s v="1118550"/>
    <s v="351023"/>
    <x v="158"/>
    <s v="5595000"/>
    <n v="2015"/>
    <x v="3"/>
    <x v="157"/>
    <n v="0"/>
    <n v="0"/>
    <n v="0"/>
    <n v="0"/>
    <n v="0"/>
    <s v="N/A"/>
    <n v="0"/>
    <n v="0"/>
    <n v="0"/>
    <n v="0"/>
    <n v="0"/>
    <n v="0"/>
    <n v="0"/>
    <n v="0"/>
    <n v="0"/>
    <n v="0"/>
    <n v="0"/>
    <n v="0"/>
    <n v="0"/>
    <s v="HOUSING OPPORTUNITY FUND"/>
    <s v="HOF OPER HOMLS HSG PLANN3PERCE"/>
    <s v="HOMELESS HSG PLANNING-3PCT"/>
    <s v="FACILITIES MAINTENANCE AND OPERATIONS"/>
  </r>
  <r>
    <x v="1"/>
    <s v="1118550"/>
    <s v="351023"/>
    <x v="165"/>
    <s v="5595000"/>
    <n v="2015"/>
    <x v="3"/>
    <x v="164"/>
    <n v="0"/>
    <n v="0"/>
    <n v="0"/>
    <n v="0"/>
    <n v="0"/>
    <s v="N/A"/>
    <n v="0"/>
    <n v="0"/>
    <n v="0"/>
    <n v="0"/>
    <n v="0"/>
    <n v="0"/>
    <n v="0"/>
    <n v="0"/>
    <n v="0"/>
    <n v="0"/>
    <n v="0"/>
    <n v="0"/>
    <n v="0"/>
    <s v="HOUSING OPPORTUNITY FUND"/>
    <s v="HOF OPER HOMLS HSG PLANN3PERCE"/>
    <s v="HOMELESS HSG PLANNING-3PCT"/>
    <s v="FACILITIES MAINTENANCE AND OPERATIONS"/>
  </r>
  <r>
    <x v="1"/>
    <s v="1118550"/>
    <s v="351023"/>
    <x v="152"/>
    <s v="5595000"/>
    <n v="2015"/>
    <x v="3"/>
    <x v="151"/>
    <n v="0"/>
    <n v="0"/>
    <n v="0"/>
    <n v="0"/>
    <n v="0"/>
    <s v="N/A"/>
    <n v="0"/>
    <n v="0"/>
    <n v="0"/>
    <n v="0"/>
    <n v="0"/>
    <n v="0"/>
    <n v="0"/>
    <n v="0"/>
    <n v="0"/>
    <n v="0"/>
    <n v="0"/>
    <n v="0"/>
    <n v="0"/>
    <s v="HOUSING OPPORTUNITY FUND"/>
    <s v="HOF OPER HOMLS HSG PLANN3PERCE"/>
    <s v="HOMELESS HSG PLANNING-3PCT"/>
    <s v="FACILITIES MAINTENANCE AND OPERATIONS"/>
  </r>
  <r>
    <x v="1"/>
    <s v="1118550"/>
    <s v="351023"/>
    <x v="76"/>
    <s v="5595000"/>
    <n v="2015"/>
    <x v="3"/>
    <x v="76"/>
    <n v="0"/>
    <n v="0"/>
    <n v="0"/>
    <n v="0"/>
    <n v="0"/>
    <s v="N/A"/>
    <n v="0"/>
    <n v="0"/>
    <n v="0"/>
    <n v="0"/>
    <n v="0"/>
    <n v="0"/>
    <n v="0"/>
    <n v="0"/>
    <n v="0"/>
    <n v="0"/>
    <n v="0"/>
    <n v="0"/>
    <n v="0"/>
    <s v="HOUSING OPPORTUNITY FUND"/>
    <s v="HOF OPER HOMLS HSG PLANN3PERCE"/>
    <s v="HOMELESS HSG PLANNING-3PCT"/>
    <s v="FACILITIES MAINTENANCE AND OPERATIONS"/>
  </r>
  <r>
    <x v="1"/>
    <s v="1118550"/>
    <s v="351023"/>
    <x v="144"/>
    <s v="5595000"/>
    <n v="2015"/>
    <x v="3"/>
    <x v="144"/>
    <n v="0"/>
    <n v="0"/>
    <n v="0"/>
    <n v="0"/>
    <n v="0"/>
    <s v="N/A"/>
    <n v="0"/>
    <n v="0"/>
    <n v="0"/>
    <n v="0"/>
    <n v="0"/>
    <n v="0"/>
    <n v="0"/>
    <n v="0"/>
    <n v="0"/>
    <n v="0"/>
    <n v="0"/>
    <n v="0"/>
    <n v="0"/>
    <s v="HOUSING OPPORTUNITY FUND"/>
    <s v="HOF OPER HOMLS HSG PLANN3PERCE"/>
    <s v="HOMELESS HSG PLANNING-3PCT"/>
    <s v="FACILITIES MAINTENANCE AND OPERATIONS"/>
  </r>
  <r>
    <x v="1"/>
    <s v="1118550"/>
    <s v="351023"/>
    <x v="77"/>
    <s v="0000000"/>
    <n v="2015"/>
    <x v="3"/>
    <x v="77"/>
    <n v="0"/>
    <n v="0"/>
    <n v="0"/>
    <n v="0"/>
    <n v="0"/>
    <s v="N/A"/>
    <n v="0"/>
    <n v="0"/>
    <n v="0"/>
    <n v="0"/>
    <n v="0"/>
    <n v="0"/>
    <n v="0"/>
    <n v="0"/>
    <n v="0"/>
    <n v="0"/>
    <n v="0"/>
    <n v="0"/>
    <n v="0"/>
    <s v="HOUSING OPPORTUNITY FUND"/>
    <s v="HOF OPER HOMLS HSG PLANN3PERCE"/>
    <s v="HOMELESS HSG PLANNING-3PCT"/>
    <s v="Default"/>
  </r>
  <r>
    <x v="1"/>
    <s v="1118550"/>
    <s v="351023"/>
    <x v="77"/>
    <s v="5595000"/>
    <n v="2015"/>
    <x v="3"/>
    <x v="77"/>
    <n v="0"/>
    <n v="0"/>
    <n v="0"/>
    <n v="0"/>
    <n v="0"/>
    <s v="N/A"/>
    <n v="0"/>
    <n v="0"/>
    <n v="0"/>
    <n v="0"/>
    <n v="0"/>
    <n v="0"/>
    <n v="0"/>
    <n v="0"/>
    <n v="0"/>
    <n v="0"/>
    <n v="0"/>
    <n v="0"/>
    <n v="0"/>
    <s v="HOUSING OPPORTUNITY FUND"/>
    <s v="HOF OPER HOMLS HSG PLANN3PERCE"/>
    <s v="HOMELESS HSG PLANNING-3PCT"/>
    <s v="FACILITIES MAINTENANCE AND OPERATIONS"/>
  </r>
  <r>
    <x v="1"/>
    <s v="1118550"/>
    <s v="351023"/>
    <x v="42"/>
    <s v="5592000"/>
    <n v="2015"/>
    <x v="3"/>
    <x v="42"/>
    <n v="0"/>
    <n v="0"/>
    <n v="18"/>
    <n v="0"/>
    <n v="-18"/>
    <s v="N/A"/>
    <n v="0"/>
    <n v="0"/>
    <n v="18"/>
    <n v="0"/>
    <n v="0"/>
    <n v="0"/>
    <n v="0"/>
    <n v="0"/>
    <n v="0"/>
    <n v="0"/>
    <n v="0"/>
    <n v="0"/>
    <n v="0"/>
    <s v="HOUSING OPPORTUNITY FUND"/>
    <s v="HOF OPER HOMLS HSG PLANN3PERCE"/>
    <s v="HOMELESS HSG PLANNING-3PCT"/>
    <s v="HOUSING AND COMMUNITY SERVICES"/>
  </r>
  <r>
    <x v="1"/>
    <s v="1118550"/>
    <s v="351023"/>
    <x v="42"/>
    <s v="5595000"/>
    <n v="2015"/>
    <x v="3"/>
    <x v="42"/>
    <n v="0"/>
    <n v="0"/>
    <n v="0"/>
    <n v="0"/>
    <n v="0"/>
    <s v="N/A"/>
    <n v="0"/>
    <n v="0"/>
    <n v="0"/>
    <n v="0"/>
    <n v="0"/>
    <n v="0"/>
    <n v="0"/>
    <n v="0"/>
    <n v="0"/>
    <n v="0"/>
    <n v="0"/>
    <n v="0"/>
    <n v="0"/>
    <s v="HOUSING OPPORTUNITY FUND"/>
    <s v="HOF OPER HOMLS HSG PLANN3PERCE"/>
    <s v="HOMELESS HSG PLANNING-3PCT"/>
    <s v="FACILITIES MAINTENANCE AND OPERATIONS"/>
  </r>
  <r>
    <x v="1"/>
    <s v="1118550"/>
    <s v="351023"/>
    <x v="164"/>
    <s v="5595000"/>
    <n v="2015"/>
    <x v="3"/>
    <x v="163"/>
    <n v="0"/>
    <n v="0"/>
    <n v="0"/>
    <n v="0"/>
    <n v="0"/>
    <s v="N/A"/>
    <n v="0"/>
    <n v="0"/>
    <n v="0"/>
    <n v="0"/>
    <n v="0"/>
    <n v="0"/>
    <n v="0"/>
    <n v="0"/>
    <n v="0"/>
    <n v="0"/>
    <n v="0"/>
    <n v="0"/>
    <n v="0"/>
    <s v="HOUSING OPPORTUNITY FUND"/>
    <s v="HOF OPER HOMLS HSG PLANN3PERCE"/>
    <s v="HOMELESS HSG PLANNING-3PCT"/>
    <s v="FACILITIES MAINTENANCE AND OPERATIONS"/>
  </r>
  <r>
    <x v="1"/>
    <s v="1118550"/>
    <s v="351023"/>
    <x v="145"/>
    <s v="5592000"/>
    <n v="2015"/>
    <x v="3"/>
    <x v="145"/>
    <n v="0"/>
    <n v="0"/>
    <n v="0"/>
    <n v="0"/>
    <n v="0"/>
    <s v="N/A"/>
    <n v="0"/>
    <n v="0"/>
    <n v="0"/>
    <n v="0"/>
    <n v="0"/>
    <n v="0"/>
    <n v="0"/>
    <n v="0"/>
    <n v="0"/>
    <n v="0"/>
    <n v="0"/>
    <n v="0"/>
    <n v="0"/>
    <s v="HOUSING OPPORTUNITY FUND"/>
    <s v="HOF OPER HOMLS HSG PLANN3PERCE"/>
    <s v="HOMELESS HSG PLANNING-3PCT"/>
    <s v="HOUSING AND COMMUNITY SERVICES"/>
  </r>
  <r>
    <x v="1"/>
    <s v="1118550"/>
    <s v="351023"/>
    <x v="145"/>
    <s v="5595000"/>
    <n v="2015"/>
    <x v="3"/>
    <x v="145"/>
    <n v="0"/>
    <n v="0"/>
    <n v="0"/>
    <n v="0"/>
    <n v="0"/>
    <s v="N/A"/>
    <n v="0"/>
    <n v="0"/>
    <n v="0"/>
    <n v="0"/>
    <n v="0"/>
    <n v="0"/>
    <n v="0"/>
    <n v="0"/>
    <n v="0"/>
    <n v="0"/>
    <n v="0"/>
    <n v="0"/>
    <n v="0"/>
    <s v="HOUSING OPPORTUNITY FUND"/>
    <s v="HOF OPER HOMLS HSG PLANN3PERCE"/>
    <s v="HOMELESS HSG PLANNING-3PCT"/>
    <s v="FACILITIES MAINTENANCE AND OPERATIONS"/>
  </r>
  <r>
    <x v="1"/>
    <s v="1118550"/>
    <s v="351023"/>
    <x v="133"/>
    <s v="0000000"/>
    <n v="2015"/>
    <x v="3"/>
    <x v="133"/>
    <n v="0"/>
    <n v="0"/>
    <n v="169229.6"/>
    <n v="0"/>
    <n v="-169229.6"/>
    <s v="N/A"/>
    <n v="0"/>
    <n v="0"/>
    <n v="0"/>
    <n v="0"/>
    <n v="0"/>
    <n v="133033.01999999999"/>
    <n v="36196.58"/>
    <n v="0"/>
    <n v="0"/>
    <n v="0"/>
    <n v="0"/>
    <n v="0"/>
    <n v="0"/>
    <s v="HOUSING OPPORTUNITY FUND"/>
    <s v="HOF OPER HOMLS HSG PLANN3PERCE"/>
    <s v="HOMELESS HSG PLANNING-3PCT"/>
    <s v="Default"/>
  </r>
  <r>
    <x v="1"/>
    <s v="1118550"/>
    <s v="351023"/>
    <x v="133"/>
    <s v="5592000"/>
    <n v="2015"/>
    <x v="3"/>
    <x v="133"/>
    <n v="0"/>
    <n v="0"/>
    <n v="35800.89"/>
    <n v="0"/>
    <n v="-35800.89"/>
    <s v="N/A"/>
    <n v="0"/>
    <n v="0"/>
    <n v="0"/>
    <n v="0"/>
    <n v="0"/>
    <n v="0"/>
    <n v="0"/>
    <n v="0"/>
    <n v="0"/>
    <n v="35800.89"/>
    <n v="0"/>
    <n v="0"/>
    <n v="0"/>
    <s v="HOUSING OPPORTUNITY FUND"/>
    <s v="HOF OPER HOMLS HSG PLANN3PERCE"/>
    <s v="HOMELESS HSG PLANNING-3PCT"/>
    <s v="HOUSING AND COMMUNITY SERVICES"/>
  </r>
  <r>
    <x v="1"/>
    <s v="1118550"/>
    <s v="351023"/>
    <x v="110"/>
    <s v="5592000"/>
    <n v="2015"/>
    <x v="3"/>
    <x v="110"/>
    <n v="0"/>
    <n v="0"/>
    <n v="0"/>
    <n v="0"/>
    <n v="0"/>
    <s v="N/A"/>
    <n v="0"/>
    <n v="0"/>
    <n v="0"/>
    <n v="0"/>
    <n v="0"/>
    <n v="0"/>
    <n v="0"/>
    <n v="0"/>
    <n v="0"/>
    <n v="0"/>
    <n v="0"/>
    <n v="0"/>
    <n v="0"/>
    <s v="HOUSING OPPORTUNITY FUND"/>
    <s v="HOF OPER HOMLS HSG PLANN3PERCE"/>
    <s v="HOMELESS HSG PLANNING-3PCT"/>
    <s v="HOUSING AND COMMUNITY SERVICES"/>
  </r>
  <r>
    <x v="1"/>
    <s v="1118550"/>
    <s v="351023"/>
    <x v="110"/>
    <s v="5595000"/>
    <n v="2015"/>
    <x v="3"/>
    <x v="110"/>
    <n v="0"/>
    <n v="0"/>
    <n v="0"/>
    <n v="0"/>
    <n v="0"/>
    <s v="N/A"/>
    <n v="0"/>
    <n v="0"/>
    <n v="0"/>
    <n v="0"/>
    <n v="0"/>
    <n v="0"/>
    <n v="0"/>
    <n v="0"/>
    <n v="0"/>
    <n v="0"/>
    <n v="0"/>
    <n v="0"/>
    <n v="0"/>
    <s v="HOUSING OPPORTUNITY FUND"/>
    <s v="HOF OPER HOMLS HSG PLANN3PERCE"/>
    <s v="HOMELESS HSG PLANNING-3PCT"/>
    <s v="FACILITIES MAINTENANCE AND OPERATIONS"/>
  </r>
  <r>
    <x v="1"/>
    <s v="1118551"/>
    <s v="000000"/>
    <x v="9"/>
    <s v="0000000"/>
    <n v="2015"/>
    <x v="0"/>
    <x v="9"/>
    <n v="0"/>
    <n v="0"/>
    <n v="-60000"/>
    <n v="0"/>
    <n v="60000"/>
    <s v="N/A"/>
    <n v="0"/>
    <n v="-60000"/>
    <n v="0"/>
    <n v="0"/>
    <n v="0"/>
    <n v="0"/>
    <n v="0"/>
    <n v="0"/>
    <n v="0"/>
    <n v="0"/>
    <n v="0"/>
    <n v="0"/>
    <n v="0"/>
    <s v="HOUSING OPPORTUNITY FUND"/>
    <s v="HOF OPER COS UW ADMIN HM PLN"/>
    <s v="DEFAULT"/>
    <s v="Default"/>
  </r>
  <r>
    <x v="1"/>
    <s v="1118551"/>
    <s v="000000"/>
    <x v="29"/>
    <s v="0000000"/>
    <n v="2015"/>
    <x v="1"/>
    <x v="29"/>
    <n v="0"/>
    <n v="0"/>
    <n v="0"/>
    <n v="0"/>
    <n v="0"/>
    <s v="N/A"/>
    <n v="0"/>
    <n v="0"/>
    <n v="0"/>
    <n v="0"/>
    <n v="0"/>
    <n v="0"/>
    <n v="0"/>
    <n v="0"/>
    <n v="0"/>
    <n v="0"/>
    <n v="0"/>
    <n v="0"/>
    <n v="0"/>
    <s v="HOUSING OPPORTUNITY FUND"/>
    <s v="HOF OPER COS UW ADMIN HM PLN"/>
    <s v="DEFAULT"/>
    <s v="Default"/>
  </r>
  <r>
    <x v="1"/>
    <s v="1118551"/>
    <s v="351201"/>
    <x v="177"/>
    <s v="0000000"/>
    <n v="2015"/>
    <x v="4"/>
    <x v="176"/>
    <n v="0"/>
    <n v="0"/>
    <n v="60000"/>
    <n v="0"/>
    <n v="-60000"/>
    <s v="N/A"/>
    <n v="0"/>
    <n v="60000"/>
    <n v="0"/>
    <n v="0"/>
    <n v="0"/>
    <n v="0"/>
    <n v="0"/>
    <n v="0"/>
    <n v="0"/>
    <n v="0"/>
    <n v="0"/>
    <n v="0"/>
    <n v="0"/>
    <s v="HOUSING OPPORTUNITY FUND"/>
    <s v="HOF OPER COS UW ADMIN HM PLN"/>
    <s v="OTHER HOF-PROJECTS AND INITIATIVES"/>
    <s v="Default"/>
  </r>
  <r>
    <x v="1"/>
    <s v="1118551"/>
    <s v="351201"/>
    <x v="183"/>
    <s v="0000000"/>
    <n v="2015"/>
    <x v="4"/>
    <x v="182"/>
    <n v="0"/>
    <n v="0"/>
    <n v="0"/>
    <n v="0"/>
    <n v="0"/>
    <s v="N/A"/>
    <n v="0"/>
    <n v="0"/>
    <n v="0"/>
    <n v="0"/>
    <n v="0"/>
    <n v="0"/>
    <n v="0"/>
    <n v="0"/>
    <n v="0"/>
    <n v="0"/>
    <n v="0"/>
    <n v="0"/>
    <n v="0"/>
    <s v="HOUSING OPPORTUNITY FUND"/>
    <s v="HOF OPER COS UW ADMIN HM PLN"/>
    <s v="OTHER HOF-PROJECTS AND INITIATIVES"/>
    <s v="Default"/>
  </r>
  <r>
    <x v="1"/>
    <s v="1118551"/>
    <s v="351201"/>
    <x v="38"/>
    <s v="5592000"/>
    <n v="2015"/>
    <x v="3"/>
    <x v="38"/>
    <n v="0"/>
    <n v="0"/>
    <n v="0"/>
    <n v="0"/>
    <n v="0"/>
    <s v="N/A"/>
    <n v="7346.88"/>
    <n v="-5647.63"/>
    <n v="0"/>
    <n v="0"/>
    <n v="0"/>
    <n v="0"/>
    <n v="-1699.25"/>
    <n v="0"/>
    <n v="0"/>
    <n v="0"/>
    <n v="0"/>
    <n v="0"/>
    <n v="0"/>
    <s v="HOUSING OPPORTUNITY FUND"/>
    <s v="HOF OPER COS UW ADMIN HM PLN"/>
    <s v="OTHER HOF-PROJECTS AND INITIATIVES"/>
    <s v="HOUSING AND COMMUNITY SERVICES"/>
  </r>
  <r>
    <x v="1"/>
    <s v="1118551"/>
    <s v="351201"/>
    <x v="38"/>
    <s v="5595000"/>
    <n v="2015"/>
    <x v="3"/>
    <x v="38"/>
    <n v="0"/>
    <n v="0"/>
    <n v="0"/>
    <n v="0"/>
    <n v="0"/>
    <s v="N/A"/>
    <n v="0"/>
    <n v="0"/>
    <n v="0"/>
    <n v="0"/>
    <n v="0"/>
    <n v="0"/>
    <n v="0"/>
    <n v="0"/>
    <n v="0"/>
    <n v="0"/>
    <n v="0"/>
    <n v="0"/>
    <n v="0"/>
    <s v="HOUSING OPPORTUNITY FUND"/>
    <s v="HOF OPER COS UW ADMIN HM PLN"/>
    <s v="OTHER HOF-PROJECTS AND INITIATIVES"/>
    <s v="FACILITIES MAINTENANCE AND OPERATIONS"/>
  </r>
  <r>
    <x v="1"/>
    <s v="1118551"/>
    <s v="351201"/>
    <x v="105"/>
    <s v="5592000"/>
    <n v="2015"/>
    <x v="3"/>
    <x v="105"/>
    <n v="0"/>
    <n v="0"/>
    <n v="0"/>
    <n v="0"/>
    <n v="0"/>
    <s v="N/A"/>
    <n v="326.2"/>
    <n v="-326.2"/>
    <n v="0"/>
    <n v="0"/>
    <n v="0"/>
    <n v="0"/>
    <n v="0"/>
    <n v="0"/>
    <n v="0"/>
    <n v="0"/>
    <n v="0"/>
    <n v="0"/>
    <n v="0"/>
    <s v="HOUSING OPPORTUNITY FUND"/>
    <s v="HOF OPER COS UW ADMIN HM PLN"/>
    <s v="OTHER HOF-PROJECTS AND INITIATIVES"/>
    <s v="HOUSING AND COMMUNITY SERVICES"/>
  </r>
  <r>
    <x v="1"/>
    <s v="1118551"/>
    <s v="351201"/>
    <x v="105"/>
    <s v="5595000"/>
    <n v="2015"/>
    <x v="3"/>
    <x v="105"/>
    <n v="0"/>
    <n v="0"/>
    <n v="0"/>
    <n v="0"/>
    <n v="0"/>
    <s v="N/A"/>
    <n v="0"/>
    <n v="0"/>
    <n v="0"/>
    <n v="0"/>
    <n v="0"/>
    <n v="0"/>
    <n v="0"/>
    <n v="0"/>
    <n v="0"/>
    <n v="0"/>
    <n v="0"/>
    <n v="0"/>
    <n v="0"/>
    <s v="HOUSING OPPORTUNITY FUND"/>
    <s v="HOF OPER COS UW ADMIN HM PLN"/>
    <s v="OTHER HOF-PROJECTS AND INITIATIVES"/>
    <s v="FACILITIES MAINTENANCE AND OPERATIONS"/>
  </r>
  <r>
    <x v="1"/>
    <s v="1118551"/>
    <s v="351201"/>
    <x v="70"/>
    <s v="5592000"/>
    <n v="2015"/>
    <x v="3"/>
    <x v="70"/>
    <n v="0"/>
    <n v="0"/>
    <n v="0"/>
    <n v="0"/>
    <n v="0"/>
    <s v="N/A"/>
    <n v="2710"/>
    <n v="-2710"/>
    <n v="0"/>
    <n v="0"/>
    <n v="0"/>
    <n v="0"/>
    <n v="0"/>
    <n v="0"/>
    <n v="0"/>
    <n v="0"/>
    <n v="0"/>
    <n v="0"/>
    <n v="0"/>
    <s v="HOUSING OPPORTUNITY FUND"/>
    <s v="HOF OPER COS UW ADMIN HM PLN"/>
    <s v="OTHER HOF-PROJECTS AND INITIATIVES"/>
    <s v="HOUSING AND COMMUNITY SERVICES"/>
  </r>
  <r>
    <x v="1"/>
    <s v="1118551"/>
    <s v="351201"/>
    <x v="70"/>
    <s v="5595000"/>
    <n v="2015"/>
    <x v="3"/>
    <x v="70"/>
    <n v="0"/>
    <n v="0"/>
    <n v="0"/>
    <n v="0"/>
    <n v="0"/>
    <s v="N/A"/>
    <n v="0"/>
    <n v="0"/>
    <n v="0"/>
    <n v="0"/>
    <n v="0"/>
    <n v="0"/>
    <n v="0"/>
    <n v="0"/>
    <n v="0"/>
    <n v="0"/>
    <n v="0"/>
    <n v="0"/>
    <n v="0"/>
    <s v="HOUSING OPPORTUNITY FUND"/>
    <s v="HOF OPER COS UW ADMIN HM PLN"/>
    <s v="OTHER HOF-PROJECTS AND INITIATIVES"/>
    <s v="FACILITIES MAINTENANCE AND OPERATIONS"/>
  </r>
  <r>
    <x v="1"/>
    <s v="1118551"/>
    <s v="351201"/>
    <x v="71"/>
    <s v="5592000"/>
    <n v="2015"/>
    <x v="3"/>
    <x v="71"/>
    <n v="0"/>
    <n v="0"/>
    <n v="0"/>
    <n v="0"/>
    <n v="0"/>
    <s v="N/A"/>
    <n v="576.66"/>
    <n v="-576.66"/>
    <n v="0"/>
    <n v="0"/>
    <n v="0"/>
    <n v="0"/>
    <n v="0"/>
    <n v="0"/>
    <n v="0"/>
    <n v="0"/>
    <n v="0"/>
    <n v="0"/>
    <n v="0"/>
    <s v="HOUSING OPPORTUNITY FUND"/>
    <s v="HOF OPER COS UW ADMIN HM PLN"/>
    <s v="OTHER HOF-PROJECTS AND INITIATIVES"/>
    <s v="HOUSING AND COMMUNITY SERVICES"/>
  </r>
  <r>
    <x v="1"/>
    <s v="1118551"/>
    <s v="351201"/>
    <x v="71"/>
    <s v="5595000"/>
    <n v="2015"/>
    <x v="3"/>
    <x v="71"/>
    <n v="0"/>
    <n v="0"/>
    <n v="0"/>
    <n v="0"/>
    <n v="0"/>
    <s v="N/A"/>
    <n v="0"/>
    <n v="0"/>
    <n v="0"/>
    <n v="0"/>
    <n v="0"/>
    <n v="0"/>
    <n v="0"/>
    <n v="0"/>
    <n v="0"/>
    <n v="0"/>
    <n v="0"/>
    <n v="0"/>
    <n v="0"/>
    <s v="HOUSING OPPORTUNITY FUND"/>
    <s v="HOF OPER COS UW ADMIN HM PLN"/>
    <s v="OTHER HOF-PROJECTS AND INITIATIVES"/>
    <s v="FACILITIES MAINTENANCE AND OPERATIONS"/>
  </r>
  <r>
    <x v="1"/>
    <s v="1118551"/>
    <s v="351201"/>
    <x v="72"/>
    <s v="5592000"/>
    <n v="2015"/>
    <x v="3"/>
    <x v="72"/>
    <n v="0"/>
    <n v="0"/>
    <n v="0"/>
    <n v="0"/>
    <n v="0"/>
    <s v="N/A"/>
    <n v="570.82000000000005"/>
    <n v="-570.82000000000005"/>
    <n v="0"/>
    <n v="0"/>
    <n v="0"/>
    <n v="0"/>
    <n v="0"/>
    <n v="0"/>
    <n v="0"/>
    <n v="0"/>
    <n v="0"/>
    <n v="0"/>
    <n v="0"/>
    <s v="HOUSING OPPORTUNITY FUND"/>
    <s v="HOF OPER COS UW ADMIN HM PLN"/>
    <s v="OTHER HOF-PROJECTS AND INITIATIVES"/>
    <s v="HOUSING AND COMMUNITY SERVICES"/>
  </r>
  <r>
    <x v="1"/>
    <s v="1118551"/>
    <s v="351201"/>
    <x v="72"/>
    <s v="5595000"/>
    <n v="2015"/>
    <x v="3"/>
    <x v="72"/>
    <n v="0"/>
    <n v="0"/>
    <n v="0"/>
    <n v="0"/>
    <n v="0"/>
    <s v="N/A"/>
    <n v="0"/>
    <n v="0"/>
    <n v="0"/>
    <n v="0"/>
    <n v="0"/>
    <n v="0"/>
    <n v="0"/>
    <n v="0"/>
    <n v="0"/>
    <n v="0"/>
    <n v="0"/>
    <n v="0"/>
    <n v="0"/>
    <s v="HOUSING OPPORTUNITY FUND"/>
    <s v="HOF OPER COS UW ADMIN HM PLN"/>
    <s v="OTHER HOF-PROJECTS AND INITIATIVES"/>
    <s v="FACILITIES MAINTENANCE AND OPERATIONS"/>
  </r>
  <r>
    <x v="1"/>
    <s v="1118551"/>
    <s v="351201"/>
    <x v="215"/>
    <s v="5592000"/>
    <n v="2015"/>
    <x v="3"/>
    <x v="214"/>
    <n v="0"/>
    <n v="0"/>
    <n v="0"/>
    <n v="0"/>
    <n v="0"/>
    <s v="N/A"/>
    <n v="130"/>
    <n v="-130"/>
    <n v="0"/>
    <n v="0"/>
    <n v="0"/>
    <n v="0"/>
    <n v="0"/>
    <n v="0"/>
    <n v="0"/>
    <n v="0"/>
    <n v="0"/>
    <n v="0"/>
    <n v="0"/>
    <s v="HOUSING OPPORTUNITY FUND"/>
    <s v="HOF OPER COS UW ADMIN HM PLN"/>
    <s v="OTHER HOF-PROJECTS AND INITIATIVES"/>
    <s v="HOUSING AND COMMUNITY SERVICES"/>
  </r>
  <r>
    <x v="1"/>
    <s v="1118551"/>
    <s v="351201"/>
    <x v="215"/>
    <s v="5595000"/>
    <n v="2015"/>
    <x v="3"/>
    <x v="214"/>
    <n v="0"/>
    <n v="0"/>
    <n v="0"/>
    <n v="0"/>
    <n v="0"/>
    <s v="N/A"/>
    <n v="0"/>
    <n v="0"/>
    <n v="0"/>
    <n v="0"/>
    <n v="0"/>
    <n v="0"/>
    <n v="0"/>
    <n v="0"/>
    <n v="0"/>
    <n v="0"/>
    <n v="0"/>
    <n v="0"/>
    <n v="0"/>
    <s v="HOUSING OPPORTUNITY FUND"/>
    <s v="HOF OPER COS UW ADMIN HM PLN"/>
    <s v="OTHER HOF-PROJECTS AND INITIATIVES"/>
    <s v="FACILITIES MAINTENANCE AND OPERATIONS"/>
  </r>
  <r>
    <x v="1"/>
    <s v="1118551"/>
    <s v="351201"/>
    <x v="108"/>
    <s v="5592000"/>
    <n v="2015"/>
    <x v="3"/>
    <x v="108"/>
    <n v="0"/>
    <n v="0"/>
    <n v="0"/>
    <n v="0"/>
    <n v="0"/>
    <s v="N/A"/>
    <n v="0"/>
    <n v="0"/>
    <n v="0"/>
    <n v="0"/>
    <n v="0"/>
    <n v="0"/>
    <n v="0"/>
    <n v="0"/>
    <n v="0"/>
    <n v="0"/>
    <n v="0"/>
    <n v="0"/>
    <n v="0"/>
    <s v="HOUSING OPPORTUNITY FUND"/>
    <s v="HOF OPER COS UW ADMIN HM PLN"/>
    <s v="OTHER HOF-PROJECTS AND INITIATIVES"/>
    <s v="HOUSING AND COMMUNITY SERVICES"/>
  </r>
  <r>
    <x v="1"/>
    <s v="1118551"/>
    <s v="351201"/>
    <x v="108"/>
    <s v="5595000"/>
    <n v="2015"/>
    <x v="3"/>
    <x v="108"/>
    <n v="0"/>
    <n v="0"/>
    <n v="0"/>
    <n v="0"/>
    <n v="0"/>
    <s v="N/A"/>
    <n v="0"/>
    <n v="0"/>
    <n v="0"/>
    <n v="0"/>
    <n v="0"/>
    <n v="0"/>
    <n v="0"/>
    <n v="0"/>
    <n v="0"/>
    <n v="0"/>
    <n v="0"/>
    <n v="0"/>
    <n v="0"/>
    <s v="HOUSING OPPORTUNITY FUND"/>
    <s v="HOF OPER COS UW ADMIN HM PLN"/>
    <s v="OTHER HOF-PROJECTS AND INITIATIVES"/>
    <s v="FACILITIES MAINTENANCE AND OPERATIONS"/>
  </r>
  <r>
    <x v="1"/>
    <s v="1118551"/>
    <s v="351201"/>
    <x v="42"/>
    <s v="5595000"/>
    <n v="2015"/>
    <x v="3"/>
    <x v="42"/>
    <n v="0"/>
    <n v="0"/>
    <n v="0"/>
    <n v="0"/>
    <n v="0"/>
    <s v="N/A"/>
    <n v="0"/>
    <n v="0"/>
    <n v="0"/>
    <n v="0"/>
    <n v="0"/>
    <n v="0"/>
    <n v="0"/>
    <n v="0"/>
    <n v="0"/>
    <n v="0"/>
    <n v="0"/>
    <n v="0"/>
    <n v="0"/>
    <s v="HOUSING OPPORTUNITY FUND"/>
    <s v="HOF OPER COS UW ADMIN HM PLN"/>
    <s v="OTHER HOF-PROJECTS AND INITIATIVES"/>
    <s v="FACILITIES MAINTENANCE AND OPERATIONS"/>
  </r>
  <r>
    <x v="1"/>
    <s v="1118551"/>
    <s v="351201"/>
    <x v="110"/>
    <s v="5592000"/>
    <n v="2015"/>
    <x v="3"/>
    <x v="110"/>
    <n v="0"/>
    <n v="0"/>
    <n v="0"/>
    <n v="0"/>
    <n v="0"/>
    <s v="N/A"/>
    <n v="0"/>
    <n v="0"/>
    <n v="0"/>
    <n v="0"/>
    <n v="0"/>
    <n v="0"/>
    <n v="0"/>
    <n v="0"/>
    <n v="0"/>
    <n v="0"/>
    <n v="0"/>
    <n v="0"/>
    <n v="0"/>
    <s v="HOUSING OPPORTUNITY FUND"/>
    <s v="HOF OPER COS UW ADMIN HM PLN"/>
    <s v="OTHER HOF-PROJECTS AND INITIATIVES"/>
    <s v="HOUSING AND COMMUNITY SERVICES"/>
  </r>
  <r>
    <x v="1"/>
    <s v="1118551"/>
    <s v="351201"/>
    <x v="110"/>
    <s v="5595000"/>
    <n v="2015"/>
    <x v="3"/>
    <x v="110"/>
    <n v="0"/>
    <n v="0"/>
    <n v="0"/>
    <n v="0"/>
    <n v="0"/>
    <s v="N/A"/>
    <n v="0"/>
    <n v="0"/>
    <n v="0"/>
    <n v="0"/>
    <n v="0"/>
    <n v="0"/>
    <n v="0"/>
    <n v="0"/>
    <n v="0"/>
    <n v="0"/>
    <n v="0"/>
    <n v="0"/>
    <n v="0"/>
    <s v="HOUSING OPPORTUNITY FUND"/>
    <s v="HOF OPER COS UW ADMIN HM PLN"/>
    <s v="OTHER HOF-PROJECTS AND INITIATIVES"/>
    <s v="FACILITIES MAINTENANCE AND OPERATIONS"/>
  </r>
  <r>
    <x v="1"/>
    <s v="1118551"/>
    <s v="351201"/>
    <x v="53"/>
    <s v="5595000"/>
    <n v="2015"/>
    <x v="3"/>
    <x v="53"/>
    <n v="0"/>
    <n v="0"/>
    <n v="0"/>
    <n v="0"/>
    <n v="0"/>
    <s v="N/A"/>
    <n v="0"/>
    <n v="0"/>
    <n v="0"/>
    <n v="0"/>
    <n v="0"/>
    <n v="0"/>
    <n v="0"/>
    <n v="0"/>
    <n v="0"/>
    <n v="0"/>
    <n v="0"/>
    <n v="0"/>
    <n v="0"/>
    <s v="HOUSING OPPORTUNITY FUND"/>
    <s v="HOF OPER COS UW ADMIN HM PLN"/>
    <s v="OTHER HOF-PROJECTS AND INITIATIVES"/>
    <s v="FACILITIES MAINTENANCE AND OPERATIONS"/>
  </r>
  <r>
    <x v="1"/>
    <s v="1118551"/>
    <s v="351201"/>
    <x v="54"/>
    <s v="5595000"/>
    <n v="2015"/>
    <x v="3"/>
    <x v="54"/>
    <n v="0"/>
    <n v="0"/>
    <n v="0"/>
    <n v="0"/>
    <n v="0"/>
    <s v="N/A"/>
    <n v="0"/>
    <n v="0"/>
    <n v="0"/>
    <n v="0"/>
    <n v="0"/>
    <n v="0"/>
    <n v="0"/>
    <n v="0"/>
    <n v="0"/>
    <n v="0"/>
    <n v="0"/>
    <n v="0"/>
    <n v="0"/>
    <s v="HOUSING OPPORTUNITY FUND"/>
    <s v="HOF OPER COS UW ADMIN HM PLN"/>
    <s v="OTHER HOF-PROJECTS AND INITIATIVES"/>
    <s v="FACILITIES MAINTENANCE AND OPERATIONS"/>
  </r>
  <r>
    <x v="1"/>
    <s v="1118551"/>
    <s v="351201"/>
    <x v="120"/>
    <s v="5595000"/>
    <n v="2015"/>
    <x v="3"/>
    <x v="120"/>
    <n v="0"/>
    <n v="0"/>
    <n v="0"/>
    <n v="0"/>
    <n v="0"/>
    <s v="N/A"/>
    <n v="0"/>
    <n v="0"/>
    <n v="0"/>
    <n v="0"/>
    <n v="0"/>
    <n v="0"/>
    <n v="0"/>
    <n v="0"/>
    <n v="0"/>
    <n v="0"/>
    <n v="0"/>
    <n v="0"/>
    <n v="0"/>
    <s v="HOUSING OPPORTUNITY FUND"/>
    <s v="HOF OPER COS UW ADMIN HM PLN"/>
    <s v="OTHER HOF-PROJECTS AND INITIATIVES"/>
    <s v="FACILITIES MAINTENANCE AND OPERATIONS"/>
  </r>
  <r>
    <x v="1"/>
    <s v="1118551"/>
    <s v="351201"/>
    <x v="147"/>
    <s v="5595000"/>
    <n v="2015"/>
    <x v="3"/>
    <x v="147"/>
    <n v="0"/>
    <n v="0"/>
    <n v="0"/>
    <n v="0"/>
    <n v="0"/>
    <s v="N/A"/>
    <n v="0"/>
    <n v="0"/>
    <n v="0"/>
    <n v="0"/>
    <n v="0"/>
    <n v="0"/>
    <n v="0"/>
    <n v="0"/>
    <n v="0"/>
    <n v="0"/>
    <n v="0"/>
    <n v="0"/>
    <n v="0"/>
    <s v="HOUSING OPPORTUNITY FUND"/>
    <s v="HOF OPER COS UW ADMIN HM PLN"/>
    <s v="OTHER HOF-PROJECTS AND INITIATIVES"/>
    <s v="FACILITIES MAINTENANCE AND OPERATIONS"/>
  </r>
  <r>
    <x v="1"/>
    <s v="1118551"/>
    <s v="351201"/>
    <x v="148"/>
    <s v="5595000"/>
    <n v="2015"/>
    <x v="3"/>
    <x v="73"/>
    <n v="0"/>
    <n v="0"/>
    <n v="0"/>
    <n v="0"/>
    <n v="0"/>
    <s v="N/A"/>
    <n v="0"/>
    <n v="0"/>
    <n v="0"/>
    <n v="0"/>
    <n v="0"/>
    <n v="0"/>
    <n v="0"/>
    <n v="0"/>
    <n v="0"/>
    <n v="0"/>
    <n v="0"/>
    <n v="0"/>
    <n v="0"/>
    <s v="HOUSING OPPORTUNITY FUND"/>
    <s v="HOF OPER COS UW ADMIN HM PLN"/>
    <s v="OTHER HOF-PROJECTS AND INITIATIVES"/>
    <s v="FACILITIES MAINTENANCE AND OPERATIONS"/>
  </r>
  <r>
    <x v="1"/>
    <s v="1118553"/>
    <s v="000000"/>
    <x v="6"/>
    <s v="0000000"/>
    <n v="2015"/>
    <x v="0"/>
    <x v="6"/>
    <n v="0"/>
    <n v="0"/>
    <n v="0"/>
    <n v="0"/>
    <n v="0"/>
    <s v="N/A"/>
    <n v="0"/>
    <n v="0"/>
    <n v="0"/>
    <n v="0"/>
    <n v="0"/>
    <n v="0"/>
    <n v="0"/>
    <n v="0"/>
    <n v="0"/>
    <n v="0"/>
    <n v="0"/>
    <n v="0"/>
    <n v="0"/>
    <s v="HOUSING OPPORTUNITY FUND"/>
    <s v="HOF OPER SOLID GROUND5 OPER"/>
    <s v="DEFAULT"/>
    <s v="Default"/>
  </r>
  <r>
    <x v="1"/>
    <s v="1118553"/>
    <s v="000000"/>
    <x v="9"/>
    <s v="0000000"/>
    <n v="2015"/>
    <x v="0"/>
    <x v="9"/>
    <n v="0"/>
    <n v="0"/>
    <n v="0"/>
    <n v="0"/>
    <n v="0"/>
    <s v="N/A"/>
    <n v="0"/>
    <n v="0"/>
    <n v="0"/>
    <n v="0"/>
    <n v="0"/>
    <n v="0"/>
    <n v="0"/>
    <n v="0"/>
    <n v="6"/>
    <n v="0"/>
    <n v="-6"/>
    <n v="0"/>
    <n v="0"/>
    <s v="HOUSING OPPORTUNITY FUND"/>
    <s v="HOF OPER SOLID GROUND5 OPER"/>
    <s v="DEFAULT"/>
    <s v="Default"/>
  </r>
  <r>
    <x v="1"/>
    <s v="1118553"/>
    <s v="000000"/>
    <x v="29"/>
    <s v="0000000"/>
    <n v="2015"/>
    <x v="1"/>
    <x v="29"/>
    <n v="0"/>
    <n v="0"/>
    <n v="6"/>
    <n v="0"/>
    <n v="-6"/>
    <s v="N/A"/>
    <n v="0"/>
    <n v="0"/>
    <n v="0"/>
    <n v="0"/>
    <n v="0"/>
    <n v="0"/>
    <n v="0"/>
    <n v="0"/>
    <n v="0"/>
    <n v="0"/>
    <n v="6"/>
    <n v="0"/>
    <n v="0"/>
    <s v="HOUSING OPPORTUNITY FUND"/>
    <s v="HOF OPER SOLID GROUND5 OPER"/>
    <s v="DEFAULT"/>
    <s v="Default"/>
  </r>
  <r>
    <x v="1"/>
    <s v="1118553"/>
    <s v="351201"/>
    <x v="183"/>
    <s v="0000000"/>
    <n v="2015"/>
    <x v="4"/>
    <x v="182"/>
    <n v="0"/>
    <n v="0"/>
    <n v="-6"/>
    <n v="0"/>
    <n v="6"/>
    <s v="N/A"/>
    <n v="0"/>
    <n v="0"/>
    <n v="0"/>
    <n v="0"/>
    <n v="0"/>
    <n v="0"/>
    <n v="0"/>
    <n v="0"/>
    <n v="-6"/>
    <n v="0"/>
    <n v="0"/>
    <n v="0"/>
    <n v="0"/>
    <s v="HOUSING OPPORTUNITY FUND"/>
    <s v="HOF OPER SOLID GROUND5 OPER"/>
    <s v="OTHER HOF-PROJECTS AND INITIATIVES"/>
    <s v="Default"/>
  </r>
  <r>
    <x v="1"/>
    <s v="1118554"/>
    <s v="000000"/>
    <x v="6"/>
    <s v="0000000"/>
    <n v="2015"/>
    <x v="0"/>
    <x v="6"/>
    <n v="0"/>
    <n v="0"/>
    <n v="0"/>
    <n v="0"/>
    <n v="0"/>
    <s v="N/A"/>
    <n v="0"/>
    <n v="0"/>
    <n v="0"/>
    <n v="0"/>
    <n v="0"/>
    <n v="0"/>
    <n v="0"/>
    <n v="0"/>
    <n v="0"/>
    <n v="0"/>
    <n v="0"/>
    <n v="0"/>
    <n v="0"/>
    <s v="HOUSING OPPORTUNITY FUND"/>
    <s v="HOF OPER FAMILY SERV20322OPER"/>
    <s v="DEFAULT"/>
    <s v="Default"/>
  </r>
  <r>
    <x v="1"/>
    <s v="1118554"/>
    <s v="000000"/>
    <x v="9"/>
    <s v="0000000"/>
    <n v="2015"/>
    <x v="0"/>
    <x v="9"/>
    <n v="0"/>
    <n v="0"/>
    <n v="0"/>
    <n v="0"/>
    <n v="0"/>
    <s v="N/A"/>
    <n v="0"/>
    <n v="0"/>
    <n v="0"/>
    <n v="0"/>
    <n v="0"/>
    <n v="0"/>
    <n v="0"/>
    <n v="0"/>
    <n v="0"/>
    <n v="0"/>
    <n v="0"/>
    <n v="0"/>
    <n v="0"/>
    <s v="HOUSING OPPORTUNITY FUND"/>
    <s v="HOF OPER FAMILY SERV20322OPER"/>
    <s v="DEFAULT"/>
    <s v="Default"/>
  </r>
  <r>
    <x v="1"/>
    <s v="1118554"/>
    <s v="000000"/>
    <x v="29"/>
    <s v="0000000"/>
    <n v="2015"/>
    <x v="1"/>
    <x v="29"/>
    <n v="0"/>
    <n v="0"/>
    <n v="0"/>
    <n v="0"/>
    <n v="0"/>
    <s v="N/A"/>
    <n v="0"/>
    <n v="0"/>
    <n v="0"/>
    <n v="0"/>
    <n v="0"/>
    <n v="0"/>
    <n v="0"/>
    <n v="0"/>
    <n v="0"/>
    <n v="0"/>
    <n v="0"/>
    <n v="0"/>
    <n v="0"/>
    <s v="HOUSING OPPORTUNITY FUND"/>
    <s v="HOF OPER FAMILY SERV20322OPER"/>
    <s v="DEFAULT"/>
    <s v="Default"/>
  </r>
  <r>
    <x v="1"/>
    <s v="1118554"/>
    <s v="351201"/>
    <x v="183"/>
    <s v="0000000"/>
    <n v="2015"/>
    <x v="4"/>
    <x v="182"/>
    <n v="0"/>
    <n v="0"/>
    <n v="0"/>
    <n v="0"/>
    <n v="0"/>
    <s v="N/A"/>
    <n v="0"/>
    <n v="0"/>
    <n v="0"/>
    <n v="0"/>
    <n v="0"/>
    <n v="0"/>
    <n v="0"/>
    <n v="0"/>
    <n v="0"/>
    <n v="0"/>
    <n v="0"/>
    <n v="0"/>
    <n v="0"/>
    <s v="HOUSING OPPORTUNITY FUND"/>
    <s v="HOF OPER FAMILY SERV20322OPER"/>
    <s v="OTHER HOF-PROJECTS AND INITIATIVES"/>
    <s v="Default"/>
  </r>
  <r>
    <x v="1"/>
    <s v="1118581"/>
    <s v="000000"/>
    <x v="9"/>
    <s v="0000000"/>
    <n v="2015"/>
    <x v="0"/>
    <x v="9"/>
    <n v="0"/>
    <n v="0"/>
    <n v="-1803.32"/>
    <n v="0"/>
    <n v="1803.32"/>
    <s v="N/A"/>
    <n v="0"/>
    <n v="0"/>
    <n v="0"/>
    <n v="0"/>
    <n v="0"/>
    <n v="0"/>
    <n v="0"/>
    <n v="0"/>
    <n v="-1809.32"/>
    <n v="0"/>
    <n v="6"/>
    <n v="0"/>
    <n v="0"/>
    <s v="HOUSING OPPORTUNITY FUND"/>
    <s v="HOF OPER YOUTH -YNG HMLS PLNG"/>
    <s v="DEFAULT"/>
    <s v="Default"/>
  </r>
  <r>
    <x v="1"/>
    <s v="1118581"/>
    <s v="000000"/>
    <x v="142"/>
    <s v="0000000"/>
    <n v="2015"/>
    <x v="0"/>
    <x v="142"/>
    <n v="0"/>
    <n v="0"/>
    <n v="0"/>
    <n v="0"/>
    <n v="0"/>
    <s v="N/A"/>
    <n v="0"/>
    <n v="0"/>
    <n v="0"/>
    <n v="0"/>
    <n v="0"/>
    <n v="0"/>
    <n v="0"/>
    <n v="0"/>
    <n v="0"/>
    <n v="0"/>
    <n v="0"/>
    <n v="0"/>
    <n v="0"/>
    <s v="HOUSING OPPORTUNITY FUND"/>
    <s v="HOF OPER YOUTH -YNG HMLS PLNG"/>
    <s v="DEFAULT"/>
    <s v="Default"/>
  </r>
  <r>
    <x v="1"/>
    <s v="1118581"/>
    <s v="000000"/>
    <x v="29"/>
    <s v="0000000"/>
    <n v="2015"/>
    <x v="1"/>
    <x v="29"/>
    <n v="0"/>
    <n v="0"/>
    <n v="-6"/>
    <n v="0"/>
    <n v="6"/>
    <s v="N/A"/>
    <n v="0"/>
    <n v="0"/>
    <n v="0"/>
    <n v="0"/>
    <n v="0"/>
    <n v="0"/>
    <n v="0"/>
    <n v="0"/>
    <n v="0"/>
    <n v="0"/>
    <n v="-6"/>
    <n v="0"/>
    <n v="0"/>
    <s v="HOUSING OPPORTUNITY FUND"/>
    <s v="HOF OPER YOUTH -YNG HMLS PLNG"/>
    <s v="DEFAULT"/>
    <s v="Default"/>
  </r>
  <r>
    <x v="1"/>
    <s v="1118581"/>
    <s v="351023"/>
    <x v="38"/>
    <s v="5595000"/>
    <n v="2015"/>
    <x v="3"/>
    <x v="38"/>
    <n v="0"/>
    <n v="0"/>
    <n v="0"/>
    <n v="0"/>
    <n v="0"/>
    <s v="N/A"/>
    <n v="0"/>
    <n v="0"/>
    <n v="0"/>
    <n v="0"/>
    <n v="0"/>
    <n v="0"/>
    <n v="0"/>
    <n v="0"/>
    <n v="0"/>
    <n v="0"/>
    <n v="0"/>
    <n v="0"/>
    <n v="0"/>
    <s v="HOUSING OPPORTUNITY FUND"/>
    <s v="HOF OPER YOUTH -YNG HMLS PLNG"/>
    <s v="HOMELESS HSG PLANNING-3PCT"/>
    <s v="FACILITIES MAINTENANCE AND OPERATIONS"/>
  </r>
  <r>
    <x v="1"/>
    <s v="1118581"/>
    <s v="351023"/>
    <x v="74"/>
    <s v="5595000"/>
    <n v="2015"/>
    <x v="3"/>
    <x v="74"/>
    <n v="0"/>
    <n v="0"/>
    <n v="0"/>
    <n v="0"/>
    <n v="0"/>
    <s v="N/A"/>
    <n v="0"/>
    <n v="0"/>
    <n v="0"/>
    <n v="0"/>
    <n v="0"/>
    <n v="0"/>
    <n v="0"/>
    <n v="0"/>
    <n v="0"/>
    <n v="0"/>
    <n v="0"/>
    <n v="0"/>
    <n v="0"/>
    <s v="HOUSING OPPORTUNITY FUND"/>
    <s v="HOF OPER YOUTH -YNG HMLS PLNG"/>
    <s v="HOMELESS HSG PLANNING-3PCT"/>
    <s v="FACILITIES MAINTENANCE AND OPERATIONS"/>
  </r>
  <r>
    <x v="1"/>
    <s v="1118581"/>
    <s v="351023"/>
    <x v="154"/>
    <s v="5595000"/>
    <n v="2015"/>
    <x v="3"/>
    <x v="153"/>
    <n v="0"/>
    <n v="0"/>
    <n v="0"/>
    <n v="0"/>
    <n v="0"/>
    <s v="N/A"/>
    <n v="0"/>
    <n v="0"/>
    <n v="0"/>
    <n v="0"/>
    <n v="0"/>
    <n v="0"/>
    <n v="0"/>
    <n v="0"/>
    <n v="0"/>
    <n v="0"/>
    <n v="0"/>
    <n v="0"/>
    <n v="0"/>
    <s v="HOUSING OPPORTUNITY FUND"/>
    <s v="HOF OPER YOUTH -YNG HMLS PLNG"/>
    <s v="HOMELESS HSG PLANNING-3PCT"/>
    <s v="FACILITIES MAINTENANCE AND OPERATIONS"/>
  </r>
  <r>
    <x v="1"/>
    <s v="1118581"/>
    <s v="351023"/>
    <x v="53"/>
    <s v="5595000"/>
    <n v="2015"/>
    <x v="3"/>
    <x v="53"/>
    <n v="0"/>
    <n v="0"/>
    <n v="0"/>
    <n v="0"/>
    <n v="0"/>
    <s v="N/A"/>
    <n v="0"/>
    <n v="0"/>
    <n v="0"/>
    <n v="0"/>
    <n v="0"/>
    <n v="0"/>
    <n v="0"/>
    <n v="0"/>
    <n v="0"/>
    <n v="0"/>
    <n v="0"/>
    <n v="0"/>
    <n v="0"/>
    <s v="HOUSING OPPORTUNITY FUND"/>
    <s v="HOF OPER YOUTH -YNG HMLS PLNG"/>
    <s v="HOMELESS HSG PLANNING-3PCT"/>
    <s v="FACILITIES MAINTENANCE AND OPERATIONS"/>
  </r>
  <r>
    <x v="1"/>
    <s v="1118581"/>
    <s v="351023"/>
    <x v="54"/>
    <s v="5595000"/>
    <n v="2015"/>
    <x v="3"/>
    <x v="54"/>
    <n v="0"/>
    <n v="0"/>
    <n v="0"/>
    <n v="0"/>
    <n v="0"/>
    <s v="N/A"/>
    <n v="0"/>
    <n v="0"/>
    <n v="0"/>
    <n v="0"/>
    <n v="0"/>
    <n v="0"/>
    <n v="0"/>
    <n v="0"/>
    <n v="0"/>
    <n v="0"/>
    <n v="0"/>
    <n v="0"/>
    <n v="0"/>
    <s v="HOUSING OPPORTUNITY FUND"/>
    <s v="HOF OPER YOUTH -YNG HMLS PLNG"/>
    <s v="HOMELESS HSG PLANNING-3PCT"/>
    <s v="FACILITIES MAINTENANCE AND OPERATIONS"/>
  </r>
  <r>
    <x v="1"/>
    <s v="1118581"/>
    <s v="351201"/>
    <x v="195"/>
    <s v="0000000"/>
    <n v="2015"/>
    <x v="4"/>
    <x v="194"/>
    <n v="0"/>
    <n v="0"/>
    <n v="0"/>
    <n v="0"/>
    <n v="0"/>
    <s v="N/A"/>
    <n v="0"/>
    <n v="0"/>
    <n v="0"/>
    <n v="0"/>
    <n v="0"/>
    <n v="0"/>
    <n v="0"/>
    <n v="0"/>
    <n v="0"/>
    <n v="0"/>
    <n v="0"/>
    <n v="0"/>
    <n v="0"/>
    <s v="HOUSING OPPORTUNITY FUND"/>
    <s v="HOF OPER YOUTH -YNG HMLS PLNG"/>
    <s v="OTHER HOF-PROJECTS AND INITIATIVES"/>
    <s v="Default"/>
  </r>
  <r>
    <x v="1"/>
    <s v="1118581"/>
    <s v="351201"/>
    <x v="183"/>
    <s v="0000000"/>
    <n v="2015"/>
    <x v="4"/>
    <x v="182"/>
    <n v="0"/>
    <n v="0"/>
    <n v="1809.32"/>
    <n v="0"/>
    <n v="-1809.32"/>
    <s v="N/A"/>
    <n v="0"/>
    <n v="0"/>
    <n v="0"/>
    <n v="0"/>
    <n v="0"/>
    <n v="0"/>
    <n v="0"/>
    <n v="0"/>
    <n v="1809.32"/>
    <n v="0"/>
    <n v="0"/>
    <n v="0"/>
    <n v="0"/>
    <s v="HOUSING OPPORTUNITY FUND"/>
    <s v="HOF OPER YOUTH -YNG HMLS PLNG"/>
    <s v="OTHER HOF-PROJECTS AND INITIATIVES"/>
    <s v="Default"/>
  </r>
  <r>
    <x v="1"/>
    <s v="1118581"/>
    <s v="351201"/>
    <x v="38"/>
    <s v="5592000"/>
    <n v="2015"/>
    <x v="3"/>
    <x v="38"/>
    <n v="0"/>
    <n v="0"/>
    <n v="135.08000000000001"/>
    <n v="0"/>
    <n v="-135.08000000000001"/>
    <s v="N/A"/>
    <n v="1822.6000000000001"/>
    <n v="17.809999999999999"/>
    <n v="0"/>
    <n v="0"/>
    <n v="0"/>
    <n v="0"/>
    <n v="-1840.41"/>
    <n v="0"/>
    <n v="0"/>
    <n v="0"/>
    <n v="0"/>
    <n v="135.08000000000001"/>
    <n v="0"/>
    <s v="HOUSING OPPORTUNITY FUND"/>
    <s v="HOF OPER YOUTH -YNG HMLS PLNG"/>
    <s v="OTHER HOF-PROJECTS AND INITIATIVES"/>
    <s v="HOUSING AND COMMUNITY SERVICES"/>
  </r>
  <r>
    <x v="1"/>
    <s v="1118581"/>
    <s v="351201"/>
    <x v="38"/>
    <s v="5595000"/>
    <n v="2015"/>
    <x v="3"/>
    <x v="38"/>
    <n v="0"/>
    <n v="0"/>
    <n v="0"/>
    <n v="0"/>
    <n v="0"/>
    <s v="N/A"/>
    <n v="0"/>
    <n v="0"/>
    <n v="0"/>
    <n v="0"/>
    <n v="0"/>
    <n v="0"/>
    <n v="0"/>
    <n v="0"/>
    <n v="0"/>
    <n v="0"/>
    <n v="0"/>
    <n v="0"/>
    <n v="0"/>
    <s v="HOUSING OPPORTUNITY FUND"/>
    <s v="HOF OPER YOUTH -YNG HMLS PLNG"/>
    <s v="OTHER HOF-PROJECTS AND INITIATIVES"/>
    <s v="FACILITIES MAINTENANCE AND OPERATIONS"/>
  </r>
  <r>
    <x v="1"/>
    <s v="1118581"/>
    <s v="351201"/>
    <x v="70"/>
    <s v="5595000"/>
    <n v="2015"/>
    <x v="3"/>
    <x v="70"/>
    <n v="0"/>
    <n v="0"/>
    <n v="0"/>
    <n v="0"/>
    <n v="0"/>
    <s v="N/A"/>
    <n v="0"/>
    <n v="0"/>
    <n v="0"/>
    <n v="0"/>
    <n v="0"/>
    <n v="0"/>
    <n v="0"/>
    <n v="0"/>
    <n v="0"/>
    <n v="0"/>
    <n v="0"/>
    <n v="0"/>
    <n v="0"/>
    <s v="HOUSING OPPORTUNITY FUND"/>
    <s v="HOF OPER YOUTH -YNG HMLS PLNG"/>
    <s v="OTHER HOF-PROJECTS AND INITIATIVES"/>
    <s v="FACILITIES MAINTENANCE AND OPERATIONS"/>
  </r>
  <r>
    <x v="1"/>
    <s v="1118581"/>
    <s v="351201"/>
    <x v="71"/>
    <s v="5592000"/>
    <n v="2015"/>
    <x v="3"/>
    <x v="71"/>
    <n v="0"/>
    <n v="0"/>
    <n v="0"/>
    <n v="0"/>
    <n v="0"/>
    <s v="N/A"/>
    <n v="0"/>
    <n v="0"/>
    <n v="0"/>
    <n v="0"/>
    <n v="0"/>
    <n v="0"/>
    <n v="0"/>
    <n v="0"/>
    <n v="0"/>
    <n v="0"/>
    <n v="0"/>
    <n v="0"/>
    <n v="0"/>
    <s v="HOUSING OPPORTUNITY FUND"/>
    <s v="HOF OPER YOUTH -YNG HMLS PLNG"/>
    <s v="OTHER HOF-PROJECTS AND INITIATIVES"/>
    <s v="HOUSING AND COMMUNITY SERVICES"/>
  </r>
  <r>
    <x v="1"/>
    <s v="1118581"/>
    <s v="351201"/>
    <x v="71"/>
    <s v="5595000"/>
    <n v="2015"/>
    <x v="3"/>
    <x v="71"/>
    <n v="0"/>
    <n v="0"/>
    <n v="0"/>
    <n v="0"/>
    <n v="0"/>
    <s v="N/A"/>
    <n v="0"/>
    <n v="0"/>
    <n v="0"/>
    <n v="0"/>
    <n v="0"/>
    <n v="0"/>
    <n v="0"/>
    <n v="0"/>
    <n v="0"/>
    <n v="0"/>
    <n v="0"/>
    <n v="0"/>
    <n v="0"/>
    <s v="HOUSING OPPORTUNITY FUND"/>
    <s v="HOF OPER YOUTH -YNG HMLS PLNG"/>
    <s v="OTHER HOF-PROJECTS AND INITIATIVES"/>
    <s v="FACILITIES MAINTENANCE AND OPERATIONS"/>
  </r>
  <r>
    <x v="1"/>
    <s v="1118581"/>
    <s v="351201"/>
    <x v="72"/>
    <s v="0000000"/>
    <n v="2015"/>
    <x v="3"/>
    <x v="72"/>
    <n v="0"/>
    <n v="0"/>
    <n v="0"/>
    <n v="0"/>
    <n v="0"/>
    <s v="N/A"/>
    <n v="0"/>
    <n v="0"/>
    <n v="0"/>
    <n v="0"/>
    <n v="0"/>
    <n v="0"/>
    <n v="0"/>
    <n v="0"/>
    <n v="0"/>
    <n v="0"/>
    <n v="0"/>
    <n v="0"/>
    <n v="0"/>
    <s v="HOUSING OPPORTUNITY FUND"/>
    <s v="HOF OPER YOUTH -YNG HMLS PLNG"/>
    <s v="OTHER HOF-PROJECTS AND INITIATIVES"/>
    <s v="Default"/>
  </r>
  <r>
    <x v="1"/>
    <s v="1118581"/>
    <s v="351201"/>
    <x v="72"/>
    <s v="5592000"/>
    <n v="2015"/>
    <x v="3"/>
    <x v="72"/>
    <n v="0"/>
    <n v="0"/>
    <n v="0"/>
    <n v="0"/>
    <n v="0"/>
    <s v="N/A"/>
    <n v="0"/>
    <n v="0"/>
    <n v="0"/>
    <n v="0"/>
    <n v="0"/>
    <n v="0"/>
    <n v="0"/>
    <n v="0"/>
    <n v="0"/>
    <n v="0"/>
    <n v="0"/>
    <n v="0"/>
    <n v="0"/>
    <s v="HOUSING OPPORTUNITY FUND"/>
    <s v="HOF OPER YOUTH -YNG HMLS PLNG"/>
    <s v="OTHER HOF-PROJECTS AND INITIATIVES"/>
    <s v="HOUSING AND COMMUNITY SERVICES"/>
  </r>
  <r>
    <x v="1"/>
    <s v="1118581"/>
    <s v="351201"/>
    <x v="72"/>
    <s v="5595000"/>
    <n v="2015"/>
    <x v="3"/>
    <x v="72"/>
    <n v="0"/>
    <n v="0"/>
    <n v="0"/>
    <n v="0"/>
    <n v="0"/>
    <s v="N/A"/>
    <n v="0"/>
    <n v="0"/>
    <n v="0"/>
    <n v="0"/>
    <n v="0"/>
    <n v="0"/>
    <n v="0"/>
    <n v="0"/>
    <n v="0"/>
    <n v="0"/>
    <n v="0"/>
    <n v="0"/>
    <n v="0"/>
    <s v="HOUSING OPPORTUNITY FUND"/>
    <s v="HOF OPER YOUTH -YNG HMLS PLNG"/>
    <s v="OTHER HOF-PROJECTS AND INITIATIVES"/>
    <s v="FACILITIES MAINTENANCE AND OPERATIONS"/>
  </r>
  <r>
    <x v="1"/>
    <s v="1118581"/>
    <s v="351201"/>
    <x v="74"/>
    <s v="5595000"/>
    <n v="2015"/>
    <x v="3"/>
    <x v="74"/>
    <n v="0"/>
    <n v="0"/>
    <n v="0"/>
    <n v="0"/>
    <n v="0"/>
    <s v="N/A"/>
    <n v="0"/>
    <n v="0"/>
    <n v="0"/>
    <n v="0"/>
    <n v="0"/>
    <n v="0"/>
    <n v="0"/>
    <n v="0"/>
    <n v="0"/>
    <n v="0"/>
    <n v="0"/>
    <n v="0"/>
    <n v="0"/>
    <s v="HOUSING OPPORTUNITY FUND"/>
    <s v="HOF OPER YOUTH -YNG HMLS PLNG"/>
    <s v="OTHER HOF-PROJECTS AND INITIATIVES"/>
    <s v="FACILITIES MAINTENANCE AND OPERATIONS"/>
  </r>
  <r>
    <x v="1"/>
    <s v="1118581"/>
    <s v="351201"/>
    <x v="117"/>
    <s v="5595000"/>
    <n v="2015"/>
    <x v="3"/>
    <x v="117"/>
    <n v="0"/>
    <n v="0"/>
    <n v="0"/>
    <n v="0"/>
    <n v="0"/>
    <s v="N/A"/>
    <n v="0"/>
    <n v="0"/>
    <n v="0"/>
    <n v="0"/>
    <n v="0"/>
    <n v="0"/>
    <n v="0"/>
    <n v="0"/>
    <n v="0"/>
    <n v="0"/>
    <n v="0"/>
    <n v="0"/>
    <n v="0"/>
    <s v="HOUSING OPPORTUNITY FUND"/>
    <s v="HOF OPER YOUTH -YNG HMLS PLNG"/>
    <s v="OTHER HOF-PROJECTS AND INITIATIVES"/>
    <s v="FACILITIES MAINTENANCE AND OPERATIONS"/>
  </r>
  <r>
    <x v="1"/>
    <s v="1118581"/>
    <s v="351201"/>
    <x v="154"/>
    <s v="5595000"/>
    <n v="2015"/>
    <x v="3"/>
    <x v="153"/>
    <n v="0"/>
    <n v="0"/>
    <n v="0"/>
    <n v="0"/>
    <n v="0"/>
    <s v="N/A"/>
    <n v="0"/>
    <n v="0"/>
    <n v="0"/>
    <n v="0"/>
    <n v="0"/>
    <n v="0"/>
    <n v="0"/>
    <n v="0"/>
    <n v="0"/>
    <n v="0"/>
    <n v="0"/>
    <n v="0"/>
    <n v="0"/>
    <s v="HOUSING OPPORTUNITY FUND"/>
    <s v="HOF OPER YOUTH -YNG HMLS PLNG"/>
    <s v="OTHER HOF-PROJECTS AND INITIATIVES"/>
    <s v="FACILITIES MAINTENANCE AND OPERATIONS"/>
  </r>
  <r>
    <x v="1"/>
    <s v="1118581"/>
    <s v="351201"/>
    <x v="153"/>
    <s v="5595000"/>
    <n v="2015"/>
    <x v="3"/>
    <x v="152"/>
    <n v="0"/>
    <n v="0"/>
    <n v="0"/>
    <n v="0"/>
    <n v="0"/>
    <s v="N/A"/>
    <n v="0"/>
    <n v="0"/>
    <n v="0"/>
    <n v="0"/>
    <n v="0"/>
    <n v="0"/>
    <n v="0"/>
    <n v="0"/>
    <n v="0"/>
    <n v="0"/>
    <n v="0"/>
    <n v="0"/>
    <n v="0"/>
    <s v="HOUSING OPPORTUNITY FUND"/>
    <s v="HOF OPER YOUTH -YNG HMLS PLNG"/>
    <s v="OTHER HOF-PROJECTS AND INITIATIVES"/>
    <s v="FACILITIES MAINTENANCE AND OPERATIONS"/>
  </r>
  <r>
    <x v="1"/>
    <s v="1118581"/>
    <s v="351201"/>
    <x v="151"/>
    <s v="5595000"/>
    <n v="2015"/>
    <x v="3"/>
    <x v="150"/>
    <n v="0"/>
    <n v="0"/>
    <n v="0"/>
    <n v="0"/>
    <n v="0"/>
    <s v="N/A"/>
    <n v="0"/>
    <n v="0"/>
    <n v="0"/>
    <n v="0"/>
    <n v="0"/>
    <n v="0"/>
    <n v="0"/>
    <n v="0"/>
    <n v="0"/>
    <n v="0"/>
    <n v="0"/>
    <n v="0"/>
    <n v="0"/>
    <s v="HOUSING OPPORTUNITY FUND"/>
    <s v="HOF OPER YOUTH -YNG HMLS PLNG"/>
    <s v="OTHER HOF-PROJECTS AND INITIATIVES"/>
    <s v="FACILITIES MAINTENANCE AND OPERATIONS"/>
  </r>
  <r>
    <x v="1"/>
    <s v="1118581"/>
    <s v="351201"/>
    <x v="75"/>
    <s v="0000000"/>
    <n v="2015"/>
    <x v="3"/>
    <x v="75"/>
    <n v="0"/>
    <n v="0"/>
    <n v="0"/>
    <n v="0"/>
    <n v="0"/>
    <s v="N/A"/>
    <n v="0"/>
    <n v="0"/>
    <n v="0"/>
    <n v="0"/>
    <n v="0"/>
    <n v="0"/>
    <n v="0"/>
    <n v="0"/>
    <n v="0"/>
    <n v="0"/>
    <n v="0"/>
    <n v="0"/>
    <n v="0"/>
    <s v="HOUSING OPPORTUNITY FUND"/>
    <s v="HOF OPER YOUTH -YNG HMLS PLNG"/>
    <s v="OTHER HOF-PROJECTS AND INITIATIVES"/>
    <s v="Default"/>
  </r>
  <r>
    <x v="1"/>
    <s v="1118581"/>
    <s v="351201"/>
    <x v="75"/>
    <s v="5595000"/>
    <n v="2015"/>
    <x v="3"/>
    <x v="75"/>
    <n v="0"/>
    <n v="0"/>
    <n v="0"/>
    <n v="0"/>
    <n v="0"/>
    <s v="N/A"/>
    <n v="0"/>
    <n v="0"/>
    <n v="0"/>
    <n v="0"/>
    <n v="0"/>
    <n v="0"/>
    <n v="0"/>
    <n v="0"/>
    <n v="0"/>
    <n v="0"/>
    <n v="0"/>
    <n v="0"/>
    <n v="0"/>
    <s v="HOUSING OPPORTUNITY FUND"/>
    <s v="HOF OPER YOUTH -YNG HMLS PLNG"/>
    <s v="OTHER HOF-PROJECTS AND INITIATIVES"/>
    <s v="FACILITIES MAINTENANCE AND OPERATIONS"/>
  </r>
  <r>
    <x v="1"/>
    <s v="1118581"/>
    <s v="351201"/>
    <x v="108"/>
    <s v="5592000"/>
    <n v="2015"/>
    <x v="3"/>
    <x v="108"/>
    <n v="0"/>
    <n v="0"/>
    <n v="0"/>
    <n v="0"/>
    <n v="0"/>
    <s v="N/A"/>
    <n v="0"/>
    <n v="0"/>
    <n v="0"/>
    <n v="0"/>
    <n v="0"/>
    <n v="0"/>
    <n v="0"/>
    <n v="0"/>
    <n v="0"/>
    <n v="0"/>
    <n v="0"/>
    <n v="0"/>
    <n v="0"/>
    <s v="HOUSING OPPORTUNITY FUND"/>
    <s v="HOF OPER YOUTH -YNG HMLS PLNG"/>
    <s v="OTHER HOF-PROJECTS AND INITIATIVES"/>
    <s v="HOUSING AND COMMUNITY SERVICES"/>
  </r>
  <r>
    <x v="1"/>
    <s v="1118581"/>
    <s v="351201"/>
    <x v="108"/>
    <s v="5595000"/>
    <n v="2015"/>
    <x v="3"/>
    <x v="108"/>
    <n v="0"/>
    <n v="0"/>
    <n v="0"/>
    <n v="0"/>
    <n v="0"/>
    <s v="N/A"/>
    <n v="0"/>
    <n v="0"/>
    <n v="0"/>
    <n v="0"/>
    <n v="0"/>
    <n v="0"/>
    <n v="0"/>
    <n v="0"/>
    <n v="0"/>
    <n v="0"/>
    <n v="0"/>
    <n v="0"/>
    <n v="0"/>
    <s v="HOUSING OPPORTUNITY FUND"/>
    <s v="HOF OPER YOUTH -YNG HMLS PLNG"/>
    <s v="OTHER HOF-PROJECTS AND INITIATIVES"/>
    <s v="FACILITIES MAINTENANCE AND OPERATIONS"/>
  </r>
  <r>
    <x v="1"/>
    <s v="1118581"/>
    <s v="351201"/>
    <x v="162"/>
    <s v="5595000"/>
    <n v="2015"/>
    <x v="3"/>
    <x v="161"/>
    <n v="0"/>
    <n v="0"/>
    <n v="0"/>
    <n v="0"/>
    <n v="0"/>
    <s v="N/A"/>
    <n v="0"/>
    <n v="0"/>
    <n v="0"/>
    <n v="0"/>
    <n v="0"/>
    <n v="0"/>
    <n v="0"/>
    <n v="0"/>
    <n v="0"/>
    <n v="0"/>
    <n v="0"/>
    <n v="0"/>
    <n v="0"/>
    <s v="HOUSING OPPORTUNITY FUND"/>
    <s v="HOF OPER YOUTH -YNG HMLS PLNG"/>
    <s v="OTHER HOF-PROJECTS AND INITIATIVES"/>
    <s v="FACILITIES MAINTENANCE AND OPERATIONS"/>
  </r>
  <r>
    <x v="1"/>
    <s v="1118581"/>
    <s v="351201"/>
    <x v="122"/>
    <s v="5595000"/>
    <n v="2015"/>
    <x v="3"/>
    <x v="122"/>
    <n v="0"/>
    <n v="0"/>
    <n v="0"/>
    <n v="0"/>
    <n v="0"/>
    <s v="N/A"/>
    <n v="0"/>
    <n v="0"/>
    <n v="0"/>
    <n v="0"/>
    <n v="0"/>
    <n v="0"/>
    <n v="0"/>
    <n v="0"/>
    <n v="0"/>
    <n v="0"/>
    <n v="0"/>
    <n v="0"/>
    <n v="0"/>
    <s v="HOUSING OPPORTUNITY FUND"/>
    <s v="HOF OPER YOUTH -YNG HMLS PLNG"/>
    <s v="OTHER HOF-PROJECTS AND INITIATIVES"/>
    <s v="FACILITIES MAINTENANCE AND OPERATIONS"/>
  </r>
  <r>
    <x v="1"/>
    <s v="1118581"/>
    <s v="351201"/>
    <x v="116"/>
    <s v="5592000"/>
    <n v="2015"/>
    <x v="3"/>
    <x v="116"/>
    <n v="0"/>
    <n v="0"/>
    <n v="0"/>
    <n v="0"/>
    <n v="0"/>
    <s v="N/A"/>
    <n v="0"/>
    <n v="0"/>
    <n v="0"/>
    <n v="0"/>
    <n v="0"/>
    <n v="0"/>
    <n v="0"/>
    <n v="0"/>
    <n v="0"/>
    <n v="0"/>
    <n v="0"/>
    <n v="0"/>
    <n v="0"/>
    <s v="HOUSING OPPORTUNITY FUND"/>
    <s v="HOF OPER YOUTH -YNG HMLS PLNG"/>
    <s v="OTHER HOF-PROJECTS AND INITIATIVES"/>
    <s v="HOUSING AND COMMUNITY SERVICES"/>
  </r>
  <r>
    <x v="1"/>
    <s v="1118581"/>
    <s v="351201"/>
    <x v="116"/>
    <s v="5595000"/>
    <n v="2015"/>
    <x v="3"/>
    <x v="116"/>
    <n v="0"/>
    <n v="0"/>
    <n v="0"/>
    <n v="0"/>
    <n v="0"/>
    <s v="N/A"/>
    <n v="0"/>
    <n v="0"/>
    <n v="0"/>
    <n v="0"/>
    <n v="0"/>
    <n v="0"/>
    <n v="0"/>
    <n v="0"/>
    <n v="0"/>
    <n v="0"/>
    <n v="0"/>
    <n v="0"/>
    <n v="0"/>
    <s v="HOUSING OPPORTUNITY FUND"/>
    <s v="HOF OPER YOUTH -YNG HMLS PLNG"/>
    <s v="OTHER HOF-PROJECTS AND INITIATIVES"/>
    <s v="FACILITIES MAINTENANCE AND OPERATIONS"/>
  </r>
  <r>
    <x v="1"/>
    <s v="1118581"/>
    <s v="351201"/>
    <x v="137"/>
    <s v="5595000"/>
    <n v="2015"/>
    <x v="3"/>
    <x v="137"/>
    <n v="0"/>
    <n v="0"/>
    <n v="0"/>
    <n v="0"/>
    <n v="0"/>
    <s v="N/A"/>
    <n v="0"/>
    <n v="0"/>
    <n v="0"/>
    <n v="0"/>
    <n v="0"/>
    <n v="0"/>
    <n v="0"/>
    <n v="0"/>
    <n v="0"/>
    <n v="0"/>
    <n v="0"/>
    <n v="0"/>
    <n v="0"/>
    <s v="HOUSING OPPORTUNITY FUND"/>
    <s v="HOF OPER YOUTH -YNG HMLS PLNG"/>
    <s v="OTHER HOF-PROJECTS AND INITIATIVES"/>
    <s v="FACILITIES MAINTENANCE AND OPERATIONS"/>
  </r>
  <r>
    <x v="1"/>
    <s v="1118581"/>
    <s v="351201"/>
    <x v="156"/>
    <s v="5595000"/>
    <n v="2015"/>
    <x v="3"/>
    <x v="155"/>
    <n v="0"/>
    <n v="0"/>
    <n v="0"/>
    <n v="0"/>
    <n v="0"/>
    <s v="N/A"/>
    <n v="0"/>
    <n v="0"/>
    <n v="0"/>
    <n v="0"/>
    <n v="0"/>
    <n v="0"/>
    <n v="0"/>
    <n v="0"/>
    <n v="0"/>
    <n v="0"/>
    <n v="0"/>
    <n v="0"/>
    <n v="0"/>
    <s v="HOUSING OPPORTUNITY FUND"/>
    <s v="HOF OPER YOUTH -YNG HMLS PLNG"/>
    <s v="OTHER HOF-PROJECTS AND INITIATIVES"/>
    <s v="FACILITIES MAINTENANCE AND OPERATIONS"/>
  </r>
  <r>
    <x v="1"/>
    <s v="1118581"/>
    <s v="351201"/>
    <x v="76"/>
    <s v="5595000"/>
    <n v="2015"/>
    <x v="3"/>
    <x v="76"/>
    <n v="0"/>
    <n v="0"/>
    <n v="0"/>
    <n v="0"/>
    <n v="0"/>
    <s v="N/A"/>
    <n v="0"/>
    <n v="0"/>
    <n v="0"/>
    <n v="0"/>
    <n v="0"/>
    <n v="0"/>
    <n v="0"/>
    <n v="0"/>
    <n v="0"/>
    <n v="0"/>
    <n v="0"/>
    <n v="0"/>
    <n v="0"/>
    <s v="HOUSING OPPORTUNITY FUND"/>
    <s v="HOF OPER YOUTH -YNG HMLS PLNG"/>
    <s v="OTHER HOF-PROJECTS AND INITIATIVES"/>
    <s v="FACILITIES MAINTENANCE AND OPERATIONS"/>
  </r>
  <r>
    <x v="1"/>
    <s v="1118581"/>
    <s v="351201"/>
    <x v="144"/>
    <s v="5595000"/>
    <n v="2015"/>
    <x v="3"/>
    <x v="144"/>
    <n v="0"/>
    <n v="0"/>
    <n v="0"/>
    <n v="0"/>
    <n v="0"/>
    <s v="N/A"/>
    <n v="0"/>
    <n v="0"/>
    <n v="0"/>
    <n v="0"/>
    <n v="0"/>
    <n v="0"/>
    <n v="0"/>
    <n v="0"/>
    <n v="0"/>
    <n v="0"/>
    <n v="0"/>
    <n v="0"/>
    <n v="0"/>
    <s v="HOUSING OPPORTUNITY FUND"/>
    <s v="HOF OPER YOUTH -YNG HMLS PLNG"/>
    <s v="OTHER HOF-PROJECTS AND INITIATIVES"/>
    <s v="FACILITIES MAINTENANCE AND OPERATIONS"/>
  </r>
  <r>
    <x v="1"/>
    <s v="1118581"/>
    <s v="351201"/>
    <x v="77"/>
    <s v="5595000"/>
    <n v="2015"/>
    <x v="3"/>
    <x v="77"/>
    <n v="0"/>
    <n v="0"/>
    <n v="0"/>
    <n v="0"/>
    <n v="0"/>
    <s v="N/A"/>
    <n v="0"/>
    <n v="0"/>
    <n v="0"/>
    <n v="0"/>
    <n v="0"/>
    <n v="0"/>
    <n v="0"/>
    <n v="0"/>
    <n v="0"/>
    <n v="0"/>
    <n v="0"/>
    <n v="0"/>
    <n v="0"/>
    <s v="HOUSING OPPORTUNITY FUND"/>
    <s v="HOF OPER YOUTH -YNG HMLS PLNG"/>
    <s v="OTHER HOF-PROJECTS AND INITIATIVES"/>
    <s v="FACILITIES MAINTENANCE AND OPERATIONS"/>
  </r>
  <r>
    <x v="1"/>
    <s v="1118581"/>
    <s v="351201"/>
    <x v="42"/>
    <s v="5592000"/>
    <n v="2015"/>
    <x v="3"/>
    <x v="42"/>
    <n v="0"/>
    <n v="0"/>
    <n v="0"/>
    <n v="0"/>
    <n v="0"/>
    <s v="N/A"/>
    <n v="0"/>
    <n v="0"/>
    <n v="0"/>
    <n v="0"/>
    <n v="0"/>
    <n v="0"/>
    <n v="0"/>
    <n v="0"/>
    <n v="0"/>
    <n v="0"/>
    <n v="0"/>
    <n v="0"/>
    <n v="0"/>
    <s v="HOUSING OPPORTUNITY FUND"/>
    <s v="HOF OPER YOUTH -YNG HMLS PLNG"/>
    <s v="OTHER HOF-PROJECTS AND INITIATIVES"/>
    <s v="HOUSING AND COMMUNITY SERVICES"/>
  </r>
  <r>
    <x v="1"/>
    <s v="1118581"/>
    <s v="351201"/>
    <x v="42"/>
    <s v="5595000"/>
    <n v="2015"/>
    <x v="3"/>
    <x v="42"/>
    <n v="0"/>
    <n v="0"/>
    <n v="0"/>
    <n v="0"/>
    <n v="0"/>
    <s v="N/A"/>
    <n v="0"/>
    <n v="0"/>
    <n v="0"/>
    <n v="0"/>
    <n v="0"/>
    <n v="0"/>
    <n v="0"/>
    <n v="0"/>
    <n v="0"/>
    <n v="0"/>
    <n v="0"/>
    <n v="0"/>
    <n v="0"/>
    <s v="HOUSING OPPORTUNITY FUND"/>
    <s v="HOF OPER YOUTH -YNG HMLS PLNG"/>
    <s v="OTHER HOF-PROJECTS AND INITIATIVES"/>
    <s v="FACILITIES MAINTENANCE AND OPERATIONS"/>
  </r>
  <r>
    <x v="1"/>
    <s v="1118581"/>
    <s v="351201"/>
    <x v="164"/>
    <s v="5595000"/>
    <n v="2015"/>
    <x v="3"/>
    <x v="163"/>
    <n v="0"/>
    <n v="0"/>
    <n v="0"/>
    <n v="0"/>
    <n v="0"/>
    <s v="N/A"/>
    <n v="0"/>
    <n v="0"/>
    <n v="0"/>
    <n v="0"/>
    <n v="0"/>
    <n v="0"/>
    <n v="0"/>
    <n v="0"/>
    <n v="0"/>
    <n v="0"/>
    <n v="0"/>
    <n v="0"/>
    <n v="0"/>
    <s v="HOUSING OPPORTUNITY FUND"/>
    <s v="HOF OPER YOUTH -YNG HMLS PLNG"/>
    <s v="OTHER HOF-PROJECTS AND INITIATIVES"/>
    <s v="FACILITIES MAINTENANCE AND OPERATIONS"/>
  </r>
  <r>
    <x v="1"/>
    <s v="1118581"/>
    <s v="351201"/>
    <x v="145"/>
    <s v="5592000"/>
    <n v="2015"/>
    <x v="3"/>
    <x v="145"/>
    <n v="0"/>
    <n v="0"/>
    <n v="0"/>
    <n v="0"/>
    <n v="0"/>
    <s v="N/A"/>
    <n v="0"/>
    <n v="0"/>
    <n v="0"/>
    <n v="0"/>
    <n v="0"/>
    <n v="0"/>
    <n v="0"/>
    <n v="0"/>
    <n v="0"/>
    <n v="0"/>
    <n v="0"/>
    <n v="0"/>
    <n v="0"/>
    <s v="HOUSING OPPORTUNITY FUND"/>
    <s v="HOF OPER YOUTH -YNG HMLS PLNG"/>
    <s v="OTHER HOF-PROJECTS AND INITIATIVES"/>
    <s v="HOUSING AND COMMUNITY SERVICES"/>
  </r>
  <r>
    <x v="1"/>
    <s v="1118581"/>
    <s v="351201"/>
    <x v="145"/>
    <s v="5595000"/>
    <n v="2015"/>
    <x v="3"/>
    <x v="145"/>
    <n v="0"/>
    <n v="0"/>
    <n v="0"/>
    <n v="0"/>
    <n v="0"/>
    <s v="N/A"/>
    <n v="0"/>
    <n v="0"/>
    <n v="0"/>
    <n v="0"/>
    <n v="0"/>
    <n v="0"/>
    <n v="0"/>
    <n v="0"/>
    <n v="0"/>
    <n v="0"/>
    <n v="0"/>
    <n v="0"/>
    <n v="0"/>
    <s v="HOUSING OPPORTUNITY FUND"/>
    <s v="HOF OPER YOUTH -YNG HMLS PLNG"/>
    <s v="OTHER HOF-PROJECTS AND INITIATIVES"/>
    <s v="FACILITIES MAINTENANCE AND OPERATIONS"/>
  </r>
  <r>
    <x v="1"/>
    <s v="1118581"/>
    <s v="351201"/>
    <x v="48"/>
    <s v="5595000"/>
    <n v="2015"/>
    <x v="3"/>
    <x v="48"/>
    <n v="0"/>
    <n v="0"/>
    <n v="0"/>
    <n v="0"/>
    <n v="0"/>
    <s v="N/A"/>
    <n v="0"/>
    <n v="0"/>
    <n v="0"/>
    <n v="0"/>
    <n v="0"/>
    <n v="0"/>
    <n v="0"/>
    <n v="0"/>
    <n v="0"/>
    <n v="0"/>
    <n v="0"/>
    <n v="0"/>
    <n v="0"/>
    <s v="HOUSING OPPORTUNITY FUND"/>
    <s v="HOF OPER YOUTH -YNG HMLS PLNG"/>
    <s v="OTHER HOF-PROJECTS AND INITIATIVES"/>
    <s v="FACILITIES MAINTENANCE AND OPERATIONS"/>
  </r>
  <r>
    <x v="1"/>
    <s v="1118581"/>
    <s v="351201"/>
    <x v="110"/>
    <s v="5592000"/>
    <n v="2015"/>
    <x v="3"/>
    <x v="110"/>
    <n v="0"/>
    <n v="0"/>
    <n v="0"/>
    <n v="0"/>
    <n v="0"/>
    <s v="N/A"/>
    <n v="0"/>
    <n v="0"/>
    <n v="0"/>
    <n v="0"/>
    <n v="0"/>
    <n v="0"/>
    <n v="0"/>
    <n v="0"/>
    <n v="0"/>
    <n v="0"/>
    <n v="0"/>
    <n v="0"/>
    <n v="0"/>
    <s v="HOUSING OPPORTUNITY FUND"/>
    <s v="HOF OPER YOUTH -YNG HMLS PLNG"/>
    <s v="OTHER HOF-PROJECTS AND INITIATIVES"/>
    <s v="HOUSING AND COMMUNITY SERVICES"/>
  </r>
  <r>
    <x v="1"/>
    <s v="1118581"/>
    <s v="351201"/>
    <x v="110"/>
    <s v="5595000"/>
    <n v="2015"/>
    <x v="3"/>
    <x v="110"/>
    <n v="0"/>
    <n v="0"/>
    <n v="0"/>
    <n v="0"/>
    <n v="0"/>
    <s v="N/A"/>
    <n v="0"/>
    <n v="0"/>
    <n v="0"/>
    <n v="0"/>
    <n v="0"/>
    <n v="0"/>
    <n v="0"/>
    <n v="0"/>
    <n v="0"/>
    <n v="0"/>
    <n v="0"/>
    <n v="0"/>
    <n v="0"/>
    <s v="HOUSING OPPORTUNITY FUND"/>
    <s v="HOF OPER YOUTH -YNG HMLS PLNG"/>
    <s v="OTHER HOF-PROJECTS AND INITIATIVES"/>
    <s v="FACILITIES MAINTENANCE AND OPERATIONS"/>
  </r>
  <r>
    <x v="1"/>
    <s v="1118581"/>
    <s v="351201"/>
    <x v="53"/>
    <s v="5595000"/>
    <n v="2015"/>
    <x v="3"/>
    <x v="53"/>
    <n v="0"/>
    <n v="0"/>
    <n v="0"/>
    <n v="0"/>
    <n v="0"/>
    <s v="N/A"/>
    <n v="0"/>
    <n v="0"/>
    <n v="0"/>
    <n v="0"/>
    <n v="0"/>
    <n v="0"/>
    <n v="0"/>
    <n v="0"/>
    <n v="0"/>
    <n v="0"/>
    <n v="0"/>
    <n v="0"/>
    <n v="0"/>
    <s v="HOUSING OPPORTUNITY FUND"/>
    <s v="HOF OPER YOUTH -YNG HMLS PLNG"/>
    <s v="OTHER HOF-PROJECTS AND INITIATIVES"/>
    <s v="FACILITIES MAINTENANCE AND OPERATIONS"/>
  </r>
  <r>
    <x v="1"/>
    <s v="1118581"/>
    <s v="351201"/>
    <x v="54"/>
    <s v="5595000"/>
    <n v="2015"/>
    <x v="3"/>
    <x v="54"/>
    <n v="0"/>
    <n v="0"/>
    <n v="0"/>
    <n v="0"/>
    <n v="0"/>
    <s v="N/A"/>
    <n v="0"/>
    <n v="0"/>
    <n v="0"/>
    <n v="0"/>
    <n v="0"/>
    <n v="0"/>
    <n v="0"/>
    <n v="0"/>
    <n v="0"/>
    <n v="0"/>
    <n v="0"/>
    <n v="0"/>
    <n v="0"/>
    <s v="HOUSING OPPORTUNITY FUND"/>
    <s v="HOF OPER YOUTH -YNG HMLS PLNG"/>
    <s v="OTHER HOF-PROJECTS AND INITIATIVES"/>
    <s v="FACILITIES MAINTENANCE AND OPERATIONS"/>
  </r>
  <r>
    <x v="1"/>
    <s v="1118624"/>
    <s v="351022"/>
    <x v="112"/>
    <s v="5592000"/>
    <n v="2015"/>
    <x v="3"/>
    <x v="112"/>
    <n v="0"/>
    <n v="0"/>
    <n v="27334"/>
    <n v="0"/>
    <n v="-27334"/>
    <s v="N/A"/>
    <n v="0"/>
    <n v="-6000"/>
    <n v="0"/>
    <n v="0"/>
    <n v="0"/>
    <n v="20000"/>
    <n v="0"/>
    <n v="0"/>
    <n v="13334"/>
    <n v="0"/>
    <n v="0"/>
    <n v="0"/>
    <n v="0"/>
    <s v="HOUSING OPPORTUNITY FUND"/>
    <s v="HOF OPER FHI CATHOLIC COM  12"/>
    <s v="HOMELESS HOUSING"/>
    <s v="HOUSING AND COMMUNITY SERVICES"/>
  </r>
  <r>
    <x v="1"/>
    <s v="1118624"/>
    <s v="351022"/>
    <x v="112"/>
    <s v="5595000"/>
    <n v="2015"/>
    <x v="3"/>
    <x v="112"/>
    <n v="0"/>
    <n v="0"/>
    <n v="0"/>
    <n v="0"/>
    <n v="0"/>
    <s v="N/A"/>
    <n v="0"/>
    <n v="0"/>
    <n v="0"/>
    <n v="0"/>
    <n v="0"/>
    <n v="0"/>
    <n v="0"/>
    <n v="0"/>
    <n v="0"/>
    <n v="0"/>
    <n v="0"/>
    <n v="0"/>
    <n v="0"/>
    <s v="HOUSING OPPORTUNITY FUND"/>
    <s v="HOF OPER FHI CATHOLIC COM  12"/>
    <s v="HOMELESS HOUSING"/>
    <s v="FACILITIES MAINTENANCE AND OPERATIONS"/>
  </r>
  <r>
    <x v="1"/>
    <s v="1118684"/>
    <s v="351227"/>
    <x v="112"/>
    <s v="5595000"/>
    <n v="2015"/>
    <x v="3"/>
    <x v="112"/>
    <n v="0"/>
    <n v="0"/>
    <n v="0"/>
    <n v="0"/>
    <n v="0"/>
    <s v="N/A"/>
    <n v="0"/>
    <n v="0"/>
    <n v="0"/>
    <n v="0"/>
    <n v="0"/>
    <n v="0"/>
    <n v="0"/>
    <n v="0"/>
    <n v="0"/>
    <n v="0"/>
    <n v="0"/>
    <n v="0"/>
    <n v="0"/>
    <s v="HOUSING OPPORTUNITY FUND"/>
    <s v="HOF OPER CCS CEA"/>
    <s v="GATES GRANT FMLY HMLS"/>
    <s v="FACILITIES MAINTENANCE AND OPERATIONS"/>
  </r>
  <r>
    <x v="1"/>
    <s v="1118766"/>
    <s v="351229"/>
    <x v="112"/>
    <s v="5595000"/>
    <n v="2015"/>
    <x v="3"/>
    <x v="112"/>
    <n v="0"/>
    <n v="0"/>
    <n v="0"/>
    <n v="0"/>
    <n v="0"/>
    <s v="N/A"/>
    <n v="0"/>
    <n v="0"/>
    <n v="0"/>
    <n v="0"/>
    <n v="0"/>
    <n v="0"/>
    <n v="0"/>
    <n v="0"/>
    <n v="0"/>
    <n v="0"/>
    <n v="0"/>
    <n v="0"/>
    <n v="0"/>
    <s v="HOUSING OPPORTUNITY FUND"/>
    <s v="HOF OPER HS YWCA STRTGY 4.4"/>
    <s v="LEVY HOUSING SERVICES"/>
    <s v="FACILITIES MAINTENANCE AND OPERATIONS"/>
  </r>
  <r>
    <x v="1"/>
    <s v="1119030"/>
    <s v="000000"/>
    <x v="6"/>
    <s v="0000000"/>
    <n v="2015"/>
    <x v="0"/>
    <x v="6"/>
    <n v="0"/>
    <n v="0"/>
    <n v="0"/>
    <n v="0"/>
    <n v="0"/>
    <s v="N/A"/>
    <n v="0"/>
    <n v="0"/>
    <n v="0"/>
    <n v="0"/>
    <n v="0"/>
    <n v="0"/>
    <n v="0"/>
    <n v="0"/>
    <n v="0"/>
    <n v="0"/>
    <n v="0"/>
    <n v="0"/>
    <n v="0"/>
    <s v="HOUSING OPPORTUNITY FUND"/>
    <s v="HOF OPER EMERG HSG PR RENTON"/>
    <s v="DEFAULT"/>
    <s v="Default"/>
  </r>
  <r>
    <x v="1"/>
    <s v="1119030"/>
    <s v="000000"/>
    <x v="9"/>
    <s v="0000000"/>
    <n v="2015"/>
    <x v="0"/>
    <x v="9"/>
    <n v="0"/>
    <n v="0"/>
    <n v="0"/>
    <n v="0"/>
    <n v="0"/>
    <s v="N/A"/>
    <n v="0"/>
    <n v="0"/>
    <n v="0"/>
    <n v="0"/>
    <n v="0"/>
    <n v="0"/>
    <n v="0"/>
    <n v="0"/>
    <n v="0"/>
    <n v="0"/>
    <n v="0"/>
    <n v="0"/>
    <n v="0"/>
    <s v="HOUSING OPPORTUNITY FUND"/>
    <s v="HOF OPER EMERG HSG PR RENTON"/>
    <s v="DEFAULT"/>
    <s v="Default"/>
  </r>
  <r>
    <x v="1"/>
    <s v="1119030"/>
    <s v="000000"/>
    <x v="29"/>
    <s v="0000000"/>
    <n v="2015"/>
    <x v="1"/>
    <x v="29"/>
    <n v="0"/>
    <n v="0"/>
    <n v="0"/>
    <n v="0"/>
    <n v="0"/>
    <s v="N/A"/>
    <n v="0"/>
    <n v="0"/>
    <n v="0"/>
    <n v="0"/>
    <n v="0"/>
    <n v="0"/>
    <n v="0"/>
    <n v="0"/>
    <n v="0"/>
    <n v="0"/>
    <n v="0"/>
    <n v="0"/>
    <n v="0"/>
    <s v="HOUSING OPPORTUNITY FUND"/>
    <s v="HOF OPER EMERG HSG PR RENTON"/>
    <s v="DEFAULT"/>
    <s v="Default"/>
  </r>
  <r>
    <x v="1"/>
    <s v="1119030"/>
    <s v="351120"/>
    <x v="192"/>
    <s v="0000000"/>
    <n v="2015"/>
    <x v="4"/>
    <x v="191"/>
    <n v="0"/>
    <n v="0"/>
    <n v="0"/>
    <n v="0"/>
    <n v="0"/>
    <s v="N/A"/>
    <n v="0"/>
    <n v="0"/>
    <n v="0"/>
    <n v="0"/>
    <n v="0"/>
    <n v="0"/>
    <n v="0"/>
    <n v="0"/>
    <n v="0"/>
    <n v="0"/>
    <n v="0"/>
    <n v="0"/>
    <n v="0"/>
    <s v="HOUSING OPPORTUNITY FUND"/>
    <s v="HOF OPER EMERG HSG PR RENTON"/>
    <s v="CONSLDTD ST HMLSS BLK GRN"/>
    <s v="Default"/>
  </r>
  <r>
    <x v="1"/>
    <s v="1119030"/>
    <s v="351120"/>
    <x v="112"/>
    <s v="5595000"/>
    <n v="2015"/>
    <x v="3"/>
    <x v="112"/>
    <n v="0"/>
    <n v="0"/>
    <n v="0"/>
    <n v="0"/>
    <n v="0"/>
    <s v="N/A"/>
    <n v="0"/>
    <n v="0"/>
    <n v="0"/>
    <n v="0"/>
    <n v="0"/>
    <n v="0"/>
    <n v="0"/>
    <n v="0"/>
    <n v="0"/>
    <n v="0"/>
    <n v="0"/>
    <n v="0"/>
    <n v="0"/>
    <s v="HOUSING OPPORTUNITY FUND"/>
    <s v="HOF OPER EMERG HSG PR RENTON"/>
    <s v="CONSLDTD ST HMLSS BLK GRN"/>
    <s v="FACILITIES MAINTENANCE AND OPERATIONS"/>
  </r>
  <r>
    <x v="1"/>
    <s v="1119031"/>
    <s v="351221"/>
    <x v="209"/>
    <s v="5595000"/>
    <n v="2015"/>
    <x v="4"/>
    <x v="208"/>
    <n v="0"/>
    <n v="0"/>
    <n v="0"/>
    <n v="0"/>
    <n v="0"/>
    <s v="N/A"/>
    <n v="0"/>
    <n v="0"/>
    <n v="0"/>
    <n v="0"/>
    <n v="0"/>
    <n v="0"/>
    <n v="0"/>
    <n v="0"/>
    <n v="0"/>
    <n v="0"/>
    <n v="0"/>
    <n v="0"/>
    <n v="0"/>
    <s v="HOUSING OPPORTUNITY FUND"/>
    <s v="HOF OPER DAWN HSG PROGRAM"/>
    <s v="HOF CX"/>
    <s v="FACILITIES MAINTENANCE AND OPERATIONS"/>
  </r>
  <r>
    <x v="1"/>
    <s v="1119031"/>
    <s v="351221"/>
    <x v="112"/>
    <s v="5595000"/>
    <n v="2015"/>
    <x v="3"/>
    <x v="112"/>
    <n v="0"/>
    <n v="0"/>
    <n v="0"/>
    <n v="0"/>
    <n v="0"/>
    <s v="N/A"/>
    <n v="0"/>
    <n v="0"/>
    <n v="0"/>
    <n v="0"/>
    <n v="0"/>
    <n v="0"/>
    <n v="0"/>
    <n v="0"/>
    <n v="0"/>
    <n v="0"/>
    <n v="0"/>
    <n v="0"/>
    <n v="0"/>
    <s v="HOUSING OPPORTUNITY FUND"/>
    <s v="HOF OPER DAWN HSG PROGRAM"/>
    <s v="HOF CX"/>
    <s v="FACILITIES MAINTENANCE AND OPERATIONS"/>
  </r>
  <r>
    <x v="1"/>
    <s v="1119976"/>
    <s v="351232"/>
    <x v="112"/>
    <s v="5592000"/>
    <n v="2015"/>
    <x v="3"/>
    <x v="112"/>
    <n v="0"/>
    <n v="0"/>
    <n v="48570"/>
    <n v="0"/>
    <n v="-48570"/>
    <s v="N/A"/>
    <n v="0"/>
    <n v="0"/>
    <n v="16190"/>
    <n v="8095"/>
    <n v="8095"/>
    <n v="8095"/>
    <n v="8095"/>
    <n v="0"/>
    <n v="0"/>
    <n v="0"/>
    <n v="0"/>
    <n v="0"/>
    <n v="0"/>
    <s v="HOUSING OPPORTUNITY FUND"/>
    <s v="HOF OPER DESC CANAD HSE 2012"/>
    <s v="MDS HOUSING SERVICES"/>
    <s v="HOUSING AND COMMUNITY SERVICES"/>
  </r>
  <r>
    <x v="1"/>
    <s v="1119976"/>
    <s v="351232"/>
    <x v="112"/>
    <s v="5595000"/>
    <n v="2015"/>
    <x v="3"/>
    <x v="112"/>
    <n v="0"/>
    <n v="0"/>
    <n v="0"/>
    <n v="0"/>
    <n v="0"/>
    <s v="N/A"/>
    <n v="0"/>
    <n v="0"/>
    <n v="0"/>
    <n v="0"/>
    <n v="0"/>
    <n v="0"/>
    <n v="0"/>
    <n v="0"/>
    <n v="0"/>
    <n v="0"/>
    <n v="0"/>
    <n v="0"/>
    <n v="0"/>
    <s v="HOUSING OPPORTUNITY FUND"/>
    <s v="HOF OPER DESC CANAD HSE 2012"/>
    <s v="MDS HOUSING SERVICES"/>
    <s v="FACILITIES MAINTENANCE AND OPERATIONS"/>
  </r>
  <r>
    <x v="1"/>
    <s v="1120031"/>
    <s v="351022"/>
    <x v="112"/>
    <s v="5595000"/>
    <n v="2015"/>
    <x v="3"/>
    <x v="112"/>
    <n v="0"/>
    <n v="0"/>
    <n v="0"/>
    <n v="0"/>
    <n v="0"/>
    <s v="N/A"/>
    <n v="0"/>
    <n v="0"/>
    <n v="0"/>
    <n v="0"/>
    <n v="0"/>
    <n v="0"/>
    <n v="0"/>
    <n v="0"/>
    <n v="0"/>
    <n v="0"/>
    <n v="0"/>
    <n v="0"/>
    <n v="0"/>
    <s v="HOUSING OPPORTUNITY FUND"/>
    <s v="HOF OPER PALO STUDIOS 0322"/>
    <s v="HOMELESS HOUSING"/>
    <s v="FACILITIES MAINTENANCE AND OPERATIONS"/>
  </r>
  <r>
    <x v="1"/>
    <s v="1120032"/>
    <s v="351232"/>
    <x v="112"/>
    <s v="5592000"/>
    <n v="2015"/>
    <x v="3"/>
    <x v="112"/>
    <n v="0"/>
    <n v="0"/>
    <n v="80472.540000000008"/>
    <n v="0"/>
    <n v="-80472.540000000008"/>
    <s v="N/A"/>
    <n v="0"/>
    <n v="0"/>
    <n v="14181.34"/>
    <n v="7090.67"/>
    <n v="7090.67"/>
    <n v="7090.67"/>
    <n v="7090.67"/>
    <n v="7090.67"/>
    <n v="13112.220000000001"/>
    <n v="17725.63"/>
    <n v="0"/>
    <n v="0"/>
    <n v="0"/>
    <s v="HOUSING OPPORTUNITY FUND"/>
    <s v="HOF OPER AHA ROSEOFLIMA4 9324"/>
    <s v="MDS HOUSING SERVICES"/>
    <s v="HOUSING AND COMMUNITY SERVICES"/>
  </r>
  <r>
    <x v="1"/>
    <s v="1120032"/>
    <s v="351232"/>
    <x v="112"/>
    <s v="5595000"/>
    <n v="2015"/>
    <x v="3"/>
    <x v="112"/>
    <n v="0"/>
    <n v="0"/>
    <n v="0"/>
    <n v="0"/>
    <n v="0"/>
    <s v="N/A"/>
    <n v="0"/>
    <n v="0"/>
    <n v="0"/>
    <n v="0"/>
    <n v="0"/>
    <n v="0"/>
    <n v="0"/>
    <n v="0"/>
    <n v="0"/>
    <n v="0"/>
    <n v="0"/>
    <n v="0"/>
    <n v="0"/>
    <s v="HOUSING OPPORTUNITY FUND"/>
    <s v="HOF OPER AHA ROSEOFLIMA4 9324"/>
    <s v="MDS HOUSING SERVICES"/>
    <s v="FACILITIES MAINTENANCE AND OPERATIONS"/>
  </r>
  <r>
    <x v="1"/>
    <s v="1120102"/>
    <s v="351022"/>
    <x v="112"/>
    <s v="5592000"/>
    <n v="2015"/>
    <x v="3"/>
    <x v="112"/>
    <n v="0"/>
    <n v="0"/>
    <n v="41457.71"/>
    <n v="0"/>
    <n v="-41457.71"/>
    <s v="N/A"/>
    <n v="2009"/>
    <n v="0"/>
    <n v="14151"/>
    <n v="8423.7100000000009"/>
    <n v="6010"/>
    <n v="5332"/>
    <n v="5532"/>
    <n v="0"/>
    <n v="0"/>
    <n v="0"/>
    <n v="0"/>
    <n v="0"/>
    <n v="0"/>
    <s v="HOUSING OPPORTUNITY FUND"/>
    <s v="HOF OPER APPIAN WY APTS"/>
    <s v="HOMELESS HOUSING"/>
    <s v="HOUSING AND COMMUNITY SERVICES"/>
  </r>
  <r>
    <x v="1"/>
    <s v="1120102"/>
    <s v="351022"/>
    <x v="112"/>
    <s v="5595000"/>
    <n v="2015"/>
    <x v="3"/>
    <x v="112"/>
    <n v="0"/>
    <n v="0"/>
    <n v="0"/>
    <n v="0"/>
    <n v="0"/>
    <s v="N/A"/>
    <n v="0"/>
    <n v="0"/>
    <n v="0"/>
    <n v="0"/>
    <n v="0"/>
    <n v="0"/>
    <n v="0"/>
    <n v="0"/>
    <n v="0"/>
    <n v="0"/>
    <n v="0"/>
    <n v="0"/>
    <n v="0"/>
    <s v="HOUSING OPPORTUNITY FUND"/>
    <s v="HOF OPER APPIAN WY APTS"/>
    <s v="HOMELESS HOUSING"/>
    <s v="FACILITIES MAINTENANCE AND OPERATIONS"/>
  </r>
  <r>
    <x v="1"/>
    <s v="1120259"/>
    <s v="351022"/>
    <x v="112"/>
    <s v="5595000"/>
    <n v="2015"/>
    <x v="3"/>
    <x v="112"/>
    <n v="0"/>
    <n v="0"/>
    <n v="0"/>
    <n v="0"/>
    <n v="0"/>
    <s v="N/A"/>
    <n v="0"/>
    <n v="0"/>
    <n v="0"/>
    <n v="0"/>
    <n v="0"/>
    <n v="0"/>
    <n v="0"/>
    <n v="0"/>
    <n v="0"/>
    <n v="0"/>
    <n v="0"/>
    <n v="0"/>
    <n v="0"/>
    <s v="HOUSING OPPORTUNITY FUND"/>
    <s v="HOF OPER FHI_CORDTED ENTRY 13"/>
    <s v="HOMELESS HOUSING"/>
    <s v="FACILITIES MAINTENANCE AND OPERATIONS"/>
  </r>
  <r>
    <x v="1"/>
    <s v="1120261"/>
    <s v="351022"/>
    <x v="112"/>
    <s v="5592000"/>
    <n v="2015"/>
    <x v="3"/>
    <x v="112"/>
    <n v="0"/>
    <n v="0"/>
    <n v="62712"/>
    <n v="0"/>
    <n v="-62712"/>
    <s v="N/A"/>
    <n v="0"/>
    <n v="0"/>
    <n v="10452"/>
    <n v="5226"/>
    <n v="5226"/>
    <n v="5226"/>
    <n v="5226"/>
    <n v="5226"/>
    <n v="5226"/>
    <n v="5226"/>
    <n v="5226"/>
    <n v="10452"/>
    <n v="0"/>
    <s v="HOUSING OPPORTUNITY FUND"/>
    <s v="HOF OPER DES_AURA SUPP HSG 13"/>
    <s v="HOMELESS HOUSING"/>
    <s v="HOUSING AND COMMUNITY SERVICES"/>
  </r>
  <r>
    <x v="1"/>
    <s v="1120261"/>
    <s v="351022"/>
    <x v="112"/>
    <s v="5595000"/>
    <n v="2015"/>
    <x v="3"/>
    <x v="112"/>
    <n v="0"/>
    <n v="0"/>
    <n v="-31356"/>
    <n v="0"/>
    <n v="31356"/>
    <s v="N/A"/>
    <n v="0"/>
    <n v="0"/>
    <n v="0"/>
    <n v="0"/>
    <n v="0"/>
    <n v="0"/>
    <n v="0"/>
    <n v="0"/>
    <n v="0"/>
    <n v="0"/>
    <n v="0"/>
    <n v="-31356"/>
    <n v="0"/>
    <s v="HOUSING OPPORTUNITY FUND"/>
    <s v="HOF OPER DES_AURA SUPP HSG 13"/>
    <s v="HOMELESS HOUSING"/>
    <s v="FACILITIES MAINTENANCE AND OPERATIONS"/>
  </r>
  <r>
    <x v="1"/>
    <s v="1120262"/>
    <s v="351022"/>
    <x v="112"/>
    <s v="5595000"/>
    <n v="2015"/>
    <x v="3"/>
    <x v="112"/>
    <n v="0"/>
    <n v="0"/>
    <n v="0"/>
    <n v="0"/>
    <n v="0"/>
    <s v="N/A"/>
    <n v="0"/>
    <n v="0"/>
    <n v="0"/>
    <n v="0"/>
    <n v="0"/>
    <n v="0"/>
    <n v="0"/>
    <n v="0"/>
    <n v="0"/>
    <n v="0"/>
    <n v="0"/>
    <n v="0"/>
    <n v="0"/>
    <s v="HOUSING OPPORTUNITY FUND"/>
    <s v="HOF OPER YWC_LANDLD LIA PRJ 13"/>
    <s v="HOMELESS HOUSING"/>
    <s v="FACILITIES MAINTENANCE AND OPERATIONS"/>
  </r>
  <r>
    <x v="1"/>
    <s v="1120264"/>
    <s v="351022"/>
    <x v="112"/>
    <s v="5592000"/>
    <n v="2015"/>
    <x v="3"/>
    <x v="112"/>
    <n v="0"/>
    <n v="0"/>
    <n v="109500"/>
    <n v="0"/>
    <n v="-109500"/>
    <s v="N/A"/>
    <n v="0"/>
    <n v="0"/>
    <n v="0"/>
    <n v="27375"/>
    <n v="0"/>
    <n v="0"/>
    <n v="27375"/>
    <n v="0"/>
    <n v="0"/>
    <n v="0"/>
    <n v="0"/>
    <n v="54750"/>
    <n v="0"/>
    <s v="HOUSING OPPORTUNITY FUND"/>
    <s v="HOF OPER PHG_William 13-FEES"/>
    <s v="HOMELESS HOUSING"/>
    <s v="HOUSING AND COMMUNITY SERVICES"/>
  </r>
  <r>
    <x v="1"/>
    <s v="1120264"/>
    <s v="351022"/>
    <x v="112"/>
    <s v="5595000"/>
    <n v="2015"/>
    <x v="3"/>
    <x v="112"/>
    <n v="0"/>
    <n v="0"/>
    <n v="0"/>
    <n v="0"/>
    <n v="0"/>
    <s v="N/A"/>
    <n v="0"/>
    <n v="0"/>
    <n v="0"/>
    <n v="0"/>
    <n v="0"/>
    <n v="0"/>
    <n v="0"/>
    <n v="0"/>
    <n v="0"/>
    <n v="0"/>
    <n v="0"/>
    <n v="0"/>
    <n v="0"/>
    <s v="HOUSING OPPORTUNITY FUND"/>
    <s v="HOF OPER PHG_William 13-FEES"/>
    <s v="HOMELESS HOUSING"/>
    <s v="FACILITIES MAINTENANCE AND OPERATIONS"/>
  </r>
  <r>
    <x v="1"/>
    <s v="1120266"/>
    <s v="351022"/>
    <x v="112"/>
    <s v="5592000"/>
    <n v="2015"/>
    <x v="3"/>
    <x v="112"/>
    <n v="0"/>
    <n v="0"/>
    <n v="136302.70000000001"/>
    <n v="0"/>
    <n v="-136302.70000000001"/>
    <s v="N/A"/>
    <n v="415.1"/>
    <n v="0"/>
    <n v="21624.12"/>
    <n v="11062.79"/>
    <n v="11015.82"/>
    <n v="12011.1"/>
    <n v="11528.09"/>
    <n v="13340.51"/>
    <n v="10892.91"/>
    <n v="10803.31"/>
    <n v="11239.79"/>
    <n v="22369.16"/>
    <n v="0"/>
    <s v="HOUSING OPPORTUNITY FUND"/>
    <s v="HOF OPER CHS_4251 AURORA 13"/>
    <s v="HOMELESS HOUSING"/>
    <s v="HOUSING AND COMMUNITY SERVICES"/>
  </r>
  <r>
    <x v="1"/>
    <s v="1120266"/>
    <s v="351022"/>
    <x v="112"/>
    <s v="5595000"/>
    <n v="2015"/>
    <x v="3"/>
    <x v="112"/>
    <n v="0"/>
    <n v="0"/>
    <n v="0"/>
    <n v="0"/>
    <n v="0"/>
    <s v="N/A"/>
    <n v="0"/>
    <n v="0"/>
    <n v="0"/>
    <n v="0"/>
    <n v="0"/>
    <n v="0"/>
    <n v="0"/>
    <n v="0"/>
    <n v="0"/>
    <n v="0"/>
    <n v="0"/>
    <n v="0"/>
    <n v="0"/>
    <s v="HOUSING OPPORTUNITY FUND"/>
    <s v="HOF OPER CHS_4251 AURORA 13"/>
    <s v="HOMELESS HOUSING"/>
    <s v="FACILITIES MAINTENANCE AND OPERATIONS"/>
  </r>
  <r>
    <x v="1"/>
    <s v="1120267"/>
    <s v="351022"/>
    <x v="112"/>
    <s v="5592000"/>
    <n v="2015"/>
    <x v="3"/>
    <x v="112"/>
    <n v="0"/>
    <n v="0"/>
    <n v="67215.649999999994"/>
    <n v="0"/>
    <n v="-67215.649999999994"/>
    <s v="N/A"/>
    <n v="-51500"/>
    <n v="26336.28"/>
    <n v="0"/>
    <n v="0"/>
    <n v="0"/>
    <n v="23030.14"/>
    <n v="0"/>
    <n v="0"/>
    <n v="0"/>
    <n v="46504.23"/>
    <n v="0"/>
    <n v="22845"/>
    <n v="0"/>
    <s v="HOUSING OPPORTUNITY FUND"/>
    <s v="HOF OPER SGO_SAND POINT 2.2 13"/>
    <s v="HOMELESS HOUSING"/>
    <s v="HOUSING AND COMMUNITY SERVICES"/>
  </r>
  <r>
    <x v="1"/>
    <s v="1120267"/>
    <s v="351022"/>
    <x v="112"/>
    <s v="5595000"/>
    <n v="2015"/>
    <x v="3"/>
    <x v="112"/>
    <n v="0"/>
    <n v="0"/>
    <n v="0"/>
    <n v="0"/>
    <n v="0"/>
    <s v="N/A"/>
    <n v="0"/>
    <n v="0"/>
    <n v="0"/>
    <n v="0"/>
    <n v="0"/>
    <n v="0"/>
    <n v="0"/>
    <n v="0"/>
    <n v="0"/>
    <n v="0"/>
    <n v="0"/>
    <n v="0"/>
    <n v="0"/>
    <s v="HOUSING OPPORTUNITY FUND"/>
    <s v="HOF OPER SGO_SAND POINT 2.2 13"/>
    <s v="HOMELESS HOUSING"/>
    <s v="FACILITIES MAINTENANCE AND OPERATIONS"/>
  </r>
  <r>
    <x v="1"/>
    <s v="1120271"/>
    <s v="351022"/>
    <x v="112"/>
    <s v="5595000"/>
    <n v="2015"/>
    <x v="3"/>
    <x v="112"/>
    <n v="0"/>
    <n v="0"/>
    <n v="28623.55"/>
    <n v="19602"/>
    <n v="-48225.55"/>
    <s v="N/A"/>
    <n v="-895.71"/>
    <n v="0"/>
    <n v="0"/>
    <n v="0"/>
    <n v="9172.89"/>
    <n v="0"/>
    <n v="20346.37"/>
    <n v="0"/>
    <n v="0"/>
    <n v="19601.560000000001"/>
    <n v="0"/>
    <n v="-19601.560000000001"/>
    <n v="0"/>
    <s v="HOUSING OPPORTUNITY FUND"/>
    <s v="HOF OPER ETS_REACH HSG FST 13"/>
    <s v="HOMELESS HOUSING"/>
    <s v="FACILITIES MAINTENANCE AND OPERATIONS"/>
  </r>
  <r>
    <x v="1"/>
    <s v="1120272"/>
    <s v="351022"/>
    <x v="112"/>
    <s v="5592000"/>
    <n v="2015"/>
    <x v="3"/>
    <x v="112"/>
    <n v="0"/>
    <n v="0"/>
    <n v="168070.25"/>
    <n v="0"/>
    <n v="-168070.25"/>
    <s v="N/A"/>
    <n v="0"/>
    <n v="32410.25"/>
    <n v="0"/>
    <n v="0"/>
    <n v="33660.25"/>
    <n v="0"/>
    <n v="0"/>
    <n v="0"/>
    <n v="0"/>
    <n v="0"/>
    <n v="0"/>
    <n v="101999.75"/>
    <n v="0"/>
    <s v="HOUSING OPPORTUNITY FUND"/>
    <s v="HOF OPER  SOM_Homestead 13"/>
    <s v="HOMELESS HOUSING"/>
    <s v="HOUSING AND COMMUNITY SERVICES"/>
  </r>
  <r>
    <x v="1"/>
    <s v="1120272"/>
    <s v="351022"/>
    <x v="112"/>
    <s v="5595000"/>
    <n v="2015"/>
    <x v="3"/>
    <x v="112"/>
    <n v="0"/>
    <n v="0"/>
    <n v="0"/>
    <n v="0"/>
    <n v="0"/>
    <s v="N/A"/>
    <n v="0"/>
    <n v="0"/>
    <n v="0"/>
    <n v="0"/>
    <n v="0"/>
    <n v="0"/>
    <n v="0"/>
    <n v="0"/>
    <n v="0"/>
    <n v="0"/>
    <n v="0"/>
    <n v="0"/>
    <n v="0"/>
    <s v="HOUSING OPPORTUNITY FUND"/>
    <s v="HOF OPER  SOM_Homestead 13"/>
    <s v="HOMELESS HOUSING"/>
    <s v="FACILITIES MAINTENANCE AND OPERATIONS"/>
  </r>
  <r>
    <x v="1"/>
    <s v="1120273"/>
    <s v="351022"/>
    <x v="112"/>
    <s v="5595000"/>
    <n v="2015"/>
    <x v="3"/>
    <x v="112"/>
    <n v="0"/>
    <n v="0"/>
    <n v="94133"/>
    <n v="0"/>
    <n v="-94133"/>
    <s v="N/A"/>
    <n v="279"/>
    <n v="0"/>
    <n v="7533"/>
    <n v="15183"/>
    <n v="8055"/>
    <n v="8177"/>
    <n v="8097"/>
    <n v="7840"/>
    <n v="8047"/>
    <n v="7833"/>
    <n v="7833"/>
    <n v="15256"/>
    <n v="0"/>
    <s v="HOUSING OPPORTUNITY FUND"/>
    <s v="HOF OPER CFH_PSH 13 - DOC FEE"/>
    <s v="HOMELESS HOUSING"/>
    <s v="FACILITIES MAINTENANCE AND OPERATIONS"/>
  </r>
  <r>
    <x v="1"/>
    <s v="1120274"/>
    <s v="351022"/>
    <x v="112"/>
    <s v="5592000"/>
    <n v="2015"/>
    <x v="3"/>
    <x v="112"/>
    <n v="0"/>
    <n v="0"/>
    <n v="35668.86"/>
    <n v="0"/>
    <n v="-35668.86"/>
    <s v="N/A"/>
    <n v="-9000"/>
    <n v="9020"/>
    <n v="0"/>
    <n v="0"/>
    <n v="8000"/>
    <n v="0"/>
    <n v="9000"/>
    <n v="0"/>
    <n v="0"/>
    <n v="0"/>
    <n v="9000"/>
    <n v="9648.86"/>
    <n v="0"/>
    <s v="HOUSING OPPORTUNITY FUND"/>
    <s v="HOF OPER VAL_HSEP 13 -DOC FEE"/>
    <s v="HOMELESS HOUSING"/>
    <s v="HOUSING AND COMMUNITY SERVICES"/>
  </r>
  <r>
    <x v="1"/>
    <s v="1120274"/>
    <s v="351022"/>
    <x v="112"/>
    <s v="5595000"/>
    <n v="2015"/>
    <x v="3"/>
    <x v="112"/>
    <n v="0"/>
    <n v="0"/>
    <n v="-18648.86"/>
    <n v="0"/>
    <n v="18648.86"/>
    <s v="N/A"/>
    <n v="0"/>
    <n v="0"/>
    <n v="0"/>
    <n v="0"/>
    <n v="0"/>
    <n v="0"/>
    <n v="0"/>
    <n v="0"/>
    <n v="0"/>
    <n v="0"/>
    <n v="0"/>
    <n v="-18648.86"/>
    <n v="0"/>
    <s v="HOUSING OPPORTUNITY FUND"/>
    <s v="HOF OPER VAL_HSEP 13 -DOC FEE"/>
    <s v="HOMELESS HOUSING"/>
    <s v="FACILITIES MAINTENANCE AND OPERATIONS"/>
  </r>
  <r>
    <x v="1"/>
    <s v="1120275"/>
    <s v="351022"/>
    <x v="112"/>
    <s v="5592000"/>
    <n v="2015"/>
    <x v="3"/>
    <x v="112"/>
    <n v="0"/>
    <n v="0"/>
    <n v="85730.51"/>
    <n v="0"/>
    <n v="-85730.51"/>
    <s v="N/A"/>
    <n v="0"/>
    <n v="-1904.29"/>
    <n v="0"/>
    <n v="0"/>
    <n v="15394.61"/>
    <n v="0"/>
    <n v="0"/>
    <n v="22851.95"/>
    <n v="0"/>
    <n v="0"/>
    <n v="21726.14"/>
    <n v="27662.100000000002"/>
    <n v="0"/>
    <s v="HOUSING OPPORTUNITY FUND"/>
    <s v="HOF OPER YWC_FHP 13"/>
    <s v="HOMELESS HOUSING"/>
    <s v="HOUSING AND COMMUNITY SERVICES"/>
  </r>
  <r>
    <x v="1"/>
    <s v="1120275"/>
    <s v="351022"/>
    <x v="112"/>
    <s v="5595000"/>
    <n v="2015"/>
    <x v="3"/>
    <x v="112"/>
    <n v="0"/>
    <n v="0"/>
    <n v="0"/>
    <n v="0"/>
    <n v="0"/>
    <s v="N/A"/>
    <n v="0"/>
    <n v="0"/>
    <n v="0"/>
    <n v="0"/>
    <n v="0"/>
    <n v="0"/>
    <n v="0"/>
    <n v="0"/>
    <n v="0"/>
    <n v="0"/>
    <n v="0"/>
    <n v="0"/>
    <n v="0"/>
    <s v="HOUSING OPPORTUNITY FUND"/>
    <s v="HOF OPER YWC_FHP 13"/>
    <s v="HOMELESS HOUSING"/>
    <s v="FACILITIES MAINTENANCE AND OPERATIONS"/>
  </r>
  <r>
    <x v="1"/>
    <s v="1120275"/>
    <s v="351022"/>
    <x v="108"/>
    <s v="5595000"/>
    <n v="2015"/>
    <x v="3"/>
    <x v="108"/>
    <n v="0"/>
    <n v="0"/>
    <n v="0"/>
    <n v="0"/>
    <n v="0"/>
    <s v="N/A"/>
    <n v="0"/>
    <n v="0"/>
    <n v="0"/>
    <n v="0"/>
    <n v="0"/>
    <n v="0"/>
    <n v="0"/>
    <n v="0"/>
    <n v="0"/>
    <n v="0"/>
    <n v="0"/>
    <n v="0"/>
    <n v="0"/>
    <s v="HOUSING OPPORTUNITY FUND"/>
    <s v="HOF OPER YWC_FHP 13"/>
    <s v="HOMELESS HOUSING"/>
    <s v="FACILITIES MAINTENANCE AND OPERATIONS"/>
  </r>
  <r>
    <x v="1"/>
    <s v="1120276"/>
    <s v="351022"/>
    <x v="112"/>
    <s v="0000000"/>
    <n v="2015"/>
    <x v="3"/>
    <x v="112"/>
    <n v="0"/>
    <n v="0"/>
    <n v="0"/>
    <n v="0"/>
    <n v="0"/>
    <s v="N/A"/>
    <n v="0"/>
    <n v="0"/>
    <n v="0"/>
    <n v="0"/>
    <n v="0"/>
    <n v="0"/>
    <n v="0"/>
    <n v="0"/>
    <n v="0"/>
    <n v="0"/>
    <n v="0"/>
    <n v="0"/>
    <n v="0"/>
    <s v="HOUSING OPPORTUNITY FUND"/>
    <s v=" HOF OPER FSA_RAP 13"/>
    <s v="HOMELESS HOUSING"/>
    <s v="Default"/>
  </r>
  <r>
    <x v="1"/>
    <s v="1120276"/>
    <s v="351022"/>
    <x v="112"/>
    <s v="5595000"/>
    <n v="2015"/>
    <x v="3"/>
    <x v="112"/>
    <n v="0"/>
    <n v="0"/>
    <n v="0"/>
    <n v="0"/>
    <n v="0"/>
    <s v="N/A"/>
    <n v="0"/>
    <n v="0"/>
    <n v="0"/>
    <n v="0"/>
    <n v="0"/>
    <n v="0"/>
    <n v="0"/>
    <n v="0"/>
    <n v="0"/>
    <n v="0"/>
    <n v="0"/>
    <n v="0"/>
    <n v="0"/>
    <s v="HOUSING OPPORTUNITY FUND"/>
    <s v=" HOF OPER FSA_RAP 13"/>
    <s v="HOMELESS HOUSING"/>
    <s v="FACILITIES MAINTENANCE AND OPERATIONS"/>
  </r>
  <r>
    <x v="1"/>
    <s v="1120277"/>
    <s v="351022"/>
    <x v="112"/>
    <s v="5595000"/>
    <n v="2015"/>
    <x v="3"/>
    <x v="112"/>
    <n v="0"/>
    <n v="0"/>
    <n v="0"/>
    <n v="0"/>
    <n v="0"/>
    <s v="N/A"/>
    <n v="0"/>
    <n v="0"/>
    <n v="0"/>
    <n v="0"/>
    <n v="0"/>
    <n v="0"/>
    <n v="0"/>
    <n v="0"/>
    <n v="0"/>
    <n v="0"/>
    <n v="0"/>
    <n v="0"/>
    <n v="0"/>
    <s v="HOUSING OPPORTUNITY FUND"/>
    <s v="HOF OPER CCS_Palo 13"/>
    <s v="HOMELESS HOUSING"/>
    <s v="FACILITIES MAINTENANCE AND OPERATIONS"/>
  </r>
  <r>
    <x v="1"/>
    <s v="1120278"/>
    <s v="351022"/>
    <x v="112"/>
    <s v="5590000"/>
    <n v="2015"/>
    <x v="3"/>
    <x v="112"/>
    <n v="0"/>
    <n v="0"/>
    <n v="0"/>
    <n v="0"/>
    <n v="0"/>
    <s v="N/A"/>
    <n v="0"/>
    <n v="0"/>
    <n v="0"/>
    <n v="0"/>
    <n v="0"/>
    <n v="0"/>
    <n v="0"/>
    <n v="0"/>
    <n v="0"/>
    <n v="0"/>
    <n v="0"/>
    <n v="0"/>
    <n v="0"/>
    <s v="HOUSING OPPORTUNITY FUND"/>
    <s v="HOF OPER CHS_Parke 13"/>
    <s v="HOMELESS HOUSING"/>
    <s v="HOUSING AND COMMUNITY DEVELOPMENT"/>
  </r>
  <r>
    <x v="1"/>
    <s v="1120280"/>
    <s v="351022"/>
    <x v="112"/>
    <s v="5595000"/>
    <n v="2015"/>
    <x v="3"/>
    <x v="112"/>
    <n v="0"/>
    <n v="0"/>
    <n v="0"/>
    <n v="0"/>
    <n v="0"/>
    <s v="N/A"/>
    <n v="0"/>
    <n v="0"/>
    <n v="0"/>
    <n v="0"/>
    <n v="0"/>
    <n v="0"/>
    <n v="0"/>
    <n v="0"/>
    <n v="0"/>
    <n v="0"/>
    <n v="0"/>
    <n v="0"/>
    <n v="0"/>
    <s v="HOUSING OPPORTUNITY FUND"/>
    <s v=" HOF OPER YWC_PHSP 13"/>
    <s v="HOMELESS HOUSING"/>
    <s v="FACILITIES MAINTENANCE AND OPERATIONS"/>
  </r>
  <r>
    <x v="1"/>
    <s v="1120281"/>
    <s v="351232"/>
    <x v="112"/>
    <s v="5592000"/>
    <n v="2015"/>
    <x v="3"/>
    <x v="112"/>
    <n v="0"/>
    <n v="0"/>
    <n v="128167.98"/>
    <n v="0"/>
    <n v="-128167.98"/>
    <s v="N/A"/>
    <n v="-0.02"/>
    <n v="0"/>
    <n v="21361.3"/>
    <n v="10680.65"/>
    <n v="10680.65"/>
    <n v="10680.65"/>
    <n v="10680.65"/>
    <n v="10680.65"/>
    <n v="10680.65"/>
    <n v="10680.65"/>
    <n v="10680.65"/>
    <n v="21361.5"/>
    <n v="0"/>
    <s v="HOUSING OPPORTUNITY FUND"/>
    <s v="HOF OPER DES_Evans House 13"/>
    <s v="MDS HOUSING SERVICES"/>
    <s v="HOUSING AND COMMUNITY SERVICES"/>
  </r>
  <r>
    <x v="1"/>
    <s v="1120281"/>
    <s v="351232"/>
    <x v="112"/>
    <s v="5595000"/>
    <n v="2015"/>
    <x v="3"/>
    <x v="112"/>
    <n v="0"/>
    <n v="0"/>
    <n v="0"/>
    <n v="0"/>
    <n v="0"/>
    <s v="N/A"/>
    <n v="0"/>
    <n v="0"/>
    <n v="0"/>
    <n v="0"/>
    <n v="0"/>
    <n v="0"/>
    <n v="0"/>
    <n v="0"/>
    <n v="0"/>
    <n v="0"/>
    <n v="0"/>
    <n v="0"/>
    <n v="0"/>
    <s v="HOUSING OPPORTUNITY FUND"/>
    <s v="HOF OPER DES_Evans House 13"/>
    <s v="MDS HOUSING SERVICES"/>
    <s v="FACILITIES MAINTENANCE AND OPERATIONS"/>
  </r>
  <r>
    <x v="1"/>
    <s v="1120282"/>
    <s v="351232"/>
    <x v="112"/>
    <s v="5592000"/>
    <n v="2015"/>
    <x v="3"/>
    <x v="112"/>
    <n v="0"/>
    <n v="0"/>
    <n v="139790"/>
    <n v="0"/>
    <n v="-139790"/>
    <s v="N/A"/>
    <n v="7"/>
    <n v="0"/>
    <n v="23296"/>
    <n v="11648"/>
    <n v="11648"/>
    <n v="11648"/>
    <n v="11648"/>
    <n v="11648"/>
    <n v="11648"/>
    <n v="11648"/>
    <n v="11648"/>
    <n v="23303"/>
    <n v="0"/>
    <s v="HOUSING OPPORTUNITY FUND"/>
    <s v="HOF OPER DES_Delridge 13"/>
    <s v="MDS HOUSING SERVICES"/>
    <s v="HOUSING AND COMMUNITY SERVICES"/>
  </r>
  <r>
    <x v="1"/>
    <s v="1120282"/>
    <s v="351232"/>
    <x v="112"/>
    <s v="5595000"/>
    <n v="2015"/>
    <x v="3"/>
    <x v="112"/>
    <n v="0"/>
    <n v="0"/>
    <n v="0"/>
    <n v="0"/>
    <n v="0"/>
    <s v="N/A"/>
    <n v="0"/>
    <n v="0"/>
    <n v="0"/>
    <n v="0"/>
    <n v="0"/>
    <n v="0"/>
    <n v="0"/>
    <n v="0"/>
    <n v="0"/>
    <n v="0"/>
    <n v="0"/>
    <n v="0"/>
    <n v="0"/>
    <s v="HOUSING OPPORTUNITY FUND"/>
    <s v="HOF OPER DES_Delridge 13"/>
    <s v="MDS HOUSING SERVICES"/>
    <s v="FACILITIES MAINTENANCE AND OPERATIONS"/>
  </r>
  <r>
    <x v="1"/>
    <s v="1120283"/>
    <s v="351229"/>
    <x v="112"/>
    <s v="5592000"/>
    <n v="2015"/>
    <x v="3"/>
    <x v="112"/>
    <n v="0"/>
    <n v="0"/>
    <n v="109500"/>
    <n v="0"/>
    <n v="-109500"/>
    <s v="N/A"/>
    <n v="0"/>
    <n v="0"/>
    <n v="0"/>
    <n v="27375"/>
    <n v="0"/>
    <n v="0"/>
    <n v="27375"/>
    <n v="0"/>
    <n v="0"/>
    <n v="0"/>
    <n v="0"/>
    <n v="54750"/>
    <n v="0"/>
    <s v="HOUSING OPPORTUNITY FUND"/>
    <s v=" HOF OPER PHG_WILAMS 13 -VETS"/>
    <s v="LEVY HOUSING SERVICES"/>
    <s v="HOUSING AND COMMUNITY SERVICES"/>
  </r>
  <r>
    <x v="1"/>
    <s v="1120283"/>
    <s v="351229"/>
    <x v="112"/>
    <s v="5595000"/>
    <n v="2015"/>
    <x v="3"/>
    <x v="112"/>
    <n v="0"/>
    <n v="0"/>
    <n v="0"/>
    <n v="0"/>
    <n v="0"/>
    <s v="N/A"/>
    <n v="0"/>
    <n v="0"/>
    <n v="0"/>
    <n v="0"/>
    <n v="0"/>
    <n v="0"/>
    <n v="0"/>
    <n v="0"/>
    <n v="0"/>
    <n v="0"/>
    <n v="0"/>
    <n v="0"/>
    <n v="0"/>
    <s v="HOUSING OPPORTUNITY FUND"/>
    <s v=" HOF OPER PHG_WILAMS 13 -VETS"/>
    <s v="LEVY HOUSING SERVICES"/>
    <s v="FACILITIES MAINTENANCE AND OPERATIONS"/>
  </r>
  <r>
    <x v="1"/>
    <s v="1120284"/>
    <s v="351229"/>
    <x v="112"/>
    <s v="5592000"/>
    <n v="2015"/>
    <x v="3"/>
    <x v="112"/>
    <n v="0"/>
    <n v="0"/>
    <n v="41829.39"/>
    <n v="0"/>
    <n v="-41829.39"/>
    <s v="N/A"/>
    <n v="-9000"/>
    <n v="9021.3700000000008"/>
    <n v="0"/>
    <n v="0"/>
    <n v="10000"/>
    <n v="0"/>
    <n v="9000"/>
    <n v="0"/>
    <n v="0"/>
    <n v="0"/>
    <n v="9000"/>
    <n v="13808.02"/>
    <n v="0"/>
    <s v="HOUSING OPPORTUNITY FUND"/>
    <s v="HOF OPER F VAL_HSEP 13 - VETS"/>
    <s v="LEVY HOUSING SERVICES"/>
    <s v="HOUSING AND COMMUNITY SERVICES"/>
  </r>
  <r>
    <x v="1"/>
    <s v="1120284"/>
    <s v="351229"/>
    <x v="112"/>
    <s v="5595000"/>
    <n v="2015"/>
    <x v="3"/>
    <x v="112"/>
    <n v="0"/>
    <n v="0"/>
    <n v="0"/>
    <n v="0"/>
    <n v="0"/>
    <s v="N/A"/>
    <n v="0"/>
    <n v="0"/>
    <n v="0"/>
    <n v="0"/>
    <n v="0"/>
    <n v="0"/>
    <n v="0"/>
    <n v="0"/>
    <n v="0"/>
    <n v="0"/>
    <n v="0"/>
    <n v="0"/>
    <n v="0"/>
    <s v="HOUSING OPPORTUNITY FUND"/>
    <s v="HOF OPER F VAL_HSEP 13 - VETS"/>
    <s v="LEVY HOUSING SERVICES"/>
    <s v="FACILITIES MAINTENANCE AND OPERATIONS"/>
  </r>
  <r>
    <x v="1"/>
    <s v="1120285"/>
    <s v="351229"/>
    <x v="112"/>
    <s v="5592000"/>
    <n v="2015"/>
    <x v="3"/>
    <x v="112"/>
    <n v="0"/>
    <n v="0"/>
    <n v="74999"/>
    <n v="0"/>
    <n v="-74999"/>
    <s v="N/A"/>
    <n v="0"/>
    <n v="0"/>
    <n v="0"/>
    <n v="19251"/>
    <n v="0"/>
    <n v="0"/>
    <n v="19251"/>
    <n v="0"/>
    <n v="0"/>
    <n v="17246"/>
    <n v="0"/>
    <n v="19251"/>
    <n v="0"/>
    <s v="HOUSING OPPORTUNITY FUND"/>
    <s v="HOF OPER IMA_JOHNSON HILL 13"/>
    <s v="LEVY HOUSING SERVICES"/>
    <s v="HOUSING AND COMMUNITY SERVICES"/>
  </r>
  <r>
    <x v="1"/>
    <s v="1120285"/>
    <s v="351229"/>
    <x v="112"/>
    <s v="5595000"/>
    <n v="2015"/>
    <x v="3"/>
    <x v="112"/>
    <n v="0"/>
    <n v="0"/>
    <n v="0"/>
    <n v="0"/>
    <n v="0"/>
    <s v="N/A"/>
    <n v="0"/>
    <n v="0"/>
    <n v="0"/>
    <n v="0"/>
    <n v="0"/>
    <n v="0"/>
    <n v="0"/>
    <n v="0"/>
    <n v="0"/>
    <n v="0"/>
    <n v="0"/>
    <n v="0"/>
    <n v="0"/>
    <s v="HOUSING OPPORTUNITY FUND"/>
    <s v="HOF OPER IMA_JOHNSON HILL 13"/>
    <s v="LEVY HOUSING SERVICES"/>
    <s v="FACILITIES MAINTENANCE AND OPERATIONS"/>
  </r>
  <r>
    <x v="1"/>
    <s v="1120286"/>
    <s v="351229"/>
    <x v="112"/>
    <s v="5595000"/>
    <n v="2015"/>
    <x v="3"/>
    <x v="112"/>
    <n v="0"/>
    <n v="0"/>
    <n v="94133"/>
    <n v="0"/>
    <n v="-94133"/>
    <s v="N/A"/>
    <n v="279"/>
    <n v="0"/>
    <n v="7533"/>
    <n v="15183"/>
    <n v="8055"/>
    <n v="8177"/>
    <n v="8097"/>
    <n v="7840"/>
    <n v="8047"/>
    <n v="7833"/>
    <n v="7833"/>
    <n v="15256"/>
    <n v="0"/>
    <s v="HOUSING OPPORTUNITY FUND"/>
    <s v="HOF OPER CFH_PSH 13 -HS LEVY"/>
    <s v="LEVY HOUSING SERVICES"/>
    <s v="FACILITIES MAINTENANCE AND OPERATIONS"/>
  </r>
  <r>
    <x v="1"/>
    <s v="1120297"/>
    <s v="351201"/>
    <x v="112"/>
    <s v="5595000"/>
    <n v="2015"/>
    <x v="3"/>
    <x v="112"/>
    <n v="0"/>
    <n v="0"/>
    <n v="0"/>
    <n v="0"/>
    <n v="0"/>
    <s v="N/A"/>
    <n v="0"/>
    <n v="0"/>
    <n v="0"/>
    <n v="0"/>
    <n v="0"/>
    <n v="0"/>
    <n v="0"/>
    <n v="0"/>
    <n v="0"/>
    <n v="0"/>
    <n v="0"/>
    <n v="0"/>
    <n v="0"/>
    <s v="HOUSING OPPORTUNITY FUND"/>
    <s v="HOF OPER YY ADULT DATA SYSTEM"/>
    <s v="OTHER HOF-PROJECTS AND INITIATIVES"/>
    <s v="FACILITIES MAINTENANCE AND OPERATIONS"/>
  </r>
  <r>
    <x v="1"/>
    <s v="1120457"/>
    <s v="351229"/>
    <x v="112"/>
    <s v="5595000"/>
    <n v="2015"/>
    <x v="3"/>
    <x v="112"/>
    <n v="0"/>
    <n v="0"/>
    <n v="0"/>
    <n v="0"/>
    <n v="0"/>
    <s v="N/A"/>
    <n v="0"/>
    <n v="0"/>
    <n v="0"/>
    <n v="0"/>
    <n v="0"/>
    <n v="0"/>
    <n v="0"/>
    <n v="0"/>
    <n v="0"/>
    <n v="0"/>
    <n v="0"/>
    <n v="0"/>
    <n v="0"/>
    <s v="HOUSING OPPORTUNITY FUND"/>
    <s v="HOF OPER LEVY YOUTHCARE"/>
    <s v="LEVY HOUSING SERVICES"/>
    <s v="FACILITIES MAINTENANCE AND OPERATIONS"/>
  </r>
  <r>
    <x v="1"/>
    <s v="1120458"/>
    <s v="351229"/>
    <x v="112"/>
    <s v="5595000"/>
    <n v="2015"/>
    <x v="3"/>
    <x v="112"/>
    <n v="0"/>
    <n v="0"/>
    <n v="0"/>
    <n v="0"/>
    <n v="0"/>
    <s v="N/A"/>
    <n v="0"/>
    <n v="0"/>
    <n v="0"/>
    <n v="0"/>
    <n v="0"/>
    <n v="0"/>
    <n v="0"/>
    <n v="0"/>
    <n v="0"/>
    <n v="0"/>
    <n v="0"/>
    <n v="0"/>
    <n v="0"/>
    <s v="HOUSING OPPORTUNITY FUND"/>
    <s v="HOF OPER LEVY FRIND OF YUTH"/>
    <s v="LEVY HOUSING SERVICES"/>
    <s v="FACILITIES MAINTENANCE AND OPERATIONS"/>
  </r>
  <r>
    <x v="1"/>
    <s v="1120509"/>
    <s v="000000"/>
    <x v="142"/>
    <s v="0000000"/>
    <n v="2015"/>
    <x v="0"/>
    <x v="142"/>
    <n v="0"/>
    <n v="0"/>
    <n v="0"/>
    <n v="0"/>
    <n v="0"/>
    <s v="N/A"/>
    <n v="0"/>
    <n v="-1809.32"/>
    <n v="0"/>
    <n v="0"/>
    <n v="0"/>
    <n v="0"/>
    <n v="1809.32"/>
    <n v="0"/>
    <n v="0"/>
    <n v="0"/>
    <n v="0"/>
    <n v="0"/>
    <n v="0"/>
    <s v="HOUSING OPPORTUNITY FUND"/>
    <s v="HOF OPER YOUTH -YNG HSL ADMIN"/>
    <s v="DEFAULT"/>
    <s v="Default"/>
  </r>
  <r>
    <x v="1"/>
    <s v="1120509"/>
    <s v="351201"/>
    <x v="195"/>
    <s v="0000000"/>
    <n v="2015"/>
    <x v="4"/>
    <x v="194"/>
    <n v="0"/>
    <n v="0"/>
    <n v="0"/>
    <n v="0"/>
    <n v="0"/>
    <s v="N/A"/>
    <n v="0"/>
    <n v="0"/>
    <n v="0"/>
    <n v="0"/>
    <n v="0"/>
    <n v="0"/>
    <n v="0"/>
    <n v="0"/>
    <n v="0"/>
    <n v="0"/>
    <n v="0"/>
    <n v="0"/>
    <n v="0"/>
    <s v="HOUSING OPPORTUNITY FUND"/>
    <s v="HOF OPER YOUTH -YNG HSL ADMIN"/>
    <s v="OTHER HOF-PROJECTS AND INITIATIVES"/>
    <s v="Default"/>
  </r>
  <r>
    <x v="1"/>
    <s v="1120509"/>
    <s v="351201"/>
    <x v="183"/>
    <s v="0000000"/>
    <n v="2015"/>
    <x v="4"/>
    <x v="182"/>
    <n v="0"/>
    <n v="0"/>
    <n v="0"/>
    <n v="0"/>
    <n v="0"/>
    <s v="N/A"/>
    <n v="0"/>
    <n v="0"/>
    <n v="0"/>
    <n v="0"/>
    <n v="0"/>
    <n v="0"/>
    <n v="0"/>
    <n v="0"/>
    <n v="0"/>
    <n v="0"/>
    <n v="0"/>
    <n v="0"/>
    <n v="0"/>
    <s v="HOUSING OPPORTUNITY FUND"/>
    <s v="HOF OPER YOUTH -YNG HSL ADMIN"/>
    <s v="OTHER HOF-PROJECTS AND INITIATIVES"/>
    <s v="Default"/>
  </r>
  <r>
    <x v="1"/>
    <s v="1120509"/>
    <s v="351201"/>
    <x v="38"/>
    <s v="5592000"/>
    <n v="2015"/>
    <x v="3"/>
    <x v="38"/>
    <n v="0"/>
    <n v="0"/>
    <n v="105.77"/>
    <n v="0"/>
    <n v="-105.77"/>
    <s v="N/A"/>
    <n v="-4135.2300000000005"/>
    <n v="5654.49"/>
    <n v="0"/>
    <n v="0"/>
    <n v="0"/>
    <n v="0"/>
    <n v="-1413.49"/>
    <n v="0"/>
    <n v="0"/>
    <n v="0"/>
    <n v="0"/>
    <n v="0"/>
    <n v="0"/>
    <s v="HOUSING OPPORTUNITY FUND"/>
    <s v="HOF OPER YOUTH -YNG HSL ADMIN"/>
    <s v="OTHER HOF-PROJECTS AND INITIATIVES"/>
    <s v="HOUSING AND COMMUNITY SERVICES"/>
  </r>
  <r>
    <x v="1"/>
    <s v="1120509"/>
    <s v="351201"/>
    <x v="38"/>
    <s v="5595000"/>
    <n v="2015"/>
    <x v="3"/>
    <x v="38"/>
    <n v="0"/>
    <n v="0"/>
    <n v="0"/>
    <n v="0"/>
    <n v="0"/>
    <s v="N/A"/>
    <n v="0"/>
    <n v="0"/>
    <n v="0"/>
    <n v="0"/>
    <n v="0"/>
    <n v="0"/>
    <n v="0"/>
    <n v="0"/>
    <n v="0"/>
    <n v="0"/>
    <n v="0"/>
    <n v="0"/>
    <n v="0"/>
    <s v="HOUSING OPPORTUNITY FUND"/>
    <s v="HOF OPER YOUTH -YNG HSL ADMIN"/>
    <s v="OTHER HOF-PROJECTS AND INITIATIVES"/>
    <s v="FACILITIES MAINTENANCE AND OPERATIONS"/>
  </r>
  <r>
    <x v="1"/>
    <s v="1120509"/>
    <s v="351201"/>
    <x v="105"/>
    <s v="5592000"/>
    <n v="2015"/>
    <x v="3"/>
    <x v="105"/>
    <n v="0"/>
    <n v="0"/>
    <n v="0"/>
    <n v="0"/>
    <n v="0"/>
    <s v="N/A"/>
    <n v="-326.2"/>
    <n v="326.2"/>
    <n v="0"/>
    <n v="0"/>
    <n v="0"/>
    <n v="0"/>
    <n v="0"/>
    <n v="0"/>
    <n v="0"/>
    <n v="0"/>
    <n v="0"/>
    <n v="0"/>
    <n v="0"/>
    <s v="HOUSING OPPORTUNITY FUND"/>
    <s v="HOF OPER YOUTH -YNG HSL ADMIN"/>
    <s v="OTHER HOF-PROJECTS AND INITIATIVES"/>
    <s v="HOUSING AND COMMUNITY SERVICES"/>
  </r>
  <r>
    <x v="1"/>
    <s v="1120509"/>
    <s v="351201"/>
    <x v="105"/>
    <s v="5595000"/>
    <n v="2015"/>
    <x v="3"/>
    <x v="105"/>
    <n v="0"/>
    <n v="0"/>
    <n v="0"/>
    <n v="0"/>
    <n v="0"/>
    <s v="N/A"/>
    <n v="0"/>
    <n v="0"/>
    <n v="0"/>
    <n v="0"/>
    <n v="0"/>
    <n v="0"/>
    <n v="0"/>
    <n v="0"/>
    <n v="0"/>
    <n v="0"/>
    <n v="0"/>
    <n v="0"/>
    <n v="0"/>
    <s v="HOUSING OPPORTUNITY FUND"/>
    <s v="HOF OPER YOUTH -YNG HSL ADMIN"/>
    <s v="OTHER HOF-PROJECTS AND INITIATIVES"/>
    <s v="FACILITIES MAINTENANCE AND OPERATIONS"/>
  </r>
  <r>
    <x v="1"/>
    <s v="1120509"/>
    <s v="351201"/>
    <x v="70"/>
    <s v="5592000"/>
    <n v="2015"/>
    <x v="3"/>
    <x v="70"/>
    <n v="0"/>
    <n v="0"/>
    <n v="49.53"/>
    <n v="0"/>
    <n v="-49.53"/>
    <s v="N/A"/>
    <n v="-2710"/>
    <n v="2710"/>
    <n v="49.53"/>
    <n v="0"/>
    <n v="0"/>
    <n v="0"/>
    <n v="0"/>
    <n v="0"/>
    <n v="0"/>
    <n v="0"/>
    <n v="0"/>
    <n v="0"/>
    <n v="0"/>
    <s v="HOUSING OPPORTUNITY FUND"/>
    <s v="HOF OPER YOUTH -YNG HSL ADMIN"/>
    <s v="OTHER HOF-PROJECTS AND INITIATIVES"/>
    <s v="HOUSING AND COMMUNITY SERVICES"/>
  </r>
  <r>
    <x v="1"/>
    <s v="1120509"/>
    <s v="351201"/>
    <x v="70"/>
    <s v="5595000"/>
    <n v="2015"/>
    <x v="3"/>
    <x v="70"/>
    <n v="0"/>
    <n v="0"/>
    <n v="0"/>
    <n v="0"/>
    <n v="0"/>
    <s v="N/A"/>
    <n v="0"/>
    <n v="0"/>
    <n v="0"/>
    <n v="0"/>
    <n v="0"/>
    <n v="0"/>
    <n v="0"/>
    <n v="0"/>
    <n v="0"/>
    <n v="0"/>
    <n v="0"/>
    <n v="0"/>
    <n v="0"/>
    <s v="HOUSING OPPORTUNITY FUND"/>
    <s v="HOF OPER YOUTH -YNG HSL ADMIN"/>
    <s v="OTHER HOF-PROJECTS AND INITIATIVES"/>
    <s v="FACILITIES MAINTENANCE AND OPERATIONS"/>
  </r>
  <r>
    <x v="1"/>
    <s v="1120509"/>
    <s v="351201"/>
    <x v="71"/>
    <s v="5592000"/>
    <n v="2015"/>
    <x v="3"/>
    <x v="71"/>
    <n v="0"/>
    <n v="0"/>
    <n v="13.16"/>
    <n v="0"/>
    <n v="-13.16"/>
    <s v="N/A"/>
    <n v="-576.66"/>
    <n v="576.66"/>
    <n v="13.16"/>
    <n v="0"/>
    <n v="0"/>
    <n v="0"/>
    <n v="0"/>
    <n v="0"/>
    <n v="0"/>
    <n v="0"/>
    <n v="0"/>
    <n v="0"/>
    <n v="0"/>
    <s v="HOUSING OPPORTUNITY FUND"/>
    <s v="HOF OPER YOUTH -YNG HSL ADMIN"/>
    <s v="OTHER HOF-PROJECTS AND INITIATIVES"/>
    <s v="HOUSING AND COMMUNITY SERVICES"/>
  </r>
  <r>
    <x v="1"/>
    <s v="1120509"/>
    <s v="351201"/>
    <x v="71"/>
    <s v="5595000"/>
    <n v="2015"/>
    <x v="3"/>
    <x v="71"/>
    <n v="0"/>
    <n v="0"/>
    <n v="0"/>
    <n v="0"/>
    <n v="0"/>
    <s v="N/A"/>
    <n v="0"/>
    <n v="0"/>
    <n v="0"/>
    <n v="0"/>
    <n v="0"/>
    <n v="0"/>
    <n v="0"/>
    <n v="0"/>
    <n v="0"/>
    <n v="0"/>
    <n v="0"/>
    <n v="0"/>
    <n v="0"/>
    <s v="HOUSING OPPORTUNITY FUND"/>
    <s v="HOF OPER YOUTH -YNG HSL ADMIN"/>
    <s v="OTHER HOF-PROJECTS AND INITIATIVES"/>
    <s v="FACILITIES MAINTENANCE AND OPERATIONS"/>
  </r>
  <r>
    <x v="1"/>
    <s v="1120509"/>
    <s v="351201"/>
    <x v="72"/>
    <s v="5592000"/>
    <n v="2015"/>
    <x v="3"/>
    <x v="72"/>
    <n v="0"/>
    <n v="0"/>
    <n v="15.83"/>
    <n v="0"/>
    <n v="-15.83"/>
    <s v="N/A"/>
    <n v="-570.82000000000005"/>
    <n v="570.82000000000005"/>
    <n v="15.83"/>
    <n v="0"/>
    <n v="0"/>
    <n v="0"/>
    <n v="0"/>
    <n v="0"/>
    <n v="0"/>
    <n v="0"/>
    <n v="0"/>
    <n v="0"/>
    <n v="0"/>
    <s v="HOUSING OPPORTUNITY FUND"/>
    <s v="HOF OPER YOUTH -YNG HSL ADMIN"/>
    <s v="OTHER HOF-PROJECTS AND INITIATIVES"/>
    <s v="HOUSING AND COMMUNITY SERVICES"/>
  </r>
  <r>
    <x v="1"/>
    <s v="1120509"/>
    <s v="351201"/>
    <x v="72"/>
    <s v="5595000"/>
    <n v="2015"/>
    <x v="3"/>
    <x v="72"/>
    <n v="0"/>
    <n v="0"/>
    <n v="0"/>
    <n v="0"/>
    <n v="0"/>
    <s v="N/A"/>
    <n v="0"/>
    <n v="0"/>
    <n v="0"/>
    <n v="0"/>
    <n v="0"/>
    <n v="0"/>
    <n v="0"/>
    <n v="0"/>
    <n v="0"/>
    <n v="0"/>
    <n v="0"/>
    <n v="0"/>
    <n v="0"/>
    <s v="HOUSING OPPORTUNITY FUND"/>
    <s v="HOF OPER YOUTH -YNG HSL ADMIN"/>
    <s v="OTHER HOF-PROJECTS AND INITIATIVES"/>
    <s v="FACILITIES MAINTENANCE AND OPERATIONS"/>
  </r>
  <r>
    <x v="1"/>
    <s v="1120509"/>
    <s v="351201"/>
    <x v="215"/>
    <s v="5592000"/>
    <n v="2015"/>
    <x v="3"/>
    <x v="214"/>
    <n v="0"/>
    <n v="0"/>
    <n v="0"/>
    <n v="0"/>
    <n v="0"/>
    <s v="N/A"/>
    <n v="-130"/>
    <n v="130"/>
    <n v="0"/>
    <n v="0"/>
    <n v="0"/>
    <n v="0"/>
    <n v="0"/>
    <n v="0"/>
    <n v="0"/>
    <n v="0"/>
    <n v="0"/>
    <n v="0"/>
    <n v="0"/>
    <s v="HOUSING OPPORTUNITY FUND"/>
    <s v="HOF OPER YOUTH -YNG HSL ADMIN"/>
    <s v="OTHER HOF-PROJECTS AND INITIATIVES"/>
    <s v="HOUSING AND COMMUNITY SERVICES"/>
  </r>
  <r>
    <x v="1"/>
    <s v="1120509"/>
    <s v="351201"/>
    <x v="215"/>
    <s v="5595000"/>
    <n v="2015"/>
    <x v="3"/>
    <x v="214"/>
    <n v="0"/>
    <n v="0"/>
    <n v="0"/>
    <n v="0"/>
    <n v="0"/>
    <s v="N/A"/>
    <n v="0"/>
    <n v="0"/>
    <n v="0"/>
    <n v="0"/>
    <n v="0"/>
    <n v="0"/>
    <n v="0"/>
    <n v="0"/>
    <n v="0"/>
    <n v="0"/>
    <n v="0"/>
    <n v="0"/>
    <n v="0"/>
    <s v="HOUSING OPPORTUNITY FUND"/>
    <s v="HOF OPER YOUTH -YNG HSL ADMIN"/>
    <s v="OTHER HOF-PROJECTS AND INITIATIVES"/>
    <s v="FACILITIES MAINTENANCE AND OPERATIONS"/>
  </r>
  <r>
    <x v="1"/>
    <s v="1120509"/>
    <s v="351201"/>
    <x v="74"/>
    <s v="5595000"/>
    <n v="2015"/>
    <x v="3"/>
    <x v="74"/>
    <n v="0"/>
    <n v="0"/>
    <n v="0"/>
    <n v="0"/>
    <n v="0"/>
    <s v="N/A"/>
    <n v="0"/>
    <n v="0"/>
    <n v="0"/>
    <n v="0"/>
    <n v="0"/>
    <n v="0"/>
    <n v="0"/>
    <n v="0"/>
    <n v="0"/>
    <n v="0"/>
    <n v="0"/>
    <n v="0"/>
    <n v="0"/>
    <s v="HOUSING OPPORTUNITY FUND"/>
    <s v="HOF OPER YOUTH -YNG HSL ADMIN"/>
    <s v="OTHER HOF-PROJECTS AND INITIATIVES"/>
    <s v="FACILITIES MAINTENANCE AND OPERATIONS"/>
  </r>
  <r>
    <x v="1"/>
    <s v="1120509"/>
    <s v="351201"/>
    <x v="117"/>
    <s v="5595000"/>
    <n v="2015"/>
    <x v="3"/>
    <x v="117"/>
    <n v="0"/>
    <n v="0"/>
    <n v="0"/>
    <n v="0"/>
    <n v="0"/>
    <s v="N/A"/>
    <n v="0"/>
    <n v="0"/>
    <n v="0"/>
    <n v="0"/>
    <n v="0"/>
    <n v="0"/>
    <n v="0"/>
    <n v="0"/>
    <n v="0"/>
    <n v="0"/>
    <n v="0"/>
    <n v="0"/>
    <n v="0"/>
    <s v="HOUSING OPPORTUNITY FUND"/>
    <s v="HOF OPER YOUTH -YNG HSL ADMIN"/>
    <s v="OTHER HOF-PROJECTS AND INITIATIVES"/>
    <s v="FACILITIES MAINTENANCE AND OPERATIONS"/>
  </r>
  <r>
    <x v="1"/>
    <s v="1120509"/>
    <s v="351201"/>
    <x v="154"/>
    <s v="0000000"/>
    <n v="2015"/>
    <x v="3"/>
    <x v="153"/>
    <n v="0"/>
    <n v="0"/>
    <n v="0"/>
    <n v="0"/>
    <n v="0"/>
    <s v="N/A"/>
    <n v="0"/>
    <n v="0"/>
    <n v="0"/>
    <n v="0"/>
    <n v="0"/>
    <n v="0"/>
    <n v="0"/>
    <n v="0"/>
    <n v="0"/>
    <n v="0"/>
    <n v="0"/>
    <n v="0"/>
    <n v="0"/>
    <s v="HOUSING OPPORTUNITY FUND"/>
    <s v="HOF OPER YOUTH -YNG HSL ADMIN"/>
    <s v="OTHER HOF-PROJECTS AND INITIATIVES"/>
    <s v="Default"/>
  </r>
  <r>
    <x v="1"/>
    <s v="1120509"/>
    <s v="351201"/>
    <x v="154"/>
    <s v="5595000"/>
    <n v="2015"/>
    <x v="3"/>
    <x v="153"/>
    <n v="0"/>
    <n v="0"/>
    <n v="0"/>
    <n v="0"/>
    <n v="0"/>
    <s v="N/A"/>
    <n v="0"/>
    <n v="0"/>
    <n v="0"/>
    <n v="0"/>
    <n v="0"/>
    <n v="0"/>
    <n v="0"/>
    <n v="0"/>
    <n v="0"/>
    <n v="0"/>
    <n v="0"/>
    <n v="0"/>
    <n v="0"/>
    <s v="HOUSING OPPORTUNITY FUND"/>
    <s v="HOF OPER YOUTH -YNG HSL ADMIN"/>
    <s v="OTHER HOF-PROJECTS AND INITIATIVES"/>
    <s v="FACILITIES MAINTENANCE AND OPERATIONS"/>
  </r>
  <r>
    <x v="1"/>
    <s v="1120509"/>
    <s v="351201"/>
    <x v="151"/>
    <s v="5595000"/>
    <n v="2015"/>
    <x v="3"/>
    <x v="150"/>
    <n v="0"/>
    <n v="0"/>
    <n v="0"/>
    <n v="0"/>
    <n v="0"/>
    <s v="N/A"/>
    <n v="0"/>
    <n v="0"/>
    <n v="0"/>
    <n v="0"/>
    <n v="0"/>
    <n v="0"/>
    <n v="0"/>
    <n v="0"/>
    <n v="0"/>
    <n v="0"/>
    <n v="0"/>
    <n v="0"/>
    <n v="0"/>
    <s v="HOUSING OPPORTUNITY FUND"/>
    <s v="HOF OPER YOUTH -YNG HSL ADMIN"/>
    <s v="OTHER HOF-PROJECTS AND INITIATIVES"/>
    <s v="FACILITIES MAINTENANCE AND OPERATIONS"/>
  </r>
  <r>
    <x v="1"/>
    <s v="1120509"/>
    <s v="351201"/>
    <x v="36"/>
    <s v="5592000"/>
    <n v="2015"/>
    <x v="3"/>
    <x v="36"/>
    <n v="0"/>
    <n v="0"/>
    <n v="-184.29"/>
    <n v="0"/>
    <n v="184.29"/>
    <s v="N/A"/>
    <n v="0"/>
    <n v="0"/>
    <n v="0"/>
    <n v="0"/>
    <n v="0"/>
    <n v="0"/>
    <n v="0"/>
    <n v="0"/>
    <n v="0"/>
    <n v="0"/>
    <n v="0"/>
    <n v="-184.29"/>
    <n v="0"/>
    <s v="HOUSING OPPORTUNITY FUND"/>
    <s v="HOF OPER YOUTH -YNG HSL ADMIN"/>
    <s v="OTHER HOF-PROJECTS AND INITIATIVES"/>
    <s v="HOUSING AND COMMUNITY SERVICES"/>
  </r>
  <r>
    <x v="1"/>
    <s v="1120509"/>
    <s v="351201"/>
    <x v="75"/>
    <s v="5595000"/>
    <n v="2015"/>
    <x v="3"/>
    <x v="75"/>
    <n v="0"/>
    <n v="0"/>
    <n v="0"/>
    <n v="0"/>
    <n v="0"/>
    <s v="N/A"/>
    <n v="0"/>
    <n v="0"/>
    <n v="0"/>
    <n v="0"/>
    <n v="0"/>
    <n v="0"/>
    <n v="0"/>
    <n v="0"/>
    <n v="0"/>
    <n v="0"/>
    <n v="0"/>
    <n v="0"/>
    <n v="0"/>
    <s v="HOUSING OPPORTUNITY FUND"/>
    <s v="HOF OPER YOUTH -YNG HSL ADMIN"/>
    <s v="OTHER HOF-PROJECTS AND INITIATIVES"/>
    <s v="FACILITIES MAINTENANCE AND OPERATIONS"/>
  </r>
  <r>
    <x v="1"/>
    <s v="1120509"/>
    <s v="351201"/>
    <x v="112"/>
    <s v="0000000"/>
    <n v="2015"/>
    <x v="3"/>
    <x v="112"/>
    <n v="0"/>
    <n v="0"/>
    <n v="0"/>
    <n v="0"/>
    <n v="0"/>
    <s v="N/A"/>
    <n v="0"/>
    <n v="0"/>
    <n v="94759"/>
    <n v="0"/>
    <n v="0"/>
    <n v="-94759"/>
    <n v="0"/>
    <n v="0"/>
    <n v="0"/>
    <n v="0"/>
    <n v="0"/>
    <n v="0"/>
    <n v="0"/>
    <s v="HOUSING OPPORTUNITY FUND"/>
    <s v="HOF OPER YOUTH -YNG HSL ADMIN"/>
    <s v="OTHER HOF-PROJECTS AND INITIATIVES"/>
    <s v="Default"/>
  </r>
  <r>
    <x v="1"/>
    <s v="1120509"/>
    <s v="351201"/>
    <x v="132"/>
    <s v="0000000"/>
    <n v="2015"/>
    <x v="3"/>
    <x v="132"/>
    <n v="0"/>
    <n v="0"/>
    <n v="0"/>
    <n v="0"/>
    <n v="0"/>
    <s v="N/A"/>
    <n v="0"/>
    <n v="0"/>
    <n v="0"/>
    <n v="0"/>
    <n v="0"/>
    <n v="0"/>
    <n v="0"/>
    <n v="0"/>
    <n v="0"/>
    <n v="0"/>
    <n v="0"/>
    <n v="0"/>
    <n v="0"/>
    <s v="HOUSING OPPORTUNITY FUND"/>
    <s v="HOF OPER YOUTH -YNG HSL ADMIN"/>
    <s v="OTHER HOF-PROJECTS AND INITIATIVES"/>
    <s v="Default"/>
  </r>
  <r>
    <x v="1"/>
    <s v="1120509"/>
    <s v="351201"/>
    <x v="132"/>
    <s v="5595000"/>
    <n v="2015"/>
    <x v="3"/>
    <x v="132"/>
    <n v="0"/>
    <n v="0"/>
    <n v="0"/>
    <n v="0"/>
    <n v="0"/>
    <s v="N/A"/>
    <n v="0"/>
    <n v="0"/>
    <n v="0"/>
    <n v="0"/>
    <n v="0"/>
    <n v="0"/>
    <n v="0"/>
    <n v="0"/>
    <n v="0"/>
    <n v="0"/>
    <n v="0"/>
    <n v="0"/>
    <n v="0"/>
    <s v="HOUSING OPPORTUNITY FUND"/>
    <s v="HOF OPER YOUTH -YNG HSL ADMIN"/>
    <s v="OTHER HOF-PROJECTS AND INITIATIVES"/>
    <s v="FACILITIES MAINTENANCE AND OPERATIONS"/>
  </r>
  <r>
    <x v="1"/>
    <s v="1120509"/>
    <s v="351201"/>
    <x v="144"/>
    <s v="5595000"/>
    <n v="2015"/>
    <x v="3"/>
    <x v="144"/>
    <n v="0"/>
    <n v="0"/>
    <n v="0"/>
    <n v="0"/>
    <n v="0"/>
    <s v="N/A"/>
    <n v="0"/>
    <n v="0"/>
    <n v="0"/>
    <n v="0"/>
    <n v="0"/>
    <n v="0"/>
    <n v="0"/>
    <n v="0"/>
    <n v="0"/>
    <n v="0"/>
    <n v="0"/>
    <n v="0"/>
    <n v="0"/>
    <s v="HOUSING OPPORTUNITY FUND"/>
    <s v="HOF OPER YOUTH -YNG HSL ADMIN"/>
    <s v="OTHER HOF-PROJECTS AND INITIATIVES"/>
    <s v="FACILITIES MAINTENANCE AND OPERATIONS"/>
  </r>
  <r>
    <x v="1"/>
    <s v="1120509"/>
    <s v="351201"/>
    <x v="42"/>
    <s v="5592000"/>
    <n v="2015"/>
    <x v="3"/>
    <x v="42"/>
    <n v="0"/>
    <n v="0"/>
    <n v="0"/>
    <n v="0"/>
    <n v="0"/>
    <s v="N/A"/>
    <n v="0"/>
    <n v="0"/>
    <n v="0"/>
    <n v="0"/>
    <n v="0"/>
    <n v="0"/>
    <n v="0"/>
    <n v="0"/>
    <n v="0"/>
    <n v="0"/>
    <n v="0"/>
    <n v="0"/>
    <n v="0"/>
    <s v="HOUSING OPPORTUNITY FUND"/>
    <s v="HOF OPER YOUTH -YNG HSL ADMIN"/>
    <s v="OTHER HOF-PROJECTS AND INITIATIVES"/>
    <s v="HOUSING AND COMMUNITY SERVICES"/>
  </r>
  <r>
    <x v="1"/>
    <s v="1120509"/>
    <s v="351201"/>
    <x v="42"/>
    <s v="5595000"/>
    <n v="2015"/>
    <x v="3"/>
    <x v="42"/>
    <n v="0"/>
    <n v="0"/>
    <n v="0"/>
    <n v="0"/>
    <n v="0"/>
    <s v="N/A"/>
    <n v="0"/>
    <n v="0"/>
    <n v="0"/>
    <n v="0"/>
    <n v="0"/>
    <n v="0"/>
    <n v="0"/>
    <n v="0"/>
    <n v="0"/>
    <n v="0"/>
    <n v="0"/>
    <n v="0"/>
    <n v="0"/>
    <s v="HOUSING OPPORTUNITY FUND"/>
    <s v="HOF OPER YOUTH -YNG HSL ADMIN"/>
    <s v="OTHER HOF-PROJECTS AND INITIATIVES"/>
    <s v="FACILITIES MAINTENANCE AND OPERATIONS"/>
  </r>
  <r>
    <x v="1"/>
    <s v="1120509"/>
    <s v="351201"/>
    <x v="216"/>
    <s v="5595000"/>
    <n v="2015"/>
    <x v="3"/>
    <x v="215"/>
    <n v="0"/>
    <n v="0"/>
    <n v="0"/>
    <n v="0"/>
    <n v="0"/>
    <s v="N/A"/>
    <n v="0"/>
    <n v="0"/>
    <n v="0"/>
    <n v="0"/>
    <n v="0"/>
    <n v="0"/>
    <n v="0"/>
    <n v="0"/>
    <n v="0"/>
    <n v="0"/>
    <n v="0"/>
    <n v="0"/>
    <n v="0"/>
    <s v="HOUSING OPPORTUNITY FUND"/>
    <s v="HOF OPER YOUTH -YNG HSL ADMIN"/>
    <s v="OTHER HOF-PROJECTS AND INITIATIVES"/>
    <s v="FACILITIES MAINTENANCE AND OPERATIONS"/>
  </r>
  <r>
    <x v="1"/>
    <s v="1120509"/>
    <s v="351201"/>
    <x v="145"/>
    <s v="5595000"/>
    <n v="2015"/>
    <x v="3"/>
    <x v="145"/>
    <n v="0"/>
    <n v="0"/>
    <n v="0"/>
    <n v="0"/>
    <n v="0"/>
    <s v="N/A"/>
    <n v="0"/>
    <n v="0"/>
    <n v="0"/>
    <n v="0"/>
    <n v="0"/>
    <n v="0"/>
    <n v="0"/>
    <n v="0"/>
    <n v="0"/>
    <n v="0"/>
    <n v="0"/>
    <n v="0"/>
    <n v="0"/>
    <s v="HOUSING OPPORTUNITY FUND"/>
    <s v="HOF OPER YOUTH -YNG HSL ADMIN"/>
    <s v="OTHER HOF-PROJECTS AND INITIATIVES"/>
    <s v="FACILITIES MAINTENANCE AND OPERATIONS"/>
  </r>
  <r>
    <x v="1"/>
    <s v="1120509"/>
    <s v="351201"/>
    <x v="133"/>
    <s v="0000000"/>
    <n v="2015"/>
    <x v="3"/>
    <x v="133"/>
    <n v="0"/>
    <n v="0"/>
    <n v="94759"/>
    <n v="0"/>
    <n v="-94759"/>
    <s v="N/A"/>
    <n v="0"/>
    <n v="0"/>
    <n v="0"/>
    <n v="0"/>
    <n v="0"/>
    <n v="94759"/>
    <n v="0"/>
    <n v="0"/>
    <n v="0"/>
    <n v="0"/>
    <n v="0"/>
    <n v="0"/>
    <n v="0"/>
    <s v="HOUSING OPPORTUNITY FUND"/>
    <s v="HOF OPER YOUTH -YNG HSL ADMIN"/>
    <s v="OTHER HOF-PROJECTS AND INITIATIVES"/>
    <s v="Default"/>
  </r>
  <r>
    <x v="1"/>
    <s v="1120509"/>
    <s v="351201"/>
    <x v="110"/>
    <s v="0000000"/>
    <n v="2015"/>
    <x v="3"/>
    <x v="110"/>
    <n v="0"/>
    <n v="0"/>
    <n v="0"/>
    <n v="0"/>
    <n v="0"/>
    <s v="N/A"/>
    <n v="0"/>
    <n v="0"/>
    <n v="0"/>
    <n v="0"/>
    <n v="0"/>
    <n v="0"/>
    <n v="0"/>
    <n v="0"/>
    <n v="0"/>
    <n v="0"/>
    <n v="0"/>
    <n v="0"/>
    <n v="0"/>
    <s v="HOUSING OPPORTUNITY FUND"/>
    <s v="HOF OPER YOUTH -YNG HSL ADMIN"/>
    <s v="OTHER HOF-PROJECTS AND INITIATIVES"/>
    <s v="Default"/>
  </r>
  <r>
    <x v="1"/>
    <s v="1120509"/>
    <s v="351201"/>
    <x v="110"/>
    <s v="5595000"/>
    <n v="2015"/>
    <x v="3"/>
    <x v="110"/>
    <n v="0"/>
    <n v="0"/>
    <n v="0"/>
    <n v="0"/>
    <n v="0"/>
    <s v="N/A"/>
    <n v="0"/>
    <n v="0"/>
    <n v="0"/>
    <n v="0"/>
    <n v="0"/>
    <n v="0"/>
    <n v="0"/>
    <n v="0"/>
    <n v="0"/>
    <n v="0"/>
    <n v="0"/>
    <n v="0"/>
    <n v="0"/>
    <s v="HOUSING OPPORTUNITY FUND"/>
    <s v="HOF OPER YOUTH -YNG HSL ADMIN"/>
    <s v="OTHER HOF-PROJECTS AND INITIATIVES"/>
    <s v="FACILITIES MAINTENANCE AND OPERATIONS"/>
  </r>
  <r>
    <x v="1"/>
    <s v="1120553"/>
    <s v="351022"/>
    <x v="112"/>
    <s v="5595000"/>
    <n v="2015"/>
    <x v="3"/>
    <x v="112"/>
    <n v="0"/>
    <n v="0"/>
    <n v="0"/>
    <n v="0"/>
    <n v="0"/>
    <s v="N/A"/>
    <n v="0"/>
    <n v="0"/>
    <n v="0"/>
    <n v="0"/>
    <n v="0"/>
    <n v="0"/>
    <n v="0"/>
    <n v="0"/>
    <n v="0"/>
    <n v="0"/>
    <n v="0"/>
    <n v="0"/>
    <n v="0"/>
    <s v="HOUSING OPPORTUNITY FUND"/>
    <s v="HOF OPER SPT TO HMLESS &amp; AFFRD"/>
    <s v="HOMELESS HOUSING"/>
    <s v="FACILITIES MAINTENANCE AND OPERATIONS"/>
  </r>
  <r>
    <x v="1"/>
    <s v="1120618"/>
    <s v="351022"/>
    <x v="112"/>
    <s v="5595000"/>
    <n v="2015"/>
    <x v="3"/>
    <x v="112"/>
    <n v="0"/>
    <n v="0"/>
    <n v="0"/>
    <n v="0"/>
    <n v="0"/>
    <s v="N/A"/>
    <n v="0"/>
    <n v="0"/>
    <n v="0"/>
    <n v="0"/>
    <n v="0"/>
    <n v="0"/>
    <n v="0"/>
    <n v="0"/>
    <n v="0"/>
    <n v="0"/>
    <n v="0"/>
    <n v="0"/>
    <n v="0"/>
    <s v="HOUSING OPPORTUNITY FUND"/>
    <s v="HOF OPER YOUTHCARE CATYST 2013"/>
    <s v="HOMELESS HOUSING"/>
    <s v="FACILITIES MAINTENANCE AND OPERATIONS"/>
  </r>
  <r>
    <x v="1"/>
    <s v="1120696"/>
    <s v="351022"/>
    <x v="112"/>
    <s v="5595000"/>
    <n v="2015"/>
    <x v="3"/>
    <x v="112"/>
    <n v="0"/>
    <n v="0"/>
    <n v="0"/>
    <n v="0"/>
    <n v="0"/>
    <s v="N/A"/>
    <n v="0"/>
    <n v="0"/>
    <n v="0"/>
    <n v="0"/>
    <n v="0"/>
    <n v="0"/>
    <n v="0"/>
    <n v="0"/>
    <n v="0"/>
    <n v="0"/>
    <n v="0"/>
    <n v="0"/>
    <n v="0"/>
    <s v="HOUSING OPPORTUNITY FUND"/>
    <s v="HOF OPER DAY CENTER"/>
    <s v="HOMELESS HOUSING"/>
    <s v="FACILITIES MAINTENANCE AND OPERATIONS"/>
  </r>
  <r>
    <x v="1"/>
    <s v="1120706"/>
    <s v="351020"/>
    <x v="112"/>
    <s v="5595000"/>
    <n v="2015"/>
    <x v="3"/>
    <x v="112"/>
    <n v="0"/>
    <n v="0"/>
    <n v="0"/>
    <n v="0"/>
    <n v="0"/>
    <s v="N/A"/>
    <n v="0"/>
    <n v="0"/>
    <n v="0"/>
    <n v="0"/>
    <n v="0"/>
    <n v="0"/>
    <n v="0"/>
    <n v="0"/>
    <n v="0"/>
    <n v="0"/>
    <n v="0"/>
    <n v="0"/>
    <n v="0"/>
    <s v="HOUSING OPPORTUNITY FUND"/>
    <s v="HOF OPER LIHI BELLEVUE APTS1"/>
    <s v="RAHP HSG CAPITAL"/>
    <s v="FACILITIES MAINTENANCE AND OPERATIONS"/>
  </r>
  <r>
    <x v="1"/>
    <s v="1120708"/>
    <s v="351226"/>
    <x v="112"/>
    <s v="5595000"/>
    <n v="2015"/>
    <x v="3"/>
    <x v="112"/>
    <n v="0"/>
    <n v="0"/>
    <n v="0"/>
    <n v="0"/>
    <n v="0"/>
    <s v="N/A"/>
    <n v="0"/>
    <n v="0"/>
    <n v="0"/>
    <n v="0"/>
    <n v="0"/>
    <n v="0"/>
    <n v="0"/>
    <n v="0"/>
    <n v="0"/>
    <n v="0"/>
    <n v="0"/>
    <n v="0"/>
    <n v="0"/>
    <s v="HOUSING OPPORTUNITY FUND"/>
    <s v="HOF OPER RHA KIRKLAND TOWNHM"/>
    <s v="VETS LEVY CAP"/>
    <s v="FACILITIES MAINTENANCE AND OPERATIONS"/>
  </r>
  <r>
    <x v="1"/>
    <s v="1120710"/>
    <s v="351226"/>
    <x v="112"/>
    <s v="5595000"/>
    <n v="2015"/>
    <x v="3"/>
    <x v="112"/>
    <n v="0"/>
    <n v="0"/>
    <n v="0"/>
    <n v="0"/>
    <n v="0"/>
    <s v="N/A"/>
    <n v="0"/>
    <n v="0"/>
    <n v="0"/>
    <n v="0"/>
    <n v="0"/>
    <n v="0"/>
    <n v="0"/>
    <n v="0"/>
    <n v="0"/>
    <n v="0"/>
    <n v="0"/>
    <n v="0"/>
    <n v="0"/>
    <s v="HOUSING OPPORTUNITY FUND"/>
    <s v="HOF OPER PHG THIRD &amp; VIRGINIA1"/>
    <s v="VETS LEVY CAP"/>
    <s v="FACILITIES MAINTENANCE AND OPERATIONS"/>
  </r>
  <r>
    <x v="1"/>
    <s v="1120712"/>
    <s v="351225"/>
    <x v="112"/>
    <s v="5595000"/>
    <n v="2015"/>
    <x v="3"/>
    <x v="112"/>
    <n v="0"/>
    <n v="0"/>
    <n v="0"/>
    <n v="0"/>
    <n v="0"/>
    <s v="N/A"/>
    <n v="0"/>
    <n v="0"/>
    <n v="0"/>
    <n v="0"/>
    <n v="0"/>
    <n v="0"/>
    <n v="0"/>
    <n v="0"/>
    <n v="0"/>
    <n v="0"/>
    <n v="0"/>
    <n v="0"/>
    <n v="0"/>
    <s v="HOUSING OPPORTUNITY FUND"/>
    <s v="HOF OPER FFC COMMUNITY HM VII"/>
    <s v="HUMAN SVCS LEVY CAP"/>
    <s v="FACILITIES MAINTENANCE AND OPERATIONS"/>
  </r>
  <r>
    <x v="1"/>
    <s v="1120713"/>
    <s v="351225"/>
    <x v="112"/>
    <s v="5595000"/>
    <n v="2015"/>
    <x v="3"/>
    <x v="112"/>
    <n v="0"/>
    <n v="0"/>
    <n v="0"/>
    <n v="0"/>
    <n v="0"/>
    <s v="N/A"/>
    <n v="0"/>
    <n v="0"/>
    <n v="0"/>
    <n v="0"/>
    <n v="0"/>
    <n v="0"/>
    <n v="0"/>
    <n v="0"/>
    <n v="0"/>
    <n v="0"/>
    <n v="0"/>
    <n v="0"/>
    <n v="0"/>
    <s v="HOUSING OPPORTUNITY FUND"/>
    <s v="HOF OPER NAVOS INDEPENDEN BR1"/>
    <s v="HUMAN SVCS LEVY CAP"/>
    <s v="FACILITIES MAINTENANCE AND OPERATIONS"/>
  </r>
  <r>
    <x v="1"/>
    <s v="1120714"/>
    <s v="351225"/>
    <x v="112"/>
    <s v="5595000"/>
    <n v="2015"/>
    <x v="3"/>
    <x v="112"/>
    <n v="0"/>
    <n v="0"/>
    <n v="0"/>
    <n v="0"/>
    <n v="0"/>
    <s v="N/A"/>
    <n v="0"/>
    <n v="0"/>
    <n v="0"/>
    <n v="0"/>
    <n v="0"/>
    <n v="0"/>
    <n v="0"/>
    <n v="0"/>
    <n v="0"/>
    <n v="0"/>
    <n v="0"/>
    <n v="0"/>
    <n v="0"/>
    <s v="HOUSING OPPORTUNITY FUND"/>
    <s v="HOF OPER LIHI BELLEVUE APTS3"/>
    <s v="HUMAN SVCS LEVY CAP"/>
    <s v="FACILITIES MAINTENANCE AND OPERATIONS"/>
  </r>
  <r>
    <x v="1"/>
    <s v="1120715"/>
    <s v="351022"/>
    <x v="112"/>
    <s v="5595000"/>
    <n v="2015"/>
    <x v="3"/>
    <x v="112"/>
    <n v="0"/>
    <n v="0"/>
    <n v="0"/>
    <n v="0"/>
    <n v="0"/>
    <s v="N/A"/>
    <n v="0"/>
    <n v="0"/>
    <n v="0"/>
    <n v="0"/>
    <n v="0"/>
    <n v="0"/>
    <n v="0"/>
    <n v="0"/>
    <n v="0"/>
    <n v="0"/>
    <n v="0"/>
    <n v="0"/>
    <n v="0"/>
    <s v="HOUSING OPPORTUNITY FUND"/>
    <s v="HOF OPER NAVOS INDEPENDEN BR2"/>
    <s v="HOMELESS HOUSING"/>
    <s v="FACILITIES MAINTENANCE AND OPERATIONS"/>
  </r>
  <r>
    <x v="1"/>
    <s v="1120716"/>
    <s v="351022"/>
    <x v="112"/>
    <s v="5595000"/>
    <n v="2015"/>
    <x v="3"/>
    <x v="112"/>
    <n v="0"/>
    <n v="0"/>
    <n v="0"/>
    <n v="0"/>
    <n v="0"/>
    <s v="N/A"/>
    <n v="0"/>
    <n v="0"/>
    <n v="0"/>
    <n v="0"/>
    <n v="0"/>
    <n v="0"/>
    <n v="0"/>
    <n v="0"/>
    <n v="0"/>
    <n v="0"/>
    <n v="0"/>
    <n v="0"/>
    <n v="0"/>
    <s v="HOUSING OPPORTUNITY FUND"/>
    <s v="HOF OPER FFC COMMUNITY HM VII2"/>
    <s v="HOMELESS HOUSING"/>
    <s v="FACILITIES MAINTENANCE AND OPERATIONS"/>
  </r>
  <r>
    <x v="1"/>
    <s v="1120717"/>
    <s v="351022"/>
    <x v="112"/>
    <s v="5595000"/>
    <n v="2015"/>
    <x v="3"/>
    <x v="112"/>
    <n v="0"/>
    <n v="0"/>
    <n v="0"/>
    <n v="0"/>
    <n v="0"/>
    <s v="N/A"/>
    <n v="0"/>
    <n v="0"/>
    <n v="0"/>
    <n v="0"/>
    <n v="0"/>
    <n v="0"/>
    <n v="0"/>
    <n v="0"/>
    <n v="0"/>
    <n v="0"/>
    <n v="0"/>
    <n v="0"/>
    <n v="0"/>
    <s v="HOUSING OPPORTUNITY FUND"/>
    <s v="HOF OPER PHG THIRD &amp; VIRGINIA2"/>
    <s v="HOMELESS HOUSING"/>
    <s v="FACILITIES MAINTENANCE AND OPERATIONS"/>
  </r>
  <r>
    <x v="1"/>
    <s v="1120719"/>
    <s v="351022"/>
    <x v="112"/>
    <s v="5595000"/>
    <n v="2015"/>
    <x v="3"/>
    <x v="112"/>
    <n v="0"/>
    <n v="0"/>
    <n v="0"/>
    <n v="0"/>
    <n v="0"/>
    <s v="N/A"/>
    <n v="0"/>
    <n v="0"/>
    <n v="0"/>
    <n v="0"/>
    <n v="0"/>
    <n v="0"/>
    <n v="0"/>
    <n v="0"/>
    <n v="0"/>
    <n v="0"/>
    <n v="0"/>
    <n v="0"/>
    <n v="0"/>
    <s v="HOUSING OPPORTUNITY FUND"/>
    <s v="HOF OPER LIHI BELLEVUE APTS4"/>
    <s v="HOMELESS HOUSING"/>
    <s v="FACILITIES MAINTENANCE AND OPERATIONS"/>
  </r>
  <r>
    <x v="1"/>
    <s v="1120785"/>
    <s v="351120"/>
    <x v="108"/>
    <s v="5595000"/>
    <n v="2015"/>
    <x v="3"/>
    <x v="108"/>
    <n v="0"/>
    <n v="0"/>
    <n v="0"/>
    <n v="0"/>
    <n v="0"/>
    <s v="N/A"/>
    <n v="0"/>
    <n v="0"/>
    <n v="0"/>
    <n v="0"/>
    <n v="0"/>
    <n v="0"/>
    <n v="0"/>
    <n v="0"/>
    <n v="0"/>
    <n v="0"/>
    <n v="0"/>
    <n v="0"/>
    <n v="0"/>
    <s v="HOUSING OPPORTUNITY FUND"/>
    <s v="FHCD HSPTLTY HSE EMR SHLTR C13"/>
    <s v="CONSLDTD ST HMLSS BLK GRN"/>
    <s v="FACILITIES MAINTENANCE AND OPERATIONS"/>
  </r>
  <r>
    <x v="1"/>
    <s v="1121093"/>
    <s v="351201"/>
    <x v="183"/>
    <s v="0000000"/>
    <n v="2015"/>
    <x v="4"/>
    <x v="182"/>
    <n v="0"/>
    <n v="0"/>
    <n v="0"/>
    <n v="0"/>
    <n v="0"/>
    <s v="N/A"/>
    <n v="0"/>
    <n v="0"/>
    <n v="0"/>
    <n v="0"/>
    <n v="0"/>
    <n v="0"/>
    <n v="0"/>
    <n v="0"/>
    <n v="0"/>
    <n v="0"/>
    <n v="0"/>
    <n v="0"/>
    <n v="0"/>
    <s v="HOUSING OPPORTUNITY FUND"/>
    <s v="HOF OPER YTH YNG ADT COORD EN"/>
    <s v="OTHER HOF-PROJECTS AND INITIATIVES"/>
    <s v="Default"/>
  </r>
  <r>
    <x v="1"/>
    <s v="1121093"/>
    <s v="351201"/>
    <x v="112"/>
    <s v="5592000"/>
    <n v="2015"/>
    <x v="3"/>
    <x v="112"/>
    <n v="0"/>
    <n v="0"/>
    <n v="-626"/>
    <n v="0"/>
    <n v="626"/>
    <s v="N/A"/>
    <n v="0"/>
    <n v="-626"/>
    <n v="0"/>
    <n v="0"/>
    <n v="0"/>
    <n v="0"/>
    <n v="0"/>
    <n v="0"/>
    <n v="0"/>
    <n v="0"/>
    <n v="0"/>
    <n v="0"/>
    <n v="0"/>
    <s v="HOUSING OPPORTUNITY FUND"/>
    <s v="HOF OPER YTH YNG ADT COORD EN"/>
    <s v="OTHER HOF-PROJECTS AND INITIATIVES"/>
    <s v="HOUSING AND COMMUNITY SERVICES"/>
  </r>
  <r>
    <x v="1"/>
    <s v="1121093"/>
    <s v="351201"/>
    <x v="112"/>
    <s v="5595000"/>
    <n v="2015"/>
    <x v="3"/>
    <x v="112"/>
    <n v="0"/>
    <n v="0"/>
    <n v="0"/>
    <n v="0"/>
    <n v="0"/>
    <s v="N/A"/>
    <n v="0"/>
    <n v="0"/>
    <n v="0"/>
    <n v="0"/>
    <n v="0"/>
    <n v="0"/>
    <n v="0"/>
    <n v="0"/>
    <n v="0"/>
    <n v="0"/>
    <n v="0"/>
    <n v="0"/>
    <n v="0"/>
    <s v="HOUSING OPPORTUNITY FUND"/>
    <s v="HOF OPER YTH YNG ADT COORD EN"/>
    <s v="OTHER HOF-PROJECTS AND INITIATIVES"/>
    <s v="FACILITIES MAINTENANCE AND OPERATIONS"/>
  </r>
  <r>
    <x v="1"/>
    <s v="1121119"/>
    <s v="351202"/>
    <x v="199"/>
    <s v="0000000"/>
    <n v="2015"/>
    <x v="4"/>
    <x v="198"/>
    <n v="0"/>
    <n v="0"/>
    <n v="-80593"/>
    <n v="0"/>
    <n v="80593"/>
    <s v="N/A"/>
    <n v="0"/>
    <n v="0"/>
    <n v="0"/>
    <n v="0"/>
    <n v="0"/>
    <n v="0"/>
    <n v="0"/>
    <n v="0"/>
    <n v="0"/>
    <n v="-80593"/>
    <n v="0"/>
    <n v="0"/>
    <n v="0"/>
    <s v="HOUSING OPPORTUNITY FUND"/>
    <s v="HOF OPER BUS TICKET ADMIN"/>
    <s v="OTHER HOF-ADMIN"/>
    <s v="Default"/>
  </r>
  <r>
    <x v="1"/>
    <s v="1121119"/>
    <s v="351202"/>
    <x v="38"/>
    <s v="5592000"/>
    <n v="2015"/>
    <x v="3"/>
    <x v="38"/>
    <n v="0"/>
    <n v="0"/>
    <n v="56365.47"/>
    <n v="0"/>
    <n v="-56365.47"/>
    <s v="N/A"/>
    <n v="3770.55"/>
    <n v="4146.22"/>
    <n v="5563.7"/>
    <n v="3003.79"/>
    <n v="2980.7400000000002"/>
    <n v="5688.71"/>
    <n v="8204.2100000000009"/>
    <n v="4769.57"/>
    <n v="5336.29"/>
    <n v="4880.29"/>
    <n v="4114.1400000000003"/>
    <n v="3907.26"/>
    <n v="0"/>
    <s v="HOUSING OPPORTUNITY FUND"/>
    <s v="HOF OPER BUS TICKET ADMIN"/>
    <s v="OTHER HOF-ADMIN"/>
    <s v="HOUSING AND COMMUNITY SERVICES"/>
  </r>
  <r>
    <x v="1"/>
    <s v="1121119"/>
    <s v="351202"/>
    <x v="38"/>
    <s v="5595000"/>
    <n v="2015"/>
    <x v="3"/>
    <x v="38"/>
    <n v="0"/>
    <n v="0"/>
    <n v="0"/>
    <n v="0"/>
    <n v="0"/>
    <s v="N/A"/>
    <n v="0"/>
    <n v="0"/>
    <n v="0"/>
    <n v="0"/>
    <n v="0"/>
    <n v="0"/>
    <n v="0"/>
    <n v="0"/>
    <n v="0"/>
    <n v="0"/>
    <n v="0"/>
    <n v="0"/>
    <n v="0"/>
    <s v="HOUSING OPPORTUNITY FUND"/>
    <s v="HOF OPER BUS TICKET ADMIN"/>
    <s v="OTHER HOF-ADMIN"/>
    <s v="FACILITIES MAINTENANCE AND OPERATIONS"/>
  </r>
  <r>
    <x v="1"/>
    <s v="1121119"/>
    <s v="351202"/>
    <x v="105"/>
    <s v="5592000"/>
    <n v="2015"/>
    <x v="3"/>
    <x v="105"/>
    <n v="0"/>
    <n v="0"/>
    <n v="1040.6100000000001"/>
    <n v="0"/>
    <n v="-1040.6100000000001"/>
    <s v="N/A"/>
    <n v="62.440000000000005"/>
    <n v="0"/>
    <n v="0"/>
    <n v="374.62"/>
    <n v="83.24"/>
    <n v="0"/>
    <n v="270.56"/>
    <n v="166.5"/>
    <n v="83.25"/>
    <n v="0"/>
    <n v="0"/>
    <n v="0"/>
    <n v="0"/>
    <s v="HOUSING OPPORTUNITY FUND"/>
    <s v="HOF OPER BUS TICKET ADMIN"/>
    <s v="OTHER HOF-ADMIN"/>
    <s v="HOUSING AND COMMUNITY SERVICES"/>
  </r>
  <r>
    <x v="1"/>
    <s v="1121119"/>
    <s v="351202"/>
    <x v="105"/>
    <s v="5595000"/>
    <n v="2015"/>
    <x v="3"/>
    <x v="105"/>
    <n v="0"/>
    <n v="0"/>
    <n v="0"/>
    <n v="0"/>
    <n v="0"/>
    <s v="N/A"/>
    <n v="0"/>
    <n v="0"/>
    <n v="0"/>
    <n v="0"/>
    <n v="0"/>
    <n v="0"/>
    <n v="0"/>
    <n v="0"/>
    <n v="0"/>
    <n v="0"/>
    <n v="0"/>
    <n v="0"/>
    <n v="0"/>
    <s v="HOUSING OPPORTUNITY FUND"/>
    <s v="HOF OPER BUS TICKET ADMIN"/>
    <s v="OTHER HOF-ADMIN"/>
    <s v="FACILITIES MAINTENANCE AND OPERATIONS"/>
  </r>
  <r>
    <x v="1"/>
    <s v="1121119"/>
    <s v="351202"/>
    <x v="70"/>
    <s v="5592000"/>
    <n v="2015"/>
    <x v="3"/>
    <x v="70"/>
    <n v="0"/>
    <n v="0"/>
    <n v="14212.85"/>
    <n v="0"/>
    <n v="-14212.85"/>
    <s v="N/A"/>
    <n v="0"/>
    <n v="0"/>
    <n v="2614.7600000000002"/>
    <n v="803.62"/>
    <n v="0"/>
    <n v="2243.4900000000002"/>
    <n v="0"/>
    <n v="0"/>
    <n v="3003.08"/>
    <n v="3401.7200000000003"/>
    <n v="0"/>
    <n v="2146.1799999999998"/>
    <n v="0"/>
    <s v="HOUSING OPPORTUNITY FUND"/>
    <s v="HOF OPER BUS TICKET ADMIN"/>
    <s v="OTHER HOF-ADMIN"/>
    <s v="HOUSING AND COMMUNITY SERVICES"/>
  </r>
  <r>
    <x v="1"/>
    <s v="1121119"/>
    <s v="351202"/>
    <x v="70"/>
    <s v="5595000"/>
    <n v="2015"/>
    <x v="3"/>
    <x v="70"/>
    <n v="0"/>
    <n v="0"/>
    <n v="0"/>
    <n v="0"/>
    <n v="0"/>
    <s v="N/A"/>
    <n v="0"/>
    <n v="0"/>
    <n v="0"/>
    <n v="0"/>
    <n v="0"/>
    <n v="0"/>
    <n v="0"/>
    <n v="0"/>
    <n v="0"/>
    <n v="0"/>
    <n v="0"/>
    <n v="0"/>
    <n v="0"/>
    <s v="HOUSING OPPORTUNITY FUND"/>
    <s v="HOF OPER BUS TICKET ADMIN"/>
    <s v="OTHER HOF-ADMIN"/>
    <s v="FACILITIES MAINTENANCE AND OPERATIONS"/>
  </r>
  <r>
    <x v="1"/>
    <s v="1121119"/>
    <s v="351202"/>
    <x v="71"/>
    <s v="5592000"/>
    <n v="2015"/>
    <x v="3"/>
    <x v="71"/>
    <n v="0"/>
    <n v="0"/>
    <n v="4308.99"/>
    <n v="0"/>
    <n v="-4308.99"/>
    <s v="N/A"/>
    <n v="0"/>
    <n v="0"/>
    <n v="636.05000000000007"/>
    <n v="340.96"/>
    <n v="0"/>
    <n v="638.51"/>
    <n v="0"/>
    <n v="0"/>
    <n v="1104.6000000000001"/>
    <n v="731.15"/>
    <n v="0"/>
    <n v="857.72"/>
    <n v="0"/>
    <s v="HOUSING OPPORTUNITY FUND"/>
    <s v="HOF OPER BUS TICKET ADMIN"/>
    <s v="OTHER HOF-ADMIN"/>
    <s v="HOUSING AND COMMUNITY SERVICES"/>
  </r>
  <r>
    <x v="1"/>
    <s v="1121119"/>
    <s v="351202"/>
    <x v="71"/>
    <s v="5595000"/>
    <n v="2015"/>
    <x v="3"/>
    <x v="71"/>
    <n v="0"/>
    <n v="0"/>
    <n v="0"/>
    <n v="0"/>
    <n v="0"/>
    <s v="N/A"/>
    <n v="0"/>
    <n v="0"/>
    <n v="0"/>
    <n v="0"/>
    <n v="0"/>
    <n v="0"/>
    <n v="0"/>
    <n v="0"/>
    <n v="0"/>
    <n v="0"/>
    <n v="0"/>
    <n v="0"/>
    <n v="0"/>
    <s v="HOUSING OPPORTUNITY FUND"/>
    <s v="HOF OPER BUS TICKET ADMIN"/>
    <s v="OTHER HOF-ADMIN"/>
    <s v="FACILITIES MAINTENANCE AND OPERATIONS"/>
  </r>
  <r>
    <x v="1"/>
    <s v="1121119"/>
    <s v="351202"/>
    <x v="72"/>
    <s v="5592000"/>
    <n v="2015"/>
    <x v="3"/>
    <x v="72"/>
    <n v="0"/>
    <n v="0"/>
    <n v="5985.47"/>
    <n v="0"/>
    <n v="-5985.47"/>
    <s v="N/A"/>
    <n v="0"/>
    <n v="0"/>
    <n v="794.5"/>
    <n v="426.48"/>
    <n v="0"/>
    <n v="789.01"/>
    <n v="0"/>
    <n v="0"/>
    <n v="1597.26"/>
    <n v="1088.1300000000001"/>
    <n v="0"/>
    <n v="1290.0899999999999"/>
    <n v="0"/>
    <s v="HOUSING OPPORTUNITY FUND"/>
    <s v="HOF OPER BUS TICKET ADMIN"/>
    <s v="OTHER HOF-ADMIN"/>
    <s v="HOUSING AND COMMUNITY SERVICES"/>
  </r>
  <r>
    <x v="1"/>
    <s v="1121119"/>
    <s v="351202"/>
    <x v="72"/>
    <s v="5595000"/>
    <n v="2015"/>
    <x v="3"/>
    <x v="72"/>
    <n v="0"/>
    <n v="0"/>
    <n v="0"/>
    <n v="0"/>
    <n v="0"/>
    <s v="N/A"/>
    <n v="0"/>
    <n v="0"/>
    <n v="0"/>
    <n v="0"/>
    <n v="0"/>
    <n v="0"/>
    <n v="0"/>
    <n v="0"/>
    <n v="0"/>
    <n v="0"/>
    <n v="0"/>
    <n v="0"/>
    <n v="0"/>
    <s v="HOUSING OPPORTUNITY FUND"/>
    <s v="HOF OPER BUS TICKET ADMIN"/>
    <s v="OTHER HOF-ADMIN"/>
    <s v="FACILITIES MAINTENANCE AND OPERATIONS"/>
  </r>
  <r>
    <x v="1"/>
    <s v="1121119"/>
    <s v="351202"/>
    <x v="153"/>
    <s v="5592000"/>
    <n v="2015"/>
    <x v="3"/>
    <x v="152"/>
    <n v="0"/>
    <n v="0"/>
    <n v="143.83000000000001"/>
    <n v="0"/>
    <n v="-143.83000000000001"/>
    <s v="N/A"/>
    <n v="0"/>
    <n v="62.440000000000005"/>
    <n v="0"/>
    <n v="0"/>
    <n v="0"/>
    <n v="0"/>
    <n v="0"/>
    <n v="0"/>
    <n v="0"/>
    <n v="0"/>
    <n v="0"/>
    <n v="81.39"/>
    <n v="0"/>
    <s v="HOUSING OPPORTUNITY FUND"/>
    <s v="HOF OPER BUS TICKET ADMIN"/>
    <s v="OTHER HOF-ADMIN"/>
    <s v="HOUSING AND COMMUNITY SERVICES"/>
  </r>
  <r>
    <x v="1"/>
    <s v="1121119"/>
    <s v="351202"/>
    <x v="153"/>
    <s v="5595000"/>
    <n v="2015"/>
    <x v="3"/>
    <x v="152"/>
    <n v="0"/>
    <n v="0"/>
    <n v="0"/>
    <n v="0"/>
    <n v="0"/>
    <s v="N/A"/>
    <n v="0"/>
    <n v="0"/>
    <n v="0"/>
    <n v="0"/>
    <n v="0"/>
    <n v="0"/>
    <n v="0"/>
    <n v="0"/>
    <n v="0"/>
    <n v="0"/>
    <n v="0"/>
    <n v="0"/>
    <n v="0"/>
    <s v="HOUSING OPPORTUNITY FUND"/>
    <s v="HOF OPER BUS TICKET ADMIN"/>
    <s v="OTHER HOF-ADMIN"/>
    <s v="FACILITIES MAINTENANCE AND OPERATIONS"/>
  </r>
  <r>
    <x v="1"/>
    <s v="1121119"/>
    <s v="351202"/>
    <x v="108"/>
    <s v="5592000"/>
    <n v="2015"/>
    <x v="3"/>
    <x v="108"/>
    <n v="0"/>
    <n v="0"/>
    <n v="0"/>
    <n v="0"/>
    <n v="0"/>
    <s v="N/A"/>
    <n v="0"/>
    <n v="0"/>
    <n v="0"/>
    <n v="0"/>
    <n v="0"/>
    <n v="0"/>
    <n v="0"/>
    <n v="0"/>
    <n v="0"/>
    <n v="0"/>
    <n v="0"/>
    <n v="0"/>
    <n v="0"/>
    <s v="HOUSING OPPORTUNITY FUND"/>
    <s v="HOF OPER BUS TICKET ADMIN"/>
    <s v="OTHER HOF-ADMIN"/>
    <s v="HOUSING AND COMMUNITY SERVICES"/>
  </r>
  <r>
    <x v="1"/>
    <s v="1121119"/>
    <s v="351202"/>
    <x v="108"/>
    <s v="5595000"/>
    <n v="2015"/>
    <x v="3"/>
    <x v="108"/>
    <n v="0"/>
    <n v="0"/>
    <n v="0"/>
    <n v="0"/>
    <n v="0"/>
    <s v="N/A"/>
    <n v="0"/>
    <n v="0"/>
    <n v="0"/>
    <n v="0"/>
    <n v="0"/>
    <n v="0"/>
    <n v="0"/>
    <n v="0"/>
    <n v="0"/>
    <n v="0"/>
    <n v="0"/>
    <n v="0"/>
    <n v="0"/>
    <s v="HOUSING OPPORTUNITY FUND"/>
    <s v="HOF OPER BUS TICKET ADMIN"/>
    <s v="OTHER HOF-ADMIN"/>
    <s v="FACILITIES MAINTENANCE AND OPERATIONS"/>
  </r>
  <r>
    <x v="1"/>
    <s v="1121119"/>
    <s v="351202"/>
    <x v="137"/>
    <s v="5595000"/>
    <n v="2015"/>
    <x v="3"/>
    <x v="137"/>
    <n v="0"/>
    <n v="0"/>
    <n v="0"/>
    <n v="0"/>
    <n v="0"/>
    <s v="N/A"/>
    <n v="0"/>
    <n v="0"/>
    <n v="0"/>
    <n v="0"/>
    <n v="0"/>
    <n v="0"/>
    <n v="0"/>
    <n v="0"/>
    <n v="0"/>
    <n v="0"/>
    <n v="0"/>
    <n v="0"/>
    <n v="0"/>
    <s v="HOUSING OPPORTUNITY FUND"/>
    <s v="HOF OPER BUS TICKET ADMIN"/>
    <s v="OTHER HOF-ADMIN"/>
    <s v="FACILITIES MAINTENANCE AND OPERATIONS"/>
  </r>
  <r>
    <x v="1"/>
    <s v="1121119"/>
    <s v="351202"/>
    <x v="156"/>
    <s v="5595000"/>
    <n v="2015"/>
    <x v="3"/>
    <x v="155"/>
    <n v="0"/>
    <n v="0"/>
    <n v="0"/>
    <n v="0"/>
    <n v="0"/>
    <s v="N/A"/>
    <n v="0"/>
    <n v="0"/>
    <n v="0"/>
    <n v="0"/>
    <n v="0"/>
    <n v="0"/>
    <n v="0"/>
    <n v="0"/>
    <n v="0"/>
    <n v="0"/>
    <n v="0"/>
    <n v="0"/>
    <n v="0"/>
    <s v="HOUSING OPPORTUNITY FUND"/>
    <s v="HOF OPER BUS TICKET ADMIN"/>
    <s v="OTHER HOF-ADMIN"/>
    <s v="FACILITIES MAINTENANCE AND OPERATIONS"/>
  </r>
  <r>
    <x v="1"/>
    <s v="1121119"/>
    <s v="351202"/>
    <x v="132"/>
    <s v="5592000"/>
    <n v="2015"/>
    <x v="3"/>
    <x v="132"/>
    <n v="0"/>
    <n v="0"/>
    <n v="60.17"/>
    <n v="0"/>
    <n v="-60.17"/>
    <s v="N/A"/>
    <n v="0"/>
    <n v="0"/>
    <n v="0"/>
    <n v="60.17"/>
    <n v="0"/>
    <n v="0"/>
    <n v="0"/>
    <n v="0"/>
    <n v="0"/>
    <n v="0"/>
    <n v="0"/>
    <n v="0"/>
    <n v="0"/>
    <s v="HOUSING OPPORTUNITY FUND"/>
    <s v="HOF OPER BUS TICKET ADMIN"/>
    <s v="OTHER HOF-ADMIN"/>
    <s v="HOUSING AND COMMUNITY SERVICES"/>
  </r>
  <r>
    <x v="1"/>
    <s v="1121119"/>
    <s v="351202"/>
    <x v="42"/>
    <s v="5592000"/>
    <n v="2015"/>
    <x v="3"/>
    <x v="42"/>
    <n v="0"/>
    <n v="0"/>
    <n v="914"/>
    <n v="0"/>
    <n v="-914"/>
    <s v="N/A"/>
    <n v="32"/>
    <n v="0"/>
    <n v="0"/>
    <n v="0"/>
    <n v="189"/>
    <n v="0"/>
    <n v="112"/>
    <n v="63"/>
    <n v="193"/>
    <n v="62"/>
    <n v="108"/>
    <n v="155"/>
    <n v="0"/>
    <s v="HOUSING OPPORTUNITY FUND"/>
    <s v="HOF OPER BUS TICKET ADMIN"/>
    <s v="OTHER HOF-ADMIN"/>
    <s v="HOUSING AND COMMUNITY SERVICES"/>
  </r>
  <r>
    <x v="1"/>
    <s v="1121119"/>
    <s v="351202"/>
    <x v="42"/>
    <s v="5595000"/>
    <n v="2015"/>
    <x v="3"/>
    <x v="42"/>
    <n v="0"/>
    <n v="0"/>
    <n v="0"/>
    <n v="0"/>
    <n v="0"/>
    <s v="N/A"/>
    <n v="0"/>
    <n v="0"/>
    <n v="0"/>
    <n v="0"/>
    <n v="0"/>
    <n v="0"/>
    <n v="0"/>
    <n v="0"/>
    <n v="0"/>
    <n v="0"/>
    <n v="0"/>
    <n v="0"/>
    <n v="0"/>
    <s v="HOUSING OPPORTUNITY FUND"/>
    <s v="HOF OPER BUS TICKET ADMIN"/>
    <s v="OTHER HOF-ADMIN"/>
    <s v="FACILITIES MAINTENANCE AND OPERATIONS"/>
  </r>
  <r>
    <x v="1"/>
    <s v="1121119"/>
    <s v="351202"/>
    <x v="82"/>
    <s v="5592000"/>
    <n v="2015"/>
    <x v="3"/>
    <x v="82"/>
    <n v="0"/>
    <n v="0"/>
    <n v="23.6"/>
    <n v="0"/>
    <n v="-23.6"/>
    <s v="N/A"/>
    <n v="0"/>
    <n v="0"/>
    <n v="0"/>
    <n v="8.49"/>
    <n v="0"/>
    <n v="5.64"/>
    <n v="0"/>
    <n v="0"/>
    <n v="2.7800000000000002"/>
    <n v="6.69"/>
    <n v="0"/>
    <n v="0"/>
    <n v="0"/>
    <s v="HOUSING OPPORTUNITY FUND"/>
    <s v="HOF OPER BUS TICKET ADMIN"/>
    <s v="OTHER HOF-ADMIN"/>
    <s v="HOUSING AND COMMUNITY SERVICES"/>
  </r>
  <r>
    <x v="1"/>
    <s v="1121119"/>
    <s v="351202"/>
    <x v="84"/>
    <s v="5592000"/>
    <n v="2015"/>
    <x v="3"/>
    <x v="84"/>
    <n v="0"/>
    <n v="0"/>
    <n v="691.12"/>
    <n v="0"/>
    <n v="-691.12"/>
    <s v="N/A"/>
    <n v="0"/>
    <n v="0"/>
    <n v="0"/>
    <n v="382.40000000000003"/>
    <n v="0"/>
    <n v="0"/>
    <n v="0"/>
    <n v="0"/>
    <n v="0"/>
    <n v="308.72000000000003"/>
    <n v="0"/>
    <n v="0"/>
    <n v="0"/>
    <s v="HOUSING OPPORTUNITY FUND"/>
    <s v="HOF OPER BUS TICKET ADMIN"/>
    <s v="OTHER HOF-ADMIN"/>
    <s v="HOUSING AND COMMUNITY SERVICES"/>
  </r>
  <r>
    <x v="1"/>
    <s v="1121119"/>
    <s v="351202"/>
    <x v="85"/>
    <s v="5592000"/>
    <n v="2015"/>
    <x v="3"/>
    <x v="85"/>
    <n v="0"/>
    <n v="0"/>
    <n v="5800.53"/>
    <n v="0"/>
    <n v="-5800.53"/>
    <s v="N/A"/>
    <n v="0"/>
    <n v="0"/>
    <n v="0"/>
    <n v="2069.4900000000002"/>
    <n v="0"/>
    <n v="0"/>
    <n v="0"/>
    <n v="0"/>
    <n v="2060.2400000000002"/>
    <n v="1670.8"/>
    <n v="0"/>
    <n v="0"/>
    <n v="0"/>
    <s v="HOUSING OPPORTUNITY FUND"/>
    <s v="HOF OPER BUS TICKET ADMIN"/>
    <s v="OTHER HOF-ADMIN"/>
    <s v="HOUSING AND COMMUNITY SERVICES"/>
  </r>
  <r>
    <x v="1"/>
    <s v="1121119"/>
    <s v="351202"/>
    <x v="86"/>
    <s v="5592000"/>
    <n v="2015"/>
    <x v="3"/>
    <x v="86"/>
    <n v="0"/>
    <n v="0"/>
    <n v="1111.93"/>
    <n v="0"/>
    <n v="-1111.93"/>
    <s v="N/A"/>
    <n v="0"/>
    <n v="0"/>
    <n v="0"/>
    <n v="557.21"/>
    <n v="0"/>
    <n v="554.72"/>
    <n v="0"/>
    <n v="0"/>
    <n v="0"/>
    <n v="0"/>
    <n v="0"/>
    <n v="0"/>
    <n v="0"/>
    <s v="HOUSING OPPORTUNITY FUND"/>
    <s v="HOF OPER BUS TICKET ADMIN"/>
    <s v="OTHER HOF-ADMIN"/>
    <s v="HOUSING AND COMMUNITY SERVICES"/>
  </r>
  <r>
    <x v="1"/>
    <s v="1121119"/>
    <s v="351202"/>
    <x v="87"/>
    <s v="5592000"/>
    <n v="2015"/>
    <x v="3"/>
    <x v="87"/>
    <n v="0"/>
    <n v="0"/>
    <n v="4091.94"/>
    <n v="0"/>
    <n v="-4091.94"/>
    <s v="N/A"/>
    <n v="0"/>
    <n v="0"/>
    <n v="0"/>
    <n v="2264.06"/>
    <n v="0"/>
    <n v="0"/>
    <n v="0"/>
    <n v="0"/>
    <n v="0"/>
    <n v="1827.88"/>
    <n v="0"/>
    <n v="0"/>
    <n v="0"/>
    <s v="HOUSING OPPORTUNITY FUND"/>
    <s v="HOF OPER BUS TICKET ADMIN"/>
    <s v="OTHER HOF-ADMIN"/>
    <s v="HOUSING AND COMMUNITY SERVICES"/>
  </r>
  <r>
    <x v="1"/>
    <s v="1121119"/>
    <s v="351202"/>
    <x v="88"/>
    <s v="5592000"/>
    <n v="2015"/>
    <x v="3"/>
    <x v="88"/>
    <n v="0"/>
    <n v="0"/>
    <n v="608.55000000000007"/>
    <n v="0"/>
    <n v="-608.55000000000007"/>
    <s v="N/A"/>
    <n v="0"/>
    <n v="0"/>
    <n v="0"/>
    <n v="607.66"/>
    <n v="0"/>
    <n v="0.89"/>
    <n v="0"/>
    <n v="0"/>
    <n v="0"/>
    <n v="0"/>
    <n v="0"/>
    <n v="0"/>
    <n v="0"/>
    <s v="HOUSING OPPORTUNITY FUND"/>
    <s v="HOF OPER BUS TICKET ADMIN"/>
    <s v="OTHER HOF-ADMIN"/>
    <s v="HOUSING AND COMMUNITY SERVICES"/>
  </r>
  <r>
    <x v="1"/>
    <s v="1121119"/>
    <s v="351202"/>
    <x v="89"/>
    <s v="5592000"/>
    <n v="2015"/>
    <x v="3"/>
    <x v="89"/>
    <n v="0"/>
    <n v="0"/>
    <n v="488.05"/>
    <n v="0"/>
    <n v="-488.05"/>
    <s v="N/A"/>
    <n v="0"/>
    <n v="0"/>
    <n v="0"/>
    <n v="180.17000000000002"/>
    <n v="0"/>
    <n v="89.68"/>
    <n v="0"/>
    <n v="0"/>
    <n v="0"/>
    <n v="218.20000000000002"/>
    <n v="0"/>
    <n v="0"/>
    <n v="0"/>
    <s v="HOUSING OPPORTUNITY FUND"/>
    <s v="HOF OPER BUS TICKET ADMIN"/>
    <s v="OTHER HOF-ADMIN"/>
    <s v="HOUSING AND COMMUNITY SERVICES"/>
  </r>
  <r>
    <x v="1"/>
    <s v="1121119"/>
    <s v="351202"/>
    <x v="90"/>
    <s v="5592000"/>
    <n v="2015"/>
    <x v="3"/>
    <x v="90"/>
    <n v="0"/>
    <n v="0"/>
    <n v="12.98"/>
    <n v="0"/>
    <n v="-12.98"/>
    <s v="N/A"/>
    <n v="0"/>
    <n v="0"/>
    <n v="0"/>
    <n v="7.18"/>
    <n v="0"/>
    <n v="0"/>
    <n v="0"/>
    <n v="0"/>
    <n v="0"/>
    <n v="5.8"/>
    <n v="0"/>
    <n v="0"/>
    <n v="0"/>
    <s v="HOUSING OPPORTUNITY FUND"/>
    <s v="HOF OPER BUS TICKET ADMIN"/>
    <s v="OTHER HOF-ADMIN"/>
    <s v="HOUSING AND COMMUNITY SERVICES"/>
  </r>
  <r>
    <x v="1"/>
    <s v="1121119"/>
    <s v="351202"/>
    <x v="92"/>
    <s v="5592000"/>
    <n v="2015"/>
    <x v="3"/>
    <x v="92"/>
    <n v="0"/>
    <n v="0"/>
    <n v="18.36"/>
    <n v="0"/>
    <n v="-18.36"/>
    <s v="N/A"/>
    <n v="0"/>
    <n v="0"/>
    <n v="0"/>
    <n v="10.16"/>
    <n v="0"/>
    <n v="0"/>
    <n v="0"/>
    <n v="0"/>
    <n v="0"/>
    <n v="8.1999999999999993"/>
    <n v="0"/>
    <n v="0"/>
    <n v="0"/>
    <s v="HOUSING OPPORTUNITY FUND"/>
    <s v="HOF OPER BUS TICKET ADMIN"/>
    <s v="OTHER HOF-ADMIN"/>
    <s v="HOUSING AND COMMUNITY SERVICES"/>
  </r>
  <r>
    <x v="1"/>
    <s v="1121119"/>
    <s v="351202"/>
    <x v="47"/>
    <s v="5592000"/>
    <n v="2015"/>
    <x v="3"/>
    <x v="47"/>
    <n v="0"/>
    <n v="0"/>
    <n v="1037.73"/>
    <n v="0"/>
    <n v="-1037.73"/>
    <s v="N/A"/>
    <n v="0"/>
    <n v="0"/>
    <n v="0"/>
    <n v="574.18000000000006"/>
    <n v="0"/>
    <n v="0"/>
    <n v="0"/>
    <n v="0"/>
    <n v="0"/>
    <n v="463.55"/>
    <n v="0"/>
    <n v="0"/>
    <n v="0"/>
    <s v="HOUSING OPPORTUNITY FUND"/>
    <s v="HOF OPER BUS TICKET ADMIN"/>
    <s v="OTHER HOF-ADMIN"/>
    <s v="HOUSING AND COMMUNITY SERVICES"/>
  </r>
  <r>
    <x v="1"/>
    <s v="1121119"/>
    <s v="351202"/>
    <x v="48"/>
    <s v="5592000"/>
    <n v="2015"/>
    <x v="3"/>
    <x v="48"/>
    <n v="0"/>
    <n v="0"/>
    <n v="1042.04"/>
    <n v="0"/>
    <n v="-1042.04"/>
    <s v="N/A"/>
    <n v="0"/>
    <n v="0"/>
    <n v="0"/>
    <n v="371.78000000000003"/>
    <n v="0"/>
    <n v="370.11"/>
    <n v="0"/>
    <n v="0"/>
    <n v="0"/>
    <n v="300.15000000000003"/>
    <n v="0"/>
    <n v="0"/>
    <n v="0"/>
    <s v="HOUSING OPPORTUNITY FUND"/>
    <s v="HOF OPER BUS TICKET ADMIN"/>
    <s v="OTHER HOF-ADMIN"/>
    <s v="HOUSING AND COMMUNITY SERVICES"/>
  </r>
  <r>
    <x v="1"/>
    <s v="1121119"/>
    <s v="351202"/>
    <x v="49"/>
    <s v="5592000"/>
    <n v="2015"/>
    <x v="3"/>
    <x v="49"/>
    <n v="0"/>
    <n v="0"/>
    <n v="222.56"/>
    <n v="0"/>
    <n v="-222.56"/>
    <s v="N/A"/>
    <n v="0"/>
    <n v="0"/>
    <n v="0"/>
    <n v="123.14"/>
    <n v="0"/>
    <n v="0"/>
    <n v="0"/>
    <n v="0"/>
    <n v="0"/>
    <n v="99.42"/>
    <n v="0"/>
    <n v="0"/>
    <n v="0"/>
    <s v="HOUSING OPPORTUNITY FUND"/>
    <s v="HOF OPER BUS TICKET ADMIN"/>
    <s v="OTHER HOF-ADMIN"/>
    <s v="HOUSING AND COMMUNITY SERVICES"/>
  </r>
  <r>
    <x v="1"/>
    <s v="1121119"/>
    <s v="351202"/>
    <x v="50"/>
    <s v="5592000"/>
    <n v="2015"/>
    <x v="3"/>
    <x v="50"/>
    <n v="0"/>
    <n v="0"/>
    <n v="44.86"/>
    <n v="0"/>
    <n v="-44.86"/>
    <s v="N/A"/>
    <n v="0"/>
    <n v="0"/>
    <n v="0"/>
    <n v="24.82"/>
    <n v="0"/>
    <n v="0"/>
    <n v="0"/>
    <n v="0"/>
    <n v="0"/>
    <n v="20.04"/>
    <n v="0"/>
    <n v="0"/>
    <n v="0"/>
    <s v="HOUSING OPPORTUNITY FUND"/>
    <s v="HOF OPER BUS TICKET ADMIN"/>
    <s v="OTHER HOF-ADMIN"/>
    <s v="HOUSING AND COMMUNITY SERVICES"/>
  </r>
  <r>
    <x v="1"/>
    <s v="1121119"/>
    <s v="351202"/>
    <x v="93"/>
    <s v="5592000"/>
    <n v="2015"/>
    <x v="3"/>
    <x v="93"/>
    <n v="0"/>
    <n v="0"/>
    <n v="677.62"/>
    <n v="0"/>
    <n v="-677.62"/>
    <s v="N/A"/>
    <n v="0"/>
    <n v="0"/>
    <n v="0"/>
    <n v="244.49"/>
    <n v="0"/>
    <n v="162.26"/>
    <n v="0"/>
    <n v="0"/>
    <n v="79.59"/>
    <n v="191.28"/>
    <n v="0"/>
    <n v="0"/>
    <n v="0"/>
    <s v="HOUSING OPPORTUNITY FUND"/>
    <s v="HOF OPER BUS TICKET ADMIN"/>
    <s v="OTHER HOF-ADMIN"/>
    <s v="HOUSING AND COMMUNITY SERVICES"/>
  </r>
  <r>
    <x v="1"/>
    <s v="1121119"/>
    <s v="351202"/>
    <x v="109"/>
    <s v="5592000"/>
    <n v="2015"/>
    <x v="3"/>
    <x v="109"/>
    <n v="0"/>
    <n v="0"/>
    <n v="586.25"/>
    <n v="0"/>
    <n v="-586.25"/>
    <s v="N/A"/>
    <n v="0"/>
    <n v="0"/>
    <n v="0"/>
    <n v="324.37"/>
    <n v="0"/>
    <n v="0"/>
    <n v="0"/>
    <n v="0"/>
    <n v="0"/>
    <n v="261.88"/>
    <n v="0"/>
    <n v="0"/>
    <n v="0"/>
    <s v="HOUSING OPPORTUNITY FUND"/>
    <s v="HOF OPER BUS TICKET ADMIN"/>
    <s v="OTHER HOF-ADMIN"/>
    <s v="HOUSING AND COMMUNITY SERVICES"/>
  </r>
  <r>
    <x v="1"/>
    <s v="1121119"/>
    <s v="351202"/>
    <x v="100"/>
    <s v="5592000"/>
    <n v="2015"/>
    <x v="3"/>
    <x v="100"/>
    <n v="0"/>
    <n v="0"/>
    <n v="92.72"/>
    <n v="0"/>
    <n v="-92.72"/>
    <s v="N/A"/>
    <n v="0"/>
    <n v="0"/>
    <n v="0"/>
    <n v="51.300000000000004"/>
    <n v="0"/>
    <n v="0"/>
    <n v="0"/>
    <n v="0"/>
    <n v="0"/>
    <n v="41.42"/>
    <n v="0"/>
    <n v="0"/>
    <n v="0"/>
    <s v="HOUSING OPPORTUNITY FUND"/>
    <s v="HOF OPER BUS TICKET ADMIN"/>
    <s v="OTHER HOF-ADMIN"/>
    <s v="HOUSING AND COMMUNITY SERVICES"/>
  </r>
  <r>
    <x v="1"/>
    <s v="1121119"/>
    <s v="351202"/>
    <x v="110"/>
    <s v="5592000"/>
    <n v="2015"/>
    <x v="3"/>
    <x v="110"/>
    <n v="0"/>
    <n v="0"/>
    <n v="0"/>
    <n v="0"/>
    <n v="0"/>
    <s v="N/A"/>
    <n v="0"/>
    <n v="0"/>
    <n v="0"/>
    <n v="0"/>
    <n v="0"/>
    <n v="0"/>
    <n v="0"/>
    <n v="0"/>
    <n v="0"/>
    <n v="0"/>
    <n v="0"/>
    <n v="0"/>
    <n v="0"/>
    <s v="HOUSING OPPORTUNITY FUND"/>
    <s v="HOF OPER BUS TICKET ADMIN"/>
    <s v="OTHER HOF-ADMIN"/>
    <s v="HOUSING AND COMMUNITY SERVICES"/>
  </r>
  <r>
    <x v="1"/>
    <s v="1121119"/>
    <s v="351202"/>
    <x v="110"/>
    <s v="5595000"/>
    <n v="2015"/>
    <x v="3"/>
    <x v="110"/>
    <n v="0"/>
    <n v="0"/>
    <n v="0"/>
    <n v="0"/>
    <n v="0"/>
    <s v="N/A"/>
    <n v="0"/>
    <n v="0"/>
    <n v="0"/>
    <n v="0"/>
    <n v="0"/>
    <n v="0"/>
    <n v="0"/>
    <n v="0"/>
    <n v="0"/>
    <n v="0"/>
    <n v="0"/>
    <n v="0"/>
    <n v="0"/>
    <s v="HOUSING OPPORTUNITY FUND"/>
    <s v="HOF OPER BUS TICKET ADMIN"/>
    <s v="OTHER HOF-ADMIN"/>
    <s v="FACILITIES MAINTENANCE AND OPERATIONS"/>
  </r>
  <r>
    <x v="1"/>
    <s v="1121163"/>
    <s v="000000"/>
    <x v="6"/>
    <s v="0000000"/>
    <n v="2015"/>
    <x v="0"/>
    <x v="6"/>
    <n v="0"/>
    <n v="0"/>
    <n v="0"/>
    <n v="0"/>
    <n v="0"/>
    <s v="N/A"/>
    <n v="0"/>
    <n v="0"/>
    <n v="0"/>
    <n v="0"/>
    <n v="0"/>
    <n v="0"/>
    <n v="0"/>
    <n v="0"/>
    <n v="0"/>
    <n v="0"/>
    <n v="0"/>
    <n v="0"/>
    <n v="0"/>
    <s v="HOUSING OPPORTUNITY FUND"/>
    <s v="HOF OPER CHG SOC INCENTIVE"/>
    <s v="DEFAULT"/>
    <s v="Default"/>
  </r>
  <r>
    <x v="1"/>
    <s v="1121163"/>
    <s v="000000"/>
    <x v="9"/>
    <s v="0000000"/>
    <n v="2015"/>
    <x v="0"/>
    <x v="9"/>
    <n v="0"/>
    <n v="0"/>
    <n v="-12264"/>
    <n v="0"/>
    <n v="12264"/>
    <s v="N/A"/>
    <n v="0"/>
    <n v="0"/>
    <n v="0"/>
    <n v="0"/>
    <n v="0"/>
    <n v="0"/>
    <n v="-12264"/>
    <n v="0"/>
    <n v="0"/>
    <n v="0"/>
    <n v="0"/>
    <n v="0"/>
    <n v="0"/>
    <s v="HOUSING OPPORTUNITY FUND"/>
    <s v="HOF OPER CHG SOC INCENTIVE"/>
    <s v="DEFAULT"/>
    <s v="Default"/>
  </r>
  <r>
    <x v="1"/>
    <s v="1121163"/>
    <s v="000000"/>
    <x v="29"/>
    <s v="0000000"/>
    <n v="2015"/>
    <x v="1"/>
    <x v="29"/>
    <n v="0"/>
    <n v="0"/>
    <n v="12264"/>
    <n v="0"/>
    <n v="-12264"/>
    <s v="N/A"/>
    <n v="0"/>
    <n v="0"/>
    <n v="0"/>
    <n v="0"/>
    <n v="0"/>
    <n v="0"/>
    <n v="12264"/>
    <n v="0"/>
    <n v="0"/>
    <n v="0"/>
    <n v="0"/>
    <n v="0"/>
    <n v="0"/>
    <s v="HOUSING OPPORTUNITY FUND"/>
    <s v="HOF OPER CHG SOC INCENTIVE"/>
    <s v="DEFAULT"/>
    <s v="Default"/>
  </r>
  <r>
    <x v="1"/>
    <s v="1121163"/>
    <s v="351120"/>
    <x v="192"/>
    <s v="0000000"/>
    <n v="2015"/>
    <x v="4"/>
    <x v="191"/>
    <n v="0"/>
    <n v="0"/>
    <n v="0"/>
    <n v="0"/>
    <n v="0"/>
    <s v="N/A"/>
    <n v="0"/>
    <n v="0"/>
    <n v="0"/>
    <n v="0"/>
    <n v="0"/>
    <n v="0"/>
    <n v="0"/>
    <n v="0"/>
    <n v="0"/>
    <n v="0"/>
    <n v="0"/>
    <n v="0"/>
    <n v="0"/>
    <s v="HOUSING OPPORTUNITY FUND"/>
    <s v="HOF OPER CHG SOC INCENTIVE"/>
    <s v="CONSLDTD ST HMLSS BLK GRN"/>
    <s v="Default"/>
  </r>
  <r>
    <x v="1"/>
    <s v="1121163"/>
    <s v="351120"/>
    <x v="112"/>
    <s v="0000000"/>
    <n v="2015"/>
    <x v="3"/>
    <x v="112"/>
    <n v="0"/>
    <n v="0"/>
    <n v="0"/>
    <n v="0"/>
    <n v="0"/>
    <s v="N/A"/>
    <n v="0"/>
    <n v="0"/>
    <n v="0"/>
    <n v="0"/>
    <n v="0"/>
    <n v="0"/>
    <n v="0"/>
    <n v="0"/>
    <n v="0"/>
    <n v="0"/>
    <n v="0"/>
    <n v="0"/>
    <n v="0"/>
    <s v="HOUSING OPPORTUNITY FUND"/>
    <s v="HOF OPER CHG SOC INCENTIVE"/>
    <s v="CONSLDTD ST HMLSS BLK GRN"/>
    <s v="Default"/>
  </r>
  <r>
    <x v="1"/>
    <s v="1121163"/>
    <s v="351120"/>
    <x v="112"/>
    <s v="5595000"/>
    <n v="2015"/>
    <x v="3"/>
    <x v="112"/>
    <n v="0"/>
    <n v="0"/>
    <n v="0"/>
    <n v="0"/>
    <n v="0"/>
    <s v="N/A"/>
    <n v="0"/>
    <n v="0"/>
    <n v="0"/>
    <n v="0"/>
    <n v="0"/>
    <n v="0"/>
    <n v="0"/>
    <n v="0"/>
    <n v="0"/>
    <n v="0"/>
    <n v="0"/>
    <n v="0"/>
    <n v="0"/>
    <s v="HOUSING OPPORTUNITY FUND"/>
    <s v="HOF OPER CHG SOC INCENTIVE"/>
    <s v="CONSLDTD ST HMLSS BLK GRN"/>
    <s v="FACILITIES MAINTENANCE AND OPERATIONS"/>
  </r>
  <r>
    <x v="1"/>
    <s v="1121180"/>
    <s v="351022"/>
    <x v="112"/>
    <s v="5595000"/>
    <n v="2015"/>
    <x v="3"/>
    <x v="112"/>
    <n v="0"/>
    <n v="0"/>
    <n v="0"/>
    <n v="0"/>
    <n v="0"/>
    <s v="N/A"/>
    <n v="0"/>
    <n v="0"/>
    <n v="0"/>
    <n v="0"/>
    <n v="0"/>
    <n v="0"/>
    <n v="0"/>
    <n v="0"/>
    <n v="0"/>
    <n v="0"/>
    <n v="0"/>
    <n v="0"/>
    <n v="0"/>
    <s v="HOUSING OPPORTUNITY FUND"/>
    <s v="HOF OPER SAFE HABORS DOC FEES"/>
    <s v="HOMELESS HOUSING"/>
    <s v="FACILITIES MAINTENANCE AND OPERATIONS"/>
  </r>
  <r>
    <x v="1"/>
    <s v="1121383"/>
    <s v="000000"/>
    <x v="19"/>
    <s v="0000000"/>
    <n v="2015"/>
    <x v="1"/>
    <x v="19"/>
    <n v="0"/>
    <n v="0"/>
    <n v="0"/>
    <n v="0"/>
    <n v="0"/>
    <s v="N/A"/>
    <n v="0"/>
    <n v="0"/>
    <n v="0"/>
    <n v="0"/>
    <n v="0"/>
    <n v="0"/>
    <n v="0"/>
    <n v="0"/>
    <n v="0"/>
    <n v="0"/>
    <n v="0"/>
    <n v="0"/>
    <n v="0"/>
    <s v="HOUSING OPPORTUNITY FUND"/>
    <s v="HOF OPER GATES ADMINISTRATION"/>
    <s v="DEFAULT"/>
    <s v="Default"/>
  </r>
  <r>
    <x v="1"/>
    <s v="1121383"/>
    <s v="351227"/>
    <x v="38"/>
    <s v="5592000"/>
    <n v="2015"/>
    <x v="3"/>
    <x v="38"/>
    <n v="0"/>
    <n v="0"/>
    <n v="474.09000000000003"/>
    <n v="0"/>
    <n v="-474.09000000000003"/>
    <s v="N/A"/>
    <n v="5843.86"/>
    <n v="1508.91"/>
    <n v="549.20000000000005"/>
    <n v="-3752.86"/>
    <n v="0"/>
    <n v="0"/>
    <n v="-4080.25"/>
    <n v="0"/>
    <n v="0"/>
    <n v="0"/>
    <n v="0"/>
    <n v="405.23"/>
    <n v="0"/>
    <s v="HOUSING OPPORTUNITY FUND"/>
    <s v="HOF OPER GATES ADMINISTRATION"/>
    <s v="GATES GRANT FMLY HMLS"/>
    <s v="HOUSING AND COMMUNITY SERVICES"/>
  </r>
  <r>
    <x v="1"/>
    <s v="1121383"/>
    <s v="351227"/>
    <x v="38"/>
    <s v="5595000"/>
    <n v="2015"/>
    <x v="3"/>
    <x v="38"/>
    <n v="0"/>
    <n v="0"/>
    <n v="0"/>
    <n v="0"/>
    <n v="0"/>
    <s v="N/A"/>
    <n v="0"/>
    <n v="0"/>
    <n v="0"/>
    <n v="0"/>
    <n v="0"/>
    <n v="0"/>
    <n v="0"/>
    <n v="0"/>
    <n v="0"/>
    <n v="0"/>
    <n v="0"/>
    <n v="0"/>
    <n v="0"/>
    <s v="HOUSING OPPORTUNITY FUND"/>
    <s v="HOF OPER GATES ADMINISTRATION"/>
    <s v="GATES GRANT FMLY HMLS"/>
    <s v="FACILITIES MAINTENANCE AND OPERATIONS"/>
  </r>
  <r>
    <x v="1"/>
    <s v="1121383"/>
    <s v="351227"/>
    <x v="105"/>
    <s v="5595000"/>
    <n v="2015"/>
    <x v="3"/>
    <x v="105"/>
    <n v="0"/>
    <n v="0"/>
    <n v="0"/>
    <n v="0"/>
    <n v="0"/>
    <s v="N/A"/>
    <n v="0"/>
    <n v="0"/>
    <n v="0"/>
    <n v="0"/>
    <n v="0"/>
    <n v="0"/>
    <n v="0"/>
    <n v="0"/>
    <n v="0"/>
    <n v="0"/>
    <n v="0"/>
    <n v="0"/>
    <n v="0"/>
    <s v="HOUSING OPPORTUNITY FUND"/>
    <s v="HOF OPER GATES ADMINISTRATION"/>
    <s v="GATES GRANT FMLY HMLS"/>
    <s v="FACILITIES MAINTENANCE AND OPERATIONS"/>
  </r>
  <r>
    <x v="1"/>
    <s v="1121383"/>
    <s v="351227"/>
    <x v="70"/>
    <s v="5592000"/>
    <n v="2015"/>
    <x v="3"/>
    <x v="70"/>
    <n v="0"/>
    <n v="0"/>
    <n v="33.020000000000003"/>
    <n v="0"/>
    <n v="-33.020000000000003"/>
    <s v="N/A"/>
    <n v="0"/>
    <n v="0"/>
    <n v="33.020000000000003"/>
    <n v="0"/>
    <n v="0"/>
    <n v="0"/>
    <n v="0"/>
    <n v="0"/>
    <n v="0"/>
    <n v="0"/>
    <n v="0"/>
    <n v="0"/>
    <n v="0"/>
    <s v="HOUSING OPPORTUNITY FUND"/>
    <s v="HOF OPER GATES ADMINISTRATION"/>
    <s v="GATES GRANT FMLY HMLS"/>
    <s v="HOUSING AND COMMUNITY SERVICES"/>
  </r>
  <r>
    <x v="1"/>
    <s v="1121383"/>
    <s v="351227"/>
    <x v="70"/>
    <s v="5595000"/>
    <n v="2015"/>
    <x v="3"/>
    <x v="70"/>
    <n v="0"/>
    <n v="0"/>
    <n v="0"/>
    <n v="0"/>
    <n v="0"/>
    <s v="N/A"/>
    <n v="0"/>
    <n v="0"/>
    <n v="0"/>
    <n v="0"/>
    <n v="0"/>
    <n v="0"/>
    <n v="0"/>
    <n v="0"/>
    <n v="0"/>
    <n v="0"/>
    <n v="0"/>
    <n v="0"/>
    <n v="0"/>
    <s v="HOUSING OPPORTUNITY FUND"/>
    <s v="HOF OPER GATES ADMINISTRATION"/>
    <s v="GATES GRANT FMLY HMLS"/>
    <s v="FACILITIES MAINTENANCE AND OPERATIONS"/>
  </r>
  <r>
    <x v="1"/>
    <s v="1121383"/>
    <s v="351227"/>
    <x v="71"/>
    <s v="5592000"/>
    <n v="2015"/>
    <x v="3"/>
    <x v="71"/>
    <n v="0"/>
    <n v="0"/>
    <n v="8.34"/>
    <n v="0"/>
    <n v="-8.34"/>
    <s v="N/A"/>
    <n v="0"/>
    <n v="0"/>
    <n v="8.34"/>
    <n v="0"/>
    <n v="0"/>
    <n v="0"/>
    <n v="0"/>
    <n v="0"/>
    <n v="0"/>
    <n v="0"/>
    <n v="0"/>
    <n v="0"/>
    <n v="0"/>
    <s v="HOUSING OPPORTUNITY FUND"/>
    <s v="HOF OPER GATES ADMINISTRATION"/>
    <s v="GATES GRANT FMLY HMLS"/>
    <s v="HOUSING AND COMMUNITY SERVICES"/>
  </r>
  <r>
    <x v="1"/>
    <s v="1121383"/>
    <s v="351227"/>
    <x v="71"/>
    <s v="5595000"/>
    <n v="2015"/>
    <x v="3"/>
    <x v="71"/>
    <n v="0"/>
    <n v="0"/>
    <n v="0"/>
    <n v="0"/>
    <n v="0"/>
    <s v="N/A"/>
    <n v="0"/>
    <n v="0"/>
    <n v="0"/>
    <n v="0"/>
    <n v="0"/>
    <n v="0"/>
    <n v="0"/>
    <n v="0"/>
    <n v="0"/>
    <n v="0"/>
    <n v="0"/>
    <n v="0"/>
    <n v="0"/>
    <s v="HOUSING OPPORTUNITY FUND"/>
    <s v="HOF OPER GATES ADMINISTRATION"/>
    <s v="GATES GRANT FMLY HMLS"/>
    <s v="FACILITIES MAINTENANCE AND OPERATIONS"/>
  </r>
  <r>
    <x v="1"/>
    <s v="1121383"/>
    <s v="351227"/>
    <x v="72"/>
    <s v="5592000"/>
    <n v="2015"/>
    <x v="3"/>
    <x v="72"/>
    <n v="0"/>
    <n v="0"/>
    <n v="10.31"/>
    <n v="0"/>
    <n v="-10.31"/>
    <s v="N/A"/>
    <n v="0"/>
    <n v="0"/>
    <n v="10.31"/>
    <n v="0"/>
    <n v="0"/>
    <n v="0"/>
    <n v="0"/>
    <n v="0"/>
    <n v="0"/>
    <n v="0"/>
    <n v="0"/>
    <n v="0"/>
    <n v="0"/>
    <s v="HOUSING OPPORTUNITY FUND"/>
    <s v="HOF OPER GATES ADMINISTRATION"/>
    <s v="GATES GRANT FMLY HMLS"/>
    <s v="HOUSING AND COMMUNITY SERVICES"/>
  </r>
  <r>
    <x v="1"/>
    <s v="1121383"/>
    <s v="351227"/>
    <x v="72"/>
    <s v="5595000"/>
    <n v="2015"/>
    <x v="3"/>
    <x v="72"/>
    <n v="0"/>
    <n v="0"/>
    <n v="0"/>
    <n v="0"/>
    <n v="0"/>
    <s v="N/A"/>
    <n v="0"/>
    <n v="0"/>
    <n v="0"/>
    <n v="0"/>
    <n v="0"/>
    <n v="0"/>
    <n v="0"/>
    <n v="0"/>
    <n v="0"/>
    <n v="0"/>
    <n v="0"/>
    <n v="0"/>
    <n v="0"/>
    <s v="HOUSING OPPORTUNITY FUND"/>
    <s v="HOF OPER GATES ADMINISTRATION"/>
    <s v="GATES GRANT FMLY HMLS"/>
    <s v="FACILITIES MAINTENANCE AND OPERATIONS"/>
  </r>
  <r>
    <x v="1"/>
    <s v="1121383"/>
    <s v="351227"/>
    <x v="74"/>
    <s v="5595000"/>
    <n v="2015"/>
    <x v="3"/>
    <x v="74"/>
    <n v="0"/>
    <n v="0"/>
    <n v="0"/>
    <n v="0"/>
    <n v="0"/>
    <s v="N/A"/>
    <n v="0"/>
    <n v="0"/>
    <n v="0"/>
    <n v="0"/>
    <n v="0"/>
    <n v="0"/>
    <n v="0"/>
    <n v="0"/>
    <n v="0"/>
    <n v="0"/>
    <n v="0"/>
    <n v="0"/>
    <n v="0"/>
    <s v="HOUSING OPPORTUNITY FUND"/>
    <s v="HOF OPER GATES ADMINISTRATION"/>
    <s v="GATES GRANT FMLY HMLS"/>
    <s v="FACILITIES MAINTENANCE AND OPERATIONS"/>
  </r>
  <r>
    <x v="1"/>
    <s v="1121383"/>
    <s v="351227"/>
    <x v="161"/>
    <s v="5595000"/>
    <n v="2015"/>
    <x v="3"/>
    <x v="160"/>
    <n v="0"/>
    <n v="0"/>
    <n v="0"/>
    <n v="0"/>
    <n v="0"/>
    <s v="N/A"/>
    <n v="0"/>
    <n v="0"/>
    <n v="0"/>
    <n v="0"/>
    <n v="0"/>
    <n v="0"/>
    <n v="0"/>
    <n v="0"/>
    <n v="0"/>
    <n v="0"/>
    <n v="0"/>
    <n v="0"/>
    <n v="0"/>
    <s v="HOUSING OPPORTUNITY FUND"/>
    <s v="HOF OPER GATES ADMINISTRATION"/>
    <s v="GATES GRANT FMLY HMLS"/>
    <s v="FACILITIES MAINTENANCE AND OPERATIONS"/>
  </r>
  <r>
    <x v="1"/>
    <s v="1121383"/>
    <s v="351227"/>
    <x v="167"/>
    <s v="5595000"/>
    <n v="2015"/>
    <x v="3"/>
    <x v="166"/>
    <n v="0"/>
    <n v="0"/>
    <n v="0"/>
    <n v="0"/>
    <n v="0"/>
    <s v="N/A"/>
    <n v="0"/>
    <n v="0"/>
    <n v="0"/>
    <n v="0"/>
    <n v="0"/>
    <n v="0"/>
    <n v="0"/>
    <n v="0"/>
    <n v="0"/>
    <n v="0"/>
    <n v="0"/>
    <n v="0"/>
    <n v="0"/>
    <s v="HOUSING OPPORTUNITY FUND"/>
    <s v="HOF OPER GATES ADMINISTRATION"/>
    <s v="GATES GRANT FMLY HMLS"/>
    <s v="FACILITIES MAINTENANCE AND OPERATIONS"/>
  </r>
  <r>
    <x v="1"/>
    <s v="1121383"/>
    <s v="351227"/>
    <x v="154"/>
    <s v="5592000"/>
    <n v="2015"/>
    <x v="3"/>
    <x v="153"/>
    <n v="0"/>
    <n v="0"/>
    <n v="0"/>
    <n v="0"/>
    <n v="0"/>
    <s v="N/A"/>
    <n v="0"/>
    <n v="0"/>
    <n v="0"/>
    <n v="0"/>
    <n v="0"/>
    <n v="0"/>
    <n v="0"/>
    <n v="0"/>
    <n v="0"/>
    <n v="0"/>
    <n v="0"/>
    <n v="0"/>
    <n v="0"/>
    <s v="HOUSING OPPORTUNITY FUND"/>
    <s v="HOF OPER GATES ADMINISTRATION"/>
    <s v="GATES GRANT FMLY HMLS"/>
    <s v="HOUSING AND COMMUNITY SERVICES"/>
  </r>
  <r>
    <x v="1"/>
    <s v="1121383"/>
    <s v="351227"/>
    <x v="154"/>
    <s v="5595000"/>
    <n v="2015"/>
    <x v="3"/>
    <x v="153"/>
    <n v="0"/>
    <n v="0"/>
    <n v="0"/>
    <n v="0"/>
    <n v="0"/>
    <s v="N/A"/>
    <n v="0"/>
    <n v="0"/>
    <n v="0"/>
    <n v="0"/>
    <n v="0"/>
    <n v="0"/>
    <n v="0"/>
    <n v="0"/>
    <n v="0"/>
    <n v="0"/>
    <n v="0"/>
    <n v="0"/>
    <n v="0"/>
    <s v="HOUSING OPPORTUNITY FUND"/>
    <s v="HOF OPER GATES ADMINISTRATION"/>
    <s v="GATES GRANT FMLY HMLS"/>
    <s v="FACILITIES MAINTENANCE AND OPERATIONS"/>
  </r>
  <r>
    <x v="1"/>
    <s v="1121383"/>
    <s v="351227"/>
    <x v="151"/>
    <s v="5595000"/>
    <n v="2015"/>
    <x v="3"/>
    <x v="150"/>
    <n v="0"/>
    <n v="0"/>
    <n v="0"/>
    <n v="0"/>
    <n v="0"/>
    <s v="N/A"/>
    <n v="0"/>
    <n v="0"/>
    <n v="0"/>
    <n v="0"/>
    <n v="0"/>
    <n v="0"/>
    <n v="0"/>
    <n v="0"/>
    <n v="0"/>
    <n v="0"/>
    <n v="0"/>
    <n v="0"/>
    <n v="0"/>
    <s v="HOUSING OPPORTUNITY FUND"/>
    <s v="HOF OPER GATES ADMINISTRATION"/>
    <s v="GATES GRANT FMLY HMLS"/>
    <s v="FACILITIES MAINTENANCE AND OPERATIONS"/>
  </r>
  <r>
    <x v="1"/>
    <s v="1121383"/>
    <s v="351227"/>
    <x v="36"/>
    <s v="0000000"/>
    <n v="2015"/>
    <x v="3"/>
    <x v="36"/>
    <n v="0"/>
    <n v="0"/>
    <n v="0"/>
    <n v="0"/>
    <n v="0"/>
    <s v="N/A"/>
    <n v="0"/>
    <n v="0"/>
    <n v="0"/>
    <n v="0"/>
    <n v="0"/>
    <n v="0"/>
    <n v="0"/>
    <n v="0"/>
    <n v="0"/>
    <n v="0"/>
    <n v="0"/>
    <n v="0"/>
    <n v="0"/>
    <s v="HOUSING OPPORTUNITY FUND"/>
    <s v="HOF OPER GATES ADMINISTRATION"/>
    <s v="GATES GRANT FMLY HMLS"/>
    <s v="Default"/>
  </r>
  <r>
    <x v="1"/>
    <s v="1121383"/>
    <s v="351227"/>
    <x v="36"/>
    <s v="5595000"/>
    <n v="2015"/>
    <x v="3"/>
    <x v="36"/>
    <n v="0"/>
    <n v="0"/>
    <n v="0"/>
    <n v="0"/>
    <n v="0"/>
    <s v="N/A"/>
    <n v="0"/>
    <n v="0"/>
    <n v="0"/>
    <n v="0"/>
    <n v="0"/>
    <n v="0"/>
    <n v="0"/>
    <n v="0"/>
    <n v="0"/>
    <n v="0"/>
    <n v="0"/>
    <n v="0"/>
    <n v="0"/>
    <s v="HOUSING OPPORTUNITY FUND"/>
    <s v="HOF OPER GATES ADMINISTRATION"/>
    <s v="GATES GRANT FMLY HMLS"/>
    <s v="FACILITIES MAINTENANCE AND OPERATIONS"/>
  </r>
  <r>
    <x v="1"/>
    <s v="1121383"/>
    <s v="351227"/>
    <x v="75"/>
    <s v="5595000"/>
    <n v="2015"/>
    <x v="3"/>
    <x v="75"/>
    <n v="0"/>
    <n v="0"/>
    <n v="0"/>
    <n v="0"/>
    <n v="0"/>
    <s v="N/A"/>
    <n v="0"/>
    <n v="0"/>
    <n v="0"/>
    <n v="0"/>
    <n v="0"/>
    <n v="0"/>
    <n v="0"/>
    <n v="0"/>
    <n v="0"/>
    <n v="0"/>
    <n v="0"/>
    <n v="0"/>
    <n v="0"/>
    <s v="HOUSING OPPORTUNITY FUND"/>
    <s v="HOF OPER GATES ADMINISTRATION"/>
    <s v="GATES GRANT FMLY HMLS"/>
    <s v="FACILITIES MAINTENANCE AND OPERATIONS"/>
  </r>
  <r>
    <x v="1"/>
    <s v="1121383"/>
    <s v="351227"/>
    <x v="41"/>
    <s v="5595000"/>
    <n v="2015"/>
    <x v="3"/>
    <x v="41"/>
    <n v="0"/>
    <n v="0"/>
    <n v="0"/>
    <n v="0"/>
    <n v="0"/>
    <s v="N/A"/>
    <n v="0"/>
    <n v="0"/>
    <n v="0"/>
    <n v="0"/>
    <n v="0"/>
    <n v="0"/>
    <n v="0"/>
    <n v="0"/>
    <n v="0"/>
    <n v="0"/>
    <n v="0"/>
    <n v="0"/>
    <n v="0"/>
    <s v="HOUSING OPPORTUNITY FUND"/>
    <s v="HOF OPER GATES ADMINISTRATION"/>
    <s v="GATES GRANT FMLY HMLS"/>
    <s v="FACILITIES MAINTENANCE AND OPERATIONS"/>
  </r>
  <r>
    <x v="1"/>
    <s v="1121383"/>
    <s v="351227"/>
    <x v="112"/>
    <s v="5595000"/>
    <n v="2015"/>
    <x v="3"/>
    <x v="112"/>
    <n v="0"/>
    <n v="0"/>
    <n v="0"/>
    <n v="0"/>
    <n v="0"/>
    <s v="N/A"/>
    <n v="0"/>
    <n v="0"/>
    <n v="0"/>
    <n v="0"/>
    <n v="0"/>
    <n v="0"/>
    <n v="0"/>
    <n v="0"/>
    <n v="0"/>
    <n v="0"/>
    <n v="0"/>
    <n v="0"/>
    <n v="0"/>
    <s v="HOUSING OPPORTUNITY FUND"/>
    <s v="HOF OPER GATES ADMINISTRATION"/>
    <s v="GATES GRANT FMLY HMLS"/>
    <s v="FACILITIES MAINTENANCE AND OPERATIONS"/>
  </r>
  <r>
    <x v="1"/>
    <s v="1121383"/>
    <s v="351227"/>
    <x v="141"/>
    <s v="5595000"/>
    <n v="2015"/>
    <x v="3"/>
    <x v="141"/>
    <n v="0"/>
    <n v="0"/>
    <n v="0"/>
    <n v="0"/>
    <n v="0"/>
    <s v="N/A"/>
    <n v="0"/>
    <n v="0"/>
    <n v="0"/>
    <n v="0"/>
    <n v="0"/>
    <n v="0"/>
    <n v="0"/>
    <n v="0"/>
    <n v="0"/>
    <n v="0"/>
    <n v="0"/>
    <n v="0"/>
    <n v="0"/>
    <s v="HOUSING OPPORTUNITY FUND"/>
    <s v="HOF OPER GATES ADMINISTRATION"/>
    <s v="GATES GRANT FMLY HMLS"/>
    <s v="FACILITIES MAINTENANCE AND OPERATIONS"/>
  </r>
  <r>
    <x v="1"/>
    <s v="1121383"/>
    <s v="351227"/>
    <x v="162"/>
    <s v="5595000"/>
    <n v="2015"/>
    <x v="3"/>
    <x v="161"/>
    <n v="0"/>
    <n v="0"/>
    <n v="0"/>
    <n v="0"/>
    <n v="0"/>
    <s v="N/A"/>
    <n v="0"/>
    <n v="0"/>
    <n v="0"/>
    <n v="0"/>
    <n v="0"/>
    <n v="0"/>
    <n v="0"/>
    <n v="0"/>
    <n v="0"/>
    <n v="0"/>
    <n v="0"/>
    <n v="0"/>
    <n v="0"/>
    <s v="HOUSING OPPORTUNITY FUND"/>
    <s v="HOF OPER GATES ADMINISTRATION"/>
    <s v="GATES GRANT FMLY HMLS"/>
    <s v="FACILITIES MAINTENANCE AND OPERATIONS"/>
  </r>
  <r>
    <x v="1"/>
    <s v="1121383"/>
    <s v="351227"/>
    <x v="122"/>
    <s v="5595000"/>
    <n v="2015"/>
    <x v="3"/>
    <x v="122"/>
    <n v="0"/>
    <n v="0"/>
    <n v="0"/>
    <n v="0"/>
    <n v="0"/>
    <s v="N/A"/>
    <n v="0"/>
    <n v="0"/>
    <n v="0"/>
    <n v="0"/>
    <n v="0"/>
    <n v="0"/>
    <n v="0"/>
    <n v="0"/>
    <n v="0"/>
    <n v="0"/>
    <n v="0"/>
    <n v="0"/>
    <n v="0"/>
    <s v="HOUSING OPPORTUNITY FUND"/>
    <s v="HOF OPER GATES ADMINISTRATION"/>
    <s v="GATES GRANT FMLY HMLS"/>
    <s v="FACILITIES MAINTENANCE AND OPERATIONS"/>
  </r>
  <r>
    <x v="1"/>
    <s v="1121383"/>
    <s v="351227"/>
    <x v="137"/>
    <s v="5595000"/>
    <n v="2015"/>
    <x v="3"/>
    <x v="137"/>
    <n v="0"/>
    <n v="0"/>
    <n v="0"/>
    <n v="0"/>
    <n v="0"/>
    <s v="N/A"/>
    <n v="0"/>
    <n v="0"/>
    <n v="0"/>
    <n v="0"/>
    <n v="0"/>
    <n v="0"/>
    <n v="0"/>
    <n v="0"/>
    <n v="0"/>
    <n v="0"/>
    <n v="0"/>
    <n v="0"/>
    <n v="0"/>
    <s v="HOUSING OPPORTUNITY FUND"/>
    <s v="HOF OPER GATES ADMINISTRATION"/>
    <s v="GATES GRANT FMLY HMLS"/>
    <s v="FACILITIES MAINTENANCE AND OPERATIONS"/>
  </r>
  <r>
    <x v="1"/>
    <s v="1121383"/>
    <s v="351227"/>
    <x v="155"/>
    <s v="5592000"/>
    <n v="2015"/>
    <x v="3"/>
    <x v="154"/>
    <n v="0"/>
    <n v="0"/>
    <n v="50.6"/>
    <n v="0"/>
    <n v="-50.6"/>
    <s v="N/A"/>
    <n v="0"/>
    <n v="50.6"/>
    <n v="0"/>
    <n v="0"/>
    <n v="0"/>
    <n v="0"/>
    <n v="0"/>
    <n v="0"/>
    <n v="0"/>
    <n v="0"/>
    <n v="0"/>
    <n v="0"/>
    <n v="0"/>
    <s v="HOUSING OPPORTUNITY FUND"/>
    <s v="HOF OPER GATES ADMINISTRATION"/>
    <s v="GATES GRANT FMLY HMLS"/>
    <s v="HOUSING AND COMMUNITY SERVICES"/>
  </r>
  <r>
    <x v="1"/>
    <s v="1121383"/>
    <s v="351227"/>
    <x v="155"/>
    <s v="5595000"/>
    <n v="2015"/>
    <x v="3"/>
    <x v="154"/>
    <n v="0"/>
    <n v="0"/>
    <n v="0"/>
    <n v="0"/>
    <n v="0"/>
    <s v="N/A"/>
    <n v="0"/>
    <n v="0"/>
    <n v="0"/>
    <n v="0"/>
    <n v="0"/>
    <n v="0"/>
    <n v="0"/>
    <n v="0"/>
    <n v="0"/>
    <n v="0"/>
    <n v="0"/>
    <n v="0"/>
    <n v="0"/>
    <s v="HOUSING OPPORTUNITY FUND"/>
    <s v="HOF OPER GATES ADMINISTRATION"/>
    <s v="GATES GRANT FMLY HMLS"/>
    <s v="FACILITIES MAINTENANCE AND OPERATIONS"/>
  </r>
  <r>
    <x v="1"/>
    <s v="1121383"/>
    <s v="351227"/>
    <x v="156"/>
    <s v="5595000"/>
    <n v="2015"/>
    <x v="3"/>
    <x v="155"/>
    <n v="0"/>
    <n v="0"/>
    <n v="0"/>
    <n v="0"/>
    <n v="0"/>
    <s v="N/A"/>
    <n v="0"/>
    <n v="0"/>
    <n v="0"/>
    <n v="0"/>
    <n v="0"/>
    <n v="0"/>
    <n v="0"/>
    <n v="0"/>
    <n v="0"/>
    <n v="0"/>
    <n v="0"/>
    <n v="0"/>
    <n v="0"/>
    <s v="HOUSING OPPORTUNITY FUND"/>
    <s v="HOF OPER GATES ADMINISTRATION"/>
    <s v="GATES GRANT FMLY HMLS"/>
    <s v="FACILITIES MAINTENANCE AND OPERATIONS"/>
  </r>
  <r>
    <x v="1"/>
    <s v="1121383"/>
    <s v="351227"/>
    <x v="132"/>
    <s v="5595000"/>
    <n v="2015"/>
    <x v="3"/>
    <x v="132"/>
    <n v="0"/>
    <n v="0"/>
    <n v="0"/>
    <n v="0"/>
    <n v="0"/>
    <s v="N/A"/>
    <n v="0"/>
    <n v="0"/>
    <n v="0"/>
    <n v="0"/>
    <n v="0"/>
    <n v="0"/>
    <n v="0"/>
    <n v="0"/>
    <n v="0"/>
    <n v="0"/>
    <n v="0"/>
    <n v="0"/>
    <n v="0"/>
    <s v="HOUSING OPPORTUNITY FUND"/>
    <s v="HOF OPER GATES ADMINISTRATION"/>
    <s v="GATES GRANT FMLY HMLS"/>
    <s v="FACILITIES MAINTENANCE AND OPERATIONS"/>
  </r>
  <r>
    <x v="1"/>
    <s v="1121383"/>
    <s v="351227"/>
    <x v="157"/>
    <s v="5595000"/>
    <n v="2015"/>
    <x v="3"/>
    <x v="156"/>
    <n v="0"/>
    <n v="0"/>
    <n v="0"/>
    <n v="0"/>
    <n v="0"/>
    <s v="N/A"/>
    <n v="0"/>
    <n v="0"/>
    <n v="0"/>
    <n v="0"/>
    <n v="0"/>
    <n v="0"/>
    <n v="0"/>
    <n v="0"/>
    <n v="0"/>
    <n v="0"/>
    <n v="0"/>
    <n v="0"/>
    <n v="0"/>
    <s v="HOUSING OPPORTUNITY FUND"/>
    <s v="HOF OPER GATES ADMINISTRATION"/>
    <s v="GATES GRANT FMLY HMLS"/>
    <s v="FACILITIES MAINTENANCE AND OPERATIONS"/>
  </r>
  <r>
    <x v="1"/>
    <s v="1121383"/>
    <s v="351227"/>
    <x v="152"/>
    <s v="5595000"/>
    <n v="2015"/>
    <x v="3"/>
    <x v="151"/>
    <n v="0"/>
    <n v="0"/>
    <n v="0"/>
    <n v="0"/>
    <n v="0"/>
    <s v="N/A"/>
    <n v="0"/>
    <n v="0"/>
    <n v="0"/>
    <n v="0"/>
    <n v="0"/>
    <n v="0"/>
    <n v="0"/>
    <n v="0"/>
    <n v="0"/>
    <n v="0"/>
    <n v="0"/>
    <n v="0"/>
    <n v="0"/>
    <s v="HOUSING OPPORTUNITY FUND"/>
    <s v="HOF OPER GATES ADMINISTRATION"/>
    <s v="GATES GRANT FMLY HMLS"/>
    <s v="FACILITIES MAINTENANCE AND OPERATIONS"/>
  </r>
  <r>
    <x v="1"/>
    <s v="1121383"/>
    <s v="351227"/>
    <x v="144"/>
    <s v="5595000"/>
    <n v="2015"/>
    <x v="3"/>
    <x v="144"/>
    <n v="0"/>
    <n v="0"/>
    <n v="0"/>
    <n v="0"/>
    <n v="0"/>
    <s v="N/A"/>
    <n v="0"/>
    <n v="0"/>
    <n v="0"/>
    <n v="0"/>
    <n v="0"/>
    <n v="0"/>
    <n v="0"/>
    <n v="0"/>
    <n v="0"/>
    <n v="0"/>
    <n v="0"/>
    <n v="0"/>
    <n v="0"/>
    <s v="HOUSING OPPORTUNITY FUND"/>
    <s v="HOF OPER GATES ADMINISTRATION"/>
    <s v="GATES GRANT FMLY HMLS"/>
    <s v="FACILITIES MAINTENANCE AND OPERATIONS"/>
  </r>
  <r>
    <x v="1"/>
    <s v="1121383"/>
    <s v="351227"/>
    <x v="77"/>
    <s v="5595000"/>
    <n v="2015"/>
    <x v="3"/>
    <x v="77"/>
    <n v="0"/>
    <n v="0"/>
    <n v="0"/>
    <n v="0"/>
    <n v="0"/>
    <s v="N/A"/>
    <n v="0"/>
    <n v="0"/>
    <n v="0"/>
    <n v="0"/>
    <n v="0"/>
    <n v="0"/>
    <n v="0"/>
    <n v="0"/>
    <n v="0"/>
    <n v="0"/>
    <n v="0"/>
    <n v="0"/>
    <n v="0"/>
    <s v="HOUSING OPPORTUNITY FUND"/>
    <s v="HOF OPER GATES ADMINISTRATION"/>
    <s v="GATES GRANT FMLY HMLS"/>
    <s v="FACILITIES MAINTENANCE AND OPERATIONS"/>
  </r>
  <r>
    <x v="1"/>
    <s v="1121383"/>
    <s v="351227"/>
    <x v="42"/>
    <s v="5592000"/>
    <n v="2015"/>
    <x v="3"/>
    <x v="42"/>
    <n v="0"/>
    <n v="0"/>
    <n v="161"/>
    <n v="0"/>
    <n v="-161"/>
    <s v="N/A"/>
    <n v="77"/>
    <n v="21"/>
    <n v="49"/>
    <n v="14"/>
    <n v="0"/>
    <n v="0"/>
    <n v="0"/>
    <n v="0"/>
    <n v="0"/>
    <n v="0"/>
    <n v="0"/>
    <n v="0"/>
    <n v="0"/>
    <s v="HOUSING OPPORTUNITY FUND"/>
    <s v="HOF OPER GATES ADMINISTRATION"/>
    <s v="GATES GRANT FMLY HMLS"/>
    <s v="HOUSING AND COMMUNITY SERVICES"/>
  </r>
  <r>
    <x v="1"/>
    <s v="1121383"/>
    <s v="351227"/>
    <x v="42"/>
    <s v="5595000"/>
    <n v="2015"/>
    <x v="3"/>
    <x v="42"/>
    <n v="0"/>
    <n v="0"/>
    <n v="0"/>
    <n v="0"/>
    <n v="0"/>
    <s v="N/A"/>
    <n v="0"/>
    <n v="0"/>
    <n v="0"/>
    <n v="0"/>
    <n v="0"/>
    <n v="0"/>
    <n v="0"/>
    <n v="0"/>
    <n v="0"/>
    <n v="0"/>
    <n v="0"/>
    <n v="0"/>
    <n v="0"/>
    <s v="HOUSING OPPORTUNITY FUND"/>
    <s v="HOF OPER GATES ADMINISTRATION"/>
    <s v="GATES GRANT FMLY HMLS"/>
    <s v="FACILITIES MAINTENANCE AND OPERATIONS"/>
  </r>
  <r>
    <x v="1"/>
    <s v="1121383"/>
    <s v="351227"/>
    <x v="164"/>
    <s v="5595000"/>
    <n v="2015"/>
    <x v="3"/>
    <x v="163"/>
    <n v="0"/>
    <n v="0"/>
    <n v="0"/>
    <n v="0"/>
    <n v="0"/>
    <s v="N/A"/>
    <n v="0"/>
    <n v="0"/>
    <n v="0"/>
    <n v="0"/>
    <n v="0"/>
    <n v="0"/>
    <n v="0"/>
    <n v="0"/>
    <n v="0"/>
    <n v="0"/>
    <n v="0"/>
    <n v="0"/>
    <n v="0"/>
    <s v="HOUSING OPPORTUNITY FUND"/>
    <s v="HOF OPER GATES ADMINISTRATION"/>
    <s v="GATES GRANT FMLY HMLS"/>
    <s v="FACILITIES MAINTENANCE AND OPERATIONS"/>
  </r>
  <r>
    <x v="1"/>
    <s v="1121383"/>
    <s v="351227"/>
    <x v="145"/>
    <s v="5595000"/>
    <n v="2015"/>
    <x v="3"/>
    <x v="145"/>
    <n v="0"/>
    <n v="0"/>
    <n v="0"/>
    <n v="0"/>
    <n v="0"/>
    <s v="N/A"/>
    <n v="0"/>
    <n v="0"/>
    <n v="0"/>
    <n v="0"/>
    <n v="0"/>
    <n v="0"/>
    <n v="0"/>
    <n v="0"/>
    <n v="0"/>
    <n v="0"/>
    <n v="0"/>
    <n v="0"/>
    <n v="0"/>
    <s v="HOUSING OPPORTUNITY FUND"/>
    <s v="HOF OPER GATES ADMINISTRATION"/>
    <s v="GATES GRANT FMLY HMLS"/>
    <s v="FACILITIES MAINTENANCE AND OPERATIONS"/>
  </r>
  <r>
    <x v="1"/>
    <s v="1121383"/>
    <s v="351227"/>
    <x v="110"/>
    <s v="5592000"/>
    <n v="2015"/>
    <x v="3"/>
    <x v="110"/>
    <n v="0"/>
    <n v="0"/>
    <n v="-27214.75"/>
    <n v="0"/>
    <n v="27214.75"/>
    <s v="N/A"/>
    <n v="0"/>
    <n v="0"/>
    <n v="0"/>
    <n v="0"/>
    <n v="-27214.75"/>
    <n v="0"/>
    <n v="0"/>
    <n v="0"/>
    <n v="0"/>
    <n v="0"/>
    <n v="0"/>
    <n v="0"/>
    <n v="0"/>
    <s v="HOUSING OPPORTUNITY FUND"/>
    <s v="HOF OPER GATES ADMINISTRATION"/>
    <s v="GATES GRANT FMLY HMLS"/>
    <s v="HOUSING AND COMMUNITY SERVICES"/>
  </r>
  <r>
    <x v="1"/>
    <s v="1121383"/>
    <s v="351227"/>
    <x v="110"/>
    <s v="5595000"/>
    <n v="2015"/>
    <x v="3"/>
    <x v="110"/>
    <n v="0"/>
    <n v="0"/>
    <n v="0"/>
    <n v="0"/>
    <n v="0"/>
    <s v="N/A"/>
    <n v="0"/>
    <n v="0"/>
    <n v="0"/>
    <n v="0"/>
    <n v="0"/>
    <n v="0"/>
    <n v="0"/>
    <n v="0"/>
    <n v="0"/>
    <n v="0"/>
    <n v="0"/>
    <n v="0"/>
    <n v="0"/>
    <s v="HOUSING OPPORTUNITY FUND"/>
    <s v="HOF OPER GATES ADMINISTRATION"/>
    <s v="GATES GRANT FMLY HMLS"/>
    <s v="FACILITIES MAINTENANCE AND OPERATIONS"/>
  </r>
  <r>
    <x v="1"/>
    <s v="1121489"/>
    <s v="351232"/>
    <x v="112"/>
    <s v="5592000"/>
    <n v="2015"/>
    <x v="3"/>
    <x v="112"/>
    <n v="0"/>
    <n v="0"/>
    <n v="371302"/>
    <n v="0"/>
    <n v="-371302"/>
    <s v="N/A"/>
    <n v="0"/>
    <n v="0"/>
    <n v="0"/>
    <n v="371302"/>
    <n v="0"/>
    <n v="0"/>
    <n v="0"/>
    <n v="0"/>
    <n v="0"/>
    <n v="0"/>
    <n v="0"/>
    <n v="0"/>
    <n v="0"/>
    <s v="HOUSING OPPORTUNITY FUND"/>
    <s v="HOF OPER HOF SOM_FACT 12 TO 16"/>
    <s v="MDS HOUSING SERVICES"/>
    <s v="HOUSING AND COMMUNITY SERVICES"/>
  </r>
  <r>
    <x v="1"/>
    <s v="1121489"/>
    <s v="351232"/>
    <x v="112"/>
    <s v="5595000"/>
    <n v="2015"/>
    <x v="3"/>
    <x v="112"/>
    <n v="0"/>
    <n v="0"/>
    <n v="0"/>
    <n v="0"/>
    <n v="0"/>
    <s v="N/A"/>
    <n v="0"/>
    <n v="0"/>
    <n v="0"/>
    <n v="0"/>
    <n v="0"/>
    <n v="0"/>
    <n v="0"/>
    <n v="0"/>
    <n v="0"/>
    <n v="0"/>
    <n v="0"/>
    <n v="0"/>
    <n v="0"/>
    <s v="HOUSING OPPORTUNITY FUND"/>
    <s v="HOF OPER HOF SOM_FACT 12 TO 16"/>
    <s v="MDS HOUSING SERVICES"/>
    <s v="FACILITIES MAINTENANCE AND OPERATIONS"/>
  </r>
  <r>
    <x v="1"/>
    <s v="1121490"/>
    <s v="351232"/>
    <x v="112"/>
    <s v="5595000"/>
    <n v="2015"/>
    <x v="3"/>
    <x v="112"/>
    <n v="0"/>
    <n v="0"/>
    <n v="0"/>
    <n v="0"/>
    <n v="0"/>
    <s v="N/A"/>
    <n v="0"/>
    <n v="0"/>
    <n v="0"/>
    <n v="0"/>
    <n v="0"/>
    <n v="0"/>
    <n v="0"/>
    <n v="0"/>
    <n v="0"/>
    <n v="0"/>
    <n v="0"/>
    <n v="0"/>
    <n v="0"/>
    <s v="HOUSING OPPORTUNITY FUND"/>
    <s v="HOF OPER SOM_S KC Hsg First 12"/>
    <s v="MDS HOUSING SERVICES"/>
    <s v="FACILITIES MAINTENANCE AND OPERATIONS"/>
  </r>
  <r>
    <x v="1"/>
    <s v="1121552"/>
    <s v="351022"/>
    <x v="112"/>
    <s v="5595000"/>
    <n v="2015"/>
    <x v="3"/>
    <x v="112"/>
    <n v="0"/>
    <n v="0"/>
    <n v="0"/>
    <n v="0"/>
    <n v="0"/>
    <s v="N/A"/>
    <n v="0"/>
    <n v="0"/>
    <n v="0"/>
    <n v="0"/>
    <n v="0"/>
    <n v="0"/>
    <n v="0"/>
    <n v="0"/>
    <n v="0"/>
    <n v="0"/>
    <n v="0"/>
    <n v="0"/>
    <n v="0"/>
    <s v="HOUSING OPPORTUNITY FUND"/>
    <s v="HOF OPER COMPASS AT RONALD LLC"/>
    <s v="HOMELESS HOUSING"/>
    <s v="FACILITIES MAINTENANCE AND OPERATIONS"/>
  </r>
  <r>
    <x v="1"/>
    <s v="1121693"/>
    <s v="351227"/>
    <x v="112"/>
    <s v="5595000"/>
    <n v="2015"/>
    <x v="3"/>
    <x v="112"/>
    <n v="0"/>
    <n v="0"/>
    <n v="0"/>
    <n v="0"/>
    <n v="0"/>
    <s v="N/A"/>
    <n v="0"/>
    <n v="0"/>
    <n v="0"/>
    <n v="0"/>
    <n v="0"/>
    <n v="0"/>
    <n v="0"/>
    <n v="0"/>
    <n v="0"/>
    <n v="0"/>
    <n v="0"/>
    <n v="0"/>
    <n v="0"/>
    <s v="HOUSING OPPORTUNITY FUND"/>
    <s v="HOF OPER CTR SOC INNOVATION t3"/>
    <s v="GATES GRANT FMLY HMLS"/>
    <s v="FACILITIES MAINTENANCE AND OPERATIONS"/>
  </r>
  <r>
    <x v="1"/>
    <s v="1121694"/>
    <s v="351227"/>
    <x v="112"/>
    <s v="5592000"/>
    <n v="2015"/>
    <x v="3"/>
    <x v="112"/>
    <n v="0"/>
    <n v="0"/>
    <n v="-7897.13"/>
    <n v="0"/>
    <n v="7897.13"/>
    <s v="N/A"/>
    <n v="0"/>
    <n v="0"/>
    <n v="-7897.13"/>
    <n v="7897.13"/>
    <n v="0"/>
    <n v="0"/>
    <n v="0"/>
    <n v="0"/>
    <n v="0"/>
    <n v="0"/>
    <n v="-7897.13"/>
    <n v="0"/>
    <n v="0"/>
    <s v="HOUSING OPPORTUNITY FUND"/>
    <s v="HOF OPER CTR SO INNOVATION2 t3"/>
    <s v="GATES GRANT FMLY HMLS"/>
    <s v="HOUSING AND COMMUNITY SERVICES"/>
  </r>
  <r>
    <x v="1"/>
    <s v="1121694"/>
    <s v="351227"/>
    <x v="112"/>
    <s v="5595000"/>
    <n v="2015"/>
    <x v="3"/>
    <x v="112"/>
    <n v="0"/>
    <n v="0"/>
    <n v="0"/>
    <n v="0"/>
    <n v="0"/>
    <s v="N/A"/>
    <n v="0"/>
    <n v="0"/>
    <n v="0"/>
    <n v="0"/>
    <n v="0"/>
    <n v="0"/>
    <n v="0"/>
    <n v="0"/>
    <n v="0"/>
    <n v="0"/>
    <n v="0"/>
    <n v="0"/>
    <n v="0"/>
    <s v="HOUSING OPPORTUNITY FUND"/>
    <s v="HOF OPER CTR SO INNOVATION2 t3"/>
    <s v="GATES GRANT FMLY HMLS"/>
    <s v="FACILITIES MAINTENANCE AND OPERATIONS"/>
  </r>
  <r>
    <x v="1"/>
    <s v="1121698"/>
    <s v="351227"/>
    <x v="112"/>
    <s v="5595000"/>
    <n v="2015"/>
    <x v="3"/>
    <x v="112"/>
    <n v="0"/>
    <n v="0"/>
    <n v="0"/>
    <n v="0"/>
    <n v="0"/>
    <s v="N/A"/>
    <n v="0"/>
    <n v="0"/>
    <n v="0"/>
    <n v="0"/>
    <n v="0"/>
    <n v="0"/>
    <n v="0"/>
    <n v="0"/>
    <n v="0"/>
    <n v="0"/>
    <n v="0"/>
    <n v="0"/>
    <n v="0"/>
    <s v="HOUSING OPPORTUNITY FUND"/>
    <s v="HOF OPER GATES CCS ESG PROGRAM"/>
    <s v="GATES GRANT FMLY HMLS"/>
    <s v="FACILITIES MAINTENANCE AND OPERATIONS"/>
  </r>
  <r>
    <x v="1"/>
    <s v="1121752"/>
    <s v="351022"/>
    <x v="38"/>
    <s v="5592000"/>
    <n v="2015"/>
    <x v="3"/>
    <x v="38"/>
    <n v="0"/>
    <n v="0"/>
    <n v="1630.39"/>
    <n v="0"/>
    <n v="-1630.39"/>
    <s v="N/A"/>
    <n v="0"/>
    <n v="0"/>
    <n v="257.76"/>
    <n v="739.04"/>
    <n v="187.45000000000002"/>
    <n v="105.45"/>
    <n v="386.64"/>
    <n v="0"/>
    <n v="0"/>
    <n v="0"/>
    <n v="0"/>
    <n v="-45.95"/>
    <n v="0"/>
    <s v="HOUSING OPPORTUNITY FUND"/>
    <s v="HOF OPER HCD ENVIRONMENTAL FEE"/>
    <s v="HOMELESS HOUSING"/>
    <s v="HOUSING AND COMMUNITY SERVICES"/>
  </r>
  <r>
    <x v="1"/>
    <s v="1121752"/>
    <s v="351022"/>
    <x v="38"/>
    <s v="5595000"/>
    <n v="2015"/>
    <x v="3"/>
    <x v="38"/>
    <n v="0"/>
    <n v="0"/>
    <n v="0"/>
    <n v="0"/>
    <n v="0"/>
    <s v="N/A"/>
    <n v="0"/>
    <n v="0"/>
    <n v="0"/>
    <n v="0"/>
    <n v="0"/>
    <n v="0"/>
    <n v="0"/>
    <n v="0"/>
    <n v="0"/>
    <n v="0"/>
    <n v="0"/>
    <n v="0"/>
    <n v="0"/>
    <s v="HOUSING OPPORTUNITY FUND"/>
    <s v="HOF OPER HCD ENVIRONMENTAL FEE"/>
    <s v="HOMELESS HOUSING"/>
    <s v="FACILITIES MAINTENANCE AND OPERATIONS"/>
  </r>
  <r>
    <x v="1"/>
    <s v="1121907"/>
    <s v="000000"/>
    <x v="6"/>
    <s v="0000000"/>
    <n v="2015"/>
    <x v="0"/>
    <x v="6"/>
    <n v="0"/>
    <n v="0"/>
    <n v="0"/>
    <n v="0"/>
    <n v="0"/>
    <s v="N/A"/>
    <n v="0"/>
    <n v="0"/>
    <n v="0"/>
    <n v="0"/>
    <n v="0"/>
    <n v="0"/>
    <n v="0"/>
    <n v="0"/>
    <n v="0"/>
    <n v="0"/>
    <n v="0"/>
    <n v="0"/>
    <n v="0"/>
    <s v="HOUSING OPPORTUNITY FUND"/>
    <s v="HOF OPER HEN ESSENTIAL NEEDS13"/>
    <s v="DEFAULT"/>
    <s v="Default"/>
  </r>
  <r>
    <x v="1"/>
    <s v="1121907"/>
    <s v="000000"/>
    <x v="9"/>
    <s v="0000000"/>
    <n v="2015"/>
    <x v="0"/>
    <x v="9"/>
    <n v="0"/>
    <n v="0"/>
    <n v="77499.38"/>
    <n v="0"/>
    <n v="-77499.38"/>
    <s v="N/A"/>
    <n v="0"/>
    <n v="0"/>
    <n v="0"/>
    <n v="0"/>
    <n v="0"/>
    <n v="0"/>
    <n v="77499.38"/>
    <n v="0"/>
    <n v="0"/>
    <n v="0"/>
    <n v="0"/>
    <n v="0"/>
    <n v="0"/>
    <s v="HOUSING OPPORTUNITY FUND"/>
    <s v="HOF OPER HEN ESSENTIAL NEEDS13"/>
    <s v="DEFAULT"/>
    <s v="Default"/>
  </r>
  <r>
    <x v="1"/>
    <s v="1121907"/>
    <s v="000000"/>
    <x v="29"/>
    <s v="0000000"/>
    <n v="2015"/>
    <x v="1"/>
    <x v="29"/>
    <n v="0"/>
    <n v="0"/>
    <n v="-77499.38"/>
    <n v="0"/>
    <n v="77499.38"/>
    <s v="N/A"/>
    <n v="0"/>
    <n v="0"/>
    <n v="0"/>
    <n v="0"/>
    <n v="0"/>
    <n v="0"/>
    <n v="-77499.38"/>
    <n v="0"/>
    <n v="0"/>
    <n v="0"/>
    <n v="0"/>
    <n v="0"/>
    <n v="0"/>
    <s v="HOUSING OPPORTUNITY FUND"/>
    <s v="HOF OPER HEN ESSENTIAL NEEDS13"/>
    <s v="DEFAULT"/>
    <s v="Default"/>
  </r>
  <r>
    <x v="1"/>
    <s v="1121907"/>
    <s v="351121"/>
    <x v="193"/>
    <s v="0000000"/>
    <n v="2015"/>
    <x v="4"/>
    <x v="192"/>
    <n v="0"/>
    <n v="0"/>
    <n v="0"/>
    <n v="0"/>
    <n v="0"/>
    <s v="N/A"/>
    <n v="0"/>
    <n v="0"/>
    <n v="0"/>
    <n v="0"/>
    <n v="0"/>
    <n v="0"/>
    <n v="0"/>
    <n v="0"/>
    <n v="0"/>
    <n v="0"/>
    <n v="0"/>
    <n v="0"/>
    <n v="0"/>
    <s v="HOUSING OPPORTUNITY FUND"/>
    <s v="HOF OPER HEN ESSENTIAL NEEDS13"/>
    <s v="HSNG AND ESSNTL NEEDS"/>
    <s v="Default"/>
  </r>
  <r>
    <x v="1"/>
    <s v="1121907"/>
    <s v="351121"/>
    <x v="112"/>
    <s v="5595000"/>
    <n v="2015"/>
    <x v="3"/>
    <x v="112"/>
    <n v="0"/>
    <n v="0"/>
    <n v="0"/>
    <n v="0"/>
    <n v="0"/>
    <s v="N/A"/>
    <n v="0"/>
    <n v="0"/>
    <n v="0"/>
    <n v="0"/>
    <n v="0"/>
    <n v="0"/>
    <n v="0"/>
    <n v="0"/>
    <n v="0"/>
    <n v="0"/>
    <n v="0"/>
    <n v="0"/>
    <n v="0"/>
    <s v="HOUSING OPPORTUNITY FUND"/>
    <s v="HOF OPER HEN ESSENTIAL NEEDS13"/>
    <s v="HSNG AND ESSNTL NEEDS"/>
    <s v="FACILITIES MAINTENANCE AND OPERATIONS"/>
  </r>
  <r>
    <x v="1"/>
    <s v="1121908"/>
    <s v="000000"/>
    <x v="6"/>
    <s v="0000000"/>
    <n v="2015"/>
    <x v="0"/>
    <x v="6"/>
    <n v="0"/>
    <n v="0"/>
    <n v="0"/>
    <n v="0"/>
    <n v="0"/>
    <s v="N/A"/>
    <n v="0"/>
    <n v="0"/>
    <n v="0"/>
    <n v="0"/>
    <n v="0"/>
    <n v="0"/>
    <n v="0"/>
    <n v="0"/>
    <n v="0"/>
    <n v="0"/>
    <n v="0"/>
    <n v="0"/>
    <n v="0"/>
    <s v="HOUSING OPPORTUNITY FUND"/>
    <s v="HOF OPER HEN OPERATIONS 13"/>
    <s v="DEFAULT"/>
    <s v="Default"/>
  </r>
  <r>
    <x v="1"/>
    <s v="1121908"/>
    <s v="000000"/>
    <x v="9"/>
    <s v="0000000"/>
    <n v="2015"/>
    <x v="0"/>
    <x v="9"/>
    <n v="0"/>
    <n v="0"/>
    <n v="58867.49"/>
    <n v="0"/>
    <n v="-58867.49"/>
    <s v="N/A"/>
    <n v="0"/>
    <n v="0"/>
    <n v="0"/>
    <n v="0"/>
    <n v="0"/>
    <n v="0"/>
    <n v="58867.49"/>
    <n v="0"/>
    <n v="0"/>
    <n v="0"/>
    <n v="0"/>
    <n v="0"/>
    <n v="0"/>
    <s v="HOUSING OPPORTUNITY FUND"/>
    <s v="HOF OPER HEN OPERATIONS 13"/>
    <s v="DEFAULT"/>
    <s v="Default"/>
  </r>
  <r>
    <x v="1"/>
    <s v="1121908"/>
    <s v="000000"/>
    <x v="29"/>
    <s v="0000000"/>
    <n v="2015"/>
    <x v="1"/>
    <x v="29"/>
    <n v="0"/>
    <n v="0"/>
    <n v="-58867.49"/>
    <n v="0"/>
    <n v="58867.49"/>
    <s v="N/A"/>
    <n v="0"/>
    <n v="0"/>
    <n v="0"/>
    <n v="0"/>
    <n v="0"/>
    <n v="0"/>
    <n v="-58867.49"/>
    <n v="0"/>
    <n v="0"/>
    <n v="0"/>
    <n v="0"/>
    <n v="0"/>
    <n v="0"/>
    <s v="HOUSING OPPORTUNITY FUND"/>
    <s v="HOF OPER HEN OPERATIONS 13"/>
    <s v="DEFAULT"/>
    <s v="Default"/>
  </r>
  <r>
    <x v="1"/>
    <s v="1121908"/>
    <s v="351121"/>
    <x v="193"/>
    <s v="0000000"/>
    <n v="2015"/>
    <x v="4"/>
    <x v="192"/>
    <n v="0"/>
    <n v="0"/>
    <n v="0"/>
    <n v="0"/>
    <n v="0"/>
    <s v="N/A"/>
    <n v="0"/>
    <n v="0"/>
    <n v="0"/>
    <n v="0"/>
    <n v="0"/>
    <n v="0"/>
    <n v="0"/>
    <n v="0"/>
    <n v="0"/>
    <n v="0"/>
    <n v="0"/>
    <n v="0"/>
    <n v="0"/>
    <s v="HOUSING OPPORTUNITY FUND"/>
    <s v="HOF OPER HEN OPERATIONS 13"/>
    <s v="HSNG AND ESSNTL NEEDS"/>
    <s v="Default"/>
  </r>
  <r>
    <x v="1"/>
    <s v="1121908"/>
    <s v="351121"/>
    <x v="112"/>
    <s v="5595000"/>
    <n v="2015"/>
    <x v="3"/>
    <x v="112"/>
    <n v="0"/>
    <n v="0"/>
    <n v="0"/>
    <n v="0"/>
    <n v="0"/>
    <s v="N/A"/>
    <n v="0"/>
    <n v="0"/>
    <n v="0"/>
    <n v="0"/>
    <n v="0"/>
    <n v="0"/>
    <n v="0"/>
    <n v="0"/>
    <n v="0"/>
    <n v="0"/>
    <n v="0"/>
    <n v="0"/>
    <n v="0"/>
    <s v="HOUSING OPPORTUNITY FUND"/>
    <s v="HOF OPER HEN OPERATIONS 13"/>
    <s v="HSNG AND ESSNTL NEEDS"/>
    <s v="FACILITIES MAINTENANCE AND OPERATIONS"/>
  </r>
  <r>
    <x v="1"/>
    <s v="1121909"/>
    <s v="000000"/>
    <x v="6"/>
    <s v="0000000"/>
    <n v="2015"/>
    <x v="0"/>
    <x v="6"/>
    <n v="0"/>
    <n v="0"/>
    <n v="0"/>
    <n v="0"/>
    <n v="0"/>
    <s v="N/A"/>
    <n v="0"/>
    <n v="0"/>
    <n v="0"/>
    <n v="0"/>
    <n v="0"/>
    <n v="0"/>
    <n v="0"/>
    <n v="0"/>
    <n v="0"/>
    <n v="0"/>
    <n v="0"/>
    <n v="0"/>
    <n v="0"/>
    <s v="HOUSING OPPORTUNITY FUND"/>
    <s v="HOF OPER HEN RENT/UTILITY 13"/>
    <s v="DEFAULT"/>
    <s v="Default"/>
  </r>
  <r>
    <x v="1"/>
    <s v="1121909"/>
    <s v="000000"/>
    <x v="9"/>
    <s v="0000000"/>
    <n v="2015"/>
    <x v="0"/>
    <x v="9"/>
    <n v="0"/>
    <n v="0"/>
    <n v="-107040.69"/>
    <n v="0"/>
    <n v="107040.69"/>
    <s v="N/A"/>
    <n v="0"/>
    <n v="0"/>
    <n v="0"/>
    <n v="0"/>
    <n v="0"/>
    <n v="0"/>
    <n v="-107040.69"/>
    <n v="0"/>
    <n v="0"/>
    <n v="0"/>
    <n v="0"/>
    <n v="0"/>
    <n v="0"/>
    <s v="HOUSING OPPORTUNITY FUND"/>
    <s v="HOF OPER HEN RENT/UTILITY 13"/>
    <s v="DEFAULT"/>
    <s v="Default"/>
  </r>
  <r>
    <x v="1"/>
    <s v="1121909"/>
    <s v="000000"/>
    <x v="29"/>
    <s v="0000000"/>
    <n v="2015"/>
    <x v="1"/>
    <x v="29"/>
    <n v="0"/>
    <n v="0"/>
    <n v="107040.69"/>
    <n v="0"/>
    <n v="-107040.69"/>
    <s v="N/A"/>
    <n v="0"/>
    <n v="0"/>
    <n v="0"/>
    <n v="0"/>
    <n v="0"/>
    <n v="0"/>
    <n v="107040.69"/>
    <n v="0"/>
    <n v="0"/>
    <n v="0"/>
    <n v="0"/>
    <n v="0"/>
    <n v="0"/>
    <s v="HOUSING OPPORTUNITY FUND"/>
    <s v="HOF OPER HEN RENT/UTILITY 13"/>
    <s v="DEFAULT"/>
    <s v="Default"/>
  </r>
  <r>
    <x v="1"/>
    <s v="1121909"/>
    <s v="351121"/>
    <x v="193"/>
    <s v="0000000"/>
    <n v="2015"/>
    <x v="4"/>
    <x v="192"/>
    <n v="0"/>
    <n v="0"/>
    <n v="0"/>
    <n v="0"/>
    <n v="0"/>
    <s v="N/A"/>
    <n v="0"/>
    <n v="0"/>
    <n v="0"/>
    <n v="0"/>
    <n v="0"/>
    <n v="0"/>
    <n v="0"/>
    <n v="0"/>
    <n v="0"/>
    <n v="0"/>
    <n v="0"/>
    <n v="0"/>
    <n v="0"/>
    <s v="HOUSING OPPORTUNITY FUND"/>
    <s v="HOF OPER HEN RENT/UTILITY 13"/>
    <s v="HSNG AND ESSNTL NEEDS"/>
    <s v="Default"/>
  </r>
  <r>
    <x v="1"/>
    <s v="1121909"/>
    <s v="351121"/>
    <x v="112"/>
    <s v="5595000"/>
    <n v="2015"/>
    <x v="3"/>
    <x v="112"/>
    <n v="0"/>
    <n v="0"/>
    <n v="0"/>
    <n v="0"/>
    <n v="0"/>
    <s v="N/A"/>
    <n v="0"/>
    <n v="0"/>
    <n v="0"/>
    <n v="0"/>
    <n v="0"/>
    <n v="0"/>
    <n v="0"/>
    <n v="0"/>
    <n v="0"/>
    <n v="0"/>
    <n v="0"/>
    <n v="0"/>
    <n v="0"/>
    <s v="HOUSING OPPORTUNITY FUND"/>
    <s v="HOF OPER HEN RENT/UTILITY 13"/>
    <s v="HSNG AND ESSNTL NEEDS"/>
    <s v="FACILITIES MAINTENANCE AND OPERATIONS"/>
  </r>
  <r>
    <x v="1"/>
    <s v="1121911"/>
    <s v="000000"/>
    <x v="6"/>
    <s v="0000000"/>
    <n v="2015"/>
    <x v="0"/>
    <x v="6"/>
    <n v="0"/>
    <n v="0"/>
    <n v="0"/>
    <n v="0"/>
    <n v="0"/>
    <s v="N/A"/>
    <n v="0"/>
    <n v="0"/>
    <n v="0"/>
    <n v="0"/>
    <n v="0"/>
    <n v="0"/>
    <n v="0"/>
    <n v="0"/>
    <n v="0"/>
    <n v="0"/>
    <n v="0"/>
    <n v="0"/>
    <n v="0"/>
    <s v="HOUSING OPPORTUNITY FUND"/>
    <s v="HOF OPER HEN AGCY ADM13"/>
    <s v="DEFAULT"/>
    <s v="Default"/>
  </r>
  <r>
    <x v="1"/>
    <s v="1121911"/>
    <s v="000000"/>
    <x v="9"/>
    <s v="0000000"/>
    <n v="2015"/>
    <x v="0"/>
    <x v="9"/>
    <n v="0"/>
    <n v="0"/>
    <n v="-37753.86"/>
    <n v="0"/>
    <n v="37753.86"/>
    <s v="N/A"/>
    <n v="0"/>
    <n v="0"/>
    <n v="0"/>
    <n v="0"/>
    <n v="0"/>
    <n v="0"/>
    <n v="-37753.86"/>
    <n v="0"/>
    <n v="0"/>
    <n v="0"/>
    <n v="0"/>
    <n v="0"/>
    <n v="0"/>
    <s v="HOUSING OPPORTUNITY FUND"/>
    <s v="HOF OPER HEN AGCY ADM13"/>
    <s v="DEFAULT"/>
    <s v="Default"/>
  </r>
  <r>
    <x v="1"/>
    <s v="1121911"/>
    <s v="000000"/>
    <x v="29"/>
    <s v="0000000"/>
    <n v="2015"/>
    <x v="1"/>
    <x v="29"/>
    <n v="0"/>
    <n v="0"/>
    <n v="37753.86"/>
    <n v="0"/>
    <n v="-37753.86"/>
    <s v="N/A"/>
    <n v="0"/>
    <n v="0"/>
    <n v="0"/>
    <n v="0"/>
    <n v="0"/>
    <n v="0"/>
    <n v="37753.86"/>
    <n v="0"/>
    <n v="0"/>
    <n v="0"/>
    <n v="0"/>
    <n v="0"/>
    <n v="0"/>
    <s v="HOUSING OPPORTUNITY FUND"/>
    <s v="HOF OPER HEN AGCY ADM13"/>
    <s v="DEFAULT"/>
    <s v="Default"/>
  </r>
  <r>
    <x v="1"/>
    <s v="1121911"/>
    <s v="351121"/>
    <x v="193"/>
    <s v="0000000"/>
    <n v="2015"/>
    <x v="4"/>
    <x v="192"/>
    <n v="0"/>
    <n v="0"/>
    <n v="0"/>
    <n v="0"/>
    <n v="0"/>
    <s v="N/A"/>
    <n v="0"/>
    <n v="0"/>
    <n v="0"/>
    <n v="0"/>
    <n v="0"/>
    <n v="0"/>
    <n v="0"/>
    <n v="0"/>
    <n v="0"/>
    <n v="0"/>
    <n v="0"/>
    <n v="0"/>
    <n v="0"/>
    <s v="HOUSING OPPORTUNITY FUND"/>
    <s v="HOF OPER HEN AGCY ADM13"/>
    <s v="HSNG AND ESSNTL NEEDS"/>
    <s v="Default"/>
  </r>
  <r>
    <x v="1"/>
    <s v="1121911"/>
    <s v="351121"/>
    <x v="112"/>
    <s v="5592000"/>
    <n v="2015"/>
    <x v="3"/>
    <x v="112"/>
    <n v="0"/>
    <n v="0"/>
    <n v="-12900.14"/>
    <n v="0"/>
    <n v="12900.14"/>
    <s v="N/A"/>
    <n v="0"/>
    <n v="0"/>
    <n v="-12900.14"/>
    <n v="0"/>
    <n v="0"/>
    <n v="0"/>
    <n v="0"/>
    <n v="0"/>
    <n v="0"/>
    <n v="0"/>
    <n v="0"/>
    <n v="0"/>
    <n v="0"/>
    <s v="HOUSING OPPORTUNITY FUND"/>
    <s v="HOF OPER HEN AGCY ADM13"/>
    <s v="HSNG AND ESSNTL NEEDS"/>
    <s v="HOUSING AND COMMUNITY SERVICES"/>
  </r>
  <r>
    <x v="1"/>
    <s v="1121911"/>
    <s v="351121"/>
    <x v="112"/>
    <s v="5595000"/>
    <n v="2015"/>
    <x v="3"/>
    <x v="112"/>
    <n v="0"/>
    <n v="0"/>
    <n v="0"/>
    <n v="0"/>
    <n v="0"/>
    <s v="N/A"/>
    <n v="0"/>
    <n v="0"/>
    <n v="0"/>
    <n v="0"/>
    <n v="0"/>
    <n v="0"/>
    <n v="0"/>
    <n v="0"/>
    <n v="0"/>
    <n v="0"/>
    <n v="0"/>
    <n v="0"/>
    <n v="0"/>
    <s v="HOUSING OPPORTUNITY FUND"/>
    <s v="HOF OPER HEN AGCY ADM13"/>
    <s v="HSNG AND ESSNTL NEEDS"/>
    <s v="FACILITIES MAINTENANCE AND OPERATIONS"/>
  </r>
  <r>
    <x v="1"/>
    <s v="1121919"/>
    <s v="000000"/>
    <x v="6"/>
    <s v="0000000"/>
    <n v="2015"/>
    <x v="0"/>
    <x v="6"/>
    <n v="0"/>
    <n v="0"/>
    <n v="0"/>
    <n v="0"/>
    <n v="0"/>
    <s v="N/A"/>
    <n v="0"/>
    <n v="0"/>
    <n v="0"/>
    <n v="0"/>
    <n v="0"/>
    <n v="0"/>
    <n v="0"/>
    <n v="0"/>
    <n v="0"/>
    <n v="0"/>
    <n v="0"/>
    <n v="0"/>
    <n v="0"/>
    <s v="HOUSING OPPORTUNITY FUND"/>
    <s v="HOF OPER ETS REACH INCENTIVE"/>
    <s v="DEFAULT"/>
    <s v="Default"/>
  </r>
  <r>
    <x v="1"/>
    <s v="1121919"/>
    <s v="000000"/>
    <x v="9"/>
    <s v="0000000"/>
    <n v="2015"/>
    <x v="0"/>
    <x v="9"/>
    <n v="0"/>
    <n v="0"/>
    <n v="162892.54"/>
    <n v="0"/>
    <n v="-162892.54"/>
    <s v="N/A"/>
    <n v="0"/>
    <n v="0"/>
    <n v="0"/>
    <n v="0"/>
    <n v="0"/>
    <n v="0"/>
    <n v="162892.54"/>
    <n v="0"/>
    <n v="0"/>
    <n v="0"/>
    <n v="0"/>
    <n v="0"/>
    <n v="0"/>
    <s v="HOUSING OPPORTUNITY FUND"/>
    <s v="HOF OPER ETS REACH INCENTIVE"/>
    <s v="DEFAULT"/>
    <s v="Default"/>
  </r>
  <r>
    <x v="1"/>
    <s v="1121919"/>
    <s v="000000"/>
    <x v="29"/>
    <s v="0000000"/>
    <n v="2015"/>
    <x v="1"/>
    <x v="29"/>
    <n v="0"/>
    <n v="0"/>
    <n v="-162892.54"/>
    <n v="0"/>
    <n v="162892.54"/>
    <s v="N/A"/>
    <n v="0"/>
    <n v="0"/>
    <n v="0"/>
    <n v="0"/>
    <n v="0"/>
    <n v="0"/>
    <n v="-162892.54"/>
    <n v="0"/>
    <n v="0"/>
    <n v="0"/>
    <n v="0"/>
    <n v="0"/>
    <n v="0"/>
    <s v="HOUSING OPPORTUNITY FUND"/>
    <s v="HOF OPER ETS REACH INCENTIVE"/>
    <s v="DEFAULT"/>
    <s v="Default"/>
  </r>
  <r>
    <x v="1"/>
    <s v="1121919"/>
    <s v="351120"/>
    <x v="192"/>
    <s v="0000000"/>
    <n v="2015"/>
    <x v="4"/>
    <x v="191"/>
    <n v="0"/>
    <n v="0"/>
    <n v="0"/>
    <n v="0"/>
    <n v="0"/>
    <s v="N/A"/>
    <n v="0"/>
    <n v="0"/>
    <n v="0"/>
    <n v="0"/>
    <n v="0"/>
    <n v="0"/>
    <n v="0"/>
    <n v="0"/>
    <n v="0"/>
    <n v="0"/>
    <n v="0"/>
    <n v="0"/>
    <n v="0"/>
    <s v="HOUSING OPPORTUNITY FUND"/>
    <s v="HOF OPER ETS REACH INCENTIVE"/>
    <s v="CONSLDTD ST HMLSS BLK GRN"/>
    <s v="Default"/>
  </r>
  <r>
    <x v="1"/>
    <s v="1121919"/>
    <s v="351120"/>
    <x v="38"/>
    <s v="5595000"/>
    <n v="2015"/>
    <x v="3"/>
    <x v="38"/>
    <n v="0"/>
    <n v="0"/>
    <n v="0"/>
    <n v="0"/>
    <n v="0"/>
    <s v="N/A"/>
    <n v="0"/>
    <n v="0"/>
    <n v="0"/>
    <n v="0"/>
    <n v="0"/>
    <n v="0"/>
    <n v="0"/>
    <n v="0"/>
    <n v="0"/>
    <n v="0"/>
    <n v="0"/>
    <n v="0"/>
    <n v="0"/>
    <s v="HOUSING OPPORTUNITY FUND"/>
    <s v="HOF OPER ETS REACH INCENTIVE"/>
    <s v="CONSLDTD ST HMLSS BLK GRN"/>
    <s v="FACILITIES MAINTENANCE AND OPERATIONS"/>
  </r>
  <r>
    <x v="1"/>
    <s v="1121919"/>
    <s v="351120"/>
    <x v="112"/>
    <s v="5595000"/>
    <n v="2015"/>
    <x v="3"/>
    <x v="112"/>
    <n v="0"/>
    <n v="0"/>
    <n v="0"/>
    <n v="0"/>
    <n v="0"/>
    <s v="N/A"/>
    <n v="0"/>
    <n v="0"/>
    <n v="0"/>
    <n v="0"/>
    <n v="0"/>
    <n v="0"/>
    <n v="0"/>
    <n v="0"/>
    <n v="0"/>
    <n v="0"/>
    <n v="0"/>
    <n v="0"/>
    <n v="0"/>
    <s v="HOUSING OPPORTUNITY FUND"/>
    <s v="HOF OPER ETS REACH INCENTIVE"/>
    <s v="CONSLDTD ST HMLSS BLK GRN"/>
    <s v="FACILITIES MAINTENANCE AND OPERATIONS"/>
  </r>
  <r>
    <x v="1"/>
    <s v="1121919"/>
    <s v="351120"/>
    <x v="53"/>
    <s v="5595000"/>
    <n v="2015"/>
    <x v="3"/>
    <x v="53"/>
    <n v="0"/>
    <n v="0"/>
    <n v="0"/>
    <n v="0"/>
    <n v="0"/>
    <s v="N/A"/>
    <n v="0"/>
    <n v="0"/>
    <n v="0"/>
    <n v="0"/>
    <n v="0"/>
    <n v="0"/>
    <n v="0"/>
    <n v="0"/>
    <n v="0"/>
    <n v="0"/>
    <n v="0"/>
    <n v="0"/>
    <n v="0"/>
    <s v="HOUSING OPPORTUNITY FUND"/>
    <s v="HOF OPER ETS REACH INCENTIVE"/>
    <s v="CONSLDTD ST HMLSS BLK GRN"/>
    <s v="FACILITIES MAINTENANCE AND OPERATIONS"/>
  </r>
  <r>
    <x v="1"/>
    <s v="1121919"/>
    <s v="351120"/>
    <x v="54"/>
    <s v="5595000"/>
    <n v="2015"/>
    <x v="3"/>
    <x v="54"/>
    <n v="0"/>
    <n v="0"/>
    <n v="0"/>
    <n v="0"/>
    <n v="0"/>
    <s v="N/A"/>
    <n v="0"/>
    <n v="0"/>
    <n v="0"/>
    <n v="0"/>
    <n v="0"/>
    <n v="0"/>
    <n v="0"/>
    <n v="0"/>
    <n v="0"/>
    <n v="0"/>
    <n v="0"/>
    <n v="0"/>
    <n v="0"/>
    <s v="HOUSING OPPORTUNITY FUND"/>
    <s v="HOF OPER ETS REACH INCENTIVE"/>
    <s v="CONSLDTD ST HMLSS BLK GRN"/>
    <s v="FACILITIES MAINTENANCE AND OPERATIONS"/>
  </r>
  <r>
    <x v="1"/>
    <s v="1121919"/>
    <s v="351120"/>
    <x v="120"/>
    <s v="5595000"/>
    <n v="2015"/>
    <x v="3"/>
    <x v="120"/>
    <n v="0"/>
    <n v="0"/>
    <n v="0"/>
    <n v="0"/>
    <n v="0"/>
    <s v="N/A"/>
    <n v="0"/>
    <n v="0"/>
    <n v="0"/>
    <n v="0"/>
    <n v="0"/>
    <n v="0"/>
    <n v="0"/>
    <n v="0"/>
    <n v="0"/>
    <n v="0"/>
    <n v="0"/>
    <n v="0"/>
    <n v="0"/>
    <s v="HOUSING OPPORTUNITY FUND"/>
    <s v="HOF OPER ETS REACH INCENTIVE"/>
    <s v="CONSLDTD ST HMLSS BLK GRN"/>
    <s v="FACILITIES MAINTENANCE AND OPERATIONS"/>
  </r>
  <r>
    <x v="1"/>
    <s v="1122156"/>
    <s v="351229"/>
    <x v="112"/>
    <s v="5592000"/>
    <n v="2015"/>
    <x v="3"/>
    <x v="112"/>
    <n v="0"/>
    <n v="0"/>
    <n v="-25682"/>
    <n v="0"/>
    <n v="25682"/>
    <s v="N/A"/>
    <n v="0"/>
    <n v="-25682"/>
    <n v="0"/>
    <n v="0"/>
    <n v="0"/>
    <n v="0"/>
    <n v="0"/>
    <n v="0"/>
    <n v="0"/>
    <n v="0"/>
    <n v="0"/>
    <n v="0"/>
    <n v="0"/>
    <s v="HOUSING OPPORTUNITY FUND"/>
    <s v="HOF OPER YY ADT COORD ENG LEVY"/>
    <s v="LEVY HOUSING SERVICES"/>
    <s v="HOUSING AND COMMUNITY SERVICES"/>
  </r>
  <r>
    <x v="1"/>
    <s v="1122156"/>
    <s v="351229"/>
    <x v="112"/>
    <s v="5595000"/>
    <n v="2015"/>
    <x v="3"/>
    <x v="112"/>
    <n v="0"/>
    <n v="0"/>
    <n v="0"/>
    <n v="0"/>
    <n v="0"/>
    <s v="N/A"/>
    <n v="0"/>
    <n v="0"/>
    <n v="0"/>
    <n v="0"/>
    <n v="0"/>
    <n v="0"/>
    <n v="0"/>
    <n v="0"/>
    <n v="0"/>
    <n v="0"/>
    <n v="0"/>
    <n v="0"/>
    <n v="0"/>
    <s v="HOUSING OPPORTUNITY FUND"/>
    <s v="HOF OPER YY ADT COORD ENG LEVY"/>
    <s v="LEVY HOUSING SERVICES"/>
    <s v="FACILITIES MAINTENANCE AND OPERATIONS"/>
  </r>
  <r>
    <x v="1"/>
    <s v="1122157"/>
    <s v="000000"/>
    <x v="6"/>
    <s v="0000000"/>
    <n v="2015"/>
    <x v="0"/>
    <x v="6"/>
    <n v="0"/>
    <n v="0"/>
    <n v="0"/>
    <n v="0"/>
    <n v="0"/>
    <s v="N/A"/>
    <n v="0"/>
    <n v="0"/>
    <n v="0"/>
    <n v="0"/>
    <n v="0"/>
    <n v="0"/>
    <n v="0"/>
    <n v="0"/>
    <n v="0"/>
    <n v="0"/>
    <n v="0"/>
    <n v="0"/>
    <n v="0"/>
    <s v="HOUSING OPPORTUNITY FUND"/>
    <s v="HOF OPER YY ADT COORD ENG CHG"/>
    <s v="DEFAULT"/>
    <s v="Default"/>
  </r>
  <r>
    <x v="1"/>
    <s v="1122157"/>
    <s v="000000"/>
    <x v="9"/>
    <s v="0000000"/>
    <n v="2015"/>
    <x v="0"/>
    <x v="9"/>
    <n v="0"/>
    <n v="0"/>
    <n v="2994"/>
    <n v="0"/>
    <n v="-2994"/>
    <s v="N/A"/>
    <n v="0"/>
    <n v="0"/>
    <n v="0"/>
    <n v="0"/>
    <n v="0"/>
    <n v="0"/>
    <n v="2994"/>
    <n v="0"/>
    <n v="0"/>
    <n v="0"/>
    <n v="0"/>
    <n v="0"/>
    <n v="0"/>
    <s v="HOUSING OPPORTUNITY FUND"/>
    <s v="HOF OPER YY ADT COORD ENG CHG"/>
    <s v="DEFAULT"/>
    <s v="Default"/>
  </r>
  <r>
    <x v="1"/>
    <s v="1122157"/>
    <s v="000000"/>
    <x v="29"/>
    <s v="0000000"/>
    <n v="2015"/>
    <x v="1"/>
    <x v="29"/>
    <n v="0"/>
    <n v="0"/>
    <n v="-2994"/>
    <n v="0"/>
    <n v="2994"/>
    <s v="N/A"/>
    <n v="0"/>
    <n v="0"/>
    <n v="0"/>
    <n v="0"/>
    <n v="0"/>
    <n v="0"/>
    <n v="-2994"/>
    <n v="0"/>
    <n v="0"/>
    <n v="0"/>
    <n v="0"/>
    <n v="0"/>
    <n v="0"/>
    <s v="HOUSING OPPORTUNITY FUND"/>
    <s v="HOF OPER YY ADT COORD ENG CHG"/>
    <s v="DEFAULT"/>
    <s v="Default"/>
  </r>
  <r>
    <x v="1"/>
    <s v="1122157"/>
    <s v="351120"/>
    <x v="192"/>
    <s v="0000000"/>
    <n v="2015"/>
    <x v="4"/>
    <x v="191"/>
    <n v="0"/>
    <n v="0"/>
    <n v="0"/>
    <n v="0"/>
    <n v="0"/>
    <s v="N/A"/>
    <n v="0"/>
    <n v="0"/>
    <n v="0"/>
    <n v="0"/>
    <n v="0"/>
    <n v="0"/>
    <n v="0"/>
    <n v="0"/>
    <n v="0"/>
    <n v="0"/>
    <n v="0"/>
    <n v="0"/>
    <n v="0"/>
    <s v="HOUSING OPPORTUNITY FUND"/>
    <s v="HOF OPER YY ADT COORD ENG CHG"/>
    <s v="CONSLDTD ST HMLSS BLK GRN"/>
    <s v="Default"/>
  </r>
  <r>
    <x v="1"/>
    <s v="1122157"/>
    <s v="351120"/>
    <x v="112"/>
    <s v="5595000"/>
    <n v="2015"/>
    <x v="3"/>
    <x v="112"/>
    <n v="0"/>
    <n v="0"/>
    <n v="0"/>
    <n v="0"/>
    <n v="0"/>
    <s v="N/A"/>
    <n v="0"/>
    <n v="0"/>
    <n v="0"/>
    <n v="0"/>
    <n v="0"/>
    <n v="0"/>
    <n v="0"/>
    <n v="0"/>
    <n v="0"/>
    <n v="0"/>
    <n v="0"/>
    <n v="0"/>
    <n v="0"/>
    <s v="HOUSING OPPORTUNITY FUND"/>
    <s v="HOF OPER YY ADT COORD ENG CHG"/>
    <s v="CONSLDTD ST HMLSS BLK GRN"/>
    <s v="FACILITIES MAINTENANCE AND OPERATIONS"/>
  </r>
  <r>
    <x v="1"/>
    <s v="1122230"/>
    <s v="351225"/>
    <x v="112"/>
    <s v="0000000"/>
    <n v="2015"/>
    <x v="3"/>
    <x v="112"/>
    <n v="0"/>
    <n v="0"/>
    <n v="0"/>
    <n v="0"/>
    <n v="0"/>
    <s v="N/A"/>
    <n v="0"/>
    <n v="0"/>
    <n v="0"/>
    <n v="0"/>
    <n v="0"/>
    <n v="0"/>
    <n v="0"/>
    <n v="0"/>
    <n v="0"/>
    <n v="0"/>
    <n v="0"/>
    <n v="0"/>
    <n v="0"/>
    <s v="HOUSING OPPORTUNITY FUND"/>
    <s v="HOF OPER SOUTH KIRKLAND TOD 13"/>
    <s v="HUMAN SVCS LEVY CAP"/>
    <s v="Default"/>
  </r>
  <r>
    <x v="1"/>
    <s v="1122230"/>
    <s v="351225"/>
    <x v="112"/>
    <s v="5595000"/>
    <n v="2015"/>
    <x v="3"/>
    <x v="112"/>
    <n v="0"/>
    <n v="0"/>
    <n v="0"/>
    <n v="0"/>
    <n v="0"/>
    <s v="N/A"/>
    <n v="-16050"/>
    <n v="16050"/>
    <n v="0"/>
    <n v="0"/>
    <n v="0"/>
    <n v="0"/>
    <n v="0"/>
    <n v="0"/>
    <n v="0"/>
    <n v="0"/>
    <n v="0"/>
    <n v="0"/>
    <n v="0"/>
    <s v="HOUSING OPPORTUNITY FUND"/>
    <s v="HOF OPER SOUTH KIRKLAND TOD 13"/>
    <s v="HUMAN SVCS LEVY CAP"/>
    <s v="FACILITIES MAINTENANCE AND OPERATIONS"/>
  </r>
  <r>
    <x v="1"/>
    <s v="1122231"/>
    <s v="351232"/>
    <x v="112"/>
    <s v="5592000"/>
    <n v="2015"/>
    <x v="3"/>
    <x v="112"/>
    <n v="0"/>
    <n v="0"/>
    <n v="158429.26999999999"/>
    <n v="40000"/>
    <n v="-198429.27000000002"/>
    <s v="N/A"/>
    <n v="-1570.73"/>
    <n v="0"/>
    <n v="0"/>
    <n v="0"/>
    <n v="40000"/>
    <n v="0"/>
    <n v="40000"/>
    <n v="0"/>
    <n v="0"/>
    <n v="40000"/>
    <n v="0"/>
    <n v="40000"/>
    <n v="0"/>
    <s v="HOUSING OPPORTUNITY FUND"/>
    <s v="HOF OPER EST REACH HSG - MIDD"/>
    <s v="MDS HOUSING SERVICES"/>
    <s v="HOUSING AND COMMUNITY SERVICES"/>
  </r>
  <r>
    <x v="1"/>
    <s v="1122231"/>
    <s v="351232"/>
    <x v="112"/>
    <s v="5595000"/>
    <n v="2015"/>
    <x v="3"/>
    <x v="112"/>
    <n v="0"/>
    <n v="0"/>
    <n v="0"/>
    <n v="0"/>
    <n v="0"/>
    <s v="N/A"/>
    <n v="0"/>
    <n v="0"/>
    <n v="0"/>
    <n v="0"/>
    <n v="0"/>
    <n v="0"/>
    <n v="0"/>
    <n v="0"/>
    <n v="0"/>
    <n v="0"/>
    <n v="0"/>
    <n v="0"/>
    <n v="0"/>
    <s v="HOUSING OPPORTUNITY FUND"/>
    <s v="HOF OPER EST REACH HSG - MIDD"/>
    <s v="MDS HOUSING SERVICES"/>
    <s v="FACILITIES MAINTENANCE AND OPERATIONS"/>
  </r>
  <r>
    <x v="1"/>
    <s v="1122352"/>
    <s v="351022"/>
    <x v="112"/>
    <s v="5592000"/>
    <n v="2015"/>
    <x v="3"/>
    <x v="112"/>
    <n v="0"/>
    <n v="0"/>
    <n v="104889.27"/>
    <n v="0"/>
    <n v="-104889.27"/>
    <s v="N/A"/>
    <n v="0"/>
    <n v="-745.80000000000007"/>
    <n v="0"/>
    <n v="26236.23"/>
    <n v="0"/>
    <n v="0"/>
    <n v="26278.23"/>
    <n v="0"/>
    <n v="0"/>
    <n v="24484.23"/>
    <n v="0"/>
    <n v="28636.38"/>
    <n v="0"/>
    <s v="HOUSING OPPORTUNITY FUND"/>
    <s v="HOF OPER CCS_Palo 13 add"/>
    <s v="HOMELESS HOUSING"/>
    <s v="HOUSING AND COMMUNITY SERVICES"/>
  </r>
  <r>
    <x v="1"/>
    <s v="1122352"/>
    <s v="351022"/>
    <x v="112"/>
    <s v="5595000"/>
    <n v="2015"/>
    <x v="3"/>
    <x v="112"/>
    <n v="0"/>
    <n v="0"/>
    <n v="0"/>
    <n v="0"/>
    <n v="0"/>
    <s v="N/A"/>
    <n v="0"/>
    <n v="0"/>
    <n v="0"/>
    <n v="0"/>
    <n v="0"/>
    <n v="0"/>
    <n v="0"/>
    <n v="0"/>
    <n v="0"/>
    <n v="0"/>
    <n v="0"/>
    <n v="0"/>
    <n v="0"/>
    <s v="HOUSING OPPORTUNITY FUND"/>
    <s v="HOF OPER CCS_Palo 13 add"/>
    <s v="HOMELESS HOUSING"/>
    <s v="FACILITIES MAINTENANCE AND OPERATIONS"/>
  </r>
  <r>
    <x v="1"/>
    <s v="1122381"/>
    <s v="000000"/>
    <x v="6"/>
    <s v="0000000"/>
    <n v="2015"/>
    <x v="0"/>
    <x v="6"/>
    <n v="0"/>
    <n v="0"/>
    <n v="-66343.839999999997"/>
    <n v="0"/>
    <n v="66343.839999999997"/>
    <s v="N/A"/>
    <n v="0"/>
    <n v="-66343.839999999997"/>
    <n v="0"/>
    <n v="0"/>
    <n v="0"/>
    <n v="0"/>
    <n v="0"/>
    <n v="0"/>
    <n v="0"/>
    <n v="0"/>
    <n v="0"/>
    <n v="0"/>
    <n v="0"/>
    <s v="HOUSING OPPORTUNITY FUND"/>
    <s v="HOF OPER CHG BASE ADMIN"/>
    <s v="DEFAULT"/>
    <s v="Default"/>
  </r>
  <r>
    <x v="1"/>
    <s v="1122381"/>
    <s v="000000"/>
    <x v="9"/>
    <s v="0000000"/>
    <n v="2015"/>
    <x v="0"/>
    <x v="9"/>
    <n v="0"/>
    <n v="0"/>
    <n v="0"/>
    <n v="0"/>
    <n v="0"/>
    <s v="N/A"/>
    <n v="0"/>
    <n v="0"/>
    <n v="0"/>
    <n v="0"/>
    <n v="-24425.88"/>
    <n v="0"/>
    <n v="24425.88"/>
    <n v="0"/>
    <n v="0"/>
    <n v="0"/>
    <n v="0"/>
    <n v="0"/>
    <n v="0"/>
    <s v="HOUSING OPPORTUNITY FUND"/>
    <s v="HOF OPER CHG BASE ADMIN"/>
    <s v="DEFAULT"/>
    <s v="Default"/>
  </r>
  <r>
    <x v="1"/>
    <s v="1122381"/>
    <s v="000000"/>
    <x v="29"/>
    <s v="0000000"/>
    <n v="2015"/>
    <x v="1"/>
    <x v="29"/>
    <n v="0"/>
    <n v="0"/>
    <n v="0"/>
    <n v="0"/>
    <n v="0"/>
    <s v="N/A"/>
    <n v="0"/>
    <n v="0"/>
    <n v="0"/>
    <n v="0"/>
    <n v="24425.88"/>
    <n v="0"/>
    <n v="-24425.88"/>
    <n v="0"/>
    <n v="0"/>
    <n v="0"/>
    <n v="0"/>
    <n v="0"/>
    <n v="0"/>
    <s v="HOUSING OPPORTUNITY FUND"/>
    <s v="HOF OPER CHG BASE ADMIN"/>
    <s v="DEFAULT"/>
    <s v="Default"/>
  </r>
  <r>
    <x v="1"/>
    <s v="1122381"/>
    <s v="351120"/>
    <x v="192"/>
    <s v="0000000"/>
    <n v="2015"/>
    <x v="4"/>
    <x v="191"/>
    <n v="0"/>
    <n v="0"/>
    <n v="-574203.94000000006"/>
    <n v="0"/>
    <n v="574203.94000000006"/>
    <s v="N/A"/>
    <n v="0"/>
    <n v="0"/>
    <n v="0"/>
    <n v="0"/>
    <n v="-138485.17000000001"/>
    <n v="0"/>
    <n v="-78939.17"/>
    <n v="-14651.29"/>
    <n v="0"/>
    <n v="0"/>
    <n v="-185953.98"/>
    <n v="-156174.33000000002"/>
    <n v="0"/>
    <s v="HOUSING OPPORTUNITY FUND"/>
    <s v="HOF OPER CHG BASE ADMIN"/>
    <s v="CONSLDTD ST HMLSS BLK GRN"/>
    <s v="Default"/>
  </r>
  <r>
    <x v="1"/>
    <s v="1122381"/>
    <s v="351120"/>
    <x v="38"/>
    <s v="5592000"/>
    <n v="2015"/>
    <x v="3"/>
    <x v="38"/>
    <n v="0"/>
    <n v="0"/>
    <n v="253882.07"/>
    <n v="0"/>
    <n v="-253882.07"/>
    <s v="N/A"/>
    <n v="14240.79"/>
    <n v="16524.37"/>
    <n v="13409.61"/>
    <n v="11379.19"/>
    <n v="14347.800000000001"/>
    <n v="12637.37"/>
    <n v="28430.38"/>
    <n v="14603.5"/>
    <n v="13779.31"/>
    <n v="26557.3"/>
    <n v="38151.51"/>
    <n v="49820.94"/>
    <n v="0"/>
    <s v="HOUSING OPPORTUNITY FUND"/>
    <s v="HOF OPER CHG BASE ADMIN"/>
    <s v="CONSLDTD ST HMLSS BLK GRN"/>
    <s v="HOUSING AND COMMUNITY SERVICES"/>
  </r>
  <r>
    <x v="1"/>
    <s v="1122381"/>
    <s v="351120"/>
    <x v="38"/>
    <s v="5595000"/>
    <n v="2015"/>
    <x v="3"/>
    <x v="38"/>
    <n v="0"/>
    <n v="0"/>
    <n v="0"/>
    <n v="0"/>
    <n v="0"/>
    <s v="N/A"/>
    <n v="0"/>
    <n v="0"/>
    <n v="0"/>
    <n v="0"/>
    <n v="0"/>
    <n v="0"/>
    <n v="0"/>
    <n v="0"/>
    <n v="0"/>
    <n v="0"/>
    <n v="0"/>
    <n v="0"/>
    <n v="0"/>
    <s v="HOUSING OPPORTUNITY FUND"/>
    <s v="HOF OPER CHG BASE ADMIN"/>
    <s v="CONSLDTD ST HMLSS BLK GRN"/>
    <s v="FACILITIES MAINTENANCE AND OPERATIONS"/>
  </r>
  <r>
    <x v="1"/>
    <s v="1122381"/>
    <s v="351120"/>
    <x v="56"/>
    <s v="5592000"/>
    <n v="2015"/>
    <x v="3"/>
    <x v="56"/>
    <n v="0"/>
    <n v="0"/>
    <n v="0"/>
    <n v="0"/>
    <n v="0"/>
    <s v="N/A"/>
    <n v="0"/>
    <n v="0"/>
    <n v="0"/>
    <n v="0"/>
    <n v="0"/>
    <n v="0"/>
    <n v="0"/>
    <n v="0"/>
    <n v="0"/>
    <n v="0"/>
    <n v="0"/>
    <n v="0"/>
    <n v="0"/>
    <s v="HOUSING OPPORTUNITY FUND"/>
    <s v="HOF OPER CHG BASE ADMIN"/>
    <s v="CONSLDTD ST HMLSS BLK GRN"/>
    <s v="HOUSING AND COMMUNITY SERVICES"/>
  </r>
  <r>
    <x v="1"/>
    <s v="1122381"/>
    <s v="351120"/>
    <x v="105"/>
    <s v="5592000"/>
    <n v="2015"/>
    <x v="3"/>
    <x v="105"/>
    <n v="0"/>
    <n v="0"/>
    <n v="14161.720000000001"/>
    <n v="0"/>
    <n v="-14161.720000000001"/>
    <s v="N/A"/>
    <n v="905.34"/>
    <n v="697.21"/>
    <n v="437.06"/>
    <n v="0"/>
    <n v="104.06"/>
    <n v="0"/>
    <n v="0"/>
    <n v="83.25"/>
    <n v="0"/>
    <n v="3787.82"/>
    <n v="3787.83"/>
    <n v="4359.1499999999996"/>
    <n v="0"/>
    <s v="HOUSING OPPORTUNITY FUND"/>
    <s v="HOF OPER CHG BASE ADMIN"/>
    <s v="CONSLDTD ST HMLSS BLK GRN"/>
    <s v="HOUSING AND COMMUNITY SERVICES"/>
  </r>
  <r>
    <x v="1"/>
    <s v="1122381"/>
    <s v="351120"/>
    <x v="105"/>
    <s v="5595000"/>
    <n v="2015"/>
    <x v="3"/>
    <x v="105"/>
    <n v="0"/>
    <n v="0"/>
    <n v="0"/>
    <n v="0"/>
    <n v="0"/>
    <s v="N/A"/>
    <n v="0"/>
    <n v="0"/>
    <n v="0"/>
    <n v="0"/>
    <n v="0"/>
    <n v="0"/>
    <n v="0"/>
    <n v="0"/>
    <n v="0"/>
    <n v="0"/>
    <n v="0"/>
    <n v="0"/>
    <n v="0"/>
    <s v="HOUSING OPPORTUNITY FUND"/>
    <s v="HOF OPER CHG BASE ADMIN"/>
    <s v="CONSLDTD ST HMLSS BLK GRN"/>
    <s v="FACILITIES MAINTENANCE AND OPERATIONS"/>
  </r>
  <r>
    <x v="1"/>
    <s v="1122381"/>
    <s v="351120"/>
    <x v="70"/>
    <s v="5592000"/>
    <n v="2015"/>
    <x v="3"/>
    <x v="70"/>
    <n v="0"/>
    <n v="0"/>
    <n v="59534.75"/>
    <n v="0"/>
    <n v="-59534.75"/>
    <s v="N/A"/>
    <n v="1409"/>
    <n v="1409"/>
    <n v="6496.93"/>
    <n v="4152.46"/>
    <n v="1662.6200000000001"/>
    <n v="4765.41"/>
    <n v="6150.75"/>
    <n v="1662.6200000000001"/>
    <n v="6677.66"/>
    <n v="8051.04"/>
    <n v="3404.28"/>
    <n v="13692.98"/>
    <n v="0"/>
    <s v="HOUSING OPPORTUNITY FUND"/>
    <s v="HOF OPER CHG BASE ADMIN"/>
    <s v="CONSLDTD ST HMLSS BLK GRN"/>
    <s v="HOUSING AND COMMUNITY SERVICES"/>
  </r>
  <r>
    <x v="1"/>
    <s v="1122381"/>
    <s v="351120"/>
    <x v="70"/>
    <s v="5595000"/>
    <n v="2015"/>
    <x v="3"/>
    <x v="70"/>
    <n v="0"/>
    <n v="0"/>
    <n v="0"/>
    <n v="0"/>
    <n v="0"/>
    <s v="N/A"/>
    <n v="0"/>
    <n v="0"/>
    <n v="0"/>
    <n v="0"/>
    <n v="0"/>
    <n v="0"/>
    <n v="0"/>
    <n v="0"/>
    <n v="0"/>
    <n v="0"/>
    <n v="0"/>
    <n v="0"/>
    <n v="0"/>
    <s v="HOUSING OPPORTUNITY FUND"/>
    <s v="HOF OPER CHG BASE ADMIN"/>
    <s v="CONSLDTD ST HMLSS BLK GRN"/>
    <s v="FACILITIES MAINTENANCE AND OPERATIONS"/>
  </r>
  <r>
    <x v="1"/>
    <s v="1122381"/>
    <s v="351120"/>
    <x v="71"/>
    <s v="5592000"/>
    <n v="2015"/>
    <x v="3"/>
    <x v="71"/>
    <n v="0"/>
    <n v="0"/>
    <n v="22842.78"/>
    <n v="0"/>
    <n v="-22842.78"/>
    <s v="N/A"/>
    <n v="424.04"/>
    <n v="437.82"/>
    <n v="2065.38"/>
    <n v="1598.64"/>
    <n v="488.35"/>
    <n v="1584.95"/>
    <n v="2488.7600000000002"/>
    <n v="513.62"/>
    <n v="2649.62"/>
    <n v="2273.36"/>
    <n v="978.94"/>
    <n v="7339.3"/>
    <n v="0"/>
    <s v="HOUSING OPPORTUNITY FUND"/>
    <s v="HOF OPER CHG BASE ADMIN"/>
    <s v="CONSLDTD ST HMLSS BLK GRN"/>
    <s v="HOUSING AND COMMUNITY SERVICES"/>
  </r>
  <r>
    <x v="1"/>
    <s v="1122381"/>
    <s v="351120"/>
    <x v="71"/>
    <s v="5595000"/>
    <n v="2015"/>
    <x v="3"/>
    <x v="71"/>
    <n v="0"/>
    <n v="0"/>
    <n v="0"/>
    <n v="0"/>
    <n v="0"/>
    <s v="N/A"/>
    <n v="0"/>
    <n v="0"/>
    <n v="0"/>
    <n v="0"/>
    <n v="0"/>
    <n v="0"/>
    <n v="0"/>
    <n v="0"/>
    <n v="0"/>
    <n v="0"/>
    <n v="0"/>
    <n v="0"/>
    <n v="0"/>
    <s v="HOUSING OPPORTUNITY FUND"/>
    <s v="HOF OPER CHG BASE ADMIN"/>
    <s v="CONSLDTD ST HMLSS BLK GRN"/>
    <s v="FACILITIES MAINTENANCE AND OPERATIONS"/>
  </r>
  <r>
    <x v="1"/>
    <s v="1122381"/>
    <s v="351120"/>
    <x v="72"/>
    <s v="5592000"/>
    <n v="2015"/>
    <x v="3"/>
    <x v="72"/>
    <n v="0"/>
    <n v="0"/>
    <n v="31506.530000000002"/>
    <n v="0"/>
    <n v="-31506.530000000002"/>
    <s v="N/A"/>
    <n v="521.37"/>
    <n v="536.70000000000005"/>
    <n v="2504.3200000000002"/>
    <n v="1955.65"/>
    <n v="599.20000000000005"/>
    <n v="1932.04"/>
    <n v="3167.01"/>
    <n v="760.6"/>
    <n v="3843.4"/>
    <n v="3332.73"/>
    <n v="1420.76"/>
    <n v="10932.75"/>
    <n v="0"/>
    <s v="HOUSING OPPORTUNITY FUND"/>
    <s v="HOF OPER CHG BASE ADMIN"/>
    <s v="CONSLDTD ST HMLSS BLK GRN"/>
    <s v="HOUSING AND COMMUNITY SERVICES"/>
  </r>
  <r>
    <x v="1"/>
    <s v="1122381"/>
    <s v="351120"/>
    <x v="72"/>
    <s v="5595000"/>
    <n v="2015"/>
    <x v="3"/>
    <x v="72"/>
    <n v="0"/>
    <n v="0"/>
    <n v="0"/>
    <n v="0"/>
    <n v="0"/>
    <s v="N/A"/>
    <n v="0"/>
    <n v="0"/>
    <n v="0"/>
    <n v="0"/>
    <n v="0"/>
    <n v="0"/>
    <n v="0"/>
    <n v="0"/>
    <n v="0"/>
    <n v="0"/>
    <n v="0"/>
    <n v="0"/>
    <n v="0"/>
    <s v="HOUSING OPPORTUNITY FUND"/>
    <s v="HOF OPER CHG BASE ADMIN"/>
    <s v="CONSLDTD ST HMLSS BLK GRN"/>
    <s v="FACILITIES MAINTENANCE AND OPERATIONS"/>
  </r>
  <r>
    <x v="1"/>
    <s v="1122381"/>
    <s v="351120"/>
    <x v="74"/>
    <s v="5592000"/>
    <n v="2015"/>
    <x v="3"/>
    <x v="74"/>
    <n v="0"/>
    <n v="0"/>
    <n v="415.65000000000003"/>
    <n v="0"/>
    <n v="-415.65000000000003"/>
    <s v="N/A"/>
    <n v="0"/>
    <n v="76.87"/>
    <n v="0"/>
    <n v="26.01"/>
    <n v="0"/>
    <n v="0"/>
    <n v="0"/>
    <n v="0"/>
    <n v="0"/>
    <n v="0"/>
    <n v="0"/>
    <n v="312.77"/>
    <n v="0"/>
    <s v="HOUSING OPPORTUNITY FUND"/>
    <s v="HOF OPER CHG BASE ADMIN"/>
    <s v="CONSLDTD ST HMLSS BLK GRN"/>
    <s v="HOUSING AND COMMUNITY SERVICES"/>
  </r>
  <r>
    <x v="1"/>
    <s v="1122381"/>
    <s v="351120"/>
    <x v="74"/>
    <s v="5595000"/>
    <n v="2015"/>
    <x v="3"/>
    <x v="74"/>
    <n v="0"/>
    <n v="0"/>
    <n v="0"/>
    <n v="0"/>
    <n v="0"/>
    <s v="N/A"/>
    <n v="0"/>
    <n v="0"/>
    <n v="0"/>
    <n v="0"/>
    <n v="0"/>
    <n v="0"/>
    <n v="0"/>
    <n v="0"/>
    <n v="0"/>
    <n v="0"/>
    <n v="0"/>
    <n v="0"/>
    <n v="0"/>
    <s v="HOUSING OPPORTUNITY FUND"/>
    <s v="HOF OPER CHG BASE ADMIN"/>
    <s v="CONSLDTD ST HMLSS BLK GRN"/>
    <s v="FACILITIES MAINTENANCE AND OPERATIONS"/>
  </r>
  <r>
    <x v="1"/>
    <s v="1122381"/>
    <s v="351120"/>
    <x v="154"/>
    <s v="5595000"/>
    <n v="2015"/>
    <x v="3"/>
    <x v="153"/>
    <n v="0"/>
    <n v="0"/>
    <n v="0"/>
    <n v="0"/>
    <n v="0"/>
    <s v="N/A"/>
    <n v="0"/>
    <n v="0"/>
    <n v="0"/>
    <n v="0"/>
    <n v="0"/>
    <n v="0"/>
    <n v="0"/>
    <n v="0"/>
    <n v="0"/>
    <n v="0"/>
    <n v="0"/>
    <n v="0"/>
    <n v="0"/>
    <s v="HOUSING OPPORTUNITY FUND"/>
    <s v="HOF OPER CHG BASE ADMIN"/>
    <s v="CONSLDTD ST HMLSS BLK GRN"/>
    <s v="FACILITIES MAINTENANCE AND OPERATIONS"/>
  </r>
  <r>
    <x v="1"/>
    <s v="1122381"/>
    <s v="351120"/>
    <x v="153"/>
    <s v="5592000"/>
    <n v="2015"/>
    <x v="3"/>
    <x v="152"/>
    <n v="0"/>
    <n v="0"/>
    <n v="-28"/>
    <n v="0"/>
    <n v="28"/>
    <s v="N/A"/>
    <n v="-28"/>
    <n v="0"/>
    <n v="0"/>
    <n v="0"/>
    <n v="0"/>
    <n v="0"/>
    <n v="0"/>
    <n v="0"/>
    <n v="0"/>
    <n v="0"/>
    <n v="0"/>
    <n v="0"/>
    <n v="0"/>
    <s v="HOUSING OPPORTUNITY FUND"/>
    <s v="HOF OPER CHG BASE ADMIN"/>
    <s v="CONSLDTD ST HMLSS BLK GRN"/>
    <s v="HOUSING AND COMMUNITY SERVICES"/>
  </r>
  <r>
    <x v="1"/>
    <s v="1122381"/>
    <s v="351120"/>
    <x v="153"/>
    <s v="5595000"/>
    <n v="2015"/>
    <x v="3"/>
    <x v="152"/>
    <n v="0"/>
    <n v="0"/>
    <n v="28"/>
    <n v="0"/>
    <n v="-28"/>
    <s v="N/A"/>
    <n v="28"/>
    <n v="0"/>
    <n v="0"/>
    <n v="0"/>
    <n v="0"/>
    <n v="0"/>
    <n v="0"/>
    <n v="0"/>
    <n v="0"/>
    <n v="0"/>
    <n v="0"/>
    <n v="0"/>
    <n v="0"/>
    <s v="HOUSING OPPORTUNITY FUND"/>
    <s v="HOF OPER CHG BASE ADMIN"/>
    <s v="CONSLDTD ST HMLSS BLK GRN"/>
    <s v="FACILITIES MAINTENANCE AND OPERATIONS"/>
  </r>
  <r>
    <x v="1"/>
    <s v="1122381"/>
    <s v="351120"/>
    <x v="151"/>
    <s v="5595000"/>
    <n v="2015"/>
    <x v="3"/>
    <x v="150"/>
    <n v="0"/>
    <n v="0"/>
    <n v="0"/>
    <n v="0"/>
    <n v="0"/>
    <s v="N/A"/>
    <n v="0"/>
    <n v="0"/>
    <n v="0"/>
    <n v="0"/>
    <n v="0"/>
    <n v="0"/>
    <n v="0"/>
    <n v="0"/>
    <n v="0"/>
    <n v="0"/>
    <n v="0"/>
    <n v="0"/>
    <n v="0"/>
    <s v="HOUSING OPPORTUNITY FUND"/>
    <s v="HOF OPER CHG BASE ADMIN"/>
    <s v="CONSLDTD ST HMLSS BLK GRN"/>
    <s v="FACILITIES MAINTENANCE AND OPERATIONS"/>
  </r>
  <r>
    <x v="1"/>
    <s v="1122381"/>
    <s v="351120"/>
    <x v="41"/>
    <s v="5592000"/>
    <n v="2015"/>
    <x v="3"/>
    <x v="41"/>
    <n v="0"/>
    <n v="0"/>
    <n v="26.87"/>
    <n v="0"/>
    <n v="-26.87"/>
    <s v="N/A"/>
    <n v="0"/>
    <n v="0"/>
    <n v="0"/>
    <n v="0"/>
    <n v="0"/>
    <n v="0"/>
    <n v="0"/>
    <n v="0"/>
    <n v="26.87"/>
    <n v="0"/>
    <n v="0"/>
    <n v="0"/>
    <n v="0"/>
    <s v="HOUSING OPPORTUNITY FUND"/>
    <s v="HOF OPER CHG BASE ADMIN"/>
    <s v="CONSLDTD ST HMLSS BLK GRN"/>
    <s v="HOUSING AND COMMUNITY SERVICES"/>
  </r>
  <r>
    <x v="1"/>
    <s v="1122381"/>
    <s v="351120"/>
    <x v="41"/>
    <s v="5595000"/>
    <n v="2015"/>
    <x v="3"/>
    <x v="41"/>
    <n v="0"/>
    <n v="0"/>
    <n v="0"/>
    <n v="0"/>
    <n v="0"/>
    <s v="N/A"/>
    <n v="0"/>
    <n v="0"/>
    <n v="0"/>
    <n v="0"/>
    <n v="0"/>
    <n v="0"/>
    <n v="0"/>
    <n v="0"/>
    <n v="0"/>
    <n v="0"/>
    <n v="0"/>
    <n v="0"/>
    <n v="0"/>
    <s v="HOUSING OPPORTUNITY FUND"/>
    <s v="HOF OPER CHG BASE ADMIN"/>
    <s v="CONSLDTD ST HMLSS BLK GRN"/>
    <s v="FACILITIES MAINTENANCE AND OPERATIONS"/>
  </r>
  <r>
    <x v="1"/>
    <s v="1122381"/>
    <s v="351120"/>
    <x v="136"/>
    <s v="5592000"/>
    <n v="2015"/>
    <x v="3"/>
    <x v="136"/>
    <n v="0"/>
    <n v="0"/>
    <n v="0"/>
    <n v="0"/>
    <n v="0"/>
    <s v="N/A"/>
    <n v="0"/>
    <n v="0"/>
    <n v="0"/>
    <n v="0"/>
    <n v="0"/>
    <n v="0"/>
    <n v="0"/>
    <n v="0"/>
    <n v="0"/>
    <n v="0"/>
    <n v="0"/>
    <n v="0"/>
    <n v="0"/>
    <s v="HOUSING OPPORTUNITY FUND"/>
    <s v="HOF OPER CHG BASE ADMIN"/>
    <s v="CONSLDTD ST HMLSS BLK GRN"/>
    <s v="HOUSING AND COMMUNITY SERVICES"/>
  </r>
  <r>
    <x v="1"/>
    <s v="1122381"/>
    <s v="351120"/>
    <x v="116"/>
    <s v="5595000"/>
    <n v="2015"/>
    <x v="3"/>
    <x v="116"/>
    <n v="0"/>
    <n v="0"/>
    <n v="0"/>
    <n v="0"/>
    <n v="0"/>
    <s v="N/A"/>
    <n v="0"/>
    <n v="0"/>
    <n v="0"/>
    <n v="0"/>
    <n v="0"/>
    <n v="0"/>
    <n v="0"/>
    <n v="0"/>
    <n v="0"/>
    <n v="0"/>
    <n v="0"/>
    <n v="0"/>
    <n v="0"/>
    <s v="HOUSING OPPORTUNITY FUND"/>
    <s v="HOF OPER CHG BASE ADMIN"/>
    <s v="CONSLDTD ST HMLSS BLK GRN"/>
    <s v="FACILITIES MAINTENANCE AND OPERATIONS"/>
  </r>
  <r>
    <x v="1"/>
    <s v="1122381"/>
    <s v="351120"/>
    <x v="132"/>
    <s v="5592000"/>
    <n v="2015"/>
    <x v="3"/>
    <x v="132"/>
    <n v="0"/>
    <n v="0"/>
    <n v="385.06"/>
    <n v="0"/>
    <n v="-385.06"/>
    <s v="N/A"/>
    <n v="0"/>
    <n v="0"/>
    <n v="0"/>
    <n v="385.06"/>
    <n v="0"/>
    <n v="0"/>
    <n v="0"/>
    <n v="0"/>
    <n v="0"/>
    <n v="0"/>
    <n v="0"/>
    <n v="0"/>
    <n v="0"/>
    <s v="HOUSING OPPORTUNITY FUND"/>
    <s v="HOF OPER CHG BASE ADMIN"/>
    <s v="CONSLDTD ST HMLSS BLK GRN"/>
    <s v="HOUSING AND COMMUNITY SERVICES"/>
  </r>
  <r>
    <x v="1"/>
    <s v="1122381"/>
    <s v="351120"/>
    <x v="158"/>
    <s v="5592000"/>
    <n v="2015"/>
    <x v="3"/>
    <x v="157"/>
    <n v="0"/>
    <n v="0"/>
    <n v="19809.62"/>
    <n v="0"/>
    <n v="-19809.62"/>
    <s v="N/A"/>
    <n v="0"/>
    <n v="0"/>
    <n v="0"/>
    <n v="19809.62"/>
    <n v="0"/>
    <n v="0"/>
    <n v="0"/>
    <n v="0"/>
    <n v="0"/>
    <n v="0"/>
    <n v="0"/>
    <n v="0"/>
    <n v="0"/>
    <s v="HOUSING OPPORTUNITY FUND"/>
    <s v="HOF OPER CHG BASE ADMIN"/>
    <s v="CONSLDTD ST HMLSS BLK GRN"/>
    <s v="HOUSING AND COMMUNITY SERVICES"/>
  </r>
  <r>
    <x v="1"/>
    <s v="1122381"/>
    <s v="351120"/>
    <x v="158"/>
    <s v="5595000"/>
    <n v="2015"/>
    <x v="3"/>
    <x v="157"/>
    <n v="0"/>
    <n v="0"/>
    <n v="0"/>
    <n v="0"/>
    <n v="0"/>
    <s v="N/A"/>
    <n v="0"/>
    <n v="0"/>
    <n v="0"/>
    <n v="0"/>
    <n v="0"/>
    <n v="0"/>
    <n v="0"/>
    <n v="0"/>
    <n v="0"/>
    <n v="0"/>
    <n v="0"/>
    <n v="0"/>
    <n v="0"/>
    <s v="HOUSING OPPORTUNITY FUND"/>
    <s v="HOF OPER CHG BASE ADMIN"/>
    <s v="CONSLDTD ST HMLSS BLK GRN"/>
    <s v="FACILITIES MAINTENANCE AND OPERATIONS"/>
  </r>
  <r>
    <x v="1"/>
    <s v="1122381"/>
    <s v="351120"/>
    <x v="76"/>
    <s v="5592000"/>
    <n v="2015"/>
    <x v="3"/>
    <x v="76"/>
    <n v="0"/>
    <n v="0"/>
    <n v="550"/>
    <n v="0"/>
    <n v="-550"/>
    <s v="N/A"/>
    <n v="0"/>
    <n v="0"/>
    <n v="0"/>
    <n v="0"/>
    <n v="550"/>
    <n v="0"/>
    <n v="0"/>
    <n v="0"/>
    <n v="0"/>
    <n v="0"/>
    <n v="0"/>
    <n v="0"/>
    <n v="0"/>
    <s v="HOUSING OPPORTUNITY FUND"/>
    <s v="HOF OPER CHG BASE ADMIN"/>
    <s v="CONSLDTD ST HMLSS BLK GRN"/>
    <s v="HOUSING AND COMMUNITY SERVICES"/>
  </r>
  <r>
    <x v="1"/>
    <s v="1122381"/>
    <s v="351120"/>
    <x v="42"/>
    <s v="5592000"/>
    <n v="2015"/>
    <x v="3"/>
    <x v="42"/>
    <n v="0"/>
    <n v="0"/>
    <n v="451"/>
    <n v="0"/>
    <n v="-451"/>
    <s v="N/A"/>
    <n v="28"/>
    <n v="119"/>
    <n v="66"/>
    <n v="24"/>
    <n v="30"/>
    <n v="0"/>
    <n v="0"/>
    <n v="0"/>
    <n v="0"/>
    <n v="0"/>
    <n v="49"/>
    <n v="135"/>
    <n v="0"/>
    <s v="HOUSING OPPORTUNITY FUND"/>
    <s v="HOF OPER CHG BASE ADMIN"/>
    <s v="CONSLDTD ST HMLSS BLK GRN"/>
    <s v="HOUSING AND COMMUNITY SERVICES"/>
  </r>
  <r>
    <x v="1"/>
    <s v="1122381"/>
    <s v="351120"/>
    <x v="42"/>
    <s v="5595000"/>
    <n v="2015"/>
    <x v="3"/>
    <x v="42"/>
    <n v="0"/>
    <n v="0"/>
    <n v="0"/>
    <n v="0"/>
    <n v="0"/>
    <s v="N/A"/>
    <n v="0"/>
    <n v="0"/>
    <n v="0"/>
    <n v="0"/>
    <n v="0"/>
    <n v="0"/>
    <n v="0"/>
    <n v="0"/>
    <n v="0"/>
    <n v="0"/>
    <n v="0"/>
    <n v="0"/>
    <n v="0"/>
    <s v="HOUSING OPPORTUNITY FUND"/>
    <s v="HOF OPER CHG BASE ADMIN"/>
    <s v="CONSLDTD ST HMLSS BLK GRN"/>
    <s v="FACILITIES MAINTENANCE AND OPERATIONS"/>
  </r>
  <r>
    <x v="1"/>
    <s v="1122381"/>
    <s v="351120"/>
    <x v="169"/>
    <s v="5592000"/>
    <n v="2015"/>
    <x v="3"/>
    <x v="168"/>
    <n v="0"/>
    <n v="0"/>
    <n v="0"/>
    <n v="0"/>
    <n v="0"/>
    <s v="N/A"/>
    <n v="0"/>
    <n v="0"/>
    <n v="0"/>
    <n v="0"/>
    <n v="0"/>
    <n v="0"/>
    <n v="0"/>
    <n v="0"/>
    <n v="0"/>
    <n v="0"/>
    <n v="0"/>
    <n v="0"/>
    <n v="0"/>
    <s v="HOUSING OPPORTUNITY FUND"/>
    <s v="HOF OPER CHG BASE ADMIN"/>
    <s v="CONSLDTD ST HMLSS BLK GRN"/>
    <s v="HOUSING AND COMMUNITY SERVICES"/>
  </r>
  <r>
    <x v="1"/>
    <s v="1122381"/>
    <s v="351120"/>
    <x v="82"/>
    <s v="5592000"/>
    <n v="2015"/>
    <x v="3"/>
    <x v="82"/>
    <n v="0"/>
    <n v="0"/>
    <n v="217.23000000000002"/>
    <n v="0"/>
    <n v="-217.23000000000002"/>
    <s v="N/A"/>
    <n v="0"/>
    <n v="0"/>
    <n v="0"/>
    <n v="54.32"/>
    <n v="0"/>
    <n v="36.08"/>
    <n v="0"/>
    <n v="0"/>
    <n v="24.490000000000002"/>
    <n v="68.510000000000005"/>
    <n v="0"/>
    <n v="33.83"/>
    <n v="0"/>
    <s v="HOUSING OPPORTUNITY FUND"/>
    <s v="HOF OPER CHG BASE ADMIN"/>
    <s v="CONSLDTD ST HMLSS BLK GRN"/>
    <s v="HOUSING AND COMMUNITY SERVICES"/>
  </r>
  <r>
    <x v="1"/>
    <s v="1122381"/>
    <s v="351120"/>
    <x v="84"/>
    <s v="5592000"/>
    <n v="2015"/>
    <x v="3"/>
    <x v="84"/>
    <n v="0"/>
    <n v="0"/>
    <n v="5608.66"/>
    <n v="0"/>
    <n v="-5608.66"/>
    <s v="N/A"/>
    <n v="0"/>
    <n v="0"/>
    <n v="0"/>
    <n v="2447.3200000000002"/>
    <n v="0"/>
    <n v="0"/>
    <n v="0"/>
    <n v="0"/>
    <n v="0"/>
    <n v="3161.34"/>
    <n v="0"/>
    <n v="0"/>
    <n v="0"/>
    <s v="HOUSING OPPORTUNITY FUND"/>
    <s v="HOF OPER CHG BASE ADMIN"/>
    <s v="CONSLDTD ST HMLSS BLK GRN"/>
    <s v="HOUSING AND COMMUNITY SERVICES"/>
  </r>
  <r>
    <x v="1"/>
    <s v="1122381"/>
    <s v="351120"/>
    <x v="85"/>
    <s v="5592000"/>
    <n v="2015"/>
    <x v="3"/>
    <x v="85"/>
    <n v="0"/>
    <n v="0"/>
    <n v="59689.72"/>
    <n v="0"/>
    <n v="-59689.72"/>
    <s v="N/A"/>
    <n v="0"/>
    <n v="0"/>
    <n v="0"/>
    <n v="13244.76"/>
    <n v="0"/>
    <n v="0"/>
    <n v="0"/>
    <n v="0"/>
    <n v="18130.100000000002"/>
    <n v="3251.53"/>
    <n v="0"/>
    <n v="25063.33"/>
    <n v="0"/>
    <s v="HOUSING OPPORTUNITY FUND"/>
    <s v="HOF OPER CHG BASE ADMIN"/>
    <s v="CONSLDTD ST HMLSS BLK GRN"/>
    <s v="HOUSING AND COMMUNITY SERVICES"/>
  </r>
  <r>
    <x v="1"/>
    <s v="1122381"/>
    <s v="351120"/>
    <x v="86"/>
    <s v="5592000"/>
    <n v="2015"/>
    <x v="3"/>
    <x v="86"/>
    <n v="0"/>
    <n v="0"/>
    <n v="20612.810000000001"/>
    <n v="0"/>
    <n v="-20612.810000000001"/>
    <s v="N/A"/>
    <n v="0"/>
    <n v="0"/>
    <n v="0"/>
    <n v="3566.13"/>
    <n v="0"/>
    <n v="3550.1800000000003"/>
    <n v="0"/>
    <n v="0"/>
    <n v="0"/>
    <n v="0"/>
    <n v="0"/>
    <n v="13496.5"/>
    <n v="0"/>
    <s v="HOUSING OPPORTUNITY FUND"/>
    <s v="HOF OPER CHG BASE ADMIN"/>
    <s v="CONSLDTD ST HMLSS BLK GRN"/>
    <s v="HOUSING AND COMMUNITY SERVICES"/>
  </r>
  <r>
    <x v="1"/>
    <s v="1122381"/>
    <s v="351120"/>
    <x v="87"/>
    <s v="5592000"/>
    <n v="2015"/>
    <x v="3"/>
    <x v="87"/>
    <n v="0"/>
    <n v="0"/>
    <n v="33207.480000000003"/>
    <n v="0"/>
    <n v="-33207.480000000003"/>
    <s v="N/A"/>
    <n v="0"/>
    <n v="0"/>
    <n v="0"/>
    <n v="14489.960000000001"/>
    <n v="0"/>
    <n v="0"/>
    <n v="0"/>
    <n v="0"/>
    <n v="0"/>
    <n v="18717.52"/>
    <n v="0"/>
    <n v="0"/>
    <n v="0"/>
    <s v="HOUSING OPPORTUNITY FUND"/>
    <s v="HOF OPER CHG BASE ADMIN"/>
    <s v="CONSLDTD ST HMLSS BLK GRN"/>
    <s v="HOUSING AND COMMUNITY SERVICES"/>
  </r>
  <r>
    <x v="1"/>
    <s v="1122381"/>
    <s v="351120"/>
    <x v="88"/>
    <s v="5592000"/>
    <n v="2015"/>
    <x v="3"/>
    <x v="88"/>
    <n v="0"/>
    <n v="0"/>
    <n v="4041.87"/>
    <n v="0"/>
    <n v="-4041.87"/>
    <s v="N/A"/>
    <n v="0"/>
    <n v="0"/>
    <n v="0"/>
    <n v="3889.05"/>
    <n v="0"/>
    <n v="5.67"/>
    <n v="0"/>
    <n v="0"/>
    <n v="0"/>
    <n v="0"/>
    <n v="0"/>
    <n v="147.15"/>
    <n v="0"/>
    <s v="HOUSING OPPORTUNITY FUND"/>
    <s v="HOF OPER CHG BASE ADMIN"/>
    <s v="CONSLDTD ST HMLSS BLK GRN"/>
    <s v="HOUSING AND COMMUNITY SERVICES"/>
  </r>
  <r>
    <x v="1"/>
    <s v="1122381"/>
    <s v="351120"/>
    <x v="89"/>
    <s v="5592000"/>
    <n v="2015"/>
    <x v="3"/>
    <x v="89"/>
    <n v="0"/>
    <n v="0"/>
    <n v="3961.54"/>
    <n v="0"/>
    <n v="-3961.54"/>
    <s v="N/A"/>
    <n v="0"/>
    <n v="0"/>
    <n v="0"/>
    <n v="1153.1600000000001"/>
    <n v="0"/>
    <n v="574"/>
    <n v="0"/>
    <n v="0"/>
    <n v="0"/>
    <n v="2234.38"/>
    <n v="0"/>
    <n v="0"/>
    <n v="0"/>
    <s v="HOUSING OPPORTUNITY FUND"/>
    <s v="HOF OPER CHG BASE ADMIN"/>
    <s v="CONSLDTD ST HMLSS BLK GRN"/>
    <s v="HOUSING AND COMMUNITY SERVICES"/>
  </r>
  <r>
    <x v="1"/>
    <s v="1122381"/>
    <s v="351120"/>
    <x v="90"/>
    <s v="5592000"/>
    <n v="2015"/>
    <x v="3"/>
    <x v="90"/>
    <n v="0"/>
    <n v="0"/>
    <n v="105.38"/>
    <n v="0"/>
    <n v="-105.38"/>
    <s v="N/A"/>
    <n v="0"/>
    <n v="0"/>
    <n v="0"/>
    <n v="45.980000000000004"/>
    <n v="0"/>
    <n v="0"/>
    <n v="0"/>
    <n v="0"/>
    <n v="0"/>
    <n v="59.4"/>
    <n v="0"/>
    <n v="0"/>
    <n v="0"/>
    <s v="HOUSING OPPORTUNITY FUND"/>
    <s v="HOF OPER CHG BASE ADMIN"/>
    <s v="CONSLDTD ST HMLSS BLK GRN"/>
    <s v="HOUSING AND COMMUNITY SERVICES"/>
  </r>
  <r>
    <x v="1"/>
    <s v="1122381"/>
    <s v="351120"/>
    <x v="92"/>
    <s v="5592000"/>
    <n v="2015"/>
    <x v="3"/>
    <x v="92"/>
    <n v="0"/>
    <n v="0"/>
    <n v="148.86000000000001"/>
    <n v="0"/>
    <n v="-148.86000000000001"/>
    <s v="N/A"/>
    <n v="0"/>
    <n v="0"/>
    <n v="0"/>
    <n v="64.960000000000008"/>
    <n v="0"/>
    <n v="0"/>
    <n v="0"/>
    <n v="0"/>
    <n v="0"/>
    <n v="83.9"/>
    <n v="0"/>
    <n v="0"/>
    <n v="0"/>
    <s v="HOUSING OPPORTUNITY FUND"/>
    <s v="HOF OPER CHG BASE ADMIN"/>
    <s v="CONSLDTD ST HMLSS BLK GRN"/>
    <s v="HOUSING AND COMMUNITY SERVICES"/>
  </r>
  <r>
    <x v="1"/>
    <s v="1122381"/>
    <s v="351120"/>
    <x v="47"/>
    <s v="5592000"/>
    <n v="2015"/>
    <x v="3"/>
    <x v="47"/>
    <n v="0"/>
    <n v="0"/>
    <n v="8421.49"/>
    <n v="0"/>
    <n v="-8421.49"/>
    <s v="N/A"/>
    <n v="0"/>
    <n v="0"/>
    <n v="0"/>
    <n v="3674.7000000000003"/>
    <n v="0"/>
    <n v="0"/>
    <n v="0"/>
    <n v="0"/>
    <n v="0"/>
    <n v="4746.79"/>
    <n v="0"/>
    <n v="0"/>
    <n v="0"/>
    <s v="HOUSING OPPORTUNITY FUND"/>
    <s v="HOF OPER CHG BASE ADMIN"/>
    <s v="CONSLDTD ST HMLSS BLK GRN"/>
    <s v="HOUSING AND COMMUNITY SERVICES"/>
  </r>
  <r>
    <x v="1"/>
    <s v="1122381"/>
    <s v="351120"/>
    <x v="48"/>
    <s v="5592000"/>
    <n v="2015"/>
    <x v="3"/>
    <x v="48"/>
    <n v="0"/>
    <n v="0"/>
    <n v="12324.14"/>
    <n v="0"/>
    <n v="-12324.14"/>
    <s v="N/A"/>
    <n v="0"/>
    <n v="0"/>
    <n v="0"/>
    <n v="2379.36"/>
    <n v="0"/>
    <n v="2368.7200000000003"/>
    <n v="0"/>
    <n v="0"/>
    <n v="0"/>
    <n v="3073.55"/>
    <n v="0"/>
    <n v="4502.51"/>
    <n v="0"/>
    <s v="HOUSING OPPORTUNITY FUND"/>
    <s v="HOF OPER CHG BASE ADMIN"/>
    <s v="CONSLDTD ST HMLSS BLK GRN"/>
    <s v="HOUSING AND COMMUNITY SERVICES"/>
  </r>
  <r>
    <x v="1"/>
    <s v="1122381"/>
    <s v="351120"/>
    <x v="49"/>
    <s v="5592000"/>
    <n v="2015"/>
    <x v="3"/>
    <x v="49"/>
    <n v="0"/>
    <n v="0"/>
    <n v="1806.16"/>
    <n v="0"/>
    <n v="-1806.16"/>
    <s v="N/A"/>
    <n v="0"/>
    <n v="0"/>
    <n v="0"/>
    <n v="788.1"/>
    <n v="0"/>
    <n v="0"/>
    <n v="0"/>
    <n v="0"/>
    <n v="0"/>
    <n v="1018.0600000000001"/>
    <n v="0"/>
    <n v="0"/>
    <n v="0"/>
    <s v="HOUSING OPPORTUNITY FUND"/>
    <s v="HOF OPER CHG BASE ADMIN"/>
    <s v="CONSLDTD ST HMLSS BLK GRN"/>
    <s v="HOUSING AND COMMUNITY SERVICES"/>
  </r>
  <r>
    <x v="1"/>
    <s v="1122381"/>
    <s v="351120"/>
    <x v="50"/>
    <s v="5592000"/>
    <n v="2015"/>
    <x v="3"/>
    <x v="50"/>
    <n v="0"/>
    <n v="0"/>
    <n v="363.97"/>
    <n v="0"/>
    <n v="-363.97"/>
    <s v="N/A"/>
    <n v="0"/>
    <n v="0"/>
    <n v="0"/>
    <n v="158.80000000000001"/>
    <n v="0"/>
    <n v="0"/>
    <n v="0"/>
    <n v="0"/>
    <n v="0"/>
    <n v="205.17000000000002"/>
    <n v="0"/>
    <n v="0"/>
    <n v="0"/>
    <s v="HOUSING OPPORTUNITY FUND"/>
    <s v="HOF OPER CHG BASE ADMIN"/>
    <s v="CONSLDTD ST HMLSS BLK GRN"/>
    <s v="HOUSING AND COMMUNITY SERVICES"/>
  </r>
  <r>
    <x v="1"/>
    <s v="1122381"/>
    <s v="351120"/>
    <x v="93"/>
    <s v="5592000"/>
    <n v="2015"/>
    <x v="3"/>
    <x v="93"/>
    <n v="0"/>
    <n v="0"/>
    <n v="6226.25"/>
    <n v="0"/>
    <n v="-6226.25"/>
    <s v="N/A"/>
    <n v="0"/>
    <n v="0"/>
    <n v="0"/>
    <n v="1564.74"/>
    <n v="0"/>
    <n v="1038.49"/>
    <n v="0"/>
    <n v="0"/>
    <n v="700.38"/>
    <n v="1958.72"/>
    <n v="0"/>
    <n v="963.92000000000007"/>
    <n v="0"/>
    <s v="HOUSING OPPORTUNITY FUND"/>
    <s v="HOF OPER CHG BASE ADMIN"/>
    <s v="CONSLDTD ST HMLSS BLK GRN"/>
    <s v="HOUSING AND COMMUNITY SERVICES"/>
  </r>
  <r>
    <x v="1"/>
    <s v="1122381"/>
    <s v="351120"/>
    <x v="109"/>
    <s v="5592000"/>
    <n v="2015"/>
    <x v="3"/>
    <x v="109"/>
    <n v="0"/>
    <n v="0"/>
    <n v="12614.53"/>
    <n v="0"/>
    <n v="-12614.53"/>
    <s v="N/A"/>
    <n v="0"/>
    <n v="0"/>
    <n v="0"/>
    <n v="2075.9900000000002"/>
    <n v="0"/>
    <n v="0"/>
    <n v="0"/>
    <n v="0"/>
    <n v="0"/>
    <n v="2681.68"/>
    <n v="0"/>
    <n v="7856.8600000000006"/>
    <n v="0"/>
    <s v="HOUSING OPPORTUNITY FUND"/>
    <s v="HOF OPER CHG BASE ADMIN"/>
    <s v="CONSLDTD ST HMLSS BLK GRN"/>
    <s v="HOUSING AND COMMUNITY SERVICES"/>
  </r>
  <r>
    <x v="1"/>
    <s v="1122381"/>
    <s v="351120"/>
    <x v="100"/>
    <s v="5592000"/>
    <n v="2015"/>
    <x v="3"/>
    <x v="100"/>
    <n v="0"/>
    <n v="0"/>
    <n v="752.56000000000006"/>
    <n v="0"/>
    <n v="-752.56000000000006"/>
    <s v="N/A"/>
    <n v="0"/>
    <n v="0"/>
    <n v="0"/>
    <n v="328.38"/>
    <n v="0"/>
    <n v="0"/>
    <n v="0"/>
    <n v="0"/>
    <n v="0"/>
    <n v="424.18"/>
    <n v="0"/>
    <n v="0"/>
    <n v="0"/>
    <s v="HOUSING OPPORTUNITY FUND"/>
    <s v="HOF OPER CHG BASE ADMIN"/>
    <s v="CONSLDTD ST HMLSS BLK GRN"/>
    <s v="HOUSING AND COMMUNITY SERVICES"/>
  </r>
  <r>
    <x v="1"/>
    <s v="1122381"/>
    <s v="351120"/>
    <x v="110"/>
    <s v="5592000"/>
    <n v="2015"/>
    <x v="3"/>
    <x v="110"/>
    <n v="0"/>
    <n v="0"/>
    <n v="0"/>
    <n v="0"/>
    <n v="0"/>
    <s v="N/A"/>
    <n v="0"/>
    <n v="0"/>
    <n v="0"/>
    <n v="0"/>
    <n v="0"/>
    <n v="0"/>
    <n v="0"/>
    <n v="0"/>
    <n v="0"/>
    <n v="0"/>
    <n v="0"/>
    <n v="0"/>
    <n v="0"/>
    <s v="HOUSING OPPORTUNITY FUND"/>
    <s v="HOF OPER CHG BASE ADMIN"/>
    <s v="CONSLDTD ST HMLSS BLK GRN"/>
    <s v="HOUSING AND COMMUNITY SERVICES"/>
  </r>
  <r>
    <x v="1"/>
    <s v="1122385"/>
    <s v="351022"/>
    <x v="112"/>
    <s v="5595000"/>
    <n v="2015"/>
    <x v="3"/>
    <x v="112"/>
    <n v="0"/>
    <n v="0"/>
    <n v="0"/>
    <n v="0"/>
    <n v="0"/>
    <s v="N/A"/>
    <n v="0"/>
    <n v="0"/>
    <n v="0"/>
    <n v="0"/>
    <n v="0"/>
    <n v="0"/>
    <n v="0"/>
    <n v="0"/>
    <n v="0"/>
    <n v="0"/>
    <n v="0"/>
    <n v="0"/>
    <n v="0"/>
    <s v="HOUSING OPPORTUNITY FUND"/>
    <s v="HOF OPER FAMILY SVCS2 0322"/>
    <s v="HOMELESS HOUSING"/>
    <s v="FACILITIES MAINTENANCE AND OPERATIONS"/>
  </r>
  <r>
    <x v="1"/>
    <s v="1122407"/>
    <s v="000000"/>
    <x v="6"/>
    <s v="0000000"/>
    <n v="2015"/>
    <x v="0"/>
    <x v="6"/>
    <n v="0"/>
    <n v="0"/>
    <n v="0"/>
    <n v="0"/>
    <n v="0"/>
    <s v="N/A"/>
    <n v="0"/>
    <n v="0"/>
    <n v="0"/>
    <n v="0"/>
    <n v="0"/>
    <n v="0"/>
    <n v="0"/>
    <n v="0"/>
    <n v="0"/>
    <n v="0"/>
    <n v="0"/>
    <n v="0"/>
    <n v="0"/>
    <s v="HOUSING OPPORTUNITY FUND"/>
    <s v="HOF OPER CCS RRHF PILTO CH13RT"/>
    <s v="DEFAULT"/>
    <s v="Default"/>
  </r>
  <r>
    <x v="1"/>
    <s v="1122407"/>
    <s v="000000"/>
    <x v="9"/>
    <s v="0000000"/>
    <n v="2015"/>
    <x v="0"/>
    <x v="9"/>
    <n v="0"/>
    <n v="0"/>
    <n v="-60000"/>
    <n v="0"/>
    <n v="60000"/>
    <s v="N/A"/>
    <n v="0"/>
    <n v="0"/>
    <n v="0"/>
    <n v="0"/>
    <n v="0"/>
    <n v="0"/>
    <n v="-60000"/>
    <n v="0"/>
    <n v="0"/>
    <n v="0"/>
    <n v="0"/>
    <n v="0"/>
    <n v="0"/>
    <s v="HOUSING OPPORTUNITY FUND"/>
    <s v="HOF OPER CCS RRHF PILTO CH13RT"/>
    <s v="DEFAULT"/>
    <s v="Default"/>
  </r>
  <r>
    <x v="1"/>
    <s v="1122407"/>
    <s v="000000"/>
    <x v="29"/>
    <s v="0000000"/>
    <n v="2015"/>
    <x v="1"/>
    <x v="29"/>
    <n v="0"/>
    <n v="0"/>
    <n v="60000"/>
    <n v="0"/>
    <n v="-60000"/>
    <s v="N/A"/>
    <n v="0"/>
    <n v="0"/>
    <n v="0"/>
    <n v="0"/>
    <n v="0"/>
    <n v="0"/>
    <n v="60000"/>
    <n v="0"/>
    <n v="0"/>
    <n v="0"/>
    <n v="0"/>
    <n v="0"/>
    <n v="0"/>
    <s v="HOUSING OPPORTUNITY FUND"/>
    <s v="HOF OPER CCS RRHF PILTO CH13RT"/>
    <s v="DEFAULT"/>
    <s v="Default"/>
  </r>
  <r>
    <x v="1"/>
    <s v="1122407"/>
    <s v="351120"/>
    <x v="192"/>
    <s v="0000000"/>
    <n v="2015"/>
    <x v="4"/>
    <x v="191"/>
    <n v="0"/>
    <n v="0"/>
    <n v="0"/>
    <n v="0"/>
    <n v="0"/>
    <s v="N/A"/>
    <n v="0"/>
    <n v="0"/>
    <n v="0"/>
    <n v="0"/>
    <n v="0"/>
    <n v="0"/>
    <n v="0"/>
    <n v="0"/>
    <n v="0"/>
    <n v="0"/>
    <n v="0"/>
    <n v="0"/>
    <n v="0"/>
    <s v="HOUSING OPPORTUNITY FUND"/>
    <s v="HOF OPER CCS RRHF PILTO CH13RT"/>
    <s v="CONSLDTD ST HMLSS BLK GRN"/>
    <s v="Default"/>
  </r>
  <r>
    <x v="1"/>
    <s v="1122407"/>
    <s v="351120"/>
    <x v="112"/>
    <s v="5595000"/>
    <n v="2015"/>
    <x v="3"/>
    <x v="112"/>
    <n v="0"/>
    <n v="0"/>
    <n v="0"/>
    <n v="0"/>
    <n v="0"/>
    <s v="N/A"/>
    <n v="0"/>
    <n v="0"/>
    <n v="0"/>
    <n v="0"/>
    <n v="0"/>
    <n v="0"/>
    <n v="0"/>
    <n v="0"/>
    <n v="0"/>
    <n v="0"/>
    <n v="0"/>
    <n v="0"/>
    <n v="0"/>
    <s v="HOUSING OPPORTUNITY FUND"/>
    <s v="HOF OPER CCS RRHF PILTO CH13RT"/>
    <s v="CONSLDTD ST HMLSS BLK GRN"/>
    <s v="FACILITIES MAINTENANCE AND OPERATIONS"/>
  </r>
  <r>
    <x v="1"/>
    <s v="1122408"/>
    <s v="000000"/>
    <x v="6"/>
    <s v="0000000"/>
    <n v="2015"/>
    <x v="0"/>
    <x v="6"/>
    <n v="0"/>
    <n v="0"/>
    <n v="-37877.07"/>
    <n v="0"/>
    <n v="37877.07"/>
    <s v="N/A"/>
    <n v="0"/>
    <n v="-37877.07"/>
    <n v="0"/>
    <n v="0"/>
    <n v="0"/>
    <n v="0"/>
    <n v="0"/>
    <n v="0"/>
    <n v="0"/>
    <n v="0"/>
    <n v="0"/>
    <n v="0"/>
    <n v="0"/>
    <s v="HOUSING OPPORTUNITY FUND"/>
    <s v="HOF OPER CCS RRHF PILTO CH14RT"/>
    <s v="DEFAULT"/>
    <s v="Default"/>
  </r>
  <r>
    <x v="1"/>
    <s v="1122408"/>
    <s v="000000"/>
    <x v="9"/>
    <s v="0000000"/>
    <n v="2015"/>
    <x v="0"/>
    <x v="9"/>
    <n v="0"/>
    <n v="0"/>
    <n v="0"/>
    <n v="0"/>
    <n v="0"/>
    <s v="N/A"/>
    <n v="0"/>
    <n v="0"/>
    <n v="0"/>
    <n v="0"/>
    <n v="0"/>
    <n v="0"/>
    <n v="0"/>
    <n v="0"/>
    <n v="0"/>
    <n v="0"/>
    <n v="0"/>
    <n v="0"/>
    <n v="0"/>
    <s v="HOUSING OPPORTUNITY FUND"/>
    <s v="HOF OPER CCS RRHF PILTO CH14RT"/>
    <s v="DEFAULT"/>
    <s v="Default"/>
  </r>
  <r>
    <x v="1"/>
    <s v="1122408"/>
    <s v="000000"/>
    <x v="29"/>
    <s v="0000000"/>
    <n v="2015"/>
    <x v="1"/>
    <x v="29"/>
    <n v="0"/>
    <n v="0"/>
    <n v="0.03"/>
    <n v="0"/>
    <n v="-0.03"/>
    <s v="N/A"/>
    <n v="0"/>
    <n v="0.03"/>
    <n v="0"/>
    <n v="0"/>
    <n v="0"/>
    <n v="0"/>
    <n v="0"/>
    <n v="0"/>
    <n v="0"/>
    <n v="0"/>
    <n v="0"/>
    <n v="0"/>
    <n v="0"/>
    <s v="HOUSING OPPORTUNITY FUND"/>
    <s v="HOF OPER CCS RRHF PILTO CH14RT"/>
    <s v="DEFAULT"/>
    <s v="Default"/>
  </r>
  <r>
    <x v="1"/>
    <s v="1122408"/>
    <s v="351120"/>
    <x v="192"/>
    <s v="0000000"/>
    <n v="2015"/>
    <x v="4"/>
    <x v="191"/>
    <n v="0"/>
    <n v="0"/>
    <n v="-128225"/>
    <n v="0"/>
    <n v="128225"/>
    <s v="N/A"/>
    <n v="0"/>
    <n v="0"/>
    <n v="0"/>
    <n v="0"/>
    <n v="-113754.28"/>
    <n v="0"/>
    <n v="-64.8"/>
    <n v="-14405.92"/>
    <n v="0"/>
    <n v="0"/>
    <n v="0"/>
    <n v="0"/>
    <n v="0"/>
    <s v="HOUSING OPPORTUNITY FUND"/>
    <s v="HOF OPER CCS RRHF PILTO CH14RT"/>
    <s v="CONSLDTD ST HMLSS BLK GRN"/>
    <s v="Default"/>
  </r>
  <r>
    <x v="1"/>
    <s v="1122408"/>
    <s v="351120"/>
    <x v="112"/>
    <s v="5595000"/>
    <n v="2015"/>
    <x v="3"/>
    <x v="112"/>
    <n v="0"/>
    <n v="0"/>
    <n v="141602.04"/>
    <n v="0"/>
    <n v="-141602.04"/>
    <s v="N/A"/>
    <n v="0"/>
    <n v="13377.04"/>
    <n v="0"/>
    <n v="0"/>
    <n v="113754.28"/>
    <n v="0"/>
    <n v="14470.720000000001"/>
    <n v="0"/>
    <n v="0"/>
    <n v="0"/>
    <n v="0"/>
    <n v="0"/>
    <n v="0"/>
    <s v="HOUSING OPPORTUNITY FUND"/>
    <s v="HOF OPER CCS RRHF PILTO CH14RT"/>
    <s v="CONSLDTD ST HMLSS BLK GRN"/>
    <s v="FACILITIES MAINTENANCE AND OPERATIONS"/>
  </r>
  <r>
    <x v="1"/>
    <s v="1122441"/>
    <s v="351022"/>
    <x v="112"/>
    <s v="5595000"/>
    <n v="2015"/>
    <x v="3"/>
    <x v="112"/>
    <n v="0"/>
    <n v="0"/>
    <n v="-11537.800000000001"/>
    <n v="0"/>
    <n v="11537.800000000001"/>
    <s v="N/A"/>
    <n v="0"/>
    <n v="-11602.6"/>
    <n v="0"/>
    <n v="0"/>
    <n v="64.8"/>
    <n v="0"/>
    <n v="0"/>
    <n v="0"/>
    <n v="0"/>
    <n v="0"/>
    <n v="0"/>
    <n v="0"/>
    <n v="0"/>
    <s v="HOUSING OPPORTUNITY FUND"/>
    <s v="HOF OPER CCS RRHF PILOT DO13RT"/>
    <s v="HOMELESS HOUSING"/>
    <s v="FACILITIES MAINTENANCE AND OPERATIONS"/>
  </r>
  <r>
    <x v="1"/>
    <s v="1122521"/>
    <s v="351202"/>
    <x v="112"/>
    <s v="5595000"/>
    <n v="2015"/>
    <x v="3"/>
    <x v="112"/>
    <n v="0"/>
    <n v="0"/>
    <n v="0"/>
    <n v="0"/>
    <n v="0"/>
    <s v="N/A"/>
    <n v="0"/>
    <n v="0"/>
    <n v="0"/>
    <n v="0"/>
    <n v="0"/>
    <n v="0"/>
    <n v="0"/>
    <n v="0"/>
    <n v="0"/>
    <n v="0"/>
    <n v="0"/>
    <n v="0"/>
    <n v="0"/>
    <s v="HOUSING OPPORTUNITY FUND"/>
    <s v="HOF OPER CASA LATINA 2013"/>
    <s v="OTHER HOF-ADMIN"/>
    <s v="FACILITIES MAINTENANCE AND OPERATIONS"/>
  </r>
  <r>
    <x v="1"/>
    <s v="1122535"/>
    <s v="000000"/>
    <x v="6"/>
    <s v="0000000"/>
    <n v="2015"/>
    <x v="0"/>
    <x v="6"/>
    <n v="0"/>
    <n v="0"/>
    <n v="0"/>
    <n v="0"/>
    <n v="0"/>
    <s v="N/A"/>
    <n v="0"/>
    <n v="0"/>
    <n v="0"/>
    <n v="0"/>
    <n v="0"/>
    <n v="0"/>
    <n v="0"/>
    <n v="0"/>
    <n v="0"/>
    <n v="0"/>
    <n v="0"/>
    <n v="0"/>
    <n v="0"/>
    <s v="HOUSING OPPORTUNITY FUND"/>
    <s v="HOF OPER AYR SEVERSON CH14RT"/>
    <s v="DEFAULT"/>
    <s v="Default"/>
  </r>
  <r>
    <x v="1"/>
    <s v="1122535"/>
    <s v="000000"/>
    <x v="9"/>
    <s v="0000000"/>
    <n v="2015"/>
    <x v="0"/>
    <x v="9"/>
    <n v="0"/>
    <n v="0"/>
    <n v="-13277.050000000001"/>
    <n v="0"/>
    <n v="13277.050000000001"/>
    <s v="N/A"/>
    <n v="-13277.050000000001"/>
    <n v="-13277.050000000001"/>
    <n v="0"/>
    <n v="0"/>
    <n v="0"/>
    <n v="0"/>
    <n v="13277.050000000001"/>
    <n v="0"/>
    <n v="0"/>
    <n v="0"/>
    <n v="0"/>
    <n v="0"/>
    <n v="0"/>
    <s v="HOUSING OPPORTUNITY FUND"/>
    <s v="HOF OPER AYR SEVERSON CH14RT"/>
    <s v="DEFAULT"/>
    <s v="Default"/>
  </r>
  <r>
    <x v="1"/>
    <s v="1122535"/>
    <s v="000000"/>
    <x v="29"/>
    <s v="0000000"/>
    <n v="2015"/>
    <x v="1"/>
    <x v="29"/>
    <n v="0"/>
    <n v="0"/>
    <n v="0"/>
    <n v="0"/>
    <n v="0"/>
    <s v="N/A"/>
    <n v="0"/>
    <n v="13277.050000000001"/>
    <n v="0"/>
    <n v="0"/>
    <n v="0"/>
    <n v="0"/>
    <n v="-13277.050000000001"/>
    <n v="0"/>
    <n v="0"/>
    <n v="0"/>
    <n v="0"/>
    <n v="0"/>
    <n v="0"/>
    <s v="HOUSING OPPORTUNITY FUND"/>
    <s v="HOF OPER AYR SEVERSON CH14RT"/>
    <s v="DEFAULT"/>
    <s v="Default"/>
  </r>
  <r>
    <x v="1"/>
    <s v="1122535"/>
    <s v="351120"/>
    <x v="192"/>
    <s v="0000000"/>
    <n v="2015"/>
    <x v="4"/>
    <x v="191"/>
    <n v="0"/>
    <n v="0"/>
    <n v="0"/>
    <n v="0"/>
    <n v="0"/>
    <s v="N/A"/>
    <n v="13277.050000000001"/>
    <n v="-13277.050000000001"/>
    <n v="0"/>
    <n v="0"/>
    <n v="0"/>
    <n v="0"/>
    <n v="0"/>
    <n v="0"/>
    <n v="0"/>
    <n v="0"/>
    <n v="0"/>
    <n v="0"/>
    <n v="0"/>
    <s v="HOUSING OPPORTUNITY FUND"/>
    <s v="HOF OPER AYR SEVERSON CH14RT"/>
    <s v="CONSLDTD ST HMLSS BLK GRN"/>
    <s v="Default"/>
  </r>
  <r>
    <x v="1"/>
    <s v="1122535"/>
    <s v="351120"/>
    <x v="112"/>
    <s v="5595000"/>
    <n v="2015"/>
    <x v="3"/>
    <x v="112"/>
    <n v="0"/>
    <n v="0"/>
    <n v="0"/>
    <n v="0"/>
    <n v="0"/>
    <s v="N/A"/>
    <n v="0"/>
    <n v="0"/>
    <n v="0"/>
    <n v="0"/>
    <n v="0"/>
    <n v="0"/>
    <n v="0"/>
    <n v="0"/>
    <n v="0"/>
    <n v="0"/>
    <n v="0"/>
    <n v="0"/>
    <n v="0"/>
    <s v="HOUSING OPPORTUNITY FUND"/>
    <s v="HOF OPER AYR SEVERSON CH14RT"/>
    <s v="CONSLDTD ST HMLSS BLK GRN"/>
    <s v="FACILITIES MAINTENANCE AND OPERATIONS"/>
  </r>
  <r>
    <x v="1"/>
    <s v="1122536"/>
    <s v="000000"/>
    <x v="6"/>
    <s v="0000000"/>
    <n v="2015"/>
    <x v="0"/>
    <x v="6"/>
    <n v="0"/>
    <n v="0"/>
    <n v="0"/>
    <n v="0"/>
    <n v="0"/>
    <s v="N/A"/>
    <n v="0"/>
    <n v="0"/>
    <n v="0"/>
    <n v="0"/>
    <n v="0"/>
    <n v="0"/>
    <n v="0"/>
    <n v="0"/>
    <n v="0"/>
    <n v="0"/>
    <n v="0"/>
    <n v="0"/>
    <n v="0"/>
    <s v="HOUSING OPPORTUNITY FUND"/>
    <s v="HOF OPER CCS EAP CH14EA"/>
    <s v="DEFAULT"/>
    <s v="Default"/>
  </r>
  <r>
    <x v="1"/>
    <s v="1122536"/>
    <s v="000000"/>
    <x v="9"/>
    <s v="0000000"/>
    <n v="2015"/>
    <x v="0"/>
    <x v="9"/>
    <n v="0"/>
    <n v="0"/>
    <n v="0"/>
    <n v="0"/>
    <n v="0"/>
    <s v="N/A"/>
    <n v="0"/>
    <n v="-4565.28"/>
    <n v="0"/>
    <n v="0"/>
    <n v="0"/>
    <n v="0"/>
    <n v="4565.28"/>
    <n v="0"/>
    <n v="0"/>
    <n v="0"/>
    <n v="0"/>
    <n v="0"/>
    <n v="0"/>
    <s v="HOUSING OPPORTUNITY FUND"/>
    <s v="HOF OPER CCS EAP CH14EA"/>
    <s v="DEFAULT"/>
    <s v="Default"/>
  </r>
  <r>
    <x v="1"/>
    <s v="1122536"/>
    <s v="000000"/>
    <x v="29"/>
    <s v="0000000"/>
    <n v="2015"/>
    <x v="1"/>
    <x v="29"/>
    <n v="0"/>
    <n v="0"/>
    <n v="0"/>
    <n v="0"/>
    <n v="0"/>
    <s v="N/A"/>
    <n v="0"/>
    <n v="4565.28"/>
    <n v="0"/>
    <n v="0"/>
    <n v="0"/>
    <n v="0"/>
    <n v="-4565.28"/>
    <n v="0"/>
    <n v="0"/>
    <n v="0"/>
    <n v="0"/>
    <n v="0"/>
    <n v="0"/>
    <s v="HOUSING OPPORTUNITY FUND"/>
    <s v="HOF OPER CCS EAP CH14EA"/>
    <s v="DEFAULT"/>
    <s v="Default"/>
  </r>
  <r>
    <x v="1"/>
    <s v="1122536"/>
    <s v="351120"/>
    <x v="192"/>
    <s v="0000000"/>
    <n v="2015"/>
    <x v="4"/>
    <x v="191"/>
    <n v="0"/>
    <n v="0"/>
    <n v="0"/>
    <n v="0"/>
    <n v="0"/>
    <s v="N/A"/>
    <n v="0"/>
    <n v="-6422.9400000000005"/>
    <n v="0"/>
    <n v="0"/>
    <n v="0"/>
    <n v="0"/>
    <n v="0"/>
    <n v="0"/>
    <n v="0"/>
    <n v="0"/>
    <n v="6422.9400000000005"/>
    <n v="0"/>
    <n v="0"/>
    <s v="HOUSING OPPORTUNITY FUND"/>
    <s v="HOF OPER CCS EAP CH14EA"/>
    <s v="CONSLDTD ST HMLSS BLK GRN"/>
    <s v="Default"/>
  </r>
  <r>
    <x v="1"/>
    <s v="1122536"/>
    <s v="351120"/>
    <x v="112"/>
    <s v="5595000"/>
    <n v="2015"/>
    <x v="3"/>
    <x v="112"/>
    <n v="0"/>
    <n v="0"/>
    <n v="0"/>
    <n v="0"/>
    <n v="0"/>
    <s v="N/A"/>
    <n v="0"/>
    <n v="0"/>
    <n v="0"/>
    <n v="0"/>
    <n v="0"/>
    <n v="0"/>
    <n v="0"/>
    <n v="0"/>
    <n v="0"/>
    <n v="0"/>
    <n v="0"/>
    <n v="0"/>
    <n v="0"/>
    <s v="HOUSING OPPORTUNITY FUND"/>
    <s v="HOF OPER CCS EAP CH14EA"/>
    <s v="CONSLDTD ST HMLSS BLK GRN"/>
    <s v="FACILITIES MAINTENANCE AND OPERATIONS"/>
  </r>
  <r>
    <x v="1"/>
    <s v="1122537"/>
    <s v="000000"/>
    <x v="6"/>
    <s v="0000000"/>
    <n v="2015"/>
    <x v="0"/>
    <x v="6"/>
    <n v="0"/>
    <n v="0"/>
    <n v="0"/>
    <n v="0"/>
    <n v="0"/>
    <s v="N/A"/>
    <n v="0"/>
    <n v="0"/>
    <n v="0"/>
    <n v="0"/>
    <n v="0"/>
    <n v="0"/>
    <n v="0"/>
    <n v="0"/>
    <n v="0"/>
    <n v="0"/>
    <n v="0"/>
    <n v="0"/>
    <n v="0"/>
    <s v="HOUSING OPPORTUNITY FUND"/>
    <s v="HOF OPER CCS EAP (RENT) CH14RT"/>
    <s v="DEFAULT"/>
    <s v="Default"/>
  </r>
  <r>
    <x v="1"/>
    <s v="1122537"/>
    <s v="000000"/>
    <x v="9"/>
    <s v="0000000"/>
    <n v="2015"/>
    <x v="0"/>
    <x v="9"/>
    <n v="0"/>
    <n v="0"/>
    <n v="-6101.1500000000005"/>
    <n v="0"/>
    <n v="6101.1500000000005"/>
    <s v="N/A"/>
    <n v="-6101.1500000000005"/>
    <n v="0"/>
    <n v="0"/>
    <n v="0"/>
    <n v="0"/>
    <n v="0"/>
    <n v="0"/>
    <n v="0"/>
    <n v="0"/>
    <n v="0"/>
    <n v="0"/>
    <n v="0"/>
    <n v="0"/>
    <s v="HOUSING OPPORTUNITY FUND"/>
    <s v="HOF OPER CCS EAP (RENT) CH14RT"/>
    <s v="DEFAULT"/>
    <s v="Default"/>
  </r>
  <r>
    <x v="1"/>
    <s v="1122537"/>
    <s v="000000"/>
    <x v="29"/>
    <s v="0000000"/>
    <n v="2015"/>
    <x v="1"/>
    <x v="29"/>
    <n v="0"/>
    <n v="0"/>
    <n v="0"/>
    <n v="0"/>
    <n v="0"/>
    <s v="N/A"/>
    <n v="0"/>
    <n v="0"/>
    <n v="0"/>
    <n v="0"/>
    <n v="0"/>
    <n v="0"/>
    <n v="0"/>
    <n v="0"/>
    <n v="0"/>
    <n v="0"/>
    <n v="0"/>
    <n v="0"/>
    <n v="0"/>
    <s v="HOUSING OPPORTUNITY FUND"/>
    <s v="HOF OPER CCS EAP (RENT) CH14RT"/>
    <s v="DEFAULT"/>
    <s v="Default"/>
  </r>
  <r>
    <x v="1"/>
    <s v="1122537"/>
    <s v="351120"/>
    <x v="192"/>
    <s v="0000000"/>
    <n v="2015"/>
    <x v="4"/>
    <x v="191"/>
    <n v="0"/>
    <n v="0"/>
    <n v="0"/>
    <n v="0"/>
    <n v="0"/>
    <s v="N/A"/>
    <n v="6101.1500000000005"/>
    <n v="-6101.1500000000005"/>
    <n v="0"/>
    <n v="0"/>
    <n v="0"/>
    <n v="0"/>
    <n v="0"/>
    <n v="0"/>
    <n v="0"/>
    <n v="0"/>
    <n v="0"/>
    <n v="0"/>
    <n v="0"/>
    <s v="HOUSING OPPORTUNITY FUND"/>
    <s v="HOF OPER CCS EAP (RENT) CH14RT"/>
    <s v="CONSLDTD ST HMLSS BLK GRN"/>
    <s v="Default"/>
  </r>
  <r>
    <x v="1"/>
    <s v="1122537"/>
    <s v="351120"/>
    <x v="112"/>
    <s v="5595000"/>
    <n v="2015"/>
    <x v="3"/>
    <x v="112"/>
    <n v="0"/>
    <n v="0"/>
    <n v="0"/>
    <n v="0"/>
    <n v="0"/>
    <s v="N/A"/>
    <n v="0"/>
    <n v="0"/>
    <n v="0"/>
    <n v="0"/>
    <n v="0"/>
    <n v="0"/>
    <n v="0"/>
    <n v="0"/>
    <n v="0"/>
    <n v="0"/>
    <n v="0"/>
    <n v="0"/>
    <n v="0"/>
    <s v="HOUSING OPPORTUNITY FUND"/>
    <s v="HOF OPER CCS EAP (RENT) CH14RT"/>
    <s v="CONSLDTD ST HMLSS BLK GRN"/>
    <s v="FACILITIES MAINTENANCE AND OPERATIONS"/>
  </r>
  <r>
    <x v="1"/>
    <s v="1122538"/>
    <s v="000000"/>
    <x v="6"/>
    <s v="0000000"/>
    <n v="2015"/>
    <x v="0"/>
    <x v="6"/>
    <n v="0"/>
    <n v="0"/>
    <n v="-3750"/>
    <n v="0"/>
    <n v="3750"/>
    <s v="N/A"/>
    <n v="0"/>
    <n v="-3750"/>
    <n v="0"/>
    <n v="0"/>
    <n v="0"/>
    <n v="0"/>
    <n v="0"/>
    <n v="0"/>
    <n v="0"/>
    <n v="0"/>
    <n v="0"/>
    <n v="0"/>
    <n v="0"/>
    <s v="HOUSING OPPORTUNITY FUND"/>
    <s v="HOF OPER CCS SACRED HRT CH14SH"/>
    <s v="DEFAULT"/>
    <s v="Default"/>
  </r>
  <r>
    <x v="1"/>
    <s v="1122538"/>
    <s v="000000"/>
    <x v="9"/>
    <s v="0000000"/>
    <n v="2015"/>
    <x v="0"/>
    <x v="9"/>
    <n v="0"/>
    <n v="0"/>
    <n v="0"/>
    <n v="0"/>
    <n v="0"/>
    <s v="N/A"/>
    <n v="0"/>
    <n v="0"/>
    <n v="0"/>
    <n v="0"/>
    <n v="0"/>
    <n v="0"/>
    <n v="0"/>
    <n v="0"/>
    <n v="0"/>
    <n v="0"/>
    <n v="0"/>
    <n v="0"/>
    <n v="0"/>
    <s v="HOUSING OPPORTUNITY FUND"/>
    <s v="HOF OPER CCS SACRED HRT CH14SH"/>
    <s v="DEFAULT"/>
    <s v="Default"/>
  </r>
  <r>
    <x v="1"/>
    <s v="1122538"/>
    <s v="000000"/>
    <x v="29"/>
    <s v="0000000"/>
    <n v="2015"/>
    <x v="1"/>
    <x v="29"/>
    <n v="0"/>
    <n v="0"/>
    <n v="0"/>
    <n v="0"/>
    <n v="0"/>
    <s v="N/A"/>
    <n v="0"/>
    <n v="0"/>
    <n v="0"/>
    <n v="0"/>
    <n v="0"/>
    <n v="0"/>
    <n v="0"/>
    <n v="0"/>
    <n v="0"/>
    <n v="0"/>
    <n v="0"/>
    <n v="0"/>
    <n v="0"/>
    <s v="HOUSING OPPORTUNITY FUND"/>
    <s v="HOF OPER CCS SACRED HRT CH14SH"/>
    <s v="DEFAULT"/>
    <s v="Default"/>
  </r>
  <r>
    <x v="1"/>
    <s v="1122538"/>
    <s v="351120"/>
    <x v="192"/>
    <s v="0000000"/>
    <n v="2015"/>
    <x v="4"/>
    <x v="191"/>
    <n v="0"/>
    <n v="0"/>
    <n v="0"/>
    <n v="0"/>
    <n v="0"/>
    <s v="N/A"/>
    <n v="0"/>
    <n v="0"/>
    <n v="0"/>
    <n v="0"/>
    <n v="0"/>
    <n v="0"/>
    <n v="0"/>
    <n v="0"/>
    <n v="0"/>
    <n v="0"/>
    <n v="0"/>
    <n v="0"/>
    <n v="0"/>
    <s v="HOUSING OPPORTUNITY FUND"/>
    <s v="HOF OPER CCS SACRED HRT CH14SH"/>
    <s v="CONSLDTD ST HMLSS BLK GRN"/>
    <s v="Default"/>
  </r>
  <r>
    <x v="1"/>
    <s v="1122538"/>
    <s v="351120"/>
    <x v="112"/>
    <s v="5595000"/>
    <n v="2015"/>
    <x v="3"/>
    <x v="112"/>
    <n v="0"/>
    <n v="0"/>
    <n v="0"/>
    <n v="0"/>
    <n v="0"/>
    <s v="N/A"/>
    <n v="0"/>
    <n v="0"/>
    <n v="0"/>
    <n v="0"/>
    <n v="0"/>
    <n v="0"/>
    <n v="0"/>
    <n v="0"/>
    <n v="0"/>
    <n v="0"/>
    <n v="0"/>
    <n v="0"/>
    <n v="0"/>
    <s v="HOUSING OPPORTUNITY FUND"/>
    <s v="HOF OPER CCS SACRED HRT CH14SH"/>
    <s v="CONSLDTD ST HMLSS BLK GRN"/>
    <s v="FACILITIES MAINTENANCE AND OPERATIONS"/>
  </r>
  <r>
    <x v="1"/>
    <s v="1122539"/>
    <s v="000000"/>
    <x v="6"/>
    <s v="0000000"/>
    <n v="2015"/>
    <x v="0"/>
    <x v="6"/>
    <n v="0"/>
    <n v="0"/>
    <n v="0"/>
    <n v="0"/>
    <n v="0"/>
    <s v="N/A"/>
    <n v="0"/>
    <n v="0"/>
    <n v="0"/>
    <n v="0"/>
    <n v="0"/>
    <n v="0"/>
    <n v="0"/>
    <n v="0"/>
    <n v="0"/>
    <n v="0"/>
    <n v="0"/>
    <n v="0"/>
    <n v="0"/>
    <s v="HOUSING OPPORTUNITY FUND"/>
    <s v="HOF OPER CH14S NOEL HS CH14SH"/>
    <s v="DEFAULT"/>
    <s v="Default"/>
  </r>
  <r>
    <x v="1"/>
    <s v="1122539"/>
    <s v="000000"/>
    <x v="9"/>
    <s v="0000000"/>
    <n v="2015"/>
    <x v="0"/>
    <x v="9"/>
    <n v="0"/>
    <n v="0"/>
    <n v="-3937.4900000000002"/>
    <n v="0"/>
    <n v="3937.4900000000002"/>
    <s v="N/A"/>
    <n v="-3937.4900000000002"/>
    <n v="0"/>
    <n v="0"/>
    <n v="0"/>
    <n v="0"/>
    <n v="0"/>
    <n v="0"/>
    <n v="0"/>
    <n v="0"/>
    <n v="0"/>
    <n v="0"/>
    <n v="0"/>
    <n v="0"/>
    <s v="HOUSING OPPORTUNITY FUND"/>
    <s v="HOF OPER CH14S NOEL HS CH14SH"/>
    <s v="DEFAULT"/>
    <s v="Default"/>
  </r>
  <r>
    <x v="1"/>
    <s v="1122539"/>
    <s v="000000"/>
    <x v="29"/>
    <s v="0000000"/>
    <n v="2015"/>
    <x v="1"/>
    <x v="29"/>
    <n v="0"/>
    <n v="0"/>
    <n v="0"/>
    <n v="0"/>
    <n v="0"/>
    <s v="N/A"/>
    <n v="0"/>
    <n v="0"/>
    <n v="0"/>
    <n v="0"/>
    <n v="0"/>
    <n v="0"/>
    <n v="0"/>
    <n v="0"/>
    <n v="0"/>
    <n v="0"/>
    <n v="0"/>
    <n v="0"/>
    <n v="0"/>
    <s v="HOUSING OPPORTUNITY FUND"/>
    <s v="HOF OPER CH14S NOEL HS CH14SH"/>
    <s v="DEFAULT"/>
    <s v="Default"/>
  </r>
  <r>
    <x v="1"/>
    <s v="1122539"/>
    <s v="351120"/>
    <x v="192"/>
    <s v="0000000"/>
    <n v="2015"/>
    <x v="4"/>
    <x v="191"/>
    <n v="0"/>
    <n v="0"/>
    <n v="0"/>
    <n v="0"/>
    <n v="0"/>
    <s v="N/A"/>
    <n v="3937.4900000000002"/>
    <n v="-3937.4900000000002"/>
    <n v="0"/>
    <n v="0"/>
    <n v="0"/>
    <n v="0"/>
    <n v="0"/>
    <n v="0"/>
    <n v="0"/>
    <n v="0"/>
    <n v="0"/>
    <n v="0"/>
    <n v="0"/>
    <s v="HOUSING OPPORTUNITY FUND"/>
    <s v="HOF OPER CH14S NOEL HS CH14SH"/>
    <s v="CONSLDTD ST HMLSS BLK GRN"/>
    <s v="Default"/>
  </r>
  <r>
    <x v="1"/>
    <s v="1122539"/>
    <s v="351120"/>
    <x v="112"/>
    <s v="5595000"/>
    <n v="2015"/>
    <x v="3"/>
    <x v="112"/>
    <n v="0"/>
    <n v="0"/>
    <n v="0"/>
    <n v="0"/>
    <n v="0"/>
    <s v="N/A"/>
    <n v="0"/>
    <n v="0"/>
    <n v="0"/>
    <n v="0"/>
    <n v="0"/>
    <n v="0"/>
    <n v="0"/>
    <n v="0"/>
    <n v="0"/>
    <n v="0"/>
    <n v="0"/>
    <n v="0"/>
    <n v="0"/>
    <s v="HOUSING OPPORTUNITY FUND"/>
    <s v="HOF OPER CH14S NOEL HS CH14SH"/>
    <s v="CONSLDTD ST HMLSS BLK GRN"/>
    <s v="FACILITIES MAINTENANCE AND OPERATIONS"/>
  </r>
  <r>
    <x v="1"/>
    <s v="1122540"/>
    <s v="000000"/>
    <x v="6"/>
    <s v="0000000"/>
    <n v="2015"/>
    <x v="0"/>
    <x v="6"/>
    <n v="0"/>
    <n v="0"/>
    <n v="0"/>
    <n v="0"/>
    <n v="0"/>
    <s v="N/A"/>
    <n v="0"/>
    <n v="0"/>
    <n v="0"/>
    <n v="0"/>
    <n v="0"/>
    <n v="0"/>
    <n v="0"/>
    <n v="0"/>
    <n v="0"/>
    <n v="0"/>
    <n v="0"/>
    <n v="0"/>
    <n v="0"/>
    <s v="HOUSING OPPORTUNITY FUND"/>
    <s v="HOF OPER CCO FAS OVERNT CH14TF"/>
    <s v="DEFAULT"/>
    <s v="Default"/>
  </r>
  <r>
    <x v="1"/>
    <s v="1122540"/>
    <s v="000000"/>
    <x v="9"/>
    <s v="0000000"/>
    <n v="2015"/>
    <x v="0"/>
    <x v="9"/>
    <n v="0"/>
    <n v="0"/>
    <n v="-3750"/>
    <n v="0"/>
    <n v="3750"/>
    <s v="N/A"/>
    <n v="-3750"/>
    <n v="0"/>
    <n v="0"/>
    <n v="0"/>
    <n v="0"/>
    <n v="0"/>
    <n v="0"/>
    <n v="0"/>
    <n v="0"/>
    <n v="0"/>
    <n v="0"/>
    <n v="0"/>
    <n v="0"/>
    <s v="HOUSING OPPORTUNITY FUND"/>
    <s v="HOF OPER CCO FAS OVERNT CH14TF"/>
    <s v="DEFAULT"/>
    <s v="Default"/>
  </r>
  <r>
    <x v="1"/>
    <s v="1122540"/>
    <s v="000000"/>
    <x v="29"/>
    <s v="0000000"/>
    <n v="2015"/>
    <x v="1"/>
    <x v="29"/>
    <n v="0"/>
    <n v="0"/>
    <n v="0"/>
    <n v="0"/>
    <n v="0"/>
    <s v="N/A"/>
    <n v="0"/>
    <n v="0"/>
    <n v="0"/>
    <n v="0"/>
    <n v="0"/>
    <n v="0"/>
    <n v="0"/>
    <n v="0"/>
    <n v="0"/>
    <n v="0"/>
    <n v="0"/>
    <n v="0"/>
    <n v="0"/>
    <s v="HOUSING OPPORTUNITY FUND"/>
    <s v="HOF OPER CCO FAS OVERNT CH14TF"/>
    <s v="DEFAULT"/>
    <s v="Default"/>
  </r>
  <r>
    <x v="1"/>
    <s v="1122540"/>
    <s v="351120"/>
    <x v="192"/>
    <s v="0000000"/>
    <n v="2015"/>
    <x v="4"/>
    <x v="191"/>
    <n v="0"/>
    <n v="0"/>
    <n v="0"/>
    <n v="0"/>
    <n v="0"/>
    <s v="N/A"/>
    <n v="3750"/>
    <n v="-3750"/>
    <n v="0"/>
    <n v="0"/>
    <n v="0"/>
    <n v="0"/>
    <n v="0"/>
    <n v="0"/>
    <n v="0"/>
    <n v="0"/>
    <n v="0"/>
    <n v="0"/>
    <n v="0"/>
    <s v="HOUSING OPPORTUNITY FUND"/>
    <s v="HOF OPER CCO FAS OVERNT CH14TF"/>
    <s v="CONSLDTD ST HMLSS BLK GRN"/>
    <s v="Default"/>
  </r>
  <r>
    <x v="1"/>
    <s v="1122540"/>
    <s v="351120"/>
    <x v="112"/>
    <s v="5595000"/>
    <n v="2015"/>
    <x v="3"/>
    <x v="112"/>
    <n v="0"/>
    <n v="0"/>
    <n v="0"/>
    <n v="0"/>
    <n v="0"/>
    <s v="N/A"/>
    <n v="0"/>
    <n v="0"/>
    <n v="0"/>
    <n v="0"/>
    <n v="0"/>
    <n v="0"/>
    <n v="0"/>
    <n v="0"/>
    <n v="0"/>
    <n v="0"/>
    <n v="0"/>
    <n v="0"/>
    <n v="0"/>
    <s v="HOUSING OPPORTUNITY FUND"/>
    <s v="HOF OPER CCO FAS OVERNT CH14TF"/>
    <s v="CONSLDTD ST HMLSS BLK GRN"/>
    <s v="FACILITIES MAINTENANCE AND OPERATIONS"/>
  </r>
  <r>
    <x v="1"/>
    <s v="1122541"/>
    <s v="000000"/>
    <x v="6"/>
    <s v="0000000"/>
    <n v="2015"/>
    <x v="0"/>
    <x v="6"/>
    <n v="0"/>
    <n v="0"/>
    <n v="0"/>
    <n v="0"/>
    <n v="0"/>
    <s v="N/A"/>
    <n v="0"/>
    <n v="0"/>
    <n v="0"/>
    <n v="0"/>
    <n v="0"/>
    <n v="0"/>
    <n v="0"/>
    <n v="0"/>
    <n v="0"/>
    <n v="0"/>
    <n v="0"/>
    <n v="0"/>
    <n v="0"/>
    <s v="HOUSING OPPORTUNITY FUND"/>
    <s v="HOF OPER CCO FIRST CHU CH14SH"/>
    <s v="DEFAULT"/>
    <s v="Default"/>
  </r>
  <r>
    <x v="1"/>
    <s v="1122541"/>
    <s v="000000"/>
    <x v="9"/>
    <s v="0000000"/>
    <n v="2015"/>
    <x v="0"/>
    <x v="9"/>
    <n v="0"/>
    <n v="0"/>
    <n v="0"/>
    <n v="0"/>
    <n v="0"/>
    <s v="N/A"/>
    <n v="0"/>
    <n v="0"/>
    <n v="0"/>
    <n v="0"/>
    <n v="0"/>
    <n v="0"/>
    <n v="0"/>
    <n v="0"/>
    <n v="0"/>
    <n v="0"/>
    <n v="0"/>
    <n v="0"/>
    <n v="0"/>
    <s v="HOUSING OPPORTUNITY FUND"/>
    <s v="HOF OPER CCO FIRST CHU CH14SH"/>
    <s v="DEFAULT"/>
    <s v="Default"/>
  </r>
  <r>
    <x v="1"/>
    <s v="1122541"/>
    <s v="000000"/>
    <x v="29"/>
    <s v="0000000"/>
    <n v="2015"/>
    <x v="1"/>
    <x v="29"/>
    <n v="0"/>
    <n v="0"/>
    <n v="0"/>
    <n v="0"/>
    <n v="0"/>
    <s v="N/A"/>
    <n v="0"/>
    <n v="0"/>
    <n v="0"/>
    <n v="0"/>
    <n v="0"/>
    <n v="0"/>
    <n v="0"/>
    <n v="0"/>
    <n v="0"/>
    <n v="0"/>
    <n v="0"/>
    <n v="0"/>
    <n v="0"/>
    <s v="HOUSING OPPORTUNITY FUND"/>
    <s v="HOF OPER CCO FIRST CHU CH14SH"/>
    <s v="DEFAULT"/>
    <s v="Default"/>
  </r>
  <r>
    <x v="1"/>
    <s v="1122541"/>
    <s v="351120"/>
    <x v="192"/>
    <s v="0000000"/>
    <n v="2015"/>
    <x v="4"/>
    <x v="191"/>
    <n v="0"/>
    <n v="0"/>
    <n v="0"/>
    <n v="0"/>
    <n v="0"/>
    <s v="N/A"/>
    <n v="0"/>
    <n v="-6343.81"/>
    <n v="0"/>
    <n v="0"/>
    <n v="0"/>
    <n v="0"/>
    <n v="0"/>
    <n v="0"/>
    <n v="0"/>
    <n v="0"/>
    <n v="6343.81"/>
    <n v="0"/>
    <n v="0"/>
    <s v="HOUSING OPPORTUNITY FUND"/>
    <s v="HOF OPER CCO FIRST CHU CH14SH"/>
    <s v="CONSLDTD ST HMLSS BLK GRN"/>
    <s v="Default"/>
  </r>
  <r>
    <x v="1"/>
    <s v="1122541"/>
    <s v="351120"/>
    <x v="112"/>
    <s v="5595000"/>
    <n v="2015"/>
    <x v="3"/>
    <x v="112"/>
    <n v="0"/>
    <n v="0"/>
    <n v="0"/>
    <n v="0"/>
    <n v="0"/>
    <s v="N/A"/>
    <n v="0"/>
    <n v="0"/>
    <n v="0"/>
    <n v="0"/>
    <n v="0"/>
    <n v="0"/>
    <n v="0"/>
    <n v="0"/>
    <n v="0"/>
    <n v="0"/>
    <n v="0"/>
    <n v="0"/>
    <n v="0"/>
    <s v="HOUSING OPPORTUNITY FUND"/>
    <s v="HOF OPER CCO FIRST CHU CH14SH"/>
    <s v="CONSLDTD ST HMLSS BLK GRN"/>
    <s v="FACILITIES MAINTENANCE AND OPERATIONS"/>
  </r>
  <r>
    <x v="1"/>
    <s v="1122542"/>
    <s v="000000"/>
    <x v="6"/>
    <s v="0000000"/>
    <n v="2015"/>
    <x v="0"/>
    <x v="6"/>
    <n v="0"/>
    <n v="0"/>
    <n v="-4994.9000000000005"/>
    <n v="0"/>
    <n v="4994.9000000000005"/>
    <s v="N/A"/>
    <n v="0"/>
    <n v="-4994.9000000000005"/>
    <n v="0"/>
    <n v="0"/>
    <n v="0"/>
    <n v="0"/>
    <n v="0"/>
    <n v="0"/>
    <n v="0"/>
    <n v="0"/>
    <n v="0"/>
    <n v="0"/>
    <n v="0"/>
    <s v="HOUSING OPPORTUNITY FUND"/>
    <s v="HOF OPER CCO HAMMOND HS CH14SH"/>
    <s v="DEFAULT"/>
    <s v="Default"/>
  </r>
  <r>
    <x v="1"/>
    <s v="1122542"/>
    <s v="000000"/>
    <x v="9"/>
    <s v="0000000"/>
    <n v="2015"/>
    <x v="0"/>
    <x v="9"/>
    <n v="0"/>
    <n v="0"/>
    <n v="0"/>
    <n v="0"/>
    <n v="0"/>
    <s v="N/A"/>
    <n v="0"/>
    <n v="0"/>
    <n v="0"/>
    <n v="0"/>
    <n v="0"/>
    <n v="0"/>
    <n v="0"/>
    <n v="0"/>
    <n v="0"/>
    <n v="0"/>
    <n v="0"/>
    <n v="0"/>
    <n v="0"/>
    <s v="HOUSING OPPORTUNITY FUND"/>
    <s v="HOF OPER CCO HAMMOND HS CH14SH"/>
    <s v="DEFAULT"/>
    <s v="Default"/>
  </r>
  <r>
    <x v="1"/>
    <s v="1122542"/>
    <s v="000000"/>
    <x v="29"/>
    <s v="0000000"/>
    <n v="2015"/>
    <x v="1"/>
    <x v="29"/>
    <n v="0"/>
    <n v="0"/>
    <n v="0"/>
    <n v="0"/>
    <n v="0"/>
    <s v="N/A"/>
    <n v="0"/>
    <n v="0"/>
    <n v="0"/>
    <n v="0"/>
    <n v="0"/>
    <n v="0"/>
    <n v="0"/>
    <n v="0"/>
    <n v="0"/>
    <n v="0"/>
    <n v="0"/>
    <n v="0"/>
    <n v="0"/>
    <s v="HOUSING OPPORTUNITY FUND"/>
    <s v="HOF OPER CCO HAMMOND HS CH14SH"/>
    <s v="DEFAULT"/>
    <s v="Default"/>
  </r>
  <r>
    <x v="1"/>
    <s v="1122542"/>
    <s v="351120"/>
    <x v="192"/>
    <s v="0000000"/>
    <n v="2015"/>
    <x v="4"/>
    <x v="191"/>
    <n v="0"/>
    <n v="0"/>
    <n v="0"/>
    <n v="0"/>
    <n v="0"/>
    <s v="N/A"/>
    <n v="0"/>
    <n v="0"/>
    <n v="0"/>
    <n v="0"/>
    <n v="0"/>
    <n v="0"/>
    <n v="0"/>
    <n v="0"/>
    <n v="0"/>
    <n v="0"/>
    <n v="0"/>
    <n v="0"/>
    <n v="0"/>
    <s v="HOUSING OPPORTUNITY FUND"/>
    <s v="HOF OPER CCO HAMMOND HS CH14SH"/>
    <s v="CONSLDTD ST HMLSS BLK GRN"/>
    <s v="Default"/>
  </r>
  <r>
    <x v="1"/>
    <s v="1122542"/>
    <s v="351120"/>
    <x v="112"/>
    <s v="5595000"/>
    <n v="2015"/>
    <x v="3"/>
    <x v="112"/>
    <n v="0"/>
    <n v="0"/>
    <n v="0"/>
    <n v="0"/>
    <n v="0"/>
    <s v="N/A"/>
    <n v="0"/>
    <n v="0"/>
    <n v="0"/>
    <n v="0"/>
    <n v="0"/>
    <n v="0"/>
    <n v="0"/>
    <n v="0"/>
    <n v="0"/>
    <n v="0"/>
    <n v="0"/>
    <n v="0"/>
    <n v="0"/>
    <s v="HOUSING OPPORTUNITY FUND"/>
    <s v="HOF OPER CCO HAMMOND HS CH14SH"/>
    <s v="CONSLDTD ST HMLSS BLK GRN"/>
    <s v="FACILITIES MAINTENANCE AND OPERATIONS"/>
  </r>
  <r>
    <x v="1"/>
    <s v="1122543"/>
    <s v="000000"/>
    <x v="6"/>
    <s v="0000000"/>
    <n v="2015"/>
    <x v="0"/>
    <x v="6"/>
    <n v="0"/>
    <n v="0"/>
    <n v="-12002.98"/>
    <n v="0"/>
    <n v="12002.98"/>
    <s v="N/A"/>
    <n v="0"/>
    <n v="-12002.98"/>
    <n v="0"/>
    <n v="0"/>
    <n v="0"/>
    <n v="0"/>
    <n v="0"/>
    <n v="0"/>
    <n v="0"/>
    <n v="0"/>
    <n v="0"/>
    <n v="0"/>
    <n v="0"/>
    <s v="HOUSING OPPORTUNITY FUND"/>
    <s v="HOF OPER CCO HOMESTEP CH14RT"/>
    <s v="DEFAULT"/>
    <s v="Default"/>
  </r>
  <r>
    <x v="1"/>
    <s v="1122543"/>
    <s v="000000"/>
    <x v="9"/>
    <s v="0000000"/>
    <n v="2015"/>
    <x v="0"/>
    <x v="9"/>
    <n v="0"/>
    <n v="0"/>
    <n v="0"/>
    <n v="0"/>
    <n v="0"/>
    <s v="N/A"/>
    <n v="0"/>
    <n v="0"/>
    <n v="0"/>
    <n v="0"/>
    <n v="0"/>
    <n v="0"/>
    <n v="0"/>
    <n v="0"/>
    <n v="0"/>
    <n v="0"/>
    <n v="0"/>
    <n v="0"/>
    <n v="0"/>
    <s v="HOUSING OPPORTUNITY FUND"/>
    <s v="HOF OPER CCO HOMESTEP CH14RT"/>
    <s v="DEFAULT"/>
    <s v="Default"/>
  </r>
  <r>
    <x v="1"/>
    <s v="1122543"/>
    <s v="000000"/>
    <x v="29"/>
    <s v="0000000"/>
    <n v="2015"/>
    <x v="1"/>
    <x v="29"/>
    <n v="0"/>
    <n v="0"/>
    <n v="0"/>
    <n v="0"/>
    <n v="0"/>
    <s v="N/A"/>
    <n v="0"/>
    <n v="0"/>
    <n v="0"/>
    <n v="0"/>
    <n v="0"/>
    <n v="0"/>
    <n v="0"/>
    <n v="0"/>
    <n v="0"/>
    <n v="0"/>
    <n v="0"/>
    <n v="0"/>
    <n v="0"/>
    <s v="HOUSING OPPORTUNITY FUND"/>
    <s v="HOF OPER CCO HOMESTEP CH14RT"/>
    <s v="DEFAULT"/>
    <s v="Default"/>
  </r>
  <r>
    <x v="1"/>
    <s v="1122543"/>
    <s v="351120"/>
    <x v="192"/>
    <s v="0000000"/>
    <n v="2015"/>
    <x v="4"/>
    <x v="191"/>
    <n v="0"/>
    <n v="0"/>
    <n v="0"/>
    <n v="0"/>
    <n v="0"/>
    <s v="N/A"/>
    <n v="0"/>
    <n v="-42476.950000000004"/>
    <n v="0"/>
    <n v="0"/>
    <n v="0"/>
    <n v="0"/>
    <n v="0"/>
    <n v="0"/>
    <n v="0"/>
    <n v="0"/>
    <n v="42476.950000000004"/>
    <n v="0"/>
    <n v="0"/>
    <s v="HOUSING OPPORTUNITY FUND"/>
    <s v="HOF OPER CCO HOMESTEP CH14RT"/>
    <s v="CONSLDTD ST HMLSS BLK GRN"/>
    <s v="Default"/>
  </r>
  <r>
    <x v="1"/>
    <s v="1122543"/>
    <s v="351120"/>
    <x v="112"/>
    <s v="5595000"/>
    <n v="2015"/>
    <x v="3"/>
    <x v="112"/>
    <n v="0"/>
    <n v="0"/>
    <n v="0"/>
    <n v="0"/>
    <n v="0"/>
    <s v="N/A"/>
    <n v="0"/>
    <n v="0"/>
    <n v="0"/>
    <n v="0"/>
    <n v="0"/>
    <n v="0"/>
    <n v="0"/>
    <n v="0"/>
    <n v="0"/>
    <n v="0"/>
    <n v="0"/>
    <n v="0"/>
    <n v="0"/>
    <s v="HOUSING OPPORTUNITY FUND"/>
    <s v="HOF OPER CCO HOMESTEP CH14RT"/>
    <s v="CONSLDTD ST HMLSS BLK GRN"/>
    <s v="FACILITIES MAINTENANCE AND OPERATIONS"/>
  </r>
  <r>
    <x v="1"/>
    <s v="1122545"/>
    <s v="000000"/>
    <x v="6"/>
    <s v="0000000"/>
    <n v="2015"/>
    <x v="0"/>
    <x v="6"/>
    <n v="0"/>
    <n v="0"/>
    <n v="0"/>
    <n v="0"/>
    <n v="0"/>
    <s v="N/A"/>
    <n v="0"/>
    <n v="0"/>
    <n v="0"/>
    <n v="0"/>
    <n v="0"/>
    <n v="0"/>
    <n v="0"/>
    <n v="0"/>
    <n v="0"/>
    <n v="0"/>
    <n v="0"/>
    <n v="0"/>
    <n v="0"/>
    <s v="HOUSING OPPORTUNITY FUND"/>
    <s v="HOF OPER EIS EMG S CG HML CH14"/>
    <s v="DEFAULT"/>
    <s v="Default"/>
  </r>
  <r>
    <x v="1"/>
    <s v="1122545"/>
    <s v="000000"/>
    <x v="9"/>
    <s v="0000000"/>
    <n v="2015"/>
    <x v="0"/>
    <x v="9"/>
    <n v="0"/>
    <n v="0"/>
    <n v="0"/>
    <n v="0"/>
    <n v="0"/>
    <s v="N/A"/>
    <n v="0"/>
    <n v="0"/>
    <n v="0"/>
    <n v="0"/>
    <n v="0"/>
    <n v="0"/>
    <n v="0"/>
    <n v="0"/>
    <n v="0"/>
    <n v="0"/>
    <n v="0"/>
    <n v="0"/>
    <n v="0"/>
    <s v="HOUSING OPPORTUNITY FUND"/>
    <s v="HOF OPER EIS EMG S CG HML CH14"/>
    <s v="DEFAULT"/>
    <s v="Default"/>
  </r>
  <r>
    <x v="1"/>
    <s v="1122545"/>
    <s v="000000"/>
    <x v="29"/>
    <s v="0000000"/>
    <n v="2015"/>
    <x v="1"/>
    <x v="29"/>
    <n v="0"/>
    <n v="0"/>
    <n v="0"/>
    <n v="0"/>
    <n v="0"/>
    <s v="N/A"/>
    <n v="0"/>
    <n v="0"/>
    <n v="0"/>
    <n v="0"/>
    <n v="0"/>
    <n v="0"/>
    <n v="0"/>
    <n v="0"/>
    <n v="0"/>
    <n v="0"/>
    <n v="0"/>
    <n v="0"/>
    <n v="0"/>
    <s v="HOUSING OPPORTUNITY FUND"/>
    <s v="HOF OPER EIS EMG S CG HML CH14"/>
    <s v="DEFAULT"/>
    <s v="Default"/>
  </r>
  <r>
    <x v="1"/>
    <s v="1122545"/>
    <s v="351120"/>
    <x v="192"/>
    <s v="0000000"/>
    <n v="2015"/>
    <x v="4"/>
    <x v="191"/>
    <n v="0"/>
    <n v="0"/>
    <n v="0"/>
    <n v="0"/>
    <n v="0"/>
    <s v="N/A"/>
    <n v="0"/>
    <n v="-12000"/>
    <n v="0"/>
    <n v="0"/>
    <n v="0"/>
    <n v="0"/>
    <n v="0"/>
    <n v="0"/>
    <n v="0"/>
    <n v="0"/>
    <n v="12000"/>
    <n v="0"/>
    <n v="0"/>
    <s v="HOUSING OPPORTUNITY FUND"/>
    <s v="HOF OPER EIS EMG S CG HML CH14"/>
    <s v="CONSLDTD ST HMLSS BLK GRN"/>
    <s v="Default"/>
  </r>
  <r>
    <x v="1"/>
    <s v="1122545"/>
    <s v="351120"/>
    <x v="112"/>
    <s v="5595000"/>
    <n v="2015"/>
    <x v="3"/>
    <x v="112"/>
    <n v="0"/>
    <n v="0"/>
    <n v="0"/>
    <n v="0"/>
    <n v="0"/>
    <s v="N/A"/>
    <n v="0"/>
    <n v="0"/>
    <n v="0"/>
    <n v="0"/>
    <n v="0"/>
    <n v="0"/>
    <n v="0"/>
    <n v="0"/>
    <n v="0"/>
    <n v="0"/>
    <n v="0"/>
    <n v="0"/>
    <n v="0"/>
    <s v="HOUSING OPPORTUNITY FUND"/>
    <s v="HOF OPER EIS EMG S CG HML CH14"/>
    <s v="CONSLDTD ST HMLSS BLK GRN"/>
    <s v="FACILITIES MAINTENANCE AND OPERATIONS"/>
  </r>
  <r>
    <x v="1"/>
    <s v="1122546"/>
    <s v="000000"/>
    <x v="6"/>
    <s v="0000000"/>
    <n v="2015"/>
    <x v="0"/>
    <x v="6"/>
    <n v="0"/>
    <n v="0"/>
    <n v="0"/>
    <n v="0"/>
    <n v="0"/>
    <s v="N/A"/>
    <n v="0"/>
    <n v="0"/>
    <n v="0"/>
    <n v="0"/>
    <n v="0"/>
    <n v="0"/>
    <n v="0"/>
    <n v="0"/>
    <n v="0"/>
    <n v="0"/>
    <n v="0"/>
    <n v="0"/>
    <n v="0"/>
    <s v="HOUSING OPPORTUNITY FUND"/>
    <s v="HOF OPER CON VILA ESPRNZ CH14"/>
    <s v="DEFAULT"/>
    <s v="Default"/>
  </r>
  <r>
    <x v="1"/>
    <s v="1122546"/>
    <s v="000000"/>
    <x v="9"/>
    <s v="0000000"/>
    <n v="2015"/>
    <x v="0"/>
    <x v="9"/>
    <n v="0"/>
    <n v="0"/>
    <n v="-9000"/>
    <n v="0"/>
    <n v="9000"/>
    <s v="N/A"/>
    <n v="-9000"/>
    <n v="0"/>
    <n v="0"/>
    <n v="0"/>
    <n v="0"/>
    <n v="0"/>
    <n v="0"/>
    <n v="0"/>
    <n v="0"/>
    <n v="0"/>
    <n v="0"/>
    <n v="0"/>
    <n v="0"/>
    <s v="HOUSING OPPORTUNITY FUND"/>
    <s v="HOF OPER CON VILA ESPRNZ CH14"/>
    <s v="DEFAULT"/>
    <s v="Default"/>
  </r>
  <r>
    <x v="1"/>
    <s v="1122546"/>
    <s v="000000"/>
    <x v="29"/>
    <s v="0000000"/>
    <n v="2015"/>
    <x v="1"/>
    <x v="29"/>
    <n v="0"/>
    <n v="0"/>
    <n v="0"/>
    <n v="0"/>
    <n v="0"/>
    <s v="N/A"/>
    <n v="0"/>
    <n v="0"/>
    <n v="0"/>
    <n v="0"/>
    <n v="0"/>
    <n v="0"/>
    <n v="0"/>
    <n v="0"/>
    <n v="0"/>
    <n v="0"/>
    <n v="0"/>
    <n v="0"/>
    <n v="0"/>
    <s v="HOUSING OPPORTUNITY FUND"/>
    <s v="HOF OPER CON VILA ESPRNZ CH14"/>
    <s v="DEFAULT"/>
    <s v="Default"/>
  </r>
  <r>
    <x v="1"/>
    <s v="1122546"/>
    <s v="351120"/>
    <x v="192"/>
    <s v="0000000"/>
    <n v="2015"/>
    <x v="4"/>
    <x v="191"/>
    <n v="0"/>
    <n v="0"/>
    <n v="0"/>
    <n v="0"/>
    <n v="0"/>
    <s v="N/A"/>
    <n v="9000"/>
    <n v="-9000"/>
    <n v="0"/>
    <n v="0"/>
    <n v="0"/>
    <n v="0"/>
    <n v="0"/>
    <n v="0"/>
    <n v="0"/>
    <n v="0"/>
    <n v="0"/>
    <n v="0"/>
    <n v="0"/>
    <s v="HOUSING OPPORTUNITY FUND"/>
    <s v="HOF OPER CON VILA ESPRNZ CH14"/>
    <s v="CONSLDTD ST HMLSS BLK GRN"/>
    <s v="Default"/>
  </r>
  <r>
    <x v="1"/>
    <s v="1122546"/>
    <s v="351120"/>
    <x v="112"/>
    <s v="5595000"/>
    <n v="2015"/>
    <x v="3"/>
    <x v="112"/>
    <n v="0"/>
    <n v="0"/>
    <n v="0"/>
    <n v="0"/>
    <n v="0"/>
    <s v="N/A"/>
    <n v="0"/>
    <n v="0"/>
    <n v="0"/>
    <n v="0"/>
    <n v="0"/>
    <n v="0"/>
    <n v="0"/>
    <n v="0"/>
    <n v="0"/>
    <n v="0"/>
    <n v="0"/>
    <n v="0"/>
    <n v="0"/>
    <s v="HOUSING OPPORTUNITY FUND"/>
    <s v="HOF OPER CON VILA ESPRNZ CH14"/>
    <s v="CONSLDTD ST HMLSS BLK GRN"/>
    <s v="FACILITIES MAINTENANCE AND OPERATIONS"/>
  </r>
  <r>
    <x v="1"/>
    <s v="1122547"/>
    <s v="000000"/>
    <x v="6"/>
    <s v="0000000"/>
    <n v="2015"/>
    <x v="0"/>
    <x v="6"/>
    <n v="0"/>
    <n v="0"/>
    <n v="-6792.1500000000005"/>
    <n v="0"/>
    <n v="6792.1500000000005"/>
    <s v="N/A"/>
    <n v="0"/>
    <n v="-6792.1500000000005"/>
    <n v="0"/>
    <n v="0"/>
    <n v="0"/>
    <n v="0"/>
    <n v="0"/>
    <n v="0"/>
    <n v="0"/>
    <n v="0"/>
    <n v="0"/>
    <n v="0"/>
    <n v="0"/>
    <s v="HOUSING OPPORTUNITY FUND"/>
    <s v="HOF OPER DAW EMGCY SHLTER CH14"/>
    <s v="DEFAULT"/>
    <s v="Default"/>
  </r>
  <r>
    <x v="1"/>
    <s v="1122547"/>
    <s v="000000"/>
    <x v="9"/>
    <s v="0000000"/>
    <n v="2015"/>
    <x v="0"/>
    <x v="9"/>
    <n v="0"/>
    <n v="0"/>
    <n v="0"/>
    <n v="0"/>
    <n v="0"/>
    <s v="N/A"/>
    <n v="0"/>
    <n v="0"/>
    <n v="0"/>
    <n v="0"/>
    <n v="0"/>
    <n v="0"/>
    <n v="0"/>
    <n v="0"/>
    <n v="0"/>
    <n v="0"/>
    <n v="0"/>
    <n v="0"/>
    <n v="0"/>
    <s v="HOUSING OPPORTUNITY FUND"/>
    <s v="HOF OPER DAW EMGCY SHLTER CH14"/>
    <s v="DEFAULT"/>
    <s v="Default"/>
  </r>
  <r>
    <x v="1"/>
    <s v="1122547"/>
    <s v="000000"/>
    <x v="29"/>
    <s v="0000000"/>
    <n v="2015"/>
    <x v="1"/>
    <x v="29"/>
    <n v="0"/>
    <n v="0"/>
    <n v="0"/>
    <n v="0"/>
    <n v="0"/>
    <s v="N/A"/>
    <n v="0"/>
    <n v="0"/>
    <n v="0"/>
    <n v="0"/>
    <n v="0"/>
    <n v="0"/>
    <n v="0"/>
    <n v="0"/>
    <n v="0"/>
    <n v="0"/>
    <n v="0"/>
    <n v="0"/>
    <n v="0"/>
    <s v="HOUSING OPPORTUNITY FUND"/>
    <s v="HOF OPER DAW EMGCY SHLTER CH14"/>
    <s v="DEFAULT"/>
    <s v="Default"/>
  </r>
  <r>
    <x v="1"/>
    <s v="1122547"/>
    <s v="351120"/>
    <x v="192"/>
    <s v="0000000"/>
    <n v="2015"/>
    <x v="4"/>
    <x v="191"/>
    <n v="0"/>
    <n v="0"/>
    <n v="0"/>
    <n v="0"/>
    <n v="0"/>
    <s v="N/A"/>
    <n v="0"/>
    <n v="0"/>
    <n v="0"/>
    <n v="0"/>
    <n v="0"/>
    <n v="0"/>
    <n v="0"/>
    <n v="0"/>
    <n v="0"/>
    <n v="0"/>
    <n v="0"/>
    <n v="0"/>
    <n v="0"/>
    <s v="HOUSING OPPORTUNITY FUND"/>
    <s v="HOF OPER DAW EMGCY SHLTER CH14"/>
    <s v="CONSLDTD ST HMLSS BLK GRN"/>
    <s v="Default"/>
  </r>
  <r>
    <x v="1"/>
    <s v="1122547"/>
    <s v="351120"/>
    <x v="112"/>
    <s v="5595000"/>
    <n v="2015"/>
    <x v="3"/>
    <x v="112"/>
    <n v="0"/>
    <n v="0"/>
    <n v="0"/>
    <n v="0"/>
    <n v="0"/>
    <s v="N/A"/>
    <n v="0"/>
    <n v="0"/>
    <n v="0"/>
    <n v="0"/>
    <n v="0"/>
    <n v="0"/>
    <n v="0"/>
    <n v="0"/>
    <n v="0"/>
    <n v="0"/>
    <n v="0"/>
    <n v="0"/>
    <n v="0"/>
    <s v="HOUSING OPPORTUNITY FUND"/>
    <s v="HOF OPER DAW EMGCY SHLTER CH14"/>
    <s v="CONSLDTD ST HMLSS BLK GRN"/>
    <s v="FACILITIES MAINTENANCE AND OPERATIONS"/>
  </r>
  <r>
    <x v="1"/>
    <s v="1122548"/>
    <s v="000000"/>
    <x v="6"/>
    <s v="0000000"/>
    <n v="2015"/>
    <x v="0"/>
    <x v="6"/>
    <n v="0"/>
    <n v="0"/>
    <n v="0"/>
    <n v="0"/>
    <n v="0"/>
    <s v="N/A"/>
    <n v="0"/>
    <n v="0"/>
    <n v="0"/>
    <n v="0"/>
    <n v="0"/>
    <n v="0"/>
    <n v="0"/>
    <n v="0"/>
    <n v="0"/>
    <n v="0"/>
    <n v="0"/>
    <n v="0"/>
    <n v="0"/>
    <s v="HOUSING OPPORTUNITY FUND"/>
    <s v="HOF OPER DAW RRHF CH14RT"/>
    <s v="DEFAULT"/>
    <s v="Default"/>
  </r>
  <r>
    <x v="1"/>
    <s v="1122548"/>
    <s v="000000"/>
    <x v="9"/>
    <s v="0000000"/>
    <n v="2015"/>
    <x v="0"/>
    <x v="9"/>
    <n v="0"/>
    <n v="0"/>
    <n v="-10184.630000000001"/>
    <n v="0"/>
    <n v="10184.630000000001"/>
    <s v="N/A"/>
    <n v="-10184.630000000001"/>
    <n v="0"/>
    <n v="0"/>
    <n v="0"/>
    <n v="0"/>
    <n v="0"/>
    <n v="0"/>
    <n v="0"/>
    <n v="0"/>
    <n v="0"/>
    <n v="0"/>
    <n v="0"/>
    <n v="0"/>
    <s v="HOUSING OPPORTUNITY FUND"/>
    <s v="HOF OPER DAW RRHF CH14RT"/>
    <s v="DEFAULT"/>
    <s v="Default"/>
  </r>
  <r>
    <x v="1"/>
    <s v="1122548"/>
    <s v="000000"/>
    <x v="29"/>
    <s v="0000000"/>
    <n v="2015"/>
    <x v="1"/>
    <x v="29"/>
    <n v="0"/>
    <n v="0"/>
    <n v="0"/>
    <n v="0"/>
    <n v="0"/>
    <s v="N/A"/>
    <n v="0"/>
    <n v="0"/>
    <n v="0"/>
    <n v="0"/>
    <n v="0"/>
    <n v="0"/>
    <n v="0"/>
    <n v="-6800"/>
    <n v="0"/>
    <n v="6800"/>
    <n v="0"/>
    <n v="0"/>
    <n v="0"/>
    <s v="HOUSING OPPORTUNITY FUND"/>
    <s v="HOF OPER DAW RRHF CH14RT"/>
    <s v="DEFAULT"/>
    <s v="Default"/>
  </r>
  <r>
    <x v="1"/>
    <s v="1122548"/>
    <s v="351120"/>
    <x v="192"/>
    <s v="0000000"/>
    <n v="2015"/>
    <x v="4"/>
    <x v="191"/>
    <n v="0"/>
    <n v="0"/>
    <n v="-7749.91"/>
    <n v="0"/>
    <n v="7749.91"/>
    <s v="N/A"/>
    <n v="10184.630000000001"/>
    <n v="-20034.54"/>
    <n v="0"/>
    <n v="0"/>
    <n v="-3145"/>
    <n v="0"/>
    <n v="-1555"/>
    <n v="6800"/>
    <n v="0"/>
    <n v="0"/>
    <n v="0"/>
    <n v="0"/>
    <n v="0"/>
    <s v="HOUSING OPPORTUNITY FUND"/>
    <s v="HOF OPER DAW RRHF CH14RT"/>
    <s v="CONSLDTD ST HMLSS BLK GRN"/>
    <s v="Default"/>
  </r>
  <r>
    <x v="1"/>
    <s v="1122548"/>
    <s v="351120"/>
    <x v="112"/>
    <s v="5595000"/>
    <n v="2015"/>
    <x v="3"/>
    <x v="112"/>
    <n v="0"/>
    <n v="0"/>
    <n v="949.91"/>
    <n v="0"/>
    <n v="-949.91"/>
    <s v="N/A"/>
    <n v="0"/>
    <n v="-3750.09"/>
    <n v="0"/>
    <n v="0"/>
    <n v="3145"/>
    <n v="0"/>
    <n v="1555"/>
    <n v="0"/>
    <n v="0"/>
    <n v="0"/>
    <n v="0"/>
    <n v="0"/>
    <n v="0"/>
    <s v="HOUSING OPPORTUNITY FUND"/>
    <s v="HOF OPER DAW RRHF CH14RT"/>
    <s v="CONSLDTD ST HMLSS BLK GRN"/>
    <s v="FACILITIES MAINTENANCE AND OPERATIONS"/>
  </r>
  <r>
    <x v="1"/>
    <s v="1122549"/>
    <s v="000000"/>
    <x v="6"/>
    <s v="0000000"/>
    <n v="2015"/>
    <x v="0"/>
    <x v="6"/>
    <n v="0"/>
    <n v="0"/>
    <n v="0"/>
    <n v="0"/>
    <n v="0"/>
    <s v="N/A"/>
    <n v="0"/>
    <n v="0"/>
    <n v="0"/>
    <n v="0"/>
    <n v="0"/>
    <n v="0"/>
    <n v="0"/>
    <n v="0"/>
    <n v="0"/>
    <n v="0"/>
    <n v="0"/>
    <n v="0"/>
    <n v="0"/>
    <s v="HOUSING OPPORTUNITY FUND"/>
    <s v="HOF OPER DES MAIN EMG SHL CH14"/>
    <s v="DEFAULT"/>
    <s v="Default"/>
  </r>
  <r>
    <x v="1"/>
    <s v="1122549"/>
    <s v="000000"/>
    <x v="9"/>
    <s v="0000000"/>
    <n v="2015"/>
    <x v="0"/>
    <x v="9"/>
    <n v="0"/>
    <n v="0"/>
    <n v="0"/>
    <n v="0"/>
    <n v="0"/>
    <s v="N/A"/>
    <n v="0"/>
    <n v="0"/>
    <n v="0"/>
    <n v="0"/>
    <n v="0"/>
    <n v="0"/>
    <n v="0"/>
    <n v="0"/>
    <n v="0"/>
    <n v="0"/>
    <n v="0"/>
    <n v="0"/>
    <n v="0"/>
    <s v="HOUSING OPPORTUNITY FUND"/>
    <s v="HOF OPER DES MAIN EMG SHL CH14"/>
    <s v="DEFAULT"/>
    <s v="Default"/>
  </r>
  <r>
    <x v="1"/>
    <s v="1122549"/>
    <s v="000000"/>
    <x v="29"/>
    <s v="0000000"/>
    <n v="2015"/>
    <x v="1"/>
    <x v="29"/>
    <n v="0"/>
    <n v="0"/>
    <n v="0"/>
    <n v="0"/>
    <n v="0"/>
    <s v="N/A"/>
    <n v="0"/>
    <n v="0"/>
    <n v="0"/>
    <n v="0"/>
    <n v="0"/>
    <n v="0"/>
    <n v="0"/>
    <n v="0"/>
    <n v="0"/>
    <n v="0"/>
    <n v="0"/>
    <n v="0"/>
    <n v="0"/>
    <s v="HOUSING OPPORTUNITY FUND"/>
    <s v="HOF OPER DES MAIN EMG SHL CH14"/>
    <s v="DEFAULT"/>
    <s v="Default"/>
  </r>
  <r>
    <x v="1"/>
    <s v="1122549"/>
    <s v="351120"/>
    <x v="192"/>
    <s v="0000000"/>
    <n v="2015"/>
    <x v="4"/>
    <x v="191"/>
    <n v="0"/>
    <n v="0"/>
    <n v="0"/>
    <n v="0"/>
    <n v="0"/>
    <s v="N/A"/>
    <n v="0"/>
    <n v="0"/>
    <n v="0"/>
    <n v="0"/>
    <n v="0"/>
    <n v="0"/>
    <n v="0"/>
    <n v="0"/>
    <n v="0"/>
    <n v="0"/>
    <n v="0"/>
    <n v="0"/>
    <n v="0"/>
    <s v="HOUSING OPPORTUNITY FUND"/>
    <s v="HOF OPER DES MAIN EMG SHL CH14"/>
    <s v="CONSLDTD ST HMLSS BLK GRN"/>
    <s v="Default"/>
  </r>
  <r>
    <x v="1"/>
    <s v="1122549"/>
    <s v="351120"/>
    <x v="112"/>
    <s v="5595000"/>
    <n v="2015"/>
    <x v="3"/>
    <x v="112"/>
    <n v="0"/>
    <n v="0"/>
    <n v="0"/>
    <n v="0"/>
    <n v="0"/>
    <s v="N/A"/>
    <n v="0"/>
    <n v="0"/>
    <n v="0"/>
    <n v="0"/>
    <n v="0"/>
    <n v="0"/>
    <n v="0"/>
    <n v="0"/>
    <n v="0"/>
    <n v="0"/>
    <n v="0"/>
    <n v="0"/>
    <n v="0"/>
    <s v="HOUSING OPPORTUNITY FUND"/>
    <s v="HOF OPER DES MAIN EMG SHL CH14"/>
    <s v="CONSLDTD ST HMLSS BLK GRN"/>
    <s v="FACILITIES MAINTENANCE AND OPERATIONS"/>
  </r>
  <r>
    <x v="1"/>
    <s v="1122550"/>
    <s v="000000"/>
    <x v="6"/>
    <s v="0000000"/>
    <n v="2015"/>
    <x v="0"/>
    <x v="6"/>
    <n v="0"/>
    <n v="0"/>
    <n v="0"/>
    <n v="0"/>
    <n v="0"/>
    <s v="N/A"/>
    <n v="0"/>
    <n v="0"/>
    <n v="0"/>
    <n v="0"/>
    <n v="0"/>
    <n v="0"/>
    <n v="0"/>
    <n v="0"/>
    <n v="0"/>
    <n v="0"/>
    <n v="0"/>
    <n v="0"/>
    <n v="0"/>
    <s v="HOUSING OPPORTUNITY FUND"/>
    <s v="HOF OPER ELC EMG MTL VCHR CH14"/>
    <s v="DEFAULT"/>
    <s v="Default"/>
  </r>
  <r>
    <x v="1"/>
    <s v="1122550"/>
    <s v="000000"/>
    <x v="9"/>
    <s v="0000000"/>
    <n v="2015"/>
    <x v="0"/>
    <x v="9"/>
    <n v="0"/>
    <n v="0"/>
    <n v="-2919.79"/>
    <n v="0"/>
    <n v="2919.79"/>
    <s v="N/A"/>
    <n v="-2919.79"/>
    <n v="0"/>
    <n v="0"/>
    <n v="0"/>
    <n v="0"/>
    <n v="0"/>
    <n v="0"/>
    <n v="0"/>
    <n v="0"/>
    <n v="0"/>
    <n v="0"/>
    <n v="0"/>
    <n v="0"/>
    <s v="HOUSING OPPORTUNITY FUND"/>
    <s v="HOF OPER ELC EMG MTL VCHR CH14"/>
    <s v="DEFAULT"/>
    <s v="Default"/>
  </r>
  <r>
    <x v="1"/>
    <s v="1122550"/>
    <s v="000000"/>
    <x v="29"/>
    <s v="0000000"/>
    <n v="2015"/>
    <x v="1"/>
    <x v="29"/>
    <n v="0"/>
    <n v="0"/>
    <n v="0"/>
    <n v="0"/>
    <n v="0"/>
    <s v="N/A"/>
    <n v="0"/>
    <n v="0"/>
    <n v="0"/>
    <n v="0"/>
    <n v="0"/>
    <n v="0"/>
    <n v="0"/>
    <n v="0"/>
    <n v="0"/>
    <n v="0"/>
    <n v="0"/>
    <n v="0"/>
    <n v="0"/>
    <s v="HOUSING OPPORTUNITY FUND"/>
    <s v="HOF OPER ELC EMG MTL VCHR CH14"/>
    <s v="DEFAULT"/>
    <s v="Default"/>
  </r>
  <r>
    <x v="1"/>
    <s v="1122550"/>
    <s v="351120"/>
    <x v="192"/>
    <s v="0000000"/>
    <n v="2015"/>
    <x v="4"/>
    <x v="191"/>
    <n v="0"/>
    <n v="0"/>
    <n v="0"/>
    <n v="0"/>
    <n v="0"/>
    <s v="N/A"/>
    <n v="2919.79"/>
    <n v="-2919.79"/>
    <n v="0"/>
    <n v="0"/>
    <n v="0"/>
    <n v="0"/>
    <n v="0"/>
    <n v="0"/>
    <n v="0"/>
    <n v="0"/>
    <n v="0"/>
    <n v="0"/>
    <n v="0"/>
    <s v="HOUSING OPPORTUNITY FUND"/>
    <s v="HOF OPER ELC EMG MTL VCHR CH14"/>
    <s v="CONSLDTD ST HMLSS BLK GRN"/>
    <s v="Default"/>
  </r>
  <r>
    <x v="1"/>
    <s v="1122550"/>
    <s v="351120"/>
    <x v="112"/>
    <s v="5595000"/>
    <n v="2015"/>
    <x v="3"/>
    <x v="112"/>
    <n v="0"/>
    <n v="0"/>
    <n v="0"/>
    <n v="0"/>
    <n v="0"/>
    <s v="N/A"/>
    <n v="0"/>
    <n v="0"/>
    <n v="0"/>
    <n v="0"/>
    <n v="0"/>
    <n v="0"/>
    <n v="0"/>
    <n v="0"/>
    <n v="0"/>
    <n v="0"/>
    <n v="0"/>
    <n v="0"/>
    <n v="0"/>
    <s v="HOUSING OPPORTUNITY FUND"/>
    <s v="HOF OPER ELC EMG MTL VCHR CH14"/>
    <s v="CONSLDTD ST HMLSS BLK GRN"/>
    <s v="FACILITIES MAINTENANCE AND OPERATIONS"/>
  </r>
  <r>
    <x v="1"/>
    <s v="1122551"/>
    <s v="000000"/>
    <x v="6"/>
    <s v="0000000"/>
    <n v="2015"/>
    <x v="0"/>
    <x v="6"/>
    <n v="0"/>
    <n v="0"/>
    <n v="-12089.73"/>
    <n v="0"/>
    <n v="12089.73"/>
    <s v="N/A"/>
    <n v="0"/>
    <n v="-12089.73"/>
    <n v="0"/>
    <n v="0"/>
    <n v="0"/>
    <n v="0"/>
    <n v="0"/>
    <n v="0"/>
    <n v="0"/>
    <n v="0"/>
    <n v="0"/>
    <n v="0"/>
    <n v="0"/>
    <s v="HOUSING OPPORTUNITY FUND"/>
    <s v="HOF OPER ELC TRANS RENT CH14RT"/>
    <s v="DEFAULT"/>
    <s v="Default"/>
  </r>
  <r>
    <x v="1"/>
    <s v="1122551"/>
    <s v="000000"/>
    <x v="9"/>
    <s v="0000000"/>
    <n v="2015"/>
    <x v="0"/>
    <x v="9"/>
    <n v="0"/>
    <n v="0"/>
    <n v="0"/>
    <n v="0"/>
    <n v="0"/>
    <s v="N/A"/>
    <n v="0"/>
    <n v="0"/>
    <n v="0"/>
    <n v="0"/>
    <n v="0"/>
    <n v="0"/>
    <n v="0"/>
    <n v="0"/>
    <n v="0"/>
    <n v="0"/>
    <n v="0"/>
    <n v="0"/>
    <n v="0"/>
    <s v="HOUSING OPPORTUNITY FUND"/>
    <s v="HOF OPER ELC TRANS RENT CH14RT"/>
    <s v="DEFAULT"/>
    <s v="Default"/>
  </r>
  <r>
    <x v="1"/>
    <s v="1122551"/>
    <s v="000000"/>
    <x v="29"/>
    <s v="0000000"/>
    <n v="2015"/>
    <x v="1"/>
    <x v="29"/>
    <n v="0"/>
    <n v="0"/>
    <n v="0"/>
    <n v="0"/>
    <n v="0"/>
    <s v="N/A"/>
    <n v="0"/>
    <n v="0"/>
    <n v="0"/>
    <n v="0"/>
    <n v="0"/>
    <n v="0"/>
    <n v="0"/>
    <n v="0"/>
    <n v="0"/>
    <n v="0"/>
    <n v="0"/>
    <n v="0"/>
    <n v="0"/>
    <s v="HOUSING OPPORTUNITY FUND"/>
    <s v="HOF OPER ELC TRANS RENT CH14RT"/>
    <s v="DEFAULT"/>
    <s v="Default"/>
  </r>
  <r>
    <x v="1"/>
    <s v="1122551"/>
    <s v="351120"/>
    <x v="192"/>
    <s v="0000000"/>
    <n v="2015"/>
    <x v="4"/>
    <x v="191"/>
    <n v="0"/>
    <n v="0"/>
    <n v="0"/>
    <n v="0"/>
    <n v="0"/>
    <s v="N/A"/>
    <n v="0"/>
    <n v="0"/>
    <n v="0"/>
    <n v="0"/>
    <n v="0"/>
    <n v="0"/>
    <n v="0"/>
    <n v="0"/>
    <n v="0"/>
    <n v="0"/>
    <n v="0"/>
    <n v="0"/>
    <n v="0"/>
    <s v="HOUSING OPPORTUNITY FUND"/>
    <s v="HOF OPER ELC TRANS RENT CH14RT"/>
    <s v="CONSLDTD ST HMLSS BLK GRN"/>
    <s v="Default"/>
  </r>
  <r>
    <x v="1"/>
    <s v="1122551"/>
    <s v="351120"/>
    <x v="112"/>
    <s v="5595000"/>
    <n v="2015"/>
    <x v="3"/>
    <x v="112"/>
    <n v="0"/>
    <n v="0"/>
    <n v="-604.82000000000005"/>
    <n v="0"/>
    <n v="604.82000000000005"/>
    <s v="N/A"/>
    <n v="-12694.550000000001"/>
    <n v="12089.73"/>
    <n v="0"/>
    <n v="0"/>
    <n v="0"/>
    <n v="0"/>
    <n v="0"/>
    <n v="0"/>
    <n v="0"/>
    <n v="0"/>
    <n v="0"/>
    <n v="0"/>
    <n v="0"/>
    <s v="HOUSING OPPORTUNITY FUND"/>
    <s v="HOF OPER ELC TRANS RENT CH14RT"/>
    <s v="CONSLDTD ST HMLSS BLK GRN"/>
    <s v="FACILITIES MAINTENANCE AND OPERATIONS"/>
  </r>
  <r>
    <x v="1"/>
    <s v="1122552"/>
    <s v="000000"/>
    <x v="6"/>
    <s v="0000000"/>
    <n v="2015"/>
    <x v="0"/>
    <x v="6"/>
    <n v="0"/>
    <n v="0"/>
    <n v="0"/>
    <n v="0"/>
    <n v="0"/>
    <s v="N/A"/>
    <n v="0"/>
    <n v="0"/>
    <n v="0"/>
    <n v="0"/>
    <n v="0"/>
    <n v="0"/>
    <n v="0"/>
    <n v="0"/>
    <n v="0"/>
    <n v="0"/>
    <n v="0"/>
    <n v="0"/>
    <n v="0"/>
    <s v="HOUSING OPPORTUNITY FUND"/>
    <s v="HOF OPER EXO EMPOWRD FUTR CH14"/>
    <s v="DEFAULT"/>
    <s v="Default"/>
  </r>
  <r>
    <x v="1"/>
    <s v="1122552"/>
    <s v="000000"/>
    <x v="9"/>
    <s v="0000000"/>
    <n v="2015"/>
    <x v="0"/>
    <x v="9"/>
    <n v="0"/>
    <n v="0"/>
    <n v="0"/>
    <n v="0"/>
    <n v="0"/>
    <s v="N/A"/>
    <n v="18386.78"/>
    <n v="-18386.78"/>
    <n v="0"/>
    <n v="0"/>
    <n v="0"/>
    <n v="0"/>
    <n v="0"/>
    <n v="0"/>
    <n v="0"/>
    <n v="0"/>
    <n v="0"/>
    <n v="0"/>
    <n v="0"/>
    <s v="HOUSING OPPORTUNITY FUND"/>
    <s v="HOF OPER EXO EMPOWRD FUTR CH14"/>
    <s v="DEFAULT"/>
    <s v="Default"/>
  </r>
  <r>
    <x v="1"/>
    <s v="1122552"/>
    <s v="000000"/>
    <x v="29"/>
    <s v="0000000"/>
    <n v="2015"/>
    <x v="1"/>
    <x v="29"/>
    <n v="0"/>
    <n v="0"/>
    <n v="0"/>
    <n v="0"/>
    <n v="0"/>
    <s v="N/A"/>
    <n v="0"/>
    <n v="0"/>
    <n v="0"/>
    <n v="0"/>
    <n v="0"/>
    <n v="0"/>
    <n v="0"/>
    <n v="0"/>
    <n v="0"/>
    <n v="0"/>
    <n v="0"/>
    <n v="0"/>
    <n v="0"/>
    <s v="HOUSING OPPORTUNITY FUND"/>
    <s v="HOF OPER EXO EMPOWRD FUTR CH14"/>
    <s v="DEFAULT"/>
    <s v="Default"/>
  </r>
  <r>
    <x v="1"/>
    <s v="1122552"/>
    <s v="351120"/>
    <x v="192"/>
    <s v="0000000"/>
    <n v="2015"/>
    <x v="4"/>
    <x v="191"/>
    <n v="0"/>
    <n v="0"/>
    <n v="-6612.37"/>
    <n v="0"/>
    <n v="6612.37"/>
    <s v="N/A"/>
    <n v="-18386.78"/>
    <n v="0"/>
    <n v="0"/>
    <n v="0"/>
    <n v="-6612.37"/>
    <n v="0"/>
    <n v="0"/>
    <n v="0"/>
    <n v="0"/>
    <n v="0"/>
    <n v="18386.78"/>
    <n v="0"/>
    <n v="0"/>
    <s v="HOUSING OPPORTUNITY FUND"/>
    <s v="HOF OPER EXO EMPOWRD FUTR CH14"/>
    <s v="CONSLDTD ST HMLSS BLK GRN"/>
    <s v="Default"/>
  </r>
  <r>
    <x v="1"/>
    <s v="1122552"/>
    <s v="351120"/>
    <x v="112"/>
    <s v="5595000"/>
    <n v="2015"/>
    <x v="3"/>
    <x v="112"/>
    <n v="0"/>
    <n v="0"/>
    <n v="24999.15"/>
    <n v="0"/>
    <n v="-24999.15"/>
    <s v="N/A"/>
    <n v="0"/>
    <n v="18386.78"/>
    <n v="0"/>
    <n v="0"/>
    <n v="6612.37"/>
    <n v="0"/>
    <n v="0"/>
    <n v="0"/>
    <n v="0"/>
    <n v="0"/>
    <n v="0"/>
    <n v="0"/>
    <n v="0"/>
    <s v="HOUSING OPPORTUNITY FUND"/>
    <s v="HOF OPER EXO EMPOWRD FUTR CH14"/>
    <s v="CONSLDTD ST HMLSS BLK GRN"/>
    <s v="FACILITIES MAINTENANCE AND OPERATIONS"/>
  </r>
  <r>
    <x v="1"/>
    <s v="1122553"/>
    <s v="000000"/>
    <x v="6"/>
    <s v="0000000"/>
    <n v="2015"/>
    <x v="0"/>
    <x v="6"/>
    <n v="0"/>
    <n v="0"/>
    <n v="-6969.18"/>
    <n v="0"/>
    <n v="6969.18"/>
    <s v="N/A"/>
    <n v="0"/>
    <n v="-6969.18"/>
    <n v="0"/>
    <n v="0"/>
    <n v="0"/>
    <n v="0"/>
    <n v="0"/>
    <n v="0"/>
    <n v="0"/>
    <n v="0"/>
    <n v="0"/>
    <n v="0"/>
    <n v="0"/>
    <s v="HOUSING OPPORTUNITY FUND"/>
    <s v="HOF OPER FOY NEW GRD BTHL CH14"/>
    <s v="DEFAULT"/>
    <s v="Default"/>
  </r>
  <r>
    <x v="1"/>
    <s v="1122553"/>
    <s v="000000"/>
    <x v="9"/>
    <s v="0000000"/>
    <n v="2015"/>
    <x v="0"/>
    <x v="9"/>
    <n v="0"/>
    <n v="0"/>
    <n v="0"/>
    <n v="0"/>
    <n v="0"/>
    <s v="N/A"/>
    <n v="0"/>
    <n v="0"/>
    <n v="0"/>
    <n v="0"/>
    <n v="0"/>
    <n v="0"/>
    <n v="0"/>
    <n v="0"/>
    <n v="0"/>
    <n v="0"/>
    <n v="0"/>
    <n v="0"/>
    <n v="0"/>
    <s v="HOUSING OPPORTUNITY FUND"/>
    <s v="HOF OPER FOY NEW GRD BTHL CH14"/>
    <s v="DEFAULT"/>
    <s v="Default"/>
  </r>
  <r>
    <x v="1"/>
    <s v="1122553"/>
    <s v="000000"/>
    <x v="29"/>
    <s v="0000000"/>
    <n v="2015"/>
    <x v="1"/>
    <x v="29"/>
    <n v="0"/>
    <n v="0"/>
    <n v="0"/>
    <n v="0"/>
    <n v="0"/>
    <s v="N/A"/>
    <n v="0"/>
    <n v="0"/>
    <n v="0"/>
    <n v="0"/>
    <n v="0"/>
    <n v="0"/>
    <n v="0"/>
    <n v="0"/>
    <n v="0"/>
    <n v="0"/>
    <n v="0"/>
    <n v="0"/>
    <n v="0"/>
    <s v="HOUSING OPPORTUNITY FUND"/>
    <s v="HOF OPER FOY NEW GRD BTHL CH14"/>
    <s v="DEFAULT"/>
    <s v="Default"/>
  </r>
  <r>
    <x v="1"/>
    <s v="1122553"/>
    <s v="351120"/>
    <x v="192"/>
    <s v="0000000"/>
    <n v="2015"/>
    <x v="4"/>
    <x v="191"/>
    <n v="0"/>
    <n v="0"/>
    <n v="0"/>
    <n v="0"/>
    <n v="0"/>
    <s v="N/A"/>
    <n v="0"/>
    <n v="0"/>
    <n v="0"/>
    <n v="0"/>
    <n v="0"/>
    <n v="0"/>
    <n v="0"/>
    <n v="0"/>
    <n v="0"/>
    <n v="0"/>
    <n v="0"/>
    <n v="0"/>
    <n v="0"/>
    <s v="HOUSING OPPORTUNITY FUND"/>
    <s v="HOF OPER FOY NEW GRD BTHL CH14"/>
    <s v="CONSLDTD ST HMLSS BLK GRN"/>
    <s v="Default"/>
  </r>
  <r>
    <x v="1"/>
    <s v="1122553"/>
    <s v="351120"/>
    <x v="112"/>
    <s v="5595000"/>
    <n v="2015"/>
    <x v="3"/>
    <x v="112"/>
    <n v="0"/>
    <n v="0"/>
    <n v="0"/>
    <n v="0"/>
    <n v="0"/>
    <s v="N/A"/>
    <n v="0"/>
    <n v="0"/>
    <n v="0"/>
    <n v="0"/>
    <n v="0"/>
    <n v="0"/>
    <n v="0"/>
    <n v="0"/>
    <n v="0"/>
    <n v="0"/>
    <n v="0"/>
    <n v="0"/>
    <n v="0"/>
    <s v="HOUSING OPPORTUNITY FUND"/>
    <s v="HOF OPER FOY NEW GRD BTHL CH14"/>
    <s v="CONSLDTD ST HMLSS BLK GRN"/>
    <s v="FACILITIES MAINTENANCE AND OPERATIONS"/>
  </r>
  <r>
    <x v="1"/>
    <s v="1122554"/>
    <s v="000000"/>
    <x v="6"/>
    <s v="0000000"/>
    <n v="2015"/>
    <x v="0"/>
    <x v="6"/>
    <n v="0"/>
    <n v="0"/>
    <n v="0"/>
    <n v="0"/>
    <n v="0"/>
    <s v="N/A"/>
    <n v="0"/>
    <n v="0"/>
    <n v="0"/>
    <n v="0"/>
    <n v="0"/>
    <n v="0"/>
    <n v="0"/>
    <n v="0"/>
    <n v="0"/>
    <n v="0"/>
    <n v="0"/>
    <n v="0"/>
    <n v="0"/>
    <s v="HOUSING OPPORTUNITY FUND"/>
    <s v="HOF OPER FOY RENT ASSTNC CH14"/>
    <s v="DEFAULT"/>
    <s v="Default"/>
  </r>
  <r>
    <x v="1"/>
    <s v="1122554"/>
    <s v="000000"/>
    <x v="9"/>
    <s v="0000000"/>
    <n v="2015"/>
    <x v="0"/>
    <x v="9"/>
    <n v="0"/>
    <n v="0"/>
    <n v="-11759.76"/>
    <n v="0"/>
    <n v="11759.76"/>
    <s v="N/A"/>
    <n v="-11759.76"/>
    <n v="0"/>
    <n v="0"/>
    <n v="0"/>
    <n v="0"/>
    <n v="0"/>
    <n v="0"/>
    <n v="0"/>
    <n v="0"/>
    <n v="0"/>
    <n v="0"/>
    <n v="0"/>
    <n v="0"/>
    <s v="HOUSING OPPORTUNITY FUND"/>
    <s v="HOF OPER FOY RENT ASSTNC CH14"/>
    <s v="DEFAULT"/>
    <s v="Default"/>
  </r>
  <r>
    <x v="1"/>
    <s v="1122554"/>
    <s v="000000"/>
    <x v="29"/>
    <s v="0000000"/>
    <n v="2015"/>
    <x v="1"/>
    <x v="29"/>
    <n v="0"/>
    <n v="0"/>
    <n v="0"/>
    <n v="0"/>
    <n v="0"/>
    <s v="N/A"/>
    <n v="0"/>
    <n v="0"/>
    <n v="0"/>
    <n v="0"/>
    <n v="0"/>
    <n v="0"/>
    <n v="0"/>
    <n v="0"/>
    <n v="0"/>
    <n v="0"/>
    <n v="0"/>
    <n v="0"/>
    <n v="0"/>
    <s v="HOUSING OPPORTUNITY FUND"/>
    <s v="HOF OPER FOY RENT ASSTNC CH14"/>
    <s v="DEFAULT"/>
    <s v="Default"/>
  </r>
  <r>
    <x v="1"/>
    <s v="1122554"/>
    <s v="351120"/>
    <x v="192"/>
    <s v="0000000"/>
    <n v="2015"/>
    <x v="4"/>
    <x v="191"/>
    <n v="0"/>
    <n v="0"/>
    <n v="0"/>
    <n v="0"/>
    <n v="0"/>
    <s v="N/A"/>
    <n v="11759.76"/>
    <n v="-11759.76"/>
    <n v="0"/>
    <n v="0"/>
    <n v="0"/>
    <n v="0"/>
    <n v="0"/>
    <n v="0"/>
    <n v="0"/>
    <n v="0"/>
    <n v="0"/>
    <n v="0"/>
    <n v="0"/>
    <s v="HOUSING OPPORTUNITY FUND"/>
    <s v="HOF OPER FOY RENT ASSTNC CH14"/>
    <s v="CONSLDTD ST HMLSS BLK GRN"/>
    <s v="Default"/>
  </r>
  <r>
    <x v="1"/>
    <s v="1122554"/>
    <s v="351120"/>
    <x v="112"/>
    <s v="5595000"/>
    <n v="2015"/>
    <x v="3"/>
    <x v="112"/>
    <n v="0"/>
    <n v="0"/>
    <n v="0"/>
    <n v="0"/>
    <n v="0"/>
    <s v="N/A"/>
    <n v="0"/>
    <n v="0"/>
    <n v="0"/>
    <n v="0"/>
    <n v="0"/>
    <n v="0"/>
    <n v="0"/>
    <n v="0"/>
    <n v="0"/>
    <n v="0"/>
    <n v="0"/>
    <n v="0"/>
    <n v="0"/>
    <s v="HOUSING OPPORTUNITY FUND"/>
    <s v="HOF OPER FOY RENT ASSTNC CH14"/>
    <s v="CONSLDTD ST HMLSS BLK GRN"/>
    <s v="FACILITIES MAINTENANCE AND OPERATIONS"/>
  </r>
  <r>
    <x v="1"/>
    <s v="1122555"/>
    <s v="000000"/>
    <x v="6"/>
    <s v="0000000"/>
    <n v="2015"/>
    <x v="0"/>
    <x v="6"/>
    <n v="0"/>
    <n v="0"/>
    <n v="-3313.08"/>
    <n v="0"/>
    <n v="3313.08"/>
    <s v="N/A"/>
    <n v="0"/>
    <n v="-3313.08"/>
    <n v="0"/>
    <n v="0"/>
    <n v="0"/>
    <n v="0"/>
    <n v="0"/>
    <n v="0"/>
    <n v="0"/>
    <n v="0"/>
    <n v="0"/>
    <n v="0"/>
    <n v="0"/>
    <s v="HOUSING OPPORTUNITY FUND"/>
    <s v="HOF OPER FOY THE LANDING CH14S"/>
    <s v="DEFAULT"/>
    <s v="Default"/>
  </r>
  <r>
    <x v="1"/>
    <s v="1122555"/>
    <s v="000000"/>
    <x v="9"/>
    <s v="0000000"/>
    <n v="2015"/>
    <x v="0"/>
    <x v="9"/>
    <n v="0"/>
    <n v="0"/>
    <n v="0"/>
    <n v="0"/>
    <n v="0"/>
    <s v="N/A"/>
    <n v="0"/>
    <n v="0"/>
    <n v="0"/>
    <n v="0"/>
    <n v="0"/>
    <n v="0"/>
    <n v="0"/>
    <n v="0"/>
    <n v="0"/>
    <n v="0"/>
    <n v="0"/>
    <n v="0"/>
    <n v="0"/>
    <s v="HOUSING OPPORTUNITY FUND"/>
    <s v="HOF OPER FOY THE LANDING CH14S"/>
    <s v="DEFAULT"/>
    <s v="Default"/>
  </r>
  <r>
    <x v="1"/>
    <s v="1122555"/>
    <s v="000000"/>
    <x v="29"/>
    <s v="0000000"/>
    <n v="2015"/>
    <x v="1"/>
    <x v="29"/>
    <n v="0"/>
    <n v="0"/>
    <n v="0"/>
    <n v="0"/>
    <n v="0"/>
    <s v="N/A"/>
    <n v="0"/>
    <n v="0"/>
    <n v="0"/>
    <n v="0"/>
    <n v="0"/>
    <n v="0"/>
    <n v="0"/>
    <n v="0"/>
    <n v="0"/>
    <n v="0"/>
    <n v="0"/>
    <n v="0"/>
    <n v="0"/>
    <s v="HOUSING OPPORTUNITY FUND"/>
    <s v="HOF OPER FOY THE LANDING CH14S"/>
    <s v="DEFAULT"/>
    <s v="Default"/>
  </r>
  <r>
    <x v="1"/>
    <s v="1122555"/>
    <s v="351120"/>
    <x v="192"/>
    <s v="0000000"/>
    <n v="2015"/>
    <x v="4"/>
    <x v="191"/>
    <n v="0"/>
    <n v="0"/>
    <n v="7972.78"/>
    <n v="0"/>
    <n v="-7972.78"/>
    <s v="N/A"/>
    <n v="0"/>
    <n v="3986.39"/>
    <n v="0"/>
    <n v="0"/>
    <n v="0"/>
    <n v="0"/>
    <n v="0"/>
    <n v="0"/>
    <n v="0"/>
    <n v="0"/>
    <n v="3986.39"/>
    <n v="0"/>
    <n v="0"/>
    <s v="HOUSING OPPORTUNITY FUND"/>
    <s v="HOF OPER FOY THE LANDING CH14S"/>
    <s v="CONSLDTD ST HMLSS BLK GRN"/>
    <s v="Default"/>
  </r>
  <r>
    <x v="1"/>
    <s v="1122555"/>
    <s v="351120"/>
    <x v="112"/>
    <s v="5595000"/>
    <n v="2015"/>
    <x v="3"/>
    <x v="112"/>
    <n v="0"/>
    <n v="0"/>
    <n v="0"/>
    <n v="0"/>
    <n v="0"/>
    <s v="N/A"/>
    <n v="0"/>
    <n v="0"/>
    <n v="0"/>
    <n v="0"/>
    <n v="0"/>
    <n v="0"/>
    <n v="0"/>
    <n v="0"/>
    <n v="0"/>
    <n v="0"/>
    <n v="0"/>
    <n v="0"/>
    <n v="0"/>
    <s v="HOUSING OPPORTUNITY FUND"/>
    <s v="HOF OPER FOY THE LANDING CH14S"/>
    <s v="CONSLDTD ST HMLSS BLK GRN"/>
    <s v="FACILITIES MAINTENANCE AND OPERATIONS"/>
  </r>
  <r>
    <x v="1"/>
    <s v="1122556"/>
    <s v="000000"/>
    <x v="6"/>
    <s v="0000000"/>
    <n v="2015"/>
    <x v="0"/>
    <x v="6"/>
    <n v="0"/>
    <n v="0"/>
    <n v="0"/>
    <n v="0"/>
    <n v="0"/>
    <s v="N/A"/>
    <n v="0"/>
    <n v="0"/>
    <n v="0"/>
    <n v="0"/>
    <n v="0"/>
    <n v="0"/>
    <n v="0"/>
    <n v="0"/>
    <n v="0"/>
    <n v="0"/>
    <n v="0"/>
    <n v="0"/>
    <n v="0"/>
    <s v="HOUSING OPPORTUNITY FUND"/>
    <s v="HOF OPER HPL EMG EVCT PVN CH14"/>
    <s v="DEFAULT"/>
    <s v="Default"/>
  </r>
  <r>
    <x v="1"/>
    <s v="1122556"/>
    <s v="000000"/>
    <x v="9"/>
    <s v="0000000"/>
    <n v="2015"/>
    <x v="0"/>
    <x v="9"/>
    <n v="0"/>
    <n v="0"/>
    <n v="0"/>
    <n v="0"/>
    <n v="0"/>
    <s v="N/A"/>
    <n v="0"/>
    <n v="0"/>
    <n v="0"/>
    <n v="0"/>
    <n v="0"/>
    <n v="0"/>
    <n v="0"/>
    <n v="0"/>
    <n v="0"/>
    <n v="0"/>
    <n v="0"/>
    <n v="0"/>
    <n v="0"/>
    <s v="HOUSING OPPORTUNITY FUND"/>
    <s v="HOF OPER HPL EMG EVCT PVN CH14"/>
    <s v="DEFAULT"/>
    <s v="Default"/>
  </r>
  <r>
    <x v="1"/>
    <s v="1122556"/>
    <s v="000000"/>
    <x v="29"/>
    <s v="0000000"/>
    <n v="2015"/>
    <x v="1"/>
    <x v="29"/>
    <n v="0"/>
    <n v="0"/>
    <n v="0"/>
    <n v="0"/>
    <n v="0"/>
    <s v="N/A"/>
    <n v="0"/>
    <n v="0"/>
    <n v="0"/>
    <n v="0"/>
    <n v="0"/>
    <n v="0"/>
    <n v="0"/>
    <n v="0"/>
    <n v="0"/>
    <n v="0"/>
    <n v="0"/>
    <n v="0"/>
    <n v="0"/>
    <s v="HOUSING OPPORTUNITY FUND"/>
    <s v="HOF OPER HPL EMG EVCT PVN CH14"/>
    <s v="DEFAULT"/>
    <s v="Default"/>
  </r>
  <r>
    <x v="1"/>
    <s v="1122556"/>
    <s v="351120"/>
    <x v="192"/>
    <s v="0000000"/>
    <n v="2015"/>
    <x v="4"/>
    <x v="191"/>
    <n v="0"/>
    <n v="0"/>
    <n v="0"/>
    <n v="0"/>
    <n v="0"/>
    <s v="N/A"/>
    <n v="0"/>
    <n v="0"/>
    <n v="0"/>
    <n v="0"/>
    <n v="0"/>
    <n v="0"/>
    <n v="0"/>
    <n v="0"/>
    <n v="0"/>
    <n v="0"/>
    <n v="0"/>
    <n v="0"/>
    <n v="0"/>
    <s v="HOUSING OPPORTUNITY FUND"/>
    <s v="HOF OPER HPL EMG EVCT PVN CH14"/>
    <s v="CONSLDTD ST HMLSS BLK GRN"/>
    <s v="Default"/>
  </r>
  <r>
    <x v="1"/>
    <s v="1122556"/>
    <s v="351120"/>
    <x v="112"/>
    <s v="5595000"/>
    <n v="2015"/>
    <x v="3"/>
    <x v="112"/>
    <n v="0"/>
    <n v="0"/>
    <n v="0"/>
    <n v="0"/>
    <n v="0"/>
    <s v="N/A"/>
    <n v="0"/>
    <n v="0"/>
    <n v="0"/>
    <n v="0"/>
    <n v="0"/>
    <n v="0"/>
    <n v="0"/>
    <n v="0"/>
    <n v="0"/>
    <n v="0"/>
    <n v="0"/>
    <n v="0"/>
    <n v="0"/>
    <s v="HOUSING OPPORTUNITY FUND"/>
    <s v="HOF OPER HPL EMG EVCT PVN CH14"/>
    <s v="CONSLDTD ST HMLSS BLK GRN"/>
    <s v="FACILITIES MAINTENANCE AND OPERATIONS"/>
  </r>
  <r>
    <x v="1"/>
    <s v="1122557"/>
    <s v="000000"/>
    <x v="6"/>
    <s v="0000000"/>
    <n v="2015"/>
    <x v="0"/>
    <x v="6"/>
    <n v="0"/>
    <n v="0"/>
    <n v="-6528"/>
    <n v="0"/>
    <n v="6528"/>
    <s v="N/A"/>
    <n v="0"/>
    <n v="-6528"/>
    <n v="0"/>
    <n v="0"/>
    <n v="0"/>
    <n v="0"/>
    <n v="0"/>
    <n v="0"/>
    <n v="0"/>
    <n v="0"/>
    <n v="0"/>
    <n v="0"/>
    <n v="0"/>
    <s v="HOUSING OPPORTUNITY FUND"/>
    <s v="HOF OPER JFS EMGCY SVCS CH14EA"/>
    <s v="DEFAULT"/>
    <s v="Default"/>
  </r>
  <r>
    <x v="1"/>
    <s v="1122557"/>
    <s v="000000"/>
    <x v="9"/>
    <s v="0000000"/>
    <n v="2015"/>
    <x v="0"/>
    <x v="9"/>
    <n v="0"/>
    <n v="0"/>
    <n v="0"/>
    <n v="0"/>
    <n v="0"/>
    <s v="N/A"/>
    <n v="0"/>
    <n v="0"/>
    <n v="0"/>
    <n v="0"/>
    <n v="0"/>
    <n v="0"/>
    <n v="0"/>
    <n v="0"/>
    <n v="0"/>
    <n v="0"/>
    <n v="0"/>
    <n v="0"/>
    <n v="0"/>
    <s v="HOUSING OPPORTUNITY FUND"/>
    <s v="HOF OPER JFS EMGCY SVCS CH14EA"/>
    <s v="DEFAULT"/>
    <s v="Default"/>
  </r>
  <r>
    <x v="1"/>
    <s v="1122557"/>
    <s v="000000"/>
    <x v="29"/>
    <s v="0000000"/>
    <n v="2015"/>
    <x v="1"/>
    <x v="29"/>
    <n v="0"/>
    <n v="0"/>
    <n v="0"/>
    <n v="0"/>
    <n v="0"/>
    <s v="N/A"/>
    <n v="0"/>
    <n v="0"/>
    <n v="0"/>
    <n v="0"/>
    <n v="0"/>
    <n v="0"/>
    <n v="0"/>
    <n v="0"/>
    <n v="0"/>
    <n v="0"/>
    <n v="0"/>
    <n v="0"/>
    <n v="0"/>
    <s v="HOUSING OPPORTUNITY FUND"/>
    <s v="HOF OPER JFS EMGCY SVCS CH14EA"/>
    <s v="DEFAULT"/>
    <s v="Default"/>
  </r>
  <r>
    <x v="1"/>
    <s v="1122557"/>
    <s v="351120"/>
    <x v="192"/>
    <s v="0000000"/>
    <n v="2015"/>
    <x v="4"/>
    <x v="191"/>
    <n v="0"/>
    <n v="0"/>
    <n v="0"/>
    <n v="0"/>
    <n v="0"/>
    <s v="N/A"/>
    <n v="0"/>
    <n v="0"/>
    <n v="0"/>
    <n v="0"/>
    <n v="0"/>
    <n v="0"/>
    <n v="0"/>
    <n v="0"/>
    <n v="0"/>
    <n v="0"/>
    <n v="0"/>
    <n v="0"/>
    <n v="0"/>
    <s v="HOUSING OPPORTUNITY FUND"/>
    <s v="HOF OPER JFS EMGCY SVCS CH14EA"/>
    <s v="CONSLDTD ST HMLSS BLK GRN"/>
    <s v="Default"/>
  </r>
  <r>
    <x v="1"/>
    <s v="1122557"/>
    <s v="351120"/>
    <x v="112"/>
    <s v="5595000"/>
    <n v="2015"/>
    <x v="3"/>
    <x v="112"/>
    <n v="0"/>
    <n v="0"/>
    <n v="0"/>
    <n v="0"/>
    <n v="0"/>
    <s v="N/A"/>
    <n v="0"/>
    <n v="0"/>
    <n v="0"/>
    <n v="0"/>
    <n v="0"/>
    <n v="0"/>
    <n v="0"/>
    <n v="0"/>
    <n v="0"/>
    <n v="0"/>
    <n v="0"/>
    <n v="0"/>
    <n v="0"/>
    <s v="HOUSING OPPORTUNITY FUND"/>
    <s v="HOF OPER JFS EMGCY SVCS CH14EA"/>
    <s v="CONSLDTD ST HMLSS BLK GRN"/>
    <s v="FACILITIES MAINTENANCE AND OPERATIONS"/>
  </r>
  <r>
    <x v="1"/>
    <s v="1122558"/>
    <s v="000000"/>
    <x v="6"/>
    <s v="0000000"/>
    <n v="2015"/>
    <x v="0"/>
    <x v="6"/>
    <n v="0"/>
    <n v="0"/>
    <n v="0"/>
    <n v="0"/>
    <n v="0"/>
    <s v="N/A"/>
    <n v="0"/>
    <n v="0"/>
    <n v="0"/>
    <n v="0"/>
    <n v="0"/>
    <n v="0"/>
    <n v="0"/>
    <n v="0"/>
    <n v="0"/>
    <n v="0"/>
    <n v="0"/>
    <n v="0"/>
    <n v="0"/>
    <s v="HOUSING OPPORTUNITY FUND"/>
    <s v="HOF OPER LIF EMG HOUSING CH14"/>
    <s v="DEFAULT"/>
    <s v="Default"/>
  </r>
  <r>
    <x v="1"/>
    <s v="1122558"/>
    <s v="000000"/>
    <x v="9"/>
    <s v="0000000"/>
    <n v="2015"/>
    <x v="0"/>
    <x v="9"/>
    <n v="0"/>
    <n v="0"/>
    <n v="0"/>
    <n v="0"/>
    <n v="0"/>
    <s v="N/A"/>
    <n v="0"/>
    <n v="0"/>
    <n v="0"/>
    <n v="0"/>
    <n v="0"/>
    <n v="0"/>
    <n v="0"/>
    <n v="0"/>
    <n v="0"/>
    <n v="0"/>
    <n v="0"/>
    <n v="0"/>
    <n v="0"/>
    <s v="HOUSING OPPORTUNITY FUND"/>
    <s v="HOF OPER LIF EMG HOUSING CH14"/>
    <s v="DEFAULT"/>
    <s v="Default"/>
  </r>
  <r>
    <x v="1"/>
    <s v="1122558"/>
    <s v="000000"/>
    <x v="29"/>
    <s v="0000000"/>
    <n v="2015"/>
    <x v="1"/>
    <x v="29"/>
    <n v="0"/>
    <n v="0"/>
    <n v="0"/>
    <n v="0"/>
    <n v="0"/>
    <s v="N/A"/>
    <n v="0"/>
    <n v="0"/>
    <n v="0"/>
    <n v="0"/>
    <n v="0"/>
    <n v="0"/>
    <n v="0"/>
    <n v="0"/>
    <n v="0"/>
    <n v="0"/>
    <n v="0"/>
    <n v="0"/>
    <n v="0"/>
    <s v="HOUSING OPPORTUNITY FUND"/>
    <s v="HOF OPER LIF EMG HOUSING CH14"/>
    <s v="DEFAULT"/>
    <s v="Default"/>
  </r>
  <r>
    <x v="1"/>
    <s v="1122558"/>
    <s v="351120"/>
    <x v="192"/>
    <s v="0000000"/>
    <n v="2015"/>
    <x v="4"/>
    <x v="191"/>
    <n v="0"/>
    <n v="0"/>
    <n v="0"/>
    <n v="0"/>
    <n v="0"/>
    <s v="N/A"/>
    <n v="0"/>
    <n v="-3625.06"/>
    <n v="0"/>
    <n v="0"/>
    <n v="0"/>
    <n v="0"/>
    <n v="0"/>
    <n v="0"/>
    <n v="0"/>
    <n v="0"/>
    <n v="3625.06"/>
    <n v="0"/>
    <n v="0"/>
    <s v="HOUSING OPPORTUNITY FUND"/>
    <s v="HOF OPER LIF EMG HOUSING CH14"/>
    <s v="CONSLDTD ST HMLSS BLK GRN"/>
    <s v="Default"/>
  </r>
  <r>
    <x v="1"/>
    <s v="1122558"/>
    <s v="351120"/>
    <x v="112"/>
    <s v="5595000"/>
    <n v="2015"/>
    <x v="3"/>
    <x v="112"/>
    <n v="0"/>
    <n v="0"/>
    <n v="0"/>
    <n v="0"/>
    <n v="0"/>
    <s v="N/A"/>
    <n v="0"/>
    <n v="0"/>
    <n v="0"/>
    <n v="0"/>
    <n v="0"/>
    <n v="0"/>
    <n v="0"/>
    <n v="0"/>
    <n v="0"/>
    <n v="0"/>
    <n v="0"/>
    <n v="0"/>
    <n v="0"/>
    <s v="HOUSING OPPORTUNITY FUND"/>
    <s v="HOF OPER LIF EMG HOUSING CH14"/>
    <s v="CONSLDTD ST HMLSS BLK GRN"/>
    <s v="FACILITIES MAINTENANCE AND OPERATIONS"/>
  </r>
  <r>
    <x v="1"/>
    <s v="1122559"/>
    <s v="000000"/>
    <x v="6"/>
    <s v="0000000"/>
    <n v="2015"/>
    <x v="0"/>
    <x v="6"/>
    <n v="0"/>
    <n v="0"/>
    <n v="-17643"/>
    <n v="0"/>
    <n v="17643"/>
    <s v="N/A"/>
    <n v="0"/>
    <n v="-17643"/>
    <n v="0"/>
    <n v="0"/>
    <n v="0"/>
    <n v="0"/>
    <n v="0"/>
    <n v="0"/>
    <n v="0"/>
    <n v="0"/>
    <n v="0"/>
    <n v="0"/>
    <n v="0"/>
    <s v="HOUSING OPPORTUNITY FUND"/>
    <s v="HOF OPER EDV COMM BS HSG CH14"/>
    <s v="DEFAULT"/>
    <s v="Default"/>
  </r>
  <r>
    <x v="1"/>
    <s v="1122559"/>
    <s v="000000"/>
    <x v="9"/>
    <s v="0000000"/>
    <n v="2015"/>
    <x v="0"/>
    <x v="9"/>
    <n v="0"/>
    <n v="0"/>
    <n v="0"/>
    <n v="0"/>
    <n v="0"/>
    <s v="N/A"/>
    <n v="0"/>
    <n v="0"/>
    <n v="0"/>
    <n v="0"/>
    <n v="0"/>
    <n v="0"/>
    <n v="0"/>
    <n v="0"/>
    <n v="0"/>
    <n v="0"/>
    <n v="0"/>
    <n v="0"/>
    <n v="0"/>
    <s v="HOUSING OPPORTUNITY FUND"/>
    <s v="HOF OPER EDV COMM BS HSG CH14"/>
    <s v="DEFAULT"/>
    <s v="Default"/>
  </r>
  <r>
    <x v="1"/>
    <s v="1122559"/>
    <s v="000000"/>
    <x v="29"/>
    <s v="0000000"/>
    <n v="2015"/>
    <x v="1"/>
    <x v="29"/>
    <n v="0"/>
    <n v="0"/>
    <n v="0"/>
    <n v="0"/>
    <n v="0"/>
    <s v="N/A"/>
    <n v="0"/>
    <n v="0"/>
    <n v="0"/>
    <n v="0"/>
    <n v="0"/>
    <n v="0"/>
    <n v="0"/>
    <n v="0"/>
    <n v="0"/>
    <n v="0"/>
    <n v="0"/>
    <n v="0"/>
    <n v="0"/>
    <s v="HOUSING OPPORTUNITY FUND"/>
    <s v="HOF OPER EDV COMM BS HSG CH14"/>
    <s v="DEFAULT"/>
    <s v="Default"/>
  </r>
  <r>
    <x v="1"/>
    <s v="1122559"/>
    <s v="351120"/>
    <x v="192"/>
    <s v="0000000"/>
    <n v="2015"/>
    <x v="4"/>
    <x v="191"/>
    <n v="0"/>
    <n v="0"/>
    <n v="0"/>
    <n v="0"/>
    <n v="0"/>
    <s v="N/A"/>
    <n v="0"/>
    <n v="-7462"/>
    <n v="0"/>
    <n v="0"/>
    <n v="0"/>
    <n v="0"/>
    <n v="0"/>
    <n v="0"/>
    <n v="0"/>
    <n v="0"/>
    <n v="7462"/>
    <n v="0"/>
    <n v="0"/>
    <s v="HOUSING OPPORTUNITY FUND"/>
    <s v="HOF OPER EDV COMM BS HSG CH14"/>
    <s v="CONSLDTD ST HMLSS BLK GRN"/>
    <s v="Default"/>
  </r>
  <r>
    <x v="1"/>
    <s v="1122559"/>
    <s v="351120"/>
    <x v="112"/>
    <s v="5595000"/>
    <n v="2015"/>
    <x v="3"/>
    <x v="112"/>
    <n v="0"/>
    <n v="0"/>
    <n v="-3121.5"/>
    <n v="0"/>
    <n v="3121.5"/>
    <s v="N/A"/>
    <n v="-20764.5"/>
    <n v="17643"/>
    <n v="0"/>
    <n v="0"/>
    <n v="0"/>
    <n v="0"/>
    <n v="0"/>
    <n v="0"/>
    <n v="0"/>
    <n v="0"/>
    <n v="0"/>
    <n v="0"/>
    <n v="0"/>
    <s v="HOUSING OPPORTUNITY FUND"/>
    <s v="HOF OPER EDV COMM BS HSG CH14"/>
    <s v="CONSLDTD ST HMLSS BLK GRN"/>
    <s v="FACILITIES MAINTENANCE AND OPERATIONS"/>
  </r>
  <r>
    <x v="1"/>
    <s v="1122560"/>
    <s v="000000"/>
    <x v="6"/>
    <s v="0000000"/>
    <n v="2015"/>
    <x v="0"/>
    <x v="6"/>
    <n v="0"/>
    <n v="0"/>
    <n v="0"/>
    <n v="0"/>
    <n v="0"/>
    <s v="N/A"/>
    <n v="0"/>
    <n v="0"/>
    <n v="0"/>
    <n v="0"/>
    <n v="0"/>
    <n v="0"/>
    <n v="0"/>
    <n v="0"/>
    <n v="0"/>
    <n v="0"/>
    <n v="0"/>
    <n v="0"/>
    <n v="0"/>
    <s v="HOUSING OPPORTUNITY FUND"/>
    <s v="HOF OPER EDV MY FRIEND'S CH14"/>
    <s v="DEFAULT"/>
    <s v="Default"/>
  </r>
  <r>
    <x v="1"/>
    <s v="1122560"/>
    <s v="000000"/>
    <x v="9"/>
    <s v="0000000"/>
    <n v="2015"/>
    <x v="0"/>
    <x v="9"/>
    <n v="0"/>
    <n v="0"/>
    <n v="0"/>
    <n v="0"/>
    <n v="0"/>
    <s v="N/A"/>
    <n v="0"/>
    <n v="0"/>
    <n v="0"/>
    <n v="0"/>
    <n v="0"/>
    <n v="0"/>
    <n v="0"/>
    <n v="0"/>
    <n v="0"/>
    <n v="0"/>
    <n v="0"/>
    <n v="0"/>
    <n v="0"/>
    <s v="HOUSING OPPORTUNITY FUND"/>
    <s v="HOF OPER EDV MY FRIEND'S CH14"/>
    <s v="DEFAULT"/>
    <s v="Default"/>
  </r>
  <r>
    <x v="1"/>
    <s v="1122560"/>
    <s v="000000"/>
    <x v="29"/>
    <s v="0000000"/>
    <n v="2015"/>
    <x v="1"/>
    <x v="29"/>
    <n v="0"/>
    <n v="0"/>
    <n v="0"/>
    <n v="0"/>
    <n v="0"/>
    <s v="N/A"/>
    <n v="0"/>
    <n v="0"/>
    <n v="0"/>
    <n v="0"/>
    <n v="0"/>
    <n v="0"/>
    <n v="0"/>
    <n v="0"/>
    <n v="0"/>
    <n v="0"/>
    <n v="0"/>
    <n v="0"/>
    <n v="0"/>
    <s v="HOUSING OPPORTUNITY FUND"/>
    <s v="HOF OPER EDV MY FRIEND'S CH14"/>
    <s v="DEFAULT"/>
    <s v="Default"/>
  </r>
  <r>
    <x v="1"/>
    <s v="1122560"/>
    <s v="351120"/>
    <x v="192"/>
    <s v="0000000"/>
    <n v="2015"/>
    <x v="4"/>
    <x v="191"/>
    <n v="0"/>
    <n v="0"/>
    <n v="0"/>
    <n v="0"/>
    <n v="0"/>
    <s v="N/A"/>
    <n v="0"/>
    <n v="0"/>
    <n v="0"/>
    <n v="0"/>
    <n v="0"/>
    <n v="0"/>
    <n v="0"/>
    <n v="0"/>
    <n v="0"/>
    <n v="0"/>
    <n v="0"/>
    <n v="0"/>
    <n v="0"/>
    <s v="HOUSING OPPORTUNITY FUND"/>
    <s v="HOF OPER EDV MY FRIEND'S CH14"/>
    <s v="CONSLDTD ST HMLSS BLK GRN"/>
    <s v="Default"/>
  </r>
  <r>
    <x v="1"/>
    <s v="1122560"/>
    <s v="351120"/>
    <x v="112"/>
    <s v="5595000"/>
    <n v="2015"/>
    <x v="3"/>
    <x v="112"/>
    <n v="0"/>
    <n v="0"/>
    <n v="0"/>
    <n v="0"/>
    <n v="0"/>
    <s v="N/A"/>
    <n v="0"/>
    <n v="0"/>
    <n v="0"/>
    <n v="0"/>
    <n v="0"/>
    <n v="0"/>
    <n v="0"/>
    <n v="0"/>
    <n v="0"/>
    <n v="0"/>
    <n v="0"/>
    <n v="0"/>
    <n v="0"/>
    <s v="HOUSING OPPORTUNITY FUND"/>
    <s v="HOF OPER EDV MY FRIEND'S CH14"/>
    <s v="CONSLDTD ST HMLSS BLK GRN"/>
    <s v="FACILITIES MAINTENANCE AND OPERATIONS"/>
  </r>
  <r>
    <x v="1"/>
    <s v="1122561"/>
    <s v="000000"/>
    <x v="6"/>
    <s v="0000000"/>
    <n v="2015"/>
    <x v="0"/>
    <x v="6"/>
    <n v="0"/>
    <n v="0"/>
    <n v="-22257.65"/>
    <n v="0"/>
    <n v="22257.65"/>
    <s v="N/A"/>
    <n v="0"/>
    <n v="-22257.65"/>
    <n v="0"/>
    <n v="0"/>
    <n v="0"/>
    <n v="0"/>
    <n v="0"/>
    <n v="0"/>
    <n v="0"/>
    <n v="0"/>
    <n v="0"/>
    <n v="0"/>
    <n v="0"/>
    <s v="HOUSING OPPORTUNITY FUND"/>
    <s v="HOF OPER MSC HSG STABLITY CH14"/>
    <s v="DEFAULT"/>
    <s v="Default"/>
  </r>
  <r>
    <x v="1"/>
    <s v="1122561"/>
    <s v="000000"/>
    <x v="9"/>
    <s v="0000000"/>
    <n v="2015"/>
    <x v="0"/>
    <x v="9"/>
    <n v="0"/>
    <n v="0"/>
    <n v="0"/>
    <n v="0"/>
    <n v="0"/>
    <s v="N/A"/>
    <n v="0"/>
    <n v="22257.65"/>
    <n v="0"/>
    <n v="0"/>
    <n v="0"/>
    <n v="0"/>
    <n v="-22257.65"/>
    <n v="0"/>
    <n v="0"/>
    <n v="0"/>
    <n v="0"/>
    <n v="0"/>
    <n v="0"/>
    <s v="HOUSING OPPORTUNITY FUND"/>
    <s v="HOF OPER MSC HSG STABLITY CH14"/>
    <s v="DEFAULT"/>
    <s v="Default"/>
  </r>
  <r>
    <x v="1"/>
    <s v="1122561"/>
    <s v="000000"/>
    <x v="29"/>
    <s v="0000000"/>
    <n v="2015"/>
    <x v="1"/>
    <x v="29"/>
    <n v="0"/>
    <n v="0"/>
    <n v="0"/>
    <n v="0"/>
    <n v="0"/>
    <s v="N/A"/>
    <n v="0"/>
    <n v="-22257.65"/>
    <n v="0"/>
    <n v="0"/>
    <n v="0"/>
    <n v="0"/>
    <n v="22257.65"/>
    <n v="0"/>
    <n v="0"/>
    <n v="0"/>
    <n v="0"/>
    <n v="0"/>
    <n v="0"/>
    <s v="HOUSING OPPORTUNITY FUND"/>
    <s v="HOF OPER MSC HSG STABLITY CH14"/>
    <s v="DEFAULT"/>
    <s v="Default"/>
  </r>
  <r>
    <x v="1"/>
    <s v="1122561"/>
    <s v="351120"/>
    <x v="192"/>
    <s v="0000000"/>
    <n v="2015"/>
    <x v="4"/>
    <x v="191"/>
    <n v="0"/>
    <n v="0"/>
    <n v="22257.65"/>
    <n v="0"/>
    <n v="-22257.65"/>
    <s v="N/A"/>
    <n v="0"/>
    <n v="4610.7700000000004"/>
    <n v="0"/>
    <n v="0"/>
    <n v="0"/>
    <n v="0"/>
    <n v="0"/>
    <n v="0"/>
    <n v="0"/>
    <n v="0"/>
    <n v="17646.88"/>
    <n v="0"/>
    <n v="0"/>
    <s v="HOUSING OPPORTUNITY FUND"/>
    <s v="HOF OPER MSC HSG STABLITY CH14"/>
    <s v="CONSLDTD ST HMLSS BLK GRN"/>
    <s v="Default"/>
  </r>
  <r>
    <x v="1"/>
    <s v="1122561"/>
    <s v="351120"/>
    <x v="112"/>
    <s v="5595000"/>
    <n v="2015"/>
    <x v="3"/>
    <x v="112"/>
    <n v="0"/>
    <n v="0"/>
    <n v="-4610.7700000000004"/>
    <n v="0"/>
    <n v="4610.7700000000004"/>
    <s v="N/A"/>
    <n v="-22257.65"/>
    <n v="17646.88"/>
    <n v="0"/>
    <n v="0"/>
    <n v="0"/>
    <n v="0"/>
    <n v="0"/>
    <n v="0"/>
    <n v="0"/>
    <n v="0"/>
    <n v="0"/>
    <n v="0"/>
    <n v="0"/>
    <s v="HOUSING OPPORTUNITY FUND"/>
    <s v="HOF OPER MSC HSG STABLITY CH14"/>
    <s v="CONSLDTD ST HMLSS BLK GRN"/>
    <s v="FACILITIES MAINTENANCE AND OPERATIONS"/>
  </r>
  <r>
    <x v="1"/>
    <s v="1122562"/>
    <s v="000000"/>
    <x v="6"/>
    <s v="0000000"/>
    <n v="2015"/>
    <x v="0"/>
    <x v="6"/>
    <n v="0"/>
    <n v="0"/>
    <n v="0"/>
    <n v="0"/>
    <n v="0"/>
    <s v="N/A"/>
    <n v="0"/>
    <n v="0"/>
    <n v="0"/>
    <n v="0"/>
    <n v="0"/>
    <n v="0"/>
    <n v="0"/>
    <n v="0"/>
    <n v="0"/>
    <n v="0"/>
    <n v="0"/>
    <n v="0"/>
    <n v="0"/>
    <s v="HOUSING OPPORTUNITY FUND"/>
    <s v="HOF OPER NEI HMLS PRV SVC CH14"/>
    <s v="DEFAULT"/>
    <s v="Default"/>
  </r>
  <r>
    <x v="1"/>
    <s v="1122562"/>
    <s v="000000"/>
    <x v="9"/>
    <s v="0000000"/>
    <n v="2015"/>
    <x v="0"/>
    <x v="9"/>
    <n v="0"/>
    <n v="0"/>
    <n v="0"/>
    <n v="0"/>
    <n v="0"/>
    <s v="N/A"/>
    <n v="0"/>
    <n v="0"/>
    <n v="0"/>
    <n v="0"/>
    <n v="0"/>
    <n v="0"/>
    <n v="0"/>
    <n v="0"/>
    <n v="0"/>
    <n v="0"/>
    <n v="0"/>
    <n v="0"/>
    <n v="0"/>
    <s v="HOUSING OPPORTUNITY FUND"/>
    <s v="HOF OPER NEI HMLS PRV SVC CH14"/>
    <s v="DEFAULT"/>
    <s v="Default"/>
  </r>
  <r>
    <x v="1"/>
    <s v="1122562"/>
    <s v="000000"/>
    <x v="29"/>
    <s v="0000000"/>
    <n v="2015"/>
    <x v="1"/>
    <x v="29"/>
    <n v="0"/>
    <n v="0"/>
    <n v="0"/>
    <n v="0"/>
    <n v="0"/>
    <s v="N/A"/>
    <n v="0"/>
    <n v="0"/>
    <n v="0"/>
    <n v="0"/>
    <n v="0"/>
    <n v="0"/>
    <n v="0"/>
    <n v="0"/>
    <n v="0"/>
    <n v="0"/>
    <n v="0"/>
    <n v="0"/>
    <n v="0"/>
    <s v="HOUSING OPPORTUNITY FUND"/>
    <s v="HOF OPER NEI HMLS PRV SVC CH14"/>
    <s v="DEFAULT"/>
    <s v="Default"/>
  </r>
  <r>
    <x v="1"/>
    <s v="1122562"/>
    <s v="351120"/>
    <x v="192"/>
    <s v="0000000"/>
    <n v="2015"/>
    <x v="4"/>
    <x v="191"/>
    <n v="0"/>
    <n v="0"/>
    <n v="0"/>
    <n v="0"/>
    <n v="0"/>
    <s v="N/A"/>
    <n v="0"/>
    <n v="-3424"/>
    <n v="0"/>
    <n v="0"/>
    <n v="0"/>
    <n v="0"/>
    <n v="0"/>
    <n v="0"/>
    <n v="0"/>
    <n v="0"/>
    <n v="3424"/>
    <n v="0"/>
    <n v="0"/>
    <s v="HOUSING OPPORTUNITY FUND"/>
    <s v="HOF OPER NEI HMLS PRV SVC CH14"/>
    <s v="CONSLDTD ST HMLSS BLK GRN"/>
    <s v="Default"/>
  </r>
  <r>
    <x v="1"/>
    <s v="1122562"/>
    <s v="351120"/>
    <x v="112"/>
    <s v="5595000"/>
    <n v="2015"/>
    <x v="3"/>
    <x v="112"/>
    <n v="0"/>
    <n v="0"/>
    <n v="0"/>
    <n v="0"/>
    <n v="0"/>
    <s v="N/A"/>
    <n v="0"/>
    <n v="0"/>
    <n v="0"/>
    <n v="0"/>
    <n v="0"/>
    <n v="0"/>
    <n v="0"/>
    <n v="0"/>
    <n v="0"/>
    <n v="0"/>
    <n v="0"/>
    <n v="0"/>
    <n v="0"/>
    <s v="HOUSING OPPORTUNITY FUND"/>
    <s v="HOF OPER NEI HMLS PRV SVC CH14"/>
    <s v="CONSLDTD ST HMLSS BLK GRN"/>
    <s v="FACILITIES MAINTENANCE AND OPERATIONS"/>
  </r>
  <r>
    <x v="1"/>
    <s v="1122563"/>
    <s v="000000"/>
    <x v="6"/>
    <s v="0000000"/>
    <n v="2015"/>
    <x v="0"/>
    <x v="6"/>
    <n v="0"/>
    <n v="0"/>
    <n v="0"/>
    <n v="0"/>
    <n v="0"/>
    <s v="N/A"/>
    <n v="0"/>
    <n v="0"/>
    <n v="0"/>
    <n v="0"/>
    <n v="0"/>
    <n v="0"/>
    <n v="0"/>
    <n v="0"/>
    <n v="0"/>
    <n v="0"/>
    <n v="0"/>
    <n v="0"/>
    <n v="0"/>
    <s v="HOUSING OPPORTUNITY FUND"/>
    <s v="HOF OPER NEB EMGCY SHLTER CH14"/>
    <s v="DEFAULT"/>
    <s v="Default"/>
  </r>
  <r>
    <x v="1"/>
    <s v="1122563"/>
    <s v="000000"/>
    <x v="9"/>
    <s v="0000000"/>
    <n v="2015"/>
    <x v="0"/>
    <x v="9"/>
    <n v="0"/>
    <n v="0"/>
    <n v="0"/>
    <n v="0"/>
    <n v="0"/>
    <s v="N/A"/>
    <n v="0"/>
    <n v="0"/>
    <n v="0"/>
    <n v="0"/>
    <n v="0"/>
    <n v="0"/>
    <n v="0"/>
    <n v="0"/>
    <n v="0"/>
    <n v="0"/>
    <n v="0"/>
    <n v="0"/>
    <n v="0"/>
    <s v="HOUSING OPPORTUNITY FUND"/>
    <s v="HOF OPER NEB EMGCY SHLTER CH14"/>
    <s v="DEFAULT"/>
    <s v="Default"/>
  </r>
  <r>
    <x v="1"/>
    <s v="1122563"/>
    <s v="000000"/>
    <x v="29"/>
    <s v="0000000"/>
    <n v="2015"/>
    <x v="1"/>
    <x v="29"/>
    <n v="0"/>
    <n v="0"/>
    <n v="0"/>
    <n v="0"/>
    <n v="0"/>
    <s v="N/A"/>
    <n v="0"/>
    <n v="0"/>
    <n v="0"/>
    <n v="0"/>
    <n v="0"/>
    <n v="0"/>
    <n v="0"/>
    <n v="0"/>
    <n v="0"/>
    <n v="0"/>
    <n v="0"/>
    <n v="0"/>
    <n v="0"/>
    <s v="HOUSING OPPORTUNITY FUND"/>
    <s v="HOF OPER NEB EMGCY SHLTER CH14"/>
    <s v="DEFAULT"/>
    <s v="Default"/>
  </r>
  <r>
    <x v="1"/>
    <s v="1122563"/>
    <s v="351120"/>
    <x v="192"/>
    <s v="0000000"/>
    <n v="2015"/>
    <x v="4"/>
    <x v="191"/>
    <n v="0"/>
    <n v="0"/>
    <n v="0"/>
    <n v="0"/>
    <n v="0"/>
    <s v="N/A"/>
    <n v="0"/>
    <n v="-4610.7700000000004"/>
    <n v="0"/>
    <n v="0"/>
    <n v="0"/>
    <n v="0"/>
    <n v="0"/>
    <n v="0"/>
    <n v="0"/>
    <n v="0"/>
    <n v="4610.7700000000004"/>
    <n v="0"/>
    <n v="0"/>
    <s v="HOUSING OPPORTUNITY FUND"/>
    <s v="HOF OPER NEB EMGCY SHLTER CH14"/>
    <s v="CONSLDTD ST HMLSS BLK GRN"/>
    <s v="Default"/>
  </r>
  <r>
    <x v="1"/>
    <s v="1122563"/>
    <s v="351120"/>
    <x v="112"/>
    <s v="5595000"/>
    <n v="2015"/>
    <x v="3"/>
    <x v="112"/>
    <n v="0"/>
    <n v="0"/>
    <n v="0"/>
    <n v="0"/>
    <n v="0"/>
    <s v="N/A"/>
    <n v="0"/>
    <n v="0"/>
    <n v="0"/>
    <n v="0"/>
    <n v="0"/>
    <n v="0"/>
    <n v="0"/>
    <n v="0"/>
    <n v="0"/>
    <n v="0"/>
    <n v="0"/>
    <n v="0"/>
    <n v="0"/>
    <s v="HOUSING OPPORTUNITY FUND"/>
    <s v="HOF OPER NEB EMGCY SHLTER CH14"/>
    <s v="CONSLDTD ST HMLSS BLK GRN"/>
    <s v="FACILITIES MAINTENANCE AND OPERATIONS"/>
  </r>
  <r>
    <x v="1"/>
    <s v="1122564"/>
    <s v="000000"/>
    <x v="6"/>
    <s v="0000000"/>
    <n v="2015"/>
    <x v="0"/>
    <x v="6"/>
    <n v="0"/>
    <n v="0"/>
    <n v="-3282.6"/>
    <n v="0"/>
    <n v="3282.6"/>
    <s v="N/A"/>
    <n v="0"/>
    <n v="-3282.6"/>
    <n v="0"/>
    <n v="0"/>
    <n v="0"/>
    <n v="0"/>
    <n v="0"/>
    <n v="0"/>
    <n v="0"/>
    <n v="0"/>
    <n v="0"/>
    <n v="0"/>
    <n v="0"/>
    <s v="HOUSING OPPORTUNITY FUND"/>
    <s v="HOF OPER NEB TRANS HSG PG CH14"/>
    <s v="DEFAULT"/>
    <s v="Default"/>
  </r>
  <r>
    <x v="1"/>
    <s v="1122564"/>
    <s v="000000"/>
    <x v="9"/>
    <s v="0000000"/>
    <n v="2015"/>
    <x v="0"/>
    <x v="9"/>
    <n v="0"/>
    <n v="0"/>
    <n v="0"/>
    <n v="0"/>
    <n v="0"/>
    <s v="N/A"/>
    <n v="0"/>
    <n v="0"/>
    <n v="0"/>
    <n v="0"/>
    <n v="0"/>
    <n v="0"/>
    <n v="0"/>
    <n v="0"/>
    <n v="0"/>
    <n v="0"/>
    <n v="0"/>
    <n v="0"/>
    <n v="0"/>
    <s v="HOUSING OPPORTUNITY FUND"/>
    <s v="HOF OPER NEB TRANS HSG PG CH14"/>
    <s v="DEFAULT"/>
    <s v="Default"/>
  </r>
  <r>
    <x v="1"/>
    <s v="1122564"/>
    <s v="000000"/>
    <x v="29"/>
    <s v="0000000"/>
    <n v="2015"/>
    <x v="1"/>
    <x v="29"/>
    <n v="0"/>
    <n v="0"/>
    <n v="0"/>
    <n v="0"/>
    <n v="0"/>
    <s v="N/A"/>
    <n v="0"/>
    <n v="0"/>
    <n v="0"/>
    <n v="0"/>
    <n v="0"/>
    <n v="0"/>
    <n v="0"/>
    <n v="0"/>
    <n v="0"/>
    <n v="0"/>
    <n v="0"/>
    <n v="0"/>
    <n v="0"/>
    <s v="HOUSING OPPORTUNITY FUND"/>
    <s v="HOF OPER NEB TRANS HSG PG CH14"/>
    <s v="DEFAULT"/>
    <s v="Default"/>
  </r>
  <r>
    <x v="1"/>
    <s v="1122564"/>
    <s v="351120"/>
    <x v="192"/>
    <s v="0000000"/>
    <n v="2015"/>
    <x v="4"/>
    <x v="191"/>
    <n v="0"/>
    <n v="0"/>
    <n v="0"/>
    <n v="0"/>
    <n v="0"/>
    <s v="N/A"/>
    <n v="0"/>
    <n v="0"/>
    <n v="0"/>
    <n v="0"/>
    <n v="0"/>
    <n v="0"/>
    <n v="0"/>
    <n v="0"/>
    <n v="0"/>
    <n v="0"/>
    <n v="0"/>
    <n v="0"/>
    <n v="0"/>
    <s v="HOUSING OPPORTUNITY FUND"/>
    <s v="HOF OPER NEB TRANS HSG PG CH14"/>
    <s v="CONSLDTD ST HMLSS BLK GRN"/>
    <s v="Default"/>
  </r>
  <r>
    <x v="1"/>
    <s v="1122564"/>
    <s v="351120"/>
    <x v="112"/>
    <s v="5595000"/>
    <n v="2015"/>
    <x v="3"/>
    <x v="112"/>
    <n v="0"/>
    <n v="0"/>
    <n v="0"/>
    <n v="0"/>
    <n v="0"/>
    <s v="N/A"/>
    <n v="0"/>
    <n v="0"/>
    <n v="0"/>
    <n v="0"/>
    <n v="0"/>
    <n v="0"/>
    <n v="0"/>
    <n v="0"/>
    <n v="0"/>
    <n v="0"/>
    <n v="0"/>
    <n v="0"/>
    <n v="0"/>
    <s v="HOUSING OPPORTUNITY FUND"/>
    <s v="HOF OPER NEB TRANS HSG PG CH14"/>
    <s v="CONSLDTD ST HMLSS BLK GRN"/>
    <s v="FACILITIES MAINTENANCE AND OPERATIONS"/>
  </r>
  <r>
    <x v="1"/>
    <s v="1122565"/>
    <s v="000000"/>
    <x v="6"/>
    <s v="0000000"/>
    <n v="2015"/>
    <x v="0"/>
    <x v="6"/>
    <n v="0"/>
    <n v="0"/>
    <n v="-9633.5"/>
    <n v="0"/>
    <n v="9633.5"/>
    <s v="N/A"/>
    <n v="0"/>
    <n v="-9633.5"/>
    <n v="0"/>
    <n v="0"/>
    <n v="0"/>
    <n v="0"/>
    <n v="0"/>
    <n v="0"/>
    <n v="0"/>
    <n v="0"/>
    <n v="0"/>
    <n v="0"/>
    <n v="0"/>
    <s v="HOUSING OPPORTUNITY FUND"/>
    <s v="HOF OPER SAW CATH BTH HS CH14"/>
    <s v="DEFAULT"/>
    <s v="Default"/>
  </r>
  <r>
    <x v="1"/>
    <s v="1122565"/>
    <s v="000000"/>
    <x v="9"/>
    <s v="0000000"/>
    <n v="2015"/>
    <x v="0"/>
    <x v="9"/>
    <n v="0"/>
    <n v="0"/>
    <n v="0"/>
    <n v="0"/>
    <n v="0"/>
    <s v="N/A"/>
    <n v="0"/>
    <n v="0"/>
    <n v="0"/>
    <n v="0"/>
    <n v="0"/>
    <n v="0"/>
    <n v="0"/>
    <n v="0"/>
    <n v="0"/>
    <n v="0"/>
    <n v="0"/>
    <n v="0"/>
    <n v="0"/>
    <s v="HOUSING OPPORTUNITY FUND"/>
    <s v="HOF OPER SAW CATH BTH HS CH14"/>
    <s v="DEFAULT"/>
    <s v="Default"/>
  </r>
  <r>
    <x v="1"/>
    <s v="1122565"/>
    <s v="000000"/>
    <x v="29"/>
    <s v="0000000"/>
    <n v="2015"/>
    <x v="1"/>
    <x v="29"/>
    <n v="0"/>
    <n v="0"/>
    <n v="0"/>
    <n v="0"/>
    <n v="0"/>
    <s v="N/A"/>
    <n v="0"/>
    <n v="0"/>
    <n v="0"/>
    <n v="0"/>
    <n v="0"/>
    <n v="0"/>
    <n v="0"/>
    <n v="0"/>
    <n v="0"/>
    <n v="0"/>
    <n v="0"/>
    <n v="0"/>
    <n v="0"/>
    <s v="HOUSING OPPORTUNITY FUND"/>
    <s v="HOF OPER SAW CATH BTH HS CH14"/>
    <s v="DEFAULT"/>
    <s v="Default"/>
  </r>
  <r>
    <x v="1"/>
    <s v="1122565"/>
    <s v="351120"/>
    <x v="192"/>
    <s v="0000000"/>
    <n v="2015"/>
    <x v="4"/>
    <x v="191"/>
    <n v="0"/>
    <n v="0"/>
    <n v="0"/>
    <n v="0"/>
    <n v="0"/>
    <s v="N/A"/>
    <n v="0"/>
    <n v="0"/>
    <n v="0"/>
    <n v="0"/>
    <n v="0"/>
    <n v="0"/>
    <n v="0"/>
    <n v="0"/>
    <n v="0"/>
    <n v="0"/>
    <n v="0"/>
    <n v="0"/>
    <n v="0"/>
    <s v="HOUSING OPPORTUNITY FUND"/>
    <s v="HOF OPER SAW CATH BTH HS CH14"/>
    <s v="CONSLDTD ST HMLSS BLK GRN"/>
    <s v="Default"/>
  </r>
  <r>
    <x v="1"/>
    <s v="1122565"/>
    <s v="351120"/>
    <x v="112"/>
    <s v="5595000"/>
    <n v="2015"/>
    <x v="3"/>
    <x v="112"/>
    <n v="0"/>
    <n v="0"/>
    <n v="0"/>
    <n v="0"/>
    <n v="0"/>
    <s v="N/A"/>
    <n v="0"/>
    <n v="0"/>
    <n v="0"/>
    <n v="0"/>
    <n v="0"/>
    <n v="0"/>
    <n v="0"/>
    <n v="0"/>
    <n v="0"/>
    <n v="0"/>
    <n v="0"/>
    <n v="0"/>
    <n v="0"/>
    <s v="HOUSING OPPORTUNITY FUND"/>
    <s v="HOF OPER SAW CATH BTH HS CH14"/>
    <s v="CONSLDTD ST HMLSS BLK GRN"/>
    <s v="FACILITIES MAINTENANCE AND OPERATIONS"/>
  </r>
  <r>
    <x v="1"/>
    <s v="1122566"/>
    <s v="000000"/>
    <x v="6"/>
    <s v="0000000"/>
    <n v="2015"/>
    <x v="0"/>
    <x v="6"/>
    <n v="0"/>
    <n v="0"/>
    <n v="0"/>
    <n v="0"/>
    <n v="0"/>
    <s v="N/A"/>
    <n v="0"/>
    <n v="0"/>
    <n v="0"/>
    <n v="0"/>
    <n v="0"/>
    <n v="0"/>
    <n v="0"/>
    <n v="0"/>
    <n v="0"/>
    <n v="0"/>
    <n v="0"/>
    <n v="0"/>
    <n v="0"/>
    <s v="HOUSING OPPORTUNITY FUND"/>
    <s v="HOF OPER SAW HICKMAN HSE CH14"/>
    <s v="DEFAULT"/>
    <s v="Default"/>
  </r>
  <r>
    <x v="1"/>
    <s v="1122566"/>
    <s v="000000"/>
    <x v="9"/>
    <s v="0000000"/>
    <n v="2015"/>
    <x v="0"/>
    <x v="9"/>
    <n v="0"/>
    <n v="0"/>
    <n v="-5331.11"/>
    <n v="0"/>
    <n v="5331.11"/>
    <s v="N/A"/>
    <n v="-5331.11"/>
    <n v="0"/>
    <n v="0"/>
    <n v="0"/>
    <n v="0"/>
    <n v="0"/>
    <n v="0"/>
    <n v="0"/>
    <n v="0"/>
    <n v="0"/>
    <n v="0"/>
    <n v="0"/>
    <n v="0"/>
    <s v="HOUSING OPPORTUNITY FUND"/>
    <s v="HOF OPER SAW HICKMAN HSE CH14"/>
    <s v="DEFAULT"/>
    <s v="Default"/>
  </r>
  <r>
    <x v="1"/>
    <s v="1122566"/>
    <s v="000000"/>
    <x v="29"/>
    <s v="0000000"/>
    <n v="2015"/>
    <x v="1"/>
    <x v="29"/>
    <n v="0"/>
    <n v="0"/>
    <n v="0"/>
    <n v="0"/>
    <n v="0"/>
    <s v="N/A"/>
    <n v="0"/>
    <n v="0"/>
    <n v="0"/>
    <n v="0"/>
    <n v="0"/>
    <n v="0"/>
    <n v="0"/>
    <n v="0"/>
    <n v="0"/>
    <n v="0"/>
    <n v="0"/>
    <n v="0"/>
    <n v="0"/>
    <s v="HOUSING OPPORTUNITY FUND"/>
    <s v="HOF OPER SAW HICKMAN HSE CH14"/>
    <s v="DEFAULT"/>
    <s v="Default"/>
  </r>
  <r>
    <x v="1"/>
    <s v="1122566"/>
    <s v="351120"/>
    <x v="192"/>
    <s v="0000000"/>
    <n v="2015"/>
    <x v="4"/>
    <x v="191"/>
    <n v="0"/>
    <n v="0"/>
    <n v="0"/>
    <n v="0"/>
    <n v="0"/>
    <s v="N/A"/>
    <n v="5331.11"/>
    <n v="-5331.11"/>
    <n v="0"/>
    <n v="0"/>
    <n v="0"/>
    <n v="0"/>
    <n v="0"/>
    <n v="0"/>
    <n v="0"/>
    <n v="0"/>
    <n v="0"/>
    <n v="0"/>
    <n v="0"/>
    <s v="HOUSING OPPORTUNITY FUND"/>
    <s v="HOF OPER SAW HICKMAN HSE CH14"/>
    <s v="CONSLDTD ST HMLSS BLK GRN"/>
    <s v="Default"/>
  </r>
  <r>
    <x v="1"/>
    <s v="1122566"/>
    <s v="351120"/>
    <x v="112"/>
    <s v="5595000"/>
    <n v="2015"/>
    <x v="3"/>
    <x v="112"/>
    <n v="0"/>
    <n v="0"/>
    <n v="0"/>
    <n v="0"/>
    <n v="0"/>
    <s v="N/A"/>
    <n v="0"/>
    <n v="0"/>
    <n v="0"/>
    <n v="0"/>
    <n v="0"/>
    <n v="0"/>
    <n v="0"/>
    <n v="0"/>
    <n v="0"/>
    <n v="0"/>
    <n v="0"/>
    <n v="0"/>
    <n v="0"/>
    <s v="HOUSING OPPORTUNITY FUND"/>
    <s v="HOF OPER SAW HICKMAN HSE CH14"/>
    <s v="CONSLDTD ST HMLSS BLK GRN"/>
    <s v="FACILITIES MAINTENANCE AND OPERATIONS"/>
  </r>
  <r>
    <x v="1"/>
    <s v="1122567"/>
    <s v="000000"/>
    <x v="6"/>
    <s v="0000000"/>
    <n v="2015"/>
    <x v="0"/>
    <x v="6"/>
    <n v="0"/>
    <n v="0"/>
    <n v="-60763.65"/>
    <n v="0"/>
    <n v="60763.65"/>
    <s v="N/A"/>
    <n v="0"/>
    <n v="-53363.65"/>
    <n v="-7400"/>
    <n v="0"/>
    <n v="0"/>
    <n v="0"/>
    <n v="0"/>
    <n v="0"/>
    <n v="0"/>
    <n v="0"/>
    <n v="0"/>
    <n v="0"/>
    <n v="0"/>
    <s v="HOUSING OPPORTUNITY FUND"/>
    <s v="HOF OPER SAFE HAB CHG GRANT 14"/>
    <s v="DEFAULT"/>
    <s v="Default"/>
  </r>
  <r>
    <x v="1"/>
    <s v="1122567"/>
    <s v="000000"/>
    <x v="9"/>
    <s v="0000000"/>
    <n v="2015"/>
    <x v="0"/>
    <x v="9"/>
    <n v="0"/>
    <n v="0"/>
    <n v="125000"/>
    <n v="0"/>
    <n v="-125000"/>
    <s v="N/A"/>
    <n v="0"/>
    <n v="-11815.32"/>
    <n v="0"/>
    <n v="0"/>
    <n v="0"/>
    <n v="0"/>
    <n v="11815.32"/>
    <n v="0"/>
    <n v="0"/>
    <n v="0"/>
    <n v="0"/>
    <n v="125000"/>
    <n v="0"/>
    <s v="HOUSING OPPORTUNITY FUND"/>
    <s v="HOF OPER SAFE HAB CHG GRANT 14"/>
    <s v="DEFAULT"/>
    <s v="Default"/>
  </r>
  <r>
    <x v="1"/>
    <s v="1122567"/>
    <s v="000000"/>
    <x v="29"/>
    <s v="0000000"/>
    <n v="2015"/>
    <x v="1"/>
    <x v="29"/>
    <n v="0"/>
    <n v="0"/>
    <n v="0"/>
    <n v="0"/>
    <n v="0"/>
    <s v="N/A"/>
    <n v="0"/>
    <n v="11815.32"/>
    <n v="0"/>
    <n v="0"/>
    <n v="0"/>
    <n v="0"/>
    <n v="-11815.32"/>
    <n v="0"/>
    <n v="0"/>
    <n v="0"/>
    <n v="0"/>
    <n v="0"/>
    <n v="0"/>
    <s v="HOUSING OPPORTUNITY FUND"/>
    <s v="HOF OPER SAFE HAB CHG GRANT 14"/>
    <s v="DEFAULT"/>
    <s v="Default"/>
  </r>
  <r>
    <x v="1"/>
    <s v="1122567"/>
    <s v="351120"/>
    <x v="192"/>
    <s v="0000000"/>
    <n v="2015"/>
    <x v="4"/>
    <x v="191"/>
    <n v="0"/>
    <n v="0"/>
    <n v="-155566.76999999999"/>
    <n v="0"/>
    <n v="155566.76999999999"/>
    <s v="N/A"/>
    <n v="0"/>
    <n v="-16230.640000000001"/>
    <n v="0"/>
    <n v="0"/>
    <n v="0"/>
    <n v="0"/>
    <n v="-14336.130000000001"/>
    <n v="0"/>
    <n v="0"/>
    <n v="0"/>
    <n v="0"/>
    <n v="-125000"/>
    <n v="0"/>
    <s v="HOUSING OPPORTUNITY FUND"/>
    <s v="HOF OPER SAFE HAB CHG GRANT 14"/>
    <s v="CONSLDTD ST HMLSS BLK GRN"/>
    <s v="Default"/>
  </r>
  <r>
    <x v="1"/>
    <s v="1122567"/>
    <s v="351120"/>
    <x v="151"/>
    <s v="5595000"/>
    <n v="2015"/>
    <x v="3"/>
    <x v="150"/>
    <n v="0"/>
    <n v="0"/>
    <n v="336.13"/>
    <n v="-7400"/>
    <n v="7063.87"/>
    <s v="N/A"/>
    <n v="0"/>
    <n v="0"/>
    <n v="0"/>
    <n v="0"/>
    <n v="336.13"/>
    <n v="0"/>
    <n v="0"/>
    <n v="0"/>
    <n v="0"/>
    <n v="0"/>
    <n v="0"/>
    <n v="0"/>
    <n v="0"/>
    <s v="HOUSING OPPORTUNITY FUND"/>
    <s v="HOF OPER SAFE HAB CHG GRANT 14"/>
    <s v="CONSLDTD ST HMLSS BLK GRN"/>
    <s v="FACILITIES MAINTENANCE AND OPERATIONS"/>
  </r>
  <r>
    <x v="1"/>
    <s v="1122567"/>
    <s v="351120"/>
    <x v="112"/>
    <s v="5595000"/>
    <n v="2015"/>
    <x v="3"/>
    <x v="112"/>
    <n v="0"/>
    <n v="0"/>
    <n v="231250"/>
    <n v="0"/>
    <n v="-231250"/>
    <s v="N/A"/>
    <n v="-22808.74"/>
    <n v="22808.74"/>
    <n v="0"/>
    <n v="0"/>
    <n v="0"/>
    <n v="0"/>
    <n v="14000"/>
    <n v="0"/>
    <n v="0"/>
    <n v="0"/>
    <n v="92250"/>
    <n v="125000"/>
    <n v="0"/>
    <s v="HOUSING OPPORTUNITY FUND"/>
    <s v="HOF OPER SAFE HAB CHG GRANT 14"/>
    <s v="CONSLDTD ST HMLSS BLK GRN"/>
    <s v="FACILITIES MAINTENANCE AND OPERATIONS"/>
  </r>
  <r>
    <x v="1"/>
    <s v="1122568"/>
    <s v="000000"/>
    <x v="6"/>
    <s v="0000000"/>
    <n v="2015"/>
    <x v="0"/>
    <x v="6"/>
    <n v="0"/>
    <n v="0"/>
    <n v="0"/>
    <n v="0"/>
    <n v="0"/>
    <s v="N/A"/>
    <n v="0"/>
    <n v="0"/>
    <n v="0"/>
    <n v="0"/>
    <n v="0"/>
    <n v="0"/>
    <n v="0"/>
    <n v="0"/>
    <n v="0"/>
    <n v="0"/>
    <n v="0"/>
    <n v="0"/>
    <n v="0"/>
    <s v="HOUSING OPPORTUNITY FUND"/>
    <s v="HOF OPER ROS ROOTS YNG AD CH14"/>
    <s v="DEFAULT"/>
    <s v="Default"/>
  </r>
  <r>
    <x v="1"/>
    <s v="1122568"/>
    <s v="000000"/>
    <x v="9"/>
    <s v="0000000"/>
    <n v="2015"/>
    <x v="0"/>
    <x v="9"/>
    <n v="0"/>
    <n v="0"/>
    <n v="0"/>
    <n v="0"/>
    <n v="0"/>
    <s v="N/A"/>
    <n v="0"/>
    <n v="0"/>
    <n v="0"/>
    <n v="0"/>
    <n v="0"/>
    <n v="0"/>
    <n v="0"/>
    <n v="0"/>
    <n v="0"/>
    <n v="0"/>
    <n v="0"/>
    <n v="0"/>
    <n v="0"/>
    <s v="HOUSING OPPORTUNITY FUND"/>
    <s v="HOF OPER ROS ROOTS YNG AD CH14"/>
    <s v="DEFAULT"/>
    <s v="Default"/>
  </r>
  <r>
    <x v="1"/>
    <s v="1122568"/>
    <s v="000000"/>
    <x v="29"/>
    <s v="0000000"/>
    <n v="2015"/>
    <x v="1"/>
    <x v="29"/>
    <n v="0"/>
    <n v="0"/>
    <n v="0"/>
    <n v="0"/>
    <n v="0"/>
    <s v="N/A"/>
    <n v="0"/>
    <n v="0"/>
    <n v="0"/>
    <n v="0"/>
    <n v="0"/>
    <n v="0"/>
    <n v="0"/>
    <n v="0"/>
    <n v="0"/>
    <n v="0"/>
    <n v="0"/>
    <n v="0"/>
    <n v="0"/>
    <s v="HOUSING OPPORTUNITY FUND"/>
    <s v="HOF OPER ROS ROOTS YNG AD CH14"/>
    <s v="DEFAULT"/>
    <s v="Default"/>
  </r>
  <r>
    <x v="1"/>
    <s v="1122568"/>
    <s v="351120"/>
    <x v="192"/>
    <s v="0000000"/>
    <n v="2015"/>
    <x v="4"/>
    <x v="191"/>
    <n v="0"/>
    <n v="0"/>
    <n v="0"/>
    <n v="0"/>
    <n v="0"/>
    <s v="N/A"/>
    <n v="0"/>
    <n v="0"/>
    <n v="0"/>
    <n v="0"/>
    <n v="0"/>
    <n v="0"/>
    <n v="0"/>
    <n v="0"/>
    <n v="0"/>
    <n v="0"/>
    <n v="0"/>
    <n v="0"/>
    <n v="0"/>
    <s v="HOUSING OPPORTUNITY FUND"/>
    <s v="HOF OPER ROS ROOTS YNG AD CH14"/>
    <s v="CONSLDTD ST HMLSS BLK GRN"/>
    <s v="Default"/>
  </r>
  <r>
    <x v="1"/>
    <s v="1122568"/>
    <s v="351120"/>
    <x v="112"/>
    <s v="5595000"/>
    <n v="2015"/>
    <x v="3"/>
    <x v="112"/>
    <n v="0"/>
    <n v="0"/>
    <n v="0"/>
    <n v="0"/>
    <n v="0"/>
    <s v="N/A"/>
    <n v="0"/>
    <n v="0"/>
    <n v="0"/>
    <n v="0"/>
    <n v="0"/>
    <n v="0"/>
    <n v="0"/>
    <n v="0"/>
    <n v="0"/>
    <n v="0"/>
    <n v="0"/>
    <n v="0"/>
    <n v="0"/>
    <s v="HOUSING OPPORTUNITY FUND"/>
    <s v="HOF OPER ROS ROOTS YNG AD CH14"/>
    <s v="CONSLDTD ST HMLSS BLK GRN"/>
    <s v="FACILITIES MAINTENANCE AND OPERATIONS"/>
  </r>
  <r>
    <x v="1"/>
    <s v="1122569"/>
    <s v="000000"/>
    <x v="6"/>
    <s v="0000000"/>
    <n v="2015"/>
    <x v="0"/>
    <x v="6"/>
    <n v="0"/>
    <n v="0"/>
    <n v="-5000"/>
    <n v="0"/>
    <n v="5000"/>
    <s v="N/A"/>
    <n v="0"/>
    <n v="-5000"/>
    <n v="0"/>
    <n v="0"/>
    <n v="0"/>
    <n v="0"/>
    <n v="0"/>
    <n v="0"/>
    <n v="0"/>
    <n v="0"/>
    <n v="0"/>
    <n v="0"/>
    <n v="0"/>
    <s v="HOUSING OPPORTUNITY FUND"/>
    <s v="HOF OPER SHW SHELTER CH14SH"/>
    <s v="DEFAULT"/>
    <s v="Default"/>
  </r>
  <r>
    <x v="1"/>
    <s v="1122569"/>
    <s v="000000"/>
    <x v="9"/>
    <s v="0000000"/>
    <n v="2015"/>
    <x v="0"/>
    <x v="9"/>
    <n v="0"/>
    <n v="0"/>
    <n v="0"/>
    <n v="0"/>
    <n v="0"/>
    <s v="N/A"/>
    <n v="0"/>
    <n v="0"/>
    <n v="0"/>
    <n v="0"/>
    <n v="0"/>
    <n v="0"/>
    <n v="0"/>
    <n v="0"/>
    <n v="0"/>
    <n v="0"/>
    <n v="0"/>
    <n v="0"/>
    <n v="0"/>
    <s v="HOUSING OPPORTUNITY FUND"/>
    <s v="HOF OPER SHW SHELTER CH14SH"/>
    <s v="DEFAULT"/>
    <s v="Default"/>
  </r>
  <r>
    <x v="1"/>
    <s v="1122569"/>
    <s v="000000"/>
    <x v="29"/>
    <s v="0000000"/>
    <n v="2015"/>
    <x v="1"/>
    <x v="29"/>
    <n v="0"/>
    <n v="0"/>
    <n v="0"/>
    <n v="0"/>
    <n v="0"/>
    <s v="N/A"/>
    <n v="0"/>
    <n v="0"/>
    <n v="0"/>
    <n v="0"/>
    <n v="0"/>
    <n v="0"/>
    <n v="0"/>
    <n v="0"/>
    <n v="0"/>
    <n v="0"/>
    <n v="0"/>
    <n v="0"/>
    <n v="0"/>
    <s v="HOUSING OPPORTUNITY FUND"/>
    <s v="HOF OPER SHW SHELTER CH14SH"/>
    <s v="DEFAULT"/>
    <s v="Default"/>
  </r>
  <r>
    <x v="1"/>
    <s v="1122569"/>
    <s v="351120"/>
    <x v="192"/>
    <s v="0000000"/>
    <n v="2015"/>
    <x v="4"/>
    <x v="191"/>
    <n v="0"/>
    <n v="0"/>
    <n v="0"/>
    <n v="0"/>
    <n v="0"/>
    <s v="N/A"/>
    <n v="0"/>
    <n v="0"/>
    <n v="0"/>
    <n v="0"/>
    <n v="0"/>
    <n v="0"/>
    <n v="0"/>
    <n v="0"/>
    <n v="0"/>
    <n v="0"/>
    <n v="0"/>
    <n v="0"/>
    <n v="0"/>
    <s v="HOUSING OPPORTUNITY FUND"/>
    <s v="HOF OPER SHW SHELTER CH14SH"/>
    <s v="CONSLDTD ST HMLSS BLK GRN"/>
    <s v="Default"/>
  </r>
  <r>
    <x v="1"/>
    <s v="1122569"/>
    <s v="351120"/>
    <x v="112"/>
    <s v="5595000"/>
    <n v="2015"/>
    <x v="3"/>
    <x v="112"/>
    <n v="0"/>
    <n v="0"/>
    <n v="0"/>
    <n v="0"/>
    <n v="0"/>
    <s v="N/A"/>
    <n v="0"/>
    <n v="0"/>
    <n v="0"/>
    <n v="0"/>
    <n v="0"/>
    <n v="0"/>
    <n v="0"/>
    <n v="0"/>
    <n v="0"/>
    <n v="0"/>
    <n v="0"/>
    <n v="0"/>
    <n v="0"/>
    <s v="HOUSING OPPORTUNITY FUND"/>
    <s v="HOF OPER SHW SHELTER CH14SH"/>
    <s v="CONSLDTD ST HMLSS BLK GRN"/>
    <s v="FACILITIES MAINTENANCE AND OPERATIONS"/>
  </r>
  <r>
    <x v="1"/>
    <s v="1122570"/>
    <s v="000000"/>
    <x v="6"/>
    <s v="0000000"/>
    <n v="2015"/>
    <x v="0"/>
    <x v="6"/>
    <n v="0"/>
    <n v="0"/>
    <n v="0"/>
    <n v="0"/>
    <n v="0"/>
    <s v="N/A"/>
    <n v="0"/>
    <n v="0"/>
    <n v="0"/>
    <n v="0"/>
    <n v="0"/>
    <n v="0"/>
    <n v="0"/>
    <n v="0"/>
    <n v="0"/>
    <n v="0"/>
    <n v="0"/>
    <n v="0"/>
    <n v="0"/>
    <s v="HOUSING OPPORTUNITY FUND"/>
    <s v="HOF OPER SGO BROADVW TRAN CH14"/>
    <s v="DEFAULT"/>
    <s v="Default"/>
  </r>
  <r>
    <x v="1"/>
    <s v="1122570"/>
    <s v="000000"/>
    <x v="9"/>
    <s v="0000000"/>
    <n v="2015"/>
    <x v="0"/>
    <x v="9"/>
    <n v="0"/>
    <n v="0"/>
    <n v="-18589.59"/>
    <n v="0"/>
    <n v="18589.59"/>
    <s v="N/A"/>
    <n v="-18589.59"/>
    <n v="0"/>
    <n v="0"/>
    <n v="0"/>
    <n v="0"/>
    <n v="0"/>
    <n v="0"/>
    <n v="0"/>
    <n v="0"/>
    <n v="0"/>
    <n v="0"/>
    <n v="0"/>
    <n v="0"/>
    <s v="HOUSING OPPORTUNITY FUND"/>
    <s v="HOF OPER SGO BROADVW TRAN CH14"/>
    <s v="DEFAULT"/>
    <s v="Default"/>
  </r>
  <r>
    <x v="1"/>
    <s v="1122570"/>
    <s v="000000"/>
    <x v="29"/>
    <s v="0000000"/>
    <n v="2015"/>
    <x v="1"/>
    <x v="29"/>
    <n v="0"/>
    <n v="0"/>
    <n v="0"/>
    <n v="0"/>
    <n v="0"/>
    <s v="N/A"/>
    <n v="0"/>
    <n v="0"/>
    <n v="0"/>
    <n v="0"/>
    <n v="0"/>
    <n v="0"/>
    <n v="0"/>
    <n v="0"/>
    <n v="0"/>
    <n v="0"/>
    <n v="0"/>
    <n v="0"/>
    <n v="0"/>
    <s v="HOUSING OPPORTUNITY FUND"/>
    <s v="HOF OPER SGO BROADVW TRAN CH14"/>
    <s v="DEFAULT"/>
    <s v="Default"/>
  </r>
  <r>
    <x v="1"/>
    <s v="1122570"/>
    <s v="351120"/>
    <x v="192"/>
    <s v="0000000"/>
    <n v="2015"/>
    <x v="4"/>
    <x v="191"/>
    <n v="0"/>
    <n v="0"/>
    <n v="0"/>
    <n v="0"/>
    <n v="0"/>
    <s v="N/A"/>
    <n v="18589.59"/>
    <n v="-18589.59"/>
    <n v="0"/>
    <n v="0"/>
    <n v="0"/>
    <n v="0"/>
    <n v="0"/>
    <n v="0"/>
    <n v="0"/>
    <n v="0"/>
    <n v="0"/>
    <n v="0"/>
    <n v="0"/>
    <s v="HOUSING OPPORTUNITY FUND"/>
    <s v="HOF OPER SGO BROADVW TRAN CH14"/>
    <s v="CONSLDTD ST HMLSS BLK GRN"/>
    <s v="Default"/>
  </r>
  <r>
    <x v="1"/>
    <s v="1122570"/>
    <s v="351120"/>
    <x v="112"/>
    <s v="5595000"/>
    <n v="2015"/>
    <x v="3"/>
    <x v="112"/>
    <n v="0"/>
    <n v="0"/>
    <n v="0"/>
    <n v="0"/>
    <n v="0"/>
    <s v="N/A"/>
    <n v="0"/>
    <n v="0"/>
    <n v="0"/>
    <n v="0"/>
    <n v="0"/>
    <n v="0"/>
    <n v="0"/>
    <n v="0"/>
    <n v="0"/>
    <n v="0"/>
    <n v="0"/>
    <n v="0"/>
    <n v="0"/>
    <s v="HOUSING OPPORTUNITY FUND"/>
    <s v="HOF OPER SGO BROADVW TRAN CH14"/>
    <s v="CONSLDTD ST HMLSS BLK GRN"/>
    <s v="FACILITIES MAINTENANCE AND OPERATIONS"/>
  </r>
  <r>
    <x v="1"/>
    <s v="1122571"/>
    <s v="000000"/>
    <x v="6"/>
    <s v="0000000"/>
    <n v="2015"/>
    <x v="0"/>
    <x v="6"/>
    <n v="0"/>
    <n v="0"/>
    <n v="0"/>
    <n v="0"/>
    <n v="0"/>
    <s v="N/A"/>
    <n v="0"/>
    <n v="0"/>
    <n v="0"/>
    <n v="0"/>
    <n v="0"/>
    <n v="0"/>
    <n v="0"/>
    <n v="0"/>
    <n v="0"/>
    <n v="0"/>
    <n v="0"/>
    <n v="0"/>
    <n v="0"/>
    <s v="HOUSING OPPORTUNITY FUND"/>
    <s v="HOF OPER SGO FAMILY SHTER CH14"/>
    <s v="DEFAULT"/>
    <s v="Default"/>
  </r>
  <r>
    <x v="1"/>
    <s v="1122571"/>
    <s v="000000"/>
    <x v="9"/>
    <s v="0000000"/>
    <n v="2015"/>
    <x v="0"/>
    <x v="9"/>
    <n v="0"/>
    <n v="0"/>
    <n v="-19517.72"/>
    <n v="0"/>
    <n v="19517.72"/>
    <s v="N/A"/>
    <n v="-19517.72"/>
    <n v="0"/>
    <n v="0"/>
    <n v="0"/>
    <n v="0"/>
    <n v="0"/>
    <n v="0"/>
    <n v="0"/>
    <n v="0"/>
    <n v="0"/>
    <n v="0"/>
    <n v="0"/>
    <n v="0"/>
    <s v="HOUSING OPPORTUNITY FUND"/>
    <s v="HOF OPER SGO FAMILY SHTER CH14"/>
    <s v="DEFAULT"/>
    <s v="Default"/>
  </r>
  <r>
    <x v="1"/>
    <s v="1122571"/>
    <s v="000000"/>
    <x v="29"/>
    <s v="0000000"/>
    <n v="2015"/>
    <x v="1"/>
    <x v="29"/>
    <n v="0"/>
    <n v="0"/>
    <n v="0"/>
    <n v="0"/>
    <n v="0"/>
    <s v="N/A"/>
    <n v="0"/>
    <n v="0"/>
    <n v="0"/>
    <n v="0"/>
    <n v="0"/>
    <n v="0"/>
    <n v="0"/>
    <n v="0"/>
    <n v="0"/>
    <n v="0"/>
    <n v="0"/>
    <n v="0"/>
    <n v="0"/>
    <s v="HOUSING OPPORTUNITY FUND"/>
    <s v="HOF OPER SGO FAMILY SHTER CH14"/>
    <s v="DEFAULT"/>
    <s v="Default"/>
  </r>
  <r>
    <x v="1"/>
    <s v="1122571"/>
    <s v="351120"/>
    <x v="192"/>
    <s v="0000000"/>
    <n v="2015"/>
    <x v="4"/>
    <x v="191"/>
    <n v="0"/>
    <n v="0"/>
    <n v="0"/>
    <n v="0"/>
    <n v="0"/>
    <s v="N/A"/>
    <n v="19517.72"/>
    <n v="-19517.72"/>
    <n v="0"/>
    <n v="0"/>
    <n v="0"/>
    <n v="0"/>
    <n v="0"/>
    <n v="0"/>
    <n v="0"/>
    <n v="0"/>
    <n v="0"/>
    <n v="0"/>
    <n v="0"/>
    <s v="HOUSING OPPORTUNITY FUND"/>
    <s v="HOF OPER SGO FAMILY SHTER CH14"/>
    <s v="CONSLDTD ST HMLSS BLK GRN"/>
    <s v="Default"/>
  </r>
  <r>
    <x v="1"/>
    <s v="1122571"/>
    <s v="351120"/>
    <x v="112"/>
    <s v="5595000"/>
    <n v="2015"/>
    <x v="3"/>
    <x v="112"/>
    <n v="0"/>
    <n v="0"/>
    <n v="0"/>
    <n v="0"/>
    <n v="0"/>
    <s v="N/A"/>
    <n v="0"/>
    <n v="0"/>
    <n v="0"/>
    <n v="0"/>
    <n v="0"/>
    <n v="0"/>
    <n v="0"/>
    <n v="0"/>
    <n v="0"/>
    <n v="0"/>
    <n v="0"/>
    <n v="0"/>
    <n v="0"/>
    <s v="HOUSING OPPORTUNITY FUND"/>
    <s v="HOF OPER SGO FAMILY SHTER CH14"/>
    <s v="CONSLDTD ST HMLSS BLK GRN"/>
    <s v="FACILITIES MAINTENANCE AND OPERATIONS"/>
  </r>
  <r>
    <x v="1"/>
    <s v="1122572"/>
    <s v="000000"/>
    <x v="6"/>
    <s v="0000000"/>
    <n v="2015"/>
    <x v="0"/>
    <x v="6"/>
    <n v="0"/>
    <n v="0"/>
    <n v="0"/>
    <n v="0"/>
    <n v="0"/>
    <s v="N/A"/>
    <n v="0"/>
    <n v="0"/>
    <n v="0"/>
    <n v="0"/>
    <n v="0"/>
    <n v="0"/>
    <n v="0"/>
    <n v="0"/>
    <n v="0"/>
    <n v="0"/>
    <n v="0"/>
    <n v="0"/>
    <n v="0"/>
    <s v="HOUSING OPPORTUNITY FUND"/>
    <s v="HOF OPER SGO JOURNEY HOME CH14"/>
    <s v="DEFAULT"/>
    <s v="Default"/>
  </r>
  <r>
    <x v="1"/>
    <s v="1122572"/>
    <s v="000000"/>
    <x v="9"/>
    <s v="0000000"/>
    <n v="2015"/>
    <x v="0"/>
    <x v="9"/>
    <n v="0"/>
    <n v="0"/>
    <n v="-43999.97"/>
    <n v="0"/>
    <n v="43999.97"/>
    <s v="N/A"/>
    <n v="-43999.97"/>
    <n v="0"/>
    <n v="0"/>
    <n v="0"/>
    <n v="0"/>
    <n v="0"/>
    <n v="0"/>
    <n v="0"/>
    <n v="0"/>
    <n v="0"/>
    <n v="0"/>
    <n v="0"/>
    <n v="0"/>
    <s v="HOUSING OPPORTUNITY FUND"/>
    <s v="HOF OPER SGO JOURNEY HOME CH14"/>
    <s v="DEFAULT"/>
    <s v="Default"/>
  </r>
  <r>
    <x v="1"/>
    <s v="1122572"/>
    <s v="000000"/>
    <x v="29"/>
    <s v="0000000"/>
    <n v="2015"/>
    <x v="1"/>
    <x v="29"/>
    <n v="0"/>
    <n v="0"/>
    <n v="0"/>
    <n v="0"/>
    <n v="0"/>
    <s v="N/A"/>
    <n v="0"/>
    <n v="0"/>
    <n v="0"/>
    <n v="0"/>
    <n v="0"/>
    <n v="0"/>
    <n v="0"/>
    <n v="0"/>
    <n v="0"/>
    <n v="0"/>
    <n v="0"/>
    <n v="0"/>
    <n v="0"/>
    <s v="HOUSING OPPORTUNITY FUND"/>
    <s v="HOF OPER SGO JOURNEY HOME CH14"/>
    <s v="DEFAULT"/>
    <s v="Default"/>
  </r>
  <r>
    <x v="1"/>
    <s v="1122572"/>
    <s v="351120"/>
    <x v="192"/>
    <s v="0000000"/>
    <n v="2015"/>
    <x v="4"/>
    <x v="191"/>
    <n v="0"/>
    <n v="0"/>
    <n v="0"/>
    <n v="0"/>
    <n v="0"/>
    <s v="N/A"/>
    <n v="43999.97"/>
    <n v="-43999.97"/>
    <n v="0"/>
    <n v="0"/>
    <n v="0"/>
    <n v="0"/>
    <n v="0"/>
    <n v="0"/>
    <n v="0"/>
    <n v="0"/>
    <n v="0"/>
    <n v="0"/>
    <n v="0"/>
    <s v="HOUSING OPPORTUNITY FUND"/>
    <s v="HOF OPER SGO JOURNEY HOME CH14"/>
    <s v="CONSLDTD ST HMLSS BLK GRN"/>
    <s v="Default"/>
  </r>
  <r>
    <x v="1"/>
    <s v="1122572"/>
    <s v="351120"/>
    <x v="112"/>
    <s v="5595000"/>
    <n v="2015"/>
    <x v="3"/>
    <x v="112"/>
    <n v="0"/>
    <n v="0"/>
    <n v="0"/>
    <n v="0"/>
    <n v="0"/>
    <s v="N/A"/>
    <n v="0"/>
    <n v="0"/>
    <n v="0"/>
    <n v="0"/>
    <n v="0"/>
    <n v="0"/>
    <n v="0"/>
    <n v="0"/>
    <n v="0"/>
    <n v="0"/>
    <n v="0"/>
    <n v="0"/>
    <n v="0"/>
    <s v="HOUSING OPPORTUNITY FUND"/>
    <s v="HOF OPER SGO JOURNEY HOME CH14"/>
    <s v="CONSLDTD ST HMLSS BLK GRN"/>
    <s v="FACILITIES MAINTENANCE AND OPERATIONS"/>
  </r>
  <r>
    <x v="1"/>
    <s v="1122573"/>
    <s v="000000"/>
    <x v="6"/>
    <s v="0000000"/>
    <n v="2015"/>
    <x v="0"/>
    <x v="6"/>
    <n v="0"/>
    <n v="0"/>
    <n v="0"/>
    <n v="0"/>
    <n v="0"/>
    <s v="N/A"/>
    <n v="0"/>
    <n v="0"/>
    <n v="0"/>
    <n v="0"/>
    <n v="0"/>
    <n v="0"/>
    <n v="0"/>
    <n v="0"/>
    <n v="0"/>
    <n v="0"/>
    <n v="0"/>
    <n v="0"/>
    <n v="0"/>
    <s v="HOUSING OPPORTUNITY FUND"/>
    <s v="HOF OPER SGO SANDPT FAML CH14"/>
    <s v="DEFAULT"/>
    <s v="Default"/>
  </r>
  <r>
    <x v="1"/>
    <s v="1122573"/>
    <s v="000000"/>
    <x v="9"/>
    <s v="0000000"/>
    <n v="2015"/>
    <x v="0"/>
    <x v="9"/>
    <n v="0"/>
    <n v="0"/>
    <n v="150.9"/>
    <n v="0"/>
    <n v="-150.9"/>
    <s v="N/A"/>
    <n v="-11696.22"/>
    <n v="0"/>
    <n v="0"/>
    <n v="0"/>
    <n v="0"/>
    <n v="0"/>
    <n v="11847.12"/>
    <n v="0"/>
    <n v="0"/>
    <n v="0"/>
    <n v="0"/>
    <n v="0"/>
    <n v="0"/>
    <s v="HOUSING OPPORTUNITY FUND"/>
    <s v="HOF OPER SGO SANDPT FAML CH14"/>
    <s v="DEFAULT"/>
    <s v="Default"/>
  </r>
  <r>
    <x v="1"/>
    <s v="1122573"/>
    <s v="000000"/>
    <x v="29"/>
    <s v="0000000"/>
    <n v="2015"/>
    <x v="1"/>
    <x v="29"/>
    <n v="0"/>
    <n v="0"/>
    <n v="-11847.12"/>
    <n v="0"/>
    <n v="11847.12"/>
    <s v="N/A"/>
    <n v="0"/>
    <n v="0"/>
    <n v="0"/>
    <n v="0"/>
    <n v="0"/>
    <n v="0"/>
    <n v="-11847.12"/>
    <n v="0"/>
    <n v="0"/>
    <n v="0"/>
    <n v="0"/>
    <n v="0"/>
    <n v="0"/>
    <s v="HOUSING OPPORTUNITY FUND"/>
    <s v="HOF OPER SGO SANDPT FAML CH14"/>
    <s v="DEFAULT"/>
    <s v="Default"/>
  </r>
  <r>
    <x v="1"/>
    <s v="1122573"/>
    <s v="351120"/>
    <x v="192"/>
    <s v="0000000"/>
    <n v="2015"/>
    <x v="4"/>
    <x v="191"/>
    <n v="0"/>
    <n v="0"/>
    <n v="0"/>
    <n v="0"/>
    <n v="0"/>
    <s v="N/A"/>
    <n v="11696.22"/>
    <n v="-11696.22"/>
    <n v="0"/>
    <n v="0"/>
    <n v="0"/>
    <n v="0"/>
    <n v="0"/>
    <n v="0"/>
    <n v="0"/>
    <n v="0"/>
    <n v="0"/>
    <n v="0"/>
    <n v="0"/>
    <s v="HOUSING OPPORTUNITY FUND"/>
    <s v="HOF OPER SGO SANDPT FAML CH14"/>
    <s v="CONSLDTD ST HMLSS BLK GRN"/>
    <s v="Default"/>
  </r>
  <r>
    <x v="1"/>
    <s v="1122573"/>
    <s v="351120"/>
    <x v="112"/>
    <s v="5595000"/>
    <n v="2015"/>
    <x v="3"/>
    <x v="112"/>
    <n v="0"/>
    <n v="0"/>
    <n v="0"/>
    <n v="0"/>
    <n v="0"/>
    <s v="N/A"/>
    <n v="0"/>
    <n v="0"/>
    <n v="0"/>
    <n v="0"/>
    <n v="0"/>
    <n v="0"/>
    <n v="0"/>
    <n v="0"/>
    <n v="0"/>
    <n v="0"/>
    <n v="0"/>
    <n v="0"/>
    <n v="0"/>
    <s v="HOUSING OPPORTUNITY FUND"/>
    <s v="HOF OPER SGO SANDPT FAML CH14"/>
    <s v="CONSLDTD ST HMLSS BLK GRN"/>
    <s v="FACILITIES MAINTENANCE AND OPERATIONS"/>
  </r>
  <r>
    <x v="1"/>
    <s v="1122574"/>
    <s v="000000"/>
    <x v="6"/>
    <s v="0000000"/>
    <n v="2015"/>
    <x v="0"/>
    <x v="6"/>
    <n v="0"/>
    <n v="0"/>
    <n v="-12232.99"/>
    <n v="0"/>
    <n v="12232.99"/>
    <s v="N/A"/>
    <n v="0"/>
    <n v="-12232.99"/>
    <n v="0"/>
    <n v="0"/>
    <n v="0"/>
    <n v="0"/>
    <n v="0"/>
    <n v="0"/>
    <n v="0"/>
    <n v="0"/>
    <n v="0"/>
    <n v="0"/>
    <n v="0"/>
    <s v="HOUSING OPPORTUNITY FUND"/>
    <s v="HOF OPER SGO KC HSG STBLT CH14"/>
    <s v="DEFAULT"/>
    <s v="Default"/>
  </r>
  <r>
    <x v="1"/>
    <s v="1122574"/>
    <s v="000000"/>
    <x v="9"/>
    <s v="0000000"/>
    <n v="2015"/>
    <x v="0"/>
    <x v="9"/>
    <n v="0"/>
    <n v="0"/>
    <n v="0"/>
    <n v="0"/>
    <n v="0"/>
    <s v="N/A"/>
    <n v="0"/>
    <n v="0"/>
    <n v="0"/>
    <n v="0"/>
    <n v="0"/>
    <n v="0"/>
    <n v="0"/>
    <n v="0"/>
    <n v="0"/>
    <n v="0"/>
    <n v="0"/>
    <n v="0"/>
    <n v="0"/>
    <s v="HOUSING OPPORTUNITY FUND"/>
    <s v="HOF OPER SGO KC HSG STBLT CH14"/>
    <s v="DEFAULT"/>
    <s v="Default"/>
  </r>
  <r>
    <x v="1"/>
    <s v="1122574"/>
    <s v="000000"/>
    <x v="29"/>
    <s v="0000000"/>
    <n v="2015"/>
    <x v="1"/>
    <x v="29"/>
    <n v="0"/>
    <n v="0"/>
    <n v="0"/>
    <n v="0"/>
    <n v="0"/>
    <s v="N/A"/>
    <n v="0"/>
    <n v="0"/>
    <n v="0"/>
    <n v="0"/>
    <n v="0"/>
    <n v="0"/>
    <n v="0"/>
    <n v="0"/>
    <n v="0"/>
    <n v="0"/>
    <n v="0"/>
    <n v="0"/>
    <n v="0"/>
    <s v="HOUSING OPPORTUNITY FUND"/>
    <s v="HOF OPER SGO KC HSG STBLT CH14"/>
    <s v="DEFAULT"/>
    <s v="Default"/>
  </r>
  <r>
    <x v="1"/>
    <s v="1122574"/>
    <s v="351120"/>
    <x v="192"/>
    <s v="0000000"/>
    <n v="2015"/>
    <x v="4"/>
    <x v="191"/>
    <n v="0"/>
    <n v="0"/>
    <n v="0"/>
    <n v="0"/>
    <n v="0"/>
    <s v="N/A"/>
    <n v="0"/>
    <n v="0"/>
    <n v="0"/>
    <n v="0"/>
    <n v="0"/>
    <n v="0"/>
    <n v="0"/>
    <n v="0"/>
    <n v="0"/>
    <n v="0"/>
    <n v="0"/>
    <n v="0"/>
    <n v="0"/>
    <s v="HOUSING OPPORTUNITY FUND"/>
    <s v="HOF OPER SGO KC HSG STBLT CH14"/>
    <s v="CONSLDTD ST HMLSS BLK GRN"/>
    <s v="Default"/>
  </r>
  <r>
    <x v="1"/>
    <s v="1122574"/>
    <s v="351120"/>
    <x v="112"/>
    <s v="5595000"/>
    <n v="2015"/>
    <x v="3"/>
    <x v="112"/>
    <n v="0"/>
    <n v="0"/>
    <n v="0"/>
    <n v="0"/>
    <n v="0"/>
    <s v="N/A"/>
    <n v="0"/>
    <n v="0"/>
    <n v="0"/>
    <n v="0"/>
    <n v="0"/>
    <n v="0"/>
    <n v="0"/>
    <n v="0"/>
    <n v="0"/>
    <n v="0"/>
    <n v="0"/>
    <n v="0"/>
    <n v="0"/>
    <s v="HOUSING OPPORTUNITY FUND"/>
    <s v="HOF OPER SGO KC HSG STBLT CH14"/>
    <s v="CONSLDTD ST HMLSS BLK GRN"/>
    <s v="FACILITIES MAINTENANCE AND OPERATIONS"/>
  </r>
  <r>
    <x v="1"/>
    <s v="1122575"/>
    <s v="000000"/>
    <x v="6"/>
    <s v="0000000"/>
    <n v="2015"/>
    <x v="0"/>
    <x v="6"/>
    <n v="0"/>
    <n v="0"/>
    <n v="-3750"/>
    <n v="0"/>
    <n v="3750"/>
    <s v="N/A"/>
    <n v="0"/>
    <n v="-3750"/>
    <n v="0"/>
    <n v="0"/>
    <n v="0"/>
    <n v="0"/>
    <n v="0"/>
    <n v="0"/>
    <n v="0"/>
    <n v="0"/>
    <n v="0"/>
    <n v="0"/>
    <n v="0"/>
    <s v="HOUSING OPPORTUNITY FUND"/>
    <s v="HOF OPER EIS SOPH PL ST L CH14"/>
    <s v="DEFAULT"/>
    <s v="Default"/>
  </r>
  <r>
    <x v="1"/>
    <s v="1122575"/>
    <s v="000000"/>
    <x v="9"/>
    <s v="0000000"/>
    <n v="2015"/>
    <x v="0"/>
    <x v="9"/>
    <n v="0"/>
    <n v="0"/>
    <n v="0"/>
    <n v="0"/>
    <n v="0"/>
    <s v="N/A"/>
    <n v="0"/>
    <n v="0"/>
    <n v="0"/>
    <n v="0"/>
    <n v="0"/>
    <n v="0"/>
    <n v="0"/>
    <n v="0"/>
    <n v="0"/>
    <n v="0"/>
    <n v="0"/>
    <n v="0"/>
    <n v="0"/>
    <s v="HOUSING OPPORTUNITY FUND"/>
    <s v="HOF OPER EIS SOPH PL ST L CH14"/>
    <s v="DEFAULT"/>
    <s v="Default"/>
  </r>
  <r>
    <x v="1"/>
    <s v="1122575"/>
    <s v="000000"/>
    <x v="29"/>
    <s v="0000000"/>
    <n v="2015"/>
    <x v="1"/>
    <x v="29"/>
    <n v="0"/>
    <n v="0"/>
    <n v="0"/>
    <n v="0"/>
    <n v="0"/>
    <s v="N/A"/>
    <n v="0"/>
    <n v="0"/>
    <n v="0"/>
    <n v="0"/>
    <n v="0"/>
    <n v="0"/>
    <n v="0"/>
    <n v="0"/>
    <n v="0"/>
    <n v="0"/>
    <n v="0"/>
    <n v="0"/>
    <n v="0"/>
    <s v="HOUSING OPPORTUNITY FUND"/>
    <s v="HOF OPER EIS SOPH PL ST L CH14"/>
    <s v="DEFAULT"/>
    <s v="Default"/>
  </r>
  <r>
    <x v="1"/>
    <s v="1122575"/>
    <s v="351120"/>
    <x v="192"/>
    <s v="0000000"/>
    <n v="2015"/>
    <x v="4"/>
    <x v="191"/>
    <n v="0"/>
    <n v="0"/>
    <n v="0"/>
    <n v="0"/>
    <n v="0"/>
    <s v="N/A"/>
    <n v="0"/>
    <n v="0"/>
    <n v="0"/>
    <n v="0"/>
    <n v="0"/>
    <n v="0"/>
    <n v="0"/>
    <n v="0"/>
    <n v="0"/>
    <n v="0"/>
    <n v="0"/>
    <n v="0"/>
    <n v="0"/>
    <s v="HOUSING OPPORTUNITY FUND"/>
    <s v="HOF OPER EIS SOPH PL ST L CH14"/>
    <s v="CONSLDTD ST HMLSS BLK GRN"/>
    <s v="Default"/>
  </r>
  <r>
    <x v="1"/>
    <s v="1122575"/>
    <s v="351120"/>
    <x v="112"/>
    <s v="5595000"/>
    <n v="2015"/>
    <x v="3"/>
    <x v="112"/>
    <n v="0"/>
    <n v="0"/>
    <n v="0"/>
    <n v="0"/>
    <n v="0"/>
    <s v="N/A"/>
    <n v="0"/>
    <n v="0"/>
    <n v="0"/>
    <n v="0"/>
    <n v="0"/>
    <n v="0"/>
    <n v="0"/>
    <n v="0"/>
    <n v="0"/>
    <n v="0"/>
    <n v="0"/>
    <n v="0"/>
    <n v="0"/>
    <s v="HOUSING OPPORTUNITY FUND"/>
    <s v="HOF OPER EIS SOPH PL ST L CH14"/>
    <s v="CONSLDTD ST HMLSS BLK GRN"/>
    <s v="FACILITIES MAINTENANCE AND OPERATIONS"/>
  </r>
  <r>
    <x v="1"/>
    <s v="1122576"/>
    <s v="000000"/>
    <x v="6"/>
    <s v="0000000"/>
    <n v="2015"/>
    <x v="0"/>
    <x v="6"/>
    <n v="0"/>
    <n v="0"/>
    <n v="0"/>
    <n v="0"/>
    <n v="0"/>
    <s v="N/A"/>
    <n v="0"/>
    <n v="0"/>
    <n v="0"/>
    <n v="0"/>
    <n v="0"/>
    <n v="0"/>
    <n v="0"/>
    <n v="0"/>
    <n v="0"/>
    <n v="0"/>
    <n v="0"/>
    <n v="0"/>
    <n v="0"/>
    <s v="HOUSING OPPORTUNITY FUND"/>
    <s v="HOF OPER SSH CITY PK NIKE CH14"/>
    <s v="DEFAULT"/>
    <s v="Default"/>
  </r>
  <r>
    <x v="1"/>
    <s v="1122576"/>
    <s v="000000"/>
    <x v="9"/>
    <s v="0000000"/>
    <n v="2015"/>
    <x v="0"/>
    <x v="9"/>
    <n v="0"/>
    <n v="0"/>
    <n v="-7579.32"/>
    <n v="0"/>
    <n v="7579.32"/>
    <s v="N/A"/>
    <n v="-7579.32"/>
    <n v="0"/>
    <n v="0"/>
    <n v="0"/>
    <n v="0"/>
    <n v="0"/>
    <n v="0"/>
    <n v="0"/>
    <n v="0"/>
    <n v="0"/>
    <n v="0"/>
    <n v="0"/>
    <n v="0"/>
    <s v="HOUSING OPPORTUNITY FUND"/>
    <s v="HOF OPER SSH CITY PK NIKE CH14"/>
    <s v="DEFAULT"/>
    <s v="Default"/>
  </r>
  <r>
    <x v="1"/>
    <s v="1122576"/>
    <s v="000000"/>
    <x v="29"/>
    <s v="0000000"/>
    <n v="2015"/>
    <x v="1"/>
    <x v="29"/>
    <n v="0"/>
    <n v="0"/>
    <n v="0"/>
    <n v="0"/>
    <n v="0"/>
    <s v="N/A"/>
    <n v="0"/>
    <n v="0"/>
    <n v="0"/>
    <n v="0"/>
    <n v="0"/>
    <n v="0"/>
    <n v="0"/>
    <n v="0"/>
    <n v="0"/>
    <n v="0"/>
    <n v="0"/>
    <n v="0"/>
    <n v="0"/>
    <s v="HOUSING OPPORTUNITY FUND"/>
    <s v="HOF OPER SSH CITY PK NIKE CH14"/>
    <s v="DEFAULT"/>
    <s v="Default"/>
  </r>
  <r>
    <x v="1"/>
    <s v="1122576"/>
    <s v="351120"/>
    <x v="192"/>
    <s v="0000000"/>
    <n v="2015"/>
    <x v="4"/>
    <x v="191"/>
    <n v="0"/>
    <n v="0"/>
    <n v="0"/>
    <n v="0"/>
    <n v="0"/>
    <s v="N/A"/>
    <n v="7579.32"/>
    <n v="-7579.32"/>
    <n v="0"/>
    <n v="0"/>
    <n v="0"/>
    <n v="0"/>
    <n v="0"/>
    <n v="0"/>
    <n v="0"/>
    <n v="0"/>
    <n v="0"/>
    <n v="0"/>
    <n v="0"/>
    <s v="HOUSING OPPORTUNITY FUND"/>
    <s v="HOF OPER SSH CITY PK NIKE CH14"/>
    <s v="CONSLDTD ST HMLSS BLK GRN"/>
    <s v="Default"/>
  </r>
  <r>
    <x v="1"/>
    <s v="1122576"/>
    <s v="351120"/>
    <x v="112"/>
    <s v="5595000"/>
    <n v="2015"/>
    <x v="3"/>
    <x v="112"/>
    <n v="0"/>
    <n v="0"/>
    <n v="0"/>
    <n v="0"/>
    <n v="0"/>
    <s v="N/A"/>
    <n v="0"/>
    <n v="0"/>
    <n v="0"/>
    <n v="0"/>
    <n v="0"/>
    <n v="0"/>
    <n v="0"/>
    <n v="0"/>
    <n v="0"/>
    <n v="0"/>
    <n v="0"/>
    <n v="0"/>
    <n v="0"/>
    <s v="HOUSING OPPORTUNITY FUND"/>
    <s v="HOF OPER SSH CITY PK NIKE CH14"/>
    <s v="CONSLDTD ST HMLSS BLK GRN"/>
    <s v="FACILITIES MAINTENANCE AND OPERATIONS"/>
  </r>
  <r>
    <x v="1"/>
    <s v="1122577"/>
    <s v="000000"/>
    <x v="6"/>
    <s v="0000000"/>
    <n v="2015"/>
    <x v="0"/>
    <x v="6"/>
    <n v="0"/>
    <n v="0"/>
    <n v="-15799.7"/>
    <n v="0"/>
    <n v="15799.7"/>
    <s v="N/A"/>
    <n v="0"/>
    <n v="-15799.7"/>
    <n v="0"/>
    <n v="0"/>
    <n v="0"/>
    <n v="0"/>
    <n v="0"/>
    <n v="0"/>
    <n v="0"/>
    <n v="0"/>
    <n v="0"/>
    <n v="0"/>
    <n v="0"/>
    <s v="HOUSING OPPORTUNITY FUND"/>
    <s v="HOF OPER VAL SCTR SIT SKC CH14"/>
    <s v="DEFAULT"/>
    <s v="Default"/>
  </r>
  <r>
    <x v="1"/>
    <s v="1122577"/>
    <s v="000000"/>
    <x v="9"/>
    <s v="0000000"/>
    <n v="2015"/>
    <x v="0"/>
    <x v="9"/>
    <n v="0"/>
    <n v="0"/>
    <n v="12000"/>
    <n v="0"/>
    <n v="-12000"/>
    <s v="N/A"/>
    <n v="0"/>
    <n v="0"/>
    <n v="0"/>
    <n v="0"/>
    <n v="0"/>
    <n v="0"/>
    <n v="0"/>
    <n v="0"/>
    <n v="0"/>
    <n v="0"/>
    <n v="0"/>
    <n v="12000"/>
    <n v="0"/>
    <s v="HOUSING OPPORTUNITY FUND"/>
    <s v="HOF OPER VAL SCTR SIT SKC CH14"/>
    <s v="DEFAULT"/>
    <s v="Default"/>
  </r>
  <r>
    <x v="1"/>
    <s v="1122577"/>
    <s v="000000"/>
    <x v="29"/>
    <s v="0000000"/>
    <n v="2015"/>
    <x v="1"/>
    <x v="29"/>
    <n v="0"/>
    <n v="0"/>
    <n v="0"/>
    <n v="0"/>
    <n v="0"/>
    <s v="N/A"/>
    <n v="0"/>
    <n v="0"/>
    <n v="0"/>
    <n v="0"/>
    <n v="0"/>
    <n v="0"/>
    <n v="0"/>
    <n v="0"/>
    <n v="0"/>
    <n v="0"/>
    <n v="0"/>
    <n v="0"/>
    <n v="0"/>
    <s v="HOUSING OPPORTUNITY FUND"/>
    <s v="HOF OPER VAL SCTR SIT SKC CH14"/>
    <s v="DEFAULT"/>
    <s v="Default"/>
  </r>
  <r>
    <x v="1"/>
    <s v="1122577"/>
    <s v="351120"/>
    <x v="192"/>
    <s v="0000000"/>
    <n v="2015"/>
    <x v="4"/>
    <x v="191"/>
    <n v="0"/>
    <n v="0"/>
    <n v="-53356.6"/>
    <n v="0"/>
    <n v="53356.6"/>
    <s v="N/A"/>
    <n v="0"/>
    <n v="0"/>
    <n v="0"/>
    <n v="0"/>
    <n v="-14867.85"/>
    <n v="0"/>
    <n v="-15369.29"/>
    <n v="0"/>
    <n v="0"/>
    <n v="0"/>
    <n v="-11119.460000000001"/>
    <n v="-12000"/>
    <n v="0"/>
    <s v="HOUSING OPPORTUNITY FUND"/>
    <s v="HOF OPER VAL SCTR SIT SKC CH14"/>
    <s v="CONSLDTD ST HMLSS BLK GRN"/>
    <s v="Default"/>
  </r>
  <r>
    <x v="1"/>
    <s v="1122577"/>
    <s v="351120"/>
    <x v="112"/>
    <s v="5595000"/>
    <n v="2015"/>
    <x v="3"/>
    <x v="112"/>
    <n v="0"/>
    <n v="0"/>
    <n v="57606.3"/>
    <n v="0"/>
    <n v="-57606.3"/>
    <s v="N/A"/>
    <n v="4249.7"/>
    <n v="0"/>
    <n v="0"/>
    <n v="0"/>
    <n v="14867.85"/>
    <n v="0"/>
    <n v="15369.29"/>
    <n v="0"/>
    <n v="0"/>
    <n v="11119.460000000001"/>
    <n v="0"/>
    <n v="12000"/>
    <n v="0"/>
    <s v="HOUSING OPPORTUNITY FUND"/>
    <s v="HOF OPER VAL SCTR SIT SKC CH14"/>
    <s v="CONSLDTD ST HMLSS BLK GRN"/>
    <s v="FACILITIES MAINTENANCE AND OPERATIONS"/>
  </r>
  <r>
    <x v="1"/>
    <s v="1122578"/>
    <s v="000000"/>
    <x v="6"/>
    <s v="0000000"/>
    <n v="2015"/>
    <x v="0"/>
    <x v="6"/>
    <n v="0"/>
    <n v="0"/>
    <n v="0"/>
    <n v="0"/>
    <n v="0"/>
    <s v="N/A"/>
    <n v="0"/>
    <n v="0"/>
    <n v="0"/>
    <n v="0"/>
    <n v="0"/>
    <n v="0"/>
    <n v="0"/>
    <n v="0"/>
    <n v="0"/>
    <n v="0"/>
    <n v="0"/>
    <n v="0"/>
    <n v="0"/>
    <s v="HOUSING OPPORTUNITY FUND"/>
    <s v="HOF OPER FSA ERL FAM MOTL CH14"/>
    <s v="DEFAULT"/>
    <s v="Default"/>
  </r>
  <r>
    <x v="1"/>
    <s v="1122578"/>
    <s v="000000"/>
    <x v="9"/>
    <s v="0000000"/>
    <n v="2015"/>
    <x v="0"/>
    <x v="9"/>
    <n v="0"/>
    <n v="0"/>
    <n v="-7916.92"/>
    <n v="0"/>
    <n v="7916.92"/>
    <s v="N/A"/>
    <n v="-7916.92"/>
    <n v="0"/>
    <n v="0"/>
    <n v="0"/>
    <n v="0"/>
    <n v="0"/>
    <n v="0"/>
    <n v="0"/>
    <n v="0"/>
    <n v="0"/>
    <n v="0"/>
    <n v="0"/>
    <n v="0"/>
    <s v="HOUSING OPPORTUNITY FUND"/>
    <s v="HOF OPER FSA ERL FAM MOTL CH14"/>
    <s v="DEFAULT"/>
    <s v="Default"/>
  </r>
  <r>
    <x v="1"/>
    <s v="1122578"/>
    <s v="000000"/>
    <x v="29"/>
    <s v="0000000"/>
    <n v="2015"/>
    <x v="1"/>
    <x v="29"/>
    <n v="0"/>
    <n v="0"/>
    <n v="0"/>
    <n v="0"/>
    <n v="0"/>
    <s v="N/A"/>
    <n v="0"/>
    <n v="0"/>
    <n v="0"/>
    <n v="0"/>
    <n v="0"/>
    <n v="0"/>
    <n v="0"/>
    <n v="0"/>
    <n v="0"/>
    <n v="0"/>
    <n v="0"/>
    <n v="0"/>
    <n v="0"/>
    <s v="HOUSING OPPORTUNITY FUND"/>
    <s v="HOF OPER FSA ERL FAM MOTL CH14"/>
    <s v="DEFAULT"/>
    <s v="Default"/>
  </r>
  <r>
    <x v="1"/>
    <s v="1122578"/>
    <s v="351120"/>
    <x v="192"/>
    <s v="0000000"/>
    <n v="2015"/>
    <x v="4"/>
    <x v="191"/>
    <n v="0"/>
    <n v="0"/>
    <n v="0"/>
    <n v="0"/>
    <n v="0"/>
    <s v="N/A"/>
    <n v="7916.92"/>
    <n v="-7916.92"/>
    <n v="0"/>
    <n v="0"/>
    <n v="0"/>
    <n v="0"/>
    <n v="0"/>
    <n v="0"/>
    <n v="0"/>
    <n v="0"/>
    <n v="0"/>
    <n v="0"/>
    <n v="0"/>
    <s v="HOUSING OPPORTUNITY FUND"/>
    <s v="HOF OPER FSA ERL FAM MOTL CH14"/>
    <s v="CONSLDTD ST HMLSS BLK GRN"/>
    <s v="Default"/>
  </r>
  <r>
    <x v="1"/>
    <s v="1122578"/>
    <s v="351120"/>
    <x v="112"/>
    <s v="5595000"/>
    <n v="2015"/>
    <x v="3"/>
    <x v="112"/>
    <n v="0"/>
    <n v="0"/>
    <n v="0"/>
    <n v="0"/>
    <n v="0"/>
    <s v="N/A"/>
    <n v="0"/>
    <n v="0"/>
    <n v="0"/>
    <n v="0"/>
    <n v="0"/>
    <n v="0"/>
    <n v="0"/>
    <n v="0"/>
    <n v="0"/>
    <n v="0"/>
    <n v="0"/>
    <n v="0"/>
    <n v="0"/>
    <s v="HOUSING OPPORTUNITY FUND"/>
    <s v="HOF OPER FSA ERL FAM MOTL CH14"/>
    <s v="CONSLDTD ST HMLSS BLK GRN"/>
    <s v="FACILITIES MAINTENANCE AND OPERATIONS"/>
  </r>
  <r>
    <x v="1"/>
    <s v="1122579"/>
    <s v="000000"/>
    <x v="6"/>
    <s v="0000000"/>
    <n v="2015"/>
    <x v="0"/>
    <x v="6"/>
    <n v="0"/>
    <n v="0"/>
    <n v="-3931.03"/>
    <n v="0"/>
    <n v="3931.03"/>
    <s v="N/A"/>
    <n v="0"/>
    <n v="-3931.03"/>
    <n v="0"/>
    <n v="0"/>
    <n v="0"/>
    <n v="0"/>
    <n v="0"/>
    <n v="0"/>
    <n v="0"/>
    <n v="0"/>
    <n v="0"/>
    <n v="0"/>
    <n v="0"/>
    <s v="HOUSING OPPORTUNITY FUND"/>
    <s v="HOF OPER YMC STEP UP TLH CH14"/>
    <s v="DEFAULT"/>
    <s v="Default"/>
  </r>
  <r>
    <x v="1"/>
    <s v="1122579"/>
    <s v="000000"/>
    <x v="9"/>
    <s v="0000000"/>
    <n v="2015"/>
    <x v="0"/>
    <x v="9"/>
    <n v="0"/>
    <n v="0"/>
    <n v="0"/>
    <n v="0"/>
    <n v="0"/>
    <s v="N/A"/>
    <n v="0"/>
    <n v="0"/>
    <n v="0"/>
    <n v="0"/>
    <n v="0"/>
    <n v="0"/>
    <n v="0"/>
    <n v="0"/>
    <n v="0"/>
    <n v="0"/>
    <n v="0"/>
    <n v="0"/>
    <n v="0"/>
    <s v="HOUSING OPPORTUNITY FUND"/>
    <s v="HOF OPER YMC STEP UP TLH CH14"/>
    <s v="DEFAULT"/>
    <s v="Default"/>
  </r>
  <r>
    <x v="1"/>
    <s v="1122579"/>
    <s v="000000"/>
    <x v="29"/>
    <s v="0000000"/>
    <n v="2015"/>
    <x v="1"/>
    <x v="29"/>
    <n v="0"/>
    <n v="0"/>
    <n v="0"/>
    <n v="0"/>
    <n v="0"/>
    <s v="N/A"/>
    <n v="0"/>
    <n v="0"/>
    <n v="0"/>
    <n v="0"/>
    <n v="0"/>
    <n v="0"/>
    <n v="0"/>
    <n v="0"/>
    <n v="0"/>
    <n v="0"/>
    <n v="0"/>
    <n v="0"/>
    <n v="0"/>
    <s v="HOUSING OPPORTUNITY FUND"/>
    <s v="HOF OPER YMC STEP UP TLH CH14"/>
    <s v="DEFAULT"/>
    <s v="Default"/>
  </r>
  <r>
    <x v="1"/>
    <s v="1122579"/>
    <s v="351120"/>
    <x v="192"/>
    <s v="0000000"/>
    <n v="2015"/>
    <x v="4"/>
    <x v="191"/>
    <n v="0"/>
    <n v="0"/>
    <n v="0"/>
    <n v="0"/>
    <n v="0"/>
    <s v="N/A"/>
    <n v="0"/>
    <n v="0"/>
    <n v="0"/>
    <n v="0"/>
    <n v="0"/>
    <n v="0"/>
    <n v="0"/>
    <n v="0"/>
    <n v="0"/>
    <n v="0"/>
    <n v="0"/>
    <n v="0"/>
    <n v="0"/>
    <s v="HOUSING OPPORTUNITY FUND"/>
    <s v="HOF OPER YMC STEP UP TLH CH14"/>
    <s v="CONSLDTD ST HMLSS BLK GRN"/>
    <s v="Default"/>
  </r>
  <r>
    <x v="1"/>
    <s v="1122579"/>
    <s v="351120"/>
    <x v="112"/>
    <s v="5595000"/>
    <n v="2015"/>
    <x v="3"/>
    <x v="112"/>
    <n v="0"/>
    <n v="0"/>
    <n v="-2915.4900000000002"/>
    <n v="0"/>
    <n v="2915.4900000000002"/>
    <s v="N/A"/>
    <n v="-2915.4900000000002"/>
    <n v="0"/>
    <n v="0"/>
    <n v="0"/>
    <n v="0"/>
    <n v="0"/>
    <n v="0"/>
    <n v="0"/>
    <n v="0"/>
    <n v="0"/>
    <n v="0"/>
    <n v="0"/>
    <n v="0"/>
    <s v="HOUSING OPPORTUNITY FUND"/>
    <s v="HOF OPER YMC STEP UP TLH CH14"/>
    <s v="CONSLDTD ST HMLSS BLK GRN"/>
    <s v="FACILITIES MAINTENANCE AND OPERATIONS"/>
  </r>
  <r>
    <x v="1"/>
    <s v="1122580"/>
    <s v="000000"/>
    <x v="6"/>
    <s v="0000000"/>
    <n v="2015"/>
    <x v="0"/>
    <x v="6"/>
    <n v="0"/>
    <n v="0"/>
    <n v="0"/>
    <n v="0"/>
    <n v="0"/>
    <s v="N/A"/>
    <n v="0"/>
    <n v="0"/>
    <n v="0"/>
    <n v="0"/>
    <n v="0"/>
    <n v="0"/>
    <n v="0"/>
    <n v="0"/>
    <n v="0"/>
    <n v="0"/>
    <n v="0"/>
    <n v="0"/>
    <n v="0"/>
    <s v="HOUSING OPPORTUNITY FUND"/>
    <s v="HOF OPER YCO ADLSNT SHLTR CH14"/>
    <s v="DEFAULT"/>
    <s v="Default"/>
  </r>
  <r>
    <x v="1"/>
    <s v="1122580"/>
    <s v="000000"/>
    <x v="9"/>
    <s v="0000000"/>
    <n v="2015"/>
    <x v="0"/>
    <x v="9"/>
    <n v="0"/>
    <n v="0"/>
    <n v="-3750"/>
    <n v="0"/>
    <n v="3750"/>
    <s v="N/A"/>
    <n v="-3750"/>
    <n v="0"/>
    <n v="0"/>
    <n v="0"/>
    <n v="0"/>
    <n v="0"/>
    <n v="0"/>
    <n v="0"/>
    <n v="0"/>
    <n v="0"/>
    <n v="0"/>
    <n v="0"/>
    <n v="0"/>
    <s v="HOUSING OPPORTUNITY FUND"/>
    <s v="HOF OPER YCO ADLSNT SHLTR CH14"/>
    <s v="DEFAULT"/>
    <s v="Default"/>
  </r>
  <r>
    <x v="1"/>
    <s v="1122580"/>
    <s v="000000"/>
    <x v="29"/>
    <s v="0000000"/>
    <n v="2015"/>
    <x v="1"/>
    <x v="29"/>
    <n v="0"/>
    <n v="0"/>
    <n v="0"/>
    <n v="0"/>
    <n v="0"/>
    <s v="N/A"/>
    <n v="0"/>
    <n v="0"/>
    <n v="0"/>
    <n v="0"/>
    <n v="0"/>
    <n v="0"/>
    <n v="0"/>
    <n v="0"/>
    <n v="0"/>
    <n v="0"/>
    <n v="0"/>
    <n v="0"/>
    <n v="0"/>
    <s v="HOUSING OPPORTUNITY FUND"/>
    <s v="HOF OPER YCO ADLSNT SHLTR CH14"/>
    <s v="DEFAULT"/>
    <s v="Default"/>
  </r>
  <r>
    <x v="1"/>
    <s v="1122580"/>
    <s v="351120"/>
    <x v="192"/>
    <s v="0000000"/>
    <n v="2015"/>
    <x v="4"/>
    <x v="191"/>
    <n v="0"/>
    <n v="0"/>
    <n v="0"/>
    <n v="0"/>
    <n v="0"/>
    <s v="N/A"/>
    <n v="3750"/>
    <n v="-3750"/>
    <n v="0"/>
    <n v="0"/>
    <n v="0"/>
    <n v="0"/>
    <n v="0"/>
    <n v="0"/>
    <n v="0"/>
    <n v="0"/>
    <n v="0"/>
    <n v="0"/>
    <n v="0"/>
    <s v="HOUSING OPPORTUNITY FUND"/>
    <s v="HOF OPER YCO ADLSNT SHLTR CH14"/>
    <s v="CONSLDTD ST HMLSS BLK GRN"/>
    <s v="Default"/>
  </r>
  <r>
    <x v="1"/>
    <s v="1122580"/>
    <s v="351120"/>
    <x v="112"/>
    <s v="5595000"/>
    <n v="2015"/>
    <x v="3"/>
    <x v="112"/>
    <n v="0"/>
    <n v="0"/>
    <n v="0"/>
    <n v="0"/>
    <n v="0"/>
    <s v="N/A"/>
    <n v="0"/>
    <n v="0"/>
    <n v="0"/>
    <n v="0"/>
    <n v="0"/>
    <n v="0"/>
    <n v="0"/>
    <n v="0"/>
    <n v="0"/>
    <n v="0"/>
    <n v="0"/>
    <n v="0"/>
    <n v="0"/>
    <s v="HOUSING OPPORTUNITY FUND"/>
    <s v="HOF OPER YCO ADLSNT SHLTR CH14"/>
    <s v="CONSLDTD ST HMLSS BLK GRN"/>
    <s v="FACILITIES MAINTENANCE AND OPERATIONS"/>
  </r>
  <r>
    <x v="1"/>
    <s v="1122581"/>
    <s v="000000"/>
    <x v="6"/>
    <s v="0000000"/>
    <n v="2015"/>
    <x v="0"/>
    <x v="6"/>
    <n v="0"/>
    <n v="0"/>
    <n v="0"/>
    <n v="0"/>
    <n v="0"/>
    <s v="N/A"/>
    <n v="0"/>
    <n v="0"/>
    <n v="0"/>
    <n v="0"/>
    <n v="0"/>
    <n v="0"/>
    <n v="0"/>
    <n v="0"/>
    <n v="0"/>
    <n v="0"/>
    <n v="0"/>
    <n v="0"/>
    <n v="0"/>
    <s v="HOUSING OPPORTUNITY FUND"/>
    <s v="HOF OPER YCO YNG ADLT ORN CH14"/>
    <s v="DEFAULT"/>
    <s v="Default"/>
  </r>
  <r>
    <x v="1"/>
    <s v="1122581"/>
    <s v="000000"/>
    <x v="9"/>
    <s v="0000000"/>
    <n v="2015"/>
    <x v="0"/>
    <x v="9"/>
    <n v="0"/>
    <n v="0"/>
    <n v="0"/>
    <n v="0"/>
    <n v="0"/>
    <s v="N/A"/>
    <n v="0"/>
    <n v="0"/>
    <n v="0"/>
    <n v="0"/>
    <n v="0"/>
    <n v="0"/>
    <n v="0"/>
    <n v="0"/>
    <n v="0"/>
    <n v="0"/>
    <n v="0"/>
    <n v="0"/>
    <n v="0"/>
    <s v="HOUSING OPPORTUNITY FUND"/>
    <s v="HOF OPER YCO YNG ADLT ORN CH14"/>
    <s v="DEFAULT"/>
    <s v="Default"/>
  </r>
  <r>
    <x v="1"/>
    <s v="1122581"/>
    <s v="000000"/>
    <x v="29"/>
    <s v="0000000"/>
    <n v="2015"/>
    <x v="1"/>
    <x v="29"/>
    <n v="0"/>
    <n v="0"/>
    <n v="0"/>
    <n v="0"/>
    <n v="0"/>
    <s v="N/A"/>
    <n v="0"/>
    <n v="0"/>
    <n v="0"/>
    <n v="0"/>
    <n v="0"/>
    <n v="0"/>
    <n v="0"/>
    <n v="0"/>
    <n v="0"/>
    <n v="0"/>
    <n v="0"/>
    <n v="0"/>
    <n v="0"/>
    <s v="HOUSING OPPORTUNITY FUND"/>
    <s v="HOF OPER YCO YNG ADLT ORN CH14"/>
    <s v="DEFAULT"/>
    <s v="Default"/>
  </r>
  <r>
    <x v="1"/>
    <s v="1122581"/>
    <s v="351120"/>
    <x v="192"/>
    <s v="0000000"/>
    <n v="2015"/>
    <x v="4"/>
    <x v="191"/>
    <n v="0"/>
    <n v="0"/>
    <n v="0"/>
    <n v="0"/>
    <n v="0"/>
    <s v="N/A"/>
    <n v="0"/>
    <n v="0"/>
    <n v="0"/>
    <n v="0"/>
    <n v="0"/>
    <n v="0"/>
    <n v="0"/>
    <n v="0"/>
    <n v="0"/>
    <n v="0"/>
    <n v="0"/>
    <n v="0"/>
    <n v="0"/>
    <s v="HOUSING OPPORTUNITY FUND"/>
    <s v="HOF OPER YCO YNG ADLT ORN CH14"/>
    <s v="CONSLDTD ST HMLSS BLK GRN"/>
    <s v="Default"/>
  </r>
  <r>
    <x v="1"/>
    <s v="1122581"/>
    <s v="351120"/>
    <x v="112"/>
    <s v="5595000"/>
    <n v="2015"/>
    <x v="3"/>
    <x v="112"/>
    <n v="0"/>
    <n v="0"/>
    <n v="0"/>
    <n v="0"/>
    <n v="0"/>
    <s v="N/A"/>
    <n v="0"/>
    <n v="0"/>
    <n v="0"/>
    <n v="0"/>
    <n v="0"/>
    <n v="0"/>
    <n v="0"/>
    <n v="0"/>
    <n v="0"/>
    <n v="0"/>
    <n v="0"/>
    <n v="0"/>
    <n v="0"/>
    <s v="HOUSING OPPORTUNITY FUND"/>
    <s v="HOF OPER YCO YNG ADLT ORN CH14"/>
    <s v="CONSLDTD ST HMLSS BLK GRN"/>
    <s v="FACILITIES MAINTENANCE AND OPERATIONS"/>
  </r>
  <r>
    <x v="1"/>
    <s v="1122582"/>
    <s v="000000"/>
    <x v="6"/>
    <s v="0000000"/>
    <n v="2015"/>
    <x v="0"/>
    <x v="6"/>
    <n v="0"/>
    <n v="0"/>
    <n v="-4671.92"/>
    <n v="0"/>
    <n v="4671.92"/>
    <s v="N/A"/>
    <n v="0"/>
    <n v="-4671.92"/>
    <n v="0"/>
    <n v="0"/>
    <n v="0"/>
    <n v="0"/>
    <n v="0"/>
    <n v="0"/>
    <n v="0"/>
    <n v="0"/>
    <n v="0"/>
    <n v="0"/>
    <n v="0"/>
    <s v="HOUSING OPPORTUNITY FUND"/>
    <s v="HOF OPER YWC DV MTEL VCHR CH14"/>
    <s v="DEFAULT"/>
    <s v="Default"/>
  </r>
  <r>
    <x v="1"/>
    <s v="1122582"/>
    <s v="000000"/>
    <x v="9"/>
    <s v="0000000"/>
    <n v="2015"/>
    <x v="0"/>
    <x v="9"/>
    <n v="0"/>
    <n v="0"/>
    <n v="0"/>
    <n v="0"/>
    <n v="0"/>
    <s v="N/A"/>
    <n v="0"/>
    <n v="0"/>
    <n v="0"/>
    <n v="0"/>
    <n v="0"/>
    <n v="0"/>
    <n v="0"/>
    <n v="0"/>
    <n v="0"/>
    <n v="0"/>
    <n v="0"/>
    <n v="0"/>
    <n v="0"/>
    <s v="HOUSING OPPORTUNITY FUND"/>
    <s v="HOF OPER YWC DV MTEL VCHR CH14"/>
    <s v="DEFAULT"/>
    <s v="Default"/>
  </r>
  <r>
    <x v="1"/>
    <s v="1122582"/>
    <s v="000000"/>
    <x v="29"/>
    <s v="0000000"/>
    <n v="2015"/>
    <x v="1"/>
    <x v="29"/>
    <n v="0"/>
    <n v="0"/>
    <n v="0"/>
    <n v="0"/>
    <n v="0"/>
    <s v="N/A"/>
    <n v="0"/>
    <n v="0"/>
    <n v="0"/>
    <n v="0"/>
    <n v="0"/>
    <n v="0"/>
    <n v="0"/>
    <n v="0"/>
    <n v="0"/>
    <n v="0"/>
    <n v="0"/>
    <n v="0"/>
    <n v="0"/>
    <s v="HOUSING OPPORTUNITY FUND"/>
    <s v="HOF OPER YWC DV MTEL VCHR CH14"/>
    <s v="DEFAULT"/>
    <s v="Default"/>
  </r>
  <r>
    <x v="1"/>
    <s v="1122582"/>
    <s v="351120"/>
    <x v="192"/>
    <s v="0000000"/>
    <n v="2015"/>
    <x v="4"/>
    <x v="191"/>
    <n v="0"/>
    <n v="0"/>
    <n v="0"/>
    <n v="0"/>
    <n v="0"/>
    <s v="N/A"/>
    <n v="0"/>
    <n v="0"/>
    <n v="0"/>
    <n v="0"/>
    <n v="0"/>
    <n v="0"/>
    <n v="0"/>
    <n v="0"/>
    <n v="0"/>
    <n v="0"/>
    <n v="0"/>
    <n v="0"/>
    <n v="0"/>
    <s v="HOUSING OPPORTUNITY FUND"/>
    <s v="HOF OPER YWC DV MTEL VCHR CH14"/>
    <s v="CONSLDTD ST HMLSS BLK GRN"/>
    <s v="Default"/>
  </r>
  <r>
    <x v="1"/>
    <s v="1122582"/>
    <s v="351120"/>
    <x v="112"/>
    <s v="5595000"/>
    <n v="2015"/>
    <x v="3"/>
    <x v="112"/>
    <n v="0"/>
    <n v="0"/>
    <n v="-914.57"/>
    <n v="0"/>
    <n v="914.57"/>
    <s v="N/A"/>
    <n v="-914.57"/>
    <n v="0"/>
    <n v="0"/>
    <n v="0"/>
    <n v="0"/>
    <n v="0"/>
    <n v="0"/>
    <n v="0"/>
    <n v="0"/>
    <n v="0"/>
    <n v="0"/>
    <n v="0"/>
    <n v="0"/>
    <s v="HOUSING OPPORTUNITY FUND"/>
    <s v="HOF OPER YWC DV MTEL VCHR CH14"/>
    <s v="CONSLDTD ST HMLSS BLK GRN"/>
    <s v="FACILITIES MAINTENANCE AND OPERATIONS"/>
  </r>
  <r>
    <x v="1"/>
    <s v="1122583"/>
    <s v="000000"/>
    <x v="6"/>
    <s v="0000000"/>
    <n v="2015"/>
    <x v="0"/>
    <x v="6"/>
    <n v="0"/>
    <n v="0"/>
    <n v="0"/>
    <n v="0"/>
    <n v="0"/>
    <s v="N/A"/>
    <n v="0"/>
    <n v="0"/>
    <n v="0"/>
    <n v="0"/>
    <n v="0"/>
    <n v="0"/>
    <n v="0"/>
    <n v="0"/>
    <n v="0"/>
    <n v="0"/>
    <n v="0"/>
    <n v="0"/>
    <n v="0"/>
    <s v="HOUSING OPPORTUNITY FUND"/>
    <s v="HOF OPER YWC SKC FAM CH14SH"/>
    <s v="DEFAULT"/>
    <s v="Default"/>
  </r>
  <r>
    <x v="1"/>
    <s v="1122583"/>
    <s v="000000"/>
    <x v="9"/>
    <s v="0000000"/>
    <n v="2015"/>
    <x v="0"/>
    <x v="9"/>
    <n v="0"/>
    <n v="0"/>
    <n v="0"/>
    <n v="0"/>
    <n v="0"/>
    <s v="N/A"/>
    <n v="0"/>
    <n v="-0.01"/>
    <n v="0"/>
    <n v="0"/>
    <n v="0"/>
    <n v="0"/>
    <n v="0"/>
    <n v="0"/>
    <n v="0"/>
    <n v="0"/>
    <n v="0.01"/>
    <n v="0"/>
    <n v="0"/>
    <s v="HOUSING OPPORTUNITY FUND"/>
    <s v="HOF OPER YWC SKC FAM CH14SH"/>
    <s v="DEFAULT"/>
    <s v="Default"/>
  </r>
  <r>
    <x v="1"/>
    <s v="1122583"/>
    <s v="000000"/>
    <x v="29"/>
    <s v="0000000"/>
    <n v="2015"/>
    <x v="1"/>
    <x v="29"/>
    <n v="0"/>
    <n v="0"/>
    <n v="0"/>
    <n v="0"/>
    <n v="0"/>
    <s v="N/A"/>
    <n v="0"/>
    <n v="0"/>
    <n v="0"/>
    <n v="0"/>
    <n v="0"/>
    <n v="0"/>
    <n v="0"/>
    <n v="0"/>
    <n v="0.01"/>
    <n v="0"/>
    <n v="-0.01"/>
    <n v="0"/>
    <n v="0"/>
    <s v="HOUSING OPPORTUNITY FUND"/>
    <s v="HOF OPER YWC SKC FAM CH14SH"/>
    <s v="DEFAULT"/>
    <s v="Default"/>
  </r>
  <r>
    <x v="1"/>
    <s v="1122583"/>
    <s v="351120"/>
    <x v="192"/>
    <s v="0000000"/>
    <n v="2015"/>
    <x v="4"/>
    <x v="191"/>
    <n v="0"/>
    <n v="0"/>
    <n v="22076.59"/>
    <n v="0"/>
    <n v="-22076.59"/>
    <s v="N/A"/>
    <n v="0"/>
    <n v="22076.600000000002"/>
    <n v="0"/>
    <n v="0"/>
    <n v="0"/>
    <n v="0"/>
    <n v="0"/>
    <n v="0"/>
    <n v="-0.01"/>
    <n v="0"/>
    <n v="0"/>
    <n v="0"/>
    <n v="0"/>
    <s v="HOUSING OPPORTUNITY FUND"/>
    <s v="HOF OPER YWC SKC FAM CH14SH"/>
    <s v="CONSLDTD ST HMLSS BLK GRN"/>
    <s v="Default"/>
  </r>
  <r>
    <x v="1"/>
    <s v="1122583"/>
    <s v="351120"/>
    <x v="112"/>
    <s v="5595000"/>
    <n v="2015"/>
    <x v="3"/>
    <x v="112"/>
    <n v="0"/>
    <n v="0"/>
    <n v="-23001.07"/>
    <n v="0"/>
    <n v="23001.07"/>
    <s v="N/A"/>
    <n v="-23001.07"/>
    <n v="0"/>
    <n v="0"/>
    <n v="0"/>
    <n v="0"/>
    <n v="0"/>
    <n v="0"/>
    <n v="0"/>
    <n v="0"/>
    <n v="0"/>
    <n v="0"/>
    <n v="0"/>
    <n v="0"/>
    <s v="HOUSING OPPORTUNITY FUND"/>
    <s v="HOF OPER YWC SKC FAM CH14SH"/>
    <s v="CONSLDTD ST HMLSS BLK GRN"/>
    <s v="FACILITIES MAINTENANCE AND OPERATIONS"/>
  </r>
  <r>
    <x v="1"/>
    <s v="1122584"/>
    <s v="000000"/>
    <x v="6"/>
    <s v="0000000"/>
    <n v="2015"/>
    <x v="0"/>
    <x v="6"/>
    <n v="0"/>
    <n v="0"/>
    <n v="0"/>
    <n v="0"/>
    <n v="0"/>
    <s v="N/A"/>
    <n v="0"/>
    <n v="0"/>
    <n v="0"/>
    <n v="0"/>
    <n v="0"/>
    <n v="0"/>
    <n v="0"/>
    <n v="0"/>
    <n v="0"/>
    <n v="0"/>
    <n v="0"/>
    <n v="0"/>
    <n v="0"/>
    <s v="HOUSING OPPORTUNITY FUND"/>
    <s v="HOF OPER YWC CNT AREA SHL CH14"/>
    <s v="DEFAULT"/>
    <s v="Default"/>
  </r>
  <r>
    <x v="1"/>
    <s v="1122584"/>
    <s v="000000"/>
    <x v="9"/>
    <s v="0000000"/>
    <n v="2015"/>
    <x v="0"/>
    <x v="9"/>
    <n v="0"/>
    <n v="0"/>
    <n v="-3750"/>
    <n v="0"/>
    <n v="3750"/>
    <s v="N/A"/>
    <n v="-3750"/>
    <n v="0"/>
    <n v="0"/>
    <n v="0"/>
    <n v="0"/>
    <n v="0"/>
    <n v="0"/>
    <n v="0"/>
    <n v="0"/>
    <n v="0"/>
    <n v="0"/>
    <n v="0"/>
    <n v="0"/>
    <s v="HOUSING OPPORTUNITY FUND"/>
    <s v="HOF OPER YWC CNT AREA SHL CH14"/>
    <s v="DEFAULT"/>
    <s v="Default"/>
  </r>
  <r>
    <x v="1"/>
    <s v="1122584"/>
    <s v="000000"/>
    <x v="29"/>
    <s v="0000000"/>
    <n v="2015"/>
    <x v="1"/>
    <x v="29"/>
    <n v="0"/>
    <n v="0"/>
    <n v="0"/>
    <n v="0"/>
    <n v="0"/>
    <s v="N/A"/>
    <n v="0"/>
    <n v="0"/>
    <n v="0"/>
    <n v="0"/>
    <n v="0"/>
    <n v="0"/>
    <n v="0"/>
    <n v="0"/>
    <n v="0"/>
    <n v="0"/>
    <n v="0"/>
    <n v="0"/>
    <n v="0"/>
    <s v="HOUSING OPPORTUNITY FUND"/>
    <s v="HOF OPER YWC CNT AREA SHL CH14"/>
    <s v="DEFAULT"/>
    <s v="Default"/>
  </r>
  <r>
    <x v="1"/>
    <s v="1122584"/>
    <s v="351120"/>
    <x v="192"/>
    <s v="0000000"/>
    <n v="2015"/>
    <x v="4"/>
    <x v="191"/>
    <n v="0"/>
    <n v="0"/>
    <n v="0"/>
    <n v="0"/>
    <n v="0"/>
    <s v="N/A"/>
    <n v="3750"/>
    <n v="-3750"/>
    <n v="0"/>
    <n v="0"/>
    <n v="0"/>
    <n v="0"/>
    <n v="0"/>
    <n v="0"/>
    <n v="0"/>
    <n v="0"/>
    <n v="0"/>
    <n v="0"/>
    <n v="0"/>
    <s v="HOUSING OPPORTUNITY FUND"/>
    <s v="HOF OPER YWC CNT AREA SHL CH14"/>
    <s v="CONSLDTD ST HMLSS BLK GRN"/>
    <s v="Default"/>
  </r>
  <r>
    <x v="1"/>
    <s v="1122584"/>
    <s v="351120"/>
    <x v="112"/>
    <s v="5595000"/>
    <n v="2015"/>
    <x v="3"/>
    <x v="112"/>
    <n v="0"/>
    <n v="0"/>
    <n v="0"/>
    <n v="0"/>
    <n v="0"/>
    <s v="N/A"/>
    <n v="0"/>
    <n v="0"/>
    <n v="0"/>
    <n v="0"/>
    <n v="0"/>
    <n v="0"/>
    <n v="0"/>
    <n v="0"/>
    <n v="0"/>
    <n v="0"/>
    <n v="0"/>
    <n v="0"/>
    <n v="0"/>
    <s v="HOUSING OPPORTUNITY FUND"/>
    <s v="HOF OPER YWC CNT AREA SHL CH14"/>
    <s v="CONSLDTD ST HMLSS BLK GRN"/>
    <s v="FACILITIES MAINTENANCE AND OPERATIONS"/>
  </r>
  <r>
    <x v="1"/>
    <s v="1122585"/>
    <s v="000000"/>
    <x v="6"/>
    <s v="0000000"/>
    <n v="2015"/>
    <x v="0"/>
    <x v="6"/>
    <n v="0"/>
    <n v="0"/>
    <n v="0"/>
    <n v="0"/>
    <n v="0"/>
    <s v="N/A"/>
    <n v="0"/>
    <n v="0"/>
    <n v="0"/>
    <n v="0"/>
    <n v="0"/>
    <n v="0"/>
    <n v="0"/>
    <n v="0"/>
    <n v="0"/>
    <n v="0"/>
    <n v="0"/>
    <n v="0"/>
    <n v="0"/>
    <s v="HOUSING OPPORTUNITY FUND"/>
    <s v="HOF OPER YWC CTR AREA TRN CH14"/>
    <s v="DEFAULT"/>
    <s v="Default"/>
  </r>
  <r>
    <x v="1"/>
    <s v="1122585"/>
    <s v="000000"/>
    <x v="9"/>
    <s v="0000000"/>
    <n v="2015"/>
    <x v="0"/>
    <x v="9"/>
    <n v="0"/>
    <n v="0"/>
    <n v="-18097.12"/>
    <n v="0"/>
    <n v="18097.12"/>
    <s v="N/A"/>
    <n v="-10000"/>
    <n v="0"/>
    <n v="0"/>
    <n v="0"/>
    <n v="0"/>
    <n v="0"/>
    <n v="-8097.12"/>
    <n v="0"/>
    <n v="0"/>
    <n v="0"/>
    <n v="0"/>
    <n v="0"/>
    <n v="0"/>
    <s v="HOUSING OPPORTUNITY FUND"/>
    <s v="HOF OPER YWC CTR AREA TRN CH14"/>
    <s v="DEFAULT"/>
    <s v="Default"/>
  </r>
  <r>
    <x v="1"/>
    <s v="1122585"/>
    <s v="000000"/>
    <x v="29"/>
    <s v="0000000"/>
    <n v="2015"/>
    <x v="1"/>
    <x v="29"/>
    <n v="0"/>
    <n v="0"/>
    <n v="8097.12"/>
    <n v="0"/>
    <n v="-8097.12"/>
    <s v="N/A"/>
    <n v="0"/>
    <n v="0"/>
    <n v="0"/>
    <n v="0"/>
    <n v="0"/>
    <n v="0"/>
    <n v="8097.12"/>
    <n v="0"/>
    <n v="0"/>
    <n v="0"/>
    <n v="0"/>
    <n v="0"/>
    <n v="0"/>
    <s v="HOUSING OPPORTUNITY FUND"/>
    <s v="HOF OPER YWC CTR AREA TRN CH14"/>
    <s v="DEFAULT"/>
    <s v="Default"/>
  </r>
  <r>
    <x v="1"/>
    <s v="1122585"/>
    <s v="351120"/>
    <x v="192"/>
    <s v="0000000"/>
    <n v="2015"/>
    <x v="4"/>
    <x v="191"/>
    <n v="0"/>
    <n v="0"/>
    <n v="2800"/>
    <n v="0"/>
    <n v="-2800"/>
    <s v="N/A"/>
    <n v="10000"/>
    <n v="-7200"/>
    <n v="0"/>
    <n v="0"/>
    <n v="0"/>
    <n v="0"/>
    <n v="0"/>
    <n v="0"/>
    <n v="0"/>
    <n v="0"/>
    <n v="0"/>
    <n v="0"/>
    <n v="0"/>
    <s v="HOUSING OPPORTUNITY FUND"/>
    <s v="HOF OPER YWC CTR AREA TRN CH14"/>
    <s v="CONSLDTD ST HMLSS BLK GRN"/>
    <s v="Default"/>
  </r>
  <r>
    <x v="1"/>
    <s v="1122585"/>
    <s v="351120"/>
    <x v="112"/>
    <s v="5595000"/>
    <n v="2015"/>
    <x v="3"/>
    <x v="112"/>
    <n v="0"/>
    <n v="0"/>
    <n v="-2800"/>
    <n v="0"/>
    <n v="2800"/>
    <s v="N/A"/>
    <n v="-10000"/>
    <n v="7200"/>
    <n v="0"/>
    <n v="0"/>
    <n v="0"/>
    <n v="0"/>
    <n v="0"/>
    <n v="0"/>
    <n v="0"/>
    <n v="0"/>
    <n v="0"/>
    <n v="0"/>
    <n v="0"/>
    <s v="HOUSING OPPORTUNITY FUND"/>
    <s v="HOF OPER YWC CTR AREA TRN CH14"/>
    <s v="CONSLDTD ST HMLSS BLK GRN"/>
    <s v="FACILITIES MAINTENANCE AND OPERATIONS"/>
  </r>
  <r>
    <x v="1"/>
    <s v="1122586"/>
    <s v="000000"/>
    <x v="6"/>
    <s v="0000000"/>
    <n v="2015"/>
    <x v="0"/>
    <x v="6"/>
    <n v="0"/>
    <n v="0"/>
    <n v="0"/>
    <n v="0"/>
    <n v="0"/>
    <s v="N/A"/>
    <n v="0"/>
    <n v="0"/>
    <n v="0"/>
    <n v="0"/>
    <n v="0"/>
    <n v="0"/>
    <n v="0"/>
    <n v="0"/>
    <n v="0"/>
    <n v="0"/>
    <n v="0"/>
    <n v="0"/>
    <n v="0"/>
    <s v="HOUSING OPPORTUNITY FUND"/>
    <s v="HOF OPER YWC DOWNTOWN EMG CH14"/>
    <s v="DEFAULT"/>
    <s v="Default"/>
  </r>
  <r>
    <x v="1"/>
    <s v="1122586"/>
    <s v="000000"/>
    <x v="9"/>
    <s v="0000000"/>
    <n v="2015"/>
    <x v="0"/>
    <x v="9"/>
    <n v="0"/>
    <n v="0"/>
    <n v="-7500"/>
    <n v="0"/>
    <n v="7500"/>
    <s v="N/A"/>
    <n v="-3750"/>
    <n v="0"/>
    <n v="0"/>
    <n v="0"/>
    <n v="0"/>
    <n v="0"/>
    <n v="-3750"/>
    <n v="0"/>
    <n v="0"/>
    <n v="0"/>
    <n v="0"/>
    <n v="0"/>
    <n v="0"/>
    <s v="HOUSING OPPORTUNITY FUND"/>
    <s v="HOF OPER YWC DOWNTOWN EMG CH14"/>
    <s v="DEFAULT"/>
    <s v="Default"/>
  </r>
  <r>
    <x v="1"/>
    <s v="1122586"/>
    <s v="000000"/>
    <x v="29"/>
    <s v="0000000"/>
    <n v="2015"/>
    <x v="1"/>
    <x v="29"/>
    <n v="0"/>
    <n v="0"/>
    <n v="3750"/>
    <n v="0"/>
    <n v="-3750"/>
    <s v="N/A"/>
    <n v="0"/>
    <n v="0"/>
    <n v="0"/>
    <n v="0"/>
    <n v="0"/>
    <n v="0"/>
    <n v="3750"/>
    <n v="0"/>
    <n v="0"/>
    <n v="0"/>
    <n v="0"/>
    <n v="0"/>
    <n v="0"/>
    <s v="HOUSING OPPORTUNITY FUND"/>
    <s v="HOF OPER YWC DOWNTOWN EMG CH14"/>
    <s v="DEFAULT"/>
    <s v="Default"/>
  </r>
  <r>
    <x v="1"/>
    <s v="1122586"/>
    <s v="351120"/>
    <x v="192"/>
    <s v="0000000"/>
    <n v="2015"/>
    <x v="4"/>
    <x v="191"/>
    <n v="0"/>
    <n v="0"/>
    <n v="0"/>
    <n v="0"/>
    <n v="0"/>
    <s v="N/A"/>
    <n v="3750"/>
    <n v="-3750"/>
    <n v="0"/>
    <n v="0"/>
    <n v="0"/>
    <n v="0"/>
    <n v="0"/>
    <n v="0"/>
    <n v="0"/>
    <n v="0"/>
    <n v="0"/>
    <n v="0"/>
    <n v="0"/>
    <s v="HOUSING OPPORTUNITY FUND"/>
    <s v="HOF OPER YWC DOWNTOWN EMG CH14"/>
    <s v="CONSLDTD ST HMLSS BLK GRN"/>
    <s v="Default"/>
  </r>
  <r>
    <x v="1"/>
    <s v="1122586"/>
    <s v="351120"/>
    <x v="112"/>
    <s v="5595000"/>
    <n v="2015"/>
    <x v="3"/>
    <x v="112"/>
    <n v="0"/>
    <n v="0"/>
    <n v="0"/>
    <n v="0"/>
    <n v="0"/>
    <s v="N/A"/>
    <n v="0"/>
    <n v="0"/>
    <n v="0"/>
    <n v="0"/>
    <n v="0"/>
    <n v="0"/>
    <n v="0"/>
    <n v="0"/>
    <n v="0"/>
    <n v="0"/>
    <n v="0"/>
    <n v="0"/>
    <n v="0"/>
    <s v="HOUSING OPPORTUNITY FUND"/>
    <s v="HOF OPER YWC DOWNTOWN EMG CH14"/>
    <s v="CONSLDTD ST HMLSS BLK GRN"/>
    <s v="FACILITIES MAINTENANCE AND OPERATIONS"/>
  </r>
  <r>
    <x v="1"/>
    <s v="1122587"/>
    <s v="000000"/>
    <x v="6"/>
    <s v="0000000"/>
    <n v="2015"/>
    <x v="0"/>
    <x v="6"/>
    <n v="0"/>
    <n v="0"/>
    <n v="-8044.16"/>
    <n v="0"/>
    <n v="8044.16"/>
    <s v="N/A"/>
    <n v="0"/>
    <n v="-8044.16"/>
    <n v="0"/>
    <n v="0"/>
    <n v="0"/>
    <n v="0"/>
    <n v="0"/>
    <n v="0"/>
    <n v="0"/>
    <n v="0"/>
    <n v="0"/>
    <n v="0"/>
    <n v="0"/>
    <s v="HOUSING OPPORTUNITY FUND"/>
    <s v="HOF OPER FSA RRHF PILOT CH14SH"/>
    <s v="DEFAULT"/>
    <s v="Default"/>
  </r>
  <r>
    <x v="1"/>
    <s v="1122587"/>
    <s v="000000"/>
    <x v="9"/>
    <s v="0000000"/>
    <n v="2015"/>
    <x v="0"/>
    <x v="9"/>
    <n v="0"/>
    <n v="0"/>
    <n v="0"/>
    <n v="0"/>
    <n v="0"/>
    <s v="N/A"/>
    <n v="0"/>
    <n v="0"/>
    <n v="0"/>
    <n v="0"/>
    <n v="0"/>
    <n v="0"/>
    <n v="0"/>
    <n v="0"/>
    <n v="0"/>
    <n v="0"/>
    <n v="0"/>
    <n v="0"/>
    <n v="0"/>
    <s v="HOUSING OPPORTUNITY FUND"/>
    <s v="HOF OPER FSA RRHF PILOT CH14SH"/>
    <s v="DEFAULT"/>
    <s v="Default"/>
  </r>
  <r>
    <x v="1"/>
    <s v="1122587"/>
    <s v="000000"/>
    <x v="29"/>
    <s v="0000000"/>
    <n v="2015"/>
    <x v="1"/>
    <x v="29"/>
    <n v="0"/>
    <n v="0"/>
    <n v="0"/>
    <n v="0"/>
    <n v="0"/>
    <s v="N/A"/>
    <n v="0"/>
    <n v="0"/>
    <n v="0"/>
    <n v="0"/>
    <n v="0"/>
    <n v="0"/>
    <n v="0"/>
    <n v="0"/>
    <n v="0"/>
    <n v="0"/>
    <n v="0"/>
    <n v="0"/>
    <n v="0"/>
    <s v="HOUSING OPPORTUNITY FUND"/>
    <s v="HOF OPER FSA RRHF PILOT CH14SH"/>
    <s v="DEFAULT"/>
    <s v="Default"/>
  </r>
  <r>
    <x v="1"/>
    <s v="1122587"/>
    <s v="351120"/>
    <x v="192"/>
    <s v="0000000"/>
    <n v="2015"/>
    <x v="4"/>
    <x v="191"/>
    <n v="0"/>
    <n v="0"/>
    <n v="0"/>
    <n v="0"/>
    <n v="0"/>
    <s v="N/A"/>
    <n v="0"/>
    <n v="0"/>
    <n v="0"/>
    <n v="0"/>
    <n v="0"/>
    <n v="0"/>
    <n v="0"/>
    <n v="0"/>
    <n v="0"/>
    <n v="0"/>
    <n v="0"/>
    <n v="0"/>
    <n v="0"/>
    <s v="HOUSING OPPORTUNITY FUND"/>
    <s v="HOF OPER FSA RRHF PILOT CH14SH"/>
    <s v="CONSLDTD ST HMLSS BLK GRN"/>
    <s v="Default"/>
  </r>
  <r>
    <x v="1"/>
    <s v="1122587"/>
    <s v="351120"/>
    <x v="112"/>
    <s v="5595000"/>
    <n v="2015"/>
    <x v="3"/>
    <x v="112"/>
    <n v="0"/>
    <n v="0"/>
    <n v="-40351.590000000004"/>
    <n v="0"/>
    <n v="40351.590000000004"/>
    <s v="N/A"/>
    <n v="-40351.590000000004"/>
    <n v="0"/>
    <n v="0"/>
    <n v="0"/>
    <n v="0"/>
    <n v="0"/>
    <n v="0"/>
    <n v="0"/>
    <n v="0"/>
    <n v="0"/>
    <n v="0"/>
    <n v="0"/>
    <n v="0"/>
    <s v="HOUSING OPPORTUNITY FUND"/>
    <s v="HOF OPER FSA RRHF PILOT CH14SH"/>
    <s v="CONSLDTD ST HMLSS BLK GRN"/>
    <s v="FACILITIES MAINTENANCE AND OPERATIONS"/>
  </r>
  <r>
    <x v="1"/>
    <s v="1122588"/>
    <s v="000000"/>
    <x v="6"/>
    <s v="0000000"/>
    <n v="2015"/>
    <x v="0"/>
    <x v="6"/>
    <n v="0"/>
    <n v="0"/>
    <n v="-12527.16"/>
    <n v="0"/>
    <n v="12527.16"/>
    <s v="N/A"/>
    <n v="0"/>
    <n v="-12527.16"/>
    <n v="0"/>
    <n v="0"/>
    <n v="0"/>
    <n v="0"/>
    <n v="0"/>
    <n v="0"/>
    <n v="0"/>
    <n v="0"/>
    <n v="0"/>
    <n v="0"/>
    <n v="0"/>
    <s v="HOUSING OPPORTUNITY FUND"/>
    <s v="HOF OPER SGO RRHF CH14RT"/>
    <s v="DEFAULT"/>
    <s v="Default"/>
  </r>
  <r>
    <x v="1"/>
    <s v="1122588"/>
    <s v="000000"/>
    <x v="9"/>
    <s v="0000000"/>
    <n v="2015"/>
    <x v="0"/>
    <x v="9"/>
    <n v="0"/>
    <n v="0"/>
    <n v="0"/>
    <n v="0"/>
    <n v="0"/>
    <s v="N/A"/>
    <n v="0"/>
    <n v="0"/>
    <n v="0"/>
    <n v="0"/>
    <n v="0"/>
    <n v="0"/>
    <n v="0"/>
    <n v="0"/>
    <n v="0"/>
    <n v="0"/>
    <n v="0"/>
    <n v="0"/>
    <n v="0"/>
    <s v="HOUSING OPPORTUNITY FUND"/>
    <s v="HOF OPER SGO RRHF CH14RT"/>
    <s v="DEFAULT"/>
    <s v="Default"/>
  </r>
  <r>
    <x v="1"/>
    <s v="1122588"/>
    <s v="000000"/>
    <x v="29"/>
    <s v="0000000"/>
    <n v="2015"/>
    <x v="1"/>
    <x v="29"/>
    <n v="0"/>
    <n v="0"/>
    <n v="0"/>
    <n v="0"/>
    <n v="0"/>
    <s v="N/A"/>
    <n v="0"/>
    <n v="0"/>
    <n v="0"/>
    <n v="0"/>
    <n v="0"/>
    <n v="0"/>
    <n v="0"/>
    <n v="0"/>
    <n v="0"/>
    <n v="0"/>
    <n v="0"/>
    <n v="0"/>
    <n v="0"/>
    <s v="HOUSING OPPORTUNITY FUND"/>
    <s v="HOF OPER SGO RRHF CH14RT"/>
    <s v="DEFAULT"/>
    <s v="Default"/>
  </r>
  <r>
    <x v="1"/>
    <s v="1122588"/>
    <s v="351120"/>
    <x v="192"/>
    <s v="0000000"/>
    <n v="2015"/>
    <x v="4"/>
    <x v="191"/>
    <n v="0"/>
    <n v="0"/>
    <n v="0"/>
    <n v="0"/>
    <n v="0"/>
    <s v="N/A"/>
    <n v="0"/>
    <n v="0"/>
    <n v="0"/>
    <n v="0"/>
    <n v="0"/>
    <n v="0"/>
    <n v="0"/>
    <n v="0"/>
    <n v="0"/>
    <n v="0"/>
    <n v="0"/>
    <n v="0"/>
    <n v="0"/>
    <s v="HOUSING OPPORTUNITY FUND"/>
    <s v="HOF OPER SGO RRHF CH14RT"/>
    <s v="CONSLDTD ST HMLSS BLK GRN"/>
    <s v="Default"/>
  </r>
  <r>
    <x v="1"/>
    <s v="1122588"/>
    <s v="351120"/>
    <x v="112"/>
    <s v="5595000"/>
    <n v="2015"/>
    <x v="3"/>
    <x v="112"/>
    <n v="0"/>
    <n v="0"/>
    <n v="-85289.56"/>
    <n v="0"/>
    <n v="85289.56"/>
    <s v="N/A"/>
    <n v="-85289.56"/>
    <n v="0"/>
    <n v="0"/>
    <n v="0"/>
    <n v="0"/>
    <n v="0"/>
    <n v="0"/>
    <n v="0"/>
    <n v="0"/>
    <n v="0"/>
    <n v="0"/>
    <n v="0"/>
    <n v="0"/>
    <s v="HOUSING OPPORTUNITY FUND"/>
    <s v="HOF OPER SGO RRHF CH14RT"/>
    <s v="CONSLDTD ST HMLSS BLK GRN"/>
    <s v="FACILITIES MAINTENANCE AND OPERATIONS"/>
  </r>
  <r>
    <x v="1"/>
    <s v="1122589"/>
    <s v="000000"/>
    <x v="6"/>
    <s v="0000000"/>
    <n v="2015"/>
    <x v="0"/>
    <x v="6"/>
    <n v="0"/>
    <n v="0"/>
    <n v="0"/>
    <n v="0"/>
    <n v="0"/>
    <s v="N/A"/>
    <n v="0"/>
    <n v="0"/>
    <n v="0"/>
    <n v="0"/>
    <n v="0"/>
    <n v="0"/>
    <n v="0"/>
    <n v="0"/>
    <n v="0"/>
    <n v="0"/>
    <n v="0"/>
    <n v="0"/>
    <n v="0"/>
    <s v="HOUSING OPPORTUNITY FUND"/>
    <s v="HOF OPER YWC RRHF Pilot CH14SH"/>
    <s v="DEFAULT"/>
    <s v="Default"/>
  </r>
  <r>
    <x v="1"/>
    <s v="1122589"/>
    <s v="000000"/>
    <x v="9"/>
    <s v="0000000"/>
    <n v="2015"/>
    <x v="0"/>
    <x v="9"/>
    <n v="0"/>
    <n v="0"/>
    <n v="0"/>
    <n v="0"/>
    <n v="0"/>
    <s v="N/A"/>
    <n v="0"/>
    <n v="0"/>
    <n v="0"/>
    <n v="0"/>
    <n v="0"/>
    <n v="0"/>
    <n v="0"/>
    <n v="0"/>
    <n v="0"/>
    <n v="0"/>
    <n v="0"/>
    <n v="0"/>
    <n v="0"/>
    <s v="HOUSING OPPORTUNITY FUND"/>
    <s v="HOF OPER YWC RRHF Pilot CH14SH"/>
    <s v="DEFAULT"/>
    <s v="Default"/>
  </r>
  <r>
    <x v="1"/>
    <s v="1122589"/>
    <s v="000000"/>
    <x v="29"/>
    <s v="0000000"/>
    <n v="2015"/>
    <x v="1"/>
    <x v="29"/>
    <n v="0"/>
    <n v="0"/>
    <n v="0"/>
    <n v="0"/>
    <n v="0"/>
    <s v="N/A"/>
    <n v="0"/>
    <n v="0"/>
    <n v="0"/>
    <n v="0"/>
    <n v="0"/>
    <n v="0"/>
    <n v="0"/>
    <n v="0"/>
    <n v="0"/>
    <n v="0"/>
    <n v="0"/>
    <n v="0"/>
    <n v="0"/>
    <s v="HOUSING OPPORTUNITY FUND"/>
    <s v="HOF OPER YWC RRHF Pilot CH14SH"/>
    <s v="DEFAULT"/>
    <s v="Default"/>
  </r>
  <r>
    <x v="1"/>
    <s v="1122589"/>
    <s v="351120"/>
    <x v="192"/>
    <s v="0000000"/>
    <n v="2015"/>
    <x v="4"/>
    <x v="191"/>
    <n v="0"/>
    <n v="0"/>
    <n v="0"/>
    <n v="0"/>
    <n v="0"/>
    <s v="N/A"/>
    <n v="0"/>
    <n v="0"/>
    <n v="0"/>
    <n v="0"/>
    <n v="0"/>
    <n v="0"/>
    <n v="0"/>
    <n v="0"/>
    <n v="0"/>
    <n v="0"/>
    <n v="0"/>
    <n v="0"/>
    <n v="0"/>
    <s v="HOUSING OPPORTUNITY FUND"/>
    <s v="HOF OPER YWC RRHF Pilot CH14SH"/>
    <s v="CONSLDTD ST HMLSS BLK GRN"/>
    <s v="Default"/>
  </r>
  <r>
    <x v="1"/>
    <s v="1122589"/>
    <s v="351120"/>
    <x v="112"/>
    <s v="5595000"/>
    <n v="2015"/>
    <x v="3"/>
    <x v="112"/>
    <n v="0"/>
    <n v="0"/>
    <n v="-107649.72"/>
    <n v="0"/>
    <n v="107649.72"/>
    <s v="N/A"/>
    <n v="0"/>
    <n v="-107649.72"/>
    <n v="0"/>
    <n v="0"/>
    <n v="0"/>
    <n v="0"/>
    <n v="0"/>
    <n v="0"/>
    <n v="0"/>
    <n v="0"/>
    <n v="0"/>
    <n v="0"/>
    <n v="0"/>
    <s v="HOUSING OPPORTUNITY FUND"/>
    <s v="HOF OPER YWC RRHF Pilot CH14SH"/>
    <s v="CONSLDTD ST HMLSS BLK GRN"/>
    <s v="FACILITIES MAINTENANCE AND OPERATIONS"/>
  </r>
  <r>
    <x v="1"/>
    <s v="1122590"/>
    <s v="000000"/>
    <x v="6"/>
    <s v="0000000"/>
    <n v="2015"/>
    <x v="0"/>
    <x v="6"/>
    <n v="0"/>
    <n v="0"/>
    <n v="0"/>
    <n v="0"/>
    <n v="0"/>
    <s v="N/A"/>
    <n v="0"/>
    <n v="0"/>
    <n v="0"/>
    <n v="0"/>
    <n v="0"/>
    <n v="0"/>
    <n v="0"/>
    <n v="0"/>
    <n v="0"/>
    <n v="0"/>
    <n v="0"/>
    <n v="0"/>
    <n v="0"/>
    <s v="HOUSING OPPORTUNITY FUND"/>
    <s v="HOF OPER CPC WILLOWS CH14TF"/>
    <s v="DEFAULT"/>
    <s v="Default"/>
  </r>
  <r>
    <x v="1"/>
    <s v="1122590"/>
    <s v="000000"/>
    <x v="9"/>
    <s v="0000000"/>
    <n v="2015"/>
    <x v="0"/>
    <x v="9"/>
    <n v="0"/>
    <n v="0"/>
    <n v="-7500"/>
    <n v="0"/>
    <n v="7500"/>
    <s v="N/A"/>
    <n v="-7500"/>
    <n v="0"/>
    <n v="7500"/>
    <n v="-7500"/>
    <n v="0"/>
    <n v="0"/>
    <n v="0"/>
    <n v="0"/>
    <n v="0"/>
    <n v="0"/>
    <n v="0"/>
    <n v="0"/>
    <n v="0"/>
    <s v="HOUSING OPPORTUNITY FUND"/>
    <s v="HOF OPER CPC WILLOWS CH14TF"/>
    <s v="DEFAULT"/>
    <s v="Default"/>
  </r>
  <r>
    <x v="1"/>
    <s v="1122590"/>
    <s v="000000"/>
    <x v="29"/>
    <s v="0000000"/>
    <n v="2015"/>
    <x v="1"/>
    <x v="29"/>
    <n v="0"/>
    <n v="0"/>
    <n v="0"/>
    <n v="0"/>
    <n v="0"/>
    <s v="N/A"/>
    <n v="0"/>
    <n v="0"/>
    <n v="0"/>
    <n v="0"/>
    <n v="0"/>
    <n v="0"/>
    <n v="0"/>
    <n v="0"/>
    <n v="0"/>
    <n v="0"/>
    <n v="0"/>
    <n v="0"/>
    <n v="0"/>
    <s v="HOUSING OPPORTUNITY FUND"/>
    <s v="HOF OPER CPC WILLOWS CH14TF"/>
    <s v="DEFAULT"/>
    <s v="Default"/>
  </r>
  <r>
    <x v="1"/>
    <s v="1122590"/>
    <s v="351120"/>
    <x v="192"/>
    <s v="0000000"/>
    <n v="2015"/>
    <x v="4"/>
    <x v="191"/>
    <n v="0"/>
    <n v="0"/>
    <n v="0"/>
    <n v="0"/>
    <n v="0"/>
    <s v="N/A"/>
    <n v="7500"/>
    <n v="0"/>
    <n v="-7500"/>
    <n v="0"/>
    <n v="0"/>
    <n v="0"/>
    <n v="0"/>
    <n v="0"/>
    <n v="0"/>
    <n v="0"/>
    <n v="0"/>
    <n v="0"/>
    <n v="0"/>
    <s v="HOUSING OPPORTUNITY FUND"/>
    <s v="HOF OPER CPC WILLOWS CH14TF"/>
    <s v="CONSLDTD ST HMLSS BLK GRN"/>
    <s v="Default"/>
  </r>
  <r>
    <x v="1"/>
    <s v="1122590"/>
    <s v="351120"/>
    <x v="112"/>
    <s v="5595000"/>
    <n v="2015"/>
    <x v="3"/>
    <x v="112"/>
    <n v="0"/>
    <n v="0"/>
    <n v="0"/>
    <n v="0"/>
    <n v="0"/>
    <s v="N/A"/>
    <n v="0"/>
    <n v="0"/>
    <n v="0"/>
    <n v="0"/>
    <n v="0"/>
    <n v="0"/>
    <n v="0"/>
    <n v="0"/>
    <n v="0"/>
    <n v="0"/>
    <n v="0"/>
    <n v="0"/>
    <n v="0"/>
    <s v="HOUSING OPPORTUNITY FUND"/>
    <s v="HOF OPER CPC WILLOWS CH14TF"/>
    <s v="CONSLDTD ST HMLSS BLK GRN"/>
    <s v="FACILITIES MAINTENANCE AND OPERATIONS"/>
  </r>
  <r>
    <x v="1"/>
    <s v="1122591"/>
    <s v="351021"/>
    <x v="112"/>
    <s v="5595000"/>
    <n v="2015"/>
    <x v="3"/>
    <x v="112"/>
    <n v="0"/>
    <n v="0"/>
    <n v="0"/>
    <n v="0"/>
    <n v="0"/>
    <s v="N/A"/>
    <n v="0"/>
    <n v="0"/>
    <n v="0"/>
    <n v="0"/>
    <n v="0"/>
    <n v="0"/>
    <n v="0"/>
    <n v="0"/>
    <n v="0"/>
    <n v="0"/>
    <n v="0"/>
    <n v="0"/>
    <n v="0"/>
    <s v="HOUSING OPPORTUNITY FUND"/>
    <s v="DCHS HOF CCS Aloha Inn RH14TF"/>
    <s v="RA HP HSG OPRATNS AND MAINT"/>
    <s v="FACILITIES MAINTENANCE AND OPERATIONS"/>
  </r>
  <r>
    <x v="1"/>
    <s v="1122592"/>
    <s v="351021"/>
    <x v="112"/>
    <s v="5595000"/>
    <n v="2015"/>
    <x v="3"/>
    <x v="112"/>
    <n v="0"/>
    <n v="0"/>
    <n v="0"/>
    <n v="0"/>
    <n v="0"/>
    <s v="N/A"/>
    <n v="0"/>
    <n v="0"/>
    <n v="0"/>
    <n v="0"/>
    <n v="0"/>
    <n v="0"/>
    <n v="0"/>
    <n v="0"/>
    <n v="0"/>
    <n v="0"/>
    <n v="0"/>
    <n v="0"/>
    <n v="0"/>
    <s v="HOUSING OPPORTUNITY FUND"/>
    <s v="DCHS HOF CCS HOME ARISE RH14SH"/>
    <s v="RA HP HSG OPRATNS AND MAINT"/>
    <s v="FACILITIES MAINTENANCE AND OPERATIONS"/>
  </r>
  <r>
    <x v="1"/>
    <s v="1122593"/>
    <s v="351021"/>
    <x v="112"/>
    <s v="5595000"/>
    <n v="2015"/>
    <x v="3"/>
    <x v="112"/>
    <n v="0"/>
    <n v="0"/>
    <n v="0"/>
    <n v="0"/>
    <n v="0"/>
    <s v="N/A"/>
    <n v="0"/>
    <n v="0"/>
    <n v="0"/>
    <n v="0"/>
    <n v="0"/>
    <n v="0"/>
    <n v="0"/>
    <n v="0"/>
    <n v="0"/>
    <n v="0"/>
    <n v="0"/>
    <n v="0"/>
    <n v="0"/>
    <s v="HOUSING OPPORTUNITY FUND"/>
    <s v="DCHS HOF CCS Kathrn Rita RH14"/>
    <s v="RA HP HSG OPRATNS AND MAINT"/>
    <s v="FACILITIES MAINTENANCE AND OPERATIONS"/>
  </r>
  <r>
    <x v="1"/>
    <s v="1122594"/>
    <s v="351021"/>
    <x v="112"/>
    <s v="5595000"/>
    <n v="2015"/>
    <x v="3"/>
    <x v="112"/>
    <n v="0"/>
    <n v="0"/>
    <n v="0"/>
    <n v="0"/>
    <n v="0"/>
    <s v="N/A"/>
    <n v="0"/>
    <n v="0"/>
    <n v="0"/>
    <n v="0"/>
    <n v="0"/>
    <n v="0"/>
    <n v="0"/>
    <n v="0"/>
    <n v="0"/>
    <n v="0"/>
    <n v="0"/>
    <n v="0"/>
    <n v="0"/>
    <s v="HOUSING OPPORTUNITY FUND"/>
    <s v="DCHS HOF CCS St Mrtn Prs RH14"/>
    <s v="RA HP HSG OPRATNS AND MAINT"/>
    <s v="FACILITIES MAINTENANCE AND OPERATIONS"/>
  </r>
  <r>
    <x v="1"/>
    <s v="1122595"/>
    <s v="351021"/>
    <x v="112"/>
    <s v="5595000"/>
    <n v="2015"/>
    <x v="3"/>
    <x v="112"/>
    <n v="0"/>
    <n v="0"/>
    <n v="0"/>
    <n v="0"/>
    <n v="0"/>
    <s v="N/A"/>
    <n v="0"/>
    <n v="0"/>
    <n v="0"/>
    <n v="0"/>
    <n v="0"/>
    <n v="0"/>
    <n v="0"/>
    <n v="0"/>
    <n v="0"/>
    <n v="0"/>
    <n v="0"/>
    <n v="0"/>
    <n v="0"/>
    <s v="HOUSING OPPORTUNITY FUND"/>
    <s v="DCHS HOF CCO Pionr Sq Men RH14"/>
    <s v="RA HP HSG OPRATNS AND MAINT"/>
    <s v="FACILITIES MAINTENANCE AND OPERATIONS"/>
  </r>
  <r>
    <x v="1"/>
    <s v="1122596"/>
    <s v="351021"/>
    <x v="112"/>
    <s v="5595000"/>
    <n v="2015"/>
    <x v="3"/>
    <x v="112"/>
    <n v="0"/>
    <n v="0"/>
    <n v="0"/>
    <n v="0"/>
    <n v="0"/>
    <s v="N/A"/>
    <n v="0"/>
    <n v="0"/>
    <n v="0"/>
    <n v="0"/>
    <n v="0"/>
    <n v="0"/>
    <n v="0"/>
    <n v="0"/>
    <n v="0"/>
    <n v="0"/>
    <n v="0"/>
    <n v="0"/>
    <n v="0"/>
    <s v="HOUSING OPPORTUNITY FUND"/>
    <s v="DCHS HOF CCO Self-Managed RH14"/>
    <s v="RA HP HSG OPRATNS AND MAINT"/>
    <s v="FACILITIES MAINTENANCE AND OPERATIONS"/>
  </r>
  <r>
    <x v="1"/>
    <s v="1122597"/>
    <s v="351021"/>
    <x v="112"/>
    <s v="5595000"/>
    <n v="2015"/>
    <x v="3"/>
    <x v="112"/>
    <n v="0"/>
    <n v="0"/>
    <n v="0"/>
    <n v="0"/>
    <n v="0"/>
    <s v="N/A"/>
    <n v="0"/>
    <n v="0"/>
    <n v="0"/>
    <n v="0"/>
    <n v="0"/>
    <n v="0"/>
    <n v="0"/>
    <n v="0"/>
    <n v="0"/>
    <n v="0"/>
    <n v="0"/>
    <n v="0"/>
    <n v="0"/>
    <s v="HOUSING OPPORTUNITY FUND"/>
    <s v="DCHS HOF DES Krnr-Sctt Wm RH14"/>
    <s v="RA HP HSG OPRATNS AND MAINT"/>
    <s v="FACILITIES MAINTENANCE AND OPERATIONS"/>
  </r>
  <r>
    <x v="1"/>
    <s v="1122598"/>
    <s v="351021"/>
    <x v="112"/>
    <s v="5595000"/>
    <n v="2015"/>
    <x v="3"/>
    <x v="112"/>
    <n v="0"/>
    <n v="0"/>
    <n v="0"/>
    <n v="0"/>
    <n v="0"/>
    <s v="N/A"/>
    <n v="0"/>
    <n v="0"/>
    <n v="0"/>
    <n v="0"/>
    <n v="0"/>
    <n v="0"/>
    <n v="0"/>
    <n v="0"/>
    <n v="0"/>
    <n v="0"/>
    <n v="0"/>
    <n v="0"/>
    <n v="0"/>
    <s v="HOUSING OPPORTUNITY FUND"/>
    <s v="DCHS HOF DES Main Emg Shl RH14"/>
    <s v="RA HP HSG OPRATNS AND MAINT"/>
    <s v="FACILITIES MAINTENANCE AND OPERATIONS"/>
  </r>
  <r>
    <x v="1"/>
    <s v="1122599"/>
    <s v="351021"/>
    <x v="112"/>
    <s v="5595000"/>
    <n v="2015"/>
    <x v="3"/>
    <x v="112"/>
    <n v="0"/>
    <n v="0"/>
    <n v="0"/>
    <n v="0"/>
    <n v="0"/>
    <s v="N/A"/>
    <n v="0"/>
    <n v="0"/>
    <n v="0"/>
    <n v="0"/>
    <n v="0"/>
    <n v="0"/>
    <n v="0"/>
    <n v="0"/>
    <n v="0"/>
    <n v="0"/>
    <n v="0"/>
    <n v="0"/>
    <n v="0"/>
    <s v="HOUSING OPPORTUNITY FUND"/>
    <s v="DCHS HOF EGHm Ezb Grgr Hm RH14"/>
    <s v="RA HP HSG OPRATNS AND MAINT"/>
    <s v="FACILITIES MAINTENANCE AND OPERATIONS"/>
  </r>
  <r>
    <x v="1"/>
    <s v="1122600"/>
    <s v="351021"/>
    <x v="112"/>
    <s v="5595000"/>
    <n v="2015"/>
    <x v="3"/>
    <x v="112"/>
    <n v="0"/>
    <n v="0"/>
    <n v="0"/>
    <n v="0"/>
    <n v="0"/>
    <s v="N/A"/>
    <n v="0"/>
    <n v="0"/>
    <n v="0"/>
    <n v="0"/>
    <n v="0"/>
    <n v="0"/>
    <n v="0"/>
    <n v="0"/>
    <n v="0"/>
    <n v="0"/>
    <n v="0"/>
    <n v="0"/>
    <n v="0"/>
    <s v="HOUSING OPPORTUNITY FUND"/>
    <s v="DCHS HOF FUS Trans Hsg Pg RH14"/>
    <s v="RA HP HSG OPRATNS AND MAINT"/>
    <s v="FACILITIES MAINTENANCE AND OPERATIONS"/>
  </r>
  <r>
    <x v="1"/>
    <s v="1122601"/>
    <s v="351021"/>
    <x v="112"/>
    <s v="5595000"/>
    <n v="2015"/>
    <x v="3"/>
    <x v="112"/>
    <n v="0"/>
    <n v="0"/>
    <n v="0"/>
    <n v="0"/>
    <n v="0"/>
    <s v="N/A"/>
    <n v="0"/>
    <n v="0"/>
    <n v="0"/>
    <n v="0"/>
    <n v="0"/>
    <n v="0"/>
    <n v="0"/>
    <n v="0"/>
    <n v="0"/>
    <n v="0"/>
    <n v="0"/>
    <n v="0"/>
    <n v="0"/>
    <s v="HOUSING OPPORTUNITY FUND"/>
    <s v="DCHS HOF HPL Avondale Prk RH14"/>
    <s v="RA HP HSG OPRATNS AND MAINT"/>
    <s v="FACILITIES MAINTENANCE AND OPERATIONS"/>
  </r>
  <r>
    <x v="1"/>
    <s v="1122602"/>
    <s v="351021"/>
    <x v="112"/>
    <s v="5595000"/>
    <n v="2015"/>
    <x v="3"/>
    <x v="112"/>
    <n v="0"/>
    <n v="0"/>
    <n v="0"/>
    <n v="0"/>
    <n v="0"/>
    <s v="N/A"/>
    <n v="0"/>
    <n v="0"/>
    <n v="0"/>
    <n v="0"/>
    <n v="0"/>
    <n v="0"/>
    <n v="0"/>
    <n v="0"/>
    <n v="0"/>
    <n v="0"/>
    <n v="0"/>
    <n v="0"/>
    <n v="0"/>
    <s v="HOUSING OPPORTUNITY FUND"/>
    <s v="DCHS HOF HPL Hplnk Place RH14"/>
    <s v="RA HP HSG OPRATNS AND MAINT"/>
    <s v="FACILITIES MAINTENANCE AND OPERATIONS"/>
  </r>
  <r>
    <x v="1"/>
    <s v="1122603"/>
    <s v="351021"/>
    <x v="112"/>
    <s v="5595000"/>
    <n v="2015"/>
    <x v="3"/>
    <x v="112"/>
    <n v="0"/>
    <n v="0"/>
    <n v="-2660"/>
    <n v="0"/>
    <n v="2660"/>
    <s v="N/A"/>
    <n v="-9660"/>
    <n v="7000"/>
    <n v="0"/>
    <n v="0"/>
    <n v="0"/>
    <n v="0"/>
    <n v="0"/>
    <n v="0"/>
    <n v="0"/>
    <n v="0"/>
    <n v="0"/>
    <n v="0"/>
    <n v="0"/>
    <s v="HOUSING OPPORTUNITY FUND"/>
    <s v="DCHS HOF KYF Watson Manor RH14"/>
    <s v="RA HP HSG OPRATNS AND MAINT"/>
    <s v="FACILITIES MAINTENANCE AND OPERATIONS"/>
  </r>
  <r>
    <x v="1"/>
    <s v="1122604"/>
    <s v="351021"/>
    <x v="112"/>
    <s v="5595000"/>
    <n v="2015"/>
    <x v="3"/>
    <x v="112"/>
    <n v="0"/>
    <n v="0"/>
    <n v="0"/>
    <n v="0"/>
    <n v="0"/>
    <s v="N/A"/>
    <n v="0"/>
    <n v="0"/>
    <n v="0"/>
    <n v="0"/>
    <n v="0"/>
    <n v="0"/>
    <n v="0"/>
    <n v="0"/>
    <n v="0"/>
    <n v="0"/>
    <n v="0"/>
    <n v="0"/>
    <n v="0"/>
    <s v="HOUSING OPPORTUNITY FUND"/>
    <s v="DCHS HOF EDV My Friend's RH14"/>
    <s v="RA HP HSG OPRATNS AND MAINT"/>
    <s v="FACILITIES MAINTENANCE AND OPERATIONS"/>
  </r>
  <r>
    <x v="1"/>
    <s v="1122605"/>
    <s v="351021"/>
    <x v="112"/>
    <s v="5595000"/>
    <n v="2015"/>
    <x v="3"/>
    <x v="112"/>
    <n v="0"/>
    <n v="0"/>
    <n v="0"/>
    <n v="0"/>
    <n v="0"/>
    <s v="N/A"/>
    <n v="0"/>
    <n v="0"/>
    <n v="0"/>
    <n v="0"/>
    <n v="0"/>
    <n v="0"/>
    <n v="0"/>
    <n v="0"/>
    <n v="0"/>
    <n v="0"/>
    <n v="0"/>
    <n v="0"/>
    <n v="0"/>
    <s v="HOUSING OPPORTUNITY FUND"/>
    <s v="DCHS HOF EDV My Sisters RH14"/>
    <s v="RA HP HSG OPRATNS AND MAINT"/>
    <s v="FACILITIES MAINTENANCE AND OPERATIONS"/>
  </r>
  <r>
    <x v="1"/>
    <s v="1122606"/>
    <s v="351021"/>
    <x v="112"/>
    <s v="5595000"/>
    <n v="2015"/>
    <x v="3"/>
    <x v="112"/>
    <n v="0"/>
    <n v="0"/>
    <n v="0"/>
    <n v="0"/>
    <n v="0"/>
    <s v="N/A"/>
    <n v="0"/>
    <n v="0"/>
    <n v="0"/>
    <n v="0"/>
    <n v="0"/>
    <n v="0"/>
    <n v="0"/>
    <n v="0"/>
    <n v="0"/>
    <n v="0"/>
    <n v="0"/>
    <n v="0"/>
    <n v="0"/>
    <s v="HOUSING OPPORTUNITY FUND"/>
    <s v="DCHS HOF MSC Family Shltr ES14"/>
    <s v="RA HP HSG OPRATNS AND MAINT"/>
    <s v="FACILITIES MAINTENANCE AND OPERATIONS"/>
  </r>
  <r>
    <x v="1"/>
    <s v="1122607"/>
    <s v="351021"/>
    <x v="112"/>
    <s v="5595000"/>
    <n v="2015"/>
    <x v="3"/>
    <x v="112"/>
    <n v="0"/>
    <n v="0"/>
    <n v="0"/>
    <n v="0"/>
    <n v="0"/>
    <s v="N/A"/>
    <n v="0"/>
    <n v="0"/>
    <n v="0"/>
    <n v="0"/>
    <n v="0"/>
    <n v="0"/>
    <n v="0"/>
    <n v="0"/>
    <n v="0"/>
    <n v="0"/>
    <n v="0"/>
    <n v="0"/>
    <n v="0"/>
    <s v="HOUSING OPPORTUNITY FUND"/>
    <s v="DCHS HOF MSC Trans Hsg Pg RH14"/>
    <s v="RA HP HSG OPRATNS AND MAINT"/>
    <s v="FACILITIES MAINTENANCE AND OPERATIONS"/>
  </r>
  <r>
    <x v="1"/>
    <s v="1122608"/>
    <s v="351021"/>
    <x v="112"/>
    <s v="5595000"/>
    <n v="2015"/>
    <x v="3"/>
    <x v="112"/>
    <n v="0"/>
    <n v="0"/>
    <n v="0"/>
    <n v="0"/>
    <n v="0"/>
    <s v="N/A"/>
    <n v="0"/>
    <n v="0"/>
    <n v="0"/>
    <n v="0"/>
    <n v="0"/>
    <n v="0"/>
    <n v="0"/>
    <n v="0"/>
    <n v="0"/>
    <n v="0"/>
    <n v="0"/>
    <n v="0"/>
    <n v="0"/>
    <s v="HOUSING OPPORTUNITY FUND"/>
    <s v="DCHS HOF SGO Brdvw Shltr RH14S"/>
    <s v="RA HP HSG OPRATNS AND MAINT"/>
    <s v="FACILITIES MAINTENANCE AND OPERATIONS"/>
  </r>
  <r>
    <x v="1"/>
    <s v="1122609"/>
    <s v="351021"/>
    <x v="112"/>
    <s v="5595000"/>
    <n v="2015"/>
    <x v="3"/>
    <x v="112"/>
    <n v="0"/>
    <n v="0"/>
    <n v="0"/>
    <n v="0"/>
    <n v="0"/>
    <s v="N/A"/>
    <n v="0"/>
    <n v="0"/>
    <n v="0"/>
    <n v="0"/>
    <n v="0"/>
    <n v="0"/>
    <n v="0"/>
    <n v="0"/>
    <n v="0"/>
    <n v="0"/>
    <n v="0"/>
    <n v="0"/>
    <n v="0"/>
    <s v="HOUSING OPPORTUNITY FUND"/>
    <s v="DCHS HOF YCO Catlyst Strl RH14"/>
    <s v="RA HP HSG OPRATNS AND MAINT"/>
    <s v="FACILITIES MAINTENANCE AND OPERATIONS"/>
  </r>
  <r>
    <x v="1"/>
    <s v="1122610"/>
    <s v="351021"/>
    <x v="112"/>
    <s v="5595000"/>
    <n v="2015"/>
    <x v="3"/>
    <x v="112"/>
    <n v="0"/>
    <n v="0"/>
    <n v="-562"/>
    <n v="0"/>
    <n v="562"/>
    <s v="N/A"/>
    <n v="0"/>
    <n v="-562"/>
    <n v="0"/>
    <n v="0"/>
    <n v="0"/>
    <n v="0"/>
    <n v="0"/>
    <n v="0"/>
    <n v="0"/>
    <n v="0"/>
    <n v="0"/>
    <n v="0"/>
    <n v="0"/>
    <s v="HOUSING OPPORTUNITY FUND"/>
    <s v="DCHS HOF YCO ISIS Rvna Hs RH14"/>
    <s v="RA HP HSG OPRATNS AND MAINT"/>
    <s v="FACILITIES MAINTENANCE AND OPERATIONS"/>
  </r>
  <r>
    <x v="1"/>
    <s v="1122611"/>
    <s v="351021"/>
    <x v="112"/>
    <s v="5595000"/>
    <n v="2015"/>
    <x v="3"/>
    <x v="112"/>
    <n v="0"/>
    <n v="0"/>
    <n v="0"/>
    <n v="0"/>
    <n v="0"/>
    <s v="N/A"/>
    <n v="0"/>
    <n v="0"/>
    <n v="0"/>
    <n v="0"/>
    <n v="0"/>
    <n v="0"/>
    <n v="0"/>
    <n v="0"/>
    <n v="0"/>
    <n v="0"/>
    <n v="0"/>
    <n v="0"/>
    <n v="0"/>
    <s v="HOUSING OPPORTUNITY FUND"/>
    <s v="DCHS HOF YCO Passages RH14TF"/>
    <s v="RA HP HSG OPRATNS AND MAINT"/>
    <s v="FACILITIES MAINTENANCE AND OPERATIONS"/>
  </r>
  <r>
    <x v="1"/>
    <s v="1122612"/>
    <s v="351021"/>
    <x v="112"/>
    <s v="5595000"/>
    <n v="2015"/>
    <x v="3"/>
    <x v="112"/>
    <n v="0"/>
    <n v="0"/>
    <n v="0"/>
    <n v="0"/>
    <n v="0"/>
    <s v="N/A"/>
    <n v="0"/>
    <n v="0"/>
    <n v="0"/>
    <n v="0"/>
    <n v="0"/>
    <n v="0"/>
    <n v="0"/>
    <n v="0"/>
    <n v="0"/>
    <n v="0"/>
    <n v="0"/>
    <n v="0"/>
    <n v="0"/>
    <s v="HOUSING OPPORTUNITY FUND"/>
    <s v="DCHS HOF YWC Family Villg RH14"/>
    <s v="RA HP HSG OPRATNS AND MAINT"/>
    <s v="FACILITIES MAINTENANCE AND OPERATIONS"/>
  </r>
  <r>
    <x v="1"/>
    <s v="1122638"/>
    <s v="000000"/>
    <x v="6"/>
    <s v="0000000"/>
    <n v="2015"/>
    <x v="0"/>
    <x v="6"/>
    <n v="0"/>
    <n v="0"/>
    <n v="-5925"/>
    <n v="0"/>
    <n v="5925"/>
    <s v="N/A"/>
    <n v="0"/>
    <n v="-5925"/>
    <n v="0"/>
    <n v="0"/>
    <n v="0"/>
    <n v="0"/>
    <n v="0"/>
    <n v="0"/>
    <n v="0"/>
    <n v="0"/>
    <n v="0"/>
    <n v="0"/>
    <n v="0"/>
    <s v="HOUSING OPPORTUNITY FUND"/>
    <s v="HOF OPER SOPH Winter CH14SH"/>
    <s v="DEFAULT"/>
    <s v="Default"/>
  </r>
  <r>
    <x v="1"/>
    <s v="1122638"/>
    <s v="000000"/>
    <x v="9"/>
    <s v="0000000"/>
    <n v="2015"/>
    <x v="0"/>
    <x v="9"/>
    <n v="0"/>
    <n v="0"/>
    <n v="-5925"/>
    <n v="0"/>
    <n v="5925"/>
    <s v="N/A"/>
    <n v="-5925"/>
    <n v="0"/>
    <n v="0"/>
    <n v="0"/>
    <n v="0"/>
    <n v="0"/>
    <n v="0"/>
    <n v="0"/>
    <n v="0"/>
    <n v="0"/>
    <n v="0"/>
    <n v="0"/>
    <n v="0"/>
    <s v="HOUSING OPPORTUNITY FUND"/>
    <s v="HOF OPER SOPH Winter CH14SH"/>
    <s v="DEFAULT"/>
    <s v="Default"/>
  </r>
  <r>
    <x v="1"/>
    <s v="1122638"/>
    <s v="000000"/>
    <x v="29"/>
    <s v="0000000"/>
    <n v="2015"/>
    <x v="1"/>
    <x v="29"/>
    <n v="0"/>
    <n v="0"/>
    <n v="0"/>
    <n v="0"/>
    <n v="0"/>
    <s v="N/A"/>
    <n v="0"/>
    <n v="0"/>
    <n v="0"/>
    <n v="0"/>
    <n v="0"/>
    <n v="0"/>
    <n v="0"/>
    <n v="0"/>
    <n v="0"/>
    <n v="0"/>
    <n v="0"/>
    <n v="0"/>
    <n v="0"/>
    <s v="HOUSING OPPORTUNITY FUND"/>
    <s v="HOF OPER SOPH Winter CH14SH"/>
    <s v="DEFAULT"/>
    <s v="Default"/>
  </r>
  <r>
    <x v="1"/>
    <s v="1122638"/>
    <s v="351120"/>
    <x v="192"/>
    <s v="0000000"/>
    <n v="2015"/>
    <x v="4"/>
    <x v="191"/>
    <n v="0"/>
    <n v="0"/>
    <n v="11850"/>
    <n v="0"/>
    <n v="-11850"/>
    <s v="N/A"/>
    <n v="5925"/>
    <n v="0"/>
    <n v="0"/>
    <n v="0"/>
    <n v="0"/>
    <n v="0"/>
    <n v="0"/>
    <n v="0"/>
    <n v="0"/>
    <n v="0"/>
    <n v="5925"/>
    <n v="0"/>
    <n v="0"/>
    <s v="HOUSING OPPORTUNITY FUND"/>
    <s v="HOF OPER SOPH Winter CH14SH"/>
    <s v="CONSLDTD ST HMLSS BLK GRN"/>
    <s v="Default"/>
  </r>
  <r>
    <x v="1"/>
    <s v="1122638"/>
    <s v="351120"/>
    <x v="112"/>
    <s v="5595000"/>
    <n v="2015"/>
    <x v="3"/>
    <x v="112"/>
    <n v="0"/>
    <n v="0"/>
    <n v="0"/>
    <n v="0"/>
    <n v="0"/>
    <s v="N/A"/>
    <n v="0"/>
    <n v="0"/>
    <n v="0"/>
    <n v="0"/>
    <n v="0"/>
    <n v="0"/>
    <n v="0"/>
    <n v="0"/>
    <n v="0"/>
    <n v="0"/>
    <n v="0"/>
    <n v="0"/>
    <n v="0"/>
    <s v="HOUSING OPPORTUNITY FUND"/>
    <s v="HOF OPER SOPH Winter CH14SH"/>
    <s v="CONSLDTD ST HMLSS BLK GRN"/>
    <s v="FACILITIES MAINTENANCE AND OPERATIONS"/>
  </r>
  <r>
    <x v="1"/>
    <s v="1122683"/>
    <s v="000000"/>
    <x v="6"/>
    <s v="0000000"/>
    <n v="2015"/>
    <x v="0"/>
    <x v="6"/>
    <n v="0"/>
    <n v="0"/>
    <n v="0"/>
    <n v="0"/>
    <n v="0"/>
    <s v="N/A"/>
    <n v="0"/>
    <n v="0"/>
    <n v="0"/>
    <n v="0"/>
    <n v="0"/>
    <n v="0"/>
    <n v="0"/>
    <n v="0"/>
    <n v="0"/>
    <n v="0"/>
    <n v="0"/>
    <n v="0"/>
    <n v="0"/>
    <s v="HOUSING OPPORTUNITY FUND"/>
    <s v="HOF OPER ES HOSPITALITY HSG 13"/>
    <s v="DEFAULT"/>
    <s v="Default"/>
  </r>
  <r>
    <x v="1"/>
    <s v="1122683"/>
    <s v="000000"/>
    <x v="9"/>
    <s v="0000000"/>
    <n v="2015"/>
    <x v="0"/>
    <x v="9"/>
    <n v="0"/>
    <n v="0"/>
    <n v="0"/>
    <n v="0"/>
    <n v="0"/>
    <s v="N/A"/>
    <n v="0"/>
    <n v="0"/>
    <n v="0"/>
    <n v="0"/>
    <n v="0"/>
    <n v="0"/>
    <n v="0"/>
    <n v="0"/>
    <n v="0"/>
    <n v="0"/>
    <n v="0"/>
    <n v="0"/>
    <n v="0"/>
    <s v="HOUSING OPPORTUNITY FUND"/>
    <s v="HOF OPER ES HOSPITALITY HSG 13"/>
    <s v="DEFAULT"/>
    <s v="Default"/>
  </r>
  <r>
    <x v="1"/>
    <s v="1122683"/>
    <s v="000000"/>
    <x v="29"/>
    <s v="0000000"/>
    <n v="2015"/>
    <x v="1"/>
    <x v="29"/>
    <n v="0"/>
    <n v="0"/>
    <n v="0"/>
    <n v="0"/>
    <n v="0"/>
    <s v="N/A"/>
    <n v="0"/>
    <n v="0"/>
    <n v="0"/>
    <n v="0"/>
    <n v="0"/>
    <n v="0"/>
    <n v="0"/>
    <n v="0"/>
    <n v="0"/>
    <n v="0"/>
    <n v="0"/>
    <n v="0"/>
    <n v="0"/>
    <s v="HOUSING OPPORTUNITY FUND"/>
    <s v="HOF OPER ES HOSPITALITY HSG 13"/>
    <s v="DEFAULT"/>
    <s v="Default"/>
  </r>
  <r>
    <x v="1"/>
    <s v="1122683"/>
    <s v="351120"/>
    <x v="192"/>
    <s v="0000000"/>
    <n v="2015"/>
    <x v="4"/>
    <x v="191"/>
    <n v="0"/>
    <n v="0"/>
    <n v="0"/>
    <n v="0"/>
    <n v="0"/>
    <s v="N/A"/>
    <n v="0"/>
    <n v="0"/>
    <n v="0"/>
    <n v="0"/>
    <n v="0"/>
    <n v="0"/>
    <n v="0"/>
    <n v="0"/>
    <n v="0"/>
    <n v="0"/>
    <n v="0"/>
    <n v="0"/>
    <n v="0"/>
    <s v="HOUSING OPPORTUNITY FUND"/>
    <s v="HOF OPER ES HOSPITALITY HSG 13"/>
    <s v="CONSLDTD ST HMLSS BLK GRN"/>
    <s v="Default"/>
  </r>
  <r>
    <x v="1"/>
    <s v="1122683"/>
    <s v="351120"/>
    <x v="112"/>
    <s v="5595000"/>
    <n v="2015"/>
    <x v="3"/>
    <x v="112"/>
    <n v="0"/>
    <n v="0"/>
    <n v="0"/>
    <n v="0"/>
    <n v="0"/>
    <s v="N/A"/>
    <n v="0"/>
    <n v="0"/>
    <n v="0"/>
    <n v="0"/>
    <n v="0"/>
    <n v="0"/>
    <n v="0"/>
    <n v="0"/>
    <n v="0"/>
    <n v="0"/>
    <n v="0"/>
    <n v="0"/>
    <n v="0"/>
    <s v="HOUSING OPPORTUNITY FUND"/>
    <s v="HOF OPER ES HOSPITALITY HSG 13"/>
    <s v="CONSLDTD ST HMLSS BLK GRN"/>
    <s v="FACILITIES MAINTENANCE AND OPERATIONS"/>
  </r>
  <r>
    <x v="1"/>
    <s v="1122684"/>
    <s v="000000"/>
    <x v="6"/>
    <s v="0000000"/>
    <n v="2015"/>
    <x v="0"/>
    <x v="6"/>
    <n v="0"/>
    <n v="0"/>
    <n v="0"/>
    <n v="0"/>
    <n v="0"/>
    <s v="N/A"/>
    <n v="0"/>
    <n v="0"/>
    <n v="0"/>
    <n v="0"/>
    <n v="0"/>
    <n v="0"/>
    <n v="0"/>
    <n v="0"/>
    <n v="0"/>
    <n v="0"/>
    <n v="0"/>
    <n v="0"/>
    <n v="0"/>
    <s v="HOUSING OPPORTUNITY FUND"/>
    <s v="HOF OPER ES CCS HOME ARISE 13"/>
    <s v="DEFAULT"/>
    <s v="Default"/>
  </r>
  <r>
    <x v="1"/>
    <s v="1122684"/>
    <s v="000000"/>
    <x v="9"/>
    <s v="0000000"/>
    <n v="2015"/>
    <x v="0"/>
    <x v="9"/>
    <n v="0"/>
    <n v="0"/>
    <n v="-46000"/>
    <n v="0"/>
    <n v="46000"/>
    <s v="N/A"/>
    <n v="0"/>
    <n v="0"/>
    <n v="0"/>
    <n v="0"/>
    <n v="0"/>
    <n v="0"/>
    <n v="-46000"/>
    <n v="0"/>
    <n v="0"/>
    <n v="0"/>
    <n v="0"/>
    <n v="0"/>
    <n v="0"/>
    <s v="HOUSING OPPORTUNITY FUND"/>
    <s v="HOF OPER ES CCS HOME ARISE 13"/>
    <s v="DEFAULT"/>
    <s v="Default"/>
  </r>
  <r>
    <x v="1"/>
    <s v="1122684"/>
    <s v="000000"/>
    <x v="29"/>
    <s v="0000000"/>
    <n v="2015"/>
    <x v="1"/>
    <x v="29"/>
    <n v="0"/>
    <n v="0"/>
    <n v="46000"/>
    <n v="0"/>
    <n v="-46000"/>
    <s v="N/A"/>
    <n v="0"/>
    <n v="0"/>
    <n v="0"/>
    <n v="0"/>
    <n v="0"/>
    <n v="0"/>
    <n v="46000"/>
    <n v="0"/>
    <n v="0"/>
    <n v="0"/>
    <n v="0"/>
    <n v="0"/>
    <n v="0"/>
    <s v="HOUSING OPPORTUNITY FUND"/>
    <s v="HOF OPER ES CCS HOME ARISE 13"/>
    <s v="DEFAULT"/>
    <s v="Default"/>
  </r>
  <r>
    <x v="1"/>
    <s v="1122684"/>
    <s v="351120"/>
    <x v="192"/>
    <s v="0000000"/>
    <n v="2015"/>
    <x v="4"/>
    <x v="191"/>
    <n v="0"/>
    <n v="0"/>
    <n v="0"/>
    <n v="0"/>
    <n v="0"/>
    <s v="N/A"/>
    <n v="0"/>
    <n v="0"/>
    <n v="0"/>
    <n v="0"/>
    <n v="0"/>
    <n v="0"/>
    <n v="0"/>
    <n v="0"/>
    <n v="0"/>
    <n v="0"/>
    <n v="0"/>
    <n v="0"/>
    <n v="0"/>
    <s v="HOUSING OPPORTUNITY FUND"/>
    <s v="HOF OPER ES CCS HOME ARISE 13"/>
    <s v="CONSLDTD ST HMLSS BLK GRN"/>
    <s v="Default"/>
  </r>
  <r>
    <x v="1"/>
    <s v="1122684"/>
    <s v="351120"/>
    <x v="112"/>
    <s v="5595000"/>
    <n v="2015"/>
    <x v="3"/>
    <x v="112"/>
    <n v="0"/>
    <n v="0"/>
    <n v="0"/>
    <n v="0"/>
    <n v="0"/>
    <s v="N/A"/>
    <n v="0"/>
    <n v="0"/>
    <n v="0"/>
    <n v="0"/>
    <n v="0"/>
    <n v="0"/>
    <n v="0"/>
    <n v="0"/>
    <n v="0"/>
    <n v="0"/>
    <n v="0"/>
    <n v="0"/>
    <n v="0"/>
    <s v="HOUSING OPPORTUNITY FUND"/>
    <s v="HOF OPER ES CCS HOME ARISE 13"/>
    <s v="CONSLDTD ST HMLSS BLK GRN"/>
    <s v="FACILITIES MAINTENANCE AND OPERATIONS"/>
  </r>
  <r>
    <x v="1"/>
    <s v="1122685"/>
    <s v="000000"/>
    <x v="6"/>
    <s v="0000000"/>
    <n v="2015"/>
    <x v="0"/>
    <x v="6"/>
    <n v="0"/>
    <n v="0"/>
    <n v="0"/>
    <n v="0"/>
    <n v="0"/>
    <s v="N/A"/>
    <n v="0"/>
    <n v="0"/>
    <n v="0"/>
    <n v="0"/>
    <n v="0"/>
    <n v="0"/>
    <n v="0"/>
    <n v="0"/>
    <n v="0"/>
    <n v="0"/>
    <n v="0"/>
    <n v="0"/>
    <n v="0"/>
    <s v="HOUSING OPPORTUNITY FUND"/>
    <s v="HOF OPER ES FOY YOUTH HAVEN13"/>
    <s v="DEFAULT"/>
    <s v="Default"/>
  </r>
  <r>
    <x v="1"/>
    <s v="1122685"/>
    <s v="000000"/>
    <x v="9"/>
    <s v="0000000"/>
    <n v="2015"/>
    <x v="0"/>
    <x v="9"/>
    <n v="0"/>
    <n v="0"/>
    <n v="0"/>
    <n v="0"/>
    <n v="0"/>
    <s v="N/A"/>
    <n v="0"/>
    <n v="0"/>
    <n v="0"/>
    <n v="0"/>
    <n v="0"/>
    <n v="0"/>
    <n v="0"/>
    <n v="0"/>
    <n v="0"/>
    <n v="0"/>
    <n v="0"/>
    <n v="0"/>
    <n v="0"/>
    <s v="HOUSING OPPORTUNITY FUND"/>
    <s v="HOF OPER ES FOY YOUTH HAVEN13"/>
    <s v="DEFAULT"/>
    <s v="Default"/>
  </r>
  <r>
    <x v="1"/>
    <s v="1122685"/>
    <s v="000000"/>
    <x v="29"/>
    <s v="0000000"/>
    <n v="2015"/>
    <x v="1"/>
    <x v="29"/>
    <n v="0"/>
    <n v="0"/>
    <n v="0"/>
    <n v="0"/>
    <n v="0"/>
    <s v="N/A"/>
    <n v="0"/>
    <n v="0"/>
    <n v="0"/>
    <n v="0"/>
    <n v="0"/>
    <n v="0"/>
    <n v="0"/>
    <n v="0"/>
    <n v="0"/>
    <n v="0"/>
    <n v="0"/>
    <n v="0"/>
    <n v="0"/>
    <s v="HOUSING OPPORTUNITY FUND"/>
    <s v="HOF OPER ES FOY YOUTH HAVEN13"/>
    <s v="DEFAULT"/>
    <s v="Default"/>
  </r>
  <r>
    <x v="1"/>
    <s v="1122685"/>
    <s v="351120"/>
    <x v="192"/>
    <s v="0000000"/>
    <n v="2015"/>
    <x v="4"/>
    <x v="191"/>
    <n v="0"/>
    <n v="0"/>
    <n v="0"/>
    <n v="0"/>
    <n v="0"/>
    <s v="N/A"/>
    <n v="0"/>
    <n v="0"/>
    <n v="0"/>
    <n v="0"/>
    <n v="0"/>
    <n v="0"/>
    <n v="0"/>
    <n v="0"/>
    <n v="0"/>
    <n v="0"/>
    <n v="0"/>
    <n v="0"/>
    <n v="0"/>
    <s v="HOUSING OPPORTUNITY FUND"/>
    <s v="HOF OPER ES FOY YOUTH HAVEN13"/>
    <s v="CONSLDTD ST HMLSS BLK GRN"/>
    <s v="Default"/>
  </r>
  <r>
    <x v="1"/>
    <s v="1122685"/>
    <s v="351120"/>
    <x v="112"/>
    <s v="5595000"/>
    <n v="2015"/>
    <x v="3"/>
    <x v="112"/>
    <n v="0"/>
    <n v="0"/>
    <n v="0"/>
    <n v="0"/>
    <n v="0"/>
    <s v="N/A"/>
    <n v="0"/>
    <n v="0"/>
    <n v="0"/>
    <n v="0"/>
    <n v="0"/>
    <n v="0"/>
    <n v="0"/>
    <n v="0"/>
    <n v="0"/>
    <n v="0"/>
    <n v="0"/>
    <n v="0"/>
    <n v="0"/>
    <s v="HOUSING OPPORTUNITY FUND"/>
    <s v="HOF OPER ES FOY YOUTH HAVEN13"/>
    <s v="CONSLDTD ST HMLSS BLK GRN"/>
    <s v="FACILITIES MAINTENANCE AND OPERATIONS"/>
  </r>
  <r>
    <x v="1"/>
    <s v="1122686"/>
    <s v="000000"/>
    <x v="6"/>
    <s v="0000000"/>
    <n v="2015"/>
    <x v="0"/>
    <x v="6"/>
    <n v="0"/>
    <n v="0"/>
    <n v="0"/>
    <n v="0"/>
    <n v="0"/>
    <s v="N/A"/>
    <n v="0"/>
    <n v="0"/>
    <n v="0"/>
    <n v="0"/>
    <n v="0"/>
    <n v="0"/>
    <n v="0"/>
    <n v="0"/>
    <n v="0"/>
    <n v="0"/>
    <n v="0"/>
    <n v="0"/>
    <n v="0"/>
    <s v="HOUSING OPPORTUNITY FUND"/>
    <s v="HOF OPER ES MSC SKC SHELTER 13"/>
    <s v="DEFAULT"/>
    <s v="Default"/>
  </r>
  <r>
    <x v="1"/>
    <s v="1122686"/>
    <s v="000000"/>
    <x v="9"/>
    <s v="0000000"/>
    <n v="2015"/>
    <x v="0"/>
    <x v="9"/>
    <n v="0"/>
    <n v="0"/>
    <n v="-10000"/>
    <n v="0"/>
    <n v="10000"/>
    <s v="N/A"/>
    <n v="0"/>
    <n v="0"/>
    <n v="0"/>
    <n v="0"/>
    <n v="0"/>
    <n v="0"/>
    <n v="-10000"/>
    <n v="0"/>
    <n v="0"/>
    <n v="0"/>
    <n v="0"/>
    <n v="0"/>
    <n v="0"/>
    <s v="HOUSING OPPORTUNITY FUND"/>
    <s v="HOF OPER ES MSC SKC SHELTER 13"/>
    <s v="DEFAULT"/>
    <s v="Default"/>
  </r>
  <r>
    <x v="1"/>
    <s v="1122686"/>
    <s v="000000"/>
    <x v="29"/>
    <s v="0000000"/>
    <n v="2015"/>
    <x v="1"/>
    <x v="29"/>
    <n v="0"/>
    <n v="0"/>
    <n v="10000"/>
    <n v="0"/>
    <n v="-10000"/>
    <s v="N/A"/>
    <n v="0"/>
    <n v="0"/>
    <n v="0"/>
    <n v="0"/>
    <n v="0"/>
    <n v="0"/>
    <n v="10000"/>
    <n v="0"/>
    <n v="0"/>
    <n v="0"/>
    <n v="0"/>
    <n v="0"/>
    <n v="0"/>
    <s v="HOUSING OPPORTUNITY FUND"/>
    <s v="HOF OPER ES MSC SKC SHELTER 13"/>
    <s v="DEFAULT"/>
    <s v="Default"/>
  </r>
  <r>
    <x v="1"/>
    <s v="1122686"/>
    <s v="351120"/>
    <x v="192"/>
    <s v="0000000"/>
    <n v="2015"/>
    <x v="4"/>
    <x v="191"/>
    <n v="0"/>
    <n v="0"/>
    <n v="0"/>
    <n v="0"/>
    <n v="0"/>
    <s v="N/A"/>
    <n v="0"/>
    <n v="0"/>
    <n v="0"/>
    <n v="0"/>
    <n v="0"/>
    <n v="0"/>
    <n v="0"/>
    <n v="0"/>
    <n v="0"/>
    <n v="0"/>
    <n v="0"/>
    <n v="0"/>
    <n v="0"/>
    <s v="HOUSING OPPORTUNITY FUND"/>
    <s v="HOF OPER ES MSC SKC SHELTER 13"/>
    <s v="CONSLDTD ST HMLSS BLK GRN"/>
    <s v="Default"/>
  </r>
  <r>
    <x v="1"/>
    <s v="1122686"/>
    <s v="351120"/>
    <x v="112"/>
    <s v="5595000"/>
    <n v="2015"/>
    <x v="3"/>
    <x v="112"/>
    <n v="0"/>
    <n v="0"/>
    <n v="0"/>
    <n v="0"/>
    <n v="0"/>
    <s v="N/A"/>
    <n v="0"/>
    <n v="0"/>
    <n v="0"/>
    <n v="0"/>
    <n v="0"/>
    <n v="0"/>
    <n v="0"/>
    <n v="0"/>
    <n v="0"/>
    <n v="0"/>
    <n v="0"/>
    <n v="0"/>
    <n v="0"/>
    <s v="HOUSING OPPORTUNITY FUND"/>
    <s v="HOF OPER ES MSC SKC SHELTER 13"/>
    <s v="CONSLDTD ST HMLSS BLK GRN"/>
    <s v="FACILITIES MAINTENANCE AND OPERATIONS"/>
  </r>
  <r>
    <x v="1"/>
    <s v="1122687"/>
    <s v="000000"/>
    <x v="6"/>
    <s v="0000000"/>
    <n v="2015"/>
    <x v="0"/>
    <x v="6"/>
    <n v="0"/>
    <n v="0"/>
    <n v="-1577.3400000000001"/>
    <n v="0"/>
    <n v="1577.3400000000001"/>
    <s v="N/A"/>
    <n v="0"/>
    <n v="0"/>
    <n v="0"/>
    <n v="0"/>
    <n v="0"/>
    <n v="0"/>
    <n v="-1577.3400000000001"/>
    <n v="0"/>
    <n v="0"/>
    <n v="0"/>
    <n v="0"/>
    <n v="0"/>
    <n v="0"/>
    <s v="HOUSING OPPORTUNITY FUND"/>
    <s v="HOF OPER SOC KC ADMIN 13"/>
    <s v="DEFAULT"/>
    <s v="Default"/>
  </r>
  <r>
    <x v="1"/>
    <s v="1122687"/>
    <s v="000000"/>
    <x v="9"/>
    <s v="0000000"/>
    <n v="2015"/>
    <x v="0"/>
    <x v="9"/>
    <n v="0"/>
    <n v="0"/>
    <n v="-84570.540000000008"/>
    <n v="0"/>
    <n v="84570.540000000008"/>
    <s v="N/A"/>
    <n v="0"/>
    <n v="0"/>
    <n v="0"/>
    <n v="0"/>
    <n v="0"/>
    <n v="0"/>
    <n v="-84570.540000000008"/>
    <n v="0"/>
    <n v="0"/>
    <n v="0"/>
    <n v="0"/>
    <n v="0"/>
    <n v="0"/>
    <s v="HOUSING OPPORTUNITY FUND"/>
    <s v="HOF OPER SOC KC ADMIN 13"/>
    <s v="DEFAULT"/>
    <s v="Default"/>
  </r>
  <r>
    <x v="1"/>
    <s v="1122687"/>
    <s v="000000"/>
    <x v="29"/>
    <s v="0000000"/>
    <n v="2015"/>
    <x v="1"/>
    <x v="29"/>
    <n v="0"/>
    <n v="0"/>
    <n v="84570.540000000008"/>
    <n v="0"/>
    <n v="-84570.540000000008"/>
    <s v="N/A"/>
    <n v="0"/>
    <n v="0"/>
    <n v="0"/>
    <n v="0"/>
    <n v="0"/>
    <n v="0"/>
    <n v="84570.540000000008"/>
    <n v="0"/>
    <n v="0"/>
    <n v="0"/>
    <n v="0"/>
    <n v="0"/>
    <n v="0"/>
    <s v="HOUSING OPPORTUNITY FUND"/>
    <s v="HOF OPER SOC KC ADMIN 13"/>
    <s v="DEFAULT"/>
    <s v="Default"/>
  </r>
  <r>
    <x v="1"/>
    <s v="1122687"/>
    <s v="351120"/>
    <x v="192"/>
    <s v="0000000"/>
    <n v="2015"/>
    <x v="4"/>
    <x v="191"/>
    <n v="0"/>
    <n v="0"/>
    <n v="1577.3400000000001"/>
    <n v="0"/>
    <n v="-1577.3400000000001"/>
    <s v="N/A"/>
    <n v="0"/>
    <n v="0"/>
    <n v="0"/>
    <n v="0"/>
    <n v="0"/>
    <n v="0"/>
    <n v="1577.3400000000001"/>
    <n v="0"/>
    <n v="0"/>
    <n v="0"/>
    <n v="0"/>
    <n v="0"/>
    <n v="0"/>
    <s v="HOUSING OPPORTUNITY FUND"/>
    <s v="HOF OPER SOC KC ADMIN 13"/>
    <s v="CONSLDTD ST HMLSS BLK GRN"/>
    <s v="Default"/>
  </r>
  <r>
    <x v="1"/>
    <s v="1122687"/>
    <s v="351120"/>
    <x v="38"/>
    <s v="5595000"/>
    <n v="2015"/>
    <x v="3"/>
    <x v="38"/>
    <n v="0"/>
    <n v="0"/>
    <n v="0"/>
    <n v="0"/>
    <n v="0"/>
    <s v="N/A"/>
    <n v="0"/>
    <n v="0"/>
    <n v="0"/>
    <n v="0"/>
    <n v="0"/>
    <n v="0"/>
    <n v="0"/>
    <n v="0"/>
    <n v="0"/>
    <n v="0"/>
    <n v="0"/>
    <n v="0"/>
    <n v="0"/>
    <s v="HOUSING OPPORTUNITY FUND"/>
    <s v="HOF OPER SOC KC ADMIN 13"/>
    <s v="CONSLDTD ST HMLSS BLK GRN"/>
    <s v="FACILITIES MAINTENANCE AND OPERATIONS"/>
  </r>
  <r>
    <x v="1"/>
    <s v="1122687"/>
    <s v="351120"/>
    <x v="70"/>
    <s v="5595000"/>
    <n v="2015"/>
    <x v="3"/>
    <x v="70"/>
    <n v="0"/>
    <n v="0"/>
    <n v="0"/>
    <n v="0"/>
    <n v="0"/>
    <s v="N/A"/>
    <n v="0"/>
    <n v="0"/>
    <n v="0"/>
    <n v="0"/>
    <n v="0"/>
    <n v="0"/>
    <n v="0"/>
    <n v="0"/>
    <n v="0"/>
    <n v="0"/>
    <n v="0"/>
    <n v="0"/>
    <n v="0"/>
    <s v="HOUSING OPPORTUNITY FUND"/>
    <s v="HOF OPER SOC KC ADMIN 13"/>
    <s v="CONSLDTD ST HMLSS BLK GRN"/>
    <s v="FACILITIES MAINTENANCE AND OPERATIONS"/>
  </r>
  <r>
    <x v="1"/>
    <s v="1122687"/>
    <s v="351120"/>
    <x v="71"/>
    <s v="5595000"/>
    <n v="2015"/>
    <x v="3"/>
    <x v="71"/>
    <n v="0"/>
    <n v="0"/>
    <n v="0"/>
    <n v="0"/>
    <n v="0"/>
    <s v="N/A"/>
    <n v="0"/>
    <n v="0"/>
    <n v="0"/>
    <n v="0"/>
    <n v="0"/>
    <n v="0"/>
    <n v="0"/>
    <n v="0"/>
    <n v="0"/>
    <n v="0"/>
    <n v="0"/>
    <n v="0"/>
    <n v="0"/>
    <s v="HOUSING OPPORTUNITY FUND"/>
    <s v="HOF OPER SOC KC ADMIN 13"/>
    <s v="CONSLDTD ST HMLSS BLK GRN"/>
    <s v="FACILITIES MAINTENANCE AND OPERATIONS"/>
  </r>
  <r>
    <x v="1"/>
    <s v="1122687"/>
    <s v="351120"/>
    <x v="72"/>
    <s v="5595000"/>
    <n v="2015"/>
    <x v="3"/>
    <x v="72"/>
    <n v="0"/>
    <n v="0"/>
    <n v="0"/>
    <n v="0"/>
    <n v="0"/>
    <s v="N/A"/>
    <n v="0"/>
    <n v="0"/>
    <n v="0"/>
    <n v="0"/>
    <n v="0"/>
    <n v="0"/>
    <n v="0"/>
    <n v="0"/>
    <n v="0"/>
    <n v="0"/>
    <n v="0"/>
    <n v="0"/>
    <n v="0"/>
    <s v="HOUSING OPPORTUNITY FUND"/>
    <s v="HOF OPER SOC KC ADMIN 13"/>
    <s v="CONSLDTD ST HMLSS BLK GRN"/>
    <s v="FACILITIES MAINTENANCE AND OPERATIONS"/>
  </r>
  <r>
    <x v="1"/>
    <s v="1122687"/>
    <s v="351120"/>
    <x v="36"/>
    <s v="5595000"/>
    <n v="2015"/>
    <x v="3"/>
    <x v="36"/>
    <n v="0"/>
    <n v="0"/>
    <n v="0"/>
    <n v="0"/>
    <n v="0"/>
    <s v="N/A"/>
    <n v="0"/>
    <n v="0"/>
    <n v="0"/>
    <n v="0"/>
    <n v="0"/>
    <n v="0"/>
    <n v="0"/>
    <n v="0"/>
    <n v="0"/>
    <n v="0"/>
    <n v="0"/>
    <n v="0"/>
    <n v="0"/>
    <s v="HOUSING OPPORTUNITY FUND"/>
    <s v="HOF OPER SOC KC ADMIN 13"/>
    <s v="CONSLDTD ST HMLSS BLK GRN"/>
    <s v="FACILITIES MAINTENANCE AND OPERATIONS"/>
  </r>
  <r>
    <x v="1"/>
    <s v="1122687"/>
    <s v="351120"/>
    <x v="110"/>
    <s v="5595000"/>
    <n v="2015"/>
    <x v="3"/>
    <x v="110"/>
    <n v="0"/>
    <n v="0"/>
    <n v="0"/>
    <n v="0"/>
    <n v="0"/>
    <s v="N/A"/>
    <n v="0"/>
    <n v="0"/>
    <n v="0"/>
    <n v="0"/>
    <n v="0"/>
    <n v="0"/>
    <n v="0"/>
    <n v="0"/>
    <n v="0"/>
    <n v="0"/>
    <n v="0"/>
    <n v="0"/>
    <n v="0"/>
    <s v="HOUSING OPPORTUNITY FUND"/>
    <s v="HOF OPER SOC KC ADMIN 13"/>
    <s v="CONSLDTD ST HMLSS BLK GRN"/>
    <s v="FACILITIES MAINTENANCE AND OPERATIONS"/>
  </r>
  <r>
    <x v="1"/>
    <s v="1122687"/>
    <s v="351120"/>
    <x v="53"/>
    <s v="5595000"/>
    <n v="2015"/>
    <x v="3"/>
    <x v="53"/>
    <n v="0"/>
    <n v="0"/>
    <n v="0"/>
    <n v="0"/>
    <n v="0"/>
    <s v="N/A"/>
    <n v="0"/>
    <n v="0"/>
    <n v="0"/>
    <n v="0"/>
    <n v="0"/>
    <n v="0"/>
    <n v="0"/>
    <n v="0"/>
    <n v="0"/>
    <n v="0"/>
    <n v="0"/>
    <n v="0"/>
    <n v="0"/>
    <s v="HOUSING OPPORTUNITY FUND"/>
    <s v="HOF OPER SOC KC ADMIN 13"/>
    <s v="CONSLDTD ST HMLSS BLK GRN"/>
    <s v="FACILITIES MAINTENANCE AND OPERATIONS"/>
  </r>
  <r>
    <x v="1"/>
    <s v="1122687"/>
    <s v="351120"/>
    <x v="54"/>
    <s v="5595000"/>
    <n v="2015"/>
    <x v="3"/>
    <x v="54"/>
    <n v="0"/>
    <n v="0"/>
    <n v="0"/>
    <n v="0"/>
    <n v="0"/>
    <s v="N/A"/>
    <n v="0"/>
    <n v="0"/>
    <n v="0"/>
    <n v="0"/>
    <n v="0"/>
    <n v="0"/>
    <n v="0"/>
    <n v="0"/>
    <n v="0"/>
    <n v="0"/>
    <n v="0"/>
    <n v="0"/>
    <n v="0"/>
    <s v="HOUSING OPPORTUNITY FUND"/>
    <s v="HOF OPER SOC KC ADMIN 13"/>
    <s v="CONSLDTD ST HMLSS BLK GRN"/>
    <s v="FACILITIES MAINTENANCE AND OPERATIONS"/>
  </r>
  <r>
    <x v="1"/>
    <s v="1123056"/>
    <s v="351022"/>
    <x v="112"/>
    <s v="5595000"/>
    <n v="2015"/>
    <x v="3"/>
    <x v="112"/>
    <n v="0"/>
    <n v="0"/>
    <n v="65430.080000000002"/>
    <n v="0"/>
    <n v="-65430.080000000002"/>
    <s v="N/A"/>
    <n v="-5539.11"/>
    <n v="0"/>
    <n v="0"/>
    <n v="39831.75"/>
    <n v="0"/>
    <n v="0"/>
    <n v="0"/>
    <n v="0"/>
    <n v="31137.440000000002"/>
    <n v="0"/>
    <n v="0"/>
    <n v="0"/>
    <n v="0"/>
    <s v="HOUSING OPPORTUNITY FUND"/>
    <s v="HOF OPER YY FAMILY &amp; YOUTH 14"/>
    <s v="HOMELESS HOUSING"/>
    <s v="FACILITIES MAINTENANCE AND OPERATIONS"/>
  </r>
  <r>
    <x v="1"/>
    <s v="1123058"/>
    <s v="351022"/>
    <x v="112"/>
    <s v="5595000"/>
    <n v="2015"/>
    <x v="3"/>
    <x v="112"/>
    <n v="0"/>
    <n v="0"/>
    <n v="114105.06"/>
    <n v="0"/>
    <n v="-114105.06"/>
    <s v="N/A"/>
    <n v="0"/>
    <n v="33802.410000000003"/>
    <n v="0"/>
    <n v="0"/>
    <n v="43239.44"/>
    <n v="0"/>
    <n v="0"/>
    <n v="26102.21"/>
    <n v="0"/>
    <n v="10961"/>
    <n v="0"/>
    <n v="0"/>
    <n v="0"/>
    <s v="HOUSING OPPORTUNITY FUND"/>
    <s v="HOF OPER YY HSG STABITY TEAM"/>
    <s v="HOMELESS HOUSING"/>
    <s v="FACILITIES MAINTENANCE AND OPERATIONS"/>
  </r>
  <r>
    <x v="1"/>
    <s v="1123068"/>
    <s v="000000"/>
    <x v="6"/>
    <s v="0000000"/>
    <n v="2015"/>
    <x v="0"/>
    <x v="6"/>
    <n v="0"/>
    <n v="0"/>
    <n v="0"/>
    <n v="0"/>
    <n v="0"/>
    <s v="N/A"/>
    <n v="0"/>
    <n v="0"/>
    <n v="0"/>
    <n v="0"/>
    <n v="0"/>
    <n v="0"/>
    <n v="0"/>
    <n v="310023.63"/>
    <n v="-310023.63"/>
    <n v="0"/>
    <n v="0"/>
    <n v="0"/>
    <n v="0"/>
    <s v="HOUSING OPPORTUNITY FUND"/>
    <s v=" HOF OPER VCCC PHOENIX RISING"/>
    <s v="DEFAULT"/>
    <s v="Default"/>
  </r>
  <r>
    <x v="1"/>
    <s v="1123068"/>
    <s v="000000"/>
    <x v="9"/>
    <s v="0000000"/>
    <n v="2015"/>
    <x v="0"/>
    <x v="9"/>
    <n v="0"/>
    <n v="0"/>
    <n v="0"/>
    <n v="0"/>
    <n v="0"/>
    <s v="N/A"/>
    <n v="0"/>
    <n v="0"/>
    <n v="0"/>
    <n v="0"/>
    <n v="0"/>
    <n v="0"/>
    <n v="0"/>
    <n v="0"/>
    <n v="0"/>
    <n v="0"/>
    <n v="0"/>
    <n v="0"/>
    <n v="0"/>
    <s v="HOUSING OPPORTUNITY FUND"/>
    <s v=" HOF OPER VCCC PHOENIX RISING"/>
    <s v="DEFAULT"/>
    <s v="Default"/>
  </r>
  <r>
    <x v="1"/>
    <s v="1123068"/>
    <s v="000000"/>
    <x v="29"/>
    <s v="0000000"/>
    <n v="2015"/>
    <x v="1"/>
    <x v="29"/>
    <n v="0"/>
    <n v="0"/>
    <n v="0"/>
    <n v="0"/>
    <n v="0"/>
    <s v="N/A"/>
    <n v="0"/>
    <n v="0"/>
    <n v="0"/>
    <n v="0"/>
    <n v="0"/>
    <n v="0"/>
    <n v="0"/>
    <n v="0"/>
    <n v="0"/>
    <n v="-310023.63"/>
    <n v="310023.63"/>
    <n v="0"/>
    <n v="0"/>
    <s v="HOUSING OPPORTUNITY FUND"/>
    <s v=" HOF OPER VCCC PHOENIX RISING"/>
    <s v="DEFAULT"/>
    <s v="Default"/>
  </r>
  <r>
    <x v="1"/>
    <s v="1123068"/>
    <s v="351020"/>
    <x v="43"/>
    <s v="0000000"/>
    <n v="2015"/>
    <x v="4"/>
    <x v="43"/>
    <n v="0"/>
    <n v="0"/>
    <n v="0"/>
    <n v="0"/>
    <n v="0"/>
    <s v="N/A"/>
    <n v="0"/>
    <n v="0"/>
    <n v="0"/>
    <n v="0"/>
    <n v="0"/>
    <n v="0"/>
    <n v="0"/>
    <n v="-310023.63"/>
    <n v="0"/>
    <n v="310023.63"/>
    <n v="0"/>
    <n v="0"/>
    <n v="0"/>
    <s v="HOUSING OPPORTUNITY FUND"/>
    <s v=" HOF OPER VCCC PHOENIX RISING"/>
    <s v="RAHP HSG CAPITAL"/>
    <s v="Default"/>
  </r>
  <r>
    <x v="1"/>
    <s v="1123068"/>
    <s v="351020"/>
    <x v="108"/>
    <s v="5595000"/>
    <n v="2015"/>
    <x v="3"/>
    <x v="108"/>
    <n v="0"/>
    <n v="0"/>
    <n v="0"/>
    <n v="0"/>
    <n v="0"/>
    <s v="N/A"/>
    <n v="0"/>
    <n v="0"/>
    <n v="0"/>
    <n v="0"/>
    <n v="0"/>
    <n v="0"/>
    <n v="0"/>
    <n v="310023.63"/>
    <n v="619803.39"/>
    <n v="-929827.02"/>
    <n v="0"/>
    <n v="0"/>
    <n v="0"/>
    <s v="HOUSING OPPORTUNITY FUND"/>
    <s v=" HOF OPER VCCC PHOENIX RISING"/>
    <s v="RAHP HSG CAPITAL"/>
    <s v="FACILITIES MAINTENANCE AND OPERATIONS"/>
  </r>
  <r>
    <x v="1"/>
    <s v="1123069"/>
    <s v="351020"/>
    <x v="112"/>
    <s v="5595000"/>
    <n v="2015"/>
    <x v="3"/>
    <x v="112"/>
    <n v="0"/>
    <n v="0"/>
    <n v="0"/>
    <n v="0"/>
    <n v="0"/>
    <s v="N/A"/>
    <n v="0"/>
    <n v="0"/>
    <n v="-15000"/>
    <n v="15000"/>
    <n v="0"/>
    <n v="0"/>
    <n v="0"/>
    <n v="0"/>
    <n v="0"/>
    <n v="0"/>
    <n v="0"/>
    <n v="0"/>
    <n v="0"/>
    <s v="HOUSING OPPORTUNITY FUND"/>
    <s v="HOF OPER AFFORDABLE EFFORTS"/>
    <s v="RAHP HSG CAPITAL"/>
    <s v="FACILITIES MAINTENANCE AND OPERATIONS"/>
  </r>
  <r>
    <x v="1"/>
    <s v="1123070"/>
    <s v="351020"/>
    <x v="112"/>
    <s v="5595000"/>
    <n v="2015"/>
    <x v="3"/>
    <x v="112"/>
    <n v="0"/>
    <n v="0"/>
    <n v="0"/>
    <n v="0"/>
    <n v="0"/>
    <s v="N/A"/>
    <n v="0"/>
    <n v="0"/>
    <n v="0"/>
    <n v="0"/>
    <n v="0"/>
    <n v="0"/>
    <n v="0"/>
    <n v="0"/>
    <n v="0"/>
    <n v="0"/>
    <n v="0"/>
    <n v="0"/>
    <n v="0"/>
    <s v="HOUSING OPPORTUNITY FUND"/>
    <s v="HOF OPER TBI RESIDNTIAL FAILTY"/>
    <s v="RAHP HSG CAPITAL"/>
    <s v="FACILITIES MAINTENANCE AND OPERATIONS"/>
  </r>
  <r>
    <x v="1"/>
    <s v="1123072"/>
    <s v="351020"/>
    <x v="112"/>
    <s v="5595000"/>
    <n v="2015"/>
    <x v="3"/>
    <x v="112"/>
    <n v="0"/>
    <n v="0"/>
    <n v="0"/>
    <n v="0"/>
    <n v="0"/>
    <s v="N/A"/>
    <n v="-44410.68"/>
    <n v="44410.68"/>
    <n v="0"/>
    <n v="0"/>
    <n v="0"/>
    <n v="0"/>
    <n v="0"/>
    <n v="0"/>
    <n v="0"/>
    <n v="0"/>
    <n v="0"/>
    <n v="0"/>
    <n v="0"/>
    <s v="HOUSING OPPORTUNITY FUND"/>
    <s v="HOF OPER SUMMERWOOD REHAB"/>
    <s v="RAHP HSG CAPITAL"/>
    <s v="FACILITIES MAINTENANCE AND OPERATIONS"/>
  </r>
  <r>
    <x v="1"/>
    <s v="1123073"/>
    <s v="351226"/>
    <x v="112"/>
    <s v="5595000"/>
    <n v="2015"/>
    <x v="3"/>
    <x v="112"/>
    <n v="0"/>
    <n v="0"/>
    <n v="2130823.69"/>
    <n v="0"/>
    <n v="-2130823.69"/>
    <s v="N/A"/>
    <n v="0"/>
    <n v="0"/>
    <n v="0"/>
    <n v="0"/>
    <n v="0"/>
    <n v="0"/>
    <n v="368854.33"/>
    <n v="216482.59"/>
    <n v="218727.14"/>
    <n v="406535.76"/>
    <n v="252359.14"/>
    <n v="667864.73"/>
    <n v="0"/>
    <s v="HOUSING OPPORTUNITY FUND"/>
    <s v=" HOF OPER MSC FED WAY VETS"/>
    <s v="VETS LEVY CAP"/>
    <s v="FACILITIES MAINTENANCE AND OPERATIONS"/>
  </r>
  <r>
    <x v="1"/>
    <s v="1123074"/>
    <s v="351225"/>
    <x v="112"/>
    <s v="5595000"/>
    <n v="2015"/>
    <x v="3"/>
    <x v="112"/>
    <n v="0"/>
    <n v="0"/>
    <n v="66884.11"/>
    <n v="0"/>
    <n v="-66884.11"/>
    <s v="N/A"/>
    <n v="0"/>
    <n v="0"/>
    <n v="-58900"/>
    <n v="58900"/>
    <n v="75784.11"/>
    <n v="-58900"/>
    <n v="0"/>
    <n v="0"/>
    <n v="0"/>
    <n v="0"/>
    <n v="0"/>
    <n v="50000"/>
    <n v="0"/>
    <s v="HOUSING OPPORTUNITY FUND"/>
    <s v=" HOF OPER VCCC PHOENIX RSNG14"/>
    <s v="HUMAN SVCS LEVY CAP"/>
    <s v="FACILITIES MAINTENANCE AND OPERATIONS"/>
  </r>
  <r>
    <x v="1"/>
    <s v="1123075"/>
    <s v="351225"/>
    <x v="112"/>
    <s v="5595000"/>
    <n v="2015"/>
    <x v="3"/>
    <x v="112"/>
    <n v="0"/>
    <n v="0"/>
    <n v="-250000"/>
    <n v="0"/>
    <n v="250000"/>
    <s v="N/A"/>
    <n v="0"/>
    <n v="0"/>
    <n v="-250000"/>
    <n v="250000"/>
    <n v="0"/>
    <n v="-250000"/>
    <n v="0"/>
    <n v="0"/>
    <n v="0"/>
    <n v="0"/>
    <n v="0"/>
    <n v="0"/>
    <n v="0"/>
    <s v="HOUSING OPPORTUNITY FUND"/>
    <s v="HOF OPER TBI RESIDENTIAL FALTY"/>
    <s v="HUMAN SVCS LEVY CAP"/>
    <s v="FACILITIES MAINTENANCE AND OPERATIONS"/>
  </r>
  <r>
    <x v="1"/>
    <s v="1123076"/>
    <s v="351022"/>
    <x v="112"/>
    <s v="5595000"/>
    <n v="2015"/>
    <x v="3"/>
    <x v="112"/>
    <n v="0"/>
    <n v="0"/>
    <n v="0"/>
    <n v="0"/>
    <n v="0"/>
    <s v="N/A"/>
    <n v="0"/>
    <n v="0"/>
    <n v="0"/>
    <n v="0"/>
    <n v="0"/>
    <n v="0"/>
    <n v="0"/>
    <n v="0"/>
    <n v="0"/>
    <n v="0"/>
    <n v="0"/>
    <n v="0"/>
    <n v="0"/>
    <s v="HOUSING OPPORTUNITY FUND"/>
    <s v="HOF OPER FOY KIRKLAND CAMPUS"/>
    <s v="HOMELESS HOUSING"/>
    <s v="FACILITIES MAINTENANCE AND OPERATIONS"/>
  </r>
  <r>
    <x v="1"/>
    <s v="1123077"/>
    <s v="351022"/>
    <x v="112"/>
    <s v="5595000"/>
    <n v="2015"/>
    <x v="3"/>
    <x v="112"/>
    <n v="0"/>
    <n v="0"/>
    <n v="0"/>
    <n v="0"/>
    <n v="0"/>
    <s v="N/A"/>
    <n v="0"/>
    <n v="0"/>
    <n v="0"/>
    <n v="0"/>
    <n v="0"/>
    <n v="0"/>
    <n v="0"/>
    <n v="0"/>
    <n v="0"/>
    <n v="0"/>
    <n v="0"/>
    <n v="0"/>
    <n v="0"/>
    <s v="HOUSING OPPORTUNITY FUND"/>
    <s v="HOF OPER FOY EXT FOSTER CARE"/>
    <s v="HOMELESS HOUSING"/>
    <s v="FACILITIES MAINTENANCE AND OPERATIONS"/>
  </r>
  <r>
    <x v="1"/>
    <s v="1123078"/>
    <s v="351022"/>
    <x v="112"/>
    <s v="5595000"/>
    <n v="2015"/>
    <x v="3"/>
    <x v="112"/>
    <n v="0"/>
    <n v="0"/>
    <n v="-22103"/>
    <n v="0"/>
    <n v="22103"/>
    <s v="N/A"/>
    <n v="0"/>
    <n v="0"/>
    <n v="-32800"/>
    <n v="32800"/>
    <n v="0"/>
    <n v="-32800"/>
    <n v="0"/>
    <n v="0"/>
    <n v="10697"/>
    <n v="0"/>
    <n v="0"/>
    <n v="0"/>
    <n v="0"/>
    <s v="HOUSING OPPORTUNITY FUND"/>
    <s v=" HOF OPER VCCC PHOENIX RIS14"/>
    <s v="HOMELESS HOUSING"/>
    <s v="FACILITIES MAINTENANCE AND OPERATIONS"/>
  </r>
  <r>
    <x v="1"/>
    <s v="1123079"/>
    <s v="351022"/>
    <x v="112"/>
    <s v="5595000"/>
    <n v="2015"/>
    <x v="3"/>
    <x v="112"/>
    <n v="0"/>
    <n v="0"/>
    <n v="207200"/>
    <n v="0"/>
    <n v="-207200"/>
    <s v="N/A"/>
    <n v="0"/>
    <n v="0"/>
    <n v="-27800"/>
    <n v="27800"/>
    <n v="206120"/>
    <n v="0"/>
    <n v="0"/>
    <n v="0"/>
    <n v="0"/>
    <n v="0"/>
    <n v="0"/>
    <n v="1080"/>
    <n v="0"/>
    <s v="HOUSING OPPORTUNITY FUND"/>
    <s v=" HOF OPER KENMORE FAM SHELT14"/>
    <s v="HOMELESS HOUSING"/>
    <s v="FACILITIES MAINTENANCE AND OPERATIONS"/>
  </r>
  <r>
    <x v="1"/>
    <s v="1123096"/>
    <s v="351022"/>
    <x v="112"/>
    <s v="5595000"/>
    <n v="2015"/>
    <x v="3"/>
    <x v="112"/>
    <n v="0"/>
    <n v="0"/>
    <n v="0"/>
    <n v="0"/>
    <n v="0"/>
    <s v="N/A"/>
    <n v="-28248"/>
    <n v="0"/>
    <n v="0"/>
    <n v="28248"/>
    <n v="0"/>
    <n v="0"/>
    <n v="0"/>
    <n v="0"/>
    <n v="0"/>
    <n v="0"/>
    <n v="0"/>
    <n v="0"/>
    <n v="0"/>
    <s v="HOUSING OPPORTUNITY FUND"/>
    <s v="HOF OPER Cordtd Enry for Fam14"/>
    <s v="HOMELESS HOUSING"/>
    <s v="FACILITIES MAINTENANCE AND OPERATIONS"/>
  </r>
  <r>
    <x v="1"/>
    <s v="1123097"/>
    <s v="351022"/>
    <x v="112"/>
    <s v="5595000"/>
    <n v="2015"/>
    <x v="3"/>
    <x v="112"/>
    <n v="0"/>
    <n v="0"/>
    <n v="25000"/>
    <n v="0"/>
    <n v="-25000"/>
    <s v="N/A"/>
    <n v="0"/>
    <n v="0"/>
    <n v="25000"/>
    <n v="0"/>
    <n v="0"/>
    <n v="0"/>
    <n v="0"/>
    <n v="0"/>
    <n v="0"/>
    <n v="0"/>
    <n v="0"/>
    <n v="0"/>
    <n v="0"/>
    <s v="HOUSING OPPORTUNITY FUND"/>
    <s v="HOF OPER Project SAFE14"/>
    <s v="HOMELESS HOUSING"/>
    <s v="FACILITIES MAINTENANCE AND OPERATIONS"/>
  </r>
  <r>
    <x v="1"/>
    <s v="1123097"/>
    <s v="351022"/>
    <x v="77"/>
    <s v="5595000"/>
    <n v="2015"/>
    <x v="3"/>
    <x v="77"/>
    <n v="0"/>
    <n v="0"/>
    <n v="0"/>
    <n v="0"/>
    <n v="0"/>
    <s v="N/A"/>
    <n v="0"/>
    <n v="0"/>
    <n v="0"/>
    <n v="0"/>
    <n v="0"/>
    <n v="0"/>
    <n v="0"/>
    <n v="0"/>
    <n v="0"/>
    <n v="0"/>
    <n v="0"/>
    <n v="0"/>
    <n v="0"/>
    <s v="HOUSING OPPORTUNITY FUND"/>
    <s v="HOF OPER Project SAFE14"/>
    <s v="HOMELESS HOUSING"/>
    <s v="FACILITIES MAINTENANCE AND OPERATIONS"/>
  </r>
  <r>
    <x v="1"/>
    <s v="1123098"/>
    <s v="351022"/>
    <x v="112"/>
    <s v="5595000"/>
    <n v="2015"/>
    <x v="3"/>
    <x v="112"/>
    <n v="0"/>
    <n v="0"/>
    <n v="0"/>
    <n v="0"/>
    <n v="0"/>
    <s v="N/A"/>
    <n v="0"/>
    <n v="0"/>
    <n v="0"/>
    <n v="0"/>
    <n v="0"/>
    <n v="0"/>
    <n v="0"/>
    <n v="0"/>
    <n v="0"/>
    <n v="0"/>
    <n v="0"/>
    <n v="0"/>
    <n v="0"/>
    <s v="HOUSING OPPORTUNITY FUND"/>
    <s v="HOF OPER Abn Yth Res for Emg"/>
    <s v="HOMELESS HOUSING"/>
    <s v="FACILITIES MAINTENANCE AND OPERATIONS"/>
  </r>
  <r>
    <x v="1"/>
    <s v="1123099"/>
    <s v="351022"/>
    <x v="112"/>
    <s v="5595000"/>
    <n v="2015"/>
    <x v="3"/>
    <x v="112"/>
    <n v="0"/>
    <n v="0"/>
    <n v="0"/>
    <n v="0"/>
    <n v="0"/>
    <s v="N/A"/>
    <n v="0"/>
    <n v="0"/>
    <n v="0"/>
    <n v="0"/>
    <n v="0"/>
    <n v="0"/>
    <n v="0"/>
    <n v="0"/>
    <n v="0"/>
    <n v="0"/>
    <n v="0"/>
    <n v="0"/>
    <n v="0"/>
    <s v="HOUSING OPPORTUNITY FUND"/>
    <s v="HOF OPER YTHCARE ORION CTR SHT"/>
    <s v="HOMELESS HOUSING"/>
    <s v="FACILITIES MAINTENANCE AND OPERATIONS"/>
  </r>
  <r>
    <x v="1"/>
    <s v="1123100"/>
    <s v="351022"/>
    <x v="112"/>
    <s v="5595000"/>
    <n v="2015"/>
    <x v="3"/>
    <x v="112"/>
    <n v="0"/>
    <n v="0"/>
    <n v="0"/>
    <n v="0"/>
    <n v="0"/>
    <s v="N/A"/>
    <n v="0"/>
    <n v="0"/>
    <n v="0"/>
    <n v="0"/>
    <n v="0"/>
    <n v="0"/>
    <n v="0"/>
    <n v="0"/>
    <n v="0"/>
    <n v="0"/>
    <n v="0"/>
    <n v="0"/>
    <n v="0"/>
    <s v="HOUSING OPPORTUNITY FUND"/>
    <s v="HOF OPER FRDS of YTH LDING SHT"/>
    <s v="HOMELESS HOUSING"/>
    <s v="FACILITIES MAINTENANCE AND OPERATIONS"/>
  </r>
  <r>
    <x v="1"/>
    <s v="1123101"/>
    <s v="351022"/>
    <x v="112"/>
    <s v="5595000"/>
    <n v="2015"/>
    <x v="3"/>
    <x v="112"/>
    <n v="0"/>
    <n v="0"/>
    <n v="0"/>
    <n v="0"/>
    <n v="0"/>
    <s v="N/A"/>
    <n v="0"/>
    <n v="0"/>
    <n v="0"/>
    <n v="0"/>
    <n v="0"/>
    <n v="0"/>
    <n v="0"/>
    <n v="0"/>
    <n v="0"/>
    <n v="0"/>
    <n v="0"/>
    <n v="0"/>
    <n v="0"/>
    <s v="HOUSING OPPORTUNITY FUND"/>
    <s v="HOF OPER ROOTS shelter14"/>
    <s v="HOMELESS HOUSING"/>
    <s v="FACILITIES MAINTENANCE AND OPERATIONS"/>
  </r>
  <r>
    <x v="1"/>
    <s v="1123102"/>
    <s v="351022"/>
    <x v="112"/>
    <s v="5595000"/>
    <n v="2015"/>
    <x v="3"/>
    <x v="112"/>
    <n v="0"/>
    <n v="0"/>
    <n v="-8"/>
    <n v="0"/>
    <n v="8"/>
    <s v="N/A"/>
    <n v="-94449.63"/>
    <n v="94441.63"/>
    <n v="0"/>
    <n v="0"/>
    <n v="0"/>
    <n v="0"/>
    <n v="0"/>
    <n v="0"/>
    <n v="0"/>
    <n v="0"/>
    <n v="0"/>
    <n v="0"/>
    <n v="0"/>
    <s v="HOUSING OPPORTUNITY FUND"/>
    <s v="HOF OPER Safe Harbors14"/>
    <s v="HOMELESS HOUSING"/>
    <s v="FACILITIES MAINTENANCE AND OPERATIONS"/>
  </r>
  <r>
    <x v="1"/>
    <s v="1123104"/>
    <s v="351022"/>
    <x v="112"/>
    <s v="5595000"/>
    <n v="2015"/>
    <x v="3"/>
    <x v="112"/>
    <n v="0"/>
    <n v="0"/>
    <n v="30000"/>
    <n v="0"/>
    <n v="-30000"/>
    <s v="N/A"/>
    <n v="0"/>
    <n v="0"/>
    <n v="0"/>
    <n v="7500"/>
    <n v="0"/>
    <n v="0"/>
    <n v="7500"/>
    <n v="0"/>
    <n v="0"/>
    <n v="7500"/>
    <n v="0"/>
    <n v="7500"/>
    <n v="0"/>
    <s v="HOUSING OPPORTUNITY FUND"/>
    <s v="HOF OPER Duvall Family Hsg14"/>
    <s v="HOMELESS HOUSING"/>
    <s v="FACILITIES MAINTENANCE AND OPERATIONS"/>
  </r>
  <r>
    <x v="1"/>
    <s v="1123105"/>
    <s v="351022"/>
    <x v="112"/>
    <s v="5595000"/>
    <n v="2015"/>
    <x v="3"/>
    <x v="112"/>
    <n v="0"/>
    <n v="0"/>
    <n v="76161.600000000006"/>
    <n v="0"/>
    <n v="-76161.600000000006"/>
    <s v="N/A"/>
    <n v="0"/>
    <n v="0"/>
    <n v="12693.6"/>
    <n v="6346.8"/>
    <n v="6346.8"/>
    <n v="6346.8"/>
    <n v="6346.8"/>
    <n v="6346.8"/>
    <n v="6346.8"/>
    <n v="6346.8"/>
    <n v="6346.8"/>
    <n v="12693.6"/>
    <n v="0"/>
    <s v="HOUSING OPPORTUNITY FUND"/>
    <s v="HOF OPER Rainier House14"/>
    <s v="HOMELESS HOUSING"/>
    <s v="FACILITIES MAINTENANCE AND OPERATIONS"/>
  </r>
  <r>
    <x v="1"/>
    <s v="1123106"/>
    <s v="351022"/>
    <x v="38"/>
    <s v="5595000"/>
    <n v="2015"/>
    <x v="3"/>
    <x v="38"/>
    <n v="0"/>
    <n v="0"/>
    <n v="0"/>
    <n v="0"/>
    <n v="0"/>
    <s v="N/A"/>
    <n v="0"/>
    <n v="0"/>
    <n v="0"/>
    <n v="0"/>
    <n v="0"/>
    <n v="0"/>
    <n v="0"/>
    <n v="0"/>
    <n v="0"/>
    <n v="0"/>
    <n v="0"/>
    <n v="0"/>
    <n v="0"/>
    <s v="HOUSING OPPORTUNITY FUND"/>
    <s v="HOF OPER Sn Ter Fm Hsg Hden St"/>
    <s v="HOMELESS HOUSING"/>
    <s v="FACILITIES MAINTENANCE AND OPERATIONS"/>
  </r>
  <r>
    <x v="1"/>
    <s v="1123106"/>
    <s v="351022"/>
    <x v="112"/>
    <s v="5595000"/>
    <n v="2015"/>
    <x v="3"/>
    <x v="112"/>
    <n v="0"/>
    <n v="0"/>
    <n v="61845"/>
    <n v="0"/>
    <n v="-61845"/>
    <s v="N/A"/>
    <n v="0"/>
    <n v="0"/>
    <n v="10306"/>
    <n v="5162"/>
    <n v="5153"/>
    <n v="5153"/>
    <n v="5153"/>
    <n v="5153"/>
    <n v="5153"/>
    <n v="5153"/>
    <n v="5153"/>
    <n v="10306"/>
    <n v="0"/>
    <s v="HOUSING OPPORTUNITY FUND"/>
    <s v="HOF OPER Sn Ter Fm Hsg Hden St"/>
    <s v="HOMELESS HOUSING"/>
    <s v="FACILITIES MAINTENANCE AND OPERATIONS"/>
  </r>
  <r>
    <x v="1"/>
    <s v="1123107"/>
    <s v="351022"/>
    <x v="112"/>
    <s v="5595000"/>
    <n v="2015"/>
    <x v="3"/>
    <x v="112"/>
    <n v="0"/>
    <n v="0"/>
    <n v="72402"/>
    <n v="0"/>
    <n v="-72402"/>
    <s v="N/A"/>
    <n v="0"/>
    <n v="0"/>
    <n v="0"/>
    <n v="0"/>
    <n v="0"/>
    <n v="0"/>
    <n v="0"/>
    <n v="0"/>
    <n v="0"/>
    <n v="0"/>
    <n v="55694"/>
    <n v="16708"/>
    <n v="0"/>
    <s v="HOUSING OPPORTUNITY FUND"/>
    <s v="HOF OPER Bellevue Apartments14"/>
    <s v="HOMELESS HOUSING"/>
    <s v="FACILITIES MAINTENANCE AND OPERATIONS"/>
  </r>
  <r>
    <x v="1"/>
    <s v="1123108"/>
    <s v="351022"/>
    <x v="112"/>
    <s v="0000000"/>
    <n v="2015"/>
    <x v="3"/>
    <x v="112"/>
    <n v="0"/>
    <n v="0"/>
    <n v="0"/>
    <n v="0"/>
    <n v="0"/>
    <s v="N/A"/>
    <n v="0"/>
    <n v="0"/>
    <n v="0"/>
    <n v="0"/>
    <n v="0"/>
    <n v="0"/>
    <n v="0"/>
    <n v="0"/>
    <n v="0"/>
    <n v="0"/>
    <n v="0"/>
    <n v="0"/>
    <n v="0"/>
    <s v="HOUSING OPPORTUNITY FUND"/>
    <s v="HOF OPER Velocity Hsg Sbty Pg"/>
    <s v="HOMELESS HOUSING"/>
    <s v="Default"/>
  </r>
  <r>
    <x v="1"/>
    <s v="1123108"/>
    <s v="351022"/>
    <x v="112"/>
    <s v="5595000"/>
    <n v="2015"/>
    <x v="3"/>
    <x v="112"/>
    <n v="0"/>
    <n v="0"/>
    <n v="46441"/>
    <n v="0"/>
    <n v="-46441"/>
    <s v="N/A"/>
    <n v="5306"/>
    <n v="0"/>
    <n v="0"/>
    <n v="15845"/>
    <n v="0"/>
    <n v="0"/>
    <n v="9970"/>
    <n v="0"/>
    <n v="0"/>
    <n v="5350"/>
    <n v="0"/>
    <n v="9970"/>
    <n v="0"/>
    <s v="HOUSING OPPORTUNITY FUND"/>
    <s v="HOF OPER Velocity Hsg Sbty Pg"/>
    <s v="HOMELESS HOUSING"/>
    <s v="FACILITIES MAINTENANCE AND OPERATIONS"/>
  </r>
  <r>
    <x v="1"/>
    <s v="1123109"/>
    <s v="351022"/>
    <x v="112"/>
    <s v="5595000"/>
    <n v="2015"/>
    <x v="3"/>
    <x v="112"/>
    <n v="0"/>
    <n v="0"/>
    <n v="42303"/>
    <n v="0"/>
    <n v="-42303"/>
    <s v="N/A"/>
    <n v="0"/>
    <n v="0"/>
    <n v="0"/>
    <n v="10575.75"/>
    <n v="0"/>
    <n v="0"/>
    <n v="10575.75"/>
    <n v="0"/>
    <n v="0"/>
    <n v="0"/>
    <n v="10575.75"/>
    <n v="10575.75"/>
    <n v="0"/>
    <s v="HOUSING OPPORTUNITY FUND"/>
    <s v="HOF OPER Suptive Hsg Pg14"/>
    <s v="HOMELESS HOUSING"/>
    <s v="FACILITIES MAINTENANCE AND OPERATIONS"/>
  </r>
  <r>
    <x v="1"/>
    <s v="1123110"/>
    <s v="351022"/>
    <x v="112"/>
    <s v="5595000"/>
    <n v="2015"/>
    <x v="3"/>
    <x v="112"/>
    <n v="0"/>
    <n v="0"/>
    <n v="109337"/>
    <n v="-12000"/>
    <n v="-97337"/>
    <s v="N/A"/>
    <n v="0"/>
    <n v="0"/>
    <n v="36446"/>
    <n v="0"/>
    <n v="18222.75"/>
    <n v="0"/>
    <n v="0"/>
    <n v="0"/>
    <n v="0"/>
    <n v="0"/>
    <n v="0"/>
    <n v="54668.25"/>
    <n v="0"/>
    <s v="HOUSING OPPORTUNITY FUND"/>
    <s v="HOF OPER McDermott Place14"/>
    <s v="HOMELESS HOUSING"/>
    <s v="FACILITIES MAINTENANCE AND OPERATIONS"/>
  </r>
  <r>
    <x v="1"/>
    <s v="1123112"/>
    <s v="351022"/>
    <x v="112"/>
    <s v="5595000"/>
    <n v="2015"/>
    <x v="3"/>
    <x v="112"/>
    <n v="0"/>
    <n v="0"/>
    <n v="53199.11"/>
    <n v="0"/>
    <n v="-53199.11"/>
    <s v="N/A"/>
    <n v="-37500"/>
    <n v="35063.01"/>
    <n v="0"/>
    <n v="0"/>
    <n v="17937.5"/>
    <n v="0"/>
    <n v="0"/>
    <n v="0"/>
    <n v="0"/>
    <n v="35875"/>
    <n v="0"/>
    <n v="1823.6000000000001"/>
    <n v="0"/>
    <s v="HOUSING OPPORTUNITY FUND"/>
    <s v="HOF OPER Kenyon 14"/>
    <s v="HOMELESS HOUSING"/>
    <s v="FACILITIES MAINTENANCE AND OPERATIONS"/>
  </r>
  <r>
    <x v="1"/>
    <s v="1123113"/>
    <s v="351022"/>
    <x v="112"/>
    <s v="5595000"/>
    <n v="2015"/>
    <x v="3"/>
    <x v="112"/>
    <n v="0"/>
    <n v="0"/>
    <n v="127207.72"/>
    <n v="0"/>
    <n v="-127207.72"/>
    <s v="N/A"/>
    <n v="-31077.31"/>
    <n v="31077.31"/>
    <n v="0"/>
    <n v="0"/>
    <n v="31262.07"/>
    <n v="0"/>
    <n v="33290.18"/>
    <n v="0"/>
    <n v="0"/>
    <n v="31314.47"/>
    <n v="0"/>
    <n v="31341"/>
    <n v="0"/>
    <s v="HOUSING OPPORTUNITY FUND"/>
    <s v="HOF OPER Coming Up 14"/>
    <s v="HOMELESS HOUSING"/>
    <s v="FACILITIES MAINTENANCE AND OPERATIONS"/>
  </r>
  <r>
    <x v="1"/>
    <s v="1123114"/>
    <s v="351022"/>
    <x v="112"/>
    <s v="5595000"/>
    <n v="2015"/>
    <x v="3"/>
    <x v="112"/>
    <n v="0"/>
    <n v="0"/>
    <n v="200072.57"/>
    <n v="0"/>
    <n v="-200072.57"/>
    <s v="N/A"/>
    <n v="336"/>
    <n v="0"/>
    <n v="16069.32"/>
    <n v="32445.7"/>
    <n v="17186.27"/>
    <n v="17445"/>
    <n v="17274.650000000001"/>
    <n v="16727.21"/>
    <n v="17168.32"/>
    <n v="16712.7"/>
    <n v="16615.7"/>
    <n v="32091.7"/>
    <n v="0"/>
    <s v="HOUSING OPPORTUNITY FUND"/>
    <s v="HOF OPER Permanent Suppt Hsg14"/>
    <s v="HOMELESS HOUSING"/>
    <s v="FACILITIES MAINTENANCE AND OPERATIONS"/>
  </r>
  <r>
    <x v="1"/>
    <s v="1123115"/>
    <s v="351022"/>
    <x v="112"/>
    <s v="5595000"/>
    <n v="2015"/>
    <x v="3"/>
    <x v="112"/>
    <n v="0"/>
    <n v="0"/>
    <n v="125511.07"/>
    <n v="0"/>
    <n v="-125511.07"/>
    <s v="N/A"/>
    <n v="-13237.68"/>
    <n v="13237.68"/>
    <n v="26225.64"/>
    <n v="11414.78"/>
    <n v="12761"/>
    <n v="12848.19"/>
    <n v="12777.710000000001"/>
    <n v="12802.220000000001"/>
    <n v="13819.6"/>
    <n v="12222.26"/>
    <n v="0"/>
    <n v="10639.67"/>
    <n v="0"/>
    <s v="HOUSING OPPORTUNITY FUND"/>
    <s v="HOF OPER Parke Studios14"/>
    <s v="HOMELESS HOUSING"/>
    <s v="FACILITIES MAINTENANCE AND OPERATIONS"/>
  </r>
  <r>
    <x v="1"/>
    <s v="1123116"/>
    <s v="351022"/>
    <x v="112"/>
    <s v="5595000"/>
    <n v="2015"/>
    <x v="3"/>
    <x v="112"/>
    <n v="0"/>
    <n v="0"/>
    <n v="201763.36000000002"/>
    <n v="0"/>
    <n v="-201763.36000000002"/>
    <s v="N/A"/>
    <n v="-9126.8000000000011"/>
    <n v="9126.8000000000011"/>
    <n v="0"/>
    <n v="0"/>
    <n v="28534.190000000002"/>
    <n v="0"/>
    <n v="41471.03"/>
    <n v="0"/>
    <n v="0"/>
    <n v="0"/>
    <n v="55149.840000000004"/>
    <n v="76608.3"/>
    <n v="0"/>
    <s v="HOUSING OPPORTUNITY FUND"/>
    <s v="HOF OPER Pmt HSg Pg for DV Sur"/>
    <s v="HOMELESS HOUSING"/>
    <s v="FACILITIES MAINTENANCE AND OPERATIONS"/>
  </r>
  <r>
    <x v="1"/>
    <s v="1123117"/>
    <s v="351022"/>
    <x v="112"/>
    <s v="5595000"/>
    <n v="2015"/>
    <x v="3"/>
    <x v="112"/>
    <n v="0"/>
    <n v="0"/>
    <n v="173348"/>
    <n v="0"/>
    <n v="-173348"/>
    <s v="N/A"/>
    <n v="0"/>
    <n v="0"/>
    <n v="0"/>
    <n v="0"/>
    <n v="51900"/>
    <n v="0"/>
    <n v="0"/>
    <n v="0"/>
    <n v="0"/>
    <n v="40200"/>
    <n v="0"/>
    <n v="81248"/>
    <n v="0"/>
    <s v="HOUSING OPPORTUNITY FUND"/>
    <s v="HOF OPER Hmless Hsg &amp; Serv 14"/>
    <s v="HOMELESS HOUSING"/>
    <s v="FACILITIES MAINTENANCE AND OPERATIONS"/>
  </r>
  <r>
    <x v="1"/>
    <s v="1123118"/>
    <s v="351229"/>
    <x v="112"/>
    <s v="5595000"/>
    <n v="2015"/>
    <x v="3"/>
    <x v="112"/>
    <n v="0"/>
    <n v="0"/>
    <n v="38082.800000000003"/>
    <n v="0"/>
    <n v="-38082.800000000003"/>
    <s v="N/A"/>
    <n v="2"/>
    <n v="0"/>
    <n v="6346.8"/>
    <n v="3173.4"/>
    <n v="3173.4"/>
    <n v="3173.4"/>
    <n v="3173.4"/>
    <n v="3173.4"/>
    <n v="3173.4"/>
    <n v="3173.4"/>
    <n v="3173.4"/>
    <n v="6346.8"/>
    <n v="0"/>
    <s v="HOUSING OPPORTUNITY FUND"/>
    <s v="HOF OPER Rainier Hsg14"/>
    <s v="LEVY HOUSING SERVICES"/>
    <s v="FACILITIES MAINTENANCE AND OPERATIONS"/>
  </r>
  <r>
    <x v="1"/>
    <s v="1123119"/>
    <s v="351229"/>
    <x v="112"/>
    <s v="5595000"/>
    <n v="2015"/>
    <x v="3"/>
    <x v="112"/>
    <n v="0"/>
    <n v="0"/>
    <n v="36445.01"/>
    <n v="-12984.5"/>
    <n v="-23460.510000000002"/>
    <s v="N/A"/>
    <n v="0"/>
    <n v="0"/>
    <n v="12148"/>
    <n v="0"/>
    <n v="6074.25"/>
    <n v="0"/>
    <n v="0"/>
    <n v="0"/>
    <n v="0"/>
    <n v="0"/>
    <n v="0"/>
    <n v="18222.760000000002"/>
    <n v="0"/>
    <s v="HOUSING OPPORTUNITY FUND"/>
    <s v="HOF OPER McDermott Pl14"/>
    <s v="LEVY HOUSING SERVICES"/>
    <s v="FACILITIES MAINTENANCE AND OPERATIONS"/>
  </r>
  <r>
    <x v="1"/>
    <s v="1123120"/>
    <s v="351229"/>
    <x v="112"/>
    <s v="5595000"/>
    <n v="2015"/>
    <x v="3"/>
    <x v="112"/>
    <n v="0"/>
    <n v="0"/>
    <n v="139631.6"/>
    <n v="0"/>
    <n v="-139631.6"/>
    <s v="N/A"/>
    <n v="0"/>
    <n v="0"/>
    <n v="23271.600000000002"/>
    <n v="11635.800000000001"/>
    <n v="11635.800000000001"/>
    <n v="11635.800000000001"/>
    <n v="11635.800000000001"/>
    <n v="11635.800000000001"/>
    <n v="11635.800000000001"/>
    <n v="11635.800000000001"/>
    <n v="11635.800000000001"/>
    <n v="23273.600000000002"/>
    <n v="0"/>
    <s v="HOUSING OPPORTUNITY FUND"/>
    <s v="HOF OPER Rainier Hse14"/>
    <s v="LEVY HOUSING SERVICES"/>
    <s v="FACILITIES MAINTENANCE AND OPERATIONS"/>
  </r>
  <r>
    <x v="1"/>
    <s v="1123121"/>
    <s v="351232"/>
    <x v="112"/>
    <s v="5595000"/>
    <n v="2015"/>
    <x v="3"/>
    <x v="112"/>
    <n v="0"/>
    <n v="0"/>
    <n v="399850"/>
    <n v="0"/>
    <n v="-399850"/>
    <s v="N/A"/>
    <n v="0"/>
    <n v="0"/>
    <n v="66650"/>
    <n v="33275"/>
    <n v="33325"/>
    <n v="33325"/>
    <n v="33325"/>
    <n v="33325"/>
    <n v="33325"/>
    <n v="33325"/>
    <n v="33325"/>
    <n v="66650"/>
    <n v="0"/>
    <s v="HOUSING OPPORTUNITY FUND"/>
    <s v="HOF OPER Wintonia Apts14"/>
    <s v="MDS HOUSING SERVICES"/>
    <s v="FACILITIES MAINTENANCE AND OPERATIONS"/>
  </r>
  <r>
    <x v="1"/>
    <s v="1123308"/>
    <s v="351020"/>
    <x v="112"/>
    <s v="5595000"/>
    <n v="2015"/>
    <x v="3"/>
    <x v="112"/>
    <n v="0"/>
    <n v="0"/>
    <n v="0"/>
    <n v="0"/>
    <n v="0"/>
    <s v="N/A"/>
    <n v="0"/>
    <n v="0"/>
    <n v="0"/>
    <n v="0"/>
    <n v="0"/>
    <n v="0"/>
    <n v="0"/>
    <n v="0"/>
    <n v="0"/>
    <n v="0"/>
    <n v="0"/>
    <n v="0"/>
    <n v="0"/>
    <s v="HOUSING OPPORTUNITY FUND"/>
    <s v="FHCD FFC V RENTAL REHAB"/>
    <s v="RAHP HSG CAPITAL"/>
    <s v="FACILITIES MAINTENANCE AND OPERATIONS"/>
  </r>
  <r>
    <x v="1"/>
    <s v="1123476"/>
    <s v="351022"/>
    <x v="112"/>
    <s v="5595000"/>
    <n v="2015"/>
    <x v="3"/>
    <x v="112"/>
    <n v="0"/>
    <n v="0"/>
    <n v="0"/>
    <n v="0"/>
    <n v="0"/>
    <s v="N/A"/>
    <n v="0"/>
    <n v="0"/>
    <n v="0"/>
    <n v="0"/>
    <n v="0"/>
    <n v="0"/>
    <n v="0"/>
    <n v="0"/>
    <n v="0"/>
    <n v="0"/>
    <n v="0"/>
    <n v="0"/>
    <n v="0"/>
    <s v="HOUSING OPPORTUNITY FUND"/>
    <s v="HOF OPER CPC LFP CLUSTER"/>
    <s v="HOMELESS HOUSING"/>
    <s v="FACILITIES MAINTENANCE AND OPERATIONS"/>
  </r>
  <r>
    <x v="1"/>
    <s v="1123497"/>
    <s v="351229"/>
    <x v="112"/>
    <s v="5595000"/>
    <n v="2015"/>
    <x v="3"/>
    <x v="112"/>
    <n v="0"/>
    <n v="0"/>
    <n v="0"/>
    <n v="0"/>
    <n v="0"/>
    <s v="N/A"/>
    <n v="0"/>
    <n v="0"/>
    <n v="0"/>
    <n v="0"/>
    <n v="0"/>
    <n v="0"/>
    <n v="0"/>
    <n v="0"/>
    <n v="0"/>
    <n v="0"/>
    <n v="0"/>
    <n v="0"/>
    <n v="0"/>
    <s v="HOUSING OPPORTUNITY FUND"/>
    <s v="HOF OPER HS YWCA STRTGY4.4"/>
    <s v="LEVY HOUSING SERVICES"/>
    <s v="FACILITIES MAINTENANCE AND OPERATIONS"/>
  </r>
  <r>
    <x v="1"/>
    <s v="1123943"/>
    <s v="351227"/>
    <x v="153"/>
    <s v="5595000"/>
    <n v="2015"/>
    <x v="3"/>
    <x v="152"/>
    <n v="0"/>
    <n v="0"/>
    <n v="0"/>
    <n v="0"/>
    <n v="0"/>
    <s v="N/A"/>
    <n v="0"/>
    <n v="0"/>
    <n v="0"/>
    <n v="0"/>
    <n v="0"/>
    <n v="0"/>
    <n v="0"/>
    <n v="0"/>
    <n v="0"/>
    <n v="0"/>
    <n v="0"/>
    <n v="0"/>
    <n v="0"/>
    <s v="HOUSING OPPORTUNITY FUND"/>
    <s v="HOF GATES COORD ENTRY REVIEW"/>
    <s v="GATES GRANT FMLY HMLS"/>
    <s v="FACILITIES MAINTENANCE AND OPERATIONS"/>
  </r>
  <r>
    <x v="1"/>
    <s v="1123943"/>
    <s v="351227"/>
    <x v="112"/>
    <s v="5595000"/>
    <n v="2015"/>
    <x v="3"/>
    <x v="112"/>
    <n v="0"/>
    <n v="0"/>
    <n v="0"/>
    <n v="0"/>
    <n v="0"/>
    <s v="N/A"/>
    <n v="0"/>
    <n v="0"/>
    <n v="0"/>
    <n v="0"/>
    <n v="0"/>
    <n v="0"/>
    <n v="0"/>
    <n v="0"/>
    <n v="0"/>
    <n v="0"/>
    <n v="0"/>
    <n v="0"/>
    <n v="0"/>
    <s v="HOUSING OPPORTUNITY FUND"/>
    <s v="HOF GATES COORD ENTRY REVIEW"/>
    <s v="GATES GRANT FMLY HMLS"/>
    <s v="FACILITIES MAINTENANCE AND OPERATIONS"/>
  </r>
  <r>
    <x v="1"/>
    <s v="1123978"/>
    <s v="351022"/>
    <x v="112"/>
    <s v="5595000"/>
    <n v="2015"/>
    <x v="3"/>
    <x v="112"/>
    <n v="0"/>
    <n v="0"/>
    <n v="0"/>
    <n v="0"/>
    <n v="0"/>
    <s v="N/A"/>
    <n v="0"/>
    <n v="0"/>
    <n v="0"/>
    <n v="0"/>
    <n v="0"/>
    <n v="0"/>
    <n v="0"/>
    <n v="0"/>
    <n v="0"/>
    <n v="0"/>
    <n v="0"/>
    <n v="0"/>
    <n v="0"/>
    <s v="HOUSING OPPORTUNITY FUND"/>
    <s v="HOF OPER RAPID HOUSING"/>
    <s v="HOMELESS HOUSING"/>
    <s v="FACILITIES MAINTENANCE AND OPERATIONS"/>
  </r>
  <r>
    <x v="1"/>
    <s v="1124099"/>
    <s v="000000"/>
    <x v="6"/>
    <s v="0000000"/>
    <n v="2015"/>
    <x v="0"/>
    <x v="6"/>
    <n v="0"/>
    <n v="0"/>
    <n v="-32980.21"/>
    <n v="0"/>
    <n v="32980.21"/>
    <s v="N/A"/>
    <n v="0"/>
    <n v="-32980.21"/>
    <n v="0"/>
    <n v="0"/>
    <n v="0"/>
    <n v="0"/>
    <n v="0"/>
    <n v="0"/>
    <n v="0"/>
    <n v="0"/>
    <n v="0"/>
    <n v="0"/>
    <n v="0"/>
    <s v="HOUSING OPPORTUNITY FUND"/>
    <s v="HOF OPER HEN AGCY ADM14"/>
    <s v="DEFAULT"/>
    <s v="Default"/>
  </r>
  <r>
    <x v="1"/>
    <s v="1124099"/>
    <s v="000000"/>
    <x v="9"/>
    <s v="0000000"/>
    <n v="2015"/>
    <x v="0"/>
    <x v="9"/>
    <n v="0"/>
    <n v="0"/>
    <n v="27897.25"/>
    <n v="0"/>
    <n v="-27897.25"/>
    <s v="N/A"/>
    <n v="0"/>
    <n v="0"/>
    <n v="0"/>
    <n v="0"/>
    <n v="0"/>
    <n v="24456.09"/>
    <n v="3441.16"/>
    <n v="0"/>
    <n v="0"/>
    <n v="0"/>
    <n v="0"/>
    <n v="0"/>
    <n v="0"/>
    <s v="HOUSING OPPORTUNITY FUND"/>
    <s v="HOF OPER HEN AGCY ADM14"/>
    <s v="DEFAULT"/>
    <s v="Default"/>
  </r>
  <r>
    <x v="1"/>
    <s v="1124099"/>
    <s v="000000"/>
    <x v="29"/>
    <s v="0000000"/>
    <n v="2015"/>
    <x v="1"/>
    <x v="29"/>
    <n v="0"/>
    <n v="0"/>
    <n v="-27897.25"/>
    <n v="0"/>
    <n v="27897.25"/>
    <s v="N/A"/>
    <n v="0"/>
    <n v="0"/>
    <n v="0"/>
    <n v="0"/>
    <n v="0"/>
    <n v="0"/>
    <n v="-27897.25"/>
    <n v="0"/>
    <n v="0"/>
    <n v="0"/>
    <n v="0"/>
    <n v="0"/>
    <n v="0"/>
    <s v="HOUSING OPPORTUNITY FUND"/>
    <s v="HOF OPER HEN AGCY ADM14"/>
    <s v="DEFAULT"/>
    <s v="Default"/>
  </r>
  <r>
    <x v="1"/>
    <s v="1124099"/>
    <s v="351121"/>
    <x v="193"/>
    <s v="0000000"/>
    <n v="2015"/>
    <x v="4"/>
    <x v="192"/>
    <n v="0"/>
    <n v="0"/>
    <n v="-189109.19"/>
    <n v="0"/>
    <n v="189109.19"/>
    <s v="N/A"/>
    <n v="0"/>
    <n v="0"/>
    <n v="-70319.259999999995"/>
    <n v="0"/>
    <n v="-63555.93"/>
    <n v="-24456.09"/>
    <n v="-30777.91"/>
    <n v="0"/>
    <n v="0"/>
    <n v="0"/>
    <n v="0"/>
    <n v="0"/>
    <n v="0"/>
    <s v="HOUSING OPPORTUNITY FUND"/>
    <s v="HOF OPER HEN AGCY ADM14"/>
    <s v="HSNG AND ESSNTL NEEDS"/>
    <s v="Default"/>
  </r>
  <r>
    <x v="1"/>
    <s v="1124099"/>
    <s v="351121"/>
    <x v="112"/>
    <s v="5595000"/>
    <n v="2015"/>
    <x v="3"/>
    <x v="112"/>
    <n v="0"/>
    <n v="0"/>
    <n v="192589.41"/>
    <n v="0"/>
    <n v="-192589.41"/>
    <s v="N/A"/>
    <n v="3480.2200000000003"/>
    <n v="30414.440000000002"/>
    <n v="39904.82"/>
    <n v="33236.879999999997"/>
    <n v="30319.05"/>
    <n v="0"/>
    <n v="55234"/>
    <n v="0"/>
    <n v="0"/>
    <n v="0"/>
    <n v="0"/>
    <n v="0"/>
    <n v="0"/>
    <s v="HOUSING OPPORTUNITY FUND"/>
    <s v="HOF OPER HEN AGCY ADM14"/>
    <s v="HSNG AND ESSNTL NEEDS"/>
    <s v="FACILITIES MAINTENANCE AND OPERATIONS"/>
  </r>
  <r>
    <x v="1"/>
    <s v="1124100"/>
    <s v="000000"/>
    <x v="6"/>
    <s v="0000000"/>
    <n v="2015"/>
    <x v="0"/>
    <x v="6"/>
    <n v="0"/>
    <n v="0"/>
    <n v="-76804.14"/>
    <n v="0"/>
    <n v="76804.14"/>
    <s v="N/A"/>
    <n v="0"/>
    <n v="-76804.14"/>
    <n v="0"/>
    <n v="0"/>
    <n v="0"/>
    <n v="0"/>
    <n v="0"/>
    <n v="0"/>
    <n v="0"/>
    <n v="0"/>
    <n v="0"/>
    <n v="0"/>
    <n v="0"/>
    <s v="HOUSING OPPORTUNITY FUND"/>
    <s v="HOF OPER HEN OPERATIONS 14"/>
    <s v="DEFAULT"/>
    <s v="Default"/>
  </r>
  <r>
    <x v="1"/>
    <s v="1124100"/>
    <s v="000000"/>
    <x v="9"/>
    <s v="0000000"/>
    <n v="2015"/>
    <x v="0"/>
    <x v="9"/>
    <n v="0"/>
    <n v="0"/>
    <n v="64726.03"/>
    <n v="0"/>
    <n v="-64726.03"/>
    <s v="N/A"/>
    <n v="0"/>
    <n v="0"/>
    <n v="0"/>
    <n v="0"/>
    <n v="0"/>
    <n v="60645.05"/>
    <n v="4080.98"/>
    <n v="0"/>
    <n v="0"/>
    <n v="0"/>
    <n v="0"/>
    <n v="0"/>
    <n v="0"/>
    <s v="HOUSING OPPORTUNITY FUND"/>
    <s v="HOF OPER HEN OPERATIONS 14"/>
    <s v="DEFAULT"/>
    <s v="Default"/>
  </r>
  <r>
    <x v="1"/>
    <s v="1124100"/>
    <s v="000000"/>
    <x v="29"/>
    <s v="0000000"/>
    <n v="2015"/>
    <x v="1"/>
    <x v="29"/>
    <n v="0"/>
    <n v="0"/>
    <n v="-64726.03"/>
    <n v="0"/>
    <n v="64726.03"/>
    <s v="N/A"/>
    <n v="0"/>
    <n v="0"/>
    <n v="0"/>
    <n v="0"/>
    <n v="0"/>
    <n v="0"/>
    <n v="-64726.03"/>
    <n v="0"/>
    <n v="0"/>
    <n v="0"/>
    <n v="0"/>
    <n v="0"/>
    <n v="0"/>
    <s v="HOUSING OPPORTUNITY FUND"/>
    <s v="HOF OPER HEN OPERATIONS 14"/>
    <s v="DEFAULT"/>
    <s v="Default"/>
  </r>
  <r>
    <x v="1"/>
    <s v="1124100"/>
    <s v="351121"/>
    <x v="193"/>
    <s v="0000000"/>
    <n v="2015"/>
    <x v="4"/>
    <x v="192"/>
    <n v="0"/>
    <n v="0"/>
    <n v="-408668"/>
    <n v="0"/>
    <n v="408668"/>
    <s v="N/A"/>
    <n v="0"/>
    <n v="0"/>
    <n v="-137631.29"/>
    <n v="0"/>
    <n v="-140015.81"/>
    <n v="-60645.05"/>
    <n v="-70375.850000000006"/>
    <n v="0"/>
    <n v="0"/>
    <n v="0"/>
    <n v="0"/>
    <n v="0"/>
    <n v="0"/>
    <s v="HOUSING OPPORTUNITY FUND"/>
    <s v="HOF OPER HEN OPERATIONS 14"/>
    <s v="HSNG AND ESSNTL NEEDS"/>
    <s v="Default"/>
  </r>
  <r>
    <x v="1"/>
    <s v="1124100"/>
    <s v="351121"/>
    <x v="112"/>
    <s v="5595000"/>
    <n v="2015"/>
    <x v="3"/>
    <x v="112"/>
    <n v="0"/>
    <n v="0"/>
    <n v="415472.14"/>
    <n v="0"/>
    <n v="-415472.14"/>
    <s v="N/A"/>
    <n v="6804.14"/>
    <n v="72651.17"/>
    <n v="64980.12"/>
    <n v="72969.2"/>
    <n v="67046.61"/>
    <n v="0"/>
    <n v="131020.90000000001"/>
    <n v="0"/>
    <n v="0"/>
    <n v="0"/>
    <n v="0"/>
    <n v="0"/>
    <n v="0"/>
    <s v="HOUSING OPPORTUNITY FUND"/>
    <s v="HOF OPER HEN OPERATIONS 14"/>
    <s v="HSNG AND ESSNTL NEEDS"/>
    <s v="FACILITIES MAINTENANCE AND OPERATIONS"/>
  </r>
  <r>
    <x v="1"/>
    <s v="1124101"/>
    <s v="000000"/>
    <x v="6"/>
    <s v="0000000"/>
    <n v="2015"/>
    <x v="0"/>
    <x v="6"/>
    <n v="0"/>
    <n v="0"/>
    <n v="-54588.020000000004"/>
    <n v="0"/>
    <n v="54588.020000000004"/>
    <s v="N/A"/>
    <n v="0"/>
    <n v="-54588.020000000004"/>
    <n v="0"/>
    <n v="0"/>
    <n v="0"/>
    <n v="0"/>
    <n v="0"/>
    <n v="0"/>
    <n v="0"/>
    <n v="0"/>
    <n v="0"/>
    <n v="0"/>
    <n v="0"/>
    <s v="HOUSING OPPORTUNITY FUND"/>
    <s v="HOF OPER HEN ESSENTIAL NEED 14"/>
    <s v="DEFAULT"/>
    <s v="Default"/>
  </r>
  <r>
    <x v="1"/>
    <s v="1124101"/>
    <s v="000000"/>
    <x v="9"/>
    <s v="0000000"/>
    <n v="2015"/>
    <x v="0"/>
    <x v="9"/>
    <n v="0"/>
    <n v="0"/>
    <n v="70647.7"/>
    <n v="0"/>
    <n v="-70647.7"/>
    <s v="N/A"/>
    <n v="0"/>
    <n v="0"/>
    <n v="0"/>
    <n v="0"/>
    <n v="0"/>
    <n v="17508.43"/>
    <n v="53139.270000000004"/>
    <n v="0"/>
    <n v="0"/>
    <n v="0"/>
    <n v="0"/>
    <n v="0"/>
    <n v="0"/>
    <s v="HOUSING OPPORTUNITY FUND"/>
    <s v="HOF OPER HEN ESSENTIAL NEED 14"/>
    <s v="DEFAULT"/>
    <s v="Default"/>
  </r>
  <r>
    <x v="1"/>
    <s v="1124101"/>
    <s v="000000"/>
    <x v="29"/>
    <s v="0000000"/>
    <n v="2015"/>
    <x v="1"/>
    <x v="29"/>
    <n v="0"/>
    <n v="0"/>
    <n v="-70647.7"/>
    <n v="0"/>
    <n v="70647.7"/>
    <s v="N/A"/>
    <n v="0"/>
    <n v="0"/>
    <n v="0"/>
    <n v="0"/>
    <n v="0"/>
    <n v="0"/>
    <n v="-70647.7"/>
    <n v="0"/>
    <n v="0"/>
    <n v="0"/>
    <n v="0"/>
    <n v="0"/>
    <n v="0"/>
    <s v="HOUSING OPPORTUNITY FUND"/>
    <s v="HOF OPER HEN ESSENTIAL NEED 14"/>
    <s v="DEFAULT"/>
    <s v="Default"/>
  </r>
  <r>
    <x v="1"/>
    <s v="1124101"/>
    <s v="351121"/>
    <x v="193"/>
    <s v="0000000"/>
    <n v="2015"/>
    <x v="4"/>
    <x v="192"/>
    <n v="0"/>
    <n v="0"/>
    <n v="-564214.29"/>
    <n v="0"/>
    <n v="564214.29"/>
    <s v="N/A"/>
    <n v="0"/>
    <n v="0"/>
    <n v="-225867.31"/>
    <n v="0"/>
    <n v="-226942.75"/>
    <n v="-17508.43"/>
    <n v="-93895.8"/>
    <n v="0"/>
    <n v="0"/>
    <n v="0"/>
    <n v="0"/>
    <n v="0"/>
    <n v="0"/>
    <s v="HOUSING OPPORTUNITY FUND"/>
    <s v="HOF OPER HEN ESSENTIAL NEED 14"/>
    <s v="HSNG AND ESSNTL NEEDS"/>
    <s v="Default"/>
  </r>
  <r>
    <x v="1"/>
    <s v="1124101"/>
    <s v="351121"/>
    <x v="112"/>
    <s v="5595000"/>
    <n v="2015"/>
    <x v="3"/>
    <x v="112"/>
    <n v="0"/>
    <n v="0"/>
    <n v="573802.31000000006"/>
    <n v="0"/>
    <n v="-573802.31000000006"/>
    <s v="N/A"/>
    <n v="9588.02"/>
    <n v="49970.340000000004"/>
    <n v="175896.97"/>
    <n v="107479.74"/>
    <n v="119463.01000000001"/>
    <n v="16319.26"/>
    <n v="95084.97"/>
    <n v="0"/>
    <n v="0"/>
    <n v="0"/>
    <n v="0"/>
    <n v="0"/>
    <n v="0"/>
    <s v="HOUSING OPPORTUNITY FUND"/>
    <s v="HOF OPER HEN ESSENTIAL NEED 14"/>
    <s v="HSNG AND ESSNTL NEEDS"/>
    <s v="FACILITIES MAINTENANCE AND OPERATIONS"/>
  </r>
  <r>
    <x v="1"/>
    <s v="1124102"/>
    <s v="000000"/>
    <x v="6"/>
    <s v="0000000"/>
    <n v="2015"/>
    <x v="0"/>
    <x v="6"/>
    <n v="0"/>
    <n v="0"/>
    <n v="-772063.83"/>
    <n v="0"/>
    <n v="772063.83"/>
    <s v="N/A"/>
    <n v="0"/>
    <n v="-772063.83"/>
    <n v="0"/>
    <n v="0"/>
    <n v="0"/>
    <n v="0"/>
    <n v="0"/>
    <n v="0"/>
    <n v="0"/>
    <n v="0"/>
    <n v="0"/>
    <n v="0"/>
    <n v="0"/>
    <s v="HOUSING OPPORTUNITY FUND"/>
    <s v="HOF OPER HEN RENT/UTILITY14"/>
    <s v="DEFAULT"/>
    <s v="Default"/>
  </r>
  <r>
    <x v="1"/>
    <s v="1124102"/>
    <s v="000000"/>
    <x v="9"/>
    <s v="0000000"/>
    <n v="2015"/>
    <x v="0"/>
    <x v="9"/>
    <n v="0"/>
    <n v="0"/>
    <n v="-159638.91"/>
    <n v="0"/>
    <n v="159638.91"/>
    <s v="N/A"/>
    <n v="0"/>
    <n v="0"/>
    <n v="0"/>
    <n v="0"/>
    <n v="0"/>
    <n v="699945.47"/>
    <n v="-859584.38"/>
    <n v="0"/>
    <n v="0"/>
    <n v="0"/>
    <n v="0"/>
    <n v="0"/>
    <n v="0"/>
    <s v="HOUSING OPPORTUNITY FUND"/>
    <s v="HOF OPER HEN RENT/UTILITY14"/>
    <s v="DEFAULT"/>
    <s v="Default"/>
  </r>
  <r>
    <x v="1"/>
    <s v="1124102"/>
    <s v="000000"/>
    <x v="29"/>
    <s v="0000000"/>
    <n v="2015"/>
    <x v="1"/>
    <x v="29"/>
    <n v="0"/>
    <n v="0"/>
    <n v="159638.91"/>
    <n v="0"/>
    <n v="-159638.91"/>
    <s v="N/A"/>
    <n v="0"/>
    <n v="0"/>
    <n v="0"/>
    <n v="0"/>
    <n v="0"/>
    <n v="0"/>
    <n v="159638.91"/>
    <n v="0"/>
    <n v="0"/>
    <n v="0"/>
    <n v="0"/>
    <n v="0"/>
    <n v="0"/>
    <s v="HOUSING OPPORTUNITY FUND"/>
    <s v="HOF OPER HEN RENT/UTILITY14"/>
    <s v="DEFAULT"/>
    <s v="Default"/>
  </r>
  <r>
    <x v="1"/>
    <s v="1124102"/>
    <s v="351121"/>
    <x v="193"/>
    <s v="0000000"/>
    <n v="2015"/>
    <x v="4"/>
    <x v="192"/>
    <n v="0"/>
    <n v="0"/>
    <n v="-4843495.3899999997"/>
    <n v="0"/>
    <n v="4843495.3899999997"/>
    <s v="N/A"/>
    <n v="0"/>
    <n v="0"/>
    <n v="-1642397.15"/>
    <n v="0"/>
    <n v="-1785235.73"/>
    <n v="-699945.47"/>
    <n v="-697917.04"/>
    <n v="-18000"/>
    <n v="0"/>
    <n v="0"/>
    <n v="0"/>
    <n v="0"/>
    <n v="0"/>
    <s v="HOUSING OPPORTUNITY FUND"/>
    <s v="HOF OPER HEN RENT/UTILITY14"/>
    <s v="HSNG AND ESSNTL NEEDS"/>
    <s v="Default"/>
  </r>
  <r>
    <x v="1"/>
    <s v="1124102"/>
    <s v="351121"/>
    <x v="112"/>
    <s v="5595000"/>
    <n v="2015"/>
    <x v="3"/>
    <x v="112"/>
    <n v="0"/>
    <n v="0"/>
    <n v="4865559.21"/>
    <n v="0.01"/>
    <n v="-4865559.22"/>
    <s v="N/A"/>
    <n v="22063.82"/>
    <n v="817779.57000000007"/>
    <n v="824617.58000000007"/>
    <n v="925272.91"/>
    <n v="859962.82000000007"/>
    <n v="699945.47"/>
    <n v="715917.04"/>
    <n v="0"/>
    <n v="0"/>
    <n v="0"/>
    <n v="0"/>
    <n v="0"/>
    <n v="0"/>
    <s v="HOUSING OPPORTUNITY FUND"/>
    <s v="HOF OPER HEN RENT/UTILITY14"/>
    <s v="HSNG AND ESSNTL NEEDS"/>
    <s v="FACILITIES MAINTENANCE AND OPERATIONS"/>
  </r>
  <r>
    <x v="1"/>
    <s v="1124309"/>
    <s v="351201"/>
    <x v="112"/>
    <s v="5595000"/>
    <n v="2015"/>
    <x v="3"/>
    <x v="112"/>
    <n v="0"/>
    <n v="0"/>
    <n v="0"/>
    <n v="0"/>
    <n v="0"/>
    <s v="N/A"/>
    <n v="0"/>
    <n v="0"/>
    <n v="0"/>
    <n v="0"/>
    <n v="0"/>
    <n v="0"/>
    <n v="0"/>
    <n v="0"/>
    <n v="0"/>
    <n v="0"/>
    <n v="0"/>
    <n v="0"/>
    <n v="0"/>
    <s v="HOUSING OPPORTUNITY FUND"/>
    <s v="HOF OPER YTH YNG DATABASE"/>
    <s v="OTHER HOF-PROJECTS AND INITIATIVES"/>
    <s v="FACILITIES MAINTENANCE AND OPERATIONS"/>
  </r>
  <r>
    <x v="1"/>
    <s v="1124310"/>
    <s v="351201"/>
    <x v="112"/>
    <s v="5595000"/>
    <n v="2015"/>
    <x v="3"/>
    <x v="112"/>
    <n v="0"/>
    <n v="0"/>
    <n v="-5"/>
    <n v="0"/>
    <n v="5"/>
    <s v="N/A"/>
    <n v="0"/>
    <n v="-5"/>
    <n v="0"/>
    <n v="0"/>
    <n v="0"/>
    <n v="0"/>
    <n v="0"/>
    <n v="0"/>
    <n v="0"/>
    <n v="0"/>
    <n v="0"/>
    <n v="0"/>
    <n v="0"/>
    <s v="HOUSING OPPORTUNITY FUND"/>
    <s v="HOF OPER YTH YNG FHC-YEAR 2"/>
    <s v="OTHER HOF-PROJECTS AND INITIATIVES"/>
    <s v="FACILITIES MAINTENANCE AND OPERATIONS"/>
  </r>
  <r>
    <x v="1"/>
    <s v="1124392"/>
    <s v="000000"/>
    <x v="6"/>
    <s v="0000000"/>
    <n v="2015"/>
    <x v="0"/>
    <x v="6"/>
    <n v="0"/>
    <n v="0"/>
    <n v="-12739.08"/>
    <n v="0"/>
    <n v="12739.08"/>
    <s v="N/A"/>
    <n v="0"/>
    <n v="-12739.08"/>
    <n v="0"/>
    <n v="0"/>
    <n v="0"/>
    <n v="0"/>
    <n v="0"/>
    <n v="0"/>
    <n v="0"/>
    <n v="0"/>
    <n v="0"/>
    <n v="0"/>
    <n v="0"/>
    <s v="HOUSING OPPORTUNITY FUND"/>
    <s v="HOF OPER HEN ADMIN 14-15"/>
    <s v="DEFAULT"/>
    <s v="Default"/>
  </r>
  <r>
    <x v="1"/>
    <s v="1124392"/>
    <s v="000000"/>
    <x v="9"/>
    <s v="0000000"/>
    <n v="2015"/>
    <x v="0"/>
    <x v="9"/>
    <n v="0"/>
    <n v="0"/>
    <n v="-3632.07"/>
    <n v="0"/>
    <n v="3632.07"/>
    <s v="N/A"/>
    <n v="0"/>
    <n v="0"/>
    <n v="0"/>
    <n v="0"/>
    <n v="0"/>
    <n v="16142.390000000001"/>
    <n v="-19774.46"/>
    <n v="0"/>
    <n v="0"/>
    <n v="0"/>
    <n v="0"/>
    <n v="0"/>
    <n v="0"/>
    <s v="HOUSING OPPORTUNITY FUND"/>
    <s v="HOF OPER HEN ADMIN 14-15"/>
    <s v="DEFAULT"/>
    <s v="Default"/>
  </r>
  <r>
    <x v="1"/>
    <s v="1124392"/>
    <s v="000000"/>
    <x v="29"/>
    <s v="0000000"/>
    <n v="2015"/>
    <x v="1"/>
    <x v="29"/>
    <n v="0"/>
    <n v="0"/>
    <n v="3632.07"/>
    <n v="0"/>
    <n v="-3632.07"/>
    <s v="N/A"/>
    <n v="0"/>
    <n v="0"/>
    <n v="0"/>
    <n v="0"/>
    <n v="0"/>
    <n v="0"/>
    <n v="3632.07"/>
    <n v="0"/>
    <n v="0"/>
    <n v="0"/>
    <n v="0"/>
    <n v="0"/>
    <n v="0"/>
    <s v="HOUSING OPPORTUNITY FUND"/>
    <s v="HOF OPER HEN ADMIN 14-15"/>
    <s v="DEFAULT"/>
    <s v="Default"/>
  </r>
  <r>
    <x v="1"/>
    <s v="1124392"/>
    <s v="351121"/>
    <x v="193"/>
    <s v="0000000"/>
    <n v="2015"/>
    <x v="4"/>
    <x v="192"/>
    <n v="0"/>
    <n v="0"/>
    <n v="-108663.8"/>
    <n v="0"/>
    <n v="108663.8"/>
    <s v="N/A"/>
    <n v="0"/>
    <n v="0"/>
    <n v="-9576.7100000000009"/>
    <n v="0"/>
    <n v="-60574.840000000004"/>
    <n v="-16142.390000000001"/>
    <n v="-22369.86"/>
    <n v="0"/>
    <n v="0"/>
    <n v="0"/>
    <n v="0"/>
    <n v="0"/>
    <n v="0"/>
    <s v="HOUSING OPPORTUNITY FUND"/>
    <s v="HOF OPER HEN ADMIN 14-15"/>
    <s v="HSNG AND ESSNTL NEEDS"/>
    <s v="Default"/>
  </r>
  <r>
    <x v="1"/>
    <s v="1124392"/>
    <s v="351121"/>
    <x v="38"/>
    <s v="5595000"/>
    <n v="2015"/>
    <x v="3"/>
    <x v="38"/>
    <n v="0"/>
    <n v="0"/>
    <n v="68845.83"/>
    <n v="0"/>
    <n v="-68845.83"/>
    <s v="N/A"/>
    <n v="4622.7"/>
    <n v="3158.55"/>
    <n v="9070.76"/>
    <n v="16727.830000000002"/>
    <n v="15892.220000000001"/>
    <n v="17980.73"/>
    <n v="9970.42"/>
    <n v="3765.2400000000002"/>
    <n v="-12342.62"/>
    <n v="0"/>
    <n v="0"/>
    <n v="0"/>
    <n v="0"/>
    <s v="HOUSING OPPORTUNITY FUND"/>
    <s v="HOF OPER HEN ADMIN 14-15"/>
    <s v="HSNG AND ESSNTL NEEDS"/>
    <s v="FACILITIES MAINTENANCE AND OPERATIONS"/>
  </r>
  <r>
    <x v="1"/>
    <s v="1124392"/>
    <s v="351121"/>
    <x v="70"/>
    <s v="5595000"/>
    <n v="2015"/>
    <x v="3"/>
    <x v="70"/>
    <n v="0"/>
    <n v="0"/>
    <n v="4537.13"/>
    <n v="0"/>
    <n v="-4537.13"/>
    <s v="N/A"/>
    <n v="0"/>
    <n v="0"/>
    <n v="1370.47"/>
    <n v="2828.5"/>
    <n v="112.72"/>
    <n v="4600.8500000000004"/>
    <n v="-4375.41"/>
    <n v="112.72"/>
    <n v="-112.72"/>
    <n v="0"/>
    <n v="0"/>
    <n v="0"/>
    <n v="0"/>
    <s v="HOUSING OPPORTUNITY FUND"/>
    <s v="HOF OPER HEN ADMIN 14-15"/>
    <s v="HSNG AND ESSNTL NEEDS"/>
    <s v="FACILITIES MAINTENANCE AND OPERATIONS"/>
  </r>
  <r>
    <x v="1"/>
    <s v="1124392"/>
    <s v="351121"/>
    <x v="71"/>
    <s v="5595000"/>
    <n v="2015"/>
    <x v="3"/>
    <x v="71"/>
    <n v="0"/>
    <n v="0"/>
    <n v="1845.93"/>
    <n v="0"/>
    <n v="-1845.93"/>
    <s v="N/A"/>
    <n v="0"/>
    <n v="0"/>
    <n v="361.67"/>
    <n v="1416.89"/>
    <n v="22.45"/>
    <n v="1804.38"/>
    <n v="-1759.46"/>
    <n v="33.69"/>
    <n v="-33.69"/>
    <n v="0"/>
    <n v="0"/>
    <n v="0"/>
    <n v="0"/>
    <s v="HOUSING OPPORTUNITY FUND"/>
    <s v="HOF OPER HEN ADMIN 14-15"/>
    <s v="HSNG AND ESSNTL NEEDS"/>
    <s v="FACILITIES MAINTENANCE AND OPERATIONS"/>
  </r>
  <r>
    <x v="1"/>
    <s v="1124392"/>
    <s v="351121"/>
    <x v="72"/>
    <s v="5595000"/>
    <n v="2015"/>
    <x v="3"/>
    <x v="72"/>
    <n v="0"/>
    <n v="0"/>
    <n v="2241.6799999999998"/>
    <n v="0"/>
    <n v="-2241.6799999999998"/>
    <s v="N/A"/>
    <n v="0"/>
    <n v="0"/>
    <n v="438.42"/>
    <n v="1719.95"/>
    <n v="27.77"/>
    <n v="2192.34"/>
    <n v="-2136.8000000000002"/>
    <n v="48.49"/>
    <n v="-48.49"/>
    <n v="0"/>
    <n v="0"/>
    <n v="0"/>
    <n v="0"/>
    <s v="HOUSING OPPORTUNITY FUND"/>
    <s v="HOF OPER HEN ADMIN 14-15"/>
    <s v="HSNG AND ESSNTL NEEDS"/>
    <s v="FACILITIES MAINTENANCE AND OPERATIONS"/>
  </r>
  <r>
    <x v="1"/>
    <s v="1124392"/>
    <s v="351121"/>
    <x v="136"/>
    <s v="5595000"/>
    <n v="2015"/>
    <x v="3"/>
    <x v="136"/>
    <n v="0"/>
    <n v="0"/>
    <n v="-1826.3700000000001"/>
    <n v="0"/>
    <n v="1826.3700000000001"/>
    <s v="N/A"/>
    <n v="0"/>
    <n v="0"/>
    <n v="0"/>
    <n v="0"/>
    <n v="0"/>
    <n v="0"/>
    <n v="0"/>
    <n v="0"/>
    <n v="-1826.3700000000001"/>
    <n v="0"/>
    <n v="0"/>
    <n v="0"/>
    <n v="0"/>
    <s v="HOUSING OPPORTUNITY FUND"/>
    <s v="HOF OPER HEN ADMIN 14-15"/>
    <s v="HSNG AND ESSNTL NEEDS"/>
    <s v="FACILITIES MAINTENANCE AND OPERATIONS"/>
  </r>
  <r>
    <x v="1"/>
    <s v="1124392"/>
    <s v="351121"/>
    <x v="108"/>
    <s v="5595000"/>
    <n v="2015"/>
    <x v="3"/>
    <x v="108"/>
    <n v="0"/>
    <n v="0"/>
    <n v="0"/>
    <n v="0"/>
    <n v="0"/>
    <s v="N/A"/>
    <n v="0"/>
    <n v="0"/>
    <n v="0"/>
    <n v="0"/>
    <n v="0"/>
    <n v="0"/>
    <n v="0"/>
    <n v="0"/>
    <n v="0"/>
    <n v="0"/>
    <n v="0"/>
    <n v="0"/>
    <n v="0"/>
    <s v="HOUSING OPPORTUNITY FUND"/>
    <s v="HOF OPER HEN ADMIN 14-15"/>
    <s v="HSNG AND ESSNTL NEEDS"/>
    <s v="FACILITIES MAINTENANCE AND OPERATIONS"/>
  </r>
  <r>
    <x v="1"/>
    <s v="1124392"/>
    <s v="351121"/>
    <x v="132"/>
    <s v="5595000"/>
    <n v="2015"/>
    <x v="3"/>
    <x v="132"/>
    <n v="0"/>
    <n v="0"/>
    <n v="204.56"/>
    <n v="0"/>
    <n v="-204.56"/>
    <s v="N/A"/>
    <n v="0"/>
    <n v="0"/>
    <n v="0"/>
    <n v="204.56"/>
    <n v="0"/>
    <n v="0"/>
    <n v="0"/>
    <n v="0"/>
    <n v="0"/>
    <n v="0"/>
    <n v="0"/>
    <n v="0"/>
    <n v="0"/>
    <s v="HOUSING OPPORTUNITY FUND"/>
    <s v="HOF OPER HEN ADMIN 14-15"/>
    <s v="HSNG AND ESSNTL NEEDS"/>
    <s v="FACILITIES MAINTENANCE AND OPERATIONS"/>
  </r>
  <r>
    <x v="1"/>
    <s v="1124392"/>
    <s v="351121"/>
    <x v="82"/>
    <s v="5595000"/>
    <n v="2015"/>
    <x v="3"/>
    <x v="82"/>
    <n v="0"/>
    <n v="0"/>
    <n v="50.28"/>
    <n v="0"/>
    <n v="-50.28"/>
    <s v="N/A"/>
    <n v="0"/>
    <n v="0"/>
    <n v="0"/>
    <n v="28.86"/>
    <n v="0"/>
    <n v="21.42"/>
    <n v="0"/>
    <n v="0"/>
    <n v="0"/>
    <n v="0"/>
    <n v="0"/>
    <n v="0"/>
    <n v="0"/>
    <s v="HOUSING OPPORTUNITY FUND"/>
    <s v="HOF OPER HEN ADMIN 14-15"/>
    <s v="HSNG AND ESSNTL NEEDS"/>
    <s v="FACILITIES MAINTENANCE AND OPERATIONS"/>
  </r>
  <r>
    <x v="1"/>
    <s v="1124392"/>
    <s v="351121"/>
    <x v="84"/>
    <s v="5595000"/>
    <n v="2015"/>
    <x v="3"/>
    <x v="84"/>
    <n v="0"/>
    <n v="0"/>
    <n v="1300.1400000000001"/>
    <n v="0"/>
    <n v="-1300.1400000000001"/>
    <s v="N/A"/>
    <n v="0"/>
    <n v="0"/>
    <n v="0"/>
    <n v="1300.1400000000001"/>
    <n v="0"/>
    <n v="0"/>
    <n v="0"/>
    <n v="0"/>
    <n v="0"/>
    <n v="0"/>
    <n v="0"/>
    <n v="0"/>
    <n v="0"/>
    <s v="HOUSING OPPORTUNITY FUND"/>
    <s v="HOF OPER HEN ADMIN 14-15"/>
    <s v="HSNG AND ESSNTL NEEDS"/>
    <s v="FACILITIES MAINTENANCE AND OPERATIONS"/>
  </r>
  <r>
    <x v="1"/>
    <s v="1124392"/>
    <s v="351121"/>
    <x v="85"/>
    <s v="5595000"/>
    <n v="2015"/>
    <x v="3"/>
    <x v="85"/>
    <n v="0"/>
    <n v="0"/>
    <n v="7036.27"/>
    <n v="0"/>
    <n v="-7036.27"/>
    <s v="N/A"/>
    <n v="0"/>
    <n v="0"/>
    <n v="0"/>
    <n v="7036.27"/>
    <n v="0"/>
    <n v="0"/>
    <n v="0"/>
    <n v="0"/>
    <n v="0"/>
    <n v="0"/>
    <n v="0"/>
    <n v="0"/>
    <n v="0"/>
    <s v="HOUSING OPPORTUNITY FUND"/>
    <s v="HOF OPER HEN ADMIN 14-15"/>
    <s v="HSNG AND ESSNTL NEEDS"/>
    <s v="FACILITIES MAINTENANCE AND OPERATIONS"/>
  </r>
  <r>
    <x v="1"/>
    <s v="1124392"/>
    <s v="351121"/>
    <x v="86"/>
    <s v="5595000"/>
    <n v="2015"/>
    <x v="3"/>
    <x v="86"/>
    <n v="0"/>
    <n v="0"/>
    <n v="4002.4300000000003"/>
    <n v="0"/>
    <n v="-4002.4300000000003"/>
    <s v="N/A"/>
    <n v="0"/>
    <n v="0"/>
    <n v="0"/>
    <n v="1894.51"/>
    <n v="0"/>
    <n v="2107.92"/>
    <n v="0"/>
    <n v="0"/>
    <n v="0"/>
    <n v="0"/>
    <n v="0"/>
    <n v="0"/>
    <n v="0"/>
    <s v="HOUSING OPPORTUNITY FUND"/>
    <s v="HOF OPER HEN ADMIN 14-15"/>
    <s v="HSNG AND ESSNTL NEEDS"/>
    <s v="FACILITIES MAINTENANCE AND OPERATIONS"/>
  </r>
  <r>
    <x v="1"/>
    <s v="1124392"/>
    <s v="351121"/>
    <x v="87"/>
    <s v="5595000"/>
    <n v="2015"/>
    <x v="3"/>
    <x v="87"/>
    <n v="0"/>
    <n v="0"/>
    <n v="7697.79"/>
    <n v="0"/>
    <n v="-7697.79"/>
    <s v="N/A"/>
    <n v="0"/>
    <n v="0"/>
    <n v="0"/>
    <n v="7697.79"/>
    <n v="0"/>
    <n v="0"/>
    <n v="0"/>
    <n v="0"/>
    <n v="0"/>
    <n v="0"/>
    <n v="0"/>
    <n v="0"/>
    <n v="0"/>
    <s v="HOUSING OPPORTUNITY FUND"/>
    <s v="HOF OPER HEN ADMIN 14-15"/>
    <s v="HSNG AND ESSNTL NEEDS"/>
    <s v="FACILITIES MAINTENANCE AND OPERATIONS"/>
  </r>
  <r>
    <x v="1"/>
    <s v="1124392"/>
    <s v="351121"/>
    <x v="88"/>
    <s v="5595000"/>
    <n v="2015"/>
    <x v="3"/>
    <x v="88"/>
    <n v="0"/>
    <n v="0"/>
    <n v="2069.4299999999998"/>
    <n v="0"/>
    <n v="-2069.4299999999998"/>
    <s v="N/A"/>
    <n v="0"/>
    <n v="0"/>
    <n v="0"/>
    <n v="2066.06"/>
    <n v="0"/>
    <n v="3.37"/>
    <n v="0"/>
    <n v="0"/>
    <n v="0"/>
    <n v="0"/>
    <n v="0"/>
    <n v="0"/>
    <n v="0"/>
    <s v="HOUSING OPPORTUNITY FUND"/>
    <s v="HOF OPER HEN ADMIN 14-15"/>
    <s v="HSNG AND ESSNTL NEEDS"/>
    <s v="FACILITIES MAINTENANCE AND OPERATIONS"/>
  </r>
  <r>
    <x v="1"/>
    <s v="1124392"/>
    <s v="351121"/>
    <x v="89"/>
    <s v="5595000"/>
    <n v="2015"/>
    <x v="3"/>
    <x v="89"/>
    <n v="0"/>
    <n v="0"/>
    <n v="953.42000000000007"/>
    <n v="0"/>
    <n v="-953.42000000000007"/>
    <s v="N/A"/>
    <n v="0"/>
    <n v="0"/>
    <n v="0"/>
    <n v="612.6"/>
    <n v="0"/>
    <n v="340.82"/>
    <n v="0"/>
    <n v="0"/>
    <n v="0"/>
    <n v="0"/>
    <n v="0"/>
    <n v="0"/>
    <n v="0"/>
    <s v="HOUSING OPPORTUNITY FUND"/>
    <s v="HOF OPER HEN ADMIN 14-15"/>
    <s v="HSNG AND ESSNTL NEEDS"/>
    <s v="FACILITIES MAINTENANCE AND OPERATIONS"/>
  </r>
  <r>
    <x v="1"/>
    <s v="1124392"/>
    <s v="351121"/>
    <x v="90"/>
    <s v="5595000"/>
    <n v="2015"/>
    <x v="3"/>
    <x v="90"/>
    <n v="0"/>
    <n v="0"/>
    <n v="24.44"/>
    <n v="0"/>
    <n v="-24.44"/>
    <s v="N/A"/>
    <n v="0"/>
    <n v="0"/>
    <n v="0"/>
    <n v="24.44"/>
    <n v="0"/>
    <n v="0"/>
    <n v="0"/>
    <n v="0"/>
    <n v="0"/>
    <n v="0"/>
    <n v="0"/>
    <n v="0"/>
    <n v="0"/>
    <s v="HOUSING OPPORTUNITY FUND"/>
    <s v="HOF OPER HEN ADMIN 14-15"/>
    <s v="HSNG AND ESSNTL NEEDS"/>
    <s v="FACILITIES MAINTENANCE AND OPERATIONS"/>
  </r>
  <r>
    <x v="1"/>
    <s v="1124392"/>
    <s v="351121"/>
    <x v="92"/>
    <s v="5595000"/>
    <n v="2015"/>
    <x v="3"/>
    <x v="92"/>
    <n v="0"/>
    <n v="0"/>
    <n v="34.5"/>
    <n v="0"/>
    <n v="-34.5"/>
    <s v="N/A"/>
    <n v="0"/>
    <n v="0"/>
    <n v="0"/>
    <n v="34.5"/>
    <n v="0"/>
    <n v="0"/>
    <n v="0"/>
    <n v="0"/>
    <n v="0"/>
    <n v="0"/>
    <n v="0"/>
    <n v="0"/>
    <n v="0"/>
    <s v="HOUSING OPPORTUNITY FUND"/>
    <s v="HOF OPER HEN ADMIN 14-15"/>
    <s v="HSNG AND ESSNTL NEEDS"/>
    <s v="FACILITIES MAINTENANCE AND OPERATIONS"/>
  </r>
  <r>
    <x v="1"/>
    <s v="1124392"/>
    <s v="351121"/>
    <x v="47"/>
    <s v="5595000"/>
    <n v="2015"/>
    <x v="3"/>
    <x v="47"/>
    <n v="0"/>
    <n v="0"/>
    <n v="1952.18"/>
    <n v="0"/>
    <n v="-1952.18"/>
    <s v="N/A"/>
    <n v="0"/>
    <n v="0"/>
    <n v="0"/>
    <n v="1952.18"/>
    <n v="0"/>
    <n v="0"/>
    <n v="0"/>
    <n v="0"/>
    <n v="0"/>
    <n v="0"/>
    <n v="0"/>
    <n v="0"/>
    <n v="0"/>
    <s v="HOUSING OPPORTUNITY FUND"/>
    <s v="HOF OPER HEN ADMIN 14-15"/>
    <s v="HSNG AND ESSNTL NEEDS"/>
    <s v="FACILITIES MAINTENANCE AND OPERATIONS"/>
  </r>
  <r>
    <x v="1"/>
    <s v="1124392"/>
    <s v="351121"/>
    <x v="48"/>
    <s v="5595000"/>
    <n v="2015"/>
    <x v="3"/>
    <x v="48"/>
    <n v="0"/>
    <n v="0"/>
    <n v="2670.46"/>
    <n v="0"/>
    <n v="-2670.46"/>
    <s v="N/A"/>
    <n v="0"/>
    <n v="0"/>
    <n v="0"/>
    <n v="1264.03"/>
    <n v="0"/>
    <n v="1406.43"/>
    <n v="0"/>
    <n v="0"/>
    <n v="0"/>
    <n v="0"/>
    <n v="0"/>
    <n v="0"/>
    <n v="0"/>
    <s v="HOUSING OPPORTUNITY FUND"/>
    <s v="HOF OPER HEN ADMIN 14-15"/>
    <s v="HSNG AND ESSNTL NEEDS"/>
    <s v="FACILITIES MAINTENANCE AND OPERATIONS"/>
  </r>
  <r>
    <x v="1"/>
    <s v="1124392"/>
    <s v="351121"/>
    <x v="49"/>
    <s v="5595000"/>
    <n v="2015"/>
    <x v="3"/>
    <x v="49"/>
    <n v="0"/>
    <n v="0"/>
    <n v="418.68"/>
    <n v="0"/>
    <n v="-418.68"/>
    <s v="N/A"/>
    <n v="0"/>
    <n v="0"/>
    <n v="0"/>
    <n v="418.68"/>
    <n v="0"/>
    <n v="0"/>
    <n v="0"/>
    <n v="0"/>
    <n v="0"/>
    <n v="0"/>
    <n v="0"/>
    <n v="0"/>
    <n v="0"/>
    <s v="HOUSING OPPORTUNITY FUND"/>
    <s v="HOF OPER HEN ADMIN 14-15"/>
    <s v="HSNG AND ESSNTL NEEDS"/>
    <s v="FACILITIES MAINTENANCE AND OPERATIONS"/>
  </r>
  <r>
    <x v="1"/>
    <s v="1124392"/>
    <s v="351121"/>
    <x v="50"/>
    <s v="5595000"/>
    <n v="2015"/>
    <x v="3"/>
    <x v="50"/>
    <n v="0"/>
    <n v="0"/>
    <n v="84.36"/>
    <n v="0"/>
    <n v="-84.36"/>
    <s v="N/A"/>
    <n v="0"/>
    <n v="0"/>
    <n v="0"/>
    <n v="84.36"/>
    <n v="0"/>
    <n v="0"/>
    <n v="0"/>
    <n v="0"/>
    <n v="0"/>
    <n v="0"/>
    <n v="0"/>
    <n v="0"/>
    <n v="0"/>
    <s v="HOUSING OPPORTUNITY FUND"/>
    <s v="HOF OPER HEN ADMIN 14-15"/>
    <s v="HSNG AND ESSNTL NEEDS"/>
    <s v="FACILITIES MAINTENANCE AND OPERATIONS"/>
  </r>
  <r>
    <x v="1"/>
    <s v="1124392"/>
    <s v="351121"/>
    <x v="93"/>
    <s v="5595000"/>
    <n v="2015"/>
    <x v="3"/>
    <x v="93"/>
    <n v="0"/>
    <n v="0"/>
    <n v="1447.8700000000001"/>
    <n v="0"/>
    <n v="-1447.8700000000001"/>
    <s v="N/A"/>
    <n v="0"/>
    <n v="0"/>
    <n v="0"/>
    <n v="831.27"/>
    <n v="0"/>
    <n v="616.6"/>
    <n v="0"/>
    <n v="0"/>
    <n v="0"/>
    <n v="0"/>
    <n v="0"/>
    <n v="0"/>
    <n v="0"/>
    <s v="HOUSING OPPORTUNITY FUND"/>
    <s v="HOF OPER HEN ADMIN 14-15"/>
    <s v="HSNG AND ESSNTL NEEDS"/>
    <s v="FACILITIES MAINTENANCE AND OPERATIONS"/>
  </r>
  <r>
    <x v="1"/>
    <s v="1124392"/>
    <s v="351121"/>
    <x v="109"/>
    <s v="5595000"/>
    <n v="2015"/>
    <x v="3"/>
    <x v="109"/>
    <n v="0"/>
    <n v="0"/>
    <n v="1102.8700000000001"/>
    <n v="0"/>
    <n v="-1102.8700000000001"/>
    <s v="N/A"/>
    <n v="0"/>
    <n v="0"/>
    <n v="0"/>
    <n v="1102.8700000000001"/>
    <n v="0"/>
    <n v="0"/>
    <n v="0"/>
    <n v="0"/>
    <n v="0"/>
    <n v="0"/>
    <n v="0"/>
    <n v="0"/>
    <n v="0"/>
    <s v="HOUSING OPPORTUNITY FUND"/>
    <s v="HOF OPER HEN ADMIN 14-15"/>
    <s v="HSNG AND ESSNTL NEEDS"/>
    <s v="FACILITIES MAINTENANCE AND OPERATIONS"/>
  </r>
  <r>
    <x v="1"/>
    <s v="1124392"/>
    <s v="351121"/>
    <x v="100"/>
    <s v="5595000"/>
    <n v="2015"/>
    <x v="3"/>
    <x v="100"/>
    <n v="0"/>
    <n v="0"/>
    <n v="174.46"/>
    <n v="0"/>
    <n v="-174.46"/>
    <s v="N/A"/>
    <n v="0"/>
    <n v="0"/>
    <n v="0"/>
    <n v="174.46"/>
    <n v="0"/>
    <n v="0"/>
    <n v="0"/>
    <n v="0"/>
    <n v="0"/>
    <n v="0"/>
    <n v="0"/>
    <n v="0"/>
    <n v="0"/>
    <s v="HOUSING OPPORTUNITY FUND"/>
    <s v="HOF OPER HEN ADMIN 14-15"/>
    <s v="HSNG AND ESSNTL NEEDS"/>
    <s v="FACILITIES MAINTENANCE AND OPERATIONS"/>
  </r>
  <r>
    <x v="1"/>
    <s v="1124392"/>
    <s v="351121"/>
    <x v="110"/>
    <s v="5595000"/>
    <n v="2015"/>
    <x v="3"/>
    <x v="110"/>
    <n v="0"/>
    <n v="0"/>
    <n v="0"/>
    <n v="0"/>
    <n v="0"/>
    <s v="N/A"/>
    <n v="0"/>
    <n v="0"/>
    <n v="0"/>
    <n v="0"/>
    <n v="0"/>
    <n v="0"/>
    <n v="0"/>
    <n v="0"/>
    <n v="0"/>
    <n v="0"/>
    <n v="0"/>
    <n v="0"/>
    <n v="0"/>
    <s v="HOUSING OPPORTUNITY FUND"/>
    <s v="HOF OPER HEN ADMIN 14-15"/>
    <s v="HSNG AND ESSNTL NEEDS"/>
    <s v="FACILITIES MAINTENANCE AND OPERATIONS"/>
  </r>
  <r>
    <x v="1"/>
    <s v="1124401"/>
    <s v="351227"/>
    <x v="112"/>
    <s v="5595000"/>
    <n v="2015"/>
    <x v="3"/>
    <x v="112"/>
    <n v="0"/>
    <n v="0"/>
    <n v="0"/>
    <n v="0"/>
    <n v="0"/>
    <s v="N/A"/>
    <n v="0"/>
    <n v="0"/>
    <n v="0"/>
    <n v="0"/>
    <n v="0"/>
    <n v="0"/>
    <n v="0"/>
    <n v="0"/>
    <n v="0"/>
    <n v="0"/>
    <n v="0"/>
    <n v="0"/>
    <n v="0"/>
    <s v="HOUSING OPPORTUNITY FUND"/>
    <s v="HOF GATES CO ENT REVIEW14-15"/>
    <s v="GATES GRANT FMLY HMLS"/>
    <s v="FACILITIES MAINTENANCE AND OPERATIONS"/>
  </r>
  <r>
    <x v="1"/>
    <s v="1124507"/>
    <s v="351022"/>
    <x v="112"/>
    <s v="5595000"/>
    <n v="2015"/>
    <x v="3"/>
    <x v="112"/>
    <n v="0"/>
    <n v="0"/>
    <n v="0"/>
    <n v="0"/>
    <n v="0"/>
    <s v="N/A"/>
    <n v="0"/>
    <n v="0"/>
    <n v="0"/>
    <n v="0"/>
    <n v="0"/>
    <n v="0"/>
    <n v="0"/>
    <n v="0"/>
    <n v="0"/>
    <n v="0"/>
    <n v="0"/>
    <n v="0"/>
    <n v="0"/>
    <s v="HOUSING OPPORTUNITY FUND"/>
    <s v="HOF OPER IMAGINE HOUSING"/>
    <s v="HOMELESS HOUSING"/>
    <s v="FACILITIES MAINTENANCE AND OPERATIONS"/>
  </r>
  <r>
    <x v="1"/>
    <s v="1124618"/>
    <s v="000000"/>
    <x v="6"/>
    <s v="0000000"/>
    <n v="2015"/>
    <x v="0"/>
    <x v="6"/>
    <n v="0"/>
    <n v="0"/>
    <n v="0"/>
    <n v="0"/>
    <n v="0"/>
    <s v="N/A"/>
    <n v="0"/>
    <n v="0"/>
    <n v="0"/>
    <n v="0"/>
    <n v="0"/>
    <n v="0"/>
    <n v="0"/>
    <n v="0"/>
    <n v="0"/>
    <n v="0"/>
    <n v="0"/>
    <n v="0"/>
    <n v="0"/>
    <s v="HOUSING OPPORTUNITY FUND"/>
    <s v="HOF OPER REACH FIRST"/>
    <s v="DEFAULT"/>
    <s v="Default"/>
  </r>
  <r>
    <x v="1"/>
    <s v="1124618"/>
    <s v="000000"/>
    <x v="9"/>
    <s v="0000000"/>
    <n v="2015"/>
    <x v="0"/>
    <x v="9"/>
    <n v="0"/>
    <n v="0"/>
    <n v="0"/>
    <n v="0"/>
    <n v="0"/>
    <s v="N/A"/>
    <n v="0"/>
    <n v="0"/>
    <n v="0"/>
    <n v="0"/>
    <n v="0"/>
    <n v="0"/>
    <n v="0"/>
    <n v="0"/>
    <n v="0"/>
    <n v="0"/>
    <n v="0"/>
    <n v="0"/>
    <n v="0"/>
    <s v="HOUSING OPPORTUNITY FUND"/>
    <s v="HOF OPER REACH FIRST"/>
    <s v="DEFAULT"/>
    <s v="Default"/>
  </r>
  <r>
    <x v="1"/>
    <s v="1124618"/>
    <s v="000000"/>
    <x v="29"/>
    <s v="0000000"/>
    <n v="2015"/>
    <x v="1"/>
    <x v="29"/>
    <n v="0"/>
    <n v="0"/>
    <n v="0"/>
    <n v="0"/>
    <n v="0"/>
    <s v="N/A"/>
    <n v="0"/>
    <n v="0"/>
    <n v="0"/>
    <n v="0"/>
    <n v="0"/>
    <n v="0"/>
    <n v="0"/>
    <n v="0"/>
    <n v="0"/>
    <n v="0"/>
    <n v="0"/>
    <n v="0"/>
    <n v="0"/>
    <s v="HOUSING OPPORTUNITY FUND"/>
    <s v="HOF OPER REACH FIRST"/>
    <s v="DEFAULT"/>
    <s v="Default"/>
  </r>
  <r>
    <x v="1"/>
    <s v="1124618"/>
    <s v="351120"/>
    <x v="192"/>
    <s v="0000000"/>
    <n v="2015"/>
    <x v="4"/>
    <x v="191"/>
    <n v="0"/>
    <n v="0"/>
    <n v="-179715.14"/>
    <n v="0"/>
    <n v="179715.14"/>
    <s v="N/A"/>
    <n v="0"/>
    <n v="-66862"/>
    <n v="0"/>
    <n v="0"/>
    <n v="-35033"/>
    <n v="0"/>
    <n v="-31357"/>
    <n v="0"/>
    <n v="0"/>
    <n v="0"/>
    <n v="41374"/>
    <n v="-87837.14"/>
    <n v="0"/>
    <s v="HOUSING OPPORTUNITY FUND"/>
    <s v="HOF OPER REACH FIRST"/>
    <s v="CONSLDTD ST HMLSS BLK GRN"/>
    <s v="Default"/>
  </r>
  <r>
    <x v="1"/>
    <s v="1124618"/>
    <s v="351120"/>
    <x v="112"/>
    <s v="5595000"/>
    <n v="2015"/>
    <x v="3"/>
    <x v="112"/>
    <n v="0"/>
    <n v="0"/>
    <n v="200817.85"/>
    <n v="25488"/>
    <n v="-226305.85"/>
    <s v="N/A"/>
    <n v="-1285.29"/>
    <n v="0"/>
    <n v="0"/>
    <n v="0"/>
    <n v="37171"/>
    <n v="0"/>
    <n v="31357"/>
    <n v="-2138"/>
    <n v="0"/>
    <n v="25488"/>
    <n v="0"/>
    <n v="110225.14"/>
    <n v="0"/>
    <s v="HOUSING OPPORTUNITY FUND"/>
    <s v="HOF OPER REACH FIRST"/>
    <s v="CONSLDTD ST HMLSS BLK GRN"/>
    <s v="FACILITIES MAINTENANCE AND OPERATIONS"/>
  </r>
  <r>
    <x v="1"/>
    <s v="1124646"/>
    <s v="000000"/>
    <x v="6"/>
    <s v="0000000"/>
    <n v="2015"/>
    <x v="0"/>
    <x v="6"/>
    <n v="0"/>
    <n v="0"/>
    <n v="0"/>
    <n v="0"/>
    <n v="0"/>
    <s v="N/A"/>
    <n v="0"/>
    <n v="0"/>
    <n v="0"/>
    <n v="0"/>
    <n v="0"/>
    <n v="0"/>
    <n v="0"/>
    <n v="0"/>
    <n v="0"/>
    <n v="0"/>
    <n v="0"/>
    <n v="0"/>
    <n v="0"/>
    <s v="HOUSING OPPORTUNITY FUND"/>
    <s v="HOF OPER NH-WORKING STABILITY"/>
    <s v="DEFAULT"/>
    <s v="Default"/>
  </r>
  <r>
    <x v="1"/>
    <s v="1124646"/>
    <s v="000000"/>
    <x v="9"/>
    <s v="0000000"/>
    <n v="2015"/>
    <x v="0"/>
    <x v="9"/>
    <n v="0"/>
    <n v="0"/>
    <n v="0"/>
    <n v="0"/>
    <n v="0"/>
    <s v="N/A"/>
    <n v="0"/>
    <n v="0"/>
    <n v="24425.88"/>
    <n v="0"/>
    <n v="0"/>
    <n v="0"/>
    <n v="-24425.88"/>
    <n v="0"/>
    <n v="0"/>
    <n v="0"/>
    <n v="0"/>
    <n v="0"/>
    <n v="0"/>
    <s v="HOUSING OPPORTUNITY FUND"/>
    <s v="HOF OPER NH-WORKING STABILITY"/>
    <s v="DEFAULT"/>
    <s v="Default"/>
  </r>
  <r>
    <x v="1"/>
    <s v="1124646"/>
    <s v="000000"/>
    <x v="29"/>
    <s v="0000000"/>
    <n v="2015"/>
    <x v="1"/>
    <x v="29"/>
    <n v="0"/>
    <n v="0"/>
    <n v="0"/>
    <n v="0"/>
    <n v="0"/>
    <s v="N/A"/>
    <n v="0"/>
    <n v="0"/>
    <n v="0"/>
    <n v="0"/>
    <n v="-24425.88"/>
    <n v="0"/>
    <n v="24425.88"/>
    <n v="0"/>
    <n v="0"/>
    <n v="0"/>
    <n v="0"/>
    <n v="0"/>
    <n v="0"/>
    <s v="HOUSING OPPORTUNITY FUND"/>
    <s v="HOF OPER NH-WORKING STABILITY"/>
    <s v="DEFAULT"/>
    <s v="Default"/>
  </r>
  <r>
    <x v="1"/>
    <s v="1124646"/>
    <s v="351120"/>
    <x v="192"/>
    <s v="0000000"/>
    <n v="2015"/>
    <x v="4"/>
    <x v="191"/>
    <n v="0"/>
    <n v="0"/>
    <n v="-158201"/>
    <n v="0"/>
    <n v="158201"/>
    <s v="N/A"/>
    <n v="0"/>
    <n v="-43152.22"/>
    <n v="-24425.88"/>
    <n v="0"/>
    <n v="0"/>
    <n v="0"/>
    <n v="-111485.33"/>
    <n v="0"/>
    <n v="0"/>
    <n v="0"/>
    <n v="20862.43"/>
    <n v="0"/>
    <n v="0"/>
    <s v="HOUSING OPPORTUNITY FUND"/>
    <s v="HOF OPER NH-WORKING STABILITY"/>
    <s v="CONSLDTD ST HMLSS BLK GRN"/>
    <s v="Default"/>
  </r>
  <r>
    <x v="1"/>
    <s v="1124646"/>
    <s v="351120"/>
    <x v="112"/>
    <s v="5595000"/>
    <n v="2015"/>
    <x v="3"/>
    <x v="112"/>
    <n v="0"/>
    <n v="0"/>
    <n v="138626.88"/>
    <n v="0"/>
    <n v="-138626.88"/>
    <s v="N/A"/>
    <n v="0"/>
    <n v="-44000"/>
    <n v="24425.88"/>
    <n v="0"/>
    <n v="0"/>
    <n v="0"/>
    <n v="111485.33"/>
    <n v="0"/>
    <n v="0"/>
    <n v="0"/>
    <n v="46715.67"/>
    <n v="0"/>
    <n v="0"/>
    <s v="HOUSING OPPORTUNITY FUND"/>
    <s v="HOF OPER NH-WORKING STABILITY"/>
    <s v="CONSLDTD ST HMLSS BLK GRN"/>
    <s v="FACILITIES MAINTENANCE AND OPERATIONS"/>
  </r>
  <r>
    <x v="1"/>
    <s v="1124647"/>
    <s v="000000"/>
    <x v="6"/>
    <s v="0000000"/>
    <n v="2015"/>
    <x v="0"/>
    <x v="6"/>
    <n v="0"/>
    <n v="0"/>
    <n v="0"/>
    <n v="0"/>
    <n v="0"/>
    <s v="N/A"/>
    <n v="0"/>
    <n v="-74073.570000000007"/>
    <n v="74073.570000000007"/>
    <n v="0"/>
    <n v="0"/>
    <n v="0"/>
    <n v="0"/>
    <n v="0"/>
    <n v="0"/>
    <n v="0"/>
    <n v="0"/>
    <n v="0"/>
    <n v="0"/>
    <s v="HOUSING OPPORTUNITY FUND"/>
    <s v="HOF OPER VCCC-PATHWAYS FIRST"/>
    <s v="DEFAULT"/>
    <s v="Default"/>
  </r>
  <r>
    <x v="1"/>
    <s v="1124647"/>
    <s v="000000"/>
    <x v="9"/>
    <s v="0000000"/>
    <n v="2015"/>
    <x v="0"/>
    <x v="9"/>
    <n v="0"/>
    <n v="0"/>
    <n v="-42297.57"/>
    <n v="0"/>
    <n v="42297.57"/>
    <s v="N/A"/>
    <n v="-74091.570000000007"/>
    <n v="74073.570000000007"/>
    <n v="-74073.570000000007"/>
    <n v="0"/>
    <n v="0"/>
    <n v="0"/>
    <n v="0"/>
    <n v="0"/>
    <n v="0"/>
    <n v="0"/>
    <n v="0"/>
    <n v="31794"/>
    <n v="0"/>
    <s v="HOUSING OPPORTUNITY FUND"/>
    <s v="HOF OPER VCCC-PATHWAYS FIRST"/>
    <s v="DEFAULT"/>
    <s v="Default"/>
  </r>
  <r>
    <x v="1"/>
    <s v="1124647"/>
    <s v="000000"/>
    <x v="29"/>
    <s v="0000000"/>
    <n v="2015"/>
    <x v="1"/>
    <x v="29"/>
    <n v="0"/>
    <n v="0"/>
    <n v="0"/>
    <n v="0"/>
    <n v="0"/>
    <s v="N/A"/>
    <n v="0"/>
    <n v="0"/>
    <n v="0"/>
    <n v="0"/>
    <n v="0"/>
    <n v="0"/>
    <n v="0"/>
    <n v="0"/>
    <n v="0"/>
    <n v="0"/>
    <n v="0"/>
    <n v="0"/>
    <n v="0"/>
    <s v="HOUSING OPPORTUNITY FUND"/>
    <s v="HOF OPER VCCC-PATHWAYS FIRST"/>
    <s v="DEFAULT"/>
    <s v="Default"/>
  </r>
  <r>
    <x v="1"/>
    <s v="1124647"/>
    <s v="351120"/>
    <x v="192"/>
    <s v="0000000"/>
    <n v="2015"/>
    <x v="4"/>
    <x v="191"/>
    <n v="0"/>
    <n v="0"/>
    <n v="-102840"/>
    <n v="0"/>
    <n v="102840"/>
    <s v="N/A"/>
    <n v="74091.570000000007"/>
    <n v="-74073.570000000007"/>
    <n v="0"/>
    <n v="0"/>
    <n v="-18"/>
    <n v="0"/>
    <n v="-33721"/>
    <n v="0"/>
    <n v="0"/>
    <n v="0"/>
    <n v="-37325"/>
    <n v="-31794"/>
    <n v="0"/>
    <s v="HOUSING OPPORTUNITY FUND"/>
    <s v="HOF OPER VCCC-PATHWAYS FIRST"/>
    <s v="CONSLDTD ST HMLSS BLK GRN"/>
    <s v="Default"/>
  </r>
  <r>
    <x v="1"/>
    <s v="1124647"/>
    <s v="351120"/>
    <x v="112"/>
    <s v="5595000"/>
    <n v="2015"/>
    <x v="3"/>
    <x v="112"/>
    <n v="0"/>
    <n v="0"/>
    <n v="133008.25"/>
    <n v="0"/>
    <n v="-133008.25"/>
    <s v="N/A"/>
    <n v="-3346.75"/>
    <n v="0"/>
    <n v="0"/>
    <n v="0"/>
    <n v="33515"/>
    <n v="0"/>
    <n v="33721"/>
    <n v="0"/>
    <n v="0"/>
    <n v="0"/>
    <n v="37325"/>
    <n v="31794"/>
    <n v="0"/>
    <s v="HOUSING OPPORTUNITY FUND"/>
    <s v="HOF OPER VCCC-PATHWAYS FIRST"/>
    <s v="CONSLDTD ST HMLSS BLK GRN"/>
    <s v="FACILITIES MAINTENANCE AND OPERATIONS"/>
  </r>
  <r>
    <x v="1"/>
    <s v="1124648"/>
    <s v="000000"/>
    <x v="6"/>
    <s v="0000000"/>
    <n v="2015"/>
    <x v="0"/>
    <x v="6"/>
    <n v="0"/>
    <n v="0"/>
    <n v="-46602.19"/>
    <n v="0"/>
    <n v="46602.19"/>
    <s v="N/A"/>
    <n v="0"/>
    <n v="-46602.19"/>
    <n v="0"/>
    <n v="0"/>
    <n v="0"/>
    <n v="0"/>
    <n v="0"/>
    <n v="0"/>
    <n v="0"/>
    <n v="0"/>
    <n v="0"/>
    <n v="0"/>
    <n v="0"/>
    <s v="HOUSING OPPORTUNITY FUND"/>
    <s v="HOF OPER VCCC-HSEP"/>
    <s v="DEFAULT"/>
    <s v="Default"/>
  </r>
  <r>
    <x v="1"/>
    <s v="1124648"/>
    <s v="000000"/>
    <x v="9"/>
    <s v="0000000"/>
    <n v="2015"/>
    <x v="0"/>
    <x v="9"/>
    <n v="0"/>
    <n v="0"/>
    <n v="13808.02"/>
    <n v="0"/>
    <n v="-13808.02"/>
    <s v="N/A"/>
    <n v="0"/>
    <n v="0"/>
    <n v="0"/>
    <n v="0"/>
    <n v="0"/>
    <n v="0"/>
    <n v="0"/>
    <n v="0"/>
    <n v="0"/>
    <n v="0"/>
    <n v="0"/>
    <n v="13808.02"/>
    <n v="0"/>
    <s v="HOUSING OPPORTUNITY FUND"/>
    <s v="HOF OPER VCCC-HSEP"/>
    <s v="DEFAULT"/>
    <s v="Default"/>
  </r>
  <r>
    <x v="1"/>
    <s v="1124648"/>
    <s v="000000"/>
    <x v="29"/>
    <s v="0000000"/>
    <n v="2015"/>
    <x v="1"/>
    <x v="29"/>
    <n v="0"/>
    <n v="0"/>
    <n v="0"/>
    <n v="0"/>
    <n v="0"/>
    <s v="N/A"/>
    <n v="0"/>
    <n v="0"/>
    <n v="0"/>
    <n v="0"/>
    <n v="0"/>
    <n v="0"/>
    <n v="0"/>
    <n v="0"/>
    <n v="0"/>
    <n v="0"/>
    <n v="0"/>
    <n v="0"/>
    <n v="0"/>
    <s v="HOUSING OPPORTUNITY FUND"/>
    <s v="HOF OPER VCCC-HSEP"/>
    <s v="DEFAULT"/>
    <s v="Default"/>
  </r>
  <r>
    <x v="1"/>
    <s v="1124648"/>
    <s v="351120"/>
    <x v="192"/>
    <s v="0000000"/>
    <n v="2015"/>
    <x v="4"/>
    <x v="191"/>
    <n v="0"/>
    <n v="0"/>
    <n v="-136829.88"/>
    <n v="0"/>
    <n v="136829.88"/>
    <s v="N/A"/>
    <n v="0"/>
    <n v="0"/>
    <n v="0"/>
    <n v="0"/>
    <n v="-21191"/>
    <n v="0"/>
    <n v="-19958"/>
    <n v="0"/>
    <n v="0"/>
    <n v="0"/>
    <n v="-16498"/>
    <n v="-79182.880000000005"/>
    <n v="0"/>
    <s v="HOUSING OPPORTUNITY FUND"/>
    <s v="HOF OPER VCCC-HSEP"/>
    <s v="CONSLDTD ST HMLSS BLK GRN"/>
    <s v="Default"/>
  </r>
  <r>
    <x v="1"/>
    <s v="1124648"/>
    <s v="351120"/>
    <x v="112"/>
    <s v="5595000"/>
    <n v="2015"/>
    <x v="3"/>
    <x v="112"/>
    <n v="0"/>
    <n v="0"/>
    <n v="137662.88"/>
    <n v="0"/>
    <n v="-137662.88"/>
    <s v="N/A"/>
    <n v="-23000"/>
    <n v="23833"/>
    <n v="0"/>
    <n v="0"/>
    <n v="21191"/>
    <n v="0"/>
    <n v="19958"/>
    <n v="0"/>
    <n v="0"/>
    <n v="0"/>
    <n v="16498"/>
    <n v="79182.880000000005"/>
    <n v="0"/>
    <s v="HOUSING OPPORTUNITY FUND"/>
    <s v="HOF OPER VCCC-HSEP"/>
    <s v="CONSLDTD ST HMLSS BLK GRN"/>
    <s v="FACILITIES MAINTENANCE AND OPERATIONS"/>
  </r>
  <r>
    <x v="1"/>
    <s v="1124649"/>
    <s v="000000"/>
    <x v="6"/>
    <s v="0000000"/>
    <n v="2015"/>
    <x v="0"/>
    <x v="6"/>
    <n v="0"/>
    <n v="0"/>
    <n v="0"/>
    <n v="0"/>
    <n v="0"/>
    <s v="N/A"/>
    <n v="0"/>
    <n v="0"/>
    <n v="0"/>
    <n v="0"/>
    <n v="0"/>
    <n v="0"/>
    <n v="0"/>
    <n v="0"/>
    <n v="0"/>
    <n v="0"/>
    <n v="0"/>
    <n v="0"/>
    <n v="0"/>
    <s v="HOUSING OPPORTUNITY FUND"/>
    <s v="HOF LIHI"/>
    <s v="DEFAULT"/>
    <s v="Default"/>
  </r>
  <r>
    <x v="1"/>
    <s v="1124649"/>
    <s v="000000"/>
    <x v="9"/>
    <s v="0000000"/>
    <n v="2015"/>
    <x v="0"/>
    <x v="9"/>
    <n v="0"/>
    <n v="0"/>
    <n v="0"/>
    <n v="0"/>
    <n v="0"/>
    <s v="N/A"/>
    <n v="0"/>
    <n v="7400"/>
    <n v="0"/>
    <n v="0"/>
    <n v="0"/>
    <n v="0"/>
    <n v="-7400"/>
    <n v="0"/>
    <n v="0"/>
    <n v="0"/>
    <n v="0"/>
    <n v="0"/>
    <n v="0"/>
    <s v="HOUSING OPPORTUNITY FUND"/>
    <s v="HOF LIHI"/>
    <s v="DEFAULT"/>
    <s v="Default"/>
  </r>
  <r>
    <x v="1"/>
    <s v="1124649"/>
    <s v="000000"/>
    <x v="29"/>
    <s v="0000000"/>
    <n v="2015"/>
    <x v="1"/>
    <x v="29"/>
    <n v="0"/>
    <n v="0"/>
    <n v="0"/>
    <n v="0"/>
    <n v="0"/>
    <s v="N/A"/>
    <n v="0"/>
    <n v="-7400"/>
    <n v="0"/>
    <n v="0"/>
    <n v="0"/>
    <n v="0"/>
    <n v="7400"/>
    <n v="0"/>
    <n v="0"/>
    <n v="0"/>
    <n v="0"/>
    <n v="0"/>
    <n v="0"/>
    <s v="HOUSING OPPORTUNITY FUND"/>
    <s v="HOF LIHI"/>
    <s v="DEFAULT"/>
    <s v="Default"/>
  </r>
  <r>
    <x v="1"/>
    <s v="1124649"/>
    <s v="351120"/>
    <x v="192"/>
    <s v="0000000"/>
    <n v="2015"/>
    <x v="4"/>
    <x v="191"/>
    <n v="0"/>
    <n v="0"/>
    <n v="-42300"/>
    <n v="0"/>
    <n v="42300"/>
    <s v="N/A"/>
    <n v="0"/>
    <n v="-14100"/>
    <n v="0"/>
    <n v="0"/>
    <n v="-14100"/>
    <n v="0"/>
    <n v="-14100"/>
    <n v="0"/>
    <n v="0"/>
    <n v="0"/>
    <n v="0"/>
    <n v="0"/>
    <n v="0"/>
    <s v="HOUSING OPPORTUNITY FUND"/>
    <s v="HOF LIHI"/>
    <s v="CONSLDTD ST HMLSS BLK GRN"/>
    <s v="Default"/>
  </r>
  <r>
    <x v="1"/>
    <s v="1124649"/>
    <s v="351120"/>
    <x v="112"/>
    <s v="5595000"/>
    <n v="2015"/>
    <x v="3"/>
    <x v="112"/>
    <n v="0"/>
    <n v="0"/>
    <n v="56406"/>
    <n v="0"/>
    <n v="-56406"/>
    <s v="N/A"/>
    <n v="0"/>
    <n v="0"/>
    <n v="9400"/>
    <n v="4700"/>
    <n v="4700"/>
    <n v="4700"/>
    <n v="4700"/>
    <n v="4700"/>
    <n v="4700"/>
    <n v="4706"/>
    <n v="0"/>
    <n v="14100"/>
    <n v="0"/>
    <s v="HOUSING OPPORTUNITY FUND"/>
    <s v="HOF LIHI"/>
    <s v="CONSLDTD ST HMLSS BLK GRN"/>
    <s v="FACILITIES MAINTENANCE AND OPERATIONS"/>
  </r>
  <r>
    <x v="1"/>
    <s v="1124806"/>
    <s v="351020"/>
    <x v="38"/>
    <s v="5595000"/>
    <n v="2015"/>
    <x v="3"/>
    <x v="38"/>
    <n v="0"/>
    <n v="0"/>
    <n v="0"/>
    <n v="0"/>
    <n v="0"/>
    <s v="N/A"/>
    <n v="0"/>
    <n v="258.89999999999998"/>
    <n v="-258.89999999999998"/>
    <n v="0"/>
    <n v="0"/>
    <n v="0"/>
    <n v="0"/>
    <n v="0"/>
    <n v="0"/>
    <n v="0"/>
    <n v="0"/>
    <n v="0"/>
    <n v="0"/>
    <s v="HOUSING OPPORTUNITY FUND"/>
    <s v="HOF OPER KENMORE FAM SHELTER"/>
    <s v="RAHP HSG CAPITAL"/>
    <s v="FACILITIES MAINTENANCE AND OPERATIONS"/>
  </r>
  <r>
    <x v="1"/>
    <s v="1124806"/>
    <s v="351020"/>
    <x v="45"/>
    <s v="5595000"/>
    <n v="2015"/>
    <x v="3"/>
    <x v="45"/>
    <n v="0"/>
    <n v="0"/>
    <n v="6.4"/>
    <n v="0"/>
    <n v="-6.4"/>
    <s v="N/A"/>
    <n v="0"/>
    <n v="0"/>
    <n v="0"/>
    <n v="0"/>
    <n v="0"/>
    <n v="0"/>
    <n v="0"/>
    <n v="0"/>
    <n v="0"/>
    <n v="0"/>
    <n v="0"/>
    <n v="6.4"/>
    <n v="0"/>
    <s v="HOUSING OPPORTUNITY FUND"/>
    <s v="HOF OPER KENMORE FAM SHELTER"/>
    <s v="RAHP HSG CAPITAL"/>
    <s v="FACILITIES MAINTENANCE AND OPERATIONS"/>
  </r>
  <r>
    <x v="1"/>
    <s v="1124806"/>
    <s v="351020"/>
    <x v="217"/>
    <s v="5595000"/>
    <n v="2015"/>
    <x v="3"/>
    <x v="216"/>
    <n v="0"/>
    <n v="0"/>
    <n v="3.0100000000000002"/>
    <n v="0"/>
    <n v="-3.0100000000000002"/>
    <s v="N/A"/>
    <n v="0"/>
    <n v="0"/>
    <n v="0"/>
    <n v="0"/>
    <n v="0"/>
    <n v="0"/>
    <n v="0"/>
    <n v="0"/>
    <n v="0"/>
    <n v="0"/>
    <n v="0"/>
    <n v="3.0100000000000002"/>
    <n v="0"/>
    <s v="HOUSING OPPORTUNITY FUND"/>
    <s v="HOF OPER KENMORE FAM SHELTER"/>
    <s v="RAHP HSG CAPITAL"/>
    <s v="FACILITIES MAINTENANCE AND OPERATIONS"/>
  </r>
  <r>
    <x v="1"/>
    <s v="1124806"/>
    <s v="351020"/>
    <x v="112"/>
    <s v="5595000"/>
    <n v="2015"/>
    <x v="3"/>
    <x v="112"/>
    <n v="0"/>
    <n v="0"/>
    <n v="13235"/>
    <n v="0"/>
    <n v="-13235"/>
    <s v="N/A"/>
    <n v="0"/>
    <n v="0"/>
    <n v="-1765"/>
    <n v="1765"/>
    <n v="-1765"/>
    <n v="0"/>
    <n v="0"/>
    <n v="0"/>
    <n v="0"/>
    <n v="0"/>
    <n v="0"/>
    <n v="15000"/>
    <n v="0"/>
    <s v="HOUSING OPPORTUNITY FUND"/>
    <s v="HOF OPER KENMORE FAM SHELTER"/>
    <s v="RAHP HSG CAPITAL"/>
    <s v="FACILITIES MAINTENANCE AND OPERATIONS"/>
  </r>
  <r>
    <x v="1"/>
    <s v="1125004"/>
    <s v="000000"/>
    <x v="6"/>
    <s v="0000000"/>
    <n v="2015"/>
    <x v="0"/>
    <x v="6"/>
    <n v="0"/>
    <n v="0"/>
    <n v="0"/>
    <n v="0"/>
    <n v="0"/>
    <s v="N/A"/>
    <n v="0"/>
    <n v="0"/>
    <n v="0"/>
    <n v="0"/>
    <n v="0"/>
    <n v="0"/>
    <n v="0"/>
    <n v="0"/>
    <n v="0"/>
    <n v="0"/>
    <n v="0"/>
    <n v="0"/>
    <n v="0"/>
    <s v="HOUSING OPPORTUNITY FUND"/>
    <s v="HOF CHG EMERGENCY SHELTER15"/>
    <s v="DEFAULT"/>
    <s v="Default"/>
  </r>
  <r>
    <x v="1"/>
    <s v="1125004"/>
    <s v="000000"/>
    <x v="9"/>
    <s v="0000000"/>
    <n v="2015"/>
    <x v="0"/>
    <x v="9"/>
    <n v="0"/>
    <n v="0"/>
    <n v="0"/>
    <n v="0"/>
    <n v="0"/>
    <s v="N/A"/>
    <n v="0"/>
    <n v="0"/>
    <n v="0"/>
    <n v="0"/>
    <n v="0"/>
    <n v="0"/>
    <n v="0"/>
    <n v="0"/>
    <n v="0"/>
    <n v="0"/>
    <n v="0"/>
    <n v="0"/>
    <n v="0"/>
    <s v="HOUSING OPPORTUNITY FUND"/>
    <s v="HOF CHG EMERGENCY SHELTER15"/>
    <s v="DEFAULT"/>
    <s v="Default"/>
  </r>
  <r>
    <x v="1"/>
    <s v="1125004"/>
    <s v="000000"/>
    <x v="29"/>
    <s v="0000000"/>
    <n v="2015"/>
    <x v="1"/>
    <x v="29"/>
    <n v="0"/>
    <n v="0"/>
    <n v="0"/>
    <n v="0"/>
    <n v="0"/>
    <s v="N/A"/>
    <n v="0"/>
    <n v="0"/>
    <n v="0"/>
    <n v="0"/>
    <n v="0"/>
    <n v="0"/>
    <n v="0"/>
    <n v="-60624.11"/>
    <n v="0"/>
    <n v="60624.11"/>
    <n v="0"/>
    <n v="0"/>
    <n v="0"/>
    <s v="HOUSING OPPORTUNITY FUND"/>
    <s v="HOF CHG EMERGENCY SHELTER15"/>
    <s v="DEFAULT"/>
    <s v="Default"/>
  </r>
  <r>
    <x v="1"/>
    <s v="1125004"/>
    <s v="351021"/>
    <x v="112"/>
    <s v="5595000"/>
    <n v="2015"/>
    <x v="3"/>
    <x v="112"/>
    <n v="0"/>
    <n v="0"/>
    <n v="414067"/>
    <n v="0"/>
    <n v="-414067"/>
    <s v="N/A"/>
    <n v="0"/>
    <n v="0"/>
    <n v="0"/>
    <n v="0"/>
    <n v="90570.64"/>
    <n v="13718.81"/>
    <n v="39051.43"/>
    <n v="22731.350000000002"/>
    <n v="0"/>
    <n v="19370.060000000001"/>
    <n v="119858.54000000001"/>
    <n v="108766.17"/>
    <n v="0"/>
    <s v="HOUSING OPPORTUNITY FUND"/>
    <s v="HOF CHG EMERGENCY SHELTER15"/>
    <s v="RA HP HSG OPRATNS AND MAINT"/>
    <s v="FACILITIES MAINTENANCE AND OPERATIONS"/>
  </r>
  <r>
    <x v="1"/>
    <s v="1125004"/>
    <s v="351022"/>
    <x v="112"/>
    <s v="5595000"/>
    <n v="2015"/>
    <x v="3"/>
    <x v="112"/>
    <n v="0"/>
    <n v="0"/>
    <n v="29920.920000000002"/>
    <n v="0"/>
    <n v="-29920.920000000002"/>
    <s v="N/A"/>
    <n v="0"/>
    <n v="0"/>
    <n v="0"/>
    <n v="0"/>
    <n v="0"/>
    <n v="0"/>
    <n v="0"/>
    <n v="0"/>
    <n v="0"/>
    <n v="0"/>
    <n v="0"/>
    <n v="29920.920000000002"/>
    <n v="0"/>
    <s v="HOUSING OPPORTUNITY FUND"/>
    <s v="HOF CHG EMERGENCY SHELTER15"/>
    <s v="HOMELESS HOUSING"/>
    <s v="FACILITIES MAINTENANCE AND OPERATIONS"/>
  </r>
  <r>
    <x v="1"/>
    <s v="1125004"/>
    <s v="351120"/>
    <x v="192"/>
    <s v="0000000"/>
    <n v="2015"/>
    <x v="4"/>
    <x v="191"/>
    <n v="0"/>
    <n v="0"/>
    <n v="0"/>
    <n v="0"/>
    <n v="0"/>
    <s v="N/A"/>
    <n v="0"/>
    <n v="0"/>
    <n v="0"/>
    <n v="0"/>
    <n v="-60624.11"/>
    <n v="0"/>
    <n v="0"/>
    <n v="60624.11"/>
    <n v="0"/>
    <n v="0"/>
    <n v="0"/>
    <n v="0"/>
    <n v="0"/>
    <s v="HOUSING OPPORTUNITY FUND"/>
    <s v="HOF CHG EMERGENCY SHELTER15"/>
    <s v="CONSLDTD ST HMLSS BLK GRN"/>
    <s v="Default"/>
  </r>
  <r>
    <x v="1"/>
    <s v="1125005"/>
    <s v="000000"/>
    <x v="6"/>
    <s v="0000000"/>
    <n v="2015"/>
    <x v="0"/>
    <x v="6"/>
    <n v="0"/>
    <n v="0"/>
    <n v="0"/>
    <n v="0"/>
    <n v="0"/>
    <s v="N/A"/>
    <n v="0"/>
    <n v="0"/>
    <n v="0"/>
    <n v="0"/>
    <n v="0"/>
    <n v="0"/>
    <n v="0"/>
    <n v="0"/>
    <n v="0"/>
    <n v="0"/>
    <n v="0"/>
    <n v="0"/>
    <n v="0"/>
    <s v="HOUSING OPPORTUNITY FUND"/>
    <s v="HOF CHG TRANSIT RENT ASSIS 15"/>
    <s v="DEFAULT"/>
    <s v="Default"/>
  </r>
  <r>
    <x v="1"/>
    <s v="1125005"/>
    <s v="000000"/>
    <x v="9"/>
    <s v="0000000"/>
    <n v="2015"/>
    <x v="0"/>
    <x v="9"/>
    <n v="0"/>
    <n v="0"/>
    <n v="48551.11"/>
    <n v="0"/>
    <n v="-48551.11"/>
    <s v="N/A"/>
    <n v="0"/>
    <n v="0"/>
    <n v="0"/>
    <n v="0"/>
    <n v="0"/>
    <n v="0"/>
    <n v="0"/>
    <n v="0"/>
    <n v="0"/>
    <n v="0"/>
    <n v="0"/>
    <n v="48551.11"/>
    <n v="0"/>
    <s v="HOUSING OPPORTUNITY FUND"/>
    <s v="HOF CHG TRANSIT RENT ASSIS 15"/>
    <s v="DEFAULT"/>
    <s v="Default"/>
  </r>
  <r>
    <x v="1"/>
    <s v="1125005"/>
    <s v="000000"/>
    <x v="29"/>
    <s v="0000000"/>
    <n v="2015"/>
    <x v="1"/>
    <x v="29"/>
    <n v="0"/>
    <n v="0"/>
    <n v="0"/>
    <n v="0"/>
    <n v="0"/>
    <s v="N/A"/>
    <n v="0"/>
    <n v="0"/>
    <n v="0"/>
    <n v="0"/>
    <n v="0"/>
    <n v="0"/>
    <n v="0"/>
    <n v="0"/>
    <n v="0"/>
    <n v="0"/>
    <n v="0"/>
    <n v="0"/>
    <n v="0"/>
    <s v="HOUSING OPPORTUNITY FUND"/>
    <s v="HOF CHG TRANSIT RENT ASSIS 15"/>
    <s v="DEFAULT"/>
    <s v="Default"/>
  </r>
  <r>
    <x v="1"/>
    <s v="1125005"/>
    <s v="351120"/>
    <x v="192"/>
    <s v="0000000"/>
    <n v="2015"/>
    <x v="4"/>
    <x v="191"/>
    <n v="0"/>
    <n v="0"/>
    <n v="-142395"/>
    <n v="0"/>
    <n v="142395"/>
    <s v="N/A"/>
    <n v="0"/>
    <n v="0"/>
    <n v="0"/>
    <n v="0"/>
    <n v="-14207.2"/>
    <n v="0"/>
    <n v="-24337.81"/>
    <n v="0"/>
    <n v="0"/>
    <n v="0"/>
    <n v="-55298.880000000005"/>
    <n v="-48551.11"/>
    <n v="0"/>
    <s v="HOUSING OPPORTUNITY FUND"/>
    <s v="HOF CHG TRANSIT RENT ASSIS 15"/>
    <s v="CONSLDTD ST HMLSS BLK GRN"/>
    <s v="Default"/>
  </r>
  <r>
    <x v="1"/>
    <s v="1125005"/>
    <s v="351120"/>
    <x v="112"/>
    <s v="5595000"/>
    <n v="2015"/>
    <x v="3"/>
    <x v="112"/>
    <n v="0"/>
    <n v="0"/>
    <n v="142395"/>
    <n v="0"/>
    <n v="-142395"/>
    <s v="N/A"/>
    <n v="0"/>
    <n v="0"/>
    <n v="0"/>
    <n v="0"/>
    <n v="14207.2"/>
    <n v="0"/>
    <n v="24337.81"/>
    <n v="0"/>
    <n v="0"/>
    <n v="55298.880000000005"/>
    <n v="0"/>
    <n v="48551.11"/>
    <n v="0"/>
    <s v="HOUSING OPPORTUNITY FUND"/>
    <s v="HOF CHG TRANSIT RENT ASSIS 15"/>
    <s v="CONSLDTD ST HMLSS BLK GRN"/>
    <s v="FACILITIES MAINTENANCE AND OPERATIONS"/>
  </r>
  <r>
    <x v="1"/>
    <s v="1125024"/>
    <s v="000000"/>
    <x v="6"/>
    <s v="0000000"/>
    <n v="2015"/>
    <x v="0"/>
    <x v="6"/>
    <n v="0"/>
    <n v="0"/>
    <n v="0"/>
    <n v="0"/>
    <n v="0"/>
    <s v="N/A"/>
    <n v="0"/>
    <n v="0"/>
    <n v="0"/>
    <n v="0"/>
    <n v="0"/>
    <n v="0"/>
    <n v="0"/>
    <n v="0"/>
    <n v="0"/>
    <n v="0"/>
    <n v="0"/>
    <n v="0"/>
    <n v="0"/>
    <s v="HOUSING OPPORTUNITY FUND"/>
    <s v="HOF CHG RAPID REHOUSING RENT"/>
    <s v="DEFAULT"/>
    <s v="Default"/>
  </r>
  <r>
    <x v="1"/>
    <s v="1125024"/>
    <s v="000000"/>
    <x v="9"/>
    <s v="0000000"/>
    <n v="2015"/>
    <x v="0"/>
    <x v="9"/>
    <n v="0"/>
    <n v="0"/>
    <n v="845434.55"/>
    <n v="0"/>
    <n v="-845434.55"/>
    <s v="N/A"/>
    <n v="0"/>
    <n v="0"/>
    <n v="0"/>
    <n v="0"/>
    <n v="0"/>
    <n v="0"/>
    <n v="0"/>
    <n v="0"/>
    <n v="0"/>
    <n v="0"/>
    <n v="0"/>
    <n v="845434.55"/>
    <n v="0"/>
    <s v="HOUSING OPPORTUNITY FUND"/>
    <s v="HOF CHG RAPID REHOUSING RENT"/>
    <s v="DEFAULT"/>
    <s v="Default"/>
  </r>
  <r>
    <x v="1"/>
    <s v="1125024"/>
    <s v="000000"/>
    <x v="29"/>
    <s v="0000000"/>
    <n v="2015"/>
    <x v="1"/>
    <x v="29"/>
    <n v="0"/>
    <n v="0"/>
    <n v="0"/>
    <n v="0"/>
    <n v="0"/>
    <s v="N/A"/>
    <n v="0"/>
    <n v="0"/>
    <n v="0"/>
    <n v="0"/>
    <n v="0"/>
    <n v="0"/>
    <n v="0"/>
    <n v="0"/>
    <n v="0"/>
    <n v="0"/>
    <n v="0"/>
    <n v="0"/>
    <n v="0"/>
    <s v="HOUSING OPPORTUNITY FUND"/>
    <s v="HOF CHG RAPID REHOUSING RENT"/>
    <s v="DEFAULT"/>
    <s v="Default"/>
  </r>
  <r>
    <x v="1"/>
    <s v="1125024"/>
    <s v="351020"/>
    <x v="192"/>
    <s v="0000000"/>
    <n v="2015"/>
    <x v="4"/>
    <x v="191"/>
    <n v="0"/>
    <n v="0"/>
    <n v="-107302.54000000001"/>
    <n v="0"/>
    <n v="107302.54000000001"/>
    <s v="N/A"/>
    <n v="0"/>
    <n v="0"/>
    <n v="0"/>
    <n v="0"/>
    <n v="0"/>
    <n v="0"/>
    <n v="0"/>
    <n v="0"/>
    <n v="0"/>
    <n v="0"/>
    <n v="0"/>
    <n v="-107302.54000000001"/>
    <n v="0"/>
    <s v="HOUSING OPPORTUNITY FUND"/>
    <s v="HOF CHG RAPID REHOUSING RENT"/>
    <s v="RAHP HSG CAPITAL"/>
    <s v="Default"/>
  </r>
  <r>
    <x v="1"/>
    <s v="1125024"/>
    <s v="351020"/>
    <x v="112"/>
    <s v="5595000"/>
    <n v="2015"/>
    <x v="3"/>
    <x v="112"/>
    <n v="0"/>
    <n v="0"/>
    <n v="107302.54000000001"/>
    <n v="0"/>
    <n v="-107302.54000000001"/>
    <s v="N/A"/>
    <n v="0"/>
    <n v="0"/>
    <n v="0"/>
    <n v="0"/>
    <n v="0"/>
    <n v="0"/>
    <n v="0"/>
    <n v="0"/>
    <n v="0"/>
    <n v="0"/>
    <n v="0"/>
    <n v="107302.54000000001"/>
    <n v="0"/>
    <s v="HOUSING OPPORTUNITY FUND"/>
    <s v="HOF CHG RAPID REHOUSING RENT"/>
    <s v="RAHP HSG CAPITAL"/>
    <s v="FACILITIES MAINTENANCE AND OPERATIONS"/>
  </r>
  <r>
    <x v="1"/>
    <s v="1125024"/>
    <s v="351120"/>
    <x v="192"/>
    <s v="0000000"/>
    <n v="2015"/>
    <x v="4"/>
    <x v="191"/>
    <n v="0"/>
    <n v="0"/>
    <n v="-1953909.46"/>
    <n v="0"/>
    <n v="1953909.46"/>
    <s v="N/A"/>
    <n v="0"/>
    <n v="0"/>
    <n v="0"/>
    <n v="0"/>
    <n v="-145755.5"/>
    <n v="0"/>
    <n v="-139964.49"/>
    <n v="-243415.01"/>
    <n v="0"/>
    <n v="0"/>
    <n v="-579339.91"/>
    <n v="-845434.55"/>
    <n v="0"/>
    <s v="HOUSING OPPORTUNITY FUND"/>
    <s v="HOF CHG RAPID REHOUSING RENT"/>
    <s v="CONSLDTD ST HMLSS BLK GRN"/>
    <s v="Default"/>
  </r>
  <r>
    <x v="1"/>
    <s v="1125024"/>
    <s v="351120"/>
    <x v="112"/>
    <s v="5595000"/>
    <n v="2015"/>
    <x v="3"/>
    <x v="112"/>
    <n v="0"/>
    <n v="0"/>
    <n v="2004518.78"/>
    <n v="0"/>
    <n v="-2004518.78"/>
    <s v="N/A"/>
    <n v="0"/>
    <n v="4676.46"/>
    <n v="0"/>
    <n v="0"/>
    <n v="153775.87"/>
    <n v="13481.960000000001"/>
    <n v="241543.78"/>
    <n v="111130.93000000001"/>
    <n v="10101.19"/>
    <n v="181094.34"/>
    <n v="388193.72000000003"/>
    <n v="900520.53"/>
    <n v="0"/>
    <s v="HOUSING OPPORTUNITY FUND"/>
    <s v="HOF CHG RAPID REHOUSING RENT"/>
    <s v="CONSLDTD ST HMLSS BLK GRN"/>
    <s v="FACILITIES MAINTENANCE AND OPERATIONS"/>
  </r>
  <r>
    <x v="1"/>
    <s v="1125024"/>
    <s v="351120"/>
    <x v="108"/>
    <s v="5595000"/>
    <n v="2015"/>
    <x v="3"/>
    <x v="108"/>
    <n v="0"/>
    <n v="0"/>
    <n v="0"/>
    <n v="0"/>
    <n v="0"/>
    <s v="N/A"/>
    <n v="0"/>
    <n v="0"/>
    <n v="0"/>
    <n v="0"/>
    <n v="4526"/>
    <n v="0"/>
    <n v="0"/>
    <n v="0"/>
    <n v="0"/>
    <n v="0"/>
    <n v="0"/>
    <n v="-4526"/>
    <n v="0"/>
    <s v="HOUSING OPPORTUNITY FUND"/>
    <s v="HOF CHG RAPID REHOUSING RENT"/>
    <s v="CONSLDTD ST HMLSS BLK GRN"/>
    <s v="FACILITIES MAINTENANCE AND OPERATIONS"/>
  </r>
  <r>
    <x v="1"/>
    <s v="1125026"/>
    <s v="000000"/>
    <x v="6"/>
    <s v="0000000"/>
    <n v="2015"/>
    <x v="0"/>
    <x v="6"/>
    <n v="0"/>
    <n v="0"/>
    <n v="0"/>
    <n v="0"/>
    <n v="0"/>
    <s v="N/A"/>
    <n v="0"/>
    <n v="0"/>
    <n v="0"/>
    <n v="0"/>
    <n v="0"/>
    <n v="0"/>
    <n v="0"/>
    <n v="0"/>
    <n v="0"/>
    <n v="0"/>
    <n v="0"/>
    <n v="0"/>
    <n v="0"/>
    <s v="HOUSING OPPORTUNITY FUND"/>
    <s v="HOF CHG TRANSITION FACILITY 15"/>
    <s v="DEFAULT"/>
    <s v="Default"/>
  </r>
  <r>
    <x v="1"/>
    <s v="1125026"/>
    <s v="000000"/>
    <x v="9"/>
    <s v="0000000"/>
    <n v="2015"/>
    <x v="0"/>
    <x v="9"/>
    <n v="0"/>
    <n v="0"/>
    <n v="66969.73"/>
    <n v="0"/>
    <n v="-66969.73"/>
    <s v="N/A"/>
    <n v="0"/>
    <n v="0"/>
    <n v="0"/>
    <n v="0"/>
    <n v="0"/>
    <n v="0"/>
    <n v="0"/>
    <n v="0"/>
    <n v="0"/>
    <n v="0"/>
    <n v="0"/>
    <n v="66969.73"/>
    <n v="0"/>
    <s v="HOUSING OPPORTUNITY FUND"/>
    <s v="HOF CHG TRANSITION FACILITY 15"/>
    <s v="DEFAULT"/>
    <s v="Default"/>
  </r>
  <r>
    <x v="1"/>
    <s v="1125026"/>
    <s v="000000"/>
    <x v="29"/>
    <s v="0000000"/>
    <n v="2015"/>
    <x v="1"/>
    <x v="29"/>
    <n v="0"/>
    <n v="0"/>
    <n v="0"/>
    <n v="0"/>
    <n v="0"/>
    <s v="N/A"/>
    <n v="0"/>
    <n v="0"/>
    <n v="0"/>
    <n v="0"/>
    <n v="0"/>
    <n v="0"/>
    <n v="0"/>
    <n v="0"/>
    <n v="0"/>
    <n v="0"/>
    <n v="0"/>
    <n v="0"/>
    <n v="0"/>
    <s v="HOUSING OPPORTUNITY FUND"/>
    <s v="HOF CHG TRANSITION FACILITY 15"/>
    <s v="DEFAULT"/>
    <s v="Default"/>
  </r>
  <r>
    <x v="1"/>
    <s v="1125026"/>
    <s v="351120"/>
    <x v="192"/>
    <s v="0000000"/>
    <n v="2015"/>
    <x v="4"/>
    <x v="191"/>
    <n v="0"/>
    <n v="0"/>
    <n v="-306264.40000000002"/>
    <n v="0"/>
    <n v="306264.40000000002"/>
    <s v="N/A"/>
    <n v="0"/>
    <n v="0"/>
    <n v="0"/>
    <n v="0"/>
    <n v="-57292.26"/>
    <n v="0"/>
    <n v="-98389.36"/>
    <n v="0"/>
    <n v="0"/>
    <n v="0"/>
    <n v="-74462.650000000009"/>
    <n v="-76120.13"/>
    <n v="0"/>
    <s v="HOUSING OPPORTUNITY FUND"/>
    <s v="HOF CHG TRANSITION FACILITY 15"/>
    <s v="CONSLDTD ST HMLSS BLK GRN"/>
    <s v="Default"/>
  </r>
  <r>
    <x v="1"/>
    <s v="1125026"/>
    <s v="351120"/>
    <x v="112"/>
    <s v="5595000"/>
    <n v="2015"/>
    <x v="3"/>
    <x v="112"/>
    <n v="0"/>
    <n v="0"/>
    <n v="408489.94"/>
    <n v="0"/>
    <n v="-408489.94"/>
    <s v="N/A"/>
    <n v="0"/>
    <n v="0"/>
    <n v="0"/>
    <n v="0"/>
    <n v="70177.259999999995"/>
    <n v="0"/>
    <n v="58232.22"/>
    <n v="27272.14"/>
    <n v="0"/>
    <n v="27824.850000000002"/>
    <n v="46637.8"/>
    <n v="178345.67"/>
    <n v="0"/>
    <s v="HOUSING OPPORTUNITY FUND"/>
    <s v="HOF CHG TRANSITION FACILITY 15"/>
    <s v="CONSLDTD ST HMLSS BLK GRN"/>
    <s v="FACILITIES MAINTENANCE AND OPERATIONS"/>
  </r>
  <r>
    <x v="1"/>
    <s v="1125249"/>
    <s v="351022"/>
    <x v="112"/>
    <s v="5595000"/>
    <n v="2015"/>
    <x v="3"/>
    <x v="112"/>
    <n v="0"/>
    <n v="0"/>
    <n v="6541.02"/>
    <n v="0"/>
    <n v="-6541.02"/>
    <s v="N/A"/>
    <n v="0"/>
    <n v="0"/>
    <n v="0"/>
    <n v="0"/>
    <n v="0"/>
    <n v="0"/>
    <n v="0"/>
    <n v="0"/>
    <n v="0"/>
    <n v="0"/>
    <n v="0"/>
    <n v="6541.02"/>
    <n v="0"/>
    <s v="HOUSING OPPORTUNITY FUND"/>
    <s v="HOF OPER VAL_HSEP 13-DOC RECAP"/>
    <s v="HOMELESS HOUSING"/>
    <s v="FACILITIES MAINTENANCE AND OPERATIONS"/>
  </r>
  <r>
    <x v="1"/>
    <s v="1125253"/>
    <s v="351022"/>
    <x v="38"/>
    <s v="5595000"/>
    <n v="2015"/>
    <x v="3"/>
    <x v="38"/>
    <n v="0"/>
    <n v="0"/>
    <n v="6667.68"/>
    <n v="0"/>
    <n v="-6667.68"/>
    <s v="N/A"/>
    <n v="0"/>
    <n v="0"/>
    <n v="0"/>
    <n v="0"/>
    <n v="0"/>
    <n v="0"/>
    <n v="0"/>
    <n v="0"/>
    <n v="0"/>
    <n v="0"/>
    <n v="1395.56"/>
    <n v="5272.12"/>
    <n v="0"/>
    <s v="HOUSING OPPORTUNITY FUND"/>
    <s v="HOF OPER Safe Harbours15"/>
    <s v="HOMELESS HOUSING"/>
    <s v="FACILITIES MAINTENANCE AND OPERATIONS"/>
  </r>
  <r>
    <x v="1"/>
    <s v="1125253"/>
    <s v="351022"/>
    <x v="70"/>
    <s v="5595000"/>
    <n v="2015"/>
    <x v="3"/>
    <x v="70"/>
    <n v="0"/>
    <n v="0"/>
    <n v="986.84"/>
    <n v="0"/>
    <n v="-986.84"/>
    <s v="N/A"/>
    <n v="0"/>
    <n v="0"/>
    <n v="0"/>
    <n v="0"/>
    <n v="0"/>
    <n v="0"/>
    <n v="0"/>
    <n v="0"/>
    <n v="0"/>
    <n v="0"/>
    <n v="0"/>
    <n v="986.84"/>
    <n v="0"/>
    <s v="HOUSING OPPORTUNITY FUND"/>
    <s v="HOF OPER Safe Harbours15"/>
    <s v="HOMELESS HOUSING"/>
    <s v="FACILITIES MAINTENANCE AND OPERATIONS"/>
  </r>
  <r>
    <x v="1"/>
    <s v="1125253"/>
    <s v="351022"/>
    <x v="71"/>
    <s v="5595000"/>
    <n v="2015"/>
    <x v="3"/>
    <x v="71"/>
    <n v="0"/>
    <n v="0"/>
    <n v="326.74"/>
    <n v="0"/>
    <n v="-326.74"/>
    <s v="N/A"/>
    <n v="0"/>
    <n v="0"/>
    <n v="0"/>
    <n v="0"/>
    <n v="0"/>
    <n v="0"/>
    <n v="0"/>
    <n v="0"/>
    <n v="0"/>
    <n v="0"/>
    <n v="0"/>
    <n v="326.74"/>
    <n v="0"/>
    <s v="HOUSING OPPORTUNITY FUND"/>
    <s v="HOF OPER Safe Harbours15"/>
    <s v="HOMELESS HOUSING"/>
    <s v="FACILITIES MAINTENANCE AND OPERATIONS"/>
  </r>
  <r>
    <x v="1"/>
    <s v="1125253"/>
    <s v="351022"/>
    <x v="72"/>
    <s v="5595000"/>
    <n v="2015"/>
    <x v="3"/>
    <x v="72"/>
    <n v="0"/>
    <n v="0"/>
    <n v="485.68"/>
    <n v="0"/>
    <n v="-485.68"/>
    <s v="N/A"/>
    <n v="0"/>
    <n v="0"/>
    <n v="0"/>
    <n v="0"/>
    <n v="0"/>
    <n v="0"/>
    <n v="0"/>
    <n v="0"/>
    <n v="0"/>
    <n v="0"/>
    <n v="0"/>
    <n v="485.68"/>
    <n v="0"/>
    <s v="HOUSING OPPORTUNITY FUND"/>
    <s v="HOF OPER Safe Harbours15"/>
    <s v="HOMELESS HOUSING"/>
    <s v="FACILITIES MAINTENANCE AND OPERATIONS"/>
  </r>
  <r>
    <x v="1"/>
    <s v="1125253"/>
    <s v="351022"/>
    <x v="112"/>
    <s v="5595000"/>
    <n v="2015"/>
    <x v="3"/>
    <x v="112"/>
    <n v="0"/>
    <n v="0"/>
    <n v="175000"/>
    <n v="0"/>
    <n v="-175000"/>
    <s v="N/A"/>
    <n v="0"/>
    <n v="0"/>
    <n v="0"/>
    <n v="0"/>
    <n v="0"/>
    <n v="0"/>
    <n v="0"/>
    <n v="0"/>
    <n v="0"/>
    <n v="0"/>
    <n v="0"/>
    <n v="175000"/>
    <n v="0"/>
    <s v="HOUSING OPPORTUNITY FUND"/>
    <s v="HOF OPER Safe Harbours15"/>
    <s v="HOMELESS HOUSING"/>
    <s v="FACILITIES MAINTENANCE AND OPERATIONS"/>
  </r>
  <r>
    <x v="1"/>
    <s v="1125255"/>
    <s v="351022"/>
    <x v="112"/>
    <s v="5595000"/>
    <n v="2015"/>
    <x v="3"/>
    <x v="112"/>
    <n v="0"/>
    <n v="0"/>
    <n v="3945"/>
    <n v="0"/>
    <n v="-3945"/>
    <s v="N/A"/>
    <n v="0"/>
    <n v="0"/>
    <n v="0"/>
    <n v="0"/>
    <n v="0"/>
    <n v="0"/>
    <n v="0"/>
    <n v="0"/>
    <n v="0"/>
    <n v="0"/>
    <n v="0"/>
    <n v="3945"/>
    <n v="0"/>
    <s v="HOUSING OPPORTUNITY FUND"/>
    <s v="HOF OPER NOEL HS BAKHITA"/>
    <s v="HOMELESS HOUSING"/>
    <s v="FACILITIES MAINTENANCE AND OPERATIONS"/>
  </r>
  <r>
    <x v="1"/>
    <s v="1125259"/>
    <s v="351229"/>
    <x v="112"/>
    <s v="5595000"/>
    <n v="2015"/>
    <x v="3"/>
    <x v="112"/>
    <n v="0"/>
    <n v="0"/>
    <n v="9804"/>
    <n v="0"/>
    <n v="-9804"/>
    <s v="N/A"/>
    <n v="0"/>
    <n v="0"/>
    <n v="0"/>
    <n v="0"/>
    <n v="0"/>
    <n v="0"/>
    <n v="0"/>
    <n v="0"/>
    <n v="0"/>
    <n v="0"/>
    <n v="0"/>
    <n v="9804"/>
    <n v="0"/>
    <s v="HOUSING OPPORTUNITY FUND"/>
    <s v="HOF OPER HSL NOEL HS BAKHITA"/>
    <s v="LEVY HOUSING SERVICES"/>
    <s v="FACILITIES MAINTENANCE AND OPERATIONS"/>
  </r>
  <r>
    <x v="1"/>
    <s v="1125262"/>
    <s v="351022"/>
    <x v="112"/>
    <s v="5595000"/>
    <n v="2015"/>
    <x v="3"/>
    <x v="112"/>
    <n v="0"/>
    <n v="0"/>
    <n v="51366.3"/>
    <n v="0"/>
    <n v="-51366.3"/>
    <s v="N/A"/>
    <n v="0"/>
    <n v="0"/>
    <n v="0"/>
    <n v="0"/>
    <n v="0"/>
    <n v="0"/>
    <n v="0"/>
    <n v="0"/>
    <n v="0"/>
    <n v="0"/>
    <n v="25683.15"/>
    <n v="25683.15"/>
    <n v="0"/>
    <s v="HOUSING OPPORTUNITY FUND"/>
    <s v="HOF OPER RENTON LRV 15"/>
    <s v="HOMELESS HOUSING"/>
    <s v="FACILITIES MAINTENANCE AND OPERATIONS"/>
  </r>
  <r>
    <x v="1"/>
    <s v="1125263"/>
    <s v="351229"/>
    <x v="112"/>
    <s v="5595000"/>
    <n v="2015"/>
    <x v="3"/>
    <x v="112"/>
    <n v="0"/>
    <n v="0"/>
    <n v="57323.700000000004"/>
    <n v="0"/>
    <n v="-57323.700000000004"/>
    <s v="N/A"/>
    <n v="0"/>
    <n v="0"/>
    <n v="0"/>
    <n v="0"/>
    <n v="0"/>
    <n v="0"/>
    <n v="0"/>
    <n v="0"/>
    <n v="0"/>
    <n v="0"/>
    <n v="28961.850000000002"/>
    <n v="28361.850000000002"/>
    <n v="0"/>
    <s v="HOUSING OPPORTUNITY FUND"/>
    <s v="HOF OPER VSL_RENTON LRV15"/>
    <s v="LEVY HOUSING SERVICES"/>
    <s v="FACILITIES MAINTENANCE AND OPERATIONS"/>
  </r>
  <r>
    <x v="1"/>
    <s v="1125266"/>
    <s v="351022"/>
    <x v="112"/>
    <s v="5595000"/>
    <n v="2015"/>
    <x v="3"/>
    <x v="112"/>
    <n v="0"/>
    <n v="0"/>
    <n v="48896.840000000004"/>
    <n v="0"/>
    <n v="-48896.840000000004"/>
    <s v="N/A"/>
    <n v="0"/>
    <n v="0"/>
    <n v="0"/>
    <n v="0"/>
    <n v="0"/>
    <n v="0"/>
    <n v="0"/>
    <n v="0"/>
    <n v="0"/>
    <n v="0"/>
    <n v="25025.98"/>
    <n v="23870.86"/>
    <n v="0"/>
    <s v="HOUSING OPPORTUNITY FUND"/>
    <s v="HOF OPER OPEN DOORS"/>
    <s v="HOMELESS HOUSING"/>
    <s v="FACILITIES MAINTENANCE AND OPERATIONS"/>
  </r>
  <r>
    <x v="1"/>
    <s v="1125276"/>
    <s v="351229"/>
    <x v="195"/>
    <s v="0000000"/>
    <n v="2015"/>
    <x v="4"/>
    <x v="194"/>
    <n v="0"/>
    <n v="0"/>
    <n v="-415000"/>
    <n v="0"/>
    <n v="415000"/>
    <s v="N/A"/>
    <n v="0"/>
    <n v="0"/>
    <n v="0"/>
    <n v="-103750"/>
    <n v="-103750"/>
    <n v="0"/>
    <n v="0"/>
    <n v="0"/>
    <n v="0"/>
    <n v="-103750"/>
    <n v="-103750"/>
    <n v="0"/>
    <n v="0"/>
    <s v="HOUSING OPPORTUNITY FUND"/>
    <s v="HOF OPER HS YWCA STRTGY4.4 15"/>
    <s v="LEVY HOUSING SERVICES"/>
    <s v="Default"/>
  </r>
  <r>
    <x v="1"/>
    <s v="1125276"/>
    <s v="351229"/>
    <x v="112"/>
    <s v="5595000"/>
    <n v="2015"/>
    <x v="3"/>
    <x v="112"/>
    <n v="0"/>
    <n v="0"/>
    <n v="415000"/>
    <n v="0"/>
    <n v="-415000"/>
    <s v="N/A"/>
    <n v="0"/>
    <n v="0"/>
    <n v="21052.100000000002"/>
    <n v="45486.450000000004"/>
    <n v="56310.85"/>
    <n v="68404.259999999995"/>
    <n v="0"/>
    <n v="55521.17"/>
    <n v="72788.66"/>
    <n v="95436.51"/>
    <n v="0"/>
    <n v="0"/>
    <n v="0"/>
    <s v="HOUSING OPPORTUNITY FUND"/>
    <s v="HOF OPER HS YWCA STRTGY4.4 15"/>
    <s v="LEVY HOUSING SERVICES"/>
    <s v="FACILITIES MAINTENANCE AND OPERATIONS"/>
  </r>
  <r>
    <x v="1"/>
    <s v="1125291"/>
    <s v="351229"/>
    <x v="112"/>
    <s v="5595000"/>
    <n v="2015"/>
    <x v="3"/>
    <x v="112"/>
    <n v="0"/>
    <n v="0"/>
    <n v="148333"/>
    <n v="0"/>
    <n v="-148333"/>
    <s v="N/A"/>
    <n v="0"/>
    <n v="0"/>
    <n v="0"/>
    <n v="0"/>
    <n v="0"/>
    <n v="0"/>
    <n v="0"/>
    <n v="0"/>
    <n v="0"/>
    <n v="16440.080000000002"/>
    <n v="51939.71"/>
    <n v="79953.210000000006"/>
    <n v="0"/>
    <s v="HOUSING OPPORTUNITY FUND"/>
    <s v="HOF OPER HS YWCA STG4.4 CYR"/>
    <s v="LEVY HOUSING SERVICES"/>
    <s v="FACILITIES MAINTENANCE AND OPERATIONS"/>
  </r>
  <r>
    <x v="1"/>
    <s v="1125344"/>
    <s v="351022"/>
    <x v="112"/>
    <s v="5595000"/>
    <n v="2015"/>
    <x v="3"/>
    <x v="112"/>
    <n v="0"/>
    <n v="0"/>
    <n v="84750"/>
    <n v="0"/>
    <n v="-84750"/>
    <s v="N/A"/>
    <n v="0"/>
    <n v="0"/>
    <n v="0"/>
    <n v="0"/>
    <n v="0"/>
    <n v="0"/>
    <n v="28250"/>
    <n v="0"/>
    <n v="0"/>
    <n v="0"/>
    <n v="28250"/>
    <n v="28250"/>
    <n v="0"/>
    <s v="HOUSING OPPORTUNITY FUND"/>
    <s v="HOF OPER Cordtd Enry for Fam15"/>
    <s v="HOMELESS HOUSING"/>
    <s v="FACILITIES MAINTENANCE AND OPERATIONS"/>
  </r>
  <r>
    <x v="1"/>
    <s v="1125345"/>
    <s v="351022"/>
    <x v="112"/>
    <s v="5595000"/>
    <n v="2015"/>
    <x v="3"/>
    <x v="112"/>
    <n v="0"/>
    <n v="0"/>
    <n v="300000"/>
    <n v="0"/>
    <n v="-300000"/>
    <s v="N/A"/>
    <n v="0"/>
    <n v="0"/>
    <n v="0"/>
    <n v="0"/>
    <n v="124556.34"/>
    <n v="0"/>
    <n v="0"/>
    <n v="0"/>
    <n v="95327.01"/>
    <n v="0"/>
    <n v="73536.570000000007"/>
    <n v="6580.08"/>
    <n v="0"/>
    <s v="HOUSING OPPORTUNITY FUND"/>
    <s v="HOF OPER Ldlord Liasion15"/>
    <s v="HOMELESS HOUSING"/>
    <s v="FACILITIES MAINTENANCE AND OPERATIONS"/>
  </r>
  <r>
    <x v="1"/>
    <s v="1125346"/>
    <s v="351022"/>
    <x v="112"/>
    <s v="5595000"/>
    <n v="2015"/>
    <x v="3"/>
    <x v="112"/>
    <n v="0"/>
    <n v="0"/>
    <n v="31364"/>
    <n v="0"/>
    <n v="-31364"/>
    <s v="N/A"/>
    <n v="0"/>
    <n v="0"/>
    <n v="0"/>
    <n v="0"/>
    <n v="0"/>
    <n v="0"/>
    <n v="0"/>
    <n v="0"/>
    <n v="0"/>
    <n v="0"/>
    <n v="0"/>
    <n v="31364"/>
    <n v="0"/>
    <s v="HOUSING OPPORTUNITY FUND"/>
    <s v="HOF OPER Scargo Lewiston15"/>
    <s v="HOMELESS HOUSING"/>
    <s v="FACILITIES MAINTENANCE AND OPERATIONS"/>
  </r>
  <r>
    <x v="1"/>
    <s v="1125347"/>
    <s v="351229"/>
    <x v="112"/>
    <s v="5595000"/>
    <n v="2015"/>
    <x v="3"/>
    <x v="112"/>
    <n v="0"/>
    <n v="0"/>
    <n v="73140.94"/>
    <n v="0"/>
    <n v="-73140.94"/>
    <s v="N/A"/>
    <n v="0"/>
    <n v="0"/>
    <n v="0"/>
    <n v="0"/>
    <n v="0"/>
    <n v="0"/>
    <n v="0"/>
    <n v="0"/>
    <n v="0"/>
    <n v="0"/>
    <n v="0"/>
    <n v="73140.94"/>
    <n v="0"/>
    <s v="HOUSING OPPORTUNITY FUND"/>
    <s v="HOF OPER HSL SCARGO LEW15"/>
    <s v="LEVY HOUSING SERVICES"/>
    <s v="FACILITIES MAINTENANCE AND OPERATIONS"/>
  </r>
  <r>
    <x v="1"/>
    <s v="1125348"/>
    <s v="351231"/>
    <x v="112"/>
    <s v="5595000"/>
    <n v="2015"/>
    <x v="3"/>
    <x v="112"/>
    <n v="0"/>
    <n v="0"/>
    <n v="34835.06"/>
    <n v="0"/>
    <n v="-34835.06"/>
    <s v="N/A"/>
    <n v="0"/>
    <n v="0"/>
    <n v="0"/>
    <n v="0"/>
    <n v="0"/>
    <n v="0"/>
    <n v="0"/>
    <n v="0"/>
    <n v="0"/>
    <n v="0"/>
    <n v="0"/>
    <n v="34835.06"/>
    <n v="0"/>
    <s v="HOUSING OPPORTUNITY FUND"/>
    <s v="HOF OPER MD SCARGO LEW15"/>
    <s v="MIDD HOUSING CAPITAL"/>
    <s v="FACILITIES MAINTENANCE AND OPERATIONS"/>
  </r>
  <r>
    <x v="1"/>
    <s v="1125349"/>
    <s v="351231"/>
    <x v="112"/>
    <s v="5595000"/>
    <n v="2015"/>
    <x v="3"/>
    <x v="112"/>
    <n v="0"/>
    <n v="0"/>
    <n v="29142"/>
    <n v="0"/>
    <n v="-29142"/>
    <s v="N/A"/>
    <n v="0"/>
    <n v="0"/>
    <n v="0"/>
    <n v="0"/>
    <n v="0"/>
    <n v="0"/>
    <n v="0"/>
    <n v="0"/>
    <n v="9714"/>
    <n v="4857"/>
    <n v="0"/>
    <n v="14571"/>
    <n v="0"/>
    <s v="HOUSING OPPORTUNITY FUND"/>
    <s v="HOF OPER MD CANADAY15"/>
    <s v="MIDD HOUSING CAPITAL"/>
    <s v="FACILITIES MAINTENANCE AND OPERATIONS"/>
  </r>
  <r>
    <x v="1"/>
    <s v="1125350"/>
    <s v="351231"/>
    <x v="112"/>
    <s v="5595000"/>
    <n v="2015"/>
    <x v="3"/>
    <x v="112"/>
    <n v="0"/>
    <n v="0"/>
    <n v="27871"/>
    <n v="0"/>
    <n v="-27871"/>
    <s v="N/A"/>
    <n v="0"/>
    <n v="0"/>
    <n v="0"/>
    <n v="0"/>
    <n v="0"/>
    <n v="0"/>
    <n v="0"/>
    <n v="0"/>
    <n v="0"/>
    <n v="0"/>
    <n v="24238"/>
    <n v="3633"/>
    <n v="0"/>
    <s v="HOUSING OPPORTUNITY FUND"/>
    <s v="HOF OPER MD LANDING15"/>
    <s v="MIDD HOUSING CAPITAL"/>
    <s v="FACILITIES MAINTENANCE AND OPERATIONS"/>
  </r>
  <r>
    <x v="1"/>
    <s v="1125351"/>
    <s v="351022"/>
    <x v="112"/>
    <s v="5595000"/>
    <n v="2015"/>
    <x v="3"/>
    <x v="112"/>
    <n v="0"/>
    <n v="0"/>
    <n v="20605"/>
    <n v="0"/>
    <n v="-20605"/>
    <s v="N/A"/>
    <n v="0"/>
    <n v="0"/>
    <n v="0"/>
    <n v="0"/>
    <n v="0"/>
    <n v="0"/>
    <n v="0"/>
    <n v="0"/>
    <n v="0"/>
    <n v="0"/>
    <n v="0"/>
    <n v="20605"/>
    <n v="0"/>
    <s v="HOUSING OPPORTUNITY FUND"/>
    <s v="HOF OPER RCF LANDING15"/>
    <s v="HOMELESS HOUSING"/>
    <s v="FACILITIES MAINTENANCE AND OPERATIONS"/>
  </r>
  <r>
    <x v="1"/>
    <s v="1125352"/>
    <s v="351229"/>
    <x v="112"/>
    <s v="5595000"/>
    <n v="2015"/>
    <x v="3"/>
    <x v="112"/>
    <n v="0"/>
    <n v="0"/>
    <n v="19428"/>
    <n v="0"/>
    <n v="-19428"/>
    <s v="N/A"/>
    <n v="0"/>
    <n v="0"/>
    <n v="0"/>
    <n v="0"/>
    <n v="0"/>
    <n v="0"/>
    <n v="0"/>
    <n v="0"/>
    <n v="6476"/>
    <n v="3238"/>
    <n v="0"/>
    <n v="9714"/>
    <n v="0"/>
    <s v="HOUSING OPPORTUNITY FUND"/>
    <s v="HOF OPER VSL CANADAY15"/>
    <s v="LEVY HOUSING SERVICES"/>
    <s v="FACILITIES MAINTENANCE AND OPERATIONS"/>
  </r>
  <r>
    <x v="1"/>
    <s v="1125353"/>
    <s v="351022"/>
    <x v="112"/>
    <s v="5595000"/>
    <n v="2015"/>
    <x v="3"/>
    <x v="112"/>
    <n v="0"/>
    <n v="0"/>
    <n v="53744"/>
    <n v="0"/>
    <n v="-53744"/>
    <s v="N/A"/>
    <n v="0"/>
    <n v="0"/>
    <n v="0"/>
    <n v="0"/>
    <n v="0"/>
    <n v="0"/>
    <n v="0"/>
    <n v="0"/>
    <n v="0"/>
    <n v="0"/>
    <n v="40308"/>
    <n v="13436"/>
    <n v="0"/>
    <s v="HOUSING OPPORTUNITY FUND"/>
    <s v="HOF OPER CAPITOL APOD15"/>
    <s v="HOMELESS HOUSING"/>
    <s v="FACILITIES MAINTENANCE AND OPERATIONS"/>
  </r>
  <r>
    <x v="1"/>
    <s v="1125354"/>
    <s v="351022"/>
    <x v="112"/>
    <s v="5595000"/>
    <n v="2015"/>
    <x v="3"/>
    <x v="112"/>
    <n v="0"/>
    <n v="0"/>
    <n v="38889"/>
    <n v="0"/>
    <n v="-38889"/>
    <s v="N/A"/>
    <n v="0"/>
    <n v="0"/>
    <n v="0"/>
    <n v="0"/>
    <n v="0"/>
    <n v="0"/>
    <n v="0"/>
    <n v="0"/>
    <n v="0"/>
    <n v="0"/>
    <n v="0"/>
    <n v="38889"/>
    <n v="0"/>
    <s v="HOUSING OPPORTUNITY FUND"/>
    <s v="HOD OPER ROSE OF LIMA BAK15"/>
    <s v="HOMELESS HOUSING"/>
    <s v="FACILITIES MAINTENANCE AND OPERATIONS"/>
  </r>
  <r>
    <x v="1"/>
    <s v="1125355"/>
    <s v="351022"/>
    <x v="112"/>
    <s v="5595000"/>
    <n v="2015"/>
    <x v="3"/>
    <x v="112"/>
    <n v="0"/>
    <n v="0"/>
    <n v="171984.7"/>
    <n v="0"/>
    <n v="-171984.7"/>
    <s v="N/A"/>
    <n v="0"/>
    <n v="0"/>
    <n v="0"/>
    <n v="0"/>
    <n v="0"/>
    <n v="0"/>
    <n v="0"/>
    <n v="0"/>
    <n v="0"/>
    <n v="48286"/>
    <n v="0"/>
    <n v="123698.7"/>
    <n v="0"/>
    <s v="HOUSING OPPORTUNITY FUND"/>
    <s v="HOF OPER HUMPHREY15"/>
    <s v="HOMELESS HOUSING"/>
    <s v="FACILITIES MAINTENANCE AND OPERATIONS"/>
  </r>
  <r>
    <x v="1"/>
    <s v="1125356"/>
    <s v="351022"/>
    <x v="112"/>
    <s v="5595000"/>
    <n v="2015"/>
    <x v="3"/>
    <x v="112"/>
    <n v="0"/>
    <n v="0"/>
    <n v="53757"/>
    <n v="0"/>
    <n v="-53757"/>
    <s v="N/A"/>
    <n v="0"/>
    <n v="0"/>
    <n v="0"/>
    <n v="0"/>
    <n v="0"/>
    <n v="0"/>
    <n v="0"/>
    <n v="0"/>
    <n v="0"/>
    <n v="0"/>
    <n v="40317.75"/>
    <n v="13439.25"/>
    <n v="0"/>
    <s v="HOUSING OPPORTUNITY FUND"/>
    <s v="HOF OPER PACIFIC COURT15"/>
    <s v="HOMELESS HOUSING"/>
    <s v="FACILITIES MAINTENANCE AND OPERATIONS"/>
  </r>
  <r>
    <x v="1"/>
    <s v="1125358"/>
    <s v="351022"/>
    <x v="112"/>
    <s v="5595000"/>
    <n v="2015"/>
    <x v="3"/>
    <x v="112"/>
    <n v="0"/>
    <n v="0"/>
    <n v="78919.5"/>
    <n v="0"/>
    <n v="-78919.5"/>
    <s v="N/A"/>
    <n v="0"/>
    <n v="0"/>
    <n v="0"/>
    <n v="0"/>
    <n v="0"/>
    <n v="0"/>
    <n v="35679.5"/>
    <n v="0"/>
    <n v="0"/>
    <n v="0"/>
    <n v="0"/>
    <n v="43240"/>
    <n v="0"/>
    <s v="HOUSING OPPORTUNITY FUND"/>
    <s v="HOF OPER FAMILIES FIRST15"/>
    <s v="HOMELESS HOUSING"/>
    <s v="FACILITIES MAINTENANCE AND OPERATIONS"/>
  </r>
  <r>
    <x v="1"/>
    <s v="1125359"/>
    <s v="351022"/>
    <x v="112"/>
    <s v="5595000"/>
    <n v="2015"/>
    <x v="3"/>
    <x v="112"/>
    <n v="0"/>
    <n v="0"/>
    <n v="45774"/>
    <n v="0"/>
    <n v="-45774"/>
    <s v="N/A"/>
    <n v="0"/>
    <n v="0"/>
    <n v="0"/>
    <n v="0"/>
    <n v="0"/>
    <n v="10445"/>
    <n v="4992"/>
    <n v="4815"/>
    <n v="0"/>
    <n v="10342"/>
    <n v="0"/>
    <n v="15180"/>
    <n v="0"/>
    <s v="HOUSING OPPORTUNITY FUND"/>
    <s v="HOF OPER SOPHIAS HOME15"/>
    <s v="HOMELESS HOUSING"/>
    <s v="FACILITIES MAINTENANCE AND OPERATIONS"/>
  </r>
  <r>
    <x v="1"/>
    <s v="1125360"/>
    <s v="351022"/>
    <x v="112"/>
    <s v="5595000"/>
    <n v="2015"/>
    <x v="3"/>
    <x v="112"/>
    <n v="0"/>
    <n v="0"/>
    <n v="109000"/>
    <n v="0"/>
    <n v="-109000"/>
    <s v="N/A"/>
    <n v="0"/>
    <n v="0"/>
    <n v="0"/>
    <n v="0"/>
    <n v="0"/>
    <n v="0"/>
    <n v="0"/>
    <n v="0"/>
    <n v="0"/>
    <n v="40500"/>
    <n v="0"/>
    <n v="68500"/>
    <n v="0"/>
    <s v="HOUSING OPPORTUNITY FUND"/>
    <s v="HOF OPER HOUSING &amp; SERVICES15"/>
    <s v="HOMELESS HOUSING"/>
    <s v="FACILITIES MAINTENANCE AND OPERATIONS"/>
  </r>
  <r>
    <x v="1"/>
    <s v="1125361"/>
    <s v="351231"/>
    <x v="112"/>
    <s v="5595000"/>
    <n v="2015"/>
    <x v="3"/>
    <x v="112"/>
    <n v="0"/>
    <n v="0"/>
    <n v="53750"/>
    <n v="0"/>
    <n v="-53750"/>
    <s v="N/A"/>
    <n v="0"/>
    <n v="0"/>
    <n v="0"/>
    <n v="0"/>
    <n v="0"/>
    <n v="0"/>
    <n v="0"/>
    <n v="0"/>
    <n v="0"/>
    <n v="0"/>
    <n v="40312.5"/>
    <n v="13437.5"/>
    <n v="0"/>
    <s v="HOUSING OPPORTUNITY FUND"/>
    <s v="HOF OPER MD CAP HOUSE APOD15"/>
    <s v="MIDD HOUSING CAPITAL"/>
    <s v="FACILITIES MAINTENANCE AND OPERATIONS"/>
  </r>
  <r>
    <x v="1"/>
    <s v="1125362"/>
    <s v="351231"/>
    <x v="112"/>
    <s v="5595000"/>
    <n v="2015"/>
    <x v="3"/>
    <x v="112"/>
    <n v="0"/>
    <n v="0"/>
    <n v="14286"/>
    <n v="0"/>
    <n v="-14286"/>
    <s v="N/A"/>
    <n v="0"/>
    <n v="0"/>
    <n v="0"/>
    <n v="0"/>
    <n v="0"/>
    <n v="0"/>
    <n v="0"/>
    <n v="0"/>
    <n v="0"/>
    <n v="0"/>
    <n v="0"/>
    <n v="14286"/>
    <n v="0"/>
    <s v="HOUSING OPPORTUNITY FUND"/>
    <s v="HOF OPER MD ROSE OF BAK15"/>
    <s v="MIDD HOUSING CAPITAL"/>
    <s v="FACILITIES MAINTENANCE AND OPERATIONS"/>
  </r>
  <r>
    <x v="1"/>
    <s v="1125363"/>
    <s v="351231"/>
    <x v="112"/>
    <s v="5595000"/>
    <n v="2015"/>
    <x v="3"/>
    <x v="112"/>
    <n v="0"/>
    <n v="0"/>
    <n v="49391.3"/>
    <n v="0"/>
    <n v="-49391.3"/>
    <s v="N/A"/>
    <n v="0"/>
    <n v="0"/>
    <n v="0"/>
    <n v="0"/>
    <n v="0"/>
    <n v="0"/>
    <n v="0"/>
    <n v="0"/>
    <n v="0"/>
    <n v="26001.81"/>
    <n v="0"/>
    <n v="23389.49"/>
    <n v="0"/>
    <s v="HOUSING OPPORTUNITY FUND"/>
    <s v="HOF OPER MD HUMPHREY15"/>
    <s v="MIDD HOUSING CAPITAL"/>
    <s v="FACILITIES MAINTENANCE AND OPERATIONS"/>
  </r>
  <r>
    <x v="1"/>
    <s v="1125364"/>
    <s v="351231"/>
    <x v="112"/>
    <s v="5595000"/>
    <n v="2015"/>
    <x v="3"/>
    <x v="112"/>
    <n v="0"/>
    <n v="0"/>
    <n v="53757"/>
    <n v="0"/>
    <n v="-53757"/>
    <s v="N/A"/>
    <n v="0"/>
    <n v="0"/>
    <n v="0"/>
    <n v="0"/>
    <n v="0"/>
    <n v="0"/>
    <n v="0"/>
    <n v="0"/>
    <n v="0"/>
    <n v="0"/>
    <n v="40317.75"/>
    <n v="13439.25"/>
    <n v="0"/>
    <s v="HOUSING OPPORTUNITY FUND"/>
    <s v="HOF OPER MD PACIFIC COURT15"/>
    <s v="MIDD HOUSING CAPITAL"/>
    <s v="FACILITIES MAINTENANCE AND OPERATIONS"/>
  </r>
  <r>
    <x v="1"/>
    <s v="1125415"/>
    <s v="351229"/>
    <x v="195"/>
    <s v="0000000"/>
    <n v="2015"/>
    <x v="4"/>
    <x v="194"/>
    <n v="0"/>
    <n v="0"/>
    <n v="-415000"/>
    <n v="0"/>
    <n v="415000"/>
    <s v="N/A"/>
    <n v="0"/>
    <n v="0"/>
    <n v="0"/>
    <n v="-100000"/>
    <n v="-100000"/>
    <n v="0"/>
    <n v="0"/>
    <n v="0"/>
    <n v="0"/>
    <n v="-100000"/>
    <n v="-100000"/>
    <n v="-15000"/>
    <n v="0"/>
    <s v="HOUSING OPPORTUNITY FUND"/>
    <s v="HOF OPER VSL HS STABILITY 2.3"/>
    <s v="LEVY HOUSING SERVICES"/>
    <s v="Default"/>
  </r>
  <r>
    <x v="1"/>
    <s v="1125415"/>
    <s v="351229"/>
    <x v="112"/>
    <s v="5595000"/>
    <n v="2015"/>
    <x v="3"/>
    <x v="112"/>
    <n v="0"/>
    <n v="0"/>
    <n v="397690.03"/>
    <n v="0"/>
    <n v="-397690.03"/>
    <s v="N/A"/>
    <n v="0"/>
    <n v="0"/>
    <n v="0"/>
    <n v="0"/>
    <n v="38852.75"/>
    <n v="49148.76"/>
    <n v="54400.590000000004"/>
    <n v="0"/>
    <n v="76795.95"/>
    <n v="-15198.470000000001"/>
    <n v="69097.990000000005"/>
    <n v="124592.46"/>
    <n v="0"/>
    <s v="HOUSING OPPORTUNITY FUND"/>
    <s v="HOF OPER VSL HS STABILITY 2.3"/>
    <s v="LEVY HOUSING SERVICES"/>
    <s v="FACILITIES MAINTENANCE AND OPERATIONS"/>
  </r>
  <r>
    <x v="1"/>
    <s v="1125416"/>
    <s v="351229"/>
    <x v="195"/>
    <s v="0000000"/>
    <n v="2015"/>
    <x v="4"/>
    <x v="194"/>
    <n v="0"/>
    <n v="0"/>
    <n v="-400000"/>
    <n v="0"/>
    <n v="400000"/>
    <s v="N/A"/>
    <n v="0"/>
    <n v="0"/>
    <n v="0"/>
    <n v="-100000"/>
    <n v="-100000"/>
    <n v="0"/>
    <n v="0"/>
    <n v="0"/>
    <n v="0"/>
    <n v="-100000"/>
    <n v="-100000"/>
    <n v="0"/>
    <n v="0"/>
    <s v="HOUSING OPPORTUNITY FUND"/>
    <s v="HOF OPER HS STABILITY 2.3"/>
    <s v="LEVY HOUSING SERVICES"/>
    <s v="Default"/>
  </r>
  <r>
    <x v="1"/>
    <s v="1125416"/>
    <s v="351229"/>
    <x v="112"/>
    <s v="5595000"/>
    <n v="2015"/>
    <x v="3"/>
    <x v="112"/>
    <n v="0"/>
    <n v="0"/>
    <n v="412194.31"/>
    <n v="0"/>
    <n v="-412194.31"/>
    <s v="N/A"/>
    <n v="0"/>
    <n v="0"/>
    <n v="0"/>
    <n v="0"/>
    <n v="57307.58"/>
    <n v="73718.52"/>
    <n v="62948.26"/>
    <n v="0"/>
    <n v="54074.47"/>
    <n v="-1467.3500000000001"/>
    <n v="72443.25"/>
    <n v="93169.58"/>
    <n v="0"/>
    <s v="HOUSING OPPORTUNITY FUND"/>
    <s v="HOF OPER HS STABILITY 2.3"/>
    <s v="LEVY HOUSING SERVICES"/>
    <s v="FACILITIES MAINTENANCE AND OPERATIONS"/>
  </r>
  <r>
    <x v="1"/>
    <s v="1125537"/>
    <s v="000000"/>
    <x v="6"/>
    <s v="0000000"/>
    <n v="2015"/>
    <x v="0"/>
    <x v="6"/>
    <n v="0"/>
    <n v="0"/>
    <n v="0"/>
    <n v="0"/>
    <n v="0"/>
    <s v="N/A"/>
    <n v="0"/>
    <n v="0"/>
    <n v="0"/>
    <n v="0"/>
    <n v="0"/>
    <n v="0"/>
    <n v="0"/>
    <n v="0"/>
    <n v="0"/>
    <n v="0"/>
    <n v="0"/>
    <n v="0"/>
    <n v="0"/>
    <s v="HOUSING OPPORTUNITY FUND"/>
    <s v="HOF CHG HOUSING STABILITY15"/>
    <s v="DEFAULT"/>
    <s v="Default"/>
  </r>
  <r>
    <x v="1"/>
    <s v="1125537"/>
    <s v="000000"/>
    <x v="9"/>
    <s v="0000000"/>
    <n v="2015"/>
    <x v="0"/>
    <x v="9"/>
    <n v="0"/>
    <n v="0"/>
    <n v="89431.3"/>
    <n v="0"/>
    <n v="-89431.3"/>
    <s v="N/A"/>
    <n v="0"/>
    <n v="0"/>
    <n v="0"/>
    <n v="0"/>
    <n v="0"/>
    <n v="0"/>
    <n v="0"/>
    <n v="0"/>
    <n v="0"/>
    <n v="0"/>
    <n v="0"/>
    <n v="89431.3"/>
    <n v="0"/>
    <s v="HOUSING OPPORTUNITY FUND"/>
    <s v="HOF CHG HOUSING STABILITY15"/>
    <s v="DEFAULT"/>
    <s v="Default"/>
  </r>
  <r>
    <x v="1"/>
    <s v="1125537"/>
    <s v="000000"/>
    <x v="29"/>
    <s v="0000000"/>
    <n v="2015"/>
    <x v="1"/>
    <x v="29"/>
    <n v="0"/>
    <n v="0"/>
    <n v="0"/>
    <n v="0"/>
    <n v="0"/>
    <s v="N/A"/>
    <n v="0"/>
    <n v="0"/>
    <n v="0"/>
    <n v="0"/>
    <n v="0"/>
    <n v="0"/>
    <n v="0"/>
    <n v="0"/>
    <n v="0"/>
    <n v="0"/>
    <n v="0"/>
    <n v="0"/>
    <n v="0"/>
    <s v="HOUSING OPPORTUNITY FUND"/>
    <s v="HOF CHG HOUSING STABILITY15"/>
    <s v="DEFAULT"/>
    <s v="Default"/>
  </r>
  <r>
    <x v="1"/>
    <s v="1125537"/>
    <s v="351120"/>
    <x v="192"/>
    <s v="0000000"/>
    <n v="2015"/>
    <x v="4"/>
    <x v="191"/>
    <n v="0"/>
    <n v="0"/>
    <n v="-257721.7"/>
    <n v="0"/>
    <n v="257721.7"/>
    <s v="N/A"/>
    <n v="0"/>
    <n v="0"/>
    <n v="0"/>
    <n v="0"/>
    <n v="-26979.32"/>
    <n v="0"/>
    <n v="-54577.270000000004"/>
    <n v="0"/>
    <n v="0"/>
    <n v="0"/>
    <n v="-86733.81"/>
    <n v="-89431.3"/>
    <n v="0"/>
    <s v="HOUSING OPPORTUNITY FUND"/>
    <s v="HOF CHG HOUSING STABILITY15"/>
    <s v="CONSLDTD ST HMLSS BLK GRN"/>
    <s v="Default"/>
  </r>
  <r>
    <x v="1"/>
    <s v="1125537"/>
    <s v="351120"/>
    <x v="112"/>
    <s v="5595000"/>
    <n v="2015"/>
    <x v="3"/>
    <x v="112"/>
    <n v="0"/>
    <n v="0"/>
    <n v="298664.87"/>
    <n v="0"/>
    <n v="-298664.87"/>
    <s v="N/A"/>
    <n v="0"/>
    <n v="0"/>
    <n v="0"/>
    <n v="0"/>
    <n v="28419.06"/>
    <n v="17080.45"/>
    <n v="36057.08"/>
    <n v="0"/>
    <n v="30691.83"/>
    <n v="0"/>
    <n v="56041.98"/>
    <n v="130374.47"/>
    <n v="0"/>
    <s v="HOUSING OPPORTUNITY FUND"/>
    <s v="HOF CHG HOUSING STABILITY15"/>
    <s v="CONSLDTD ST HMLSS BLK GRN"/>
    <s v="FACILITIES MAINTENANCE AND OPERATIONS"/>
  </r>
  <r>
    <x v="1"/>
    <s v="1125539"/>
    <s v="000000"/>
    <x v="6"/>
    <s v="0000000"/>
    <n v="2015"/>
    <x v="0"/>
    <x v="6"/>
    <n v="0"/>
    <n v="0"/>
    <n v="0"/>
    <n v="0"/>
    <n v="0"/>
    <s v="N/A"/>
    <n v="0"/>
    <n v="0"/>
    <n v="0"/>
    <n v="0"/>
    <n v="0"/>
    <n v="0"/>
    <n v="0"/>
    <n v="0"/>
    <n v="0"/>
    <n v="0"/>
    <n v="0"/>
    <n v="0"/>
    <n v="0"/>
    <s v="HOUSING OPPORTUNITY FUND"/>
    <s v="HOF CHG SHELTER DIVERSION"/>
    <s v="DEFAULT"/>
    <s v="Default"/>
  </r>
  <r>
    <x v="1"/>
    <s v="1125539"/>
    <s v="000000"/>
    <x v="9"/>
    <s v="0000000"/>
    <n v="2015"/>
    <x v="0"/>
    <x v="9"/>
    <n v="0"/>
    <n v="0"/>
    <n v="66674.67"/>
    <n v="0"/>
    <n v="-66674.67"/>
    <s v="N/A"/>
    <n v="0"/>
    <n v="0"/>
    <n v="0"/>
    <n v="0"/>
    <n v="0"/>
    <n v="0"/>
    <n v="0"/>
    <n v="0"/>
    <n v="0"/>
    <n v="0"/>
    <n v="0"/>
    <n v="66674.67"/>
    <n v="0"/>
    <s v="HOUSING OPPORTUNITY FUND"/>
    <s v="HOF CHG SHELTER DIVERSION"/>
    <s v="DEFAULT"/>
    <s v="Default"/>
  </r>
  <r>
    <x v="1"/>
    <s v="1125539"/>
    <s v="000000"/>
    <x v="29"/>
    <s v="0000000"/>
    <n v="2015"/>
    <x v="1"/>
    <x v="29"/>
    <n v="0"/>
    <n v="0"/>
    <n v="0"/>
    <n v="0"/>
    <n v="0"/>
    <s v="N/A"/>
    <n v="0"/>
    <n v="0"/>
    <n v="0"/>
    <n v="0"/>
    <n v="0"/>
    <n v="0"/>
    <n v="0"/>
    <n v="0"/>
    <n v="0"/>
    <n v="0"/>
    <n v="0"/>
    <n v="0"/>
    <n v="0"/>
    <s v="HOUSING OPPORTUNITY FUND"/>
    <s v="HOF CHG SHELTER DIVERSION"/>
    <s v="DEFAULT"/>
    <s v="Default"/>
  </r>
  <r>
    <x v="1"/>
    <s v="1125539"/>
    <s v="351120"/>
    <x v="192"/>
    <s v="0000000"/>
    <n v="2015"/>
    <x v="4"/>
    <x v="191"/>
    <n v="0"/>
    <n v="0"/>
    <n v="-186838.49"/>
    <n v="0"/>
    <n v="186838.49"/>
    <s v="N/A"/>
    <n v="0"/>
    <n v="0"/>
    <n v="0"/>
    <n v="0"/>
    <n v="-1624.43"/>
    <n v="0"/>
    <n v="-26730.82"/>
    <n v="-5968.62"/>
    <n v="0"/>
    <n v="0"/>
    <n v="-88083.5"/>
    <n v="-64431.12"/>
    <n v="0"/>
    <s v="HOUSING OPPORTUNITY FUND"/>
    <s v="HOF CHG SHELTER DIVERSION"/>
    <s v="CONSLDTD ST HMLSS BLK GRN"/>
    <s v="Default"/>
  </r>
  <r>
    <x v="1"/>
    <s v="1125539"/>
    <s v="351120"/>
    <x v="112"/>
    <s v="0000000"/>
    <n v="2015"/>
    <x v="3"/>
    <x v="112"/>
    <n v="0"/>
    <n v="0"/>
    <n v="-2243.5500000000002"/>
    <n v="0"/>
    <n v="2243.5500000000002"/>
    <s v="N/A"/>
    <n v="0"/>
    <n v="0"/>
    <n v="0"/>
    <n v="0"/>
    <n v="0"/>
    <n v="0"/>
    <n v="0"/>
    <n v="0"/>
    <n v="0"/>
    <n v="0"/>
    <n v="0"/>
    <n v="-2243.5500000000002"/>
    <n v="0"/>
    <s v="HOUSING OPPORTUNITY FUND"/>
    <s v="HOF CHG SHELTER DIVERSION"/>
    <s v="CONSLDTD ST HMLSS BLK GRN"/>
    <s v="Default"/>
  </r>
  <r>
    <x v="1"/>
    <s v="1125539"/>
    <s v="351120"/>
    <x v="112"/>
    <s v="5595000"/>
    <n v="2015"/>
    <x v="3"/>
    <x v="112"/>
    <n v="0"/>
    <n v="0"/>
    <n v="191541.02"/>
    <n v="0"/>
    <n v="-191541.02"/>
    <s v="N/A"/>
    <n v="0"/>
    <n v="0"/>
    <n v="0"/>
    <n v="0"/>
    <n v="1624.43"/>
    <n v="0"/>
    <n v="28192.32"/>
    <n v="5968.62"/>
    <n v="0"/>
    <n v="39917.58"/>
    <n v="49163.4"/>
    <n v="66674.67"/>
    <n v="0"/>
    <s v="HOUSING OPPORTUNITY FUND"/>
    <s v="HOF CHG SHELTER DIVERSION"/>
    <s v="CONSLDTD ST HMLSS BLK GRN"/>
    <s v="FACILITIES MAINTENANCE AND OPERATIONS"/>
  </r>
  <r>
    <x v="1"/>
    <s v="1125701"/>
    <s v="351020"/>
    <x v="112"/>
    <s v="5595000"/>
    <n v="2015"/>
    <x v="3"/>
    <x v="112"/>
    <n v="0"/>
    <n v="0"/>
    <n v="540501"/>
    <n v="0"/>
    <n v="-540501"/>
    <s v="N/A"/>
    <n v="0"/>
    <n v="0"/>
    <n v="0"/>
    <n v="0"/>
    <n v="0"/>
    <n v="0"/>
    <n v="0"/>
    <n v="0"/>
    <n v="0"/>
    <n v="0"/>
    <n v="0"/>
    <n v="540501"/>
    <n v="0"/>
    <s v="HOUSING OPPORTUNITY FUND"/>
    <s v="HOF OPER KCHA CHAUSSEE PRES15"/>
    <s v="RAHP HSG CAPITAL"/>
    <s v="FACILITIES MAINTENANCE AND OPERATIONS"/>
  </r>
  <r>
    <x v="1"/>
    <s v="1125703"/>
    <s v="351226"/>
    <x v="112"/>
    <s v="5595000"/>
    <n v="2015"/>
    <x v="3"/>
    <x v="112"/>
    <n v="0"/>
    <n v="0"/>
    <n v="226884.13"/>
    <n v="0"/>
    <n v="-226884.13"/>
    <s v="N/A"/>
    <n v="0"/>
    <n v="0"/>
    <n v="0"/>
    <n v="0"/>
    <n v="0"/>
    <n v="0"/>
    <n v="0"/>
    <n v="0"/>
    <n v="0"/>
    <n v="0"/>
    <n v="0"/>
    <n v="226884.13"/>
    <n v="0"/>
    <s v="HOUSING OPPORTUNITY FUND"/>
    <s v="HOF OPER CHA COMPASS-VL15"/>
    <s v="VETS LEVY CAP"/>
    <s v="FACILITIES MAINTENANCE AND OPERATIONS"/>
  </r>
  <r>
    <x v="1"/>
    <s v="1125704"/>
    <s v="351225"/>
    <x v="112"/>
    <s v="5595000"/>
    <n v="2015"/>
    <x v="3"/>
    <x v="112"/>
    <n v="0"/>
    <n v="0"/>
    <n v="693032"/>
    <n v="0"/>
    <n v="-693032"/>
    <s v="N/A"/>
    <n v="0"/>
    <n v="0"/>
    <n v="0"/>
    <n v="437628.49"/>
    <n v="0"/>
    <n v="0"/>
    <n v="0"/>
    <n v="0"/>
    <n v="0"/>
    <n v="0"/>
    <n v="0"/>
    <n v="255403.51"/>
    <n v="0"/>
    <s v="HOUSING OPPORTUNITY FUND"/>
    <s v="HOF OPER LIHI UNIV COMMONS15"/>
    <s v="HUMAN SVCS LEVY CAP"/>
    <s v="FACILITIES MAINTENANCE AND OPERATIONS"/>
  </r>
  <r>
    <x v="1"/>
    <s v="1125706"/>
    <s v="351022"/>
    <x v="112"/>
    <s v="5595000"/>
    <n v="2015"/>
    <x v="3"/>
    <x v="112"/>
    <n v="0"/>
    <n v="0"/>
    <n v="226884.12"/>
    <n v="0"/>
    <n v="-226884.12"/>
    <s v="N/A"/>
    <n v="0"/>
    <n v="0"/>
    <n v="0"/>
    <n v="0"/>
    <n v="0"/>
    <n v="0"/>
    <n v="0"/>
    <n v="0"/>
    <n v="0"/>
    <n v="0"/>
    <n v="0"/>
    <n v="226884.12"/>
    <n v="0"/>
    <s v="HOUSING OPPORTUNITY FUND"/>
    <s v="HOF OPER CHA COMPASS-HE15"/>
    <s v="HOMELESS HOUSING"/>
    <s v="FACILITIES MAINTENANCE AND OPERATIONS"/>
  </r>
  <r>
    <x v="1"/>
    <s v="1125713"/>
    <s v="351222"/>
    <x v="112"/>
    <s v="5595000"/>
    <n v="2015"/>
    <x v="3"/>
    <x v="112"/>
    <n v="0"/>
    <n v="0"/>
    <n v="200000"/>
    <n v="0"/>
    <n v="-200000"/>
    <s v="N/A"/>
    <n v="0"/>
    <n v="0"/>
    <n v="0"/>
    <n v="0"/>
    <n v="0"/>
    <n v="0"/>
    <n v="0"/>
    <n v="0"/>
    <n v="0"/>
    <n v="0"/>
    <n v="0"/>
    <n v="200000"/>
    <n v="0"/>
    <s v="HOUSING OPPORTUNITY FUND"/>
    <s v="HOF OPER CHA COMPASS -HD15"/>
    <s v="DEVELOPMENTAL DISABILITY"/>
    <s v="FACILITIES MAINTENANCE AND OPERATIONS"/>
  </r>
  <r>
    <x v="1"/>
    <s v="1126179"/>
    <s v="351229"/>
    <x v="195"/>
    <s v="0000000"/>
    <n v="2015"/>
    <x v="4"/>
    <x v="194"/>
    <n v="0"/>
    <n v="0"/>
    <n v="-15000"/>
    <n v="0"/>
    <n v="15000"/>
    <s v="N/A"/>
    <n v="0"/>
    <n v="0"/>
    <n v="0"/>
    <n v="-3750"/>
    <n v="-3750"/>
    <n v="0"/>
    <n v="0"/>
    <n v="0"/>
    <n v="0"/>
    <n v="-3750"/>
    <n v="-3750"/>
    <n v="0"/>
    <n v="0"/>
    <s v="HOUSING OPPORTUNITY FUND"/>
    <s v="HOF 2.1.DVLS.KC HOME OUTREACH"/>
    <s v="LEVY HOUSING SERVICES"/>
    <s v="Default"/>
  </r>
  <r>
    <x v="1"/>
    <s v="1126179"/>
    <s v="351229"/>
    <x v="112"/>
    <s v="5595000"/>
    <n v="2015"/>
    <x v="3"/>
    <x v="112"/>
    <n v="0"/>
    <n v="0"/>
    <n v="15000"/>
    <n v="0"/>
    <n v="-15000"/>
    <s v="N/A"/>
    <n v="0"/>
    <n v="0"/>
    <n v="0"/>
    <n v="0"/>
    <n v="0"/>
    <n v="0"/>
    <n v="0"/>
    <n v="0"/>
    <n v="0"/>
    <n v="0"/>
    <n v="3750"/>
    <n v="11250"/>
    <n v="0"/>
    <s v="HOUSING OPPORTUNITY FUND"/>
    <s v="HOF 2.1.DVLS.KC HOME OUTREACH"/>
    <s v="LEVY HOUSING SERVICES"/>
    <s v="FACILITIES MAINTENANCE AND OPERATIONS"/>
  </r>
  <r>
    <x v="1"/>
    <s v="1126180"/>
    <s v="351229"/>
    <x v="195"/>
    <s v="0000000"/>
    <n v="2015"/>
    <x v="4"/>
    <x v="194"/>
    <n v="0"/>
    <n v="0"/>
    <n v="-65000"/>
    <n v="0"/>
    <n v="65000"/>
    <s v="N/A"/>
    <n v="0"/>
    <n v="0"/>
    <n v="0"/>
    <n v="-16250"/>
    <n v="-16250"/>
    <n v="0"/>
    <n v="0"/>
    <n v="0"/>
    <n v="0"/>
    <n v="-16250"/>
    <n v="-16250"/>
    <n v="0"/>
    <n v="0"/>
    <s v="HOUSING OPPORTUNITY FUND"/>
    <s v="HOF 2.1D HSL S.KC HOME OUTREAH"/>
    <s v="LEVY HOUSING SERVICES"/>
    <s v="Default"/>
  </r>
  <r>
    <x v="1"/>
    <s v="1126180"/>
    <s v="351229"/>
    <x v="112"/>
    <s v="5595000"/>
    <n v="2015"/>
    <x v="3"/>
    <x v="112"/>
    <n v="0"/>
    <n v="0"/>
    <n v="65000"/>
    <n v="0"/>
    <n v="-65000"/>
    <s v="N/A"/>
    <n v="0"/>
    <n v="0"/>
    <n v="0"/>
    <n v="0"/>
    <n v="0"/>
    <n v="0"/>
    <n v="0"/>
    <n v="0"/>
    <n v="0"/>
    <n v="0"/>
    <n v="16250"/>
    <n v="48750"/>
    <n v="0"/>
    <s v="HOUSING OPPORTUNITY FUND"/>
    <s v="HOF 2.1D HSL S.KC HOME OUTREAH"/>
    <s v="LEVY HOUSING SERVICES"/>
    <s v="FACILITIES MAINTENANCE AND OPERATIONS"/>
  </r>
  <r>
    <x v="1"/>
    <s v="1126187"/>
    <s v="351229"/>
    <x v="195"/>
    <s v="0000000"/>
    <n v="2015"/>
    <x v="4"/>
    <x v="194"/>
    <n v="0"/>
    <n v="0"/>
    <n v="-450000"/>
    <n v="0"/>
    <n v="450000"/>
    <s v="N/A"/>
    <n v="0"/>
    <n v="0"/>
    <n v="0"/>
    <n v="-112500"/>
    <n v="-112500"/>
    <n v="0"/>
    <n v="0"/>
    <n v="0"/>
    <n v="0"/>
    <n v="-112500"/>
    <n v="-112500"/>
    <n v="0"/>
    <n v="0"/>
    <s v="HOUSING OPPORTUNITY FUND"/>
    <s v="HOF 2.4.B VL ON-SITE SUPP SERV"/>
    <s v="LEVY HOUSING SERVICES"/>
    <s v="Default"/>
  </r>
  <r>
    <x v="1"/>
    <s v="1126189"/>
    <s v="351229"/>
    <x v="195"/>
    <s v="0000000"/>
    <n v="2015"/>
    <x v="4"/>
    <x v="194"/>
    <n v="0"/>
    <n v="0"/>
    <n v="-850000"/>
    <n v="0"/>
    <n v="850000"/>
    <s v="N/A"/>
    <n v="0"/>
    <n v="0"/>
    <n v="0"/>
    <n v="-212500"/>
    <n v="-212500"/>
    <n v="0"/>
    <n v="0"/>
    <n v="0"/>
    <n v="0"/>
    <n v="-212500"/>
    <n v="-212500"/>
    <n v="0"/>
    <n v="0"/>
    <s v="HOUSING OPPORTUNITY FUND"/>
    <s v="HOF 2.4.B HSL ON-SITE SUPP SER"/>
    <s v="LEVY HOUSING SERVICES"/>
    <s v="Default"/>
  </r>
  <r>
    <x v="1"/>
    <s v="1126237"/>
    <s v="000000"/>
    <x v="6"/>
    <s v="0000000"/>
    <n v="2015"/>
    <x v="0"/>
    <x v="6"/>
    <n v="0"/>
    <n v="0"/>
    <n v="0"/>
    <n v="0"/>
    <n v="0"/>
    <s v="N/A"/>
    <n v="0"/>
    <n v="0"/>
    <n v="0"/>
    <n v="0"/>
    <n v="0"/>
    <n v="0"/>
    <n v="0"/>
    <n v="0"/>
    <n v="494587"/>
    <n v="-494587"/>
    <n v="-394587"/>
    <n v="394587"/>
    <n v="0"/>
    <s v="HOUSING OPPORTUNITY FUND"/>
    <s v="HOF CHG STABILITY (HEN)"/>
    <s v="DEFAULT"/>
    <s v="Default"/>
  </r>
  <r>
    <x v="1"/>
    <s v="1126237"/>
    <s v="000000"/>
    <x v="9"/>
    <s v="0000000"/>
    <n v="2015"/>
    <x v="0"/>
    <x v="9"/>
    <n v="0"/>
    <n v="0"/>
    <n v="244944.68"/>
    <n v="0"/>
    <n v="-244944.68"/>
    <s v="N/A"/>
    <n v="0"/>
    <n v="0"/>
    <n v="0"/>
    <n v="0"/>
    <n v="0"/>
    <n v="0"/>
    <n v="0"/>
    <n v="0"/>
    <n v="0"/>
    <n v="0"/>
    <n v="244944.68"/>
    <n v="0"/>
    <n v="0"/>
    <s v="HOUSING OPPORTUNITY FUND"/>
    <s v="HOF CHG STABILITY (HEN)"/>
    <s v="DEFAULT"/>
    <s v="Default"/>
  </r>
  <r>
    <x v="1"/>
    <s v="1126237"/>
    <s v="000000"/>
    <x v="29"/>
    <s v="0000000"/>
    <n v="2015"/>
    <x v="1"/>
    <x v="29"/>
    <n v="0"/>
    <n v="0"/>
    <n v="149642.32"/>
    <n v="0"/>
    <n v="-149642.32"/>
    <s v="N/A"/>
    <n v="0"/>
    <n v="0"/>
    <n v="0"/>
    <n v="0"/>
    <n v="0"/>
    <n v="0"/>
    <n v="0"/>
    <n v="0"/>
    <n v="0"/>
    <n v="0"/>
    <n v="149642.32"/>
    <n v="0"/>
    <n v="0"/>
    <s v="HOUSING OPPORTUNITY FUND"/>
    <s v="HOF CHG STABILITY (HEN)"/>
    <s v="DEFAULT"/>
    <s v="Default"/>
  </r>
  <r>
    <x v="1"/>
    <s v="1126237"/>
    <s v="351120"/>
    <x v="192"/>
    <s v="0000000"/>
    <n v="2015"/>
    <x v="4"/>
    <x v="191"/>
    <n v="0"/>
    <n v="0"/>
    <n v="-494587"/>
    <n v="0"/>
    <n v="494587"/>
    <s v="N/A"/>
    <n v="0"/>
    <n v="0"/>
    <n v="0"/>
    <n v="0"/>
    <n v="0"/>
    <n v="0"/>
    <n v="0"/>
    <n v="0"/>
    <n v="-494587"/>
    <n v="0"/>
    <n v="0"/>
    <n v="0"/>
    <n v="0"/>
    <s v="HOUSING OPPORTUNITY FUND"/>
    <s v="HOF CHG STABILITY (HEN)"/>
    <s v="CONSLDTD ST HMLSS BLK GRN"/>
    <s v="Default"/>
  </r>
  <r>
    <x v="1"/>
    <s v="1126237"/>
    <s v="351120"/>
    <x v="112"/>
    <s v="5595000"/>
    <n v="2015"/>
    <x v="3"/>
    <x v="112"/>
    <n v="0"/>
    <n v="0"/>
    <n v="105412.34"/>
    <n v="0"/>
    <n v="-105412.34"/>
    <s v="N/A"/>
    <n v="0"/>
    <n v="0"/>
    <n v="0"/>
    <n v="0"/>
    <n v="0"/>
    <n v="0"/>
    <n v="5412.34"/>
    <n v="0"/>
    <n v="494587"/>
    <n v="0"/>
    <n v="-394587"/>
    <n v="0"/>
    <n v="0"/>
    <s v="HOUSING OPPORTUNITY FUND"/>
    <s v="HOF CHG STABILITY (HEN)"/>
    <s v="CONSLDTD ST HMLSS BLK GRN"/>
    <s v="FACILITIES MAINTENANCE AND OPERATIONS"/>
  </r>
  <r>
    <x v="1"/>
    <s v="1126523"/>
    <s v="351022"/>
    <x v="112"/>
    <s v="5592000"/>
    <n v="2015"/>
    <x v="3"/>
    <x v="112"/>
    <n v="0"/>
    <n v="0"/>
    <n v="0"/>
    <n v="0"/>
    <n v="0"/>
    <s v="N/A"/>
    <n v="0"/>
    <n v="0"/>
    <n v="0"/>
    <n v="0"/>
    <n v="206425.07"/>
    <n v="14958.12"/>
    <n v="-221383.19"/>
    <n v="0"/>
    <n v="0"/>
    <n v="0"/>
    <n v="0"/>
    <n v="0"/>
    <n v="0"/>
    <s v="HOUSING OPPORTUNITY FUND"/>
    <s v="HOF CHG AWARD ERROR ONLY"/>
    <s v="HOMELESS HOUSING"/>
    <s v="HOUSING AND COMMUNITY SERVICES"/>
  </r>
  <r>
    <x v="1"/>
    <s v="1126607"/>
    <s v="351022"/>
    <x v="112"/>
    <s v="5592000"/>
    <n v="2015"/>
    <x v="3"/>
    <x v="112"/>
    <n v="0"/>
    <n v="0"/>
    <n v="328058.36"/>
    <n v="0"/>
    <n v="-328058.36"/>
    <s v="N/A"/>
    <n v="0"/>
    <n v="0"/>
    <n v="0"/>
    <n v="0"/>
    <n v="0"/>
    <n v="0"/>
    <n v="30948.350000000002"/>
    <n v="41125.21"/>
    <n v="0"/>
    <n v="34692.36"/>
    <n v="97673.62"/>
    <n v="123618.82"/>
    <n v="0"/>
    <s v="HOUSING OPPORTUNITY FUND"/>
    <s v="HOF YYA INITIATIVES 2015-2016"/>
    <s v="HOMELESS HOUSING"/>
    <s v="HOUSING AND COMMUNITY SERVICES"/>
  </r>
  <r>
    <x v="1"/>
    <s v="1126635"/>
    <s v="000000"/>
    <x v="6"/>
    <s v="0000000"/>
    <n v="2015"/>
    <x v="0"/>
    <x v="6"/>
    <n v="0"/>
    <n v="0"/>
    <n v="0"/>
    <n v="0"/>
    <n v="0"/>
    <s v="N/A"/>
    <n v="0"/>
    <n v="0"/>
    <n v="0"/>
    <n v="0"/>
    <n v="0"/>
    <n v="0"/>
    <n v="0"/>
    <n v="0"/>
    <n v="15765.380000000001"/>
    <n v="-15765.380000000001"/>
    <n v="0"/>
    <n v="0"/>
    <n v="0"/>
    <s v="HOUSING OPPORTUNITY FUND"/>
    <s v="HOF HEN KC ADMIN 15-17"/>
    <s v="DEFAULT"/>
    <s v="Default"/>
  </r>
  <r>
    <x v="1"/>
    <s v="1126635"/>
    <s v="000000"/>
    <x v="9"/>
    <s v="0000000"/>
    <n v="2015"/>
    <x v="0"/>
    <x v="9"/>
    <n v="0"/>
    <n v="0"/>
    <n v="0"/>
    <n v="0"/>
    <n v="0"/>
    <s v="N/A"/>
    <n v="0"/>
    <n v="0"/>
    <n v="0"/>
    <n v="0"/>
    <n v="0"/>
    <n v="0"/>
    <n v="0"/>
    <n v="0"/>
    <n v="0"/>
    <n v="0"/>
    <n v="0"/>
    <n v="0"/>
    <n v="0"/>
    <s v="HOUSING OPPORTUNITY FUND"/>
    <s v="HOF HEN KC ADMIN 15-17"/>
    <s v="DEFAULT"/>
    <s v="Default"/>
  </r>
  <r>
    <x v="1"/>
    <s v="1126635"/>
    <s v="000000"/>
    <x v="29"/>
    <s v="0000000"/>
    <n v="2015"/>
    <x v="1"/>
    <x v="29"/>
    <n v="0"/>
    <n v="0"/>
    <n v="0"/>
    <n v="0"/>
    <n v="0"/>
    <s v="N/A"/>
    <n v="0"/>
    <n v="0"/>
    <n v="0"/>
    <n v="0"/>
    <n v="0"/>
    <n v="0"/>
    <n v="0"/>
    <n v="0"/>
    <n v="0"/>
    <n v="0"/>
    <n v="0"/>
    <n v="0"/>
    <n v="0"/>
    <s v="HOUSING OPPORTUNITY FUND"/>
    <s v="HOF HEN KC ADMIN 15-17"/>
    <s v="DEFAULT"/>
    <s v="Default"/>
  </r>
  <r>
    <x v="1"/>
    <s v="1126635"/>
    <s v="351121"/>
    <x v="193"/>
    <s v="0000000"/>
    <n v="2015"/>
    <x v="4"/>
    <x v="192"/>
    <n v="0"/>
    <n v="0"/>
    <n v="-97592.06"/>
    <n v="0"/>
    <n v="97592.06"/>
    <s v="N/A"/>
    <n v="0"/>
    <n v="0"/>
    <n v="0"/>
    <n v="0"/>
    <n v="0"/>
    <n v="0"/>
    <n v="0"/>
    <n v="0"/>
    <n v="-20897.310000000001"/>
    <n v="0"/>
    <n v="-61262.090000000004"/>
    <n v="-15432.66"/>
    <n v="0"/>
    <s v="HOUSING OPPORTUNITY FUND"/>
    <s v="HOF HEN KC ADMIN 15-17"/>
    <s v="HSNG AND ESSNTL NEEDS"/>
    <s v="Default"/>
  </r>
  <r>
    <x v="1"/>
    <s v="1126635"/>
    <s v="351121"/>
    <x v="38"/>
    <s v="5595000"/>
    <n v="2015"/>
    <x v="3"/>
    <x v="38"/>
    <n v="0"/>
    <n v="0"/>
    <n v="82257.83"/>
    <n v="0"/>
    <n v="-82257.83"/>
    <s v="N/A"/>
    <n v="0"/>
    <n v="0"/>
    <n v="0"/>
    <n v="0"/>
    <n v="0"/>
    <n v="0"/>
    <n v="1863.43"/>
    <n v="6496.3600000000006"/>
    <n v="22321.45"/>
    <n v="11684.97"/>
    <n v="14004.24"/>
    <n v="25887.38"/>
    <n v="0"/>
    <s v="HOUSING OPPORTUNITY FUND"/>
    <s v="HOF HEN KC ADMIN 15-17"/>
    <s v="HSNG AND ESSNTL NEEDS"/>
    <s v="FACILITIES MAINTENANCE AND OPERATIONS"/>
  </r>
  <r>
    <x v="1"/>
    <s v="1126635"/>
    <s v="351121"/>
    <x v="70"/>
    <s v="5595000"/>
    <n v="2015"/>
    <x v="3"/>
    <x v="70"/>
    <n v="0"/>
    <n v="0"/>
    <n v="6845.42"/>
    <n v="0"/>
    <n v="-6845.42"/>
    <s v="N/A"/>
    <n v="0"/>
    <n v="0"/>
    <n v="0"/>
    <n v="0"/>
    <n v="0"/>
    <n v="0"/>
    <n v="0"/>
    <n v="0"/>
    <n v="225.44"/>
    <n v="2411.14"/>
    <n v="793.59"/>
    <n v="3415.25"/>
    <n v="0"/>
    <s v="HOUSING OPPORTUNITY FUND"/>
    <s v="HOF HEN KC ADMIN 15-17"/>
    <s v="HSNG AND ESSNTL NEEDS"/>
    <s v="FACILITIES MAINTENANCE AND OPERATIONS"/>
  </r>
  <r>
    <x v="1"/>
    <s v="1126635"/>
    <s v="351121"/>
    <x v="71"/>
    <s v="5595000"/>
    <n v="2015"/>
    <x v="3"/>
    <x v="71"/>
    <n v="0"/>
    <n v="0"/>
    <n v="2809.23"/>
    <n v="0"/>
    <n v="-2809.23"/>
    <s v="N/A"/>
    <n v="0"/>
    <n v="0"/>
    <n v="0"/>
    <n v="0"/>
    <n v="0"/>
    <n v="0"/>
    <n v="0"/>
    <n v="0"/>
    <n v="56.15"/>
    <n v="709.66"/>
    <n v="267.11"/>
    <n v="1776.31"/>
    <n v="0"/>
    <s v="HOUSING OPPORTUNITY FUND"/>
    <s v="HOF HEN KC ADMIN 15-17"/>
    <s v="HSNG AND ESSNTL NEEDS"/>
    <s v="FACILITIES MAINTENANCE AND OPERATIONS"/>
  </r>
  <r>
    <x v="1"/>
    <s v="1126635"/>
    <s v="351121"/>
    <x v="72"/>
    <s v="5595000"/>
    <n v="2015"/>
    <x v="3"/>
    <x v="72"/>
    <n v="0"/>
    <n v="0"/>
    <n v="4129.26"/>
    <n v="0"/>
    <n v="-4129.26"/>
    <s v="N/A"/>
    <n v="0"/>
    <n v="0"/>
    <n v="0"/>
    <n v="0"/>
    <n v="0"/>
    <n v="0"/>
    <n v="0"/>
    <n v="0"/>
    <n v="82.2"/>
    <n v="1046.46"/>
    <n v="367.72"/>
    <n v="2632.88"/>
    <n v="0"/>
    <s v="HOUSING OPPORTUNITY FUND"/>
    <s v="HOF HEN KC ADMIN 15-17"/>
    <s v="HSNG AND ESSNTL NEEDS"/>
    <s v="FACILITIES MAINTENANCE AND OPERATIONS"/>
  </r>
  <r>
    <x v="1"/>
    <s v="1126635"/>
    <s v="351121"/>
    <x v="82"/>
    <s v="5595000"/>
    <n v="2015"/>
    <x v="3"/>
    <x v="82"/>
    <n v="0"/>
    <n v="0"/>
    <n v="80.06"/>
    <n v="0"/>
    <n v="-80.06"/>
    <s v="N/A"/>
    <n v="0"/>
    <n v="0"/>
    <n v="0"/>
    <n v="0"/>
    <n v="0"/>
    <n v="0"/>
    <n v="0"/>
    <n v="0"/>
    <n v="10.57"/>
    <n v="33.46"/>
    <n v="0"/>
    <n v="36.03"/>
    <n v="0"/>
    <s v="HOUSING OPPORTUNITY FUND"/>
    <s v="HOF HEN KC ADMIN 15-17"/>
    <s v="HSNG AND ESSNTL NEEDS"/>
    <s v="FACILITIES MAINTENANCE AND OPERATIONS"/>
  </r>
  <r>
    <x v="1"/>
    <s v="1126635"/>
    <s v="351121"/>
    <x v="84"/>
    <s v="5595000"/>
    <n v="2015"/>
    <x v="3"/>
    <x v="84"/>
    <n v="0"/>
    <n v="0"/>
    <n v="1543.64"/>
    <n v="0"/>
    <n v="-1543.64"/>
    <s v="N/A"/>
    <n v="0"/>
    <n v="0"/>
    <n v="0"/>
    <n v="0"/>
    <n v="0"/>
    <n v="0"/>
    <n v="0"/>
    <n v="0"/>
    <n v="0"/>
    <n v="1543.64"/>
    <n v="0"/>
    <n v="0"/>
    <n v="0"/>
    <s v="HOUSING OPPORTUNITY FUND"/>
    <s v="HOF HEN KC ADMIN 15-17"/>
    <s v="HSNG AND ESSNTL NEEDS"/>
    <s v="FACILITIES MAINTENANCE AND OPERATIONS"/>
  </r>
  <r>
    <x v="1"/>
    <s v="1126635"/>
    <s v="351121"/>
    <x v="85"/>
    <s v="5595000"/>
    <n v="2015"/>
    <x v="3"/>
    <x v="85"/>
    <n v="0"/>
    <n v="0"/>
    <n v="42877.5"/>
    <n v="0"/>
    <n v="-42877.5"/>
    <s v="N/A"/>
    <n v="0"/>
    <n v="0"/>
    <n v="0"/>
    <n v="0"/>
    <n v="0"/>
    <n v="0"/>
    <n v="0"/>
    <n v="0"/>
    <n v="7828.91"/>
    <n v="8354"/>
    <n v="0"/>
    <n v="26694.59"/>
    <n v="0"/>
    <s v="HOUSING OPPORTUNITY FUND"/>
    <s v="HOF HEN KC ADMIN 15-17"/>
    <s v="HSNG AND ESSNTL NEEDS"/>
    <s v="FACILITIES MAINTENANCE AND OPERATIONS"/>
  </r>
  <r>
    <x v="1"/>
    <s v="1126635"/>
    <s v="351121"/>
    <x v="86"/>
    <s v="5595000"/>
    <n v="2015"/>
    <x v="3"/>
    <x v="86"/>
    <n v="0"/>
    <n v="0"/>
    <n v="14374.92"/>
    <n v="0"/>
    <n v="-14374.92"/>
    <s v="N/A"/>
    <n v="0"/>
    <n v="0"/>
    <n v="0"/>
    <n v="0"/>
    <n v="0"/>
    <n v="0"/>
    <n v="0"/>
    <n v="0"/>
    <n v="0"/>
    <n v="0"/>
    <n v="0"/>
    <n v="14374.92"/>
    <n v="0"/>
    <s v="HOUSING OPPORTUNITY FUND"/>
    <s v="HOF HEN KC ADMIN 15-17"/>
    <s v="HSNG AND ESSNTL NEEDS"/>
    <s v="FACILITIES MAINTENANCE AND OPERATIONS"/>
  </r>
  <r>
    <x v="1"/>
    <s v="1126635"/>
    <s v="351121"/>
    <x v="87"/>
    <s v="5595000"/>
    <n v="2015"/>
    <x v="3"/>
    <x v="87"/>
    <n v="0"/>
    <n v="0"/>
    <n v="9139.41"/>
    <n v="0"/>
    <n v="-9139.41"/>
    <s v="N/A"/>
    <n v="0"/>
    <n v="0"/>
    <n v="0"/>
    <n v="0"/>
    <n v="0"/>
    <n v="0"/>
    <n v="0"/>
    <n v="0"/>
    <n v="0"/>
    <n v="9139.41"/>
    <n v="0"/>
    <n v="0"/>
    <n v="0"/>
    <s v="HOUSING OPPORTUNITY FUND"/>
    <s v="HOF HEN KC ADMIN 15-17"/>
    <s v="HSNG AND ESSNTL NEEDS"/>
    <s v="FACILITIES MAINTENANCE AND OPERATIONS"/>
  </r>
  <r>
    <x v="1"/>
    <s v="1126635"/>
    <s v="351121"/>
    <x v="88"/>
    <s v="5595000"/>
    <n v="2015"/>
    <x v="3"/>
    <x v="88"/>
    <n v="0"/>
    <n v="0"/>
    <n v="156.72999999999999"/>
    <n v="0"/>
    <n v="-156.72999999999999"/>
    <s v="N/A"/>
    <n v="0"/>
    <n v="0"/>
    <n v="0"/>
    <n v="0"/>
    <n v="0"/>
    <n v="0"/>
    <n v="0"/>
    <n v="0"/>
    <n v="0"/>
    <n v="0"/>
    <n v="0"/>
    <n v="156.72999999999999"/>
    <n v="0"/>
    <s v="HOUSING OPPORTUNITY FUND"/>
    <s v="HOF HEN KC ADMIN 15-17"/>
    <s v="HSNG AND ESSNTL NEEDS"/>
    <s v="FACILITIES MAINTENANCE AND OPERATIONS"/>
  </r>
  <r>
    <x v="1"/>
    <s v="1126635"/>
    <s v="351121"/>
    <x v="89"/>
    <s v="5595000"/>
    <n v="2015"/>
    <x v="3"/>
    <x v="89"/>
    <n v="0"/>
    <n v="0"/>
    <n v="1091"/>
    <n v="0"/>
    <n v="-1091"/>
    <s v="N/A"/>
    <n v="0"/>
    <n v="0"/>
    <n v="0"/>
    <n v="0"/>
    <n v="0"/>
    <n v="0"/>
    <n v="0"/>
    <n v="0"/>
    <n v="0"/>
    <n v="1091"/>
    <n v="0"/>
    <n v="0"/>
    <n v="0"/>
    <s v="HOUSING OPPORTUNITY FUND"/>
    <s v="HOF HEN KC ADMIN 15-17"/>
    <s v="HSNG AND ESSNTL NEEDS"/>
    <s v="FACILITIES MAINTENANCE AND OPERATIONS"/>
  </r>
  <r>
    <x v="1"/>
    <s v="1126635"/>
    <s v="351121"/>
    <x v="90"/>
    <s v="5595000"/>
    <n v="2015"/>
    <x v="3"/>
    <x v="90"/>
    <n v="0"/>
    <n v="0"/>
    <n v="29"/>
    <n v="0"/>
    <n v="-29"/>
    <s v="N/A"/>
    <n v="0"/>
    <n v="0"/>
    <n v="0"/>
    <n v="0"/>
    <n v="0"/>
    <n v="0"/>
    <n v="0"/>
    <n v="0"/>
    <n v="0"/>
    <n v="29"/>
    <n v="0"/>
    <n v="0"/>
    <n v="0"/>
    <s v="HOUSING OPPORTUNITY FUND"/>
    <s v="HOF HEN KC ADMIN 15-17"/>
    <s v="HSNG AND ESSNTL NEEDS"/>
    <s v="FACILITIES MAINTENANCE AND OPERATIONS"/>
  </r>
  <r>
    <x v="1"/>
    <s v="1126635"/>
    <s v="351121"/>
    <x v="92"/>
    <s v="5595000"/>
    <n v="2015"/>
    <x v="3"/>
    <x v="92"/>
    <n v="0"/>
    <n v="0"/>
    <n v="40.980000000000004"/>
    <n v="0"/>
    <n v="-40.980000000000004"/>
    <s v="N/A"/>
    <n v="0"/>
    <n v="0"/>
    <n v="0"/>
    <n v="0"/>
    <n v="0"/>
    <n v="0"/>
    <n v="0"/>
    <n v="0"/>
    <n v="0"/>
    <n v="40.980000000000004"/>
    <n v="0"/>
    <n v="0"/>
    <n v="0"/>
    <s v="HOUSING OPPORTUNITY FUND"/>
    <s v="HOF HEN KC ADMIN 15-17"/>
    <s v="HSNG AND ESSNTL NEEDS"/>
    <s v="FACILITIES MAINTENANCE AND OPERATIONS"/>
  </r>
  <r>
    <x v="1"/>
    <s v="1126635"/>
    <s v="351121"/>
    <x v="47"/>
    <s v="5595000"/>
    <n v="2015"/>
    <x v="3"/>
    <x v="47"/>
    <n v="0"/>
    <n v="0"/>
    <n v="2317.7600000000002"/>
    <n v="0"/>
    <n v="-2317.7600000000002"/>
    <s v="N/A"/>
    <n v="0"/>
    <n v="0"/>
    <n v="0"/>
    <n v="0"/>
    <n v="0"/>
    <n v="0"/>
    <n v="0"/>
    <n v="0"/>
    <n v="0"/>
    <n v="2317.7600000000002"/>
    <n v="0"/>
    <n v="0"/>
    <n v="0"/>
    <s v="HOUSING OPPORTUNITY FUND"/>
    <s v="HOF HEN KC ADMIN 15-17"/>
    <s v="HSNG AND ESSNTL NEEDS"/>
    <s v="FACILITIES MAINTENANCE AND OPERATIONS"/>
  </r>
  <r>
    <x v="1"/>
    <s v="1126635"/>
    <s v="351121"/>
    <x v="48"/>
    <s v="5595000"/>
    <n v="2015"/>
    <x v="3"/>
    <x v="48"/>
    <n v="0"/>
    <n v="0"/>
    <n v="6296.31"/>
    <n v="0"/>
    <n v="-6296.31"/>
    <s v="N/A"/>
    <n v="0"/>
    <n v="0"/>
    <n v="0"/>
    <n v="0"/>
    <n v="0"/>
    <n v="0"/>
    <n v="0"/>
    <n v="0"/>
    <n v="0"/>
    <n v="1500.76"/>
    <n v="0"/>
    <n v="4795.55"/>
    <n v="0"/>
    <s v="HOUSING OPPORTUNITY FUND"/>
    <s v="HOF HEN KC ADMIN 15-17"/>
    <s v="HSNG AND ESSNTL NEEDS"/>
    <s v="FACILITIES MAINTENANCE AND OPERATIONS"/>
  </r>
  <r>
    <x v="1"/>
    <s v="1126635"/>
    <s v="351121"/>
    <x v="49"/>
    <s v="5595000"/>
    <n v="2015"/>
    <x v="3"/>
    <x v="49"/>
    <n v="0"/>
    <n v="0"/>
    <n v="497.09000000000003"/>
    <n v="0"/>
    <n v="-497.09000000000003"/>
    <s v="N/A"/>
    <n v="0"/>
    <n v="0"/>
    <n v="0"/>
    <n v="0"/>
    <n v="0"/>
    <n v="0"/>
    <n v="0"/>
    <n v="0"/>
    <n v="0"/>
    <n v="497.09000000000003"/>
    <n v="0"/>
    <n v="0"/>
    <n v="0"/>
    <s v="HOUSING OPPORTUNITY FUND"/>
    <s v="HOF HEN KC ADMIN 15-17"/>
    <s v="HSNG AND ESSNTL NEEDS"/>
    <s v="FACILITIES MAINTENANCE AND OPERATIONS"/>
  </r>
  <r>
    <x v="1"/>
    <s v="1126635"/>
    <s v="351121"/>
    <x v="50"/>
    <s v="5595000"/>
    <n v="2015"/>
    <x v="3"/>
    <x v="50"/>
    <n v="0"/>
    <n v="0"/>
    <n v="100.18"/>
    <n v="0"/>
    <n v="-100.18"/>
    <s v="N/A"/>
    <n v="0"/>
    <n v="0"/>
    <n v="0"/>
    <n v="0"/>
    <n v="0"/>
    <n v="0"/>
    <n v="0"/>
    <n v="0"/>
    <n v="0"/>
    <n v="100.18"/>
    <n v="0"/>
    <n v="0"/>
    <n v="0"/>
    <s v="HOUSING OPPORTUNITY FUND"/>
    <s v="HOF HEN KC ADMIN 15-17"/>
    <s v="HSNG AND ESSNTL NEEDS"/>
    <s v="FACILITIES MAINTENANCE AND OPERATIONS"/>
  </r>
  <r>
    <x v="1"/>
    <s v="1126635"/>
    <s v="351121"/>
    <x v="93"/>
    <s v="5595000"/>
    <n v="2015"/>
    <x v="3"/>
    <x v="93"/>
    <n v="0"/>
    <n v="0"/>
    <n v="2285.5100000000002"/>
    <n v="0"/>
    <n v="-2285.5100000000002"/>
    <s v="N/A"/>
    <n v="0"/>
    <n v="0"/>
    <n v="0"/>
    <n v="0"/>
    <n v="0"/>
    <n v="0"/>
    <n v="0"/>
    <n v="0"/>
    <n v="302.44"/>
    <n v="956.41"/>
    <n v="0"/>
    <n v="1026.6600000000001"/>
    <n v="0"/>
    <s v="HOUSING OPPORTUNITY FUND"/>
    <s v="HOF HEN KC ADMIN 15-17"/>
    <s v="HSNG AND ESSNTL NEEDS"/>
    <s v="FACILITIES MAINTENANCE AND OPERATIONS"/>
  </r>
  <r>
    <x v="1"/>
    <s v="1126635"/>
    <s v="351121"/>
    <x v="109"/>
    <s v="5595000"/>
    <n v="2015"/>
    <x v="3"/>
    <x v="109"/>
    <n v="0"/>
    <n v="0"/>
    <n v="9677.630000000001"/>
    <n v="0"/>
    <n v="-9677.630000000001"/>
    <s v="N/A"/>
    <n v="0"/>
    <n v="0"/>
    <n v="0"/>
    <n v="0"/>
    <n v="0"/>
    <n v="0"/>
    <n v="0"/>
    <n v="0"/>
    <n v="0"/>
    <n v="1309.4100000000001"/>
    <n v="0"/>
    <n v="8368.2199999999993"/>
    <n v="0"/>
    <s v="HOUSING OPPORTUNITY FUND"/>
    <s v="HOF HEN KC ADMIN 15-17"/>
    <s v="HSNG AND ESSNTL NEEDS"/>
    <s v="FACILITIES MAINTENANCE AND OPERATIONS"/>
  </r>
  <r>
    <x v="1"/>
    <s v="1126635"/>
    <s v="351121"/>
    <x v="100"/>
    <s v="5595000"/>
    <n v="2015"/>
    <x v="3"/>
    <x v="100"/>
    <n v="0"/>
    <n v="0"/>
    <n v="207.12"/>
    <n v="0"/>
    <n v="-207.12"/>
    <s v="N/A"/>
    <n v="0"/>
    <n v="0"/>
    <n v="0"/>
    <n v="0"/>
    <n v="0"/>
    <n v="0"/>
    <n v="0"/>
    <n v="0"/>
    <n v="0"/>
    <n v="207.12"/>
    <n v="0"/>
    <n v="0"/>
    <n v="0"/>
    <s v="HOUSING OPPORTUNITY FUND"/>
    <s v="HOF HEN KC ADMIN 15-17"/>
    <s v="HSNG AND ESSNTL NEEDS"/>
    <s v="FACILITIES MAINTENANCE AND OPERATIONS"/>
  </r>
  <r>
    <x v="1"/>
    <s v="1126636"/>
    <s v="000000"/>
    <x v="6"/>
    <s v="0000000"/>
    <n v="2015"/>
    <x v="0"/>
    <x v="6"/>
    <n v="0"/>
    <n v="0"/>
    <n v="0"/>
    <n v="0"/>
    <n v="0"/>
    <s v="N/A"/>
    <n v="0"/>
    <n v="0"/>
    <n v="0"/>
    <n v="0"/>
    <n v="0"/>
    <n v="0"/>
    <n v="0"/>
    <n v="0"/>
    <n v="26843.34"/>
    <n v="-26843.34"/>
    <n v="0"/>
    <n v="0"/>
    <n v="0"/>
    <s v="HOUSING OPPORTUNITY FUND"/>
    <s v="HOF OPEN HEN AGCY ADM 15"/>
    <s v="DEFAULT"/>
    <s v="Default"/>
  </r>
  <r>
    <x v="1"/>
    <s v="1126636"/>
    <s v="000000"/>
    <x v="9"/>
    <s v="0000000"/>
    <n v="2015"/>
    <x v="0"/>
    <x v="9"/>
    <n v="0"/>
    <n v="0"/>
    <n v="26044.15"/>
    <n v="0"/>
    <n v="-26044.15"/>
    <s v="N/A"/>
    <n v="0"/>
    <n v="0"/>
    <n v="0"/>
    <n v="0"/>
    <n v="0"/>
    <n v="0"/>
    <n v="0"/>
    <n v="0"/>
    <n v="0"/>
    <n v="0"/>
    <n v="0"/>
    <n v="26044.15"/>
    <n v="0"/>
    <s v="HOUSING OPPORTUNITY FUND"/>
    <s v="HOF OPEN HEN AGCY ADM 15"/>
    <s v="DEFAULT"/>
    <s v="Default"/>
  </r>
  <r>
    <x v="1"/>
    <s v="1126636"/>
    <s v="000000"/>
    <x v="29"/>
    <s v="0000000"/>
    <n v="2015"/>
    <x v="1"/>
    <x v="29"/>
    <n v="0"/>
    <n v="0"/>
    <n v="0"/>
    <n v="0"/>
    <n v="0"/>
    <s v="N/A"/>
    <n v="0"/>
    <n v="0"/>
    <n v="0"/>
    <n v="0"/>
    <n v="0"/>
    <n v="0"/>
    <n v="0"/>
    <n v="0"/>
    <n v="0"/>
    <n v="0"/>
    <n v="0"/>
    <n v="0"/>
    <n v="0"/>
    <s v="HOUSING OPPORTUNITY FUND"/>
    <s v="HOF OPEN HEN AGCY ADM 15"/>
    <s v="DEFAULT"/>
    <s v="Default"/>
  </r>
  <r>
    <x v="1"/>
    <s v="1126636"/>
    <s v="351121"/>
    <x v="193"/>
    <s v="0000000"/>
    <n v="2015"/>
    <x v="4"/>
    <x v="192"/>
    <n v="0"/>
    <n v="0"/>
    <n v="-180000"/>
    <n v="0"/>
    <n v="180000"/>
    <s v="N/A"/>
    <n v="0"/>
    <n v="0"/>
    <n v="0"/>
    <n v="0"/>
    <n v="0"/>
    <n v="0"/>
    <n v="0"/>
    <n v="0"/>
    <n v="-54447.11"/>
    <n v="0"/>
    <n v="-64015.91"/>
    <n v="-61536.98"/>
    <n v="0"/>
    <s v="HOUSING OPPORTUNITY FUND"/>
    <s v="HOF OPEN HEN AGCY ADM 15"/>
    <s v="HSNG AND ESSNTL NEEDS"/>
    <s v="Default"/>
  </r>
  <r>
    <x v="1"/>
    <s v="1126636"/>
    <s v="351121"/>
    <x v="112"/>
    <s v="5595000"/>
    <n v="2015"/>
    <x v="3"/>
    <x v="112"/>
    <n v="0"/>
    <n v="0"/>
    <n v="180000"/>
    <n v="0"/>
    <n v="-180000"/>
    <s v="N/A"/>
    <n v="0"/>
    <n v="0"/>
    <n v="0"/>
    <n v="0"/>
    <n v="0"/>
    <n v="0"/>
    <n v="0"/>
    <n v="0"/>
    <n v="54447.11"/>
    <n v="30063.15"/>
    <n v="33952.76"/>
    <n v="61536.98"/>
    <n v="0"/>
    <s v="HOUSING OPPORTUNITY FUND"/>
    <s v="HOF OPEN HEN AGCY ADM 15"/>
    <s v="HSNG AND ESSNTL NEEDS"/>
    <s v="FACILITIES MAINTENANCE AND OPERATIONS"/>
  </r>
  <r>
    <x v="1"/>
    <s v="1126637"/>
    <s v="000000"/>
    <x v="6"/>
    <s v="0000000"/>
    <n v="2015"/>
    <x v="0"/>
    <x v="6"/>
    <n v="0"/>
    <n v="0"/>
    <n v="0"/>
    <n v="0"/>
    <n v="0"/>
    <s v="N/A"/>
    <n v="0"/>
    <n v="0"/>
    <n v="0"/>
    <n v="0"/>
    <n v="0"/>
    <n v="0"/>
    <n v="0"/>
    <n v="0"/>
    <n v="62963.46"/>
    <n v="-62963.46"/>
    <n v="0"/>
    <n v="0"/>
    <n v="0"/>
    <s v="HOUSING OPPORTUNITY FUND"/>
    <s v="HOF OPER HEN OPERATIONS 15"/>
    <s v="DEFAULT"/>
    <s v="Default"/>
  </r>
  <r>
    <x v="1"/>
    <s v="1126637"/>
    <s v="000000"/>
    <x v="9"/>
    <s v="0000000"/>
    <n v="2015"/>
    <x v="0"/>
    <x v="9"/>
    <n v="0"/>
    <n v="0"/>
    <n v="61292.26"/>
    <n v="0"/>
    <n v="-61292.26"/>
    <s v="N/A"/>
    <n v="0"/>
    <n v="0"/>
    <n v="0"/>
    <n v="0"/>
    <n v="0"/>
    <n v="0"/>
    <n v="0"/>
    <n v="0"/>
    <n v="0"/>
    <n v="0"/>
    <n v="0"/>
    <n v="61292.26"/>
    <n v="0"/>
    <s v="HOUSING OPPORTUNITY FUND"/>
    <s v="HOF OPER HEN OPERATIONS 15"/>
    <s v="DEFAULT"/>
    <s v="Default"/>
  </r>
  <r>
    <x v="1"/>
    <s v="1126637"/>
    <s v="000000"/>
    <x v="29"/>
    <s v="0000000"/>
    <n v="2015"/>
    <x v="1"/>
    <x v="29"/>
    <n v="0"/>
    <n v="0"/>
    <n v="0"/>
    <n v="0"/>
    <n v="0"/>
    <s v="N/A"/>
    <n v="0"/>
    <n v="0"/>
    <n v="0"/>
    <n v="0"/>
    <n v="0"/>
    <n v="0"/>
    <n v="0"/>
    <n v="0"/>
    <n v="0"/>
    <n v="0"/>
    <n v="0"/>
    <n v="0"/>
    <n v="0"/>
    <s v="HOUSING OPPORTUNITY FUND"/>
    <s v="HOF OPER HEN OPERATIONS 15"/>
    <s v="DEFAULT"/>
    <s v="Default"/>
  </r>
  <r>
    <x v="1"/>
    <s v="1126637"/>
    <s v="351121"/>
    <x v="193"/>
    <s v="0000000"/>
    <n v="2015"/>
    <x v="4"/>
    <x v="192"/>
    <n v="0"/>
    <n v="0"/>
    <n v="-410000"/>
    <n v="0"/>
    <n v="410000"/>
    <s v="N/A"/>
    <n v="0"/>
    <n v="0"/>
    <n v="0"/>
    <n v="0"/>
    <n v="0"/>
    <n v="0"/>
    <n v="0"/>
    <n v="0"/>
    <n v="-127751.89"/>
    <n v="0"/>
    <n v="-143068.26999999999"/>
    <n v="-139179.84"/>
    <n v="0"/>
    <s v="HOUSING OPPORTUNITY FUND"/>
    <s v="HOF OPER HEN OPERATIONS 15"/>
    <s v="HSNG AND ESSNTL NEEDS"/>
    <s v="Default"/>
  </r>
  <r>
    <x v="1"/>
    <s v="1126637"/>
    <s v="351121"/>
    <x v="112"/>
    <s v="5595000"/>
    <n v="2015"/>
    <x v="3"/>
    <x v="112"/>
    <n v="0"/>
    <n v="0"/>
    <n v="410000"/>
    <n v="0"/>
    <n v="-410000"/>
    <s v="N/A"/>
    <n v="0"/>
    <n v="0"/>
    <n v="0"/>
    <n v="0"/>
    <n v="0"/>
    <n v="0"/>
    <n v="0"/>
    <n v="0"/>
    <n v="127751.89"/>
    <n v="67909.009999999995"/>
    <n v="75159.259999999995"/>
    <n v="139179.84"/>
    <n v="0"/>
    <s v="HOUSING OPPORTUNITY FUND"/>
    <s v="HOF OPER HEN OPERATIONS 15"/>
    <s v="HSNG AND ESSNTL NEEDS"/>
    <s v="FACILITIES MAINTENANCE AND OPERATIONS"/>
  </r>
  <r>
    <x v="1"/>
    <s v="1126638"/>
    <s v="000000"/>
    <x v="6"/>
    <s v="0000000"/>
    <n v="2015"/>
    <x v="0"/>
    <x v="6"/>
    <n v="0"/>
    <n v="0"/>
    <n v="0"/>
    <n v="0"/>
    <n v="0"/>
    <s v="N/A"/>
    <n v="0"/>
    <n v="0"/>
    <n v="0"/>
    <n v="0"/>
    <n v="0"/>
    <n v="0"/>
    <n v="0"/>
    <n v="0"/>
    <n v="151497.21"/>
    <n v="-151497.21"/>
    <n v="0"/>
    <n v="0"/>
    <n v="0"/>
    <s v="HOUSING OPPORTUNITY FUND"/>
    <s v="HOF OPER HEN RENT/UNTILITY15"/>
    <s v="DEFAULT"/>
    <s v="Default"/>
  </r>
  <r>
    <x v="1"/>
    <s v="1126638"/>
    <s v="000000"/>
    <x v="9"/>
    <s v="0000000"/>
    <n v="2015"/>
    <x v="0"/>
    <x v="9"/>
    <n v="0"/>
    <n v="0"/>
    <n v="767216.92"/>
    <n v="0"/>
    <n v="-767216.92"/>
    <s v="N/A"/>
    <n v="0"/>
    <n v="0"/>
    <n v="0"/>
    <n v="0"/>
    <n v="0"/>
    <n v="0"/>
    <n v="0"/>
    <n v="0"/>
    <n v="0"/>
    <n v="0"/>
    <n v="394587"/>
    <n v="372629.92"/>
    <n v="0"/>
    <s v="HOUSING OPPORTUNITY FUND"/>
    <s v="HOF OPER HEN RENT/UNTILITY15"/>
    <s v="DEFAULT"/>
    <s v="Default"/>
  </r>
  <r>
    <x v="1"/>
    <s v="1126638"/>
    <s v="000000"/>
    <x v="29"/>
    <s v="0000000"/>
    <n v="2015"/>
    <x v="1"/>
    <x v="29"/>
    <n v="0"/>
    <n v="0"/>
    <n v="0"/>
    <n v="0"/>
    <n v="0"/>
    <s v="N/A"/>
    <n v="0"/>
    <n v="0"/>
    <n v="0"/>
    <n v="0"/>
    <n v="0"/>
    <n v="0"/>
    <n v="0"/>
    <n v="0"/>
    <n v="0"/>
    <n v="0"/>
    <n v="0"/>
    <n v="0"/>
    <n v="0"/>
    <s v="HOUSING OPPORTUNITY FUND"/>
    <s v="HOF OPER HEN RENT/UNTILITY15"/>
    <s v="DEFAULT"/>
    <s v="Default"/>
  </r>
  <r>
    <x v="1"/>
    <s v="1126638"/>
    <s v="351121"/>
    <x v="193"/>
    <s v="0000000"/>
    <n v="2015"/>
    <x v="4"/>
    <x v="192"/>
    <n v="0"/>
    <n v="0"/>
    <n v="-4104234.76"/>
    <n v="0"/>
    <n v="4104234.76"/>
    <s v="N/A"/>
    <n v="0"/>
    <n v="0"/>
    <n v="0"/>
    <n v="0"/>
    <n v="0"/>
    <n v="0"/>
    <n v="0"/>
    <n v="0"/>
    <n v="-868533.22"/>
    <n v="0"/>
    <n v="-1780929.32"/>
    <n v="-1454772.22"/>
    <n v="0"/>
    <s v="HOUSING OPPORTUNITY FUND"/>
    <s v="HOF OPER HEN RENT/UNTILITY15"/>
    <s v="HSNG AND ESSNTL NEEDS"/>
    <s v="Default"/>
  </r>
  <r>
    <x v="1"/>
    <s v="1126638"/>
    <s v="351121"/>
    <x v="112"/>
    <s v="5595000"/>
    <n v="2015"/>
    <x v="3"/>
    <x v="112"/>
    <n v="0"/>
    <n v="0"/>
    <n v="4104234.76"/>
    <n v="0"/>
    <n v="-4104234.76"/>
    <s v="N/A"/>
    <n v="0"/>
    <n v="0"/>
    <n v="0"/>
    <n v="0"/>
    <n v="0"/>
    <n v="0"/>
    <n v="0"/>
    <n v="0"/>
    <n v="868533.22"/>
    <n v="690460.22"/>
    <n v="1090469.1000000001"/>
    <n v="1454772.22"/>
    <n v="0"/>
    <s v="HOUSING OPPORTUNITY FUND"/>
    <s v="HOF OPER HEN RENT/UNTILITY15"/>
    <s v="HSNG AND ESSNTL NEEDS"/>
    <s v="FACILITIES MAINTENANCE AND OPERATIONS"/>
  </r>
  <r>
    <x v="1"/>
    <s v="1126639"/>
    <s v="000000"/>
    <x v="6"/>
    <s v="0000000"/>
    <n v="2015"/>
    <x v="0"/>
    <x v="6"/>
    <n v="0"/>
    <n v="0"/>
    <n v="0"/>
    <n v="0"/>
    <n v="0"/>
    <s v="N/A"/>
    <n v="0"/>
    <n v="0"/>
    <n v="0"/>
    <n v="0"/>
    <n v="0"/>
    <n v="0"/>
    <n v="0"/>
    <n v="0"/>
    <n v="63134.26"/>
    <n v="-63134.26"/>
    <n v="0"/>
    <n v="0"/>
    <n v="0"/>
    <s v="HOUSING OPPORTUNITY FUND"/>
    <s v="FOH OPER HEN ESSENTIAL15"/>
    <s v="DEFAULT"/>
    <s v="Default"/>
  </r>
  <r>
    <x v="1"/>
    <s v="1126639"/>
    <s v="000000"/>
    <x v="9"/>
    <s v="0000000"/>
    <n v="2015"/>
    <x v="0"/>
    <x v="9"/>
    <n v="0"/>
    <n v="0"/>
    <n v="120545.49"/>
    <n v="0"/>
    <n v="-120545.49"/>
    <s v="N/A"/>
    <n v="0"/>
    <n v="0"/>
    <n v="0"/>
    <n v="0"/>
    <n v="0"/>
    <n v="0"/>
    <n v="0"/>
    <n v="0"/>
    <n v="0"/>
    <n v="0"/>
    <n v="0"/>
    <n v="120545.49"/>
    <n v="0"/>
    <s v="HOUSING OPPORTUNITY FUND"/>
    <s v="FOH OPER HEN ESSENTIAL15"/>
    <s v="DEFAULT"/>
    <s v="Default"/>
  </r>
  <r>
    <x v="1"/>
    <s v="1126639"/>
    <s v="000000"/>
    <x v="29"/>
    <s v="0000000"/>
    <n v="2015"/>
    <x v="1"/>
    <x v="29"/>
    <n v="0"/>
    <n v="0"/>
    <n v="0"/>
    <n v="0"/>
    <n v="0"/>
    <s v="N/A"/>
    <n v="0"/>
    <n v="0"/>
    <n v="0"/>
    <n v="0"/>
    <n v="0"/>
    <n v="0"/>
    <n v="0"/>
    <n v="0"/>
    <n v="0"/>
    <n v="0"/>
    <n v="0"/>
    <n v="0"/>
    <n v="0"/>
    <s v="HOUSING OPPORTUNITY FUND"/>
    <s v="FOH OPER HEN ESSENTIAL15"/>
    <s v="DEFAULT"/>
    <s v="Default"/>
  </r>
  <r>
    <x v="1"/>
    <s v="1126639"/>
    <s v="351121"/>
    <x v="193"/>
    <s v="0000000"/>
    <n v="2015"/>
    <x v="4"/>
    <x v="192"/>
    <n v="0"/>
    <n v="0"/>
    <n v="-494449.74"/>
    <n v="0"/>
    <n v="494449.74"/>
    <s v="N/A"/>
    <n v="0"/>
    <n v="0"/>
    <n v="0"/>
    <n v="0"/>
    <n v="0"/>
    <n v="0"/>
    <n v="0"/>
    <n v="0"/>
    <n v="-93094.34"/>
    <n v="0"/>
    <n v="-186673.58000000002"/>
    <n v="-214681.82"/>
    <n v="0"/>
    <s v="HOUSING OPPORTUNITY FUND"/>
    <s v="FOH OPER HEN ESSENTIAL15"/>
    <s v="HSNG AND ESSNTL NEEDS"/>
    <s v="Default"/>
  </r>
  <r>
    <x v="1"/>
    <s v="1126639"/>
    <s v="351121"/>
    <x v="112"/>
    <s v="5595000"/>
    <n v="2015"/>
    <x v="3"/>
    <x v="112"/>
    <n v="0"/>
    <n v="0"/>
    <n v="494449.74"/>
    <n v="0"/>
    <n v="-494449.74"/>
    <s v="N/A"/>
    <n v="0"/>
    <n v="0"/>
    <n v="0"/>
    <n v="0"/>
    <n v="0"/>
    <n v="0"/>
    <n v="0"/>
    <n v="0"/>
    <n v="93094.34"/>
    <n v="81709.100000000006"/>
    <n v="104964.48"/>
    <n v="214681.82"/>
    <n v="0"/>
    <s v="HOUSING OPPORTUNITY FUND"/>
    <s v="FOH OPER HEN ESSENTIAL15"/>
    <s v="HSNG AND ESSNTL NEEDS"/>
    <s v="FACILITIES MAINTENANCE AND OPERATIONS"/>
  </r>
  <r>
    <x v="1"/>
    <s v="1126669"/>
    <s v="351020"/>
    <x v="36"/>
    <s v="5595000"/>
    <n v="2015"/>
    <x v="3"/>
    <x v="36"/>
    <n v="0"/>
    <n v="0"/>
    <n v="8640"/>
    <n v="0"/>
    <n v="-8640"/>
    <s v="N/A"/>
    <n v="0"/>
    <n v="0"/>
    <n v="0"/>
    <n v="0"/>
    <n v="0"/>
    <n v="5640"/>
    <n v="0"/>
    <n v="0"/>
    <n v="0"/>
    <n v="0"/>
    <n v="0"/>
    <n v="3000"/>
    <n v="0"/>
    <s v="HOUSING OPPORTUNITY FUND"/>
    <s v="HOF FALKIN APP REVIEW"/>
    <s v="RAHP HSG CAPITAL"/>
    <s v="FACILITIES MAINTENANCE AND OPERATIONS"/>
  </r>
  <r>
    <x v="1"/>
    <s v="1126974"/>
    <s v="351022"/>
    <x v="112"/>
    <s v="5590000"/>
    <n v="2015"/>
    <x v="3"/>
    <x v="112"/>
    <n v="0"/>
    <n v="0"/>
    <n v="164324.33000000002"/>
    <n v="0"/>
    <n v="-164324.33000000002"/>
    <s v="N/A"/>
    <n v="0"/>
    <n v="0"/>
    <n v="0"/>
    <n v="0"/>
    <n v="0"/>
    <n v="0"/>
    <n v="106038.91"/>
    <n v="66213.09"/>
    <n v="0"/>
    <n v="18995.150000000001"/>
    <n v="35129.050000000003"/>
    <n v="-62051.87"/>
    <n v="0"/>
    <s v="HOUSING OPPORTUNITY FUND"/>
    <s v="HOF ES-DRF EMERGENCY SHELTER"/>
    <s v="HOMELESS HOUSING"/>
    <s v="HOUSING AND COMMUNITY DEVELOPMENT"/>
  </r>
  <r>
    <x v="1"/>
    <s v="1126974"/>
    <s v="351022"/>
    <x v="112"/>
    <s v="5595000"/>
    <n v="2015"/>
    <x v="3"/>
    <x v="112"/>
    <n v="0"/>
    <n v="0"/>
    <n v="-18372.78"/>
    <n v="0"/>
    <n v="18372.78"/>
    <s v="N/A"/>
    <n v="0"/>
    <n v="0"/>
    <n v="0"/>
    <n v="0"/>
    <n v="0"/>
    <n v="0"/>
    <n v="0"/>
    <n v="0"/>
    <n v="0"/>
    <n v="0"/>
    <n v="0"/>
    <n v="-18372.78"/>
    <n v="0"/>
    <s v="HOUSING OPPORTUNITY FUND"/>
    <s v="HOF ES-DRF EMERGENCY SHELTER"/>
    <s v="HOMELESS HOUSING"/>
    <s v="FACILITIES MAINTENANCE AND OPERATIONS"/>
  </r>
  <r>
    <x v="1"/>
    <s v="1126975"/>
    <s v="351022"/>
    <x v="112"/>
    <s v="5590000"/>
    <n v="2015"/>
    <x v="3"/>
    <x v="112"/>
    <n v="0"/>
    <n v="0"/>
    <n v="58738.46"/>
    <n v="0"/>
    <n v="-58738.46"/>
    <s v="N/A"/>
    <n v="0"/>
    <n v="0"/>
    <n v="0"/>
    <n v="0"/>
    <n v="0"/>
    <n v="0"/>
    <n v="46588.23"/>
    <n v="48503.83"/>
    <n v="0"/>
    <n v="8651.3700000000008"/>
    <n v="41250.17"/>
    <n v="-86255.14"/>
    <n v="0"/>
    <s v="HOUSING OPPORTUNITY FUND"/>
    <s v="HOF THF-DRF EMERGENCY SHELTER"/>
    <s v="HOMELESS HOUSING"/>
    <s v="HOUSING AND COMMUNITY DEVELOPMENT"/>
  </r>
  <r>
    <x v="1"/>
    <s v="1126975"/>
    <s v="351022"/>
    <x v="112"/>
    <s v="5595000"/>
    <n v="2015"/>
    <x v="3"/>
    <x v="112"/>
    <n v="0"/>
    <n v="0"/>
    <n v="-9150.4"/>
    <n v="0"/>
    <n v="9150.4"/>
    <s v="N/A"/>
    <n v="0"/>
    <n v="0"/>
    <n v="0"/>
    <n v="0"/>
    <n v="0"/>
    <n v="0"/>
    <n v="0"/>
    <n v="0"/>
    <n v="0"/>
    <n v="0"/>
    <n v="0"/>
    <n v="-9150.4"/>
    <n v="0"/>
    <s v="HOUSING OPPORTUNITY FUND"/>
    <s v="HOF THF-DRF EMERGENCY SHELTER"/>
    <s v="HOMELESS HOUSING"/>
    <s v="FACILITIES MAINTENANCE AND OPERATIONS"/>
  </r>
  <r>
    <x v="1"/>
    <s v="1127010"/>
    <s v="351021"/>
    <x v="112"/>
    <s v="5590000"/>
    <n v="2015"/>
    <x v="3"/>
    <x v="112"/>
    <n v="0"/>
    <n v="0"/>
    <n v="271412.34999999998"/>
    <n v="0"/>
    <n v="-271412.34999999998"/>
    <s v="N/A"/>
    <n v="0"/>
    <n v="0"/>
    <n v="0"/>
    <n v="0"/>
    <n v="0"/>
    <n v="0"/>
    <n v="86913.290000000008"/>
    <n v="29298.99"/>
    <n v="0"/>
    <n v="26500.43"/>
    <n v="33551.33"/>
    <n v="95148.31"/>
    <n v="0"/>
    <s v="HOUSING OPPORTUNITY FUND"/>
    <s v="HOF ES/THF-RAHP EMERGENCY SHEL"/>
    <s v="RA HP HSG OPRATNS AND MAINT"/>
    <s v="HOUSING AND COMMUNITY DEVELOPMENT"/>
  </r>
  <r>
    <x v="1"/>
    <s v="1127055"/>
    <s v="351022"/>
    <x v="112"/>
    <s v="5595000"/>
    <n v="2015"/>
    <x v="3"/>
    <x v="112"/>
    <n v="0"/>
    <n v="0"/>
    <n v="79860.34"/>
    <n v="0"/>
    <n v="-79860.34"/>
    <s v="N/A"/>
    <n v="0"/>
    <n v="0"/>
    <n v="0"/>
    <n v="0"/>
    <n v="0"/>
    <n v="0"/>
    <n v="58495"/>
    <n v="0"/>
    <n v="21365.34"/>
    <n v="0"/>
    <n v="0"/>
    <n v="0"/>
    <n v="0"/>
    <s v="HOUSING OPPORTUNITY FUND"/>
    <s v="HOF YTH YNG FHC-5501922-VII"/>
    <s v="HOMELESS HOUSING"/>
    <s v="FACILITIES MAINTENANCE AND OPERATIONS"/>
  </r>
  <r>
    <x v="1"/>
    <s v="1127119"/>
    <s v="000000"/>
    <x v="6"/>
    <s v="0000000"/>
    <n v="2015"/>
    <x v="0"/>
    <x v="6"/>
    <n v="0"/>
    <n v="0"/>
    <n v="0"/>
    <n v="0"/>
    <n v="0"/>
    <s v="N/A"/>
    <n v="0"/>
    <n v="0"/>
    <n v="0"/>
    <n v="0"/>
    <n v="0"/>
    <n v="0"/>
    <n v="0"/>
    <n v="0"/>
    <n v="0"/>
    <n v="0"/>
    <n v="0"/>
    <n v="0"/>
    <n v="0"/>
    <s v="HOUSING OPPORTUNITY FUND"/>
    <s v="HOF CHG ES Project Correction"/>
    <s v="DEFAULT"/>
    <s v="Default"/>
  </r>
  <r>
    <x v="1"/>
    <s v="1127119"/>
    <s v="000000"/>
    <x v="9"/>
    <s v="0000000"/>
    <n v="2015"/>
    <x v="0"/>
    <x v="9"/>
    <n v="0"/>
    <n v="0"/>
    <n v="75227.92"/>
    <n v="0"/>
    <n v="-75227.92"/>
    <s v="N/A"/>
    <n v="0"/>
    <n v="0"/>
    <n v="0"/>
    <n v="0"/>
    <n v="0"/>
    <n v="0"/>
    <n v="0"/>
    <n v="0"/>
    <n v="0"/>
    <n v="0"/>
    <n v="0"/>
    <n v="75227.92"/>
    <n v="0"/>
    <s v="HOUSING OPPORTUNITY FUND"/>
    <s v="HOF CHG ES Project Correction"/>
    <s v="DEFAULT"/>
    <s v="Default"/>
  </r>
  <r>
    <x v="1"/>
    <s v="1127119"/>
    <s v="000000"/>
    <x v="29"/>
    <s v="0000000"/>
    <n v="2015"/>
    <x v="1"/>
    <x v="29"/>
    <n v="0"/>
    <n v="0"/>
    <n v="0.03"/>
    <n v="0"/>
    <n v="-0.03"/>
    <s v="N/A"/>
    <n v="0"/>
    <n v="0"/>
    <n v="0"/>
    <n v="0"/>
    <n v="0"/>
    <n v="0"/>
    <n v="0"/>
    <n v="60624.14"/>
    <n v="0"/>
    <n v="-60624.11"/>
    <n v="0"/>
    <n v="0"/>
    <n v="0"/>
    <s v="HOUSING OPPORTUNITY FUND"/>
    <s v="HOF CHG ES Project Correction"/>
    <s v="DEFAULT"/>
    <s v="Default"/>
  </r>
  <r>
    <x v="1"/>
    <s v="1127119"/>
    <s v="351120"/>
    <x v="192"/>
    <s v="0000000"/>
    <n v="2015"/>
    <x v="4"/>
    <x v="191"/>
    <n v="0"/>
    <n v="0"/>
    <n v="-357821.07"/>
    <n v="0"/>
    <n v="357821.07"/>
    <s v="N/A"/>
    <n v="0"/>
    <n v="0"/>
    <n v="0"/>
    <n v="0"/>
    <n v="0"/>
    <n v="0"/>
    <n v="-49460.33"/>
    <n v="-84116.02"/>
    <n v="0"/>
    <n v="0"/>
    <n v="-60565.14"/>
    <n v="-163679.58000000002"/>
    <n v="0"/>
    <s v="HOUSING OPPORTUNITY FUND"/>
    <s v="HOF CHG ES Project Correction"/>
    <s v="CONSLDTD ST HMLSS BLK GRN"/>
    <s v="Default"/>
  </r>
  <r>
    <x v="1"/>
    <s v="1127119"/>
    <s v="351120"/>
    <x v="112"/>
    <s v="5595000"/>
    <n v="2015"/>
    <x v="3"/>
    <x v="112"/>
    <n v="0"/>
    <n v="0"/>
    <n v="566190.92000000004"/>
    <n v="0"/>
    <n v="-566190.92000000004"/>
    <s v="N/A"/>
    <n v="0"/>
    <n v="0"/>
    <n v="0"/>
    <n v="0"/>
    <n v="0"/>
    <n v="0"/>
    <n v="110084.44"/>
    <n v="23491.91"/>
    <n v="0"/>
    <n v="0"/>
    <n v="60565.14"/>
    <n v="372049.43"/>
    <n v="0"/>
    <s v="HOUSING OPPORTUNITY FUND"/>
    <s v="HOF CHG ES Project Correction"/>
    <s v="CONSLDTD ST HMLSS BLK GRN"/>
    <s v="FACILITIES MAINTENANCE AND OPERATIONS"/>
  </r>
  <r>
    <x v="1"/>
    <s v="1127120"/>
    <s v="351022"/>
    <x v="218"/>
    <s v="5590000"/>
    <n v="2015"/>
    <x v="3"/>
    <x v="217"/>
    <n v="0"/>
    <n v="0"/>
    <n v="166667"/>
    <n v="0"/>
    <n v="-166667"/>
    <s v="N/A"/>
    <n v="0"/>
    <n v="0"/>
    <n v="0"/>
    <n v="0"/>
    <n v="0"/>
    <n v="0"/>
    <n v="166667"/>
    <n v="0"/>
    <n v="0"/>
    <n v="0"/>
    <n v="0"/>
    <n v="0"/>
    <n v="0"/>
    <s v="HOUSING OPPORTUNITY FUND"/>
    <s v="HOF OPER CLEAR PATH-EER"/>
    <s v="HOMELESS HOUSING"/>
    <s v="HOUSING AND COMMUNITY DEVELOPMENT"/>
  </r>
  <r>
    <x v="1"/>
    <s v="1127334"/>
    <s v="351022"/>
    <x v="112"/>
    <s v="5592000"/>
    <n v="2015"/>
    <x v="3"/>
    <x v="112"/>
    <n v="0"/>
    <n v="0"/>
    <n v="150000"/>
    <n v="0"/>
    <n v="-150000"/>
    <s v="N/A"/>
    <n v="0"/>
    <n v="0"/>
    <n v="0"/>
    <n v="0"/>
    <n v="0"/>
    <n v="0"/>
    <n v="0"/>
    <n v="0"/>
    <n v="0"/>
    <n v="0"/>
    <n v="75000"/>
    <n v="75000"/>
    <n v="0"/>
    <s v="HOUSING OPPORTUNITY FUND"/>
    <s v="Youth &amp; Family Network (YYAs)"/>
    <s v="HOMELESS HOUSING"/>
    <s v="HOUSING AND COMMUNITY SERVICES"/>
  </r>
  <r>
    <x v="1"/>
    <s v="1128208"/>
    <s v="351300"/>
    <x v="108"/>
    <s v="5590000"/>
    <n v="2015"/>
    <x v="3"/>
    <x v="108"/>
    <n v="0"/>
    <n v="0"/>
    <n v="41754.36"/>
    <n v="0"/>
    <n v="-41754.36"/>
    <s v="N/A"/>
    <n v="0"/>
    <n v="0"/>
    <n v="0"/>
    <n v="0"/>
    <n v="0"/>
    <n v="0"/>
    <n v="0"/>
    <n v="0"/>
    <n v="0"/>
    <n v="0"/>
    <n v="0"/>
    <n v="41754.36"/>
    <n v="0"/>
    <s v="HOUSING OPPORTUNITY FUND"/>
    <s v="DCHS HCD REGIONAL COORDINATION"/>
    <s v="HOMELESS HOUSING PROGRAM"/>
    <s v="HOUSING AND COMMUNITY DEVELOPMENT"/>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3:E183" firstHeaderRow="1" firstDataRow="2" firstDataCol="2" rowPageCount="1" colPageCount="1"/>
  <pivotFields count="31">
    <pivotField axis="axisPage" compact="0" outline="0" showAll="0">
      <items count="3">
        <item x="0"/>
        <item x="1"/>
        <item t="default"/>
      </items>
    </pivotField>
    <pivotField compact="0" outline="0" showAll="0"/>
    <pivotField compact="0" outline="0" showAll="0"/>
    <pivotField axis="axisRow" compact="0" outline="0" showAll="0" defaultSubtotal="0">
      <items count="219">
        <item x="0"/>
        <item x="174"/>
        <item x="1"/>
        <item x="2"/>
        <item x="3"/>
        <item x="4"/>
        <item x="5"/>
        <item x="6"/>
        <item x="7"/>
        <item x="8"/>
        <item x="68"/>
        <item x="9"/>
        <item x="142"/>
        <item x="10"/>
        <item x="11"/>
        <item x="12"/>
        <item x="13"/>
        <item x="14"/>
        <item x="15"/>
        <item x="16"/>
        <item x="17"/>
        <item x="18"/>
        <item x="19"/>
        <item x="20"/>
        <item x="21"/>
        <item x="22"/>
        <item x="23"/>
        <item x="24"/>
        <item x="25"/>
        <item x="26"/>
        <item x="27"/>
        <item x="28"/>
        <item x="29"/>
        <item x="30"/>
        <item x="31"/>
        <item x="32"/>
        <item x="33"/>
        <item x="34"/>
        <item x="175"/>
        <item x="176"/>
        <item x="35"/>
        <item x="186"/>
        <item x="140"/>
        <item x="55"/>
        <item x="62"/>
        <item x="43"/>
        <item x="63"/>
        <item x="64"/>
        <item x="65"/>
        <item x="192"/>
        <item x="193"/>
        <item x="177"/>
        <item x="202"/>
        <item x="113"/>
        <item x="134"/>
        <item x="115"/>
        <item x="204"/>
        <item x="126"/>
        <item x="127"/>
        <item x="128"/>
        <item x="57"/>
        <item x="58"/>
        <item x="102"/>
        <item x="59"/>
        <item x="187"/>
        <item x="211"/>
        <item x="69"/>
        <item x="60"/>
        <item x="61"/>
        <item x="46"/>
        <item x="194"/>
        <item x="195"/>
        <item x="196"/>
        <item x="199"/>
        <item x="66"/>
        <item x="114"/>
        <item x="178"/>
        <item x="179"/>
        <item x="180"/>
        <item x="181"/>
        <item x="184"/>
        <item x="185"/>
        <item x="188"/>
        <item x="189"/>
        <item x="190"/>
        <item x="182"/>
        <item x="121"/>
        <item x="183"/>
        <item x="37"/>
        <item x="191"/>
        <item x="200"/>
        <item x="197"/>
        <item x="198"/>
        <item x="209"/>
        <item x="207"/>
        <item x="38"/>
        <item x="67"/>
        <item x="44"/>
        <item x="39"/>
        <item x="56"/>
        <item x="105"/>
        <item x="143"/>
        <item x="45"/>
        <item x="70"/>
        <item x="71"/>
        <item x="72"/>
        <item x="106"/>
        <item x="217"/>
        <item x="73"/>
        <item x="215"/>
        <item x="107"/>
        <item x="212"/>
        <item x="40"/>
        <item x="160"/>
        <item x="74"/>
        <item x="213"/>
        <item x="149"/>
        <item x="161"/>
        <item x="167"/>
        <item x="117"/>
        <item x="154"/>
        <item x="170"/>
        <item x="168"/>
        <item x="118"/>
        <item x="129"/>
        <item x="119"/>
        <item x="173"/>
        <item x="205"/>
        <item x="153"/>
        <item x="150"/>
        <item x="151"/>
        <item x="36"/>
        <item x="75"/>
        <item x="214"/>
        <item x="135"/>
        <item x="41"/>
        <item x="163"/>
        <item x="136"/>
        <item x="112"/>
        <item x="108"/>
        <item x="130"/>
        <item x="51"/>
        <item x="131"/>
        <item x="141"/>
        <item x="162"/>
        <item x="122"/>
        <item x="116"/>
        <item x="137"/>
        <item x="206"/>
        <item x="155"/>
        <item x="156"/>
        <item x="132"/>
        <item x="157"/>
        <item x="210"/>
        <item x="158"/>
        <item x="165"/>
        <item x="152"/>
        <item x="166"/>
        <item x="76"/>
        <item x="144"/>
        <item x="77"/>
        <item x="171"/>
        <item x="42"/>
        <item x="78"/>
        <item x="169"/>
        <item x="123"/>
        <item x="216"/>
        <item x="79"/>
        <item x="124"/>
        <item x="80"/>
        <item x="81"/>
        <item x="172"/>
        <item x="52"/>
        <item x="82"/>
        <item x="164"/>
        <item x="159"/>
        <item x="83"/>
        <item x="145"/>
        <item x="84"/>
        <item x="85"/>
        <item x="86"/>
        <item x="139"/>
        <item x="87"/>
        <item x="201"/>
        <item x="88"/>
        <item x="89"/>
        <item x="125"/>
        <item x="90"/>
        <item x="91"/>
        <item x="92"/>
        <item x="47"/>
        <item x="48"/>
        <item x="49"/>
        <item x="50"/>
        <item x="93"/>
        <item x="94"/>
        <item x="109"/>
        <item x="95"/>
        <item x="146"/>
        <item x="96"/>
        <item x="97"/>
        <item x="98"/>
        <item x="203"/>
        <item x="208"/>
        <item x="218"/>
        <item x="99"/>
        <item x="138"/>
        <item x="100"/>
        <item x="133"/>
        <item x="111"/>
        <item x="110"/>
        <item x="103"/>
        <item x="104"/>
        <item x="101"/>
        <item x="53"/>
        <item x="54"/>
        <item x="120"/>
        <item x="147"/>
        <item x="148"/>
      </items>
    </pivotField>
    <pivotField compact="0" outline="0" showAll="0"/>
    <pivotField compact="0" outline="0" showAll="0"/>
    <pivotField axis="axisCol" compact="0" outline="0" showAll="0">
      <items count="6">
        <item h="1" x="0"/>
        <item x="3"/>
        <item h="1" x="1"/>
        <item h="1" x="2"/>
        <item x="4"/>
        <item t="default"/>
      </items>
    </pivotField>
    <pivotField axis="axisRow" compact="0" outline="0" showAll="0" defaultSubtotal="0">
      <items count="218">
        <item x="179"/>
        <item x="17"/>
        <item x="16"/>
        <item x="6"/>
        <item x="7"/>
        <item x="142"/>
        <item x="19"/>
        <item x="152"/>
        <item x="211"/>
        <item x="40"/>
        <item x="216"/>
        <item x="109"/>
        <item x="185"/>
        <item x="95"/>
        <item x="127"/>
        <item x="4"/>
        <item x="1"/>
        <item x="0"/>
        <item x="3"/>
        <item x="2"/>
        <item x="113"/>
        <item x="37"/>
        <item x="191"/>
        <item x="55"/>
        <item x="25"/>
        <item x="84"/>
        <item x="135"/>
        <item x="36"/>
        <item x="101"/>
        <item x="208"/>
        <item x="195"/>
        <item x="199"/>
        <item x="197"/>
        <item x="206"/>
        <item x="193"/>
        <item x="198"/>
        <item x="196"/>
        <item x="194"/>
        <item x="204"/>
        <item x="171"/>
        <item x="87"/>
        <item x="29"/>
        <item x="31"/>
        <item x="8"/>
        <item x="68"/>
        <item x="12"/>
        <item x="13"/>
        <item x="14"/>
        <item x="11"/>
        <item x="21"/>
        <item x="22"/>
        <item x="20"/>
        <item x="157"/>
        <item x="98"/>
        <item x="62"/>
        <item x="53"/>
        <item x="140"/>
        <item x="175"/>
        <item x="35"/>
        <item x="104"/>
        <item x="110"/>
        <item x="111"/>
        <item x="163"/>
        <item x="90"/>
        <item x="108"/>
        <item x="89"/>
        <item x="91"/>
        <item x="214"/>
        <item x="145"/>
        <item x="116"/>
        <item x="33"/>
        <item x="34"/>
        <item x="174"/>
        <item x="97"/>
        <item x="210"/>
        <item x="215"/>
        <item x="30"/>
        <item x="203"/>
        <item x="190"/>
        <item x="181"/>
        <item x="178"/>
        <item x="115"/>
        <item x="134"/>
        <item x="64"/>
        <item x="85"/>
        <item x="61"/>
        <item x="147"/>
        <item x="120"/>
        <item x="73"/>
        <item x="124"/>
        <item x="186"/>
        <item x="202"/>
        <item x="176"/>
        <item x="146"/>
        <item x="96"/>
        <item x="148"/>
        <item x="128"/>
        <item x="126"/>
        <item x="78"/>
        <item x="123"/>
        <item x="168"/>
        <item x="60"/>
        <item x="47"/>
        <item x="50"/>
        <item x="48"/>
        <item x="49"/>
        <item x="125"/>
        <item x="39"/>
        <item x="151"/>
        <item x="165"/>
        <item x="44"/>
        <item x="159"/>
        <item x="67"/>
        <item x="93"/>
        <item x="177"/>
        <item x="88"/>
        <item x="172"/>
        <item x="94"/>
        <item x="70"/>
        <item x="144"/>
        <item x="212"/>
        <item x="45"/>
        <item x="119"/>
        <item x="77"/>
        <item x="41"/>
        <item x="42"/>
        <item x="170"/>
        <item x="66"/>
        <item x="74"/>
        <item x="75"/>
        <item x="201"/>
        <item x="46"/>
        <item x="10"/>
        <item x="188"/>
        <item x="187"/>
        <item x="184"/>
        <item x="189"/>
        <item x="183"/>
        <item x="86"/>
        <item x="105"/>
        <item x="43"/>
        <item x="54"/>
        <item x="15"/>
        <item x="106"/>
        <item x="103"/>
        <item x="141"/>
        <item x="150"/>
        <item x="213"/>
        <item x="149"/>
        <item x="136"/>
        <item x="82"/>
        <item x="83"/>
        <item x="92"/>
        <item x="137"/>
        <item x="18"/>
        <item x="58"/>
        <item x="57"/>
        <item x="158"/>
        <item x="38"/>
        <item x="155"/>
        <item x="132"/>
        <item x="156"/>
        <item x="32"/>
        <item x="72"/>
        <item x="173"/>
        <item x="162"/>
        <item x="52"/>
        <item x="143"/>
        <item x="27"/>
        <item x="130"/>
        <item x="131"/>
        <item x="51"/>
        <item x="209"/>
        <item x="154"/>
        <item x="180"/>
        <item x="63"/>
        <item x="71"/>
        <item x="160"/>
        <item x="139"/>
        <item x="192"/>
        <item x="112"/>
        <item x="169"/>
        <item x="129"/>
        <item x="153"/>
        <item x="166"/>
        <item x="117"/>
        <item x="167"/>
        <item x="118"/>
        <item x="65"/>
        <item x="138"/>
        <item x="207"/>
        <item x="100"/>
        <item x="99"/>
        <item x="217"/>
        <item x="164"/>
        <item x="79"/>
        <item x="81"/>
        <item x="80"/>
        <item x="56"/>
        <item x="114"/>
        <item x="76"/>
        <item x="161"/>
        <item x="122"/>
        <item x="133"/>
        <item x="9"/>
        <item x="69"/>
        <item x="28"/>
        <item x="107"/>
        <item x="26"/>
        <item x="182"/>
        <item x="102"/>
        <item x="59"/>
        <item x="205"/>
        <item x="23"/>
        <item x="24"/>
        <item x="121"/>
        <item x="200"/>
        <item x="5"/>
      </items>
    </pivotField>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79">
    <i>
      <x v="41"/>
      <x v="12"/>
    </i>
    <i>
      <x v="42"/>
      <x v="56"/>
    </i>
    <i>
      <x v="43"/>
      <x v="23"/>
    </i>
    <i>
      <x v="44"/>
      <x v="54"/>
    </i>
    <i>
      <x v="45"/>
      <x v="140"/>
    </i>
    <i>
      <x v="46"/>
      <x v="175"/>
    </i>
    <i>
      <x v="47"/>
      <x v="83"/>
    </i>
    <i>
      <x v="48"/>
      <x v="188"/>
    </i>
    <i>
      <x v="49"/>
      <x v="22"/>
    </i>
    <i>
      <x v="50"/>
      <x v="179"/>
    </i>
    <i>
      <x v="51"/>
      <x v="92"/>
    </i>
    <i>
      <x v="52"/>
      <x v="130"/>
    </i>
    <i>
      <x v="53"/>
      <x v="20"/>
    </i>
    <i>
      <x v="54"/>
      <x v="82"/>
    </i>
    <i>
      <x v="55"/>
      <x v="81"/>
    </i>
    <i>
      <x v="56"/>
      <x v="77"/>
    </i>
    <i>
      <x v="57"/>
      <x v="97"/>
    </i>
    <i>
      <x v="58"/>
      <x v="14"/>
    </i>
    <i>
      <x v="59"/>
      <x v="96"/>
    </i>
    <i>
      <x v="60"/>
      <x v="156"/>
    </i>
    <i>
      <x v="61"/>
      <x v="155"/>
    </i>
    <i>
      <x v="62"/>
      <x v="210"/>
    </i>
    <i>
      <x v="63"/>
      <x v="211"/>
    </i>
    <i>
      <x v="64"/>
      <x v="90"/>
    </i>
    <i>
      <x v="65"/>
      <x v="74"/>
    </i>
    <i>
      <x v="66"/>
      <x v="205"/>
    </i>
    <i>
      <x v="67"/>
      <x v="101"/>
    </i>
    <i>
      <x v="68"/>
      <x v="85"/>
    </i>
    <i>
      <x v="69"/>
      <x v="131"/>
    </i>
    <i>
      <x v="70"/>
      <x v="34"/>
    </i>
    <i>
      <x v="71"/>
      <x v="37"/>
    </i>
    <i>
      <x v="72"/>
      <x v="30"/>
    </i>
    <i>
      <x v="73"/>
      <x v="35"/>
    </i>
    <i>
      <x v="74"/>
      <x v="127"/>
    </i>
    <i>
      <x v="75"/>
      <x v="199"/>
    </i>
    <i>
      <x v="76"/>
      <x v="114"/>
    </i>
    <i>
      <x v="77"/>
      <x v="80"/>
    </i>
    <i>
      <x v="78"/>
      <x/>
    </i>
    <i>
      <x v="79"/>
      <x v="174"/>
    </i>
    <i>
      <x v="80"/>
      <x v="137"/>
    </i>
    <i>
      <x v="81"/>
      <x v="135"/>
    </i>
    <i>
      <x v="82"/>
      <x v="134"/>
    </i>
    <i>
      <x v="83"/>
      <x v="133"/>
    </i>
    <i>
      <x v="84"/>
      <x v="136"/>
    </i>
    <i>
      <x v="85"/>
      <x v="79"/>
    </i>
    <i>
      <x v="86"/>
      <x v="215"/>
    </i>
    <i>
      <x v="87"/>
      <x v="209"/>
    </i>
    <i>
      <x v="88"/>
      <x v="21"/>
    </i>
    <i>
      <x v="89"/>
      <x v="78"/>
    </i>
    <i>
      <x v="90"/>
      <x v="31"/>
    </i>
    <i>
      <x v="91"/>
      <x v="36"/>
    </i>
    <i>
      <x v="92"/>
      <x v="32"/>
    </i>
    <i>
      <x v="93"/>
      <x v="29"/>
    </i>
    <i>
      <x v="94"/>
      <x v="33"/>
    </i>
    <i>
      <x v="95"/>
      <x v="158"/>
    </i>
    <i>
      <x v="96"/>
      <x v="112"/>
    </i>
    <i>
      <x v="97"/>
      <x v="110"/>
    </i>
    <i>
      <x v="98"/>
      <x v="107"/>
    </i>
    <i>
      <x v="99"/>
      <x v="198"/>
    </i>
    <i>
      <x v="100"/>
      <x v="139"/>
    </i>
    <i>
      <x v="101"/>
      <x v="167"/>
    </i>
    <i>
      <x v="102"/>
      <x v="121"/>
    </i>
    <i>
      <x v="103"/>
      <x v="118"/>
    </i>
    <i>
      <x v="104"/>
      <x v="176"/>
    </i>
    <i>
      <x v="105"/>
      <x v="163"/>
    </i>
    <i>
      <x v="106"/>
      <x v="143"/>
    </i>
    <i>
      <x v="107"/>
      <x v="10"/>
    </i>
    <i>
      <x v="108"/>
      <x v="88"/>
    </i>
    <i>
      <x v="109"/>
      <x v="67"/>
    </i>
    <i>
      <x v="110"/>
      <x v="207"/>
    </i>
    <i>
      <x v="111"/>
      <x v="8"/>
    </i>
    <i>
      <x v="112"/>
      <x v="9"/>
    </i>
    <i>
      <x v="113"/>
      <x v="111"/>
    </i>
    <i>
      <x v="114"/>
      <x v="128"/>
    </i>
    <i>
      <x v="115"/>
      <x v="120"/>
    </i>
    <i>
      <x v="116"/>
      <x v="95"/>
    </i>
    <i>
      <x v="117"/>
      <x v="177"/>
    </i>
    <i>
      <x v="118"/>
      <x v="184"/>
    </i>
    <i>
      <x v="119"/>
      <x v="185"/>
    </i>
    <i>
      <x v="120"/>
      <x v="183"/>
    </i>
    <i>
      <x v="121"/>
      <x v="181"/>
    </i>
    <i>
      <x v="122"/>
      <x v="186"/>
    </i>
    <i>
      <x v="123"/>
      <x v="187"/>
    </i>
    <i>
      <x v="124"/>
      <x v="182"/>
    </i>
    <i>
      <x v="125"/>
      <x v="122"/>
    </i>
    <i>
      <x v="126"/>
      <x v="116"/>
    </i>
    <i>
      <x v="127"/>
      <x v="38"/>
    </i>
    <i>
      <x v="128"/>
      <x v="7"/>
    </i>
    <i>
      <x v="129"/>
      <x v="148"/>
    </i>
    <i>
      <x v="130"/>
      <x v="146"/>
    </i>
    <i>
      <x v="131"/>
      <x v="27"/>
    </i>
    <i>
      <x v="132"/>
      <x v="129"/>
    </i>
    <i>
      <x v="133"/>
      <x v="147"/>
    </i>
    <i>
      <x v="134"/>
      <x v="26"/>
    </i>
    <i>
      <x v="135"/>
      <x v="124"/>
    </i>
    <i>
      <x v="136"/>
      <x v="165"/>
    </i>
    <i>
      <x v="137"/>
      <x v="149"/>
    </i>
    <i>
      <x v="138"/>
      <x v="180"/>
    </i>
    <i>
      <x v="139"/>
      <x v="64"/>
    </i>
    <i>
      <x v="140"/>
      <x v="169"/>
    </i>
    <i>
      <x v="141"/>
      <x v="171"/>
    </i>
    <i>
      <x v="142"/>
      <x v="170"/>
    </i>
    <i>
      <x v="143"/>
      <x v="145"/>
    </i>
    <i>
      <x v="144"/>
      <x v="201"/>
    </i>
    <i>
      <x v="145"/>
      <x v="202"/>
    </i>
    <i>
      <x v="146"/>
      <x v="69"/>
    </i>
    <i>
      <x v="147"/>
      <x v="153"/>
    </i>
    <i>
      <x v="148"/>
      <x v="212"/>
    </i>
    <i>
      <x v="149"/>
      <x v="173"/>
    </i>
    <i>
      <x v="150"/>
      <x v="159"/>
    </i>
    <i>
      <x v="151"/>
      <x v="160"/>
    </i>
    <i>
      <x v="152"/>
      <x v="161"/>
    </i>
    <i>
      <x v="153"/>
      <x v="172"/>
    </i>
    <i>
      <x v="154"/>
      <x v="52"/>
    </i>
    <i>
      <x v="155"/>
      <x v="194"/>
    </i>
    <i>
      <x v="156"/>
      <x v="108"/>
    </i>
    <i>
      <x v="157"/>
      <x v="109"/>
    </i>
    <i>
      <x v="158"/>
      <x v="200"/>
    </i>
    <i>
      <x v="159"/>
      <x v="119"/>
    </i>
    <i>
      <x v="160"/>
      <x v="123"/>
    </i>
    <i>
      <x v="161"/>
      <x v="126"/>
    </i>
    <i>
      <x v="162"/>
      <x v="125"/>
    </i>
    <i>
      <x v="163"/>
      <x v="98"/>
    </i>
    <i>
      <x v="164"/>
      <x v="100"/>
    </i>
    <i>
      <x v="165"/>
      <x v="99"/>
    </i>
    <i>
      <x v="166"/>
      <x v="75"/>
    </i>
    <i>
      <x v="167"/>
      <x v="195"/>
    </i>
    <i>
      <x v="168"/>
      <x v="89"/>
    </i>
    <i>
      <x v="169"/>
      <x v="197"/>
    </i>
    <i>
      <x v="170"/>
      <x v="196"/>
    </i>
    <i>
      <x v="171"/>
      <x v="39"/>
    </i>
    <i>
      <x v="172"/>
      <x v="166"/>
    </i>
    <i>
      <x v="173"/>
      <x v="150"/>
    </i>
    <i>
      <x v="174"/>
      <x v="62"/>
    </i>
    <i>
      <x v="175"/>
      <x v="157"/>
    </i>
    <i>
      <x v="176"/>
      <x v="151"/>
    </i>
    <i>
      <x v="177"/>
      <x v="68"/>
    </i>
    <i>
      <x v="178"/>
      <x v="25"/>
    </i>
    <i>
      <x v="179"/>
      <x v="84"/>
    </i>
    <i>
      <x v="180"/>
      <x v="138"/>
    </i>
    <i>
      <x v="181"/>
      <x v="178"/>
    </i>
    <i>
      <x v="182"/>
      <x v="40"/>
    </i>
    <i>
      <x v="183"/>
      <x v="216"/>
    </i>
    <i>
      <x v="184"/>
      <x v="115"/>
    </i>
    <i>
      <x v="185"/>
      <x v="65"/>
    </i>
    <i>
      <x v="186"/>
      <x v="106"/>
    </i>
    <i>
      <x v="187"/>
      <x v="63"/>
    </i>
    <i>
      <x v="188"/>
      <x v="66"/>
    </i>
    <i>
      <x v="189"/>
      <x v="152"/>
    </i>
    <i>
      <x v="190"/>
      <x v="102"/>
    </i>
    <i>
      <x v="191"/>
      <x v="104"/>
    </i>
    <i>
      <x v="192"/>
      <x v="105"/>
    </i>
    <i>
      <x v="193"/>
      <x v="103"/>
    </i>
    <i>
      <x v="194"/>
      <x v="113"/>
    </i>
    <i>
      <x v="195"/>
      <x v="117"/>
    </i>
    <i>
      <x v="196"/>
      <x v="11"/>
    </i>
    <i>
      <x v="197"/>
      <x v="13"/>
    </i>
    <i>
      <x v="198"/>
      <x v="93"/>
    </i>
    <i>
      <x v="199"/>
      <x v="94"/>
    </i>
    <i>
      <x v="200"/>
      <x v="73"/>
    </i>
    <i>
      <x v="201"/>
      <x v="53"/>
    </i>
    <i>
      <x v="202"/>
      <x v="91"/>
    </i>
    <i>
      <x v="203"/>
      <x v="190"/>
    </i>
    <i>
      <x v="204"/>
      <x v="193"/>
    </i>
    <i>
      <x v="205"/>
      <x v="192"/>
    </i>
    <i>
      <x v="206"/>
      <x v="189"/>
    </i>
    <i>
      <x v="207"/>
      <x v="191"/>
    </i>
    <i>
      <x v="208"/>
      <x v="203"/>
    </i>
    <i>
      <x v="209"/>
      <x v="61"/>
    </i>
    <i>
      <x v="210"/>
      <x v="60"/>
    </i>
    <i>
      <x v="211"/>
      <x v="144"/>
    </i>
    <i>
      <x v="212"/>
      <x v="59"/>
    </i>
    <i>
      <x v="213"/>
      <x v="28"/>
    </i>
    <i>
      <x v="214"/>
      <x v="55"/>
    </i>
    <i>
      <x v="215"/>
      <x v="141"/>
    </i>
    <i>
      <x v="216"/>
      <x v="87"/>
    </i>
    <i>
      <x v="217"/>
      <x v="86"/>
    </i>
    <i>
      <x v="218"/>
      <x v="88"/>
    </i>
    <i t="grand">
      <x/>
    </i>
  </rowItems>
  <colFields count="1">
    <field x="6"/>
  </colFields>
  <colItems count="3">
    <i>
      <x v="1"/>
    </i>
    <i>
      <x v="4"/>
    </i>
    <i t="grand">
      <x/>
    </i>
  </colItems>
  <pageFields count="1">
    <pageField fld="0" hier="-1"/>
  </pageFields>
  <dataFields count="1">
    <dataField name="Sum of Actuals" fld="10" baseField="0" baseItem="0"/>
  </dataFields>
  <formats count="21">
    <format dxfId="43">
      <pivotArea outline="0" fieldPosition="1" axis="axisRow" collapsedLevelsAreSubtotals="1" field="7" grandCol="1">
        <references count="2">
          <reference field="3" count="5">
            <x v="43"/>
            <x v="44"/>
            <x v="45"/>
            <x v="46"/>
            <x v="47"/>
          </reference>
          <reference field="7" count="5">
            <x v="23"/>
            <x v="54"/>
            <x v="83"/>
            <x v="140"/>
            <x v="175"/>
          </reference>
        </references>
      </pivotArea>
    </format>
    <format dxfId="42">
      <pivotArea outline="0" fieldPosition="1" axis="axisRow" collapsedLevelsAreSubtotals="1" field="7" grandCol="1">
        <references count="2">
          <reference field="3" count="1">
            <x v="41"/>
          </reference>
          <reference field="7" count="1">
            <x v="12"/>
          </reference>
        </references>
      </pivotArea>
    </format>
    <format dxfId="41">
      <pivotArea outline="0" fieldPosition="0" dataOnly="0" grandCol="1" labelOnly="1"/>
    </format>
    <format dxfId="40">
      <pivotArea outline="0" fieldPosition="1" axis="axisRow" collapsedLevelsAreSubtotals="1" field="7" grandCol="1">
        <references count="2">
          <reference field="3" count="1">
            <x v="48"/>
          </reference>
          <reference field="7" count="1">
            <x v="188"/>
          </reference>
        </references>
      </pivotArea>
    </format>
    <format dxfId="39">
      <pivotArea outline="0" fieldPosition="1" axis="axisRow" collapsedLevelsAreSubtotals="1" field="7" grandCol="1">
        <references count="2">
          <reference field="3" count="2">
            <x v="49"/>
            <x v="50"/>
          </reference>
          <reference field="7" count="2">
            <x v="22"/>
            <x v="179"/>
          </reference>
        </references>
      </pivotArea>
    </format>
    <format dxfId="38">
      <pivotArea outline="0" fieldPosition="1" axis="axisRow" collapsedLevelsAreSubtotals="1" field="7" grandCol="1">
        <references count="2">
          <reference field="3" count="25">
            <x v="51"/>
            <x v="52"/>
            <x v="53"/>
            <x v="54"/>
            <x v="55"/>
            <x v="56"/>
            <x v="57"/>
            <x v="58"/>
            <x v="59"/>
            <x v="60"/>
            <x v="61"/>
            <x v="62"/>
            <x v="63"/>
            <x v="64"/>
            <x v="65"/>
            <x v="66"/>
            <x v="67"/>
            <x v="68"/>
            <x v="69"/>
            <x v="70"/>
            <x v="71"/>
            <x v="72"/>
            <x v="73"/>
            <x v="74"/>
            <x v="75"/>
          </reference>
          <reference field="7" count="25">
            <x v="14"/>
            <x v="20"/>
            <x v="30"/>
            <x v="34"/>
            <x v="35"/>
            <x v="37"/>
            <x v="74"/>
            <x v="77"/>
            <x v="81"/>
            <x v="82"/>
            <x v="85"/>
            <x v="90"/>
            <x v="92"/>
            <x v="96"/>
            <x v="97"/>
            <x v="101"/>
            <x v="127"/>
            <x v="130"/>
            <x v="131"/>
            <x v="155"/>
            <x v="156"/>
            <x v="199"/>
            <x v="205"/>
            <x v="210"/>
            <x v="211"/>
          </reference>
        </references>
      </pivotArea>
    </format>
    <format dxfId="37">
      <pivotArea outline="0" fieldPosition="1" axis="axisRow" collapsedLevelsAreSubtotals="1" field="7" grandCol="1">
        <references count="2">
          <reference field="3" count="4">
            <x v="76"/>
            <x v="77"/>
            <x v="78"/>
            <x v="79"/>
          </reference>
          <reference field="7" count="4">
            <x v="0"/>
            <x v="80"/>
            <x v="114"/>
            <x v="174"/>
          </reference>
        </references>
      </pivotArea>
    </format>
    <format dxfId="36">
      <pivotArea outline="0" fieldPosition="1" axis="axisRow" collapsedLevelsAreSubtotals="1" field="7" grandCol="1">
        <references count="2">
          <reference field="3" count="1">
            <x v="85"/>
          </reference>
          <reference field="7" count="1">
            <x v="79"/>
          </reference>
        </references>
      </pivotArea>
    </format>
    <format dxfId="35">
      <pivotArea outline="0" fieldPosition="1" axis="axisRow" collapsedLevelsAreSubtotals="1" field="7" grandCol="1">
        <references count="2">
          <reference field="3" count="1">
            <x v="87"/>
          </reference>
          <reference field="7" count="1">
            <x v="209"/>
          </reference>
        </references>
      </pivotArea>
    </format>
    <format dxfId="34">
      <pivotArea outline="0" fieldPosition="1" axis="axisRow" collapsedLevelsAreSubtotals="1" field="7" grandCol="1">
        <references count="2">
          <reference field="3" count="1">
            <x v="88"/>
          </reference>
          <reference field="7" count="1">
            <x v="21"/>
          </reference>
        </references>
      </pivotArea>
    </format>
    <format dxfId="33">
      <pivotArea outline="0" fieldPosition="1" axis="axisRow" collapsedLevelsAreSubtotals="1" field="7" grandCol="1">
        <references count="2">
          <reference field="3" count="1">
            <x v="89"/>
          </reference>
          <reference field="7" count="1">
            <x v="78"/>
          </reference>
        </references>
      </pivotArea>
    </format>
    <format dxfId="32">
      <pivotArea outline="0" fieldPosition="1" axis="axisRow" collapsedLevelsAreSubtotals="1" field="7" grandCol="1">
        <references count="2">
          <reference field="3" count="3">
            <x v="91"/>
            <x v="92"/>
            <x v="93"/>
          </reference>
          <reference field="7" count="3">
            <x v="29"/>
            <x v="32"/>
            <x v="36"/>
          </reference>
        </references>
      </pivotArea>
    </format>
    <format dxfId="31">
      <pivotArea outline="0" fieldPosition="1" axis="axisRow" collapsedLevelsAreSubtotals="1" field="7" grandCol="1">
        <references count="2">
          <reference field="3" count="19">
            <x v="95"/>
            <x v="96"/>
            <x v="97"/>
            <x v="98"/>
            <x v="99"/>
            <x v="100"/>
            <x v="101"/>
            <x v="102"/>
            <x v="103"/>
            <x v="104"/>
            <x v="105"/>
            <x v="106"/>
            <x v="107"/>
            <x v="108"/>
            <x v="109"/>
            <x v="110"/>
            <x v="111"/>
            <x v="112"/>
            <x v="113"/>
          </reference>
          <reference field="7" count="19">
            <x v="8"/>
            <x v="9"/>
            <x v="10"/>
            <x v="67"/>
            <x v="88"/>
            <x v="107"/>
            <x v="110"/>
            <x v="111"/>
            <x v="112"/>
            <x v="118"/>
            <x v="121"/>
            <x v="139"/>
            <x v="143"/>
            <x v="158"/>
            <x v="163"/>
            <x v="167"/>
            <x v="176"/>
            <x v="198"/>
            <x v="207"/>
          </reference>
        </references>
      </pivotArea>
    </format>
    <format dxfId="30">
      <pivotArea outline="0" fieldPosition="1" axis="axisRow" collapsedLevelsAreSubtotals="1" field="7" grandCol="1">
        <references count="2">
          <reference field="3" count="24">
            <x v="114"/>
            <x v="115"/>
            <x v="116"/>
            <x v="117"/>
            <x v="118"/>
            <x v="119"/>
            <x v="120"/>
            <x v="121"/>
            <x v="122"/>
            <x v="123"/>
            <x v="124"/>
            <x v="125"/>
            <x v="126"/>
            <x v="127"/>
            <x v="128"/>
            <x v="129"/>
            <x v="130"/>
            <x v="131"/>
            <x v="132"/>
            <x v="133"/>
            <x v="134"/>
            <x v="135"/>
            <x v="136"/>
            <x v="137"/>
          </reference>
          <reference field="7" count="24">
            <x v="7"/>
            <x v="26"/>
            <x v="27"/>
            <x v="38"/>
            <x v="95"/>
            <x v="116"/>
            <x v="120"/>
            <x v="122"/>
            <x v="124"/>
            <x v="128"/>
            <x v="129"/>
            <x v="146"/>
            <x v="147"/>
            <x v="148"/>
            <x v="149"/>
            <x v="165"/>
            <x v="177"/>
            <x v="181"/>
            <x v="182"/>
            <x v="183"/>
            <x v="184"/>
            <x v="185"/>
            <x v="186"/>
            <x v="187"/>
          </reference>
        </references>
      </pivotArea>
    </format>
    <format dxfId="29">
      <pivotArea outline="0" fieldPosition="1" axis="axisRow" collapsedLevelsAreSubtotals="1" field="7" grandCol="1">
        <references count="2">
          <reference field="3" count="2">
            <x v="138"/>
            <x v="139"/>
          </reference>
          <reference field="7" count="2">
            <x v="64"/>
            <x v="180"/>
          </reference>
        </references>
      </pivotArea>
    </format>
    <format dxfId="28">
      <pivotArea outline="0" fieldPosition="1" axis="axisRow" collapsedLevelsAreSubtotals="1" field="7" grandCol="1">
        <references count="2">
          <reference field="3" count="22">
            <x v="140"/>
            <x v="141"/>
            <x v="142"/>
            <x v="143"/>
            <x v="144"/>
            <x v="145"/>
            <x v="146"/>
            <x v="147"/>
            <x v="148"/>
            <x v="149"/>
            <x v="150"/>
            <x v="151"/>
            <x v="152"/>
            <x v="153"/>
            <x v="154"/>
            <x v="155"/>
            <x v="156"/>
            <x v="157"/>
            <x v="158"/>
            <x v="159"/>
            <x v="160"/>
            <x v="161"/>
          </reference>
          <reference field="7" count="22">
            <x v="52"/>
            <x v="69"/>
            <x v="108"/>
            <x v="109"/>
            <x v="119"/>
            <x v="123"/>
            <x v="126"/>
            <x v="145"/>
            <x v="153"/>
            <x v="159"/>
            <x v="160"/>
            <x v="161"/>
            <x v="169"/>
            <x v="170"/>
            <x v="171"/>
            <x v="172"/>
            <x v="173"/>
            <x v="194"/>
            <x v="200"/>
            <x v="201"/>
            <x v="202"/>
            <x v="212"/>
          </reference>
        </references>
      </pivotArea>
    </format>
    <format dxfId="27">
      <pivotArea outline="0" fieldPosition="1" axis="axisRow" collapsedLevelsAreSubtotals="1" field="7" grandCol="1">
        <references count="2">
          <reference field="3" count="1">
            <x v="206"/>
          </reference>
          <reference field="7" count="1">
            <x v="189"/>
          </reference>
        </references>
      </pivotArea>
    </format>
    <format dxfId="26">
      <pivotArea outline="0" fieldPosition="1" axis="axisRow" collapsedLevelsAreSubtotals="1" field="7" grandCol="1">
        <references count="2">
          <reference field="3" count="1">
            <x v="204"/>
          </reference>
          <reference field="7" count="1">
            <x v="193"/>
          </reference>
        </references>
      </pivotArea>
    </format>
    <format dxfId="25">
      <pivotArea outline="0" fieldPosition="1" axis="axisRow" collapsedLevelsAreSubtotals="1" field="7" grandCol="1">
        <references count="2">
          <reference field="3" count="1">
            <x v="204"/>
          </reference>
          <reference field="7" count="1">
            <x v="193"/>
          </reference>
        </references>
      </pivotArea>
    </format>
    <format dxfId="24">
      <pivotArea outline="0" fieldPosition="1" axis="axisRow" collapsedLevelsAreSubtotals="1" field="7" grandCol="1">
        <references count="2">
          <reference field="3" count="1">
            <x v="208"/>
          </reference>
          <reference field="7" count="1">
            <x v="203"/>
          </reference>
        </references>
      </pivotArea>
    </format>
    <format dxfId="23">
      <pivotArea outline="0" fieldPosition="1" axis="axisRow" collapsedLevelsAreSubtotals="1" field="7" grandCol="1">
        <references count="2">
          <reference field="3" count="1">
            <x v="208"/>
          </reference>
          <reference field="7" count="1">
            <x v="20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3:E196" firstHeaderRow="1" firstDataRow="2" firstDataCol="2" rowPageCount="1" colPageCount="1"/>
  <pivotFields count="34">
    <pivotField axis="axisPage" compact="0" outline="0" showAll="0">
      <items count="3">
        <item x="0"/>
        <item x="1"/>
        <item t="default"/>
      </items>
    </pivotField>
    <pivotField compact="0" outline="0" showAll="0"/>
    <pivotField compact="0" outline="0" showAll="0"/>
    <pivotField axis="axisRow" compact="0" outline="0" showAll="0" defaultSubtotal="0">
      <items count="233">
        <item x="0"/>
        <item x="183"/>
        <item x="1"/>
        <item x="2"/>
        <item x="3"/>
        <item x="4"/>
        <item x="5"/>
        <item x="6"/>
        <item x="7"/>
        <item x="8"/>
        <item x="68"/>
        <item x="9"/>
        <item x="145"/>
        <item x="10"/>
        <item x="184"/>
        <item x="11"/>
        <item x="12"/>
        <item x="13"/>
        <item x="14"/>
        <item x="15"/>
        <item x="16"/>
        <item x="17"/>
        <item x="18"/>
        <item x="19"/>
        <item x="20"/>
        <item x="21"/>
        <item x="22"/>
        <item x="23"/>
        <item x="24"/>
        <item x="25"/>
        <item x="26"/>
        <item x="27"/>
        <item x="28"/>
        <item x="29"/>
        <item x="30"/>
        <item x="31"/>
        <item x="32"/>
        <item x="33"/>
        <item x="34"/>
        <item x="185"/>
        <item x="186"/>
        <item x="35"/>
        <item x="196"/>
        <item x="143"/>
        <item x="55"/>
        <item x="62"/>
        <item x="43"/>
        <item x="63"/>
        <item x="64"/>
        <item x="65"/>
        <item x="178"/>
        <item x="202"/>
        <item x="203"/>
        <item x="187"/>
        <item x="211"/>
        <item x="119"/>
        <item x="137"/>
        <item x="121"/>
        <item x="212"/>
        <item x="176"/>
        <item x="132"/>
        <item x="133"/>
        <item x="134"/>
        <item x="57"/>
        <item x="58"/>
        <item x="103"/>
        <item x="59"/>
        <item x="197"/>
        <item x="229"/>
        <item x="213"/>
        <item x="222"/>
        <item x="69"/>
        <item x="60"/>
        <item x="61"/>
        <item x="46"/>
        <item x="204"/>
        <item x="205"/>
        <item x="206"/>
        <item x="180"/>
        <item x="208"/>
        <item x="66"/>
        <item x="120"/>
        <item x="188"/>
        <item x="189"/>
        <item x="190"/>
        <item x="191"/>
        <item x="194"/>
        <item x="195"/>
        <item x="198"/>
        <item x="199"/>
        <item x="200"/>
        <item x="192"/>
        <item x="127"/>
        <item x="193"/>
        <item x="39"/>
        <item x="179"/>
        <item x="201"/>
        <item x="209"/>
        <item x="207"/>
        <item x="181"/>
        <item x="221"/>
        <item x="220"/>
        <item x="214"/>
        <item x="40"/>
        <item x="67"/>
        <item x="44"/>
        <item x="36"/>
        <item x="56"/>
        <item x="106"/>
        <item x="146"/>
        <item x="45"/>
        <item x="70"/>
        <item x="71"/>
        <item x="72"/>
        <item x="107"/>
        <item x="227"/>
        <item x="73"/>
        <item x="177"/>
        <item x="108"/>
        <item x="223"/>
        <item x="37"/>
        <item x="74"/>
        <item x="75"/>
        <item x="224"/>
        <item x="152"/>
        <item x="163"/>
        <item x="109"/>
        <item x="123"/>
        <item x="157"/>
        <item x="171"/>
        <item x="169"/>
        <item x="124"/>
        <item x="110"/>
        <item x="125"/>
        <item x="174"/>
        <item x="218"/>
        <item x="156"/>
        <item x="153"/>
        <item x="154"/>
        <item x="38"/>
        <item x="76"/>
        <item x="225"/>
        <item x="138"/>
        <item x="41"/>
        <item x="165"/>
        <item x="139"/>
        <item x="216"/>
        <item x="111"/>
        <item x="112"/>
        <item x="135"/>
        <item x="51"/>
        <item x="113"/>
        <item x="144"/>
        <item x="164"/>
        <item x="128"/>
        <item x="122"/>
        <item x="140"/>
        <item x="219"/>
        <item x="230"/>
        <item x="158"/>
        <item x="159"/>
        <item x="114"/>
        <item x="160"/>
        <item x="182"/>
        <item x="161"/>
        <item x="167"/>
        <item x="155"/>
        <item x="168"/>
        <item x="77"/>
        <item x="147"/>
        <item x="78"/>
        <item x="172"/>
        <item x="42"/>
        <item x="79"/>
        <item x="170"/>
        <item x="129"/>
        <item x="226"/>
        <item x="80"/>
        <item x="130"/>
        <item x="81"/>
        <item x="82"/>
        <item x="173"/>
        <item x="52"/>
        <item x="83"/>
        <item x="166"/>
        <item x="162"/>
        <item x="84"/>
        <item x="148"/>
        <item x="85"/>
        <item x="175"/>
        <item x="86"/>
        <item x="87"/>
        <item x="142"/>
        <item x="88"/>
        <item x="210"/>
        <item x="89"/>
        <item x="90"/>
        <item x="131"/>
        <item x="91"/>
        <item x="92"/>
        <item x="93"/>
        <item x="47"/>
        <item x="48"/>
        <item x="49"/>
        <item x="50"/>
        <item x="94"/>
        <item x="95"/>
        <item x="115"/>
        <item x="96"/>
        <item x="149"/>
        <item x="97"/>
        <item x="98"/>
        <item x="99"/>
        <item x="231"/>
        <item x="217"/>
        <item x="215"/>
        <item x="228"/>
        <item x="100"/>
        <item x="141"/>
        <item x="232"/>
        <item x="101"/>
        <item x="116"/>
        <item x="136"/>
        <item x="118"/>
        <item x="117"/>
        <item x="104"/>
        <item x="105"/>
        <item x="102"/>
        <item x="53"/>
        <item x="54"/>
        <item x="126"/>
        <item x="150"/>
        <item x="151"/>
      </items>
    </pivotField>
    <pivotField compact="0" outline="0" showAll="0"/>
    <pivotField compact="0" outline="0" showAll="0"/>
    <pivotField axis="axisCol" compact="0" outline="0" showAll="0">
      <items count="6">
        <item h="1" x="0"/>
        <item x="3"/>
        <item h="1" x="1"/>
        <item h="1" x="2"/>
        <item x="4"/>
        <item t="default"/>
      </items>
    </pivotField>
    <pivotField axis="axisRow" compact="0" outline="0" showAll="0" defaultSubtotal="0">
      <items count="232">
        <item x="189"/>
        <item x="17"/>
        <item x="16"/>
        <item x="6"/>
        <item x="7"/>
        <item x="145"/>
        <item x="19"/>
        <item x="174"/>
        <item x="155"/>
        <item x="222"/>
        <item x="37"/>
        <item x="226"/>
        <item x="178"/>
        <item x="115"/>
        <item x="195"/>
        <item x="96"/>
        <item x="133"/>
        <item x="4"/>
        <item x="1"/>
        <item x="0"/>
        <item x="3"/>
        <item x="2"/>
        <item x="119"/>
        <item x="39"/>
        <item x="201"/>
        <item x="55"/>
        <item x="25"/>
        <item x="85"/>
        <item x="138"/>
        <item x="38"/>
        <item x="102"/>
        <item x="213"/>
        <item x="220"/>
        <item x="205"/>
        <item x="208"/>
        <item x="180"/>
        <item x="219"/>
        <item x="179"/>
        <item x="203"/>
        <item x="207"/>
        <item x="206"/>
        <item x="204"/>
        <item x="217"/>
        <item x="172"/>
        <item x="88"/>
        <item x="29"/>
        <item x="31"/>
        <item x="8"/>
        <item x="68"/>
        <item x="12"/>
        <item x="13"/>
        <item x="14"/>
        <item x="11"/>
        <item x="21"/>
        <item x="22"/>
        <item x="20"/>
        <item x="160"/>
        <item x="99"/>
        <item x="62"/>
        <item x="53"/>
        <item x="143"/>
        <item x="185"/>
        <item x="35"/>
        <item x="105"/>
        <item x="117"/>
        <item x="118"/>
        <item x="228"/>
        <item x="165"/>
        <item x="91"/>
        <item x="112"/>
        <item x="90"/>
        <item x="92"/>
        <item x="176"/>
        <item x="148"/>
        <item x="122"/>
        <item x="33"/>
        <item x="34"/>
        <item x="184"/>
        <item x="98"/>
        <item x="221"/>
        <item x="225"/>
        <item x="212"/>
        <item x="30"/>
        <item x="211"/>
        <item x="200"/>
        <item x="191"/>
        <item x="188"/>
        <item x="121"/>
        <item x="137"/>
        <item x="64"/>
        <item x="86"/>
        <item x="61"/>
        <item x="150"/>
        <item x="126"/>
        <item x="73"/>
        <item x="130"/>
        <item x="196"/>
        <item x="216"/>
        <item x="186"/>
        <item x="149"/>
        <item x="97"/>
        <item x="151"/>
        <item x="134"/>
        <item x="132"/>
        <item x="79"/>
        <item x="129"/>
        <item x="169"/>
        <item x="60"/>
        <item x="47"/>
        <item x="50"/>
        <item x="48"/>
        <item x="49"/>
        <item x="131"/>
        <item x="36"/>
        <item x="154"/>
        <item x="167"/>
        <item x="44"/>
        <item x="74"/>
        <item x="67"/>
        <item x="94"/>
        <item x="187"/>
        <item x="89"/>
        <item x="173"/>
        <item x="95"/>
        <item x="70"/>
        <item x="147"/>
        <item x="223"/>
        <item x="45"/>
        <item x="125"/>
        <item x="78"/>
        <item x="41"/>
        <item x="42"/>
        <item x="171"/>
        <item x="66"/>
        <item x="183"/>
        <item x="75"/>
        <item x="76"/>
        <item x="210"/>
        <item x="46"/>
        <item x="215"/>
        <item x="10"/>
        <item x="198"/>
        <item x="197"/>
        <item x="194"/>
        <item x="199"/>
        <item x="193"/>
        <item x="87"/>
        <item x="106"/>
        <item x="43"/>
        <item x="54"/>
        <item x="15"/>
        <item x="107"/>
        <item x="104"/>
        <item x="144"/>
        <item x="153"/>
        <item x="224"/>
        <item x="152"/>
        <item x="139"/>
        <item x="83"/>
        <item x="84"/>
        <item x="93"/>
        <item x="140"/>
        <item x="18"/>
        <item x="58"/>
        <item x="57"/>
        <item x="161"/>
        <item x="40"/>
        <item x="158"/>
        <item x="114"/>
        <item x="159"/>
        <item x="32"/>
        <item x="72"/>
        <item x="182"/>
        <item x="164"/>
        <item x="52"/>
        <item x="146"/>
        <item x="27"/>
        <item x="135"/>
        <item x="113"/>
        <item x="51"/>
        <item x="181"/>
        <item x="157"/>
        <item x="190"/>
        <item x="63"/>
        <item x="71"/>
        <item x="162"/>
        <item x="142"/>
        <item x="202"/>
        <item x="177"/>
        <item x="111"/>
        <item x="170"/>
        <item x="110"/>
        <item x="156"/>
        <item x="109"/>
        <item x="123"/>
        <item x="168"/>
        <item x="124"/>
        <item x="65"/>
        <item x="141"/>
        <item x="116"/>
        <item x="231"/>
        <item x="214"/>
        <item x="101"/>
        <item x="100"/>
        <item x="227"/>
        <item x="166"/>
        <item x="80"/>
        <item x="230"/>
        <item x="82"/>
        <item x="81"/>
        <item x="56"/>
        <item x="120"/>
        <item x="77"/>
        <item x="163"/>
        <item x="128"/>
        <item x="136"/>
        <item x="9"/>
        <item x="69"/>
        <item x="28"/>
        <item x="108"/>
        <item x="26"/>
        <item x="192"/>
        <item x="103"/>
        <item x="59"/>
        <item x="229"/>
        <item x="218"/>
        <item x="175"/>
        <item x="23"/>
        <item x="24"/>
        <item x="127"/>
        <item x="209"/>
        <item x="5"/>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92">
    <i>
      <x v="42"/>
      <x v="14"/>
    </i>
    <i>
      <x v="43"/>
      <x v="60"/>
    </i>
    <i>
      <x v="44"/>
      <x v="25"/>
    </i>
    <i>
      <x v="45"/>
      <x v="58"/>
    </i>
    <i>
      <x v="46"/>
      <x v="148"/>
    </i>
    <i>
      <x v="47"/>
      <x v="183"/>
    </i>
    <i>
      <x v="48"/>
      <x v="89"/>
    </i>
    <i>
      <x v="49"/>
      <x v="197"/>
    </i>
    <i>
      <x v="50"/>
      <x v="188"/>
    </i>
    <i>
      <x v="51"/>
      <x v="24"/>
    </i>
    <i>
      <x v="52"/>
      <x v="187"/>
    </i>
    <i>
      <x v="53"/>
      <x v="98"/>
    </i>
    <i>
      <x v="54"/>
      <x v="137"/>
    </i>
    <i>
      <x v="55"/>
      <x v="22"/>
    </i>
    <i>
      <x v="56"/>
      <x v="88"/>
    </i>
    <i>
      <x v="57"/>
      <x v="87"/>
    </i>
    <i>
      <x v="58"/>
      <x v="83"/>
    </i>
    <i>
      <x v="59"/>
      <x v="226"/>
    </i>
    <i>
      <x v="60"/>
      <x v="103"/>
    </i>
    <i>
      <x v="61"/>
      <x v="16"/>
    </i>
    <i>
      <x v="62"/>
      <x v="102"/>
    </i>
    <i>
      <x v="63"/>
      <x v="164"/>
    </i>
    <i>
      <x v="64"/>
      <x v="163"/>
    </i>
    <i>
      <x v="65"/>
      <x v="222"/>
    </i>
    <i>
      <x v="66"/>
      <x v="223"/>
    </i>
    <i>
      <x v="67"/>
      <x v="96"/>
    </i>
    <i>
      <x v="68"/>
      <x v="66"/>
    </i>
    <i>
      <x v="69"/>
      <x v="81"/>
    </i>
    <i>
      <x v="70"/>
      <x v="79"/>
    </i>
    <i>
      <x v="71"/>
      <x v="217"/>
    </i>
    <i>
      <x v="72"/>
      <x v="107"/>
    </i>
    <i>
      <x v="73"/>
      <x v="91"/>
    </i>
    <i>
      <x v="74"/>
      <x v="138"/>
    </i>
    <i>
      <x v="75"/>
      <x v="38"/>
    </i>
    <i>
      <x v="76"/>
      <x v="41"/>
    </i>
    <i>
      <x v="77"/>
      <x v="33"/>
    </i>
    <i>
      <x v="78"/>
      <x v="37"/>
    </i>
    <i>
      <x v="79"/>
      <x v="39"/>
    </i>
    <i>
      <x v="80"/>
      <x v="133"/>
    </i>
    <i>
      <x v="81"/>
      <x v="211"/>
    </i>
    <i>
      <x v="82"/>
      <x v="120"/>
    </i>
    <i>
      <x v="83"/>
      <x v="86"/>
    </i>
    <i>
      <x v="84"/>
      <x/>
    </i>
    <i>
      <x v="85"/>
      <x v="182"/>
    </i>
    <i>
      <x v="86"/>
      <x v="145"/>
    </i>
    <i>
      <x v="87"/>
      <x v="143"/>
    </i>
    <i>
      <x v="88"/>
      <x v="142"/>
    </i>
    <i>
      <x v="89"/>
      <x v="141"/>
    </i>
    <i>
      <x v="90"/>
      <x v="144"/>
    </i>
    <i>
      <x v="91"/>
      <x v="85"/>
    </i>
    <i>
      <x v="92"/>
      <x v="229"/>
    </i>
    <i>
      <x v="93"/>
      <x v="221"/>
    </i>
    <i>
      <x v="94"/>
      <x v="23"/>
    </i>
    <i>
      <x v="95"/>
      <x v="12"/>
    </i>
    <i>
      <x v="96"/>
      <x v="84"/>
    </i>
    <i>
      <x v="97"/>
      <x v="34"/>
    </i>
    <i>
      <x v="98"/>
      <x v="40"/>
    </i>
    <i>
      <x v="99"/>
      <x v="35"/>
    </i>
    <i>
      <x v="100"/>
      <x v="32"/>
    </i>
    <i>
      <x v="101"/>
      <x v="36"/>
    </i>
    <i>
      <x v="102"/>
      <x v="31"/>
    </i>
    <i>
      <x v="103"/>
      <x v="166"/>
    </i>
    <i>
      <x v="104"/>
      <x v="118"/>
    </i>
    <i>
      <x v="105"/>
      <x v="116"/>
    </i>
    <i>
      <x v="106"/>
      <x v="113"/>
    </i>
    <i>
      <x v="107"/>
      <x v="210"/>
    </i>
    <i>
      <x v="108"/>
      <x v="147"/>
    </i>
    <i>
      <x v="109"/>
      <x v="175"/>
    </i>
    <i>
      <x v="110"/>
      <x v="127"/>
    </i>
    <i>
      <x v="111"/>
      <x v="124"/>
    </i>
    <i>
      <x v="112"/>
      <x v="184"/>
    </i>
    <i>
      <x v="113"/>
      <x v="171"/>
    </i>
    <i>
      <x v="114"/>
      <x v="151"/>
    </i>
    <i>
      <x v="115"/>
      <x v="11"/>
    </i>
    <i>
      <x v="116"/>
      <x v="94"/>
    </i>
    <i>
      <x v="117"/>
      <x v="72"/>
    </i>
    <i>
      <x v="118"/>
      <x v="219"/>
    </i>
    <i>
      <x v="119"/>
      <x v="9"/>
    </i>
    <i>
      <x v="120"/>
      <x v="10"/>
    </i>
    <i>
      <x v="121"/>
      <x v="117"/>
    </i>
    <i>
      <x v="122"/>
      <x v="135"/>
    </i>
    <i>
      <x v="123"/>
      <x v="126"/>
    </i>
    <i>
      <x v="124"/>
      <x v="101"/>
    </i>
    <i>
      <x v="125"/>
      <x v="185"/>
    </i>
    <i>
      <x v="126"/>
      <x v="193"/>
    </i>
    <i>
      <x v="127"/>
      <x v="194"/>
    </i>
    <i>
      <x v="128"/>
      <x v="192"/>
    </i>
    <i>
      <x v="129"/>
      <x v="190"/>
    </i>
    <i>
      <x v="130"/>
      <x v="195"/>
    </i>
    <i>
      <x v="131"/>
      <x v="196"/>
    </i>
    <i>
      <x v="132"/>
      <x v="191"/>
    </i>
    <i>
      <x v="133"/>
      <x v="128"/>
    </i>
    <i>
      <x v="134"/>
      <x v="122"/>
    </i>
    <i>
      <x v="135"/>
      <x v="42"/>
    </i>
    <i>
      <x v="136"/>
      <x v="8"/>
    </i>
    <i>
      <x v="137"/>
      <x v="156"/>
    </i>
    <i>
      <x v="138"/>
      <x v="154"/>
    </i>
    <i>
      <x v="139"/>
      <x v="29"/>
    </i>
    <i>
      <x v="140"/>
      <x v="136"/>
    </i>
    <i>
      <x v="141"/>
      <x v="155"/>
    </i>
    <i>
      <x v="142"/>
      <x v="28"/>
    </i>
    <i>
      <x v="143"/>
      <x v="130"/>
    </i>
    <i>
      <x v="144"/>
      <x v="173"/>
    </i>
    <i>
      <x v="145"/>
      <x v="157"/>
    </i>
    <i>
      <x v="146"/>
      <x v="139"/>
    </i>
    <i>
      <x v="147"/>
      <x v="189"/>
    </i>
    <i>
      <x v="148"/>
      <x v="69"/>
    </i>
    <i>
      <x v="149"/>
      <x v="177"/>
    </i>
    <i>
      <x v="150"/>
      <x v="179"/>
    </i>
    <i>
      <x v="151"/>
      <x v="178"/>
    </i>
    <i>
      <x v="152"/>
      <x v="153"/>
    </i>
    <i>
      <x v="153"/>
      <x v="213"/>
    </i>
    <i>
      <x v="154"/>
      <x v="214"/>
    </i>
    <i>
      <x v="155"/>
      <x v="74"/>
    </i>
    <i>
      <x v="156"/>
      <x v="161"/>
    </i>
    <i>
      <x v="157"/>
      <x v="225"/>
    </i>
    <i>
      <x v="158"/>
      <x v="224"/>
    </i>
    <i>
      <x v="159"/>
      <x v="181"/>
    </i>
    <i>
      <x v="160"/>
      <x v="167"/>
    </i>
    <i>
      <x v="161"/>
      <x v="168"/>
    </i>
    <i>
      <x v="162"/>
      <x v="169"/>
    </i>
    <i>
      <x v="163"/>
      <x v="180"/>
    </i>
    <i>
      <x v="164"/>
      <x v="56"/>
    </i>
    <i>
      <x v="165"/>
      <x v="205"/>
    </i>
    <i>
      <x v="166"/>
      <x v="114"/>
    </i>
    <i>
      <x v="167"/>
      <x v="115"/>
    </i>
    <i>
      <x v="168"/>
      <x v="212"/>
    </i>
    <i>
      <x v="169"/>
      <x v="125"/>
    </i>
    <i>
      <x v="170"/>
      <x v="129"/>
    </i>
    <i>
      <x v="171"/>
      <x v="132"/>
    </i>
    <i>
      <x v="172"/>
      <x v="131"/>
    </i>
    <i>
      <x v="173"/>
      <x v="104"/>
    </i>
    <i>
      <x v="174"/>
      <x v="106"/>
    </i>
    <i>
      <x v="175"/>
      <x v="105"/>
    </i>
    <i>
      <x v="176"/>
      <x v="80"/>
    </i>
    <i>
      <x v="177"/>
      <x v="206"/>
    </i>
    <i>
      <x v="178"/>
      <x v="95"/>
    </i>
    <i>
      <x v="179"/>
      <x v="209"/>
    </i>
    <i>
      <x v="180"/>
      <x v="208"/>
    </i>
    <i>
      <x v="181"/>
      <x v="43"/>
    </i>
    <i>
      <x v="182"/>
      <x v="174"/>
    </i>
    <i>
      <x v="183"/>
      <x v="158"/>
    </i>
    <i>
      <x v="184"/>
      <x v="67"/>
    </i>
    <i>
      <x v="185"/>
      <x v="165"/>
    </i>
    <i>
      <x v="186"/>
      <x v="159"/>
    </i>
    <i>
      <x v="187"/>
      <x v="73"/>
    </i>
    <i>
      <x v="188"/>
      <x v="27"/>
    </i>
    <i>
      <x v="189"/>
      <x v="7"/>
    </i>
    <i>
      <x v="190"/>
      <x v="90"/>
    </i>
    <i>
      <x v="191"/>
      <x v="146"/>
    </i>
    <i>
      <x v="192"/>
      <x v="186"/>
    </i>
    <i>
      <x v="193"/>
      <x v="44"/>
    </i>
    <i>
      <x v="194"/>
      <x v="230"/>
    </i>
    <i>
      <x v="195"/>
      <x v="121"/>
    </i>
    <i>
      <x v="196"/>
      <x v="70"/>
    </i>
    <i>
      <x v="197"/>
      <x v="112"/>
    </i>
    <i>
      <x v="198"/>
      <x v="68"/>
    </i>
    <i>
      <x v="199"/>
      <x v="71"/>
    </i>
    <i>
      <x v="200"/>
      <x v="160"/>
    </i>
    <i>
      <x v="201"/>
      <x v="108"/>
    </i>
    <i>
      <x v="202"/>
      <x v="110"/>
    </i>
    <i>
      <x v="203"/>
      <x v="111"/>
    </i>
    <i>
      <x v="204"/>
      <x v="109"/>
    </i>
    <i>
      <x v="205"/>
      <x v="119"/>
    </i>
    <i>
      <x v="206"/>
      <x v="123"/>
    </i>
    <i>
      <x v="207"/>
      <x v="13"/>
    </i>
    <i>
      <x v="208"/>
      <x v="15"/>
    </i>
    <i>
      <x v="209"/>
      <x v="99"/>
    </i>
    <i>
      <x v="210"/>
      <x v="100"/>
    </i>
    <i>
      <x v="211"/>
      <x v="78"/>
    </i>
    <i>
      <x v="212"/>
      <x v="57"/>
    </i>
    <i>
      <x v="213"/>
      <x v="207"/>
    </i>
    <i>
      <x v="214"/>
      <x v="97"/>
    </i>
    <i>
      <x v="215"/>
      <x v="201"/>
    </i>
    <i>
      <x v="216"/>
      <x v="204"/>
    </i>
    <i>
      <x v="217"/>
      <x v="203"/>
    </i>
    <i>
      <x v="218"/>
      <x v="198"/>
    </i>
    <i>
      <x v="219"/>
      <x v="200"/>
    </i>
    <i>
      <x v="220"/>
      <x v="202"/>
    </i>
    <i>
      <x v="221"/>
      <x v="199"/>
    </i>
    <i>
      <x v="222"/>
      <x v="215"/>
    </i>
    <i>
      <x v="223"/>
      <x v="65"/>
    </i>
    <i>
      <x v="224"/>
      <x v="64"/>
    </i>
    <i>
      <x v="225"/>
      <x v="152"/>
    </i>
    <i>
      <x v="226"/>
      <x v="63"/>
    </i>
    <i>
      <x v="227"/>
      <x v="30"/>
    </i>
    <i>
      <x v="228"/>
      <x v="59"/>
    </i>
    <i>
      <x v="229"/>
      <x v="149"/>
    </i>
    <i>
      <x v="230"/>
      <x v="93"/>
    </i>
    <i>
      <x v="231"/>
      <x v="92"/>
    </i>
    <i>
      <x v="232"/>
      <x v="94"/>
    </i>
    <i t="grand">
      <x/>
    </i>
  </rowItems>
  <colFields count="1">
    <field x="6"/>
  </colFields>
  <colItems count="3">
    <i>
      <x v="1"/>
    </i>
    <i>
      <x v="4"/>
    </i>
    <i t="grand">
      <x/>
    </i>
  </colItems>
  <pageFields count="1">
    <pageField fld="0" hier="-1"/>
  </pageFields>
  <dataFields count="1">
    <dataField name="Sum of Actuals" fld="13" baseField="0" baseItem="0"/>
  </dataFields>
  <formats count="23">
    <format dxfId="22">
      <pivotArea outline="0" fieldPosition="0" collapsedLevelsAreSubtotals="1">
        <references count="2">
          <reference field="3" count="1">
            <x v="103"/>
          </reference>
          <reference field="7" count="1">
            <x v="166"/>
          </reference>
        </references>
      </pivotArea>
    </format>
    <format dxfId="21">
      <pivotArea outline="0" fieldPosition="0" dataOnly="0" labelOnly="1">
        <references count="1">
          <reference field="3" count="1">
            <x v="103"/>
          </reference>
        </references>
      </pivotArea>
    </format>
    <format dxfId="20">
      <pivotArea outline="0" fieldPosition="0" dataOnly="0" labelOnly="1">
        <references count="2">
          <reference field="3" count="1">
            <x v="103"/>
          </reference>
          <reference field="7" count="1">
            <x v="166"/>
          </reference>
        </references>
      </pivotArea>
    </format>
    <format dxfId="19">
      <pivotArea outline="0" fieldPosition="1" axis="axisRow" collapsedLevelsAreSubtotals="1" field="7" grandCol="1">
        <references count="2">
          <reference field="3" count="1">
            <x v="48"/>
          </reference>
          <reference field="7" count="1">
            <x v="89"/>
          </reference>
        </references>
      </pivotArea>
    </format>
    <format dxfId="18">
      <pivotArea outline="0" fieldPosition="0" collapsedLevelsAreSubtotals="1">
        <references count="2">
          <reference field="3" count="2">
            <x v="51"/>
            <x v="52"/>
          </reference>
          <reference field="7" count="2">
            <x v="24"/>
            <x v="187"/>
          </reference>
        </references>
      </pivotArea>
    </format>
    <format dxfId="17">
      <pivotArea outline="0" fieldPosition="1" axis="axisRow" collapsedLevelsAreSubtotals="1" field="7" grandCol="1">
        <references count="2">
          <reference field="3" count="1">
            <x v="49"/>
          </reference>
          <reference field="7" count="1">
            <x v="197"/>
          </reference>
        </references>
      </pivotArea>
    </format>
    <format dxfId="16">
      <pivotArea outline="0" fieldPosition="1" axis="axisRow" collapsedLevelsAreSubtotals="1" field="7" grandCol="1">
        <references count="2">
          <reference field="3" count="1">
            <x v="94"/>
          </reference>
          <reference field="7" count="1">
            <x v="23"/>
          </reference>
        </references>
      </pivotArea>
    </format>
    <format dxfId="15">
      <pivotArea outline="0" fieldPosition="1" axis="axisRow" collapsedLevelsAreSubtotals="1" field="7" grandCol="1">
        <references count="2">
          <reference field="3" count="1">
            <x v="102"/>
          </reference>
          <reference field="7" count="1">
            <x v="31"/>
          </reference>
        </references>
      </pivotArea>
    </format>
    <format dxfId="14">
      <pivotArea outline="0" fieldPosition="1" axis="axisRow" collapsedLevelsAreSubtotals="1" field="7" grandCol="1">
        <references count="2">
          <reference field="3" count="1">
            <x v="96"/>
          </reference>
          <reference field="7" count="1">
            <x v="84"/>
          </reference>
        </references>
      </pivotArea>
    </format>
    <format dxfId="13">
      <pivotArea outline="0" fieldPosition="1" axis="axisRow" collapsedLevelsAreSubtotals="1" field="7" grandCol="1">
        <references count="2">
          <reference field="3" count="1">
            <x v="95"/>
          </reference>
          <reference field="7" count="1">
            <x v="12"/>
          </reference>
        </references>
      </pivotArea>
    </format>
    <format dxfId="12">
      <pivotArea outline="0" fieldPosition="1" axis="axisRow" collapsedLevelsAreSubtotals="1" field="7" grandCol="1">
        <references count="2">
          <reference field="3" count="1">
            <x v="93"/>
          </reference>
          <reference field="7" count="1">
            <x v="221"/>
          </reference>
        </references>
      </pivotArea>
    </format>
    <format dxfId="11">
      <pivotArea outline="0" fieldPosition="1" axis="axisRow" collapsedLevelsAreSubtotals="1" field="7" grandCol="1">
        <references count="2">
          <reference field="3" count="1">
            <x v="91"/>
          </reference>
          <reference field="7" count="1">
            <x v="85"/>
          </reference>
        </references>
      </pivotArea>
    </format>
    <format dxfId="10">
      <pivotArea outline="0" fieldPosition="1" axis="axisRow" collapsedLevelsAreSubtotals="1" field="7" grandCol="1">
        <references count="2">
          <reference field="3" count="1">
            <x v="79"/>
          </reference>
          <reference field="7" count="1">
            <x v="39"/>
          </reference>
        </references>
      </pivotArea>
    </format>
    <format dxfId="9">
      <pivotArea outline="0" fieldPosition="1" axis="axisRow" collapsedLevelsAreSubtotals="1" field="7" grandCol="1">
        <references count="2">
          <reference field="3" count="1">
            <x v="121"/>
          </reference>
          <reference field="7" count="1">
            <x v="117"/>
          </reference>
        </references>
      </pivotArea>
    </format>
    <format dxfId="8">
      <pivotArea outline="0" fieldPosition="1" axis="axisRow" collapsedLevelsAreSubtotals="1" field="7" grandCol="1">
        <references count="2">
          <reference field="3" count="1">
            <x v="146"/>
          </reference>
          <reference field="7" count="1">
            <x v="139"/>
          </reference>
        </references>
      </pivotArea>
    </format>
    <format dxfId="7">
      <pivotArea outline="0" fieldPosition="0" collapsedLevelsAreSubtotals="1">
        <references count="2">
          <reference field="3" count="2">
            <x v="147"/>
            <x v="148"/>
          </reference>
          <reference field="7" count="2">
            <x v="69"/>
            <x v="189"/>
          </reference>
        </references>
      </pivotArea>
    </format>
    <format dxfId="6">
      <pivotArea outline="0" fieldPosition="1" axis="axisRow" collapsedLevelsAreSubtotals="1" field="7" grandCol="1">
        <references count="2">
          <reference field="3" count="23">
            <x v="149"/>
            <x v="150"/>
            <x v="151"/>
            <x v="152"/>
            <x v="153"/>
            <x v="154"/>
            <x v="155"/>
            <x v="156"/>
            <x v="157"/>
            <x v="158"/>
            <x v="159"/>
            <x v="160"/>
            <x v="161"/>
            <x v="162"/>
            <x v="163"/>
            <x v="164"/>
            <x v="165"/>
            <x v="166"/>
            <x v="167"/>
            <x v="168"/>
            <x v="169"/>
            <x v="170"/>
            <x v="171"/>
          </reference>
          <reference field="7" count="23">
            <x v="56"/>
            <x v="74"/>
            <x v="114"/>
            <x v="115"/>
            <x v="125"/>
            <x v="129"/>
            <x v="132"/>
            <x v="153"/>
            <x v="161"/>
            <x v="167"/>
            <x v="168"/>
            <x v="169"/>
            <x v="177"/>
            <x v="178"/>
            <x v="179"/>
            <x v="180"/>
            <x v="181"/>
            <x v="205"/>
            <x v="212"/>
            <x v="213"/>
            <x v="214"/>
            <x v="224"/>
            <x v="225"/>
          </reference>
        </references>
      </pivotArea>
    </format>
    <format dxfId="5">
      <pivotArea outline="0" fieldPosition="1" axis="axisRow" collapsedLevelsAreSubtotals="1" field="7" grandCol="1">
        <references count="2">
          <reference field="3" count="1">
            <x v="218"/>
          </reference>
          <reference field="7" count="1">
            <x v="198"/>
          </reference>
        </references>
      </pivotArea>
    </format>
    <format dxfId="4">
      <pivotArea outline="0" fieldPosition="0" collapsedLevelsAreSubtotals="1">
        <references count="2">
          <reference field="3" count="1">
            <x v="211"/>
          </reference>
          <reference field="7" count="1">
            <x v="78"/>
          </reference>
        </references>
      </pivotArea>
    </format>
    <format dxfId="3">
      <pivotArea outline="0" fieldPosition="1" axis="axisRow" collapsedLevelsAreSubtotals="1" field="7" grandCol="1">
        <references count="2">
          <reference field="3" count="1">
            <x v="220"/>
          </reference>
          <reference field="7" count="1">
            <x v="202"/>
          </reference>
        </references>
      </pivotArea>
    </format>
    <format dxfId="2">
      <pivotArea outline="0" fieldPosition="1" axis="axisRow" collapsedLevelsAreSubtotals="1" field="7" grandCol="1">
        <references count="2">
          <reference field="3" count="1">
            <x v="211"/>
          </reference>
          <reference field="7" count="1">
            <x v="78"/>
          </reference>
        </references>
      </pivotArea>
    </format>
    <format dxfId="1">
      <pivotArea outline="0" fieldPosition="1" axis="axisRow" collapsedLevelsAreSubtotals="1" field="7" grandCol="1">
        <references count="2">
          <reference field="3" count="1">
            <x v="220"/>
          </reference>
          <reference field="7" count="1">
            <x v="202"/>
          </reference>
        </references>
      </pivotArea>
    </format>
    <format dxfId="0">
      <pivotArea outline="0" fieldPosition="1" axis="axisRow" collapsedLevelsAreSubtotals="1" field="7" grandCol="1">
        <references count="2">
          <reference field="3" count="1">
            <x v="148"/>
          </reference>
          <reference field="7" count="1">
            <x v="6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tabSelected="1" zoomScale="85" zoomScaleNormal="85" workbookViewId="0" topLeftCell="A1">
      <selection activeCell="A1" sqref="A1:H1"/>
    </sheetView>
  </sheetViews>
  <sheetFormatPr defaultColWidth="9.140625" defaultRowHeight="12.75"/>
  <cols>
    <col min="1" max="1" width="46.8515625" style="108" customWidth="1"/>
    <col min="2" max="8" width="15.00390625" style="108" customWidth="1"/>
    <col min="9" max="11" width="18.57421875" style="108" customWidth="1"/>
    <col min="12" max="12" width="17.28125" style="108" customWidth="1"/>
    <col min="13" max="13" width="40.28125" style="108" customWidth="1"/>
    <col min="14" max="14" width="17.28125" style="108" customWidth="1"/>
    <col min="15" max="16384" width="9.140625" style="108" customWidth="1"/>
  </cols>
  <sheetData>
    <row r="1" spans="1:8" ht="15.6">
      <c r="A1" s="170" t="s">
        <v>470</v>
      </c>
      <c r="B1" s="170"/>
      <c r="C1" s="170"/>
      <c r="D1" s="170"/>
      <c r="E1" s="170"/>
      <c r="F1" s="170"/>
      <c r="G1" s="170"/>
      <c r="H1" s="170"/>
    </row>
    <row r="2" spans="1:8" ht="15.6">
      <c r="A2" s="170" t="s">
        <v>272</v>
      </c>
      <c r="B2" s="170"/>
      <c r="C2" s="170"/>
      <c r="D2" s="170"/>
      <c r="E2" s="170"/>
      <c r="F2" s="170"/>
      <c r="G2" s="170"/>
      <c r="H2" s="170"/>
    </row>
    <row r="3" spans="1:8" ht="15.6">
      <c r="A3" s="120"/>
      <c r="B3" s="100"/>
      <c r="C3" s="9"/>
      <c r="D3" s="9"/>
      <c r="E3" s="9"/>
      <c r="F3" s="9"/>
      <c r="G3" s="9"/>
      <c r="H3" s="9"/>
    </row>
    <row r="4" spans="1:8" ht="59.25" customHeight="1">
      <c r="A4" s="44" t="s">
        <v>121</v>
      </c>
      <c r="B4" s="78" t="s">
        <v>477</v>
      </c>
      <c r="C4" s="78" t="s">
        <v>472</v>
      </c>
      <c r="D4" s="78" t="s">
        <v>473</v>
      </c>
      <c r="E4" s="78" t="s">
        <v>474</v>
      </c>
      <c r="F4" s="78" t="s">
        <v>483</v>
      </c>
      <c r="G4" s="78" t="s">
        <v>475</v>
      </c>
      <c r="H4" s="78" t="s">
        <v>476</v>
      </c>
    </row>
    <row r="5" spans="1:14" ht="15.6">
      <c r="A5" s="29" t="s">
        <v>122</v>
      </c>
      <c r="B5" s="79">
        <f>30886530+2049703</f>
        <v>32936233</v>
      </c>
      <c r="C5" s="79">
        <v>39259130</v>
      </c>
      <c r="D5" s="79">
        <v>42299726.85000001</v>
      </c>
      <c r="E5" s="79">
        <v>42299726.85000001</v>
      </c>
      <c r="F5" s="79">
        <v>42299726.85000001</v>
      </c>
      <c r="G5" s="79">
        <f>F25</f>
        <v>38345280.850000024</v>
      </c>
      <c r="H5" s="79">
        <f>G25</f>
        <v>35080242.78858405</v>
      </c>
      <c r="L5" s="151"/>
      <c r="M5" s="151"/>
      <c r="N5" s="151"/>
    </row>
    <row r="6" spans="1:14" ht="15.6">
      <c r="A6" s="31" t="s">
        <v>123</v>
      </c>
      <c r="B6" s="80"/>
      <c r="C6" s="80"/>
      <c r="D6" s="80"/>
      <c r="E6" s="80"/>
      <c r="F6" s="80"/>
      <c r="G6" s="80"/>
      <c r="H6" s="80"/>
      <c r="L6" s="151"/>
      <c r="M6" s="151"/>
      <c r="N6" s="151"/>
    </row>
    <row r="7" spans="1:11" ht="17.4">
      <c r="A7" s="33" t="s">
        <v>262</v>
      </c>
      <c r="B7" s="83">
        <v>25829798.37</v>
      </c>
      <c r="C7" s="83">
        <v>24927932</v>
      </c>
      <c r="D7" s="83">
        <v>24927932</v>
      </c>
      <c r="E7" s="83"/>
      <c r="F7" s="83">
        <v>24927932</v>
      </c>
      <c r="G7" s="83">
        <v>25925049.28</v>
      </c>
      <c r="H7" s="83">
        <v>26702800.7584</v>
      </c>
      <c r="I7" s="154"/>
      <c r="J7" s="161"/>
      <c r="K7" s="161"/>
    </row>
    <row r="8" spans="1:14" ht="15.6">
      <c r="A8" s="152" t="s">
        <v>357</v>
      </c>
      <c r="B8" s="85">
        <v>31971846.64</v>
      </c>
      <c r="C8" s="83">
        <v>27340000</v>
      </c>
      <c r="D8" s="83">
        <v>27340000</v>
      </c>
      <c r="E8" s="83"/>
      <c r="F8" s="83">
        <v>27340000</v>
      </c>
      <c r="G8" s="83">
        <v>27340000</v>
      </c>
      <c r="H8" s="83">
        <v>27340000</v>
      </c>
      <c r="J8" s="161"/>
      <c r="K8" s="161"/>
      <c r="L8"/>
      <c r="M8" s="148"/>
      <c r="N8" s="148"/>
    </row>
    <row r="9" spans="1:14" ht="17.4">
      <c r="A9" s="33" t="s">
        <v>352</v>
      </c>
      <c r="B9" s="85">
        <v>37646921.550000004</v>
      </c>
      <c r="C9" s="83">
        <v>50403468</v>
      </c>
      <c r="D9" s="81">
        <v>50403468</v>
      </c>
      <c r="E9" s="81">
        <v>1007417.77</v>
      </c>
      <c r="F9" s="81">
        <v>50403468</v>
      </c>
      <c r="G9" s="85">
        <v>50403468</v>
      </c>
      <c r="H9" s="156">
        <v>50403468</v>
      </c>
      <c r="I9" s="154"/>
      <c r="J9" s="161"/>
      <c r="K9" s="161"/>
      <c r="L9"/>
      <c r="M9" s="151"/>
      <c r="N9" s="151"/>
    </row>
    <row r="10" spans="1:14" ht="15.6">
      <c r="A10" s="33" t="s">
        <v>354</v>
      </c>
      <c r="B10" s="85">
        <v>1011844.78</v>
      </c>
      <c r="C10" s="83">
        <v>1863390</v>
      </c>
      <c r="D10" s="83">
        <v>1863390</v>
      </c>
      <c r="E10" s="83"/>
      <c r="F10" s="83">
        <v>1863390</v>
      </c>
      <c r="G10" s="83">
        <v>1863390</v>
      </c>
      <c r="H10" s="83">
        <v>1863390</v>
      </c>
      <c r="I10" s="155"/>
      <c r="J10" s="161"/>
      <c r="K10" s="161"/>
      <c r="L10"/>
      <c r="M10" s="151"/>
      <c r="N10" s="151"/>
    </row>
    <row r="11" spans="1:16" ht="15.6">
      <c r="A11" s="33" t="s">
        <v>355</v>
      </c>
      <c r="B11" s="85">
        <v>26780869.56</v>
      </c>
      <c r="C11" s="83">
        <v>68928944</v>
      </c>
      <c r="D11" s="83">
        <v>68928944</v>
      </c>
      <c r="E11" s="83">
        <v>165833.9</v>
      </c>
      <c r="F11" s="83">
        <v>71802743</v>
      </c>
      <c r="G11" s="83">
        <v>78928944</v>
      </c>
      <c r="H11" s="83">
        <v>72763944</v>
      </c>
      <c r="I11" s="94"/>
      <c r="J11" s="163"/>
      <c r="K11" s="163"/>
      <c r="L11"/>
      <c r="M11"/>
      <c r="N11"/>
      <c r="O11"/>
      <c r="P11"/>
    </row>
    <row r="12" spans="1:16" ht="15.6">
      <c r="A12" s="35" t="s">
        <v>126</v>
      </c>
      <c r="B12" s="84">
        <f>SUM(B7:B11)</f>
        <v>123241280.9</v>
      </c>
      <c r="C12" s="84">
        <f>SUM(C7:C11)</f>
        <v>173463734</v>
      </c>
      <c r="D12" s="84">
        <f aca="true" t="shared" si="0" ref="D12:E12">SUM(D7:D11)</f>
        <v>173463734</v>
      </c>
      <c r="E12" s="84">
        <f t="shared" si="0"/>
        <v>1173251.67</v>
      </c>
      <c r="F12" s="84">
        <f>SUM(F7:F11)</f>
        <v>176337533</v>
      </c>
      <c r="G12" s="84">
        <f>SUM(G7:G11)</f>
        <v>184460851.28</v>
      </c>
      <c r="H12" s="86">
        <f>SUM(H7:H11)</f>
        <v>179073602.7584</v>
      </c>
      <c r="I12" s="94"/>
      <c r="J12" s="163"/>
      <c r="K12" s="163"/>
      <c r="L12" s="99"/>
      <c r="M12"/>
      <c r="N12"/>
      <c r="O12"/>
      <c r="P12"/>
    </row>
    <row r="13" spans="1:16" ht="15.6">
      <c r="A13" s="31" t="s">
        <v>139</v>
      </c>
      <c r="B13" s="80"/>
      <c r="C13" s="80"/>
      <c r="D13" s="80"/>
      <c r="E13" s="80"/>
      <c r="F13" s="80"/>
      <c r="G13" s="80"/>
      <c r="H13" s="80"/>
      <c r="I13" s="94"/>
      <c r="J13" s="163"/>
      <c r="K13" s="163"/>
      <c r="L13"/>
      <c r="M13"/>
      <c r="N13"/>
      <c r="O13"/>
      <c r="P13"/>
    </row>
    <row r="14" spans="1:16" ht="15.6">
      <c r="A14" s="33" t="s">
        <v>356</v>
      </c>
      <c r="B14" s="83">
        <v>-6629881.279999999</v>
      </c>
      <c r="C14" s="83">
        <v>-8668674</v>
      </c>
      <c r="D14" s="83">
        <v>-8668674</v>
      </c>
      <c r="E14" s="83">
        <v>-285507.10000000003</v>
      </c>
      <c r="F14" s="83">
        <v>-8768674</v>
      </c>
      <c r="G14" s="83">
        <v>-8632523.984416</v>
      </c>
      <c r="H14" s="83">
        <v>-9140461.695659038</v>
      </c>
      <c r="I14" s="94"/>
      <c r="J14" s="163"/>
      <c r="K14" s="163"/>
      <c r="L14"/>
      <c r="M14"/>
      <c r="N14"/>
      <c r="O14"/>
      <c r="P14"/>
    </row>
    <row r="15" spans="1:16" ht="15.6">
      <c r="A15" s="33" t="s">
        <v>120</v>
      </c>
      <c r="B15" s="83">
        <v>-345887.68000000005</v>
      </c>
      <c r="C15" s="83">
        <v>-62726</v>
      </c>
      <c r="D15" s="83">
        <v>-62726</v>
      </c>
      <c r="E15" s="83">
        <v>-21703.860000000004</v>
      </c>
      <c r="F15" s="83">
        <v>-262726</v>
      </c>
      <c r="G15" s="83">
        <v>-277964.108</v>
      </c>
      <c r="H15" s="83">
        <v>-295197.88269600004</v>
      </c>
      <c r="I15" s="94"/>
      <c r="J15" s="163"/>
      <c r="K15" s="163"/>
      <c r="L15"/>
      <c r="M15"/>
      <c r="N15"/>
      <c r="O15"/>
      <c r="P15"/>
    </row>
    <row r="16" spans="1:16" ht="15.6">
      <c r="A16" s="33" t="s">
        <v>259</v>
      </c>
      <c r="B16" s="83">
        <v>-103096823.22</v>
      </c>
      <c r="C16" s="83">
        <v>-162165666</v>
      </c>
      <c r="D16" s="83">
        <v>-162165666</v>
      </c>
      <c r="E16" s="83">
        <v>-1532842.5</v>
      </c>
      <c r="F16" s="83">
        <v>-167739465</v>
      </c>
      <c r="G16" s="83">
        <v>-172165666</v>
      </c>
      <c r="H16" s="83">
        <v>-159700666</v>
      </c>
      <c r="I16" s="94"/>
      <c r="J16" s="163"/>
      <c r="K16" s="163"/>
      <c r="L16"/>
      <c r="M16"/>
      <c r="N16"/>
      <c r="O16"/>
      <c r="P16"/>
    </row>
    <row r="17" spans="1:16" ht="15.6">
      <c r="A17" s="33" t="s">
        <v>353</v>
      </c>
      <c r="B17" s="85">
        <v>-3805194.87</v>
      </c>
      <c r="C17" s="85">
        <v>-4696081</v>
      </c>
      <c r="D17" s="81">
        <v>-4696081</v>
      </c>
      <c r="E17" s="81">
        <v>-93333.81</v>
      </c>
      <c r="F17" s="81">
        <v>-4696081</v>
      </c>
      <c r="G17" s="85">
        <v>-5085855.723</v>
      </c>
      <c r="H17" s="156">
        <v>-5563926.1609620005</v>
      </c>
      <c r="I17"/>
      <c r="J17" s="161"/>
      <c r="K17" s="161"/>
      <c r="L17"/>
      <c r="M17"/>
      <c r="N17"/>
      <c r="O17"/>
      <c r="P17"/>
    </row>
    <row r="18" spans="1:16" ht="15.6">
      <c r="A18" s="33" t="s">
        <v>351</v>
      </c>
      <c r="B18" s="82">
        <v>0</v>
      </c>
      <c r="C18" s="82">
        <v>-1478147</v>
      </c>
      <c r="D18" s="83">
        <v>-1478147</v>
      </c>
      <c r="E18" s="83"/>
      <c r="F18" s="83">
        <v>-1478147</v>
      </c>
      <c r="G18" s="82">
        <v>-1563879.526</v>
      </c>
      <c r="H18" s="82">
        <v>-1660840.056612</v>
      </c>
      <c r="I18"/>
      <c r="J18" s="161"/>
      <c r="K18" s="161"/>
      <c r="L18"/>
      <c r="M18"/>
      <c r="N18"/>
      <c r="O18"/>
      <c r="P18"/>
    </row>
    <row r="19" spans="1:16" s="94" customFormat="1" ht="20.25" customHeight="1">
      <c r="A19" s="33" t="s">
        <v>456</v>
      </c>
      <c r="B19" s="83">
        <v>0</v>
      </c>
      <c r="C19" s="83">
        <v>0</v>
      </c>
      <c r="D19" s="83">
        <v>0</v>
      </c>
      <c r="E19" s="83"/>
      <c r="F19" s="83">
        <v>0</v>
      </c>
      <c r="G19" s="83">
        <v>0</v>
      </c>
      <c r="H19" s="83">
        <v>-6300000</v>
      </c>
      <c r="I19"/>
      <c r="J19" s="161"/>
      <c r="K19" s="161"/>
      <c r="L19"/>
      <c r="M19"/>
      <c r="N19"/>
      <c r="O19"/>
      <c r="P19"/>
    </row>
    <row r="20" spans="1:16" ht="20.25" customHeight="1">
      <c r="A20" s="35" t="s">
        <v>127</v>
      </c>
      <c r="B20" s="86">
        <f aca="true" t="shared" si="1" ref="B20:H20">SUM(B14:B19)</f>
        <v>-113877787.05</v>
      </c>
      <c r="C20" s="86">
        <f t="shared" si="1"/>
        <v>-177071294</v>
      </c>
      <c r="D20" s="86">
        <f t="shared" si="1"/>
        <v>-177071294</v>
      </c>
      <c r="E20" s="86">
        <f t="shared" si="1"/>
        <v>-1933387.27</v>
      </c>
      <c r="F20" s="86">
        <f t="shared" si="1"/>
        <v>-182945093</v>
      </c>
      <c r="G20" s="86">
        <f t="shared" si="1"/>
        <v>-187725889.34141597</v>
      </c>
      <c r="H20" s="86">
        <f t="shared" si="1"/>
        <v>-182661091.79592907</v>
      </c>
      <c r="I20"/>
      <c r="J20" s="161"/>
      <c r="K20" s="161"/>
      <c r="L20" s="99"/>
      <c r="M20"/>
      <c r="N20"/>
      <c r="O20"/>
      <c r="P20"/>
    </row>
    <row r="21" spans="1:16" ht="17.4">
      <c r="A21" s="39" t="s">
        <v>140</v>
      </c>
      <c r="B21" s="149"/>
      <c r="C21" s="149"/>
      <c r="D21" s="149"/>
      <c r="E21" s="149"/>
      <c r="F21" s="149"/>
      <c r="G21" s="149"/>
      <c r="H21" s="149"/>
      <c r="I21"/>
      <c r="J21"/>
      <c r="K21"/>
      <c r="M21"/>
      <c r="N21"/>
      <c r="O21"/>
      <c r="P21"/>
    </row>
    <row r="22" spans="1:8" ht="15.6">
      <c r="A22" s="31" t="s">
        <v>128</v>
      </c>
      <c r="B22" s="82"/>
      <c r="C22" s="82"/>
      <c r="D22" s="82"/>
      <c r="E22" s="82"/>
      <c r="F22" s="82"/>
      <c r="G22" s="82"/>
      <c r="H22" s="82"/>
    </row>
    <row r="23" spans="1:8" s="94" customFormat="1" ht="15.6">
      <c r="A23" s="62" t="s">
        <v>358</v>
      </c>
      <c r="B23" s="83"/>
      <c r="C23" s="83">
        <v>2656418</v>
      </c>
      <c r="D23" s="83">
        <v>2653114</v>
      </c>
      <c r="E23" s="83"/>
      <c r="F23" s="83">
        <f>D23</f>
        <v>2653114</v>
      </c>
      <c r="G23" s="83">
        <f>ABS(SUM(G19:G19))</f>
        <v>0</v>
      </c>
      <c r="H23" s="83">
        <v>0</v>
      </c>
    </row>
    <row r="24" spans="1:8" ht="15.6">
      <c r="A24" s="31" t="s">
        <v>141</v>
      </c>
      <c r="B24" s="86">
        <f aca="true" t="shared" si="2" ref="B24:H24">SUM(B23:B23)</f>
        <v>0</v>
      </c>
      <c r="C24" s="86">
        <f t="shared" si="2"/>
        <v>2656418</v>
      </c>
      <c r="D24" s="86">
        <f t="shared" si="2"/>
        <v>2653114</v>
      </c>
      <c r="E24" s="86">
        <f t="shared" si="2"/>
        <v>0</v>
      </c>
      <c r="F24" s="86">
        <f t="shared" si="2"/>
        <v>2653114</v>
      </c>
      <c r="G24" s="86">
        <f t="shared" si="2"/>
        <v>0</v>
      </c>
      <c r="H24" s="86">
        <f t="shared" si="2"/>
        <v>0</v>
      </c>
    </row>
    <row r="25" spans="1:8" ht="15.6">
      <c r="A25" s="39" t="s">
        <v>129</v>
      </c>
      <c r="B25" s="87">
        <f>SUM(B5,B12,B20,B24)</f>
        <v>42299726.85000001</v>
      </c>
      <c r="C25" s="87">
        <f aca="true" t="shared" si="3" ref="C25:D25">SUM(C5,C12,C20,C24)</f>
        <v>38307988</v>
      </c>
      <c r="D25" s="87">
        <f t="shared" si="3"/>
        <v>41345280.850000024</v>
      </c>
      <c r="E25" s="87">
        <f>SUM(E5,E12,E20,E24)</f>
        <v>41539591.25000001</v>
      </c>
      <c r="F25" s="87">
        <f>SUM(F5,F12,F20,F24)</f>
        <v>38345280.850000024</v>
      </c>
      <c r="G25" s="87">
        <f>SUM(G5,G12,G20,G24)</f>
        <v>35080242.78858405</v>
      </c>
      <c r="H25" s="87">
        <f>SUM(H5,H12,H20,H24)</f>
        <v>31492753.751054972</v>
      </c>
    </row>
    <row r="26" spans="1:9" ht="15.6">
      <c r="A26" s="31" t="s">
        <v>130</v>
      </c>
      <c r="B26" s="82"/>
      <c r="C26" s="82"/>
      <c r="D26" s="82"/>
      <c r="E26" s="82"/>
      <c r="F26" s="82"/>
      <c r="G26" s="82"/>
      <c r="H26" s="82"/>
      <c r="I26" s="153"/>
    </row>
    <row r="27" spans="1:8" s="94" customFormat="1" ht="17.4">
      <c r="A27" s="33" t="s">
        <v>471</v>
      </c>
      <c r="B27" s="83">
        <v>-40497761.26333334</v>
      </c>
      <c r="C27" s="83">
        <v>-34246969.833333336</v>
      </c>
      <c r="D27" s="83">
        <v>-37284262.68333336</v>
      </c>
      <c r="E27" s="83">
        <v>-41539591.25000001</v>
      </c>
      <c r="F27" s="83">
        <v>-34284262.68333336</v>
      </c>
      <c r="G27" s="83">
        <v>-30575283.149358388</v>
      </c>
      <c r="H27" s="83">
        <v>-27198827.34289126</v>
      </c>
    </row>
    <row r="28" spans="1:8" s="94" customFormat="1" ht="17.4">
      <c r="A28" s="33" t="s">
        <v>481</v>
      </c>
      <c r="B28" s="83">
        <v>-1801965.5866666662</v>
      </c>
      <c r="C28" s="83">
        <v>-4061018.1666666665</v>
      </c>
      <c r="D28" s="83">
        <v>-4061018.1666666665</v>
      </c>
      <c r="E28" s="83"/>
      <c r="F28" s="83">
        <v>-4061018.1666666665</v>
      </c>
      <c r="G28" s="83">
        <v>-4504959.6392256655</v>
      </c>
      <c r="H28" s="83">
        <v>-4293926.408163711</v>
      </c>
    </row>
    <row r="29" spans="1:8" ht="15.6">
      <c r="A29" s="31" t="s">
        <v>131</v>
      </c>
      <c r="B29" s="89">
        <f aca="true" t="shared" si="4" ref="B29:H29">SUM(B27:B28)</f>
        <v>-42299726.85000001</v>
      </c>
      <c r="C29" s="89">
        <f t="shared" si="4"/>
        <v>-38307988</v>
      </c>
      <c r="D29" s="89">
        <f t="shared" si="4"/>
        <v>-41345280.850000024</v>
      </c>
      <c r="E29" s="89">
        <f t="shared" si="4"/>
        <v>-41539591.25000001</v>
      </c>
      <c r="F29" s="89">
        <f t="shared" si="4"/>
        <v>-38345280.850000024</v>
      </c>
      <c r="G29" s="89">
        <f t="shared" si="4"/>
        <v>-35080242.78858405</v>
      </c>
      <c r="H29" s="89">
        <f t="shared" si="4"/>
        <v>-31492753.751054972</v>
      </c>
    </row>
    <row r="30" spans="1:8" s="94" customFormat="1" ht="15.6">
      <c r="A30" s="41" t="s">
        <v>142</v>
      </c>
      <c r="B30" s="82">
        <v>0</v>
      </c>
      <c r="C30" s="82">
        <v>0</v>
      </c>
      <c r="D30" s="82"/>
      <c r="E30" s="82"/>
      <c r="F30" s="82"/>
      <c r="G30" s="82">
        <v>0</v>
      </c>
      <c r="H30" s="82">
        <v>0</v>
      </c>
    </row>
    <row r="31" spans="1:8" ht="15.6">
      <c r="A31" s="35"/>
      <c r="B31" s="150"/>
      <c r="C31" s="150"/>
      <c r="D31" s="150"/>
      <c r="E31" s="150"/>
      <c r="F31" s="150"/>
      <c r="G31" s="150"/>
      <c r="H31" s="150"/>
    </row>
    <row r="32" spans="1:8" ht="15.6">
      <c r="A32" s="39" t="s">
        <v>132</v>
      </c>
      <c r="B32" s="157">
        <f aca="true" t="shared" si="5" ref="B32:H32">ROUND(B25+B29+B30,0)</f>
        <v>0</v>
      </c>
      <c r="C32" s="158">
        <f t="shared" si="5"/>
        <v>0</v>
      </c>
      <c r="D32" s="158">
        <f t="shared" si="5"/>
        <v>0</v>
      </c>
      <c r="E32" s="158">
        <f t="shared" si="5"/>
        <v>0</v>
      </c>
      <c r="F32" s="158">
        <f t="shared" si="5"/>
        <v>0</v>
      </c>
      <c r="G32" s="158">
        <f t="shared" si="5"/>
        <v>0</v>
      </c>
      <c r="H32" s="158">
        <f t="shared" si="5"/>
        <v>0</v>
      </c>
    </row>
    <row r="33" spans="1:8" ht="14.4">
      <c r="A33" s="43"/>
      <c r="B33" s="162"/>
      <c r="C33" s="162"/>
      <c r="D33" s="162"/>
      <c r="E33" s="162"/>
      <c r="F33" s="162"/>
      <c r="G33" s="162"/>
      <c r="H33" s="162"/>
    </row>
    <row r="34" spans="1:8" ht="15.6">
      <c r="A34" s="5" t="s">
        <v>266</v>
      </c>
      <c r="B34" s="6"/>
      <c r="C34" s="6"/>
      <c r="D34" s="6"/>
      <c r="E34" s="6"/>
      <c r="F34" s="6"/>
      <c r="G34" s="6"/>
      <c r="H34" s="6"/>
    </row>
    <row r="35" spans="1:8" s="94" customFormat="1" ht="33" customHeight="1">
      <c r="A35" s="164" t="s">
        <v>479</v>
      </c>
      <c r="B35" s="164"/>
      <c r="C35" s="164"/>
      <c r="D35" s="164"/>
      <c r="E35" s="164"/>
      <c r="F35" s="164"/>
      <c r="G35" s="164"/>
      <c r="H35" s="164"/>
    </row>
    <row r="36" spans="1:8" s="94" customFormat="1" ht="16.2">
      <c r="A36" s="22" t="s">
        <v>478</v>
      </c>
      <c r="B36" s="159"/>
      <c r="C36" s="159"/>
      <c r="D36" s="159"/>
      <c r="E36" s="159"/>
      <c r="F36" s="159"/>
      <c r="G36" s="159"/>
      <c r="H36" s="159"/>
    </row>
    <row r="37" spans="1:8" s="94" customFormat="1" ht="16.2">
      <c r="A37" s="22" t="s">
        <v>482</v>
      </c>
      <c r="B37" s="159"/>
      <c r="C37" s="159"/>
      <c r="D37" s="159"/>
      <c r="E37" s="159"/>
      <c r="F37" s="159"/>
      <c r="G37" s="159"/>
      <c r="H37" s="159"/>
    </row>
    <row r="38" spans="1:8" s="94" customFormat="1" ht="16.2">
      <c r="A38" s="22" t="s">
        <v>484</v>
      </c>
      <c r="B38" s="159"/>
      <c r="C38" s="159"/>
      <c r="D38" s="159"/>
      <c r="E38" s="159"/>
      <c r="F38" s="159"/>
      <c r="G38" s="159"/>
      <c r="H38" s="159"/>
    </row>
    <row r="39" spans="1:8" ht="21" customHeight="1">
      <c r="A39" s="164" t="s">
        <v>480</v>
      </c>
      <c r="B39" s="164"/>
      <c r="C39" s="164"/>
      <c r="D39" s="164"/>
      <c r="E39" s="164"/>
      <c r="F39" s="164"/>
      <c r="G39" s="164"/>
      <c r="H39" s="164"/>
    </row>
    <row r="40" spans="1:8" ht="33" customHeight="1">
      <c r="A40" s="164" t="s">
        <v>469</v>
      </c>
      <c r="B40" s="164"/>
      <c r="C40" s="164"/>
      <c r="D40" s="164"/>
      <c r="E40" s="164"/>
      <c r="F40" s="164"/>
      <c r="G40" s="164"/>
      <c r="H40" s="164"/>
    </row>
    <row r="41" spans="1:8" ht="32.25" customHeight="1">
      <c r="A41" s="164" t="s">
        <v>267</v>
      </c>
      <c r="B41" s="164"/>
      <c r="C41" s="164"/>
      <c r="D41" s="164"/>
      <c r="E41" s="164"/>
      <c r="F41" s="164"/>
      <c r="G41" s="164"/>
      <c r="H41" s="164"/>
    </row>
    <row r="42" spans="1:8" ht="66.75" customHeight="1">
      <c r="A42" s="165" t="s">
        <v>457</v>
      </c>
      <c r="B42" s="165"/>
      <c r="C42" s="165"/>
      <c r="D42" s="165"/>
      <c r="E42" s="165"/>
      <c r="F42" s="165"/>
      <c r="G42" s="165"/>
      <c r="H42" s="165"/>
    </row>
    <row r="43" spans="1:8" s="147" customFormat="1" ht="22.5" customHeight="1">
      <c r="A43" s="77" t="s">
        <v>468</v>
      </c>
      <c r="B43" s="160"/>
      <c r="C43" s="160"/>
      <c r="D43" s="160"/>
      <c r="E43" s="160"/>
      <c r="F43" s="160"/>
      <c r="G43" s="160"/>
      <c r="H43" s="160"/>
    </row>
    <row r="46" spans="1:8" ht="15.6">
      <c r="A46" s="73"/>
      <c r="B46" s="74"/>
      <c r="C46" s="74"/>
      <c r="D46" s="74"/>
      <c r="E46" s="74"/>
      <c r="F46" s="74"/>
      <c r="G46" s="74"/>
      <c r="H46" s="74"/>
    </row>
    <row r="47" spans="1:8" ht="14.4">
      <c r="A47" s="67"/>
      <c r="B47" s="91"/>
      <c r="C47" s="72"/>
      <c r="D47" s="72"/>
      <c r="E47" s="72"/>
      <c r="F47" s="72"/>
      <c r="G47" s="72"/>
      <c r="H47" s="72"/>
    </row>
    <row r="48" spans="1:8" ht="14.4">
      <c r="A48" s="67"/>
      <c r="B48" s="91"/>
      <c r="C48" s="72"/>
      <c r="D48" s="72"/>
      <c r="E48" s="72"/>
      <c r="F48" s="72"/>
      <c r="G48" s="72"/>
      <c r="H48" s="72"/>
    </row>
    <row r="49" spans="1:8" ht="16.2">
      <c r="A49" s="67"/>
      <c r="B49" s="76"/>
      <c r="C49" s="46"/>
      <c r="D49" s="46"/>
      <c r="E49" s="46"/>
      <c r="F49" s="46"/>
      <c r="G49" s="46"/>
      <c r="H49" s="46"/>
    </row>
    <row r="50" spans="1:8" ht="16.2">
      <c r="A50" s="68"/>
      <c r="B50" s="76"/>
      <c r="C50" s="46"/>
      <c r="D50" s="46"/>
      <c r="E50" s="46"/>
      <c r="F50" s="46"/>
      <c r="G50" s="46"/>
      <c r="H50" s="46"/>
    </row>
    <row r="51" spans="1:8" ht="14.4">
      <c r="A51" s="166"/>
      <c r="B51" s="166"/>
      <c r="C51" s="166"/>
      <c r="D51" s="166"/>
      <c r="E51" s="166"/>
      <c r="F51" s="166"/>
      <c r="G51" s="166"/>
      <c r="H51" s="166"/>
    </row>
    <row r="52" spans="1:8" ht="16.2">
      <c r="A52" s="167"/>
      <c r="B52" s="168"/>
      <c r="C52" s="168"/>
      <c r="D52" s="168"/>
      <c r="E52" s="168"/>
      <c r="F52" s="168"/>
      <c r="G52" s="168"/>
      <c r="H52" s="168"/>
    </row>
    <row r="53" spans="1:8" ht="16.2">
      <c r="A53" s="77"/>
      <c r="B53" s="76"/>
      <c r="C53" s="46"/>
      <c r="D53" s="46"/>
      <c r="E53" s="46"/>
      <c r="F53" s="46"/>
      <c r="G53" s="46"/>
      <c r="H53" s="46"/>
    </row>
    <row r="54" spans="1:8" ht="14.4">
      <c r="A54" s="169"/>
      <c r="B54" s="169"/>
      <c r="C54" s="169"/>
      <c r="D54" s="169"/>
      <c r="E54" s="169"/>
      <c r="F54" s="169"/>
      <c r="G54" s="169"/>
      <c r="H54" s="169"/>
    </row>
  </sheetData>
  <mergeCells count="10">
    <mergeCell ref="A40:H40"/>
    <mergeCell ref="A1:H1"/>
    <mergeCell ref="A2:H2"/>
    <mergeCell ref="A39:H39"/>
    <mergeCell ref="A35:H35"/>
    <mergeCell ref="A41:H41"/>
    <mergeCell ref="A42:H42"/>
    <mergeCell ref="A51:H51"/>
    <mergeCell ref="A52:H52"/>
    <mergeCell ref="A54:H54"/>
  </mergeCells>
  <printOptions/>
  <pageMargins left="0.25" right="0.25" top="0.25" bottom="0.25" header="0.3" footer="0.3"/>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6"/>
  <sheetViews>
    <sheetView workbookViewId="0" topLeftCell="A1">
      <selection activeCell="G180" sqref="G180:G181"/>
    </sheetView>
  </sheetViews>
  <sheetFormatPr defaultColWidth="9.140625" defaultRowHeight="12.75"/>
  <cols>
    <col min="1" max="1" width="16.8515625" style="0" customWidth="1"/>
    <col min="2" max="2" width="34.28125" style="0" customWidth="1"/>
    <col min="3" max="3" width="15.7109375" style="109" bestFit="1" customWidth="1"/>
    <col min="4" max="4" width="14.57421875" style="109" hidden="1" customWidth="1"/>
    <col min="5" max="5" width="14.57421875" style="109" bestFit="1" customWidth="1"/>
    <col min="6" max="7" width="15.7109375" style="0" bestFit="1" customWidth="1"/>
    <col min="8" max="8" width="21.28125" style="0" customWidth="1"/>
    <col min="9" max="9" width="17.8515625" style="0" customWidth="1"/>
  </cols>
  <sheetData>
    <row r="1" spans="1:2" ht="12.75">
      <c r="A1" s="3" t="s">
        <v>360</v>
      </c>
      <c r="B1" s="121" t="s">
        <v>349</v>
      </c>
    </row>
    <row r="3" spans="1:3" ht="12.75">
      <c r="A3" s="3" t="s">
        <v>439</v>
      </c>
      <c r="C3" s="128" t="s">
        <v>276</v>
      </c>
    </row>
    <row r="4" spans="1:7" ht="12.75">
      <c r="A4" s="3" t="s">
        <v>0</v>
      </c>
      <c r="B4" s="3" t="s">
        <v>144</v>
      </c>
      <c r="C4" s="109" t="s">
        <v>278</v>
      </c>
      <c r="D4" s="109" t="s">
        <v>258</v>
      </c>
      <c r="E4" s="135" t="s">
        <v>257</v>
      </c>
      <c r="F4" s="144" t="s">
        <v>450</v>
      </c>
      <c r="G4" s="113"/>
    </row>
    <row r="5" spans="1:7" ht="12.75">
      <c r="A5" s="121" t="s">
        <v>145</v>
      </c>
      <c r="B5" s="121" t="s">
        <v>146</v>
      </c>
      <c r="D5" s="109">
        <v>-874870</v>
      </c>
      <c r="E5" s="112">
        <v>-874870</v>
      </c>
      <c r="F5" s="111" t="s">
        <v>133</v>
      </c>
      <c r="G5" s="112">
        <f>+GETPIVOTDATA("Actuals",$A$3,"Account","30800","Account Description","BUDGETED FUND BALANCE")</f>
        <v>-874870</v>
      </c>
    </row>
    <row r="6" spans="1:5" ht="12.75">
      <c r="A6" s="121" t="s">
        <v>147</v>
      </c>
      <c r="B6" s="121" t="s">
        <v>148</v>
      </c>
      <c r="D6" s="109">
        <v>0</v>
      </c>
      <c r="E6" s="109">
        <v>0</v>
      </c>
    </row>
    <row r="7" spans="1:6" ht="12.75">
      <c r="A7" s="121" t="s">
        <v>149</v>
      </c>
      <c r="B7" s="121" t="s">
        <v>150</v>
      </c>
      <c r="D7" s="109">
        <v>-5036672.740000001</v>
      </c>
      <c r="E7" s="135">
        <v>-5036672.740000001</v>
      </c>
      <c r="F7" s="113"/>
    </row>
    <row r="8" spans="1:6" ht="12.75">
      <c r="A8" s="121" t="s">
        <v>151</v>
      </c>
      <c r="B8" s="121" t="s">
        <v>152</v>
      </c>
      <c r="D8" s="109">
        <v>-309580.67</v>
      </c>
      <c r="E8" s="135">
        <v>-309580.67</v>
      </c>
      <c r="F8" s="113"/>
    </row>
    <row r="9" spans="1:6" ht="12.75">
      <c r="A9" s="121" t="s">
        <v>153</v>
      </c>
      <c r="B9" s="121" t="s">
        <v>154</v>
      </c>
      <c r="D9" s="109">
        <v>-3276692.43</v>
      </c>
      <c r="E9" s="135">
        <v>-3276692.43</v>
      </c>
      <c r="F9" s="113"/>
    </row>
    <row r="10" spans="1:6" ht="12.75">
      <c r="A10" s="121" t="s">
        <v>155</v>
      </c>
      <c r="B10" s="121" t="s">
        <v>156</v>
      </c>
      <c r="D10" s="109">
        <v>-6744127.300000001</v>
      </c>
      <c r="E10" s="135">
        <v>-6744127.300000001</v>
      </c>
      <c r="F10" s="113"/>
    </row>
    <row r="11" spans="1:7" ht="12.75">
      <c r="A11" s="121" t="s">
        <v>157</v>
      </c>
      <c r="B11" s="121" t="s">
        <v>158</v>
      </c>
      <c r="D11" s="109">
        <v>-1495135.85</v>
      </c>
      <c r="E11" s="112">
        <v>-1495135.85</v>
      </c>
      <c r="F11" s="111" t="s">
        <v>124</v>
      </c>
      <c r="G11" s="131">
        <f>SUM(E7:E11)</f>
        <v>-16862208.990000002</v>
      </c>
    </row>
    <row r="12" spans="1:7" ht="12.75">
      <c r="A12" s="121" t="s">
        <v>159</v>
      </c>
      <c r="B12" s="121" t="s">
        <v>160</v>
      </c>
      <c r="D12" s="109">
        <v>-176612.23</v>
      </c>
      <c r="E12" s="110">
        <v>-176612.23</v>
      </c>
      <c r="F12" s="137" t="s">
        <v>260</v>
      </c>
      <c r="G12" s="110">
        <f>+GETPIVOTDATA("Actuals",$A$3,"Account","33386","Account Description","SUPPORT HOUSING PROGRAM")</f>
        <v>-176612.23</v>
      </c>
    </row>
    <row r="13" spans="1:7" ht="12.75">
      <c r="A13" s="121" t="s">
        <v>161</v>
      </c>
      <c r="B13" s="121" t="s">
        <v>162</v>
      </c>
      <c r="D13" s="109">
        <v>-5292971.549999999</v>
      </c>
      <c r="E13" s="138">
        <v>-5292971.549999999</v>
      </c>
      <c r="F13" s="122"/>
      <c r="G13" s="122"/>
    </row>
    <row r="14" spans="1:7" ht="12.75">
      <c r="A14" s="121" t="s">
        <v>163</v>
      </c>
      <c r="B14" s="121" t="s">
        <v>164</v>
      </c>
      <c r="D14" s="109">
        <v>-11400427.229999999</v>
      </c>
      <c r="E14" s="112">
        <v>-11400427.229999999</v>
      </c>
      <c r="F14" s="111" t="s">
        <v>125</v>
      </c>
      <c r="G14" s="131">
        <f>SUM(E13:E14)</f>
        <v>-16693398.779999997</v>
      </c>
    </row>
    <row r="15" spans="1:7" ht="12.75">
      <c r="A15" s="121" t="s">
        <v>169</v>
      </c>
      <c r="B15" s="121" t="s">
        <v>170</v>
      </c>
      <c r="D15" s="109">
        <v>60000</v>
      </c>
      <c r="E15" s="138">
        <v>60000</v>
      </c>
      <c r="F15" s="122"/>
      <c r="G15" s="122"/>
    </row>
    <row r="16" spans="1:7" ht="12.75">
      <c r="A16" s="121" t="s">
        <v>171</v>
      </c>
      <c r="B16" s="121" t="s">
        <v>172</v>
      </c>
      <c r="D16" s="109">
        <v>0</v>
      </c>
      <c r="E16" s="135">
        <v>0</v>
      </c>
      <c r="F16" s="113"/>
      <c r="G16" s="113"/>
    </row>
    <row r="17" spans="1:7" ht="12.75">
      <c r="A17" s="121" t="s">
        <v>173</v>
      </c>
      <c r="B17" s="121" t="s">
        <v>174</v>
      </c>
      <c r="D17" s="109">
        <v>0</v>
      </c>
      <c r="E17" s="135">
        <v>0</v>
      </c>
      <c r="F17" s="113"/>
      <c r="G17" s="113"/>
    </row>
    <row r="18" spans="1:7" ht="12.75">
      <c r="A18" s="121" t="s">
        <v>175</v>
      </c>
      <c r="B18" s="121" t="s">
        <v>176</v>
      </c>
      <c r="D18" s="109">
        <v>0</v>
      </c>
      <c r="E18" s="135">
        <v>0</v>
      </c>
      <c r="F18" s="113"/>
      <c r="G18" s="113"/>
    </row>
    <row r="19" spans="1:7" ht="12.75">
      <c r="A19" s="121" t="s">
        <v>177</v>
      </c>
      <c r="B19" s="121" t="s">
        <v>178</v>
      </c>
      <c r="D19" s="109">
        <v>0</v>
      </c>
      <c r="E19" s="135">
        <v>0</v>
      </c>
      <c r="F19" s="113"/>
      <c r="G19" s="113"/>
    </row>
    <row r="20" spans="1:7" ht="12.75">
      <c r="A20" s="121" t="s">
        <v>179</v>
      </c>
      <c r="B20" s="121" t="s">
        <v>180</v>
      </c>
      <c r="D20" s="109">
        <v>-180651.67</v>
      </c>
      <c r="E20" s="135">
        <v>-180651.67</v>
      </c>
      <c r="F20" s="113"/>
      <c r="G20" s="113"/>
    </row>
    <row r="21" spans="1:7" ht="12.75">
      <c r="A21" s="121" t="s">
        <v>203</v>
      </c>
      <c r="B21" s="121" t="s">
        <v>204</v>
      </c>
      <c r="D21" s="109">
        <v>-235736.77000000002</v>
      </c>
      <c r="E21" s="135">
        <v>-235736.77000000002</v>
      </c>
      <c r="F21" s="113"/>
      <c r="G21" s="113"/>
    </row>
    <row r="22" spans="1:7" ht="12.75">
      <c r="A22" s="121" t="s">
        <v>205</v>
      </c>
      <c r="B22" s="121" t="s">
        <v>206</v>
      </c>
      <c r="D22" s="109">
        <v>3236.85</v>
      </c>
      <c r="E22" s="135">
        <v>3236.85</v>
      </c>
      <c r="F22" s="113"/>
      <c r="G22" s="113"/>
    </row>
    <row r="23" spans="1:7" ht="12.75">
      <c r="A23" s="121" t="s">
        <v>207</v>
      </c>
      <c r="B23" s="121" t="s">
        <v>208</v>
      </c>
      <c r="D23" s="109">
        <v>7432.58</v>
      </c>
      <c r="E23" s="135">
        <v>7432.58</v>
      </c>
      <c r="F23" s="113"/>
      <c r="G23" s="113"/>
    </row>
    <row r="24" spans="1:7" ht="12.75">
      <c r="A24" s="121" t="s">
        <v>209</v>
      </c>
      <c r="B24" s="121" t="s">
        <v>210</v>
      </c>
      <c r="D24" s="109">
        <v>2161.3300000000004</v>
      </c>
      <c r="E24" s="135">
        <v>2161.3300000000004</v>
      </c>
      <c r="F24" s="113"/>
      <c r="G24" s="113"/>
    </row>
    <row r="25" spans="1:7" ht="12.75">
      <c r="A25" s="121" t="s">
        <v>211</v>
      </c>
      <c r="B25" s="121" t="s">
        <v>212</v>
      </c>
      <c r="D25" s="109">
        <v>0</v>
      </c>
      <c r="E25" s="135">
        <v>0</v>
      </c>
      <c r="F25" s="113"/>
      <c r="G25" s="113"/>
    </row>
    <row r="26" spans="1:7" ht="12.75">
      <c r="A26" s="121" t="s">
        <v>213</v>
      </c>
      <c r="B26" s="121" t="s">
        <v>214</v>
      </c>
      <c r="D26" s="109">
        <v>39000</v>
      </c>
      <c r="E26" s="135">
        <v>39000</v>
      </c>
      <c r="F26" s="113"/>
      <c r="G26" s="113"/>
    </row>
    <row r="27" spans="1:7" ht="12.75">
      <c r="A27" s="121" t="s">
        <v>215</v>
      </c>
      <c r="B27" s="121" t="s">
        <v>216</v>
      </c>
      <c r="D27" s="109">
        <v>-8873.26</v>
      </c>
      <c r="E27" s="135">
        <v>-8873.26</v>
      </c>
      <c r="F27" s="113"/>
      <c r="G27" s="113"/>
    </row>
    <row r="28" spans="1:7" ht="12.75">
      <c r="A28" s="121" t="s">
        <v>217</v>
      </c>
      <c r="B28" s="121" t="s">
        <v>218</v>
      </c>
      <c r="D28" s="109">
        <v>-30131.61</v>
      </c>
      <c r="E28" s="135">
        <v>-30131.61</v>
      </c>
      <c r="F28" s="113"/>
      <c r="G28" s="113"/>
    </row>
    <row r="29" spans="1:7" ht="12.75">
      <c r="A29" s="121" t="s">
        <v>221</v>
      </c>
      <c r="B29" s="121" t="s">
        <v>222</v>
      </c>
      <c r="D29" s="109">
        <v>0</v>
      </c>
      <c r="E29" s="135">
        <v>0</v>
      </c>
      <c r="F29" s="113"/>
      <c r="G29" s="113"/>
    </row>
    <row r="30" spans="1:7" ht="12.75">
      <c r="A30" s="121" t="s">
        <v>223</v>
      </c>
      <c r="B30" s="121" t="s">
        <v>224</v>
      </c>
      <c r="D30" s="109">
        <v>0</v>
      </c>
      <c r="E30" s="135">
        <v>0</v>
      </c>
      <c r="F30" s="113"/>
      <c r="G30" s="113"/>
    </row>
    <row r="31" spans="1:7" ht="12.75">
      <c r="A31" s="121" t="s">
        <v>225</v>
      </c>
      <c r="B31" s="121" t="s">
        <v>226</v>
      </c>
      <c r="D31" s="109">
        <v>0</v>
      </c>
      <c r="E31" s="135">
        <v>0</v>
      </c>
      <c r="F31" s="113"/>
      <c r="G31" s="113"/>
    </row>
    <row r="32" spans="1:7" ht="12.75">
      <c r="A32" s="121" t="s">
        <v>227</v>
      </c>
      <c r="B32" s="121" t="s">
        <v>228</v>
      </c>
      <c r="D32" s="109">
        <v>0</v>
      </c>
      <c r="E32" s="135">
        <v>0</v>
      </c>
      <c r="F32" s="113"/>
      <c r="G32" s="113"/>
    </row>
    <row r="33" spans="1:7" ht="12.75">
      <c r="A33" s="121" t="s">
        <v>229</v>
      </c>
      <c r="B33" s="121" t="s">
        <v>230</v>
      </c>
      <c r="D33" s="109">
        <v>-469172.39</v>
      </c>
      <c r="E33" s="135">
        <v>-469172.39</v>
      </c>
      <c r="F33" s="113"/>
      <c r="G33" s="113"/>
    </row>
    <row r="34" spans="1:7" ht="12.75">
      <c r="A34" s="121" t="s">
        <v>239</v>
      </c>
      <c r="B34" s="121" t="s">
        <v>240</v>
      </c>
      <c r="D34" s="109">
        <v>-2501250</v>
      </c>
      <c r="E34" s="135">
        <v>-2501250</v>
      </c>
      <c r="F34" s="113"/>
      <c r="G34" s="113"/>
    </row>
    <row r="35" spans="1:7" ht="12.75">
      <c r="A35" s="121" t="s">
        <v>241</v>
      </c>
      <c r="B35" s="121" t="s">
        <v>242</v>
      </c>
      <c r="D35" s="109">
        <v>-2679545</v>
      </c>
      <c r="E35" s="135">
        <v>-2679545</v>
      </c>
      <c r="F35" s="113"/>
      <c r="G35" s="113"/>
    </row>
    <row r="36" spans="1:7" ht="12.75">
      <c r="A36" s="121" t="s">
        <v>243</v>
      </c>
      <c r="B36" s="121" t="s">
        <v>244</v>
      </c>
      <c r="D36" s="109">
        <v>0</v>
      </c>
      <c r="E36" s="135">
        <v>0</v>
      </c>
      <c r="F36" s="113"/>
      <c r="G36" s="113"/>
    </row>
    <row r="37" spans="1:7" ht="12.75">
      <c r="A37" s="121" t="s">
        <v>245</v>
      </c>
      <c r="B37" s="121" t="s">
        <v>246</v>
      </c>
      <c r="D37" s="109">
        <v>-80712.61</v>
      </c>
      <c r="E37" s="135">
        <v>-80712.61</v>
      </c>
      <c r="F37" s="113"/>
      <c r="G37" s="113"/>
    </row>
    <row r="38" spans="1:7" ht="12.75">
      <c r="A38" s="121" t="s">
        <v>165</v>
      </c>
      <c r="B38" s="121" t="s">
        <v>166</v>
      </c>
      <c r="D38" s="109">
        <v>0</v>
      </c>
      <c r="E38" s="135">
        <v>0</v>
      </c>
      <c r="F38" s="113"/>
      <c r="G38" s="113"/>
    </row>
    <row r="39" spans="1:7" ht="12.75">
      <c r="A39" s="121" t="s">
        <v>167</v>
      </c>
      <c r="B39" s="121" t="s">
        <v>168</v>
      </c>
      <c r="D39" s="109">
        <v>0</v>
      </c>
      <c r="E39" s="112">
        <v>0</v>
      </c>
      <c r="F39" s="111" t="s">
        <v>133</v>
      </c>
      <c r="G39" s="131">
        <f>SUM(E15:E39)</f>
        <v>-6074242.55</v>
      </c>
    </row>
    <row r="40" spans="1:7" ht="12.75">
      <c r="A40" s="121" t="s">
        <v>181</v>
      </c>
      <c r="B40" s="121" t="s">
        <v>182</v>
      </c>
      <c r="D40" s="109">
        <v>-1947869.54</v>
      </c>
      <c r="E40" s="138">
        <v>-1947869.54</v>
      </c>
      <c r="F40" s="122"/>
      <c r="G40" s="122"/>
    </row>
    <row r="41" spans="1:7" ht="12.75">
      <c r="A41" s="121" t="s">
        <v>183</v>
      </c>
      <c r="B41" s="121" t="s">
        <v>184</v>
      </c>
      <c r="D41" s="109">
        <v>-1971600.26</v>
      </c>
      <c r="E41" s="135">
        <v>-1971600.26</v>
      </c>
      <c r="F41" s="113"/>
      <c r="G41" s="113"/>
    </row>
    <row r="42" spans="1:7" ht="12.75">
      <c r="A42" s="121" t="s">
        <v>185</v>
      </c>
      <c r="B42" s="121" t="s">
        <v>186</v>
      </c>
      <c r="D42" s="109">
        <v>-2460457.54</v>
      </c>
      <c r="E42" s="135">
        <v>-2460457.54</v>
      </c>
      <c r="F42" s="113"/>
      <c r="G42" s="113"/>
    </row>
    <row r="43" spans="1:7" ht="12.75">
      <c r="A43" s="121" t="s">
        <v>187</v>
      </c>
      <c r="B43" s="121" t="s">
        <v>188</v>
      </c>
      <c r="D43" s="109">
        <v>-3943162.6</v>
      </c>
      <c r="E43" s="112">
        <v>-3943162.6</v>
      </c>
      <c r="F43" s="111" t="s">
        <v>442</v>
      </c>
      <c r="G43" s="131">
        <f>SUM(E40:E43)</f>
        <v>-10323089.94</v>
      </c>
    </row>
    <row r="44" spans="1:5" ht="12.75">
      <c r="A44" s="121" t="s">
        <v>189</v>
      </c>
      <c r="B44" s="121" t="s">
        <v>190</v>
      </c>
      <c r="D44" s="109">
        <v>0</v>
      </c>
      <c r="E44" s="109">
        <v>0</v>
      </c>
    </row>
    <row r="45" spans="1:5" ht="12.75">
      <c r="A45" s="121" t="s">
        <v>191</v>
      </c>
      <c r="B45" s="121" t="s">
        <v>192</v>
      </c>
      <c r="D45" s="109">
        <v>0</v>
      </c>
      <c r="E45" s="109">
        <v>0</v>
      </c>
    </row>
    <row r="46" spans="1:5" ht="12.75">
      <c r="A46" s="121" t="s">
        <v>193</v>
      </c>
      <c r="B46" s="121" t="s">
        <v>194</v>
      </c>
      <c r="D46" s="109">
        <v>0</v>
      </c>
      <c r="E46" s="109">
        <v>0</v>
      </c>
    </row>
    <row r="47" spans="1:5" ht="12.75">
      <c r="A47" s="121" t="s">
        <v>195</v>
      </c>
      <c r="B47" s="121" t="s">
        <v>196</v>
      </c>
      <c r="D47" s="109">
        <v>0</v>
      </c>
      <c r="E47" s="109">
        <v>0</v>
      </c>
    </row>
    <row r="48" spans="1:7" ht="12.75">
      <c r="A48" s="121" t="s">
        <v>197</v>
      </c>
      <c r="B48" s="121" t="s">
        <v>198</v>
      </c>
      <c r="D48" s="109">
        <v>0</v>
      </c>
      <c r="E48" s="109">
        <v>0</v>
      </c>
      <c r="F48" s="109"/>
      <c r="G48" s="109"/>
    </row>
    <row r="49" spans="1:7" ht="12.75">
      <c r="A49" s="121" t="s">
        <v>199</v>
      </c>
      <c r="B49" s="121" t="s">
        <v>200</v>
      </c>
      <c r="D49" s="109">
        <v>-170870.68</v>
      </c>
      <c r="E49" s="112">
        <v>-170870.68</v>
      </c>
      <c r="F49" s="111" t="s">
        <v>442</v>
      </c>
      <c r="G49" s="112">
        <f>+GETPIVOTDATA("Actuals",$A$3:$A$3,"Account","44197","Account Description","HOF ADMIN FEE 36 22 178")</f>
        <v>-170870.68</v>
      </c>
    </row>
    <row r="50" spans="1:5" ht="12.75">
      <c r="A50" s="121" t="s">
        <v>201</v>
      </c>
      <c r="B50" s="121" t="s">
        <v>202</v>
      </c>
      <c r="D50" s="109">
        <v>0</v>
      </c>
      <c r="E50" s="109">
        <v>0</v>
      </c>
    </row>
    <row r="51" spans="1:7" ht="12.75">
      <c r="A51" s="121" t="s">
        <v>231</v>
      </c>
      <c r="B51" s="121" t="s">
        <v>232</v>
      </c>
      <c r="D51" s="109">
        <v>1803.32</v>
      </c>
      <c r="E51" s="112">
        <v>1803.32</v>
      </c>
      <c r="F51" s="111" t="s">
        <v>133</v>
      </c>
      <c r="G51" s="112">
        <f>+GETPIVOTDATA("Actuals",$A$3,"Account","45119","Account Description","UNITED WAY")</f>
        <v>1803.32</v>
      </c>
    </row>
    <row r="52" spans="1:7" ht="12.75">
      <c r="A52" s="121" t="s">
        <v>233</v>
      </c>
      <c r="B52" s="121" t="s">
        <v>234</v>
      </c>
      <c r="D52" s="109">
        <v>-823793.6699999998</v>
      </c>
      <c r="E52" s="110">
        <v>-823793.6699999998</v>
      </c>
      <c r="F52" s="137" t="s">
        <v>441</v>
      </c>
      <c r="G52" s="110">
        <f>+GETPIVOTDATA("Actuals",$A$3,"Account","45143","Account Description","CDBG PROGRAM INCOME")</f>
        <v>-823793.6699999998</v>
      </c>
    </row>
    <row r="53" spans="1:7" ht="12.75">
      <c r="A53" s="121" t="s">
        <v>237</v>
      </c>
      <c r="B53" s="121" t="s">
        <v>238</v>
      </c>
      <c r="D53" s="109">
        <v>-1971665.05</v>
      </c>
      <c r="E53" s="110">
        <v>-1971665.05</v>
      </c>
      <c r="F53" s="111" t="s">
        <v>442</v>
      </c>
      <c r="G53" s="110">
        <f>+GETPIVOTDATA("Actuals",$A$3,"Account","45180","Account Description","HB2048 HMLSS HSING LOCAL PRTN")</f>
        <v>-1971665.05</v>
      </c>
    </row>
    <row r="54" spans="1:5" ht="12.75">
      <c r="A54" s="121" t="s">
        <v>247</v>
      </c>
      <c r="B54" s="121" t="s">
        <v>248</v>
      </c>
      <c r="D54" s="109">
        <v>0</v>
      </c>
      <c r="E54" s="109">
        <v>0</v>
      </c>
    </row>
    <row r="55" spans="1:7" ht="12.75">
      <c r="A55" s="121" t="s">
        <v>249</v>
      </c>
      <c r="B55" s="121" t="s">
        <v>250</v>
      </c>
      <c r="D55" s="109">
        <v>-725000</v>
      </c>
      <c r="E55" s="135">
        <v>-725000</v>
      </c>
      <c r="F55" s="113"/>
      <c r="G55" s="113"/>
    </row>
    <row r="56" spans="1:7" ht="12.75">
      <c r="A56" s="121" t="s">
        <v>251</v>
      </c>
      <c r="B56" s="121" t="s">
        <v>252</v>
      </c>
      <c r="D56" s="109">
        <v>-830000</v>
      </c>
      <c r="E56" s="135">
        <v>-830000</v>
      </c>
      <c r="F56" s="113"/>
      <c r="G56" s="113"/>
    </row>
    <row r="57" spans="1:9" ht="12.75">
      <c r="A57" s="121" t="s">
        <v>253</v>
      </c>
      <c r="B57" s="121" t="s">
        <v>254</v>
      </c>
      <c r="D57" s="109">
        <v>-229980</v>
      </c>
      <c r="E57" s="112">
        <v>-229980</v>
      </c>
      <c r="F57" s="111" t="s">
        <v>133</v>
      </c>
      <c r="G57" s="131">
        <f>SUM(E55:E57)</f>
        <v>-1784980</v>
      </c>
      <c r="H57" s="124">
        <f>SUM(G5:G57)</f>
        <v>-55753928.56999999</v>
      </c>
      <c r="I57" s="124"/>
    </row>
    <row r="58" spans="1:5" ht="12.75">
      <c r="A58" s="121" t="s">
        <v>255</v>
      </c>
      <c r="B58" s="121" t="s">
        <v>256</v>
      </c>
      <c r="D58" s="109">
        <v>0</v>
      </c>
      <c r="E58" s="109">
        <v>0</v>
      </c>
    </row>
    <row r="59" spans="1:7" ht="12.75">
      <c r="A59" s="121" t="s">
        <v>281</v>
      </c>
      <c r="B59" s="121" t="s">
        <v>11</v>
      </c>
      <c r="C59" s="109">
        <v>2264150.54</v>
      </c>
      <c r="E59" s="135">
        <v>2264150.54</v>
      </c>
      <c r="F59" s="113"/>
      <c r="G59" s="113"/>
    </row>
    <row r="60" spans="1:7" ht="12.75">
      <c r="A60" s="121" t="s">
        <v>371</v>
      </c>
      <c r="B60" s="121" t="s">
        <v>372</v>
      </c>
      <c r="C60" s="109">
        <v>0</v>
      </c>
      <c r="E60" s="135">
        <v>0</v>
      </c>
      <c r="F60" s="113"/>
      <c r="G60" s="113"/>
    </row>
    <row r="61" spans="1:7" ht="12.75">
      <c r="A61" s="121" t="s">
        <v>363</v>
      </c>
      <c r="B61" s="121" t="s">
        <v>364</v>
      </c>
      <c r="C61" s="109">
        <v>0</v>
      </c>
      <c r="E61" s="135">
        <v>0</v>
      </c>
      <c r="F61" s="113"/>
      <c r="G61" s="113"/>
    </row>
    <row r="62" spans="1:7" ht="12.75">
      <c r="A62" s="121" t="s">
        <v>277</v>
      </c>
      <c r="B62" s="121" t="s">
        <v>361</v>
      </c>
      <c r="C62" s="109">
        <v>0</v>
      </c>
      <c r="E62" s="135">
        <v>0</v>
      </c>
      <c r="F62" s="113"/>
      <c r="G62" s="113"/>
    </row>
    <row r="63" spans="1:7" ht="12.75">
      <c r="A63" s="121" t="s">
        <v>282</v>
      </c>
      <c r="B63" s="121" t="s">
        <v>15</v>
      </c>
      <c r="C63" s="109">
        <v>0</v>
      </c>
      <c r="E63" s="135">
        <v>0</v>
      </c>
      <c r="F63" s="113"/>
      <c r="G63" s="113"/>
    </row>
    <row r="64" spans="1:7" ht="12.75">
      <c r="A64" s="121" t="s">
        <v>283</v>
      </c>
      <c r="B64" s="121" t="s">
        <v>9</v>
      </c>
      <c r="C64" s="109">
        <v>21090.789999999997</v>
      </c>
      <c r="E64" s="135">
        <v>21090.789999999997</v>
      </c>
      <c r="F64" s="113"/>
      <c r="G64" s="113"/>
    </row>
    <row r="65" spans="1:7" ht="12.75">
      <c r="A65" s="121" t="s">
        <v>400</v>
      </c>
      <c r="B65" s="121" t="s">
        <v>13</v>
      </c>
      <c r="C65" s="109">
        <v>0</v>
      </c>
      <c r="E65" s="135">
        <v>0</v>
      </c>
      <c r="F65" s="113"/>
      <c r="G65" s="113"/>
    </row>
    <row r="66" spans="1:7" ht="12.75">
      <c r="A66" s="121" t="s">
        <v>365</v>
      </c>
      <c r="B66" s="121" t="s">
        <v>8</v>
      </c>
      <c r="C66" s="109">
        <v>6.4</v>
      </c>
      <c r="E66" s="135">
        <v>6.4</v>
      </c>
      <c r="F66" s="113"/>
      <c r="G66" s="113"/>
    </row>
    <row r="67" spans="1:7" ht="12.75">
      <c r="A67" s="121" t="s">
        <v>284</v>
      </c>
      <c r="B67" s="121" t="s">
        <v>7</v>
      </c>
      <c r="C67" s="109">
        <v>434731.2200000001</v>
      </c>
      <c r="E67" s="135">
        <v>434731.2200000001</v>
      </c>
      <c r="F67" s="113"/>
      <c r="G67" s="113"/>
    </row>
    <row r="68" spans="1:7" ht="12.75">
      <c r="A68" s="121" t="s">
        <v>285</v>
      </c>
      <c r="B68" s="121" t="s">
        <v>14</v>
      </c>
      <c r="C68" s="109">
        <v>164321.41999999995</v>
      </c>
      <c r="E68" s="135">
        <v>164321.41999999995</v>
      </c>
      <c r="F68" s="113"/>
      <c r="G68" s="113"/>
    </row>
    <row r="69" spans="1:7" ht="12.75">
      <c r="A69" s="121" t="s">
        <v>286</v>
      </c>
      <c r="B69" s="121" t="s">
        <v>12</v>
      </c>
      <c r="C69" s="109">
        <v>213352.16000000003</v>
      </c>
      <c r="E69" s="135">
        <v>213352.16000000003</v>
      </c>
      <c r="F69" s="113"/>
      <c r="G69" s="113"/>
    </row>
    <row r="70" spans="1:7" ht="12.75">
      <c r="A70" s="121" t="s">
        <v>387</v>
      </c>
      <c r="B70" s="121" t="s">
        <v>10</v>
      </c>
      <c r="C70" s="109">
        <v>0</v>
      </c>
      <c r="E70" s="135">
        <v>0</v>
      </c>
      <c r="F70" s="113"/>
      <c r="G70" s="113"/>
    </row>
    <row r="71" spans="1:7" ht="12.75">
      <c r="A71" s="121" t="s">
        <v>430</v>
      </c>
      <c r="B71" s="121" t="s">
        <v>3</v>
      </c>
      <c r="C71" s="109">
        <v>3.0100000000000002</v>
      </c>
      <c r="E71" s="135">
        <v>3.0100000000000002</v>
      </c>
      <c r="F71" s="113"/>
      <c r="G71" s="113"/>
    </row>
    <row r="72" spans="1:7" ht="12.75">
      <c r="A72" s="121" t="s">
        <v>287</v>
      </c>
      <c r="B72" s="121" t="s">
        <v>5</v>
      </c>
      <c r="C72" s="109">
        <v>-4621.56</v>
      </c>
      <c r="E72" s="135">
        <v>-4621.56</v>
      </c>
      <c r="F72" s="113"/>
      <c r="G72" s="113"/>
    </row>
    <row r="73" spans="1:7" ht="12.75">
      <c r="A73" s="121" t="s">
        <v>416</v>
      </c>
      <c r="B73" s="121" t="s">
        <v>4</v>
      </c>
      <c r="C73" s="109">
        <v>0</v>
      </c>
      <c r="E73" s="135">
        <v>0</v>
      </c>
      <c r="F73" s="113"/>
      <c r="G73" s="113"/>
    </row>
    <row r="74" spans="1:7" ht="12.75">
      <c r="A74" s="121" t="s">
        <v>388</v>
      </c>
      <c r="B74" s="121" t="s">
        <v>16</v>
      </c>
      <c r="C74" s="109">
        <v>0</v>
      </c>
      <c r="E74" s="135">
        <v>0</v>
      </c>
      <c r="F74" s="113"/>
      <c r="G74" s="113"/>
    </row>
    <row r="75" spans="1:7" ht="12.75">
      <c r="A75" s="121" t="s">
        <v>427</v>
      </c>
      <c r="B75" s="121" t="s">
        <v>1</v>
      </c>
      <c r="C75" s="109">
        <v>0</v>
      </c>
      <c r="E75" s="135">
        <v>0</v>
      </c>
      <c r="F75" s="113"/>
      <c r="G75" s="113"/>
    </row>
    <row r="76" spans="1:7" ht="12.75">
      <c r="A76" s="121" t="s">
        <v>279</v>
      </c>
      <c r="B76" s="121" t="s">
        <v>2</v>
      </c>
      <c r="C76" s="109">
        <v>0</v>
      </c>
      <c r="E76" s="135">
        <v>0</v>
      </c>
      <c r="F76" s="113"/>
      <c r="G76" s="113"/>
    </row>
    <row r="77" spans="1:7" ht="12.75">
      <c r="A77" s="121" t="s">
        <v>373</v>
      </c>
      <c r="B77" s="121" t="s">
        <v>6</v>
      </c>
      <c r="C77" s="109">
        <v>0</v>
      </c>
      <c r="E77" s="112">
        <v>0</v>
      </c>
      <c r="F77" s="111" t="s">
        <v>446</v>
      </c>
      <c r="G77" s="131">
        <f>SUM(E59:E77)</f>
        <v>3093033.98</v>
      </c>
    </row>
    <row r="78" spans="1:7" ht="12.75">
      <c r="A78" s="121" t="s">
        <v>325</v>
      </c>
      <c r="B78" s="121" t="s">
        <v>22</v>
      </c>
      <c r="C78" s="109">
        <v>5969.74</v>
      </c>
      <c r="E78" s="138">
        <v>5969.74</v>
      </c>
      <c r="F78" s="122"/>
      <c r="G78" s="122"/>
    </row>
    <row r="79" spans="1:7" ht="12.75">
      <c r="A79" s="121" t="s">
        <v>428</v>
      </c>
      <c r="B79" s="121" t="s">
        <v>20</v>
      </c>
      <c r="C79" s="109">
        <v>0</v>
      </c>
      <c r="E79" s="135">
        <v>0</v>
      </c>
      <c r="F79" s="113"/>
      <c r="G79" s="113"/>
    </row>
    <row r="80" spans="1:7" ht="12.75">
      <c r="A80" s="121" t="s">
        <v>404</v>
      </c>
      <c r="B80" s="121" t="s">
        <v>18</v>
      </c>
      <c r="C80" s="109">
        <v>0</v>
      </c>
      <c r="E80" s="135">
        <v>0</v>
      </c>
      <c r="F80" s="113"/>
      <c r="G80" s="113"/>
    </row>
    <row r="81" spans="1:7" ht="12.75">
      <c r="A81" s="121" t="s">
        <v>409</v>
      </c>
      <c r="B81" s="121" t="s">
        <v>23</v>
      </c>
      <c r="C81" s="109">
        <v>0</v>
      </c>
      <c r="E81" s="135">
        <v>0</v>
      </c>
      <c r="F81" s="113"/>
      <c r="G81" s="113"/>
    </row>
    <row r="82" spans="1:7" ht="12.75">
      <c r="A82" s="121" t="s">
        <v>288</v>
      </c>
      <c r="B82" s="121" t="s">
        <v>27</v>
      </c>
      <c r="C82" s="109">
        <v>0</v>
      </c>
      <c r="E82" s="135">
        <v>0</v>
      </c>
      <c r="F82" s="113"/>
      <c r="G82" s="113"/>
    </row>
    <row r="83" spans="1:7" ht="12.75">
      <c r="A83" s="121" t="s">
        <v>322</v>
      </c>
      <c r="B83" s="121" t="s">
        <v>28</v>
      </c>
      <c r="C83" s="109">
        <v>11.5</v>
      </c>
      <c r="E83" s="135">
        <v>11.5</v>
      </c>
      <c r="F83" s="113"/>
      <c r="G83" s="113"/>
    </row>
    <row r="84" spans="1:7" ht="12.75">
      <c r="A84" s="121" t="s">
        <v>340</v>
      </c>
      <c r="B84" s="121" t="s">
        <v>26</v>
      </c>
      <c r="C84" s="109">
        <v>2397.16</v>
      </c>
      <c r="E84" s="135">
        <v>2397.16</v>
      </c>
      <c r="F84" s="113"/>
      <c r="G84" s="113"/>
    </row>
    <row r="85" spans="1:7" ht="12.75">
      <c r="A85" s="121" t="s">
        <v>348</v>
      </c>
      <c r="B85" s="121" t="s">
        <v>24</v>
      </c>
      <c r="C85" s="109">
        <v>97</v>
      </c>
      <c r="E85" s="135">
        <v>97</v>
      </c>
      <c r="F85" s="113"/>
      <c r="G85" s="113"/>
    </row>
    <row r="86" spans="1:7" ht="12.75">
      <c r="A86" s="121" t="s">
        <v>412</v>
      </c>
      <c r="B86" s="121" t="s">
        <v>29</v>
      </c>
      <c r="C86" s="109">
        <v>234.18</v>
      </c>
      <c r="E86" s="135">
        <v>234.18</v>
      </c>
      <c r="F86" s="113"/>
      <c r="G86" s="113"/>
    </row>
    <row r="87" spans="1:7" ht="12.75">
      <c r="A87" s="121" t="s">
        <v>391</v>
      </c>
      <c r="B87" s="121" t="s">
        <v>30</v>
      </c>
      <c r="C87" s="109">
        <v>0</v>
      </c>
      <c r="E87" s="135">
        <v>0</v>
      </c>
      <c r="F87" s="113"/>
      <c r="G87" s="113"/>
    </row>
    <row r="88" spans="1:7" ht="12.75">
      <c r="A88" s="121" t="s">
        <v>289</v>
      </c>
      <c r="B88" s="121" t="s">
        <v>25</v>
      </c>
      <c r="C88" s="109">
        <v>975.78</v>
      </c>
      <c r="E88" s="135">
        <v>975.78</v>
      </c>
      <c r="F88" s="113"/>
      <c r="G88" s="113"/>
    </row>
    <row r="89" spans="1:7" ht="12.75">
      <c r="A89" s="121" t="s">
        <v>338</v>
      </c>
      <c r="B89" s="121" t="s">
        <v>21</v>
      </c>
      <c r="C89" s="109">
        <v>46.230000000000004</v>
      </c>
      <c r="E89" s="135">
        <v>46.230000000000004</v>
      </c>
      <c r="F89" s="113"/>
      <c r="G89" s="113"/>
    </row>
    <row r="90" spans="1:7" ht="12.75">
      <c r="A90" s="121" t="s">
        <v>414</v>
      </c>
      <c r="B90" s="121" t="s">
        <v>19</v>
      </c>
      <c r="C90" s="109">
        <v>75.63</v>
      </c>
      <c r="E90" s="135">
        <v>75.63</v>
      </c>
      <c r="F90" s="113"/>
      <c r="G90" s="113"/>
    </row>
    <row r="91" spans="1:7" ht="12.75">
      <c r="A91" s="121" t="s">
        <v>426</v>
      </c>
      <c r="B91" s="121" t="s">
        <v>17</v>
      </c>
      <c r="C91" s="109">
        <v>0</v>
      </c>
      <c r="E91" s="135">
        <v>0</v>
      </c>
      <c r="F91" s="113"/>
      <c r="G91" s="113"/>
    </row>
    <row r="92" spans="1:7" ht="12.75">
      <c r="A92" s="121" t="s">
        <v>320</v>
      </c>
      <c r="B92" s="121" t="s">
        <v>31</v>
      </c>
      <c r="C92" s="109">
        <v>4176.31</v>
      </c>
      <c r="E92" s="135">
        <v>4176.31</v>
      </c>
      <c r="F92" s="113"/>
      <c r="G92" s="113"/>
    </row>
    <row r="93" spans="1:7" ht="12.75">
      <c r="A93" s="121" t="s">
        <v>332</v>
      </c>
      <c r="B93" s="121" t="s">
        <v>46</v>
      </c>
      <c r="C93" s="109">
        <v>347</v>
      </c>
      <c r="E93" s="135">
        <v>347</v>
      </c>
      <c r="F93" s="113"/>
      <c r="G93" s="113"/>
    </row>
    <row r="94" spans="1:7" ht="12.75">
      <c r="A94" s="121" t="s">
        <v>405</v>
      </c>
      <c r="B94" s="121" t="s">
        <v>44</v>
      </c>
      <c r="C94" s="109">
        <v>336.13</v>
      </c>
      <c r="E94" s="135">
        <v>336.13</v>
      </c>
      <c r="F94" s="113"/>
      <c r="G94" s="113"/>
    </row>
    <row r="95" spans="1:7" ht="12.75">
      <c r="A95" s="121" t="s">
        <v>362</v>
      </c>
      <c r="B95" s="121" t="s">
        <v>33</v>
      </c>
      <c r="C95" s="109">
        <v>9069.75</v>
      </c>
      <c r="E95" s="135">
        <v>9069.75</v>
      </c>
      <c r="F95" s="113"/>
      <c r="G95" s="113"/>
    </row>
    <row r="96" spans="1:7" ht="12.75">
      <c r="A96" s="121" t="s">
        <v>374</v>
      </c>
      <c r="B96" s="121" t="s">
        <v>42</v>
      </c>
      <c r="C96" s="109">
        <v>22</v>
      </c>
      <c r="E96" s="135">
        <v>22</v>
      </c>
      <c r="F96" s="113"/>
      <c r="G96" s="113"/>
    </row>
    <row r="97" spans="1:7" ht="12.75">
      <c r="A97" s="121" t="s">
        <v>341</v>
      </c>
      <c r="B97" s="121" t="s">
        <v>45</v>
      </c>
      <c r="C97" s="109">
        <v>0</v>
      </c>
      <c r="E97" s="135">
        <v>0</v>
      </c>
      <c r="F97" s="113"/>
      <c r="G97" s="113"/>
    </row>
    <row r="98" spans="1:7" ht="12.75">
      <c r="A98" s="121" t="s">
        <v>397</v>
      </c>
      <c r="B98" s="121" t="s">
        <v>32</v>
      </c>
      <c r="C98" s="109">
        <v>0</v>
      </c>
      <c r="E98" s="135">
        <v>0</v>
      </c>
      <c r="F98" s="113"/>
      <c r="G98" s="113"/>
    </row>
    <row r="99" spans="1:7" ht="12.75">
      <c r="A99" s="121" t="s">
        <v>313</v>
      </c>
      <c r="B99" s="121" t="s">
        <v>41</v>
      </c>
      <c r="C99" s="109">
        <v>3243.44</v>
      </c>
      <c r="E99" s="135">
        <v>3243.44</v>
      </c>
      <c r="F99" s="113"/>
      <c r="G99" s="113"/>
    </row>
    <row r="100" spans="1:7" ht="12.75">
      <c r="A100" s="121" t="s">
        <v>410</v>
      </c>
      <c r="B100" s="121" t="s">
        <v>52</v>
      </c>
      <c r="C100" s="109">
        <v>0</v>
      </c>
      <c r="E100" s="135">
        <v>0</v>
      </c>
      <c r="F100" s="113"/>
      <c r="G100" s="113"/>
    </row>
    <row r="101" spans="1:7" ht="12.75">
      <c r="A101" s="121" t="s">
        <v>398</v>
      </c>
      <c r="B101" s="121" t="s">
        <v>47</v>
      </c>
      <c r="C101" s="109">
        <v>-6429.520000000018</v>
      </c>
      <c r="E101" s="112">
        <v>-6429.520000000018</v>
      </c>
      <c r="F101" s="111" t="s">
        <v>447</v>
      </c>
      <c r="G101" s="131">
        <f>SUM(E78:E101)</f>
        <v>20572.329999999976</v>
      </c>
    </row>
    <row r="102" spans="1:7" ht="12.75">
      <c r="A102" s="121" t="s">
        <v>315</v>
      </c>
      <c r="B102" s="121" t="s">
        <v>58</v>
      </c>
      <c r="C102" s="109">
        <v>31420814.779999997</v>
      </c>
      <c r="E102" s="138">
        <v>31420814.779999997</v>
      </c>
      <c r="F102" s="122"/>
      <c r="G102" s="122"/>
    </row>
    <row r="103" spans="1:7" ht="12.75">
      <c r="A103" s="121" t="s">
        <v>314</v>
      </c>
      <c r="B103" s="121" t="s">
        <v>35</v>
      </c>
      <c r="C103" s="109">
        <v>15813449.180000002</v>
      </c>
      <c r="E103" s="112">
        <v>15813449.180000002</v>
      </c>
      <c r="F103" s="111" t="s">
        <v>448</v>
      </c>
      <c r="G103" s="131">
        <f>SUM(E102:E103)+G170</f>
        <v>47408632.96</v>
      </c>
    </row>
    <row r="104" spans="1:7" ht="12.75">
      <c r="A104" s="121" t="s">
        <v>329</v>
      </c>
      <c r="B104" s="121" t="s">
        <v>53</v>
      </c>
      <c r="C104" s="109">
        <v>214.97000000000003</v>
      </c>
      <c r="E104" s="138">
        <v>214.97000000000003</v>
      </c>
      <c r="F104" s="122"/>
      <c r="G104" s="122"/>
    </row>
    <row r="105" spans="1:7" ht="12.75">
      <c r="A105" s="121" t="s">
        <v>280</v>
      </c>
      <c r="B105" s="121" t="s">
        <v>55</v>
      </c>
      <c r="C105" s="109">
        <v>1242.1400000000003</v>
      </c>
      <c r="E105" s="135">
        <v>1242.1400000000003</v>
      </c>
      <c r="F105" s="113"/>
      <c r="G105" s="113"/>
    </row>
    <row r="106" spans="1:7" ht="12.75">
      <c r="A106" s="121" t="s">
        <v>290</v>
      </c>
      <c r="B106" s="121" t="s">
        <v>54</v>
      </c>
      <c r="C106" s="109">
        <v>5035.450000000001</v>
      </c>
      <c r="E106" s="135">
        <v>5035.450000000001</v>
      </c>
      <c r="F106" s="113"/>
      <c r="G106" s="113"/>
    </row>
    <row r="107" spans="1:7" ht="12.75">
      <c r="A107" s="121" t="s">
        <v>326</v>
      </c>
      <c r="B107" s="121" t="s">
        <v>43</v>
      </c>
      <c r="C107" s="109">
        <v>1550.6000000000001</v>
      </c>
      <c r="E107" s="135">
        <v>1550.6000000000001</v>
      </c>
      <c r="F107" s="113"/>
      <c r="G107" s="113"/>
    </row>
    <row r="108" spans="1:7" ht="12.75">
      <c r="A108" s="121" t="s">
        <v>342</v>
      </c>
      <c r="B108" s="121" t="s">
        <v>61</v>
      </c>
      <c r="C108" s="109">
        <v>2293.8</v>
      </c>
      <c r="E108" s="135">
        <v>2293.8</v>
      </c>
      <c r="F108" s="113"/>
      <c r="G108" s="113"/>
    </row>
    <row r="109" spans="1:7" ht="12.75">
      <c r="A109" s="121" t="s">
        <v>319</v>
      </c>
      <c r="B109" s="121" t="s">
        <v>62</v>
      </c>
      <c r="C109" s="109">
        <v>7328.41</v>
      </c>
      <c r="E109" s="135">
        <v>7328.41</v>
      </c>
      <c r="F109" s="113"/>
      <c r="G109" s="113"/>
    </row>
    <row r="110" spans="1:7" ht="12.75">
      <c r="A110" s="121" t="s">
        <v>312</v>
      </c>
      <c r="B110" s="121" t="s">
        <v>36</v>
      </c>
      <c r="C110" s="109">
        <v>29.17</v>
      </c>
      <c r="E110" s="135">
        <v>29.17</v>
      </c>
      <c r="F110" s="113"/>
      <c r="G110" s="113"/>
    </row>
    <row r="111" spans="1:7" ht="12.75">
      <c r="A111" s="121" t="s">
        <v>316</v>
      </c>
      <c r="B111" s="121" t="s">
        <v>48</v>
      </c>
      <c r="C111" s="109">
        <v>1111.98</v>
      </c>
      <c r="E111" s="135">
        <v>1111.98</v>
      </c>
      <c r="F111" s="113"/>
      <c r="G111" s="113"/>
    </row>
    <row r="112" spans="1:7" ht="12.75">
      <c r="A112" s="121" t="s">
        <v>335</v>
      </c>
      <c r="B112" s="121" t="s">
        <v>63</v>
      </c>
      <c r="C112" s="109">
        <v>896.83</v>
      </c>
      <c r="E112" s="135">
        <v>896.83</v>
      </c>
      <c r="F112" s="113"/>
      <c r="G112" s="113"/>
    </row>
    <row r="113" spans="1:7" ht="12.75">
      <c r="A113" s="121" t="s">
        <v>407</v>
      </c>
      <c r="B113" s="121" t="s">
        <v>57</v>
      </c>
      <c r="C113" s="109">
        <v>202.38</v>
      </c>
      <c r="E113" s="135">
        <v>202.38</v>
      </c>
      <c r="F113" s="113"/>
      <c r="G113" s="113"/>
    </row>
    <row r="114" spans="1:7" ht="12.75">
      <c r="A114" s="121" t="s">
        <v>343</v>
      </c>
      <c r="B114" s="121" t="s">
        <v>49</v>
      </c>
      <c r="C114" s="109">
        <v>50</v>
      </c>
      <c r="E114" s="135">
        <v>50</v>
      </c>
      <c r="F114" s="113"/>
      <c r="G114" s="113"/>
    </row>
    <row r="115" spans="1:7" ht="12.75">
      <c r="A115" s="121" t="s">
        <v>291</v>
      </c>
      <c r="B115" s="121" t="s">
        <v>50</v>
      </c>
      <c r="C115" s="109">
        <v>13076.449999999999</v>
      </c>
      <c r="E115" s="135">
        <v>13076.449999999999</v>
      </c>
      <c r="F115" s="113"/>
      <c r="G115" s="113"/>
    </row>
    <row r="116" spans="1:7" ht="12.75">
      <c r="A116" s="121" t="s">
        <v>408</v>
      </c>
      <c r="B116" s="121" t="s">
        <v>51</v>
      </c>
      <c r="C116" s="109">
        <v>0</v>
      </c>
      <c r="E116" s="135">
        <v>0</v>
      </c>
      <c r="F116" s="113"/>
      <c r="G116" s="113"/>
    </row>
    <row r="117" spans="1:7" ht="12.75">
      <c r="A117" s="121" t="s">
        <v>421</v>
      </c>
      <c r="B117" s="121" t="s">
        <v>56</v>
      </c>
      <c r="C117" s="109">
        <v>0</v>
      </c>
      <c r="E117" s="135">
        <v>0</v>
      </c>
      <c r="F117" s="113"/>
      <c r="G117" s="113"/>
    </row>
    <row r="118" spans="1:7" ht="12.75">
      <c r="A118" s="121" t="s">
        <v>327</v>
      </c>
      <c r="B118" s="121" t="s">
        <v>34</v>
      </c>
      <c r="C118" s="109">
        <v>108870.7</v>
      </c>
      <c r="E118" s="135">
        <v>108870.7</v>
      </c>
      <c r="F118" s="113"/>
      <c r="G118" s="113"/>
    </row>
    <row r="119" spans="1:7" ht="12.75">
      <c r="A119" s="121" t="s">
        <v>411</v>
      </c>
      <c r="B119" s="121" t="s">
        <v>59</v>
      </c>
      <c r="C119" s="109">
        <v>0</v>
      </c>
      <c r="E119" s="135">
        <v>0</v>
      </c>
      <c r="F119" s="113"/>
      <c r="G119" s="113"/>
    </row>
    <row r="120" spans="1:7" ht="12.75">
      <c r="A120" s="121" t="s">
        <v>406</v>
      </c>
      <c r="B120" s="121" t="s">
        <v>37</v>
      </c>
      <c r="C120" s="109">
        <v>462</v>
      </c>
      <c r="E120" s="135">
        <v>462</v>
      </c>
      <c r="F120" s="113"/>
      <c r="G120" s="113"/>
    </row>
    <row r="121" spans="1:7" ht="12.75">
      <c r="A121" s="121" t="s">
        <v>334</v>
      </c>
      <c r="B121" s="121" t="s">
        <v>38</v>
      </c>
      <c r="C121" s="109">
        <v>0</v>
      </c>
      <c r="E121" s="135">
        <v>0</v>
      </c>
      <c r="F121" s="113"/>
      <c r="G121" s="113"/>
    </row>
    <row r="122" spans="1:7" ht="12.75">
      <c r="A122" s="121" t="s">
        <v>328</v>
      </c>
      <c r="B122" s="121" t="s">
        <v>60</v>
      </c>
      <c r="C122" s="109">
        <v>5096.47</v>
      </c>
      <c r="E122" s="135">
        <v>5096.47</v>
      </c>
      <c r="F122" s="113"/>
      <c r="G122" s="113"/>
    </row>
    <row r="123" spans="1:7" ht="12.75">
      <c r="A123" s="121" t="s">
        <v>344</v>
      </c>
      <c r="B123" s="121" t="s">
        <v>39</v>
      </c>
      <c r="C123" s="109">
        <v>0</v>
      </c>
      <c r="E123" s="135">
        <v>0</v>
      </c>
      <c r="F123" s="113"/>
      <c r="G123" s="113"/>
    </row>
    <row r="124" spans="1:7" ht="12.75">
      <c r="A124" s="121" t="s">
        <v>330</v>
      </c>
      <c r="B124" s="121" t="s">
        <v>40</v>
      </c>
      <c r="C124" s="109">
        <v>1860.18</v>
      </c>
      <c r="E124" s="135">
        <v>1860.18</v>
      </c>
      <c r="F124" s="113"/>
      <c r="G124" s="113"/>
    </row>
    <row r="125" spans="1:7" ht="12.75">
      <c r="A125" s="121" t="s">
        <v>413</v>
      </c>
      <c r="B125" s="121" t="s">
        <v>64</v>
      </c>
      <c r="C125" s="109">
        <v>3465</v>
      </c>
      <c r="E125" s="112">
        <v>3465</v>
      </c>
      <c r="F125" s="111" t="s">
        <v>447</v>
      </c>
      <c r="G125" s="131">
        <f>SUM(E104:E125)</f>
        <v>152786.53</v>
      </c>
    </row>
    <row r="126" spans="1:5" ht="12.75">
      <c r="A126" s="121" t="s">
        <v>292</v>
      </c>
      <c r="B126" s="121" t="s">
        <v>90</v>
      </c>
      <c r="C126" s="109">
        <v>21238</v>
      </c>
      <c r="E126" s="109">
        <v>21238</v>
      </c>
    </row>
    <row r="127" spans="1:5" ht="12.75">
      <c r="A127" s="121" t="s">
        <v>375</v>
      </c>
      <c r="B127" s="121" t="s">
        <v>81</v>
      </c>
      <c r="C127" s="109">
        <v>0</v>
      </c>
      <c r="E127" s="109">
        <v>0</v>
      </c>
    </row>
    <row r="128" spans="1:5" ht="12.75">
      <c r="A128" s="121" t="s">
        <v>345</v>
      </c>
      <c r="B128" s="121" t="s">
        <v>83</v>
      </c>
      <c r="C128" s="109">
        <v>205.03</v>
      </c>
      <c r="E128" s="109">
        <v>205.03</v>
      </c>
    </row>
    <row r="129" spans="1:5" ht="12.75">
      <c r="A129" s="121" t="s">
        <v>393</v>
      </c>
      <c r="B129" s="121" t="s">
        <v>82</v>
      </c>
      <c r="C129" s="109">
        <v>0</v>
      </c>
      <c r="E129" s="109">
        <v>0</v>
      </c>
    </row>
    <row r="130" spans="1:5" ht="12.75">
      <c r="A130" s="121" t="s">
        <v>429</v>
      </c>
      <c r="B130" s="121" t="s">
        <v>76</v>
      </c>
      <c r="C130" s="109">
        <v>0</v>
      </c>
      <c r="E130" s="109">
        <v>0</v>
      </c>
    </row>
    <row r="131" spans="1:5" ht="12.75">
      <c r="A131" s="121" t="s">
        <v>376</v>
      </c>
      <c r="B131" s="121" t="s">
        <v>98</v>
      </c>
      <c r="C131" s="109">
        <v>0</v>
      </c>
      <c r="E131" s="109">
        <v>0</v>
      </c>
    </row>
    <row r="132" spans="1:5" ht="12.75">
      <c r="A132" s="121" t="s">
        <v>394</v>
      </c>
      <c r="B132" s="121" t="s">
        <v>78</v>
      </c>
      <c r="C132" s="109">
        <v>0</v>
      </c>
      <c r="E132" s="109">
        <v>0</v>
      </c>
    </row>
    <row r="133" spans="1:5" ht="12.75">
      <c r="A133" s="121" t="s">
        <v>377</v>
      </c>
      <c r="B133" s="121" t="s">
        <v>100</v>
      </c>
      <c r="C133" s="109">
        <v>0</v>
      </c>
      <c r="E133" s="109">
        <v>0</v>
      </c>
    </row>
    <row r="134" spans="1:5" ht="12.75">
      <c r="A134" s="121" t="s">
        <v>378</v>
      </c>
      <c r="B134" s="121" t="s">
        <v>99</v>
      </c>
      <c r="C134" s="109">
        <v>0</v>
      </c>
      <c r="E134" s="109">
        <v>0</v>
      </c>
    </row>
    <row r="135" spans="1:5" ht="12.75">
      <c r="A135" s="121" t="s">
        <v>317</v>
      </c>
      <c r="B135" s="121" t="s">
        <v>69</v>
      </c>
      <c r="C135" s="109">
        <v>6240</v>
      </c>
      <c r="E135" s="109">
        <v>6240</v>
      </c>
    </row>
    <row r="136" spans="1:5" ht="12.75">
      <c r="A136" s="121" t="s">
        <v>368</v>
      </c>
      <c r="B136" s="121" t="s">
        <v>96</v>
      </c>
      <c r="C136" s="109">
        <v>0</v>
      </c>
      <c r="E136" s="109">
        <v>0</v>
      </c>
    </row>
    <row r="137" spans="1:5" ht="12.75">
      <c r="A137" s="121" t="s">
        <v>293</v>
      </c>
      <c r="B137" s="121" t="s">
        <v>92</v>
      </c>
      <c r="C137" s="109">
        <v>2243.8800000000006</v>
      </c>
      <c r="E137" s="109">
        <v>2243.8800000000006</v>
      </c>
    </row>
    <row r="138" spans="1:5" ht="12.75">
      <c r="A138" s="121" t="s">
        <v>331</v>
      </c>
      <c r="B138" s="121" t="s">
        <v>71</v>
      </c>
      <c r="C138" s="109">
        <v>1648.1100000000001</v>
      </c>
      <c r="E138" s="109">
        <v>1648.1100000000001</v>
      </c>
    </row>
    <row r="139" spans="1:5" ht="12.75">
      <c r="A139" s="121" t="s">
        <v>346</v>
      </c>
      <c r="B139" s="121" t="s">
        <v>95</v>
      </c>
      <c r="C139" s="109">
        <v>672</v>
      </c>
      <c r="E139" s="109">
        <v>672</v>
      </c>
    </row>
    <row r="140" spans="1:5" ht="12.75">
      <c r="A140" s="121" t="s">
        <v>294</v>
      </c>
      <c r="B140" s="121" t="s">
        <v>93</v>
      </c>
      <c r="C140" s="109">
        <v>0</v>
      </c>
      <c r="E140" s="109">
        <v>0</v>
      </c>
    </row>
    <row r="141" spans="1:5" ht="12.75">
      <c r="A141" s="121" t="s">
        <v>318</v>
      </c>
      <c r="B141" s="121" t="s">
        <v>75</v>
      </c>
      <c r="C141" s="109">
        <v>198</v>
      </c>
      <c r="E141" s="109">
        <v>198</v>
      </c>
    </row>
    <row r="142" spans="1:5" ht="12.75">
      <c r="A142" s="121" t="s">
        <v>295</v>
      </c>
      <c r="B142" s="121" t="s">
        <v>68</v>
      </c>
      <c r="C142" s="109">
        <v>51088</v>
      </c>
      <c r="E142" s="109">
        <v>51088</v>
      </c>
    </row>
    <row r="143" spans="1:5" ht="12.75">
      <c r="A143" s="121" t="s">
        <v>296</v>
      </c>
      <c r="B143" s="121" t="s">
        <v>77</v>
      </c>
      <c r="C143" s="109">
        <v>552968.32</v>
      </c>
      <c r="E143" s="109">
        <v>552968.32</v>
      </c>
    </row>
    <row r="144" spans="1:5" ht="12.75">
      <c r="A144" s="121" t="s">
        <v>297</v>
      </c>
      <c r="B144" s="121" t="s">
        <v>91</v>
      </c>
      <c r="C144" s="109">
        <v>148885.83000000002</v>
      </c>
      <c r="E144" s="109">
        <v>148885.83000000002</v>
      </c>
    </row>
    <row r="145" spans="1:5" ht="12.75">
      <c r="A145" s="121" t="s">
        <v>399</v>
      </c>
      <c r="B145" s="121" t="s">
        <v>97</v>
      </c>
      <c r="C145" s="109">
        <v>0</v>
      </c>
      <c r="E145" s="109">
        <v>0</v>
      </c>
    </row>
    <row r="146" spans="1:5" ht="12.75">
      <c r="A146" s="121" t="s">
        <v>298</v>
      </c>
      <c r="B146" s="121" t="s">
        <v>70</v>
      </c>
      <c r="C146" s="109">
        <v>302478</v>
      </c>
      <c r="E146" s="109">
        <v>302478</v>
      </c>
    </row>
    <row r="147" spans="1:5" ht="12.75">
      <c r="A147" s="121" t="s">
        <v>422</v>
      </c>
      <c r="B147" s="121" t="s">
        <v>101</v>
      </c>
      <c r="C147" s="109">
        <v>0</v>
      </c>
      <c r="E147" s="109">
        <v>0</v>
      </c>
    </row>
    <row r="148" spans="1:5" ht="12.75">
      <c r="A148" s="121" t="s">
        <v>299</v>
      </c>
      <c r="B148" s="121" t="s">
        <v>88</v>
      </c>
      <c r="C148" s="109">
        <v>41463.1</v>
      </c>
      <c r="E148" s="109">
        <v>41463.1</v>
      </c>
    </row>
    <row r="149" spans="1:5" ht="12.75">
      <c r="A149" s="121" t="s">
        <v>300</v>
      </c>
      <c r="B149" s="121" t="s">
        <v>73</v>
      </c>
      <c r="C149" s="109">
        <v>35146</v>
      </c>
      <c r="E149" s="109">
        <v>35146</v>
      </c>
    </row>
    <row r="150" spans="1:5" ht="12.75">
      <c r="A150" s="121" t="s">
        <v>395</v>
      </c>
      <c r="B150" s="121" t="s">
        <v>86</v>
      </c>
      <c r="C150" s="109">
        <v>0</v>
      </c>
      <c r="E150" s="109">
        <v>0</v>
      </c>
    </row>
    <row r="151" spans="1:5" ht="12.75">
      <c r="A151" s="121" t="s">
        <v>301</v>
      </c>
      <c r="B151" s="121" t="s">
        <v>72</v>
      </c>
      <c r="C151" s="109">
        <v>960.0100000000001</v>
      </c>
      <c r="E151" s="109">
        <v>960.0100000000001</v>
      </c>
    </row>
    <row r="152" spans="1:5" ht="12.75">
      <c r="A152" s="121" t="s">
        <v>311</v>
      </c>
      <c r="B152" s="121" t="s">
        <v>74</v>
      </c>
      <c r="C152" s="109">
        <v>0</v>
      </c>
      <c r="E152" s="109">
        <v>0</v>
      </c>
    </row>
    <row r="153" spans="1:5" ht="12.75">
      <c r="A153" s="121" t="s">
        <v>302</v>
      </c>
      <c r="B153" s="121" t="s">
        <v>94</v>
      </c>
      <c r="C153" s="109">
        <v>1356</v>
      </c>
      <c r="E153" s="109">
        <v>1356</v>
      </c>
    </row>
    <row r="154" spans="1:5" ht="12.75">
      <c r="A154" s="121" t="s">
        <v>303</v>
      </c>
      <c r="B154" s="121" t="s">
        <v>366</v>
      </c>
      <c r="C154" s="109">
        <v>76709.01</v>
      </c>
      <c r="E154" s="109">
        <v>76709.01</v>
      </c>
    </row>
    <row r="155" spans="1:5" ht="12.75">
      <c r="A155" s="121" t="s">
        <v>304</v>
      </c>
      <c r="B155" s="121" t="s">
        <v>367</v>
      </c>
      <c r="C155" s="109">
        <v>99338.24</v>
      </c>
      <c r="E155" s="109">
        <v>99338.24</v>
      </c>
    </row>
    <row r="156" spans="1:5" ht="12.75">
      <c r="A156" s="121" t="s">
        <v>305</v>
      </c>
      <c r="B156" s="121" t="s">
        <v>85</v>
      </c>
      <c r="C156" s="109">
        <v>16451.710000000003</v>
      </c>
      <c r="E156" s="109">
        <v>16451.710000000003</v>
      </c>
    </row>
    <row r="157" spans="1:5" ht="12.75">
      <c r="A157" s="121" t="s">
        <v>306</v>
      </c>
      <c r="B157" s="121" t="s">
        <v>84</v>
      </c>
      <c r="C157" s="109">
        <v>3315.2500000000014</v>
      </c>
      <c r="E157" s="109">
        <v>3315.2500000000014</v>
      </c>
    </row>
    <row r="158" spans="1:5" ht="12.75">
      <c r="A158" s="121" t="s">
        <v>307</v>
      </c>
      <c r="B158" s="121" t="s">
        <v>87</v>
      </c>
      <c r="C158" s="109">
        <v>94136.09</v>
      </c>
      <c r="E158" s="109">
        <v>94136.09</v>
      </c>
    </row>
    <row r="159" spans="1:5" ht="12.75">
      <c r="A159" s="121" t="s">
        <v>379</v>
      </c>
      <c r="B159" s="121" t="s">
        <v>89</v>
      </c>
      <c r="C159" s="109">
        <v>0</v>
      </c>
      <c r="E159" s="109">
        <v>0</v>
      </c>
    </row>
    <row r="160" spans="1:5" ht="12.75">
      <c r="A160" s="121" t="s">
        <v>308</v>
      </c>
      <c r="B160" s="121" t="s">
        <v>66</v>
      </c>
      <c r="C160" s="109">
        <v>86672.40000000001</v>
      </c>
      <c r="E160" s="109">
        <v>86672.40000000001</v>
      </c>
    </row>
    <row r="161" spans="1:5" ht="12.75">
      <c r="A161" s="121" t="s">
        <v>380</v>
      </c>
      <c r="B161" s="121" t="s">
        <v>67</v>
      </c>
      <c r="C161" s="109">
        <v>0</v>
      </c>
      <c r="E161" s="109">
        <v>0</v>
      </c>
    </row>
    <row r="162" spans="1:5" ht="12.75">
      <c r="A162" s="121" t="s">
        <v>401</v>
      </c>
      <c r="B162" s="121" t="s">
        <v>79</v>
      </c>
      <c r="C162" s="109">
        <v>0</v>
      </c>
      <c r="E162" s="109">
        <v>0</v>
      </c>
    </row>
    <row r="163" spans="1:5" ht="12.75">
      <c r="A163" s="121" t="s">
        <v>381</v>
      </c>
      <c r="B163" s="121" t="s">
        <v>80</v>
      </c>
      <c r="C163" s="109">
        <v>0</v>
      </c>
      <c r="E163" s="109">
        <v>0</v>
      </c>
    </row>
    <row r="164" spans="1:5" ht="12.75">
      <c r="A164" s="121" t="s">
        <v>339</v>
      </c>
      <c r="B164" s="121" t="s">
        <v>103</v>
      </c>
      <c r="C164" s="109">
        <v>0</v>
      </c>
      <c r="E164" s="109">
        <v>0</v>
      </c>
    </row>
    <row r="165" spans="1:5" ht="12.75">
      <c r="A165" s="121" t="s">
        <v>382</v>
      </c>
      <c r="B165" s="121" t="s">
        <v>102</v>
      </c>
      <c r="C165" s="109">
        <v>0</v>
      </c>
      <c r="E165" s="109">
        <v>0</v>
      </c>
    </row>
    <row r="166" spans="1:5" ht="12.75">
      <c r="A166" s="121" t="s">
        <v>425</v>
      </c>
      <c r="B166" s="121" t="s">
        <v>104</v>
      </c>
      <c r="C166" s="109">
        <v>0</v>
      </c>
      <c r="E166" s="109">
        <v>0</v>
      </c>
    </row>
    <row r="167" spans="1:5" ht="12.75">
      <c r="A167" s="121" t="s">
        <v>423</v>
      </c>
      <c r="B167" s="121" t="s">
        <v>107</v>
      </c>
      <c r="C167" s="109">
        <v>0</v>
      </c>
      <c r="E167" s="109">
        <v>0</v>
      </c>
    </row>
    <row r="168" spans="1:7" ht="12.75">
      <c r="A168" s="121" t="s">
        <v>431</v>
      </c>
      <c r="B168" s="121" t="s">
        <v>109</v>
      </c>
      <c r="C168" s="109">
        <v>166667</v>
      </c>
      <c r="E168" s="141">
        <v>166667</v>
      </c>
      <c r="F168" s="142" t="s">
        <v>449</v>
      </c>
      <c r="G168" s="143">
        <f>SUM(E126:E168,E171:E172)</f>
        <v>2371237.4699999997</v>
      </c>
    </row>
    <row r="169" spans="1:5" ht="12.75">
      <c r="A169" s="121" t="s">
        <v>383</v>
      </c>
      <c r="B169" s="121" t="s">
        <v>108</v>
      </c>
      <c r="C169" s="109">
        <v>0</v>
      </c>
      <c r="E169" s="109">
        <v>0</v>
      </c>
    </row>
    <row r="170" spans="1:7" ht="12.75">
      <c r="A170" s="121" t="s">
        <v>321</v>
      </c>
      <c r="B170" s="121" t="s">
        <v>105</v>
      </c>
      <c r="C170" s="109">
        <v>174369</v>
      </c>
      <c r="E170" s="112">
        <v>174369</v>
      </c>
      <c r="F170" s="111" t="s">
        <v>448</v>
      </c>
      <c r="G170" s="112">
        <f>+GETPIVOTDATA("Actuals",$A$3,"Account","58046","Account Description","T T COMM DEVELOP BLOCK GRANT")</f>
        <v>174369</v>
      </c>
    </row>
    <row r="171" spans="1:5" ht="12.75">
      <c r="A171" s="121" t="s">
        <v>309</v>
      </c>
      <c r="B171" s="121" t="s">
        <v>384</v>
      </c>
      <c r="C171" s="109">
        <v>6854.999999999999</v>
      </c>
      <c r="E171" s="109">
        <v>6854.999999999999</v>
      </c>
    </row>
    <row r="172" spans="1:7" ht="12.75">
      <c r="A172" s="121" t="s">
        <v>396</v>
      </c>
      <c r="B172" s="121" t="s">
        <v>110</v>
      </c>
      <c r="C172" s="109">
        <v>654302.49</v>
      </c>
      <c r="E172" s="141">
        <v>654302.49</v>
      </c>
      <c r="F172" s="142" t="s">
        <v>449</v>
      </c>
      <c r="G172" s="142"/>
    </row>
    <row r="173" spans="1:5" ht="12.75">
      <c r="A173" s="121" t="s">
        <v>390</v>
      </c>
      <c r="B173" s="121" t="s">
        <v>111</v>
      </c>
      <c r="C173" s="109">
        <v>0</v>
      </c>
      <c r="E173" s="109">
        <v>0</v>
      </c>
    </row>
    <row r="174" spans="1:5" ht="12.75">
      <c r="A174" s="121" t="s">
        <v>389</v>
      </c>
      <c r="B174" s="121" t="s">
        <v>114</v>
      </c>
      <c r="C174" s="109">
        <v>0</v>
      </c>
      <c r="E174" s="109">
        <v>0</v>
      </c>
    </row>
    <row r="175" spans="1:5" ht="12.75">
      <c r="A175" s="121" t="s">
        <v>386</v>
      </c>
      <c r="B175" s="121" t="s">
        <v>115</v>
      </c>
      <c r="C175" s="109">
        <v>0</v>
      </c>
      <c r="E175" s="109">
        <v>0</v>
      </c>
    </row>
    <row r="176" spans="1:5" ht="12.75">
      <c r="A176" s="121" t="s">
        <v>333</v>
      </c>
      <c r="B176" s="121" t="s">
        <v>113</v>
      </c>
      <c r="C176" s="109">
        <v>0</v>
      </c>
      <c r="E176" s="109">
        <v>0</v>
      </c>
    </row>
    <row r="177" spans="1:5" ht="12.75">
      <c r="A177" s="121" t="s">
        <v>385</v>
      </c>
      <c r="B177" s="121" t="s">
        <v>112</v>
      </c>
      <c r="C177" s="109">
        <v>0</v>
      </c>
      <c r="E177" s="109">
        <v>0</v>
      </c>
    </row>
    <row r="178" spans="1:5" ht="12.75">
      <c r="A178" s="121" t="s">
        <v>369</v>
      </c>
      <c r="B178" s="121" t="s">
        <v>116</v>
      </c>
      <c r="C178" s="109">
        <v>0</v>
      </c>
      <c r="E178" s="109">
        <v>0</v>
      </c>
    </row>
    <row r="179" spans="1:5" ht="12.75">
      <c r="A179" s="121" t="s">
        <v>370</v>
      </c>
      <c r="B179" s="121" t="s">
        <v>119</v>
      </c>
      <c r="C179" s="109">
        <v>0</v>
      </c>
      <c r="E179" s="109">
        <v>0</v>
      </c>
    </row>
    <row r="180" spans="1:5" ht="12.75">
      <c r="A180" s="121" t="s">
        <v>392</v>
      </c>
      <c r="B180" s="121" t="s">
        <v>118</v>
      </c>
      <c r="C180" s="109">
        <v>0</v>
      </c>
      <c r="E180" s="109">
        <v>0</v>
      </c>
    </row>
    <row r="181" spans="1:5" ht="12.75">
      <c r="A181" s="121" t="s">
        <v>402</v>
      </c>
      <c r="B181" s="121" t="s">
        <v>117</v>
      </c>
      <c r="C181" s="109">
        <v>0</v>
      </c>
      <c r="E181" s="109">
        <v>0</v>
      </c>
    </row>
    <row r="182" spans="1:5" ht="12.75">
      <c r="A182" s="121" t="s">
        <v>403</v>
      </c>
      <c r="B182" s="121" t="s">
        <v>5</v>
      </c>
      <c r="C182" s="109">
        <v>0</v>
      </c>
      <c r="E182" s="109">
        <v>0</v>
      </c>
    </row>
    <row r="183" spans="1:5" ht="12.75">
      <c r="A183" s="121" t="s">
        <v>257</v>
      </c>
      <c r="C183" s="109">
        <v>53046263.27</v>
      </c>
      <c r="D183" s="109">
        <v>-55753928.57</v>
      </c>
      <c r="E183" s="109">
        <v>-2707665.300000014</v>
      </c>
    </row>
    <row r="186" spans="5:6" ht="12.75">
      <c r="E186" s="109">
        <f>SUM(E59:E182)</f>
        <v>53046263.27</v>
      </c>
      <c r="F186" s="124"/>
    </row>
  </sheetData>
  <autoFilter ref="A4:G183"/>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workbookViewId="0" topLeftCell="A1">
      <selection activeCell="I32" sqref="I32"/>
    </sheetView>
  </sheetViews>
  <sheetFormatPr defaultColWidth="9.140625" defaultRowHeight="12.75"/>
  <cols>
    <col min="1" max="1" width="11.00390625" style="0" customWidth="1"/>
    <col min="2" max="2" width="53.8515625" style="0" bestFit="1" customWidth="1"/>
    <col min="3" max="3" width="15.7109375" style="109" bestFit="1" customWidth="1"/>
    <col min="4" max="4" width="14.57421875" style="109" hidden="1" customWidth="1"/>
    <col min="5" max="5" width="14.57421875" style="109" bestFit="1" customWidth="1"/>
    <col min="6" max="7" width="15.7109375" style="0" bestFit="1" customWidth="1"/>
    <col min="8" max="8" width="14.57421875" style="0" bestFit="1" customWidth="1"/>
    <col min="11" max="11" width="16.8515625" style="0" customWidth="1"/>
    <col min="18" max="18" width="41.7109375" style="0" bestFit="1" customWidth="1"/>
  </cols>
  <sheetData>
    <row r="1" spans="1:2" ht="12.75">
      <c r="A1" s="3" t="s">
        <v>360</v>
      </c>
      <c r="B1" s="121" t="s">
        <v>349</v>
      </c>
    </row>
    <row r="3" spans="1:3" ht="12.75">
      <c r="A3" s="3" t="s">
        <v>439</v>
      </c>
      <c r="C3" s="128" t="s">
        <v>276</v>
      </c>
    </row>
    <row r="4" spans="1:6" ht="12.75">
      <c r="A4" s="3" t="s">
        <v>0</v>
      </c>
      <c r="B4" s="3" t="s">
        <v>144</v>
      </c>
      <c r="C4" s="109" t="s">
        <v>278</v>
      </c>
      <c r="D4" s="109" t="s">
        <v>258</v>
      </c>
      <c r="E4" s="109" t="s">
        <v>257</v>
      </c>
      <c r="F4" s="109" t="s">
        <v>451</v>
      </c>
    </row>
    <row r="5" spans="1:5" ht="12.75">
      <c r="A5" s="121" t="s">
        <v>145</v>
      </c>
      <c r="B5" s="121" t="s">
        <v>146</v>
      </c>
      <c r="D5" s="109">
        <v>0</v>
      </c>
      <c r="E5" s="109">
        <v>0</v>
      </c>
    </row>
    <row r="6" spans="1:5" ht="12.75">
      <c r="A6" s="121" t="s">
        <v>147</v>
      </c>
      <c r="B6" s="121" t="s">
        <v>148</v>
      </c>
      <c r="D6" s="109">
        <v>0</v>
      </c>
      <c r="E6" s="109">
        <v>0</v>
      </c>
    </row>
    <row r="7" spans="1:5" ht="12.75">
      <c r="A7" s="121" t="s">
        <v>149</v>
      </c>
      <c r="B7" s="121" t="s">
        <v>150</v>
      </c>
      <c r="D7" s="109">
        <v>-4337323.82</v>
      </c>
      <c r="E7" s="109">
        <v>-4337323.82</v>
      </c>
    </row>
    <row r="8" spans="1:5" ht="12.75">
      <c r="A8" s="121" t="s">
        <v>151</v>
      </c>
      <c r="B8" s="121" t="s">
        <v>152</v>
      </c>
      <c r="D8" s="109">
        <v>-421970.61</v>
      </c>
      <c r="E8" s="109">
        <v>-421970.61</v>
      </c>
    </row>
    <row r="9" spans="1:5" ht="12.75">
      <c r="A9" s="121" t="s">
        <v>153</v>
      </c>
      <c r="B9" s="121" t="s">
        <v>154</v>
      </c>
      <c r="D9" s="109">
        <v>-2984764.6000000006</v>
      </c>
      <c r="E9" s="109">
        <v>-2984764.6000000006</v>
      </c>
    </row>
    <row r="10" spans="1:5" ht="12.75">
      <c r="A10" s="121" t="s">
        <v>155</v>
      </c>
      <c r="B10" s="121" t="s">
        <v>156</v>
      </c>
      <c r="D10" s="109">
        <v>-2439172.89</v>
      </c>
      <c r="E10" s="109">
        <v>-2439172.89</v>
      </c>
    </row>
    <row r="11" spans="1:18" ht="12.75">
      <c r="A11" s="121" t="s">
        <v>157</v>
      </c>
      <c r="B11" s="121" t="s">
        <v>158</v>
      </c>
      <c r="D11" s="109">
        <v>-8216341.22</v>
      </c>
      <c r="E11" s="112">
        <v>-8216341.22</v>
      </c>
      <c r="F11" s="111" t="s">
        <v>440</v>
      </c>
      <c r="G11" s="131">
        <f>SUM(E7:E11)</f>
        <v>-18399573.14</v>
      </c>
      <c r="R11" s="145"/>
    </row>
    <row r="12" spans="1:18" ht="12.75">
      <c r="A12" s="121" t="s">
        <v>159</v>
      </c>
      <c r="B12" s="121" t="s">
        <v>160</v>
      </c>
      <c r="D12" s="109">
        <v>-835232.55</v>
      </c>
      <c r="E12" s="110">
        <v>-835232.55</v>
      </c>
      <c r="F12" s="137" t="s">
        <v>260</v>
      </c>
      <c r="G12" s="110">
        <f>+GETPIVOTDATA("Actuals",$A$3,"Account","33386","Account Description","SUPPORT HOUSING PROGRAM")</f>
        <v>-835232.55</v>
      </c>
      <c r="R12" s="145"/>
    </row>
    <row r="13" spans="1:18" ht="12.75">
      <c r="A13" s="121" t="s">
        <v>417</v>
      </c>
      <c r="B13" s="121" t="s">
        <v>418</v>
      </c>
      <c r="D13" s="109">
        <v>-2500000</v>
      </c>
      <c r="E13" s="109">
        <v>-2500000</v>
      </c>
      <c r="R13" s="145"/>
    </row>
    <row r="14" spans="1:18" ht="12.75">
      <c r="A14" s="121" t="s">
        <v>161</v>
      </c>
      <c r="B14" s="121" t="s">
        <v>162</v>
      </c>
      <c r="C14" s="135"/>
      <c r="D14" s="135">
        <v>-2615500.4799999995</v>
      </c>
      <c r="E14" s="135">
        <v>-2615500.4799999995</v>
      </c>
      <c r="F14" s="113"/>
      <c r="G14" s="113"/>
      <c r="R14" s="145"/>
    </row>
    <row r="15" spans="1:18" ht="12.75">
      <c r="A15" s="121" t="s">
        <v>163</v>
      </c>
      <c r="B15" s="121" t="s">
        <v>164</v>
      </c>
      <c r="C15" s="112"/>
      <c r="D15" s="112">
        <v>-10162947.380000003</v>
      </c>
      <c r="E15" s="112">
        <v>-10162947.380000003</v>
      </c>
      <c r="F15" s="111" t="s">
        <v>125</v>
      </c>
      <c r="G15" s="131">
        <f>SUM(E13:E15)</f>
        <v>-15278447.860000003</v>
      </c>
      <c r="R15" s="145"/>
    </row>
    <row r="16" spans="1:18" ht="12.75">
      <c r="A16" s="121" t="s">
        <v>169</v>
      </c>
      <c r="B16" s="121" t="s">
        <v>170</v>
      </c>
      <c r="D16" s="109">
        <v>-279896.79000000004</v>
      </c>
      <c r="E16" s="109">
        <v>-279896.79000000004</v>
      </c>
      <c r="R16" s="145"/>
    </row>
    <row r="17" spans="1:18" ht="12.75">
      <c r="A17" s="121" t="s">
        <v>171</v>
      </c>
      <c r="B17" s="121" t="s">
        <v>172</v>
      </c>
      <c r="D17" s="109">
        <v>0</v>
      </c>
      <c r="E17" s="109">
        <v>0</v>
      </c>
      <c r="R17" s="145"/>
    </row>
    <row r="18" spans="1:18" ht="12.75">
      <c r="A18" s="121" t="s">
        <v>173</v>
      </c>
      <c r="B18" s="121" t="s">
        <v>174</v>
      </c>
      <c r="D18" s="109">
        <v>0</v>
      </c>
      <c r="E18" s="109">
        <v>0</v>
      </c>
      <c r="R18" s="145"/>
    </row>
    <row r="19" spans="1:18" ht="12.75">
      <c r="A19" s="121" t="s">
        <v>175</v>
      </c>
      <c r="B19" s="121" t="s">
        <v>176</v>
      </c>
      <c r="D19" s="109">
        <v>0</v>
      </c>
      <c r="E19" s="109">
        <v>0</v>
      </c>
      <c r="R19" s="145"/>
    </row>
    <row r="20" spans="1:18" ht="12.75">
      <c r="A20" s="121" t="s">
        <v>177</v>
      </c>
      <c r="B20" s="121" t="s">
        <v>178</v>
      </c>
      <c r="D20" s="109">
        <v>0</v>
      </c>
      <c r="E20" s="109">
        <v>0</v>
      </c>
      <c r="R20" s="145"/>
    </row>
    <row r="21" spans="1:18" ht="12.75">
      <c r="A21" s="121" t="s">
        <v>179</v>
      </c>
      <c r="B21" s="121" t="s">
        <v>180</v>
      </c>
      <c r="D21" s="109">
        <v>-2231559.57</v>
      </c>
      <c r="E21" s="109">
        <v>-2231559.57</v>
      </c>
      <c r="R21" s="145"/>
    </row>
    <row r="22" spans="1:18" ht="12.75">
      <c r="A22" s="121" t="s">
        <v>324</v>
      </c>
      <c r="B22" s="121" t="s">
        <v>415</v>
      </c>
      <c r="D22" s="109">
        <v>-68228</v>
      </c>
      <c r="E22" s="109">
        <v>-68228</v>
      </c>
      <c r="R22" s="145"/>
    </row>
    <row r="23" spans="1:18" ht="12.75">
      <c r="A23" s="121" t="s">
        <v>203</v>
      </c>
      <c r="B23" s="121" t="s">
        <v>204</v>
      </c>
      <c r="D23" s="109">
        <v>-302446.38</v>
      </c>
      <c r="E23" s="109">
        <v>-302446.38</v>
      </c>
      <c r="R23" s="145"/>
    </row>
    <row r="24" spans="1:18" ht="12.75">
      <c r="A24" s="121" t="s">
        <v>205</v>
      </c>
      <c r="B24" s="121" t="s">
        <v>206</v>
      </c>
      <c r="D24" s="109">
        <v>4548.400000000001</v>
      </c>
      <c r="E24" s="109">
        <v>4548.400000000001</v>
      </c>
      <c r="R24" s="145"/>
    </row>
    <row r="25" spans="1:18" ht="12.75">
      <c r="A25" s="121" t="s">
        <v>207</v>
      </c>
      <c r="B25" s="121" t="s">
        <v>208</v>
      </c>
      <c r="D25" s="109">
        <v>4745.06</v>
      </c>
      <c r="E25" s="109">
        <v>4745.06</v>
      </c>
      <c r="R25" s="145"/>
    </row>
    <row r="26" spans="1:18" ht="12.75">
      <c r="A26" s="121" t="s">
        <v>209</v>
      </c>
      <c r="B26" s="121" t="s">
        <v>210</v>
      </c>
      <c r="D26" s="109">
        <v>-970.66</v>
      </c>
      <c r="E26" s="109">
        <v>-970.66</v>
      </c>
      <c r="R26" s="145"/>
    </row>
    <row r="27" spans="1:18" ht="12.75">
      <c r="A27" s="121" t="s">
        <v>211</v>
      </c>
      <c r="B27" s="121" t="s">
        <v>212</v>
      </c>
      <c r="D27" s="109">
        <v>0</v>
      </c>
      <c r="E27" s="109">
        <v>0</v>
      </c>
      <c r="R27" s="145"/>
    </row>
    <row r="28" spans="1:18" ht="12.75">
      <c r="A28" s="121" t="s">
        <v>213</v>
      </c>
      <c r="B28" s="121" t="s">
        <v>214</v>
      </c>
      <c r="D28" s="109">
        <v>-45400</v>
      </c>
      <c r="E28" s="109">
        <v>-45400</v>
      </c>
      <c r="R28" s="145"/>
    </row>
    <row r="29" spans="1:5" ht="12.75">
      <c r="A29" s="121" t="s">
        <v>215</v>
      </c>
      <c r="B29" s="121" t="s">
        <v>216</v>
      </c>
      <c r="D29" s="109">
        <v>-5968.370000000001</v>
      </c>
      <c r="E29" s="109">
        <v>-5968.370000000001</v>
      </c>
    </row>
    <row r="30" spans="1:5" ht="12.75">
      <c r="A30" s="121" t="s">
        <v>217</v>
      </c>
      <c r="B30" s="121" t="s">
        <v>218</v>
      </c>
      <c r="D30" s="109">
        <v>-199754.79</v>
      </c>
      <c r="E30" s="109">
        <v>-199754.79</v>
      </c>
    </row>
    <row r="31" spans="1:5" ht="12.75">
      <c r="A31" s="121" t="s">
        <v>432</v>
      </c>
      <c r="B31" s="121" t="s">
        <v>433</v>
      </c>
      <c r="D31" s="109">
        <v>-4300</v>
      </c>
      <c r="E31" s="109">
        <v>-4300</v>
      </c>
    </row>
    <row r="32" spans="1:5" ht="12.75">
      <c r="A32" s="121" t="s">
        <v>219</v>
      </c>
      <c r="B32" s="121" t="s">
        <v>220</v>
      </c>
      <c r="D32" s="109">
        <v>-252348</v>
      </c>
      <c r="E32" s="109">
        <v>-252348</v>
      </c>
    </row>
    <row r="33" spans="1:5" ht="12.75">
      <c r="A33" s="121" t="s">
        <v>221</v>
      </c>
      <c r="B33" s="121" t="s">
        <v>222</v>
      </c>
      <c r="D33" s="109">
        <v>0</v>
      </c>
      <c r="E33" s="109">
        <v>0</v>
      </c>
    </row>
    <row r="34" spans="1:5" ht="12.75">
      <c r="A34" s="121" t="s">
        <v>223</v>
      </c>
      <c r="B34" s="121" t="s">
        <v>224</v>
      </c>
      <c r="D34" s="109">
        <v>1357.69</v>
      </c>
      <c r="E34" s="109">
        <v>1357.69</v>
      </c>
    </row>
    <row r="35" spans="1:5" ht="12.75">
      <c r="A35" s="121" t="s">
        <v>225</v>
      </c>
      <c r="B35" s="121" t="s">
        <v>226</v>
      </c>
      <c r="D35" s="109">
        <v>0</v>
      </c>
      <c r="E35" s="109">
        <v>0</v>
      </c>
    </row>
    <row r="36" spans="1:5" ht="12.75">
      <c r="A36" s="121" t="s">
        <v>227</v>
      </c>
      <c r="B36" s="121" t="s">
        <v>228</v>
      </c>
      <c r="D36" s="109">
        <v>-4114.42</v>
      </c>
      <c r="E36" s="109">
        <v>-4114.42</v>
      </c>
    </row>
    <row r="37" spans="1:5" ht="12.75">
      <c r="A37" s="121" t="s">
        <v>229</v>
      </c>
      <c r="B37" s="121" t="s">
        <v>230</v>
      </c>
      <c r="D37" s="109">
        <v>-57201</v>
      </c>
      <c r="E37" s="109">
        <v>-57201</v>
      </c>
    </row>
    <row r="38" spans="1:5" ht="12.75">
      <c r="A38" s="121" t="s">
        <v>239</v>
      </c>
      <c r="B38" s="121" t="s">
        <v>240</v>
      </c>
      <c r="D38" s="109">
        <v>-3951416</v>
      </c>
      <c r="E38" s="109">
        <v>-3951416</v>
      </c>
    </row>
    <row r="39" spans="1:5" ht="12.75">
      <c r="A39" s="121" t="s">
        <v>241</v>
      </c>
      <c r="B39" s="121" t="s">
        <v>242</v>
      </c>
      <c r="D39" s="109">
        <v>-2770000</v>
      </c>
      <c r="E39" s="109">
        <v>-2770000</v>
      </c>
    </row>
    <row r="40" spans="1:5" ht="12.75">
      <c r="A40" s="121" t="s">
        <v>243</v>
      </c>
      <c r="B40" s="121" t="s">
        <v>244</v>
      </c>
      <c r="D40" s="109">
        <v>-400000</v>
      </c>
      <c r="E40" s="109">
        <v>-400000</v>
      </c>
    </row>
    <row r="41" spans="1:5" ht="12.75">
      <c r="A41" s="121" t="s">
        <v>419</v>
      </c>
      <c r="B41" s="121" t="s">
        <v>420</v>
      </c>
      <c r="D41" s="109">
        <v>-2000000</v>
      </c>
      <c r="E41" s="109">
        <v>-2000000</v>
      </c>
    </row>
    <row r="42" spans="1:7" ht="12.75">
      <c r="A42" s="121" t="s">
        <v>245</v>
      </c>
      <c r="B42" s="121" t="s">
        <v>246</v>
      </c>
      <c r="D42" s="109">
        <v>-80712</v>
      </c>
      <c r="E42" s="112">
        <v>-80712</v>
      </c>
      <c r="F42" s="111" t="s">
        <v>133</v>
      </c>
      <c r="G42" s="131">
        <f>SUM(E16:E42)</f>
        <v>-12643664.83</v>
      </c>
    </row>
    <row r="43" spans="1:5" ht="12.75">
      <c r="A43" s="121" t="s">
        <v>165</v>
      </c>
      <c r="B43" s="121" t="s">
        <v>166</v>
      </c>
      <c r="D43" s="109">
        <v>0</v>
      </c>
      <c r="E43" s="109">
        <v>0</v>
      </c>
    </row>
    <row r="44" spans="1:5" ht="12.75">
      <c r="A44" s="121" t="s">
        <v>167</v>
      </c>
      <c r="B44" s="121" t="s">
        <v>168</v>
      </c>
      <c r="D44" s="109">
        <v>0</v>
      </c>
      <c r="E44" s="109">
        <v>0</v>
      </c>
    </row>
    <row r="45" spans="1:5" ht="12.75">
      <c r="A45" s="121" t="s">
        <v>181</v>
      </c>
      <c r="B45" s="121" t="s">
        <v>182</v>
      </c>
      <c r="D45" s="109">
        <v>-2082536.1</v>
      </c>
      <c r="E45" s="109">
        <v>-2082536.1</v>
      </c>
    </row>
    <row r="46" spans="1:5" ht="12.75">
      <c r="A46" s="121" t="s">
        <v>183</v>
      </c>
      <c r="B46" s="121" t="s">
        <v>184</v>
      </c>
      <c r="D46" s="109">
        <v>-2117095.21</v>
      </c>
      <c r="E46" s="109">
        <v>-2117095.21</v>
      </c>
    </row>
    <row r="47" spans="1:5" ht="12.75">
      <c r="A47" s="121" t="s">
        <v>185</v>
      </c>
      <c r="B47" s="121" t="s">
        <v>186</v>
      </c>
      <c r="D47" s="109">
        <v>-2630579.1</v>
      </c>
      <c r="E47" s="109">
        <v>-2630579.1</v>
      </c>
    </row>
    <row r="48" spans="1:5" ht="12.75">
      <c r="A48" s="121" t="s">
        <v>187</v>
      </c>
      <c r="B48" s="121" t="s">
        <v>188</v>
      </c>
      <c r="D48" s="109">
        <v>-4234188.42</v>
      </c>
      <c r="E48" s="109">
        <v>-4234188.42</v>
      </c>
    </row>
    <row r="49" spans="1:5" ht="12.75">
      <c r="A49" s="121" t="s">
        <v>189</v>
      </c>
      <c r="B49" s="121" t="s">
        <v>190</v>
      </c>
      <c r="D49" s="109">
        <v>0</v>
      </c>
      <c r="E49" s="109">
        <v>0</v>
      </c>
    </row>
    <row r="50" spans="1:5" ht="12.75">
      <c r="A50" s="121" t="s">
        <v>191</v>
      </c>
      <c r="B50" s="121" t="s">
        <v>192</v>
      </c>
      <c r="D50" s="109">
        <v>0</v>
      </c>
      <c r="E50" s="109">
        <v>0</v>
      </c>
    </row>
    <row r="51" spans="1:5" ht="12.75">
      <c r="A51" s="121" t="s">
        <v>193</v>
      </c>
      <c r="B51" s="121" t="s">
        <v>194</v>
      </c>
      <c r="D51" s="109">
        <v>0</v>
      </c>
      <c r="E51" s="109">
        <v>0</v>
      </c>
    </row>
    <row r="52" spans="1:5" ht="12.75">
      <c r="A52" s="121" t="s">
        <v>195</v>
      </c>
      <c r="B52" s="121" t="s">
        <v>196</v>
      </c>
      <c r="D52" s="109">
        <v>0</v>
      </c>
      <c r="E52" s="109">
        <v>0</v>
      </c>
    </row>
    <row r="53" spans="1:5" ht="12.75">
      <c r="A53" s="121" t="s">
        <v>197</v>
      </c>
      <c r="B53" s="121" t="s">
        <v>198</v>
      </c>
      <c r="D53" s="109">
        <v>0</v>
      </c>
      <c r="E53" s="109">
        <v>0</v>
      </c>
    </row>
    <row r="54" spans="1:7" ht="12.75">
      <c r="A54" s="121" t="s">
        <v>199</v>
      </c>
      <c r="B54" s="121" t="s">
        <v>200</v>
      </c>
      <c r="D54" s="109">
        <v>-182678.6</v>
      </c>
      <c r="E54" s="112">
        <v>-182678.6</v>
      </c>
      <c r="F54" s="111" t="s">
        <v>442</v>
      </c>
      <c r="G54" s="131">
        <f>SUM(E45:E54)</f>
        <v>-11247077.43</v>
      </c>
    </row>
    <row r="55" spans="1:5" ht="12.75">
      <c r="A55" s="121" t="s">
        <v>201</v>
      </c>
      <c r="B55" s="121" t="s">
        <v>202</v>
      </c>
      <c r="D55" s="109">
        <v>0</v>
      </c>
      <c r="E55" s="109">
        <v>0</v>
      </c>
    </row>
    <row r="56" spans="1:7" ht="12.75">
      <c r="A56" s="121" t="s">
        <v>231</v>
      </c>
      <c r="B56" s="121" t="s">
        <v>232</v>
      </c>
      <c r="D56" s="109">
        <v>-50000</v>
      </c>
      <c r="E56" s="112">
        <v>-50000</v>
      </c>
      <c r="F56" s="111" t="s">
        <v>271</v>
      </c>
      <c r="G56" s="112">
        <f>+GETPIVOTDATA("Actuals",$A$3,"Account","45119","Account Description","UNITED WAY")</f>
        <v>-50000</v>
      </c>
    </row>
    <row r="57" spans="1:7" ht="12.75">
      <c r="A57" s="121" t="s">
        <v>233</v>
      </c>
      <c r="B57" s="121" t="s">
        <v>234</v>
      </c>
      <c r="D57" s="109">
        <v>-1561345.7499999998</v>
      </c>
      <c r="E57" s="112">
        <v>-1561345.7499999998</v>
      </c>
      <c r="F57" s="136" t="s">
        <v>441</v>
      </c>
      <c r="G57" s="112">
        <f>+GETPIVOTDATA("Actuals",$A$3,"Account","45143","Account Description","CDBG PROGRAM INCOME")</f>
        <v>-1561345.7499999998</v>
      </c>
    </row>
    <row r="58" spans="1:7" ht="12.75">
      <c r="A58" s="121" t="s">
        <v>235</v>
      </c>
      <c r="B58" s="121" t="s">
        <v>236</v>
      </c>
      <c r="D58" s="109">
        <v>-97935.5</v>
      </c>
      <c r="E58" s="110">
        <v>-97935.5</v>
      </c>
      <c r="F58" s="140" t="s">
        <v>133</v>
      </c>
      <c r="G58" s="110">
        <f>+GETPIVOTDATA("Actuals",$A$3,"Account","45159","Account Description","BENEFIT PRGM SVC FEES")</f>
        <v>-97935.5</v>
      </c>
    </row>
    <row r="59" spans="1:7" ht="12.75">
      <c r="A59" s="121" t="s">
        <v>237</v>
      </c>
      <c r="B59" s="121" t="s">
        <v>238</v>
      </c>
      <c r="D59" s="109">
        <v>-2117095.27</v>
      </c>
      <c r="E59" s="112">
        <v>-2117095.27</v>
      </c>
      <c r="F59" s="136" t="s">
        <v>442</v>
      </c>
      <c r="G59" s="112">
        <f>+GETPIVOTDATA("Actuals",$A$3,"Account","45180","Account Description","HB2048 HMLSS HSING LOCAL PRTN")</f>
        <v>-2117095.27</v>
      </c>
    </row>
    <row r="60" spans="1:6" ht="12.75">
      <c r="A60" s="121" t="s">
        <v>247</v>
      </c>
      <c r="B60" s="121" t="s">
        <v>248</v>
      </c>
      <c r="D60" s="109">
        <v>0</v>
      </c>
      <c r="E60" s="109">
        <v>0</v>
      </c>
      <c r="F60" s="2"/>
    </row>
    <row r="61" spans="1:6" ht="12.75">
      <c r="A61" s="121" t="s">
        <v>249</v>
      </c>
      <c r="B61" s="121" t="s">
        <v>250</v>
      </c>
      <c r="D61" s="109">
        <v>0</v>
      </c>
      <c r="E61" s="109">
        <v>0</v>
      </c>
      <c r="F61" s="2"/>
    </row>
    <row r="62" spans="1:6" ht="12.75">
      <c r="A62" s="121" t="s">
        <v>251</v>
      </c>
      <c r="B62" s="121" t="s">
        <v>252</v>
      </c>
      <c r="D62" s="109">
        <v>-1860000</v>
      </c>
      <c r="E62" s="109">
        <v>-1860000</v>
      </c>
      <c r="F62" s="2"/>
    </row>
    <row r="63" spans="1:6" ht="12.75">
      <c r="A63" s="121" t="s">
        <v>253</v>
      </c>
      <c r="B63" s="121" t="s">
        <v>254</v>
      </c>
      <c r="D63" s="109">
        <v>-229980</v>
      </c>
      <c r="E63" s="109">
        <v>-229980</v>
      </c>
      <c r="F63" s="2"/>
    </row>
    <row r="64" spans="1:8" ht="12.75">
      <c r="A64" s="121" t="s">
        <v>255</v>
      </c>
      <c r="B64" s="121" t="s">
        <v>256</v>
      </c>
      <c r="D64" s="109">
        <v>0</v>
      </c>
      <c r="E64" s="109">
        <v>0</v>
      </c>
      <c r="F64" s="2"/>
      <c r="H64" s="109"/>
    </row>
    <row r="65" spans="1:8" ht="12.75">
      <c r="A65" s="121" t="s">
        <v>337</v>
      </c>
      <c r="B65" s="121" t="s">
        <v>350</v>
      </c>
      <c r="D65" s="109">
        <v>-3167000</v>
      </c>
      <c r="E65" s="112">
        <v>-3167000</v>
      </c>
      <c r="F65" s="136" t="s">
        <v>271</v>
      </c>
      <c r="G65" s="131">
        <f>SUM(E62:E65)</f>
        <v>-5256980</v>
      </c>
      <c r="H65" s="124">
        <f>SUM(E5:E65)</f>
        <v>-67487352.33000001</v>
      </c>
    </row>
    <row r="66" spans="1:9" ht="12.75">
      <c r="A66" s="129" t="s">
        <v>281</v>
      </c>
      <c r="B66" s="129" t="s">
        <v>11</v>
      </c>
      <c r="C66" s="130">
        <v>2537821.9800000004</v>
      </c>
      <c r="D66" s="130"/>
      <c r="E66" s="130">
        <v>2537821.9800000004</v>
      </c>
      <c r="F66" s="129"/>
      <c r="G66" s="129"/>
      <c r="H66" s="129"/>
      <c r="I66" s="129"/>
    </row>
    <row r="67" spans="1:8" ht="12.75">
      <c r="A67" s="121" t="s">
        <v>371</v>
      </c>
      <c r="B67" s="121" t="s">
        <v>372</v>
      </c>
      <c r="C67" s="109">
        <v>0</v>
      </c>
      <c r="E67" s="109">
        <v>0</v>
      </c>
      <c r="H67" s="109"/>
    </row>
    <row r="68" spans="1:8" ht="12.75">
      <c r="A68" s="121" t="s">
        <v>363</v>
      </c>
      <c r="B68" s="121" t="s">
        <v>364</v>
      </c>
      <c r="C68" s="109">
        <v>0</v>
      </c>
      <c r="E68" s="109">
        <v>0</v>
      </c>
      <c r="H68" s="124"/>
    </row>
    <row r="69" spans="1:5" ht="12.75">
      <c r="A69" s="121" t="s">
        <v>277</v>
      </c>
      <c r="B69" s="121" t="s">
        <v>361</v>
      </c>
      <c r="C69" s="109">
        <v>0</v>
      </c>
      <c r="E69" s="109">
        <v>0</v>
      </c>
    </row>
    <row r="70" spans="1:5" ht="12.75">
      <c r="A70" s="121" t="s">
        <v>282</v>
      </c>
      <c r="B70" s="121" t="s">
        <v>15</v>
      </c>
      <c r="C70" s="109">
        <v>2690.25</v>
      </c>
      <c r="E70" s="109">
        <v>2690.25</v>
      </c>
    </row>
    <row r="71" spans="1:5" ht="12.75">
      <c r="A71" s="121" t="s">
        <v>283</v>
      </c>
      <c r="B71" s="121" t="s">
        <v>9</v>
      </c>
      <c r="C71" s="109">
        <v>20439.070000000003</v>
      </c>
      <c r="E71" s="109">
        <v>20439.070000000003</v>
      </c>
    </row>
    <row r="72" spans="1:5" ht="12.75">
      <c r="A72" s="121" t="s">
        <v>400</v>
      </c>
      <c r="B72" s="121" t="s">
        <v>13</v>
      </c>
      <c r="C72" s="109">
        <v>0</v>
      </c>
      <c r="E72" s="109">
        <v>0</v>
      </c>
    </row>
    <row r="73" spans="1:5" ht="12.75">
      <c r="A73" s="121" t="s">
        <v>365</v>
      </c>
      <c r="B73" s="121" t="s">
        <v>8</v>
      </c>
      <c r="C73" s="109">
        <v>0</v>
      </c>
      <c r="E73" s="109">
        <v>0</v>
      </c>
    </row>
    <row r="74" spans="1:5" ht="12.75">
      <c r="A74" s="121" t="s">
        <v>284</v>
      </c>
      <c r="B74" s="121" t="s">
        <v>7</v>
      </c>
      <c r="C74" s="109">
        <v>506139.9800000001</v>
      </c>
      <c r="E74" s="109">
        <v>506139.9800000001</v>
      </c>
    </row>
    <row r="75" spans="1:5" ht="12.75">
      <c r="A75" s="121" t="s">
        <v>285</v>
      </c>
      <c r="B75" s="121" t="s">
        <v>14</v>
      </c>
      <c r="C75" s="109">
        <v>188462.76</v>
      </c>
      <c r="E75" s="109">
        <v>188462.76</v>
      </c>
    </row>
    <row r="76" spans="1:5" ht="12.75">
      <c r="A76" s="121" t="s">
        <v>286</v>
      </c>
      <c r="B76" s="121" t="s">
        <v>12</v>
      </c>
      <c r="C76" s="109">
        <v>271363.9</v>
      </c>
      <c r="E76" s="109">
        <v>271363.9</v>
      </c>
    </row>
    <row r="77" spans="1:5" ht="12.75">
      <c r="A77" s="121" t="s">
        <v>387</v>
      </c>
      <c r="B77" s="121" t="s">
        <v>10</v>
      </c>
      <c r="C77" s="109">
        <v>0</v>
      </c>
      <c r="E77" s="109">
        <v>0</v>
      </c>
    </row>
    <row r="78" spans="1:5" ht="12.75">
      <c r="A78" s="121" t="s">
        <v>430</v>
      </c>
      <c r="B78" s="121" t="s">
        <v>3</v>
      </c>
      <c r="C78" s="109">
        <v>0</v>
      </c>
      <c r="E78" s="109">
        <v>0</v>
      </c>
    </row>
    <row r="79" spans="1:5" ht="12.75">
      <c r="A79" s="121" t="s">
        <v>287</v>
      </c>
      <c r="B79" s="121" t="s">
        <v>5</v>
      </c>
      <c r="C79" s="109">
        <v>9862.04</v>
      </c>
      <c r="E79" s="109">
        <v>9862.04</v>
      </c>
    </row>
    <row r="80" spans="1:5" ht="12.75">
      <c r="A80" s="121" t="s">
        <v>416</v>
      </c>
      <c r="B80" s="121" t="s">
        <v>4</v>
      </c>
      <c r="C80" s="109">
        <v>67.32</v>
      </c>
      <c r="E80" s="109">
        <v>67.32</v>
      </c>
    </row>
    <row r="81" spans="1:5" ht="12.75">
      <c r="A81" s="121" t="s">
        <v>388</v>
      </c>
      <c r="B81" s="121" t="s">
        <v>16</v>
      </c>
      <c r="C81" s="109">
        <v>0</v>
      </c>
      <c r="E81" s="109">
        <v>0</v>
      </c>
    </row>
    <row r="82" spans="1:5" ht="12.75">
      <c r="A82" s="121" t="s">
        <v>427</v>
      </c>
      <c r="B82" s="121" t="s">
        <v>1</v>
      </c>
      <c r="C82" s="109">
        <v>0</v>
      </c>
      <c r="E82" s="109">
        <v>0</v>
      </c>
    </row>
    <row r="83" spans="1:5" ht="12.75">
      <c r="A83" s="121" t="s">
        <v>279</v>
      </c>
      <c r="B83" s="121" t="s">
        <v>2</v>
      </c>
      <c r="C83" s="109">
        <v>0</v>
      </c>
      <c r="E83" s="109">
        <v>0</v>
      </c>
    </row>
    <row r="84" spans="1:7" ht="12.75">
      <c r="A84" s="121" t="s">
        <v>373</v>
      </c>
      <c r="B84" s="121" t="s">
        <v>6</v>
      </c>
      <c r="C84" s="109">
        <v>0</v>
      </c>
      <c r="E84" s="112">
        <v>0</v>
      </c>
      <c r="F84" s="111" t="s">
        <v>443</v>
      </c>
      <c r="G84" s="131">
        <f>SUM(E66:E84)</f>
        <v>3536847.3</v>
      </c>
    </row>
    <row r="85" spans="1:5" ht="12.75">
      <c r="A85" s="121" t="s">
        <v>325</v>
      </c>
      <c r="B85" s="121" t="s">
        <v>22</v>
      </c>
      <c r="C85" s="109">
        <v>7169.9</v>
      </c>
      <c r="E85" s="109">
        <v>7169.9</v>
      </c>
    </row>
    <row r="86" spans="1:5" ht="12.75">
      <c r="A86" s="121" t="s">
        <v>428</v>
      </c>
      <c r="B86" s="121" t="s">
        <v>20</v>
      </c>
      <c r="C86" s="109">
        <v>0</v>
      </c>
      <c r="E86" s="109">
        <v>0</v>
      </c>
    </row>
    <row r="87" spans="1:5" ht="12.75">
      <c r="A87" s="121" t="s">
        <v>404</v>
      </c>
      <c r="B87" s="121" t="s">
        <v>18</v>
      </c>
      <c r="C87" s="109">
        <v>0</v>
      </c>
      <c r="E87" s="109">
        <v>0</v>
      </c>
    </row>
    <row r="88" spans="1:5" ht="12.75">
      <c r="A88" s="121" t="s">
        <v>409</v>
      </c>
      <c r="B88" s="121" t="s">
        <v>23</v>
      </c>
      <c r="C88" s="109">
        <v>0</v>
      </c>
      <c r="E88" s="109">
        <v>0</v>
      </c>
    </row>
    <row r="89" spans="1:5" ht="12.75">
      <c r="A89" s="121" t="s">
        <v>288</v>
      </c>
      <c r="B89" s="121" t="s">
        <v>27</v>
      </c>
      <c r="C89" s="109">
        <v>53.7</v>
      </c>
      <c r="E89" s="109">
        <v>53.7</v>
      </c>
    </row>
    <row r="90" spans="1:5" ht="12.75">
      <c r="A90" s="121" t="s">
        <v>322</v>
      </c>
      <c r="B90" s="121" t="s">
        <v>28</v>
      </c>
      <c r="C90" s="109">
        <v>992.97</v>
      </c>
      <c r="E90" s="109">
        <v>992.97</v>
      </c>
    </row>
    <row r="91" spans="1:5" ht="12.75">
      <c r="A91" s="121" t="s">
        <v>340</v>
      </c>
      <c r="B91" s="121" t="s">
        <v>26</v>
      </c>
      <c r="C91" s="109">
        <v>372.86</v>
      </c>
      <c r="E91" s="109">
        <v>372.86</v>
      </c>
    </row>
    <row r="92" spans="1:5" ht="12.75">
      <c r="A92" s="121" t="s">
        <v>348</v>
      </c>
      <c r="B92" s="121" t="s">
        <v>24</v>
      </c>
      <c r="C92" s="109">
        <v>180.84</v>
      </c>
      <c r="E92" s="109">
        <v>180.84</v>
      </c>
    </row>
    <row r="93" spans="1:5" ht="12.75">
      <c r="A93" s="121" t="s">
        <v>412</v>
      </c>
      <c r="B93" s="121" t="s">
        <v>29</v>
      </c>
      <c r="C93" s="109">
        <v>0</v>
      </c>
      <c r="E93" s="109">
        <v>0</v>
      </c>
    </row>
    <row r="94" spans="1:5" ht="12.75">
      <c r="A94" s="121" t="s">
        <v>391</v>
      </c>
      <c r="B94" s="121" t="s">
        <v>30</v>
      </c>
      <c r="C94" s="109">
        <v>0</v>
      </c>
      <c r="E94" s="109">
        <v>0</v>
      </c>
    </row>
    <row r="95" spans="1:5" ht="12.75">
      <c r="A95" s="121" t="s">
        <v>289</v>
      </c>
      <c r="B95" s="121" t="s">
        <v>25</v>
      </c>
      <c r="C95" s="109">
        <v>1451.0900000000001</v>
      </c>
      <c r="E95" s="109">
        <v>1451.0900000000001</v>
      </c>
    </row>
    <row r="96" spans="1:5" ht="12.75">
      <c r="A96" s="121" t="s">
        <v>338</v>
      </c>
      <c r="B96" s="121" t="s">
        <v>21</v>
      </c>
      <c r="C96" s="109">
        <v>2635.46</v>
      </c>
      <c r="E96" s="109">
        <v>2635.46</v>
      </c>
    </row>
    <row r="97" spans="1:5" ht="12.75">
      <c r="A97" s="121" t="s">
        <v>414</v>
      </c>
      <c r="B97" s="121" t="s">
        <v>19</v>
      </c>
      <c r="C97" s="109">
        <v>84.4</v>
      </c>
      <c r="E97" s="109">
        <v>84.4</v>
      </c>
    </row>
    <row r="98" spans="1:5" ht="12.75">
      <c r="A98" s="121" t="s">
        <v>426</v>
      </c>
      <c r="B98" s="121" t="s">
        <v>17</v>
      </c>
      <c r="C98" s="109">
        <v>0</v>
      </c>
      <c r="E98" s="109">
        <v>0</v>
      </c>
    </row>
    <row r="99" spans="1:5" ht="12.75">
      <c r="A99" s="121" t="s">
        <v>320</v>
      </c>
      <c r="B99" s="121" t="s">
        <v>31</v>
      </c>
      <c r="C99" s="109">
        <v>5009.29</v>
      </c>
      <c r="E99" s="109">
        <v>5009.29</v>
      </c>
    </row>
    <row r="100" spans="1:5" ht="12.75">
      <c r="A100" s="121" t="s">
        <v>332</v>
      </c>
      <c r="B100" s="121" t="s">
        <v>46</v>
      </c>
      <c r="C100" s="109">
        <v>766.9499999999999</v>
      </c>
      <c r="E100" s="109">
        <v>766.9499999999999</v>
      </c>
    </row>
    <row r="101" spans="1:5" ht="12.75">
      <c r="A101" s="121" t="s">
        <v>405</v>
      </c>
      <c r="B101" s="121" t="s">
        <v>44</v>
      </c>
      <c r="C101" s="109">
        <v>2136</v>
      </c>
      <c r="E101" s="109">
        <v>2136</v>
      </c>
    </row>
    <row r="102" spans="1:5" ht="12.75">
      <c r="A102" s="121" t="s">
        <v>362</v>
      </c>
      <c r="B102" s="121" t="s">
        <v>33</v>
      </c>
      <c r="C102" s="109">
        <v>6145.17</v>
      </c>
      <c r="E102" s="109">
        <v>6145.17</v>
      </c>
    </row>
    <row r="103" spans="1:5" ht="12.75">
      <c r="A103" s="121" t="s">
        <v>374</v>
      </c>
      <c r="B103" s="121" t="s">
        <v>42</v>
      </c>
      <c r="C103" s="109">
        <v>0</v>
      </c>
      <c r="E103" s="109">
        <v>0</v>
      </c>
    </row>
    <row r="104" spans="1:5" ht="12.75">
      <c r="A104" s="121" t="s">
        <v>341</v>
      </c>
      <c r="B104" s="121" t="s">
        <v>45</v>
      </c>
      <c r="C104" s="109">
        <v>4384</v>
      </c>
      <c r="E104" s="109">
        <v>4384</v>
      </c>
    </row>
    <row r="105" spans="1:5" ht="12.75">
      <c r="A105" s="121" t="s">
        <v>397</v>
      </c>
      <c r="B105" s="121" t="s">
        <v>32</v>
      </c>
      <c r="C105" s="109">
        <v>0</v>
      </c>
      <c r="E105" s="109">
        <v>0</v>
      </c>
    </row>
    <row r="106" spans="1:5" ht="12.75">
      <c r="A106" s="121" t="s">
        <v>313</v>
      </c>
      <c r="B106" s="121" t="s">
        <v>41</v>
      </c>
      <c r="C106" s="109">
        <v>2511.7200000000003</v>
      </c>
      <c r="E106" s="109">
        <v>2511.7200000000003</v>
      </c>
    </row>
    <row r="107" spans="1:5" ht="12.75">
      <c r="A107" s="121" t="s">
        <v>410</v>
      </c>
      <c r="B107" s="121" t="s">
        <v>52</v>
      </c>
      <c r="C107" s="109">
        <v>0</v>
      </c>
      <c r="E107" s="109">
        <v>0</v>
      </c>
    </row>
    <row r="108" spans="1:5" ht="12.75">
      <c r="A108" s="121" t="s">
        <v>398</v>
      </c>
      <c r="B108" s="121" t="s">
        <v>47</v>
      </c>
      <c r="C108" s="109">
        <v>0</v>
      </c>
      <c r="E108" s="109">
        <v>0</v>
      </c>
    </row>
    <row r="109" spans="1:7" ht="12.75">
      <c r="A109" s="121" t="s">
        <v>336</v>
      </c>
      <c r="B109" s="121" t="s">
        <v>424</v>
      </c>
      <c r="C109" s="109">
        <v>0</v>
      </c>
      <c r="E109" s="112">
        <v>0</v>
      </c>
      <c r="F109" s="123" t="s">
        <v>268</v>
      </c>
      <c r="G109" s="125">
        <f>SUM(E85:E109)</f>
        <v>33894.35</v>
      </c>
    </row>
    <row r="110" spans="1:7" ht="12.75">
      <c r="A110" s="121" t="s">
        <v>315</v>
      </c>
      <c r="B110" s="121" t="s">
        <v>58</v>
      </c>
      <c r="C110" s="135">
        <v>38106694.37</v>
      </c>
      <c r="D110" s="135"/>
      <c r="E110" s="135">
        <v>38106694.37</v>
      </c>
      <c r="F110" s="113"/>
      <c r="G110" s="113"/>
    </row>
    <row r="111" spans="1:7" ht="12.75">
      <c r="A111" s="121" t="s">
        <v>314</v>
      </c>
      <c r="B111" s="121" t="s">
        <v>35</v>
      </c>
      <c r="C111" s="112">
        <v>17407126.890000004</v>
      </c>
      <c r="D111" s="112"/>
      <c r="E111" s="133">
        <v>17407126.890000004</v>
      </c>
      <c r="F111" s="134" t="s">
        <v>444</v>
      </c>
      <c r="G111" s="127">
        <f>SUM(E110:E111)+G181</f>
        <v>55688190.260000005</v>
      </c>
    </row>
    <row r="112" spans="1:7" ht="12.75">
      <c r="A112" s="121" t="s">
        <v>329</v>
      </c>
      <c r="B112" s="121" t="s">
        <v>53</v>
      </c>
      <c r="C112" s="109">
        <v>149.06</v>
      </c>
      <c r="E112" s="138">
        <v>149.06</v>
      </c>
      <c r="F112" s="122"/>
      <c r="G112" s="122"/>
    </row>
    <row r="113" spans="1:7" ht="12.75">
      <c r="A113" s="121" t="s">
        <v>280</v>
      </c>
      <c r="B113" s="121" t="s">
        <v>55</v>
      </c>
      <c r="C113" s="109">
        <v>-1233.5600000000002</v>
      </c>
      <c r="E113" s="135">
        <v>-1233.5600000000002</v>
      </c>
      <c r="F113" s="113"/>
      <c r="G113" s="113"/>
    </row>
    <row r="114" spans="1:7" ht="12.75">
      <c r="A114" s="121" t="s">
        <v>290</v>
      </c>
      <c r="B114" s="121" t="s">
        <v>54</v>
      </c>
      <c r="C114" s="109">
        <v>13610.380000000001</v>
      </c>
      <c r="E114" s="135">
        <v>13610.380000000001</v>
      </c>
      <c r="F114" s="113"/>
      <c r="G114" s="113"/>
    </row>
    <row r="115" spans="1:7" ht="12.75">
      <c r="A115" s="121" t="s">
        <v>326</v>
      </c>
      <c r="B115" s="121" t="s">
        <v>43</v>
      </c>
      <c r="C115" s="109">
        <v>2249.75</v>
      </c>
      <c r="E115" s="135">
        <v>2249.75</v>
      </c>
      <c r="F115" s="113"/>
      <c r="G115" s="113"/>
    </row>
    <row r="116" spans="1:7" ht="12.75">
      <c r="A116" s="121" t="s">
        <v>342</v>
      </c>
      <c r="B116" s="121" t="s">
        <v>61</v>
      </c>
      <c r="C116" s="109">
        <v>1844.06</v>
      </c>
      <c r="E116" s="135">
        <v>1844.06</v>
      </c>
      <c r="F116" s="113"/>
      <c r="G116" s="113"/>
    </row>
    <row r="117" spans="1:7" ht="12.75">
      <c r="A117" s="121" t="s">
        <v>319</v>
      </c>
      <c r="B117" s="121" t="s">
        <v>62</v>
      </c>
      <c r="C117" s="109">
        <v>1956.1599999999999</v>
      </c>
      <c r="E117" s="135">
        <v>1956.1599999999999</v>
      </c>
      <c r="F117" s="113"/>
      <c r="G117" s="113"/>
    </row>
    <row r="118" spans="1:7" ht="12.75">
      <c r="A118" s="121" t="s">
        <v>312</v>
      </c>
      <c r="B118" s="121" t="s">
        <v>36</v>
      </c>
      <c r="C118" s="109">
        <v>78.77000000000001</v>
      </c>
      <c r="E118" s="135">
        <v>78.77000000000001</v>
      </c>
      <c r="F118" s="113"/>
      <c r="G118" s="113"/>
    </row>
    <row r="119" spans="1:7" ht="12.75">
      <c r="A119" s="121" t="s">
        <v>316</v>
      </c>
      <c r="B119" s="121" t="s">
        <v>48</v>
      </c>
      <c r="C119" s="109">
        <v>1653.02</v>
      </c>
      <c r="E119" s="135">
        <v>1653.02</v>
      </c>
      <c r="F119" s="113"/>
      <c r="G119" s="113"/>
    </row>
    <row r="120" spans="1:7" ht="12.75">
      <c r="A120" s="121" t="s">
        <v>335</v>
      </c>
      <c r="B120" s="121" t="s">
        <v>63</v>
      </c>
      <c r="C120" s="109">
        <v>320.71000000000004</v>
      </c>
      <c r="E120" s="135">
        <v>320.71000000000004</v>
      </c>
      <c r="F120" s="113"/>
      <c r="G120" s="113"/>
    </row>
    <row r="121" spans="1:7" ht="12.75">
      <c r="A121" s="121" t="s">
        <v>434</v>
      </c>
      <c r="B121" s="121" t="s">
        <v>435</v>
      </c>
      <c r="C121" s="109">
        <v>533.24</v>
      </c>
      <c r="E121" s="135">
        <v>533.24</v>
      </c>
      <c r="F121" s="113"/>
      <c r="G121" s="113"/>
    </row>
    <row r="122" spans="1:7" ht="12.75">
      <c r="A122" s="121" t="s">
        <v>407</v>
      </c>
      <c r="B122" s="121" t="s">
        <v>57</v>
      </c>
      <c r="C122" s="109">
        <v>0</v>
      </c>
      <c r="E122" s="135">
        <v>0</v>
      </c>
      <c r="F122" s="113"/>
      <c r="G122" s="113"/>
    </row>
    <row r="123" spans="1:7" ht="12.75">
      <c r="A123" s="121" t="s">
        <v>343</v>
      </c>
      <c r="B123" s="121" t="s">
        <v>49</v>
      </c>
      <c r="C123" s="109">
        <v>412.5</v>
      </c>
      <c r="E123" s="135">
        <v>412.5</v>
      </c>
      <c r="F123" s="113"/>
      <c r="G123" s="113"/>
    </row>
    <row r="124" spans="1:7" ht="12.75">
      <c r="A124" s="121" t="s">
        <v>291</v>
      </c>
      <c r="B124" s="121" t="s">
        <v>50</v>
      </c>
      <c r="C124" s="109">
        <v>10690.589999999998</v>
      </c>
      <c r="E124" s="135">
        <v>10690.589999999998</v>
      </c>
      <c r="F124" s="113"/>
      <c r="G124" s="113"/>
    </row>
    <row r="125" spans="1:7" ht="12.75">
      <c r="A125" s="121" t="s">
        <v>408</v>
      </c>
      <c r="B125" s="121" t="s">
        <v>51</v>
      </c>
      <c r="C125" s="109">
        <v>0</v>
      </c>
      <c r="E125" s="135">
        <v>0</v>
      </c>
      <c r="F125" s="113"/>
      <c r="G125" s="113"/>
    </row>
    <row r="126" spans="1:7" ht="12.75">
      <c r="A126" s="121" t="s">
        <v>421</v>
      </c>
      <c r="B126" s="121" t="s">
        <v>56</v>
      </c>
      <c r="C126" s="109">
        <v>2443.1</v>
      </c>
      <c r="E126" s="135">
        <v>2443.1</v>
      </c>
      <c r="F126" s="113"/>
      <c r="G126" s="113"/>
    </row>
    <row r="127" spans="1:7" ht="12.75">
      <c r="A127" s="121" t="s">
        <v>327</v>
      </c>
      <c r="B127" s="121" t="s">
        <v>34</v>
      </c>
      <c r="C127" s="109">
        <v>87815.93000000001</v>
      </c>
      <c r="E127" s="135">
        <v>87815.93000000001</v>
      </c>
      <c r="F127" s="113"/>
      <c r="G127" s="113"/>
    </row>
    <row r="128" spans="1:7" ht="12.75">
      <c r="A128" s="121" t="s">
        <v>411</v>
      </c>
      <c r="B128" s="121" t="s">
        <v>59</v>
      </c>
      <c r="C128" s="109">
        <v>0</v>
      </c>
      <c r="E128" s="135">
        <v>0</v>
      </c>
      <c r="F128" s="113"/>
      <c r="G128" s="113"/>
    </row>
    <row r="129" spans="1:7" ht="12.75">
      <c r="A129" s="121" t="s">
        <v>406</v>
      </c>
      <c r="B129" s="121" t="s">
        <v>37</v>
      </c>
      <c r="C129" s="109">
        <v>0</v>
      </c>
      <c r="E129" s="135">
        <v>0</v>
      </c>
      <c r="F129" s="113"/>
      <c r="G129" s="113"/>
    </row>
    <row r="130" spans="1:7" ht="12.75">
      <c r="A130" s="121" t="s">
        <v>334</v>
      </c>
      <c r="B130" s="121" t="s">
        <v>38</v>
      </c>
      <c r="C130" s="109">
        <v>2495.5</v>
      </c>
      <c r="E130" s="135">
        <v>2495.5</v>
      </c>
      <c r="F130" s="113"/>
      <c r="G130" s="113"/>
    </row>
    <row r="131" spans="1:7" ht="12.75">
      <c r="A131" s="121" t="s">
        <v>328</v>
      </c>
      <c r="B131" s="121" t="s">
        <v>60</v>
      </c>
      <c r="C131" s="109">
        <v>8201.900000000001</v>
      </c>
      <c r="E131" s="135">
        <v>8201.900000000001</v>
      </c>
      <c r="F131" s="113"/>
      <c r="G131" s="113"/>
    </row>
    <row r="132" spans="1:7" ht="12.75">
      <c r="A132" s="121" t="s">
        <v>344</v>
      </c>
      <c r="B132" s="121" t="s">
        <v>39</v>
      </c>
      <c r="C132" s="109">
        <v>650</v>
      </c>
      <c r="E132" s="135">
        <v>650</v>
      </c>
      <c r="F132" s="113"/>
      <c r="G132" s="113"/>
    </row>
    <row r="133" spans="1:7" ht="12.75">
      <c r="A133" s="121" t="s">
        <v>330</v>
      </c>
      <c r="B133" s="121" t="s">
        <v>40</v>
      </c>
      <c r="C133" s="109">
        <v>4763.360000000001</v>
      </c>
      <c r="E133" s="135">
        <v>4763.360000000001</v>
      </c>
      <c r="F133" s="113"/>
      <c r="G133" s="113"/>
    </row>
    <row r="134" spans="1:7" ht="12.75">
      <c r="A134" s="121" t="s">
        <v>413</v>
      </c>
      <c r="B134" s="121" t="s">
        <v>64</v>
      </c>
      <c r="C134" s="109">
        <v>0</v>
      </c>
      <c r="E134" s="112">
        <v>0</v>
      </c>
      <c r="F134" s="123" t="s">
        <v>268</v>
      </c>
      <c r="G134" s="125">
        <f>SUM(E112:E134)</f>
        <v>138634.47000000003</v>
      </c>
    </row>
    <row r="135" spans="1:5" ht="12.75">
      <c r="A135" s="121" t="s">
        <v>292</v>
      </c>
      <c r="B135" s="121" t="s">
        <v>90</v>
      </c>
      <c r="C135" s="109">
        <v>22647</v>
      </c>
      <c r="E135" s="109">
        <v>22647</v>
      </c>
    </row>
    <row r="136" spans="1:5" ht="12.75">
      <c r="A136" s="121" t="s">
        <v>375</v>
      </c>
      <c r="B136" s="121" t="s">
        <v>81</v>
      </c>
      <c r="C136" s="109">
        <v>0</v>
      </c>
      <c r="E136" s="109">
        <v>0</v>
      </c>
    </row>
    <row r="137" spans="1:5" ht="12.75">
      <c r="A137" s="121" t="s">
        <v>345</v>
      </c>
      <c r="B137" s="121" t="s">
        <v>83</v>
      </c>
      <c r="C137" s="109">
        <v>208.75000000000003</v>
      </c>
      <c r="E137" s="109">
        <v>208.75000000000003</v>
      </c>
    </row>
    <row r="138" spans="1:5" ht="12.75">
      <c r="A138" s="121" t="s">
        <v>393</v>
      </c>
      <c r="B138" s="121" t="s">
        <v>82</v>
      </c>
      <c r="C138" s="109">
        <v>0</v>
      </c>
      <c r="E138" s="109">
        <v>0</v>
      </c>
    </row>
    <row r="139" spans="1:5" ht="12.75">
      <c r="A139" s="121" t="s">
        <v>429</v>
      </c>
      <c r="B139" s="121" t="s">
        <v>76</v>
      </c>
      <c r="C139" s="109">
        <v>0</v>
      </c>
      <c r="E139" s="109">
        <v>0</v>
      </c>
    </row>
    <row r="140" spans="1:5" ht="12.75">
      <c r="A140" s="121" t="s">
        <v>376</v>
      </c>
      <c r="B140" s="121" t="s">
        <v>98</v>
      </c>
      <c r="C140" s="109">
        <v>0</v>
      </c>
      <c r="E140" s="109">
        <v>0</v>
      </c>
    </row>
    <row r="141" spans="1:5" ht="12.75">
      <c r="A141" s="121" t="s">
        <v>394</v>
      </c>
      <c r="B141" s="121" t="s">
        <v>78</v>
      </c>
      <c r="C141" s="109">
        <v>0</v>
      </c>
      <c r="E141" s="109">
        <v>0</v>
      </c>
    </row>
    <row r="142" spans="1:5" ht="12.75">
      <c r="A142" s="121" t="s">
        <v>377</v>
      </c>
      <c r="B142" s="121" t="s">
        <v>100</v>
      </c>
      <c r="C142" s="109">
        <v>0</v>
      </c>
      <c r="E142" s="109">
        <v>0</v>
      </c>
    </row>
    <row r="143" spans="1:5" ht="12.75">
      <c r="A143" s="121" t="s">
        <v>378</v>
      </c>
      <c r="B143" s="121" t="s">
        <v>99</v>
      </c>
      <c r="C143" s="109">
        <v>0</v>
      </c>
      <c r="E143" s="109">
        <v>0</v>
      </c>
    </row>
    <row r="144" spans="1:5" ht="12.75">
      <c r="A144" s="121" t="s">
        <v>317</v>
      </c>
      <c r="B144" s="121" t="s">
        <v>69</v>
      </c>
      <c r="C144" s="109">
        <v>6240</v>
      </c>
      <c r="E144" s="109">
        <v>6240</v>
      </c>
    </row>
    <row r="145" spans="1:5" ht="12.75">
      <c r="A145" s="121" t="s">
        <v>368</v>
      </c>
      <c r="B145" s="121" t="s">
        <v>96</v>
      </c>
      <c r="C145" s="109">
        <v>0</v>
      </c>
      <c r="E145" s="109">
        <v>0</v>
      </c>
    </row>
    <row r="146" spans="1:5" ht="12.75">
      <c r="A146" s="121" t="s">
        <v>293</v>
      </c>
      <c r="B146" s="121" t="s">
        <v>92</v>
      </c>
      <c r="C146" s="109">
        <v>2605.8800000000006</v>
      </c>
      <c r="E146" s="109">
        <v>2605.8800000000006</v>
      </c>
    </row>
    <row r="147" spans="1:5" ht="12.75">
      <c r="A147" s="121" t="s">
        <v>331</v>
      </c>
      <c r="B147" s="121" t="s">
        <v>71</v>
      </c>
      <c r="C147" s="109">
        <v>50999.670000000006</v>
      </c>
      <c r="E147" s="109">
        <v>50999.670000000006</v>
      </c>
    </row>
    <row r="148" spans="1:5" ht="12.75">
      <c r="A148" s="121" t="s">
        <v>346</v>
      </c>
      <c r="B148" s="121" t="s">
        <v>95</v>
      </c>
      <c r="C148" s="109">
        <v>396</v>
      </c>
      <c r="E148" s="109">
        <v>396</v>
      </c>
    </row>
    <row r="149" spans="1:5" ht="12.75">
      <c r="A149" s="121" t="s">
        <v>294</v>
      </c>
      <c r="B149" s="121" t="s">
        <v>93</v>
      </c>
      <c r="C149" s="109">
        <v>16400.11</v>
      </c>
      <c r="E149" s="109">
        <v>16400.11</v>
      </c>
    </row>
    <row r="150" spans="1:5" ht="12.75">
      <c r="A150" s="121" t="s">
        <v>318</v>
      </c>
      <c r="B150" s="121" t="s">
        <v>75</v>
      </c>
      <c r="C150" s="109">
        <v>303.9</v>
      </c>
      <c r="E150" s="109">
        <v>303.9</v>
      </c>
    </row>
    <row r="151" spans="1:5" ht="12.75">
      <c r="A151" s="121" t="s">
        <v>295</v>
      </c>
      <c r="B151" s="121" t="s">
        <v>68</v>
      </c>
      <c r="C151" s="109">
        <v>46294.39</v>
      </c>
      <c r="E151" s="109">
        <v>46294.39</v>
      </c>
    </row>
    <row r="152" spans="1:5" ht="12.75">
      <c r="A152" s="121" t="s">
        <v>323</v>
      </c>
      <c r="B152" s="121" t="s">
        <v>65</v>
      </c>
      <c r="C152" s="109">
        <v>6600</v>
      </c>
      <c r="E152" s="109">
        <v>6600</v>
      </c>
    </row>
    <row r="153" spans="1:5" ht="12.75">
      <c r="A153" s="121" t="s">
        <v>296</v>
      </c>
      <c r="B153" s="121" t="s">
        <v>77</v>
      </c>
      <c r="C153" s="109">
        <v>449997.08999999997</v>
      </c>
      <c r="E153" s="109">
        <v>449997.08999999997</v>
      </c>
    </row>
    <row r="154" spans="1:5" ht="12.75">
      <c r="A154" s="121" t="s">
        <v>297</v>
      </c>
      <c r="B154" s="121" t="s">
        <v>91</v>
      </c>
      <c r="C154" s="109">
        <v>141900.83000000002</v>
      </c>
      <c r="E154" s="109">
        <v>141900.83000000002</v>
      </c>
    </row>
    <row r="155" spans="1:5" ht="12.75">
      <c r="A155" s="121" t="s">
        <v>399</v>
      </c>
      <c r="B155" s="121" t="s">
        <v>97</v>
      </c>
      <c r="C155" s="109">
        <v>0</v>
      </c>
      <c r="E155" s="109">
        <v>0</v>
      </c>
    </row>
    <row r="156" spans="1:5" ht="12.75">
      <c r="A156" s="121" t="s">
        <v>298</v>
      </c>
      <c r="B156" s="121" t="s">
        <v>70</v>
      </c>
      <c r="C156" s="109">
        <v>274096.39</v>
      </c>
      <c r="E156" s="109">
        <v>274096.39</v>
      </c>
    </row>
    <row r="157" spans="1:5" ht="12.75">
      <c r="A157" s="121" t="s">
        <v>422</v>
      </c>
      <c r="B157" s="121" t="s">
        <v>101</v>
      </c>
      <c r="C157" s="109">
        <v>0</v>
      </c>
      <c r="E157" s="109">
        <v>0</v>
      </c>
    </row>
    <row r="158" spans="1:5" ht="12.75">
      <c r="A158" s="121" t="s">
        <v>299</v>
      </c>
      <c r="B158" s="121" t="s">
        <v>88</v>
      </c>
      <c r="C158" s="109">
        <v>41469.73</v>
      </c>
      <c r="E158" s="109">
        <v>41469.73</v>
      </c>
    </row>
    <row r="159" spans="1:5" ht="12.75">
      <c r="A159" s="121" t="s">
        <v>300</v>
      </c>
      <c r="B159" s="121" t="s">
        <v>73</v>
      </c>
      <c r="C159" s="109">
        <v>33682.22</v>
      </c>
      <c r="E159" s="109">
        <v>33682.22</v>
      </c>
    </row>
    <row r="160" spans="1:5" ht="12.75">
      <c r="A160" s="121" t="s">
        <v>395</v>
      </c>
      <c r="B160" s="121" t="s">
        <v>86</v>
      </c>
      <c r="C160" s="109">
        <v>0</v>
      </c>
      <c r="E160" s="109">
        <v>0</v>
      </c>
    </row>
    <row r="161" spans="1:5" ht="12.75">
      <c r="A161" s="121" t="s">
        <v>301</v>
      </c>
      <c r="B161" s="121" t="s">
        <v>72</v>
      </c>
      <c r="C161" s="109">
        <v>869.9</v>
      </c>
      <c r="E161" s="109">
        <v>869.9</v>
      </c>
    </row>
    <row r="162" spans="1:5" ht="12.75">
      <c r="A162" s="121" t="s">
        <v>311</v>
      </c>
      <c r="B162" s="121" t="s">
        <v>74</v>
      </c>
      <c r="C162" s="109">
        <v>-962</v>
      </c>
      <c r="E162" s="109">
        <v>-962</v>
      </c>
    </row>
    <row r="163" spans="1:5" ht="12.75">
      <c r="A163" s="121" t="s">
        <v>302</v>
      </c>
      <c r="B163" s="121" t="s">
        <v>94</v>
      </c>
      <c r="C163" s="109">
        <v>1017.0000000000001</v>
      </c>
      <c r="E163" s="109">
        <v>1017.0000000000001</v>
      </c>
    </row>
    <row r="164" spans="1:5" ht="12.75">
      <c r="A164" s="121" t="s">
        <v>303</v>
      </c>
      <c r="B164" s="121" t="s">
        <v>366</v>
      </c>
      <c r="C164" s="109">
        <v>69511.51999999999</v>
      </c>
      <c r="E164" s="109">
        <v>69511.51999999999</v>
      </c>
    </row>
    <row r="165" spans="1:5" ht="12.75">
      <c r="A165" s="121" t="s">
        <v>304</v>
      </c>
      <c r="B165" s="121" t="s">
        <v>367</v>
      </c>
      <c r="C165" s="109">
        <v>94831.69000000002</v>
      </c>
      <c r="E165" s="109">
        <v>94831.69000000002</v>
      </c>
    </row>
    <row r="166" spans="1:5" ht="12.75">
      <c r="A166" s="121" t="s">
        <v>305</v>
      </c>
      <c r="B166" s="121" t="s">
        <v>85</v>
      </c>
      <c r="C166" s="109">
        <v>14907.960000000001</v>
      </c>
      <c r="E166" s="109">
        <v>14907.960000000001</v>
      </c>
    </row>
    <row r="167" spans="1:5" ht="12.75">
      <c r="A167" s="121" t="s">
        <v>306</v>
      </c>
      <c r="B167" s="121" t="s">
        <v>84</v>
      </c>
      <c r="C167" s="109">
        <v>3003.96</v>
      </c>
      <c r="E167" s="109">
        <v>3003.96</v>
      </c>
    </row>
    <row r="168" spans="1:5" ht="12.75">
      <c r="A168" s="121" t="s">
        <v>307</v>
      </c>
      <c r="B168" s="121" t="s">
        <v>87</v>
      </c>
      <c r="C168" s="109">
        <v>86147.84</v>
      </c>
      <c r="E168" s="109">
        <v>86147.84</v>
      </c>
    </row>
    <row r="169" spans="1:5" ht="12.75">
      <c r="A169" s="121" t="s">
        <v>379</v>
      </c>
      <c r="B169" s="121" t="s">
        <v>89</v>
      </c>
      <c r="C169" s="109">
        <v>0</v>
      </c>
      <c r="E169" s="109">
        <v>0</v>
      </c>
    </row>
    <row r="170" spans="1:5" ht="12.75">
      <c r="A170" s="121" t="s">
        <v>308</v>
      </c>
      <c r="B170" s="121" t="s">
        <v>66</v>
      </c>
      <c r="C170" s="109">
        <v>62267.7</v>
      </c>
      <c r="E170" s="109">
        <v>62267.7</v>
      </c>
    </row>
    <row r="171" spans="1:5" ht="12.75">
      <c r="A171" s="121" t="s">
        <v>380</v>
      </c>
      <c r="B171" s="121" t="s">
        <v>67</v>
      </c>
      <c r="C171" s="109">
        <v>0</v>
      </c>
      <c r="E171" s="109">
        <v>0</v>
      </c>
    </row>
    <row r="172" spans="1:5" ht="12.75">
      <c r="A172" s="121" t="s">
        <v>401</v>
      </c>
      <c r="B172" s="121" t="s">
        <v>79</v>
      </c>
      <c r="C172" s="109">
        <v>0</v>
      </c>
      <c r="E172" s="109">
        <v>0</v>
      </c>
    </row>
    <row r="173" spans="1:5" ht="12.75">
      <c r="A173" s="121" t="s">
        <v>381</v>
      </c>
      <c r="B173" s="121" t="s">
        <v>80</v>
      </c>
      <c r="C173" s="109">
        <v>0</v>
      </c>
      <c r="E173" s="109">
        <v>0</v>
      </c>
    </row>
    <row r="174" spans="1:7" ht="12.75">
      <c r="A174" s="121" t="s">
        <v>339</v>
      </c>
      <c r="B174" s="121" t="s">
        <v>103</v>
      </c>
      <c r="C174" s="112">
        <v>2308.05</v>
      </c>
      <c r="D174" s="112"/>
      <c r="E174" s="132">
        <v>2308.05</v>
      </c>
      <c r="F174" s="126" t="s">
        <v>445</v>
      </c>
      <c r="G174" s="139">
        <f>SUM(E135:E174,E183)</f>
        <v>1433957.4000000001</v>
      </c>
    </row>
    <row r="175" spans="1:5" ht="12.75">
      <c r="A175" s="121" t="s">
        <v>382</v>
      </c>
      <c r="B175" s="121" t="s">
        <v>102</v>
      </c>
      <c r="C175" s="109">
        <v>0</v>
      </c>
      <c r="E175" s="109">
        <v>0</v>
      </c>
    </row>
    <row r="176" spans="1:5" ht="12.75">
      <c r="A176" s="121" t="s">
        <v>347</v>
      </c>
      <c r="B176" s="121" t="s">
        <v>436</v>
      </c>
      <c r="C176" s="109">
        <v>0</v>
      </c>
      <c r="E176" s="109">
        <v>0</v>
      </c>
    </row>
    <row r="177" spans="1:5" ht="12.75">
      <c r="A177" s="121" t="s">
        <v>425</v>
      </c>
      <c r="B177" s="121" t="s">
        <v>104</v>
      </c>
      <c r="C177" s="109">
        <v>0</v>
      </c>
      <c r="E177" s="109">
        <v>0</v>
      </c>
    </row>
    <row r="178" spans="1:5" ht="12.75">
      <c r="A178" s="121" t="s">
        <v>423</v>
      </c>
      <c r="B178" s="121" t="s">
        <v>107</v>
      </c>
      <c r="C178" s="109">
        <v>0</v>
      </c>
      <c r="E178" s="109">
        <v>0</v>
      </c>
    </row>
    <row r="179" spans="1:5" ht="12.75">
      <c r="A179" s="121" t="s">
        <v>431</v>
      </c>
      <c r="B179" s="121" t="s">
        <v>109</v>
      </c>
      <c r="C179" s="109">
        <v>0</v>
      </c>
      <c r="E179" s="109">
        <v>0</v>
      </c>
    </row>
    <row r="180" spans="1:5" ht="12.75">
      <c r="A180" s="121" t="s">
        <v>383</v>
      </c>
      <c r="B180" s="121" t="s">
        <v>108</v>
      </c>
      <c r="C180" s="109">
        <v>0</v>
      </c>
      <c r="E180" s="109">
        <v>0</v>
      </c>
    </row>
    <row r="181" spans="1:7" ht="12.75">
      <c r="A181" s="121" t="s">
        <v>321</v>
      </c>
      <c r="B181" s="121" t="s">
        <v>105</v>
      </c>
      <c r="C181" s="109">
        <v>174369</v>
      </c>
      <c r="E181" s="112">
        <v>174369</v>
      </c>
      <c r="F181" s="134" t="s">
        <v>444</v>
      </c>
      <c r="G181" s="127">
        <f>SUM(E181:F181)</f>
        <v>174369</v>
      </c>
    </row>
    <row r="182" spans="1:5" ht="12.75">
      <c r="A182" s="121" t="s">
        <v>437</v>
      </c>
      <c r="B182" s="121" t="s">
        <v>438</v>
      </c>
      <c r="C182" s="109">
        <v>0</v>
      </c>
      <c r="E182" s="109">
        <v>0</v>
      </c>
    </row>
    <row r="183" spans="1:6" ht="12.75">
      <c r="A183" s="121" t="s">
        <v>309</v>
      </c>
      <c r="B183" s="121" t="s">
        <v>384</v>
      </c>
      <c r="C183" s="109">
        <v>6211.82</v>
      </c>
      <c r="E183" s="132">
        <v>6211.82</v>
      </c>
      <c r="F183" s="126"/>
    </row>
    <row r="184" spans="1:5" ht="12.75">
      <c r="A184" s="121" t="s">
        <v>310</v>
      </c>
      <c r="B184" s="121" t="s">
        <v>106</v>
      </c>
      <c r="C184" s="109">
        <v>0</v>
      </c>
      <c r="E184" s="109">
        <v>0</v>
      </c>
    </row>
    <row r="185" spans="1:5" ht="12.75">
      <c r="A185" s="121" t="s">
        <v>396</v>
      </c>
      <c r="B185" s="121" t="s">
        <v>110</v>
      </c>
      <c r="C185" s="109">
        <v>0</v>
      </c>
      <c r="E185" s="109">
        <v>0</v>
      </c>
    </row>
    <row r="186" spans="1:5" ht="12.75">
      <c r="A186" s="121" t="s">
        <v>390</v>
      </c>
      <c r="B186" s="121" t="s">
        <v>111</v>
      </c>
      <c r="C186" s="109">
        <v>0</v>
      </c>
      <c r="E186" s="109">
        <v>0</v>
      </c>
    </row>
    <row r="187" spans="1:5" ht="12.75">
      <c r="A187" s="121" t="s">
        <v>389</v>
      </c>
      <c r="B187" s="121" t="s">
        <v>114</v>
      </c>
      <c r="C187" s="109">
        <v>0</v>
      </c>
      <c r="E187" s="109">
        <v>0</v>
      </c>
    </row>
    <row r="188" spans="1:5" ht="12.75">
      <c r="A188" s="121" t="s">
        <v>386</v>
      </c>
      <c r="B188" s="121" t="s">
        <v>115</v>
      </c>
      <c r="C188" s="109">
        <v>0</v>
      </c>
      <c r="E188" s="109">
        <v>0</v>
      </c>
    </row>
    <row r="189" spans="1:5" ht="12.75">
      <c r="A189" s="121" t="s">
        <v>333</v>
      </c>
      <c r="B189" s="121" t="s">
        <v>113</v>
      </c>
      <c r="C189" s="109">
        <v>0</v>
      </c>
      <c r="E189" s="109">
        <v>0</v>
      </c>
    </row>
    <row r="190" spans="1:5" ht="12.75">
      <c r="A190" s="121" t="s">
        <v>385</v>
      </c>
      <c r="B190" s="121" t="s">
        <v>112</v>
      </c>
      <c r="C190" s="109">
        <v>0</v>
      </c>
      <c r="E190" s="109">
        <v>0</v>
      </c>
    </row>
    <row r="191" spans="1:5" ht="12.75">
      <c r="A191" s="121" t="s">
        <v>369</v>
      </c>
      <c r="B191" s="121" t="s">
        <v>116</v>
      </c>
      <c r="C191" s="109">
        <v>0</v>
      </c>
      <c r="E191" s="109">
        <v>0</v>
      </c>
    </row>
    <row r="192" spans="1:5" ht="12.75">
      <c r="A192" s="121" t="s">
        <v>370</v>
      </c>
      <c r="B192" s="121" t="s">
        <v>119</v>
      </c>
      <c r="C192" s="109">
        <v>0</v>
      </c>
      <c r="E192" s="109">
        <v>0</v>
      </c>
    </row>
    <row r="193" spans="1:5" ht="12.75">
      <c r="A193" s="121" t="s">
        <v>392</v>
      </c>
      <c r="B193" s="121" t="s">
        <v>118</v>
      </c>
      <c r="C193" s="109">
        <v>0</v>
      </c>
      <c r="E193" s="109">
        <v>0</v>
      </c>
    </row>
    <row r="194" spans="1:5" ht="12.75">
      <c r="A194" s="121" t="s">
        <v>402</v>
      </c>
      <c r="B194" s="121" t="s">
        <v>117</v>
      </c>
      <c r="C194" s="109">
        <v>0</v>
      </c>
      <c r="E194" s="109">
        <v>0</v>
      </c>
    </row>
    <row r="195" spans="1:5" ht="12.75">
      <c r="A195" s="121" t="s">
        <v>403</v>
      </c>
      <c r="B195" s="121" t="s">
        <v>5</v>
      </c>
      <c r="C195" s="109">
        <v>0</v>
      </c>
      <c r="E195" s="109">
        <v>0</v>
      </c>
    </row>
    <row r="196" spans="1:5" ht="12.75">
      <c r="A196" s="121" t="s">
        <v>257</v>
      </c>
      <c r="C196" s="109">
        <v>60831523.780000016</v>
      </c>
      <c r="D196" s="109">
        <v>-67487352.33000001</v>
      </c>
      <c r="E196" s="109">
        <v>-6655828.550000005</v>
      </c>
    </row>
    <row r="197" ht="12.75">
      <c r="E197" s="109">
        <f>SUM(E66:E195)</f>
        <v>60831523.780000016</v>
      </c>
    </row>
    <row r="199" ht="12.75">
      <c r="H199" s="109"/>
    </row>
  </sheetData>
  <autoFilter ref="A2:H197"/>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workbookViewId="0" topLeftCell="A1">
      <selection activeCell="A47" sqref="A47"/>
    </sheetView>
  </sheetViews>
  <sheetFormatPr defaultColWidth="9.140625" defaultRowHeight="12.75" outlineLevelCol="1"/>
  <cols>
    <col min="1" max="1" width="50.7109375" style="7" customWidth="1"/>
    <col min="2" max="3" width="16.8515625" style="7" customWidth="1" outlineLevel="1"/>
    <col min="4" max="4" width="16.8515625" style="7" bestFit="1" customWidth="1"/>
    <col min="5" max="5" width="16.421875" style="7" bestFit="1" customWidth="1"/>
    <col min="6" max="8" width="15.28125" style="7" hidden="1" customWidth="1" outlineLevel="1"/>
    <col min="9" max="9" width="14.57421875" style="7" bestFit="1" customWidth="1" collapsed="1"/>
    <col min="10" max="10" width="15.28125" style="7" customWidth="1"/>
    <col min="11" max="11" width="9.140625" style="7" customWidth="1" outlineLevel="1"/>
    <col min="12" max="12" width="12.28125" style="7" customWidth="1" outlineLevel="1"/>
    <col min="13" max="14" width="9.140625" style="7" customWidth="1" outlineLevel="1"/>
    <col min="15" max="15" width="12.28125" style="7" customWidth="1" outlineLevel="1"/>
    <col min="16" max="16" width="9.140625" style="7" customWidth="1" outlineLevel="1"/>
    <col min="17" max="17" width="13.57421875" style="7" customWidth="1" outlineLevel="1"/>
    <col min="18" max="18" width="10.8515625" style="7" bestFit="1" customWidth="1" outlineLevel="1"/>
    <col min="19" max="19" width="22.28125" style="7" customWidth="1"/>
    <col min="20" max="16384" width="9.140625" style="7" customWidth="1"/>
  </cols>
  <sheetData>
    <row r="1" spans="1:17" ht="15.6">
      <c r="A1" s="174" t="s">
        <v>359</v>
      </c>
      <c r="B1" s="174"/>
      <c r="C1" s="174"/>
      <c r="D1" s="174"/>
      <c r="E1" s="174"/>
      <c r="F1" s="174"/>
      <c r="G1" s="174"/>
      <c r="H1" s="174"/>
      <c r="I1" s="174"/>
      <c r="J1" s="174"/>
      <c r="K1" s="23"/>
      <c r="L1" s="23"/>
      <c r="M1" s="23"/>
      <c r="N1" s="23"/>
      <c r="O1" s="23"/>
      <c r="P1" s="23"/>
      <c r="Q1" s="23"/>
    </row>
    <row r="2" spans="1:17" ht="15.6">
      <c r="A2" s="174" t="s">
        <v>272</v>
      </c>
      <c r="B2" s="174"/>
      <c r="C2" s="174"/>
      <c r="D2" s="174"/>
      <c r="E2" s="174"/>
      <c r="F2" s="174"/>
      <c r="G2" s="174"/>
      <c r="H2" s="174"/>
      <c r="I2" s="174"/>
      <c r="J2" s="174"/>
      <c r="K2" s="23"/>
      <c r="L2" s="23"/>
      <c r="M2" s="23"/>
      <c r="N2" s="23"/>
      <c r="O2" s="23"/>
      <c r="P2" s="23"/>
      <c r="Q2" s="23"/>
    </row>
    <row r="3" spans="1:17" ht="15.6">
      <c r="A3" s="104"/>
      <c r="B3" s="100"/>
      <c r="C3" s="100"/>
      <c r="D3" s="100"/>
      <c r="E3" s="9"/>
      <c r="F3" s="9"/>
      <c r="G3" s="9"/>
      <c r="H3" s="9"/>
      <c r="I3" s="9"/>
      <c r="J3" s="9"/>
      <c r="K3" s="43"/>
      <c r="L3" s="171" t="s">
        <v>134</v>
      </c>
      <c r="M3" s="172"/>
      <c r="N3" s="172"/>
      <c r="O3" s="172"/>
      <c r="P3" s="173"/>
      <c r="Q3" s="9"/>
    </row>
    <row r="4" spans="1:17" ht="59.25" customHeight="1">
      <c r="A4" s="44" t="s">
        <v>121</v>
      </c>
      <c r="B4" s="45" t="s">
        <v>269</v>
      </c>
      <c r="C4" s="45" t="s">
        <v>270</v>
      </c>
      <c r="D4" s="45" t="s">
        <v>143</v>
      </c>
      <c r="E4" s="45" t="s">
        <v>460</v>
      </c>
      <c r="F4" s="45" t="s">
        <v>273</v>
      </c>
      <c r="G4" s="45" t="s">
        <v>274</v>
      </c>
      <c r="H4" s="45" t="s">
        <v>275</v>
      </c>
      <c r="I4" s="45" t="s">
        <v>452</v>
      </c>
      <c r="J4" s="45" t="s">
        <v>453</v>
      </c>
      <c r="K4" s="43"/>
      <c r="L4" s="47" t="s">
        <v>135</v>
      </c>
      <c r="M4" s="48" t="s">
        <v>136</v>
      </c>
      <c r="N4" s="43"/>
      <c r="O4" s="47" t="s">
        <v>137</v>
      </c>
      <c r="P4" s="49" t="s">
        <v>138</v>
      </c>
      <c r="Q4" s="45" t="s">
        <v>261</v>
      </c>
    </row>
    <row r="5" spans="1:17" ht="15.6">
      <c r="A5" s="29" t="s">
        <v>122</v>
      </c>
      <c r="B5" s="30">
        <v>32936233</v>
      </c>
      <c r="C5" s="30">
        <f>30886530+2049703</f>
        <v>32936233</v>
      </c>
      <c r="D5" s="30">
        <f>C5</f>
        <v>32936233</v>
      </c>
      <c r="E5" s="30">
        <f>D27</f>
        <v>45299726.85000001</v>
      </c>
      <c r="F5" s="30"/>
      <c r="G5" s="30"/>
      <c r="H5" s="30"/>
      <c r="I5" s="30" t="e">
        <f>E27</f>
        <v>#REF!</v>
      </c>
      <c r="J5" s="30" t="e">
        <f>I27</f>
        <v>#REF!</v>
      </c>
      <c r="K5" s="43"/>
      <c r="L5" s="60">
        <v>30142368.28000001</v>
      </c>
      <c r="M5" s="66">
        <v>38.92213147402841</v>
      </c>
      <c r="N5" s="43"/>
      <c r="O5" s="50">
        <v>30142368.28000001</v>
      </c>
      <c r="P5" s="51">
        <v>38.92213147402841</v>
      </c>
      <c r="Q5" s="30">
        <v>-30142368.28000001</v>
      </c>
    </row>
    <row r="6" spans="1:17" ht="15.6">
      <c r="A6" s="31" t="s">
        <v>123</v>
      </c>
      <c r="B6" s="32"/>
      <c r="C6" s="32"/>
      <c r="D6" s="32"/>
      <c r="E6" s="32"/>
      <c r="F6" s="32"/>
      <c r="G6" s="32"/>
      <c r="H6" s="32"/>
      <c r="I6" s="32"/>
      <c r="J6" s="32"/>
      <c r="K6" s="43"/>
      <c r="L6" s="54"/>
      <c r="M6" s="55"/>
      <c r="N6" s="43"/>
      <c r="O6" s="52"/>
      <c r="P6" s="53"/>
      <c r="Q6" s="32"/>
    </row>
    <row r="7" spans="1:19" ht="15.6">
      <c r="A7" s="33" t="s">
        <v>262</v>
      </c>
      <c r="B7" s="118">
        <v>25299198</v>
      </c>
      <c r="C7" s="118">
        <f>-'2016-GL-10'!G54-'2016-GL-10'!G59-'2015 GL-10'!G43-'2015 GL-10'!G49-'2015 GL-10'!G53</f>
        <v>25829798.37</v>
      </c>
      <c r="D7" s="118">
        <f>+C7</f>
        <v>25829798.37</v>
      </c>
      <c r="E7" s="119" t="e">
        <f>#REF!</f>
        <v>#REF!</v>
      </c>
      <c r="F7" s="101"/>
      <c r="G7" s="101"/>
      <c r="H7" s="101"/>
      <c r="I7" s="101" t="e">
        <f>E7*1.04</f>
        <v>#REF!</v>
      </c>
      <c r="J7" s="101" t="e">
        <f>I7*1.03</f>
        <v>#REF!</v>
      </c>
      <c r="K7" s="10"/>
      <c r="L7" s="54">
        <v>-8551630.929999998</v>
      </c>
      <c r="M7" s="55">
        <v>0.639655783523561</v>
      </c>
      <c r="N7" s="10"/>
      <c r="O7" s="54">
        <v>1567359</v>
      </c>
      <c r="P7" s="11">
        <v>1.06604456569927</v>
      </c>
      <c r="Q7" s="34">
        <v>1567359</v>
      </c>
      <c r="S7" s="99"/>
    </row>
    <row r="8" spans="1:17" ht="15.6">
      <c r="A8" s="115" t="s">
        <v>357</v>
      </c>
      <c r="B8" s="118">
        <v>26161280</v>
      </c>
      <c r="C8" s="25">
        <f>-'2016-GL-10'!G15-'2015 GL-10'!G14</f>
        <v>31971846.64</v>
      </c>
      <c r="D8" s="118">
        <f aca="true" t="shared" si="0" ref="D8:D11">+C8</f>
        <v>31971846.64</v>
      </c>
      <c r="E8" s="119" t="e">
        <f>#REF!</f>
        <v>#REF!</v>
      </c>
      <c r="F8" s="101"/>
      <c r="G8" s="101"/>
      <c r="H8" s="101"/>
      <c r="I8" s="101">
        <v>27340000</v>
      </c>
      <c r="J8" s="101">
        <v>27340000</v>
      </c>
      <c r="K8" s="10"/>
      <c r="L8" s="54">
        <v>-10011683.009999998</v>
      </c>
      <c r="M8" s="55">
        <v>0.6338082293343088</v>
      </c>
      <c r="N8" s="10"/>
      <c r="O8" s="54">
        <v>0</v>
      </c>
      <c r="P8" s="11">
        <v>1</v>
      </c>
      <c r="Q8" s="34">
        <v>0</v>
      </c>
    </row>
    <row r="9" spans="1:17" ht="15.6">
      <c r="A9" s="33" t="s">
        <v>352</v>
      </c>
      <c r="B9" s="25">
        <f>34369816+10203707</f>
        <v>44573523</v>
      </c>
      <c r="C9" s="25">
        <f>-'2016-GL-10'!G11-'2016-GL-10'!G57-'2015 GL-10'!G11-'2015 GL-10'!G52</f>
        <v>37646921.550000004</v>
      </c>
      <c r="D9" s="118">
        <f t="shared" si="0"/>
        <v>37646921.550000004</v>
      </c>
      <c r="E9" s="119" t="e">
        <f>#REF!</f>
        <v>#REF!</v>
      </c>
      <c r="F9" s="4"/>
      <c r="G9" s="4"/>
      <c r="H9" s="4"/>
      <c r="I9" s="25" t="e">
        <f>E9</f>
        <v>#REF!</v>
      </c>
      <c r="J9" s="28" t="e">
        <f>I9</f>
        <v>#REF!</v>
      </c>
      <c r="K9" s="10"/>
      <c r="L9" s="54"/>
      <c r="M9" s="55"/>
      <c r="N9" s="10"/>
      <c r="O9" s="54"/>
      <c r="P9" s="11"/>
      <c r="Q9" s="34"/>
    </row>
    <row r="10" spans="1:17" ht="15.6">
      <c r="A10" s="33" t="s">
        <v>354</v>
      </c>
      <c r="B10" s="118">
        <v>447912</v>
      </c>
      <c r="C10" s="25">
        <f>-'2016-GL-10'!G12-'2015 GL-10'!G12</f>
        <v>1011844.78</v>
      </c>
      <c r="D10" s="118">
        <f t="shared" si="0"/>
        <v>1011844.78</v>
      </c>
      <c r="E10" s="119" t="e">
        <f>#REF!</f>
        <v>#REF!</v>
      </c>
      <c r="F10" s="101"/>
      <c r="G10" s="101"/>
      <c r="H10" s="101"/>
      <c r="I10" s="101" t="e">
        <f>E10</f>
        <v>#REF!</v>
      </c>
      <c r="J10" s="101" t="e">
        <f>I10</f>
        <v>#REF!</v>
      </c>
      <c r="K10" s="10"/>
      <c r="L10" s="54">
        <v>204345.40000000002</v>
      </c>
      <c r="M10" s="55"/>
      <c r="N10" s="10"/>
      <c r="O10" s="54"/>
      <c r="P10" s="11"/>
      <c r="Q10" s="34">
        <v>783158</v>
      </c>
    </row>
    <row r="11" spans="1:19" ht="15.6">
      <c r="A11" s="33" t="s">
        <v>355</v>
      </c>
      <c r="B11" s="118">
        <f>16474455+783158</f>
        <v>17257613</v>
      </c>
      <c r="C11" s="25">
        <f>-'2016-GL-10'!G42-'2016-GL-10'!G56-'2016-GL-10'!G58-'2016-GL-10'!G65-'2015 GL-10'!G5-'2015 GL-10'!G39-'2015 GL-10'!G51-'2015 GL-10'!G57</f>
        <v>26780869.56</v>
      </c>
      <c r="D11" s="118">
        <f t="shared" si="0"/>
        <v>26780869.56</v>
      </c>
      <c r="E11" s="119" t="e">
        <f>#REF!</f>
        <v>#REF!</v>
      </c>
      <c r="F11" s="101"/>
      <c r="G11" s="101"/>
      <c r="H11" s="101"/>
      <c r="I11" s="101" t="e">
        <f>E11+10000000</f>
        <v>#REF!</v>
      </c>
      <c r="J11" s="101" t="e">
        <f>I11-3165000-3000000</f>
        <v>#REF!</v>
      </c>
      <c r="K11" s="10"/>
      <c r="L11" s="54">
        <v>-783158</v>
      </c>
      <c r="M11" s="55">
        <v>0</v>
      </c>
      <c r="N11" s="10"/>
      <c r="O11" s="54">
        <v>-783158</v>
      </c>
      <c r="P11" s="11">
        <v>0</v>
      </c>
      <c r="Q11" s="34">
        <v>-783158</v>
      </c>
      <c r="S11" s="99"/>
    </row>
    <row r="12" spans="1:19" ht="15.6">
      <c r="A12" s="35" t="s">
        <v>126</v>
      </c>
      <c r="B12" s="36">
        <f>SUM(B7:B11)</f>
        <v>113739526</v>
      </c>
      <c r="C12" s="36">
        <f>SUM(C7:C11)</f>
        <v>123241280.9</v>
      </c>
      <c r="D12" s="36">
        <f>SUM(D7:D11)</f>
        <v>123241280.9</v>
      </c>
      <c r="E12" s="36" t="e">
        <f>SUM(E7:E11)</f>
        <v>#REF!</v>
      </c>
      <c r="F12" s="36"/>
      <c r="G12" s="36"/>
      <c r="H12" s="36"/>
      <c r="I12" s="36" t="e">
        <f>SUM(I7:I11)</f>
        <v>#REF!</v>
      </c>
      <c r="J12" s="37" t="e">
        <f>SUM(J7:J11)</f>
        <v>#REF!</v>
      </c>
      <c r="K12" s="43"/>
      <c r="L12" s="12">
        <v>-18645517.439999998</v>
      </c>
      <c r="M12" s="13">
        <v>0.7109522936008227</v>
      </c>
      <c r="N12" s="14"/>
      <c r="O12" s="12">
        <v>7691078.5200000005</v>
      </c>
      <c r="P12" s="13">
        <v>1.1192291183709828</v>
      </c>
      <c r="Q12" s="37">
        <v>10858078.52</v>
      </c>
      <c r="S12" s="108"/>
    </row>
    <row r="13" spans="1:22" ht="15.6">
      <c r="A13" s="31" t="s">
        <v>139</v>
      </c>
      <c r="B13" s="32"/>
      <c r="C13" s="32"/>
      <c r="D13" s="32"/>
      <c r="E13" s="32"/>
      <c r="F13" s="32"/>
      <c r="G13" s="32"/>
      <c r="H13" s="32"/>
      <c r="I13" s="32"/>
      <c r="J13" s="32"/>
      <c r="K13" s="43"/>
      <c r="L13" s="52"/>
      <c r="M13" s="56"/>
      <c r="N13" s="43"/>
      <c r="O13" s="52"/>
      <c r="P13" s="56"/>
      <c r="Q13" s="32"/>
      <c r="S13" s="108"/>
      <c r="V13" s="114"/>
    </row>
    <row r="14" spans="1:22" ht="15.6">
      <c r="A14" s="33" t="s">
        <v>356</v>
      </c>
      <c r="B14" s="118">
        <f>-2969134-2083572</f>
        <v>-5052706</v>
      </c>
      <c r="C14" s="118">
        <f>-'2016-GL-10'!G84-'2015 GL-10'!G77</f>
        <v>-6629881.279999999</v>
      </c>
      <c r="D14" s="118">
        <f>+C14</f>
        <v>-6629881.279999999</v>
      </c>
      <c r="E14" s="101" t="e">
        <f>#REF!</f>
        <v>#REF!</v>
      </c>
      <c r="F14" s="101"/>
      <c r="G14" s="101"/>
      <c r="H14" s="101"/>
      <c r="I14" s="101" t="e">
        <f>E14*1.028*1.028</f>
        <v>#REF!</v>
      </c>
      <c r="J14" s="101" t="e">
        <f>I14*1.028*1.03</f>
        <v>#REF!</v>
      </c>
      <c r="K14" s="43"/>
      <c r="L14" s="54">
        <v>840328.5100000002</v>
      </c>
      <c r="M14" s="15">
        <v>0.6792551131176123</v>
      </c>
      <c r="N14" s="43"/>
      <c r="O14" s="54">
        <v>-356996</v>
      </c>
      <c r="P14" s="15">
        <v>1.1362617598651565</v>
      </c>
      <c r="Q14" s="38">
        <v>-356996</v>
      </c>
      <c r="S14" s="94"/>
      <c r="U14" s="114"/>
      <c r="V14" s="114"/>
    </row>
    <row r="15" spans="1:22" ht="15.6">
      <c r="A15" s="33" t="s">
        <v>120</v>
      </c>
      <c r="B15" s="118">
        <f>-325448-62726</f>
        <v>-388174</v>
      </c>
      <c r="C15" s="118">
        <f>-'2016-GL-10'!G109-'2016-GL-10'!G134-'2015 GL-10'!G101-'2015 GL-10'!G125</f>
        <v>-345887.68000000005</v>
      </c>
      <c r="D15" s="118">
        <f aca="true" t="shared" si="1" ref="D15:D17">+C15</f>
        <v>-345887.68000000005</v>
      </c>
      <c r="E15" s="101" t="e">
        <f>#REF!</f>
        <v>#REF!</v>
      </c>
      <c r="F15" s="101"/>
      <c r="G15" s="101"/>
      <c r="H15" s="101"/>
      <c r="I15" s="101" t="e">
        <f>E15*1.058</f>
        <v>#REF!</v>
      </c>
      <c r="J15" s="116" t="e">
        <f>I15*1.062</f>
        <v>#REF!</v>
      </c>
      <c r="K15" s="43"/>
      <c r="L15" s="54">
        <v>164203.78</v>
      </c>
      <c r="M15" s="15">
        <v>0.49545309849807034</v>
      </c>
      <c r="N15" s="43"/>
      <c r="O15" s="54">
        <v>0</v>
      </c>
      <c r="P15" s="15">
        <v>1</v>
      </c>
      <c r="Q15" s="38">
        <v>0</v>
      </c>
      <c r="S15" s="108"/>
      <c r="U15" s="114"/>
      <c r="V15" s="114"/>
    </row>
    <row r="16" spans="1:22" ht="17.4">
      <c r="A16" s="33" t="s">
        <v>461</v>
      </c>
      <c r="B16" s="118">
        <f>-68799140-31883599</f>
        <v>-100682739</v>
      </c>
      <c r="C16" s="118">
        <f>-'2016-GL-10'!G111-'2015 GL-10'!G103</f>
        <v>-103096823.22</v>
      </c>
      <c r="D16" s="118">
        <f t="shared" si="1"/>
        <v>-103096823.22</v>
      </c>
      <c r="E16" s="101" t="e">
        <f>#REF!</f>
        <v>#REF!</v>
      </c>
      <c r="F16" s="101"/>
      <c r="G16" s="101"/>
      <c r="H16" s="101"/>
      <c r="I16" s="101" t="e">
        <f>E16-10000000</f>
        <v>#REF!</v>
      </c>
      <c r="J16" s="101" t="e">
        <f>I16+3165000+3000000+6300000</f>
        <v>#REF!</v>
      </c>
      <c r="K16" s="43"/>
      <c r="L16" s="54">
        <v>22740515.019999996</v>
      </c>
      <c r="M16" s="15">
        <v>0.6196240026604977</v>
      </c>
      <c r="N16" s="43"/>
      <c r="O16" s="54">
        <v>-949044</v>
      </c>
      <c r="P16" s="15">
        <v>1.0158744671218563</v>
      </c>
      <c r="Q16" s="38">
        <v>-4116044</v>
      </c>
      <c r="S16" s="108"/>
      <c r="U16" s="114"/>
      <c r="V16" s="114"/>
    </row>
    <row r="17" spans="1:22" ht="15.6">
      <c r="A17" s="33" t="s">
        <v>353</v>
      </c>
      <c r="B17" s="25">
        <f>-1777900-1069668</f>
        <v>-2847568</v>
      </c>
      <c r="C17" s="25">
        <f>-'2016-GL-10'!G174-'2015 GL-10'!G168</f>
        <v>-3805194.87</v>
      </c>
      <c r="D17" s="118">
        <f t="shared" si="1"/>
        <v>-3805194.87</v>
      </c>
      <c r="E17" s="25" t="e">
        <f>#REF!</f>
        <v>#REF!</v>
      </c>
      <c r="F17" s="4"/>
      <c r="G17" s="4"/>
      <c r="H17" s="4"/>
      <c r="I17" s="25" t="e">
        <f>E17*1.083</f>
        <v>#REF!</v>
      </c>
      <c r="J17" s="28" t="e">
        <f>I17*1.094</f>
        <v>#REF!</v>
      </c>
      <c r="K17" s="43"/>
      <c r="L17" s="54"/>
      <c r="M17" s="15"/>
      <c r="N17" s="43"/>
      <c r="O17" s="54"/>
      <c r="P17" s="57"/>
      <c r="Q17" s="38"/>
      <c r="S17" s="108"/>
      <c r="U17" s="108"/>
      <c r="V17" s="108"/>
    </row>
    <row r="18" spans="1:19" ht="15.6">
      <c r="A18" s="33" t="s">
        <v>351</v>
      </c>
      <c r="B18" s="38">
        <f>-13710-39700</f>
        <v>-53410</v>
      </c>
      <c r="C18" s="38">
        <v>0</v>
      </c>
      <c r="D18" s="38">
        <v>0</v>
      </c>
      <c r="E18" s="38" t="e">
        <f>#REF!</f>
        <v>#REF!</v>
      </c>
      <c r="F18" s="101"/>
      <c r="G18" s="101"/>
      <c r="H18" s="101"/>
      <c r="I18" s="38" t="e">
        <f>E18*1.058</f>
        <v>#REF!</v>
      </c>
      <c r="J18" s="38" t="e">
        <f>I18*1.062</f>
        <v>#REF!</v>
      </c>
      <c r="K18" s="43"/>
      <c r="L18" s="54">
        <v>13710</v>
      </c>
      <c r="M18" s="57">
        <v>0</v>
      </c>
      <c r="N18" s="43"/>
      <c r="O18" s="54">
        <v>13710</v>
      </c>
      <c r="P18" s="57">
        <v>0</v>
      </c>
      <c r="Q18" s="38">
        <v>13710</v>
      </c>
      <c r="S18" s="108"/>
    </row>
    <row r="19" spans="1:17" s="145" customFormat="1" ht="17.4">
      <c r="A19" s="33" t="s">
        <v>455</v>
      </c>
      <c r="B19" s="118">
        <v>-1656418</v>
      </c>
      <c r="C19" s="118">
        <v>0</v>
      </c>
      <c r="D19" s="38">
        <v>0</v>
      </c>
      <c r="E19" s="38">
        <v>0</v>
      </c>
      <c r="F19" s="118"/>
      <c r="G19" s="118"/>
      <c r="H19" s="118"/>
      <c r="I19" s="38"/>
      <c r="J19" s="38"/>
      <c r="K19" s="43"/>
      <c r="L19" s="54"/>
      <c r="M19" s="57"/>
      <c r="N19" s="43"/>
      <c r="O19" s="54"/>
      <c r="P19" s="57"/>
      <c r="Q19" s="38"/>
    </row>
    <row r="20" spans="1:17" s="108" customFormat="1" ht="17.4">
      <c r="A20" s="33" t="s">
        <v>462</v>
      </c>
      <c r="B20" s="38">
        <v>-3500000</v>
      </c>
      <c r="C20" s="38">
        <v>0</v>
      </c>
      <c r="D20" s="38">
        <v>0</v>
      </c>
      <c r="E20" s="38">
        <v>0</v>
      </c>
      <c r="F20" s="101"/>
      <c r="G20" s="101"/>
      <c r="H20" s="101"/>
      <c r="I20" s="38">
        <v>0</v>
      </c>
      <c r="J20" s="38">
        <v>0</v>
      </c>
      <c r="K20" s="43"/>
      <c r="L20" s="54"/>
      <c r="M20" s="57"/>
      <c r="N20" s="43"/>
      <c r="O20" s="54"/>
      <c r="P20" s="57"/>
      <c r="Q20" s="38"/>
    </row>
    <row r="21" spans="1:19" s="94" customFormat="1" ht="17.4">
      <c r="A21" s="33" t="s">
        <v>456</v>
      </c>
      <c r="B21" s="118">
        <v>0</v>
      </c>
      <c r="C21" s="118">
        <v>0</v>
      </c>
      <c r="D21" s="101">
        <v>0</v>
      </c>
      <c r="E21" s="101" t="e">
        <f>#REF!</f>
        <v>#REF!</v>
      </c>
      <c r="F21" s="101"/>
      <c r="G21" s="101"/>
      <c r="H21" s="101"/>
      <c r="I21" s="101">
        <v>0</v>
      </c>
      <c r="J21" s="101">
        <f>-6300000</f>
        <v>-6300000</v>
      </c>
      <c r="K21" s="26"/>
      <c r="L21" s="92">
        <v>1000000</v>
      </c>
      <c r="M21" s="93"/>
      <c r="N21" s="26"/>
      <c r="O21" s="95"/>
      <c r="P21" s="93"/>
      <c r="Q21" s="82">
        <v>-2500000</v>
      </c>
      <c r="S21" s="117"/>
    </row>
    <row r="22" spans="1:17" ht="15.6">
      <c r="A22" s="35" t="s">
        <v>127</v>
      </c>
      <c r="B22" s="37">
        <f>SUM(B14:B21)</f>
        <v>-114181015</v>
      </c>
      <c r="C22" s="37">
        <f>SUM(C14:C21)</f>
        <v>-113877787.05</v>
      </c>
      <c r="D22" s="37">
        <f>SUM(D14:D21)</f>
        <v>-113877787.05</v>
      </c>
      <c r="E22" s="37" t="e">
        <f>SUM(E14:E21)</f>
        <v>#REF!</v>
      </c>
      <c r="F22" s="37"/>
      <c r="G22" s="37"/>
      <c r="H22" s="37"/>
      <c r="I22" s="37" t="e">
        <f>SUM(I14:I21)</f>
        <v>#REF!</v>
      </c>
      <c r="J22" s="37" t="e">
        <f>SUM(J14:J21)</f>
        <v>#REF!</v>
      </c>
      <c r="K22" s="43"/>
      <c r="L22" s="12">
        <v>27195722.029999994</v>
      </c>
      <c r="M22" s="16">
        <v>0.5950848366684535</v>
      </c>
      <c r="N22" s="14"/>
      <c r="O22" s="12">
        <v>-3806040</v>
      </c>
      <c r="P22" s="16">
        <v>1.056667857780954</v>
      </c>
      <c r="Q22" s="37">
        <v>-6973040</v>
      </c>
    </row>
    <row r="23" spans="1:19" ht="17.4">
      <c r="A23" s="39" t="s">
        <v>140</v>
      </c>
      <c r="B23" s="59"/>
      <c r="C23" s="17"/>
      <c r="D23" s="17"/>
      <c r="E23" s="17"/>
      <c r="F23" s="17"/>
      <c r="G23" s="17"/>
      <c r="H23" s="17"/>
      <c r="I23" s="17"/>
      <c r="J23" s="17"/>
      <c r="K23" s="43"/>
      <c r="L23" s="60">
        <v>0</v>
      </c>
      <c r="M23" s="61"/>
      <c r="N23" s="43"/>
      <c r="O23" s="60">
        <v>0</v>
      </c>
      <c r="P23" s="61"/>
      <c r="Q23" s="17"/>
      <c r="S23" s="109"/>
    </row>
    <row r="24" spans="1:17" ht="15.6">
      <c r="A24" s="31" t="s">
        <v>128</v>
      </c>
      <c r="B24" s="38"/>
      <c r="C24" s="38"/>
      <c r="D24" s="38"/>
      <c r="E24" s="38"/>
      <c r="F24" s="38"/>
      <c r="G24" s="38"/>
      <c r="H24" s="38"/>
      <c r="I24" s="38"/>
      <c r="J24" s="38"/>
      <c r="K24" s="43"/>
      <c r="L24" s="52"/>
      <c r="M24" s="56"/>
      <c r="N24" s="43"/>
      <c r="O24" s="52"/>
      <c r="P24" s="56"/>
      <c r="Q24" s="38"/>
    </row>
    <row r="25" spans="1:17" s="94" customFormat="1" ht="15.6">
      <c r="A25" s="62" t="s">
        <v>358</v>
      </c>
      <c r="B25" s="101">
        <v>1656418</v>
      </c>
      <c r="C25" s="101">
        <v>0</v>
      </c>
      <c r="D25" s="101">
        <v>3000000</v>
      </c>
      <c r="E25" s="101">
        <f>B25</f>
        <v>1656418</v>
      </c>
      <c r="F25" s="101"/>
      <c r="G25" s="101"/>
      <c r="H25" s="101"/>
      <c r="I25" s="101">
        <f>ABS(SUM(I21:I21))</f>
        <v>0</v>
      </c>
      <c r="J25" s="101">
        <v>0</v>
      </c>
      <c r="K25" s="26"/>
      <c r="L25" s="92">
        <v>-1149740</v>
      </c>
      <c r="M25" s="93">
        <v>0.5671840802162913</v>
      </c>
      <c r="N25" s="26"/>
      <c r="O25" s="92">
        <v>0</v>
      </c>
      <c r="P25" s="96">
        <v>1</v>
      </c>
      <c r="Q25" s="82"/>
    </row>
    <row r="26" spans="1:17" ht="15.6">
      <c r="A26" s="31" t="s">
        <v>141</v>
      </c>
      <c r="B26" s="37">
        <f aca="true" t="shared" si="2" ref="B26:J26">SUM(B25:B25)</f>
        <v>1656418</v>
      </c>
      <c r="C26" s="37">
        <f t="shared" si="2"/>
        <v>0</v>
      </c>
      <c r="D26" s="37">
        <f t="shared" si="2"/>
        <v>3000000</v>
      </c>
      <c r="E26" s="37">
        <f t="shared" si="2"/>
        <v>1656418</v>
      </c>
      <c r="F26" s="37"/>
      <c r="G26" s="37"/>
      <c r="H26" s="37"/>
      <c r="I26" s="37">
        <f t="shared" si="2"/>
        <v>0</v>
      </c>
      <c r="J26" s="37">
        <f t="shared" si="2"/>
        <v>0</v>
      </c>
      <c r="K26" s="43"/>
      <c r="L26" s="63">
        <v>-1149740</v>
      </c>
      <c r="M26" s="58"/>
      <c r="N26" s="43"/>
      <c r="O26" s="63">
        <v>0</v>
      </c>
      <c r="P26" s="58"/>
      <c r="Q26" s="37"/>
    </row>
    <row r="27" spans="1:17" ht="15.6">
      <c r="A27" s="39" t="s">
        <v>129</v>
      </c>
      <c r="B27" s="102">
        <f>SUM(B5,B12,B22,B26)</f>
        <v>34151162</v>
      </c>
      <c r="C27" s="102">
        <f>SUM(C5,C12,C22,C26)</f>
        <v>42299726.85000001</v>
      </c>
      <c r="D27" s="102">
        <f>SUM(D5,D12,D22,D26)</f>
        <v>45299726.85000001</v>
      </c>
      <c r="E27" s="102" t="e">
        <f>SUM(E5,E12,E22,E26)</f>
        <v>#REF!</v>
      </c>
      <c r="F27" s="102"/>
      <c r="G27" s="102"/>
      <c r="H27" s="102"/>
      <c r="I27" s="102" t="e">
        <f>SUM(I5,I12,I22,I26)</f>
        <v>#REF!</v>
      </c>
      <c r="J27" s="102" t="e">
        <f>SUM(J5,J12,J22,J26)</f>
        <v>#REF!</v>
      </c>
      <c r="K27" s="43"/>
      <c r="L27" s="60">
        <v>37542832.87</v>
      </c>
      <c r="M27" s="61">
        <v>48.284355865387035</v>
      </c>
      <c r="N27" s="43"/>
      <c r="O27" s="60">
        <v>34027406.80000001</v>
      </c>
      <c r="P27" s="61">
        <v>43.856755585783034</v>
      </c>
      <c r="Q27" s="40"/>
    </row>
    <row r="28" spans="1:17" ht="15.6">
      <c r="A28" s="31" t="s">
        <v>130</v>
      </c>
      <c r="B28" s="38"/>
      <c r="C28" s="38"/>
      <c r="D28" s="38"/>
      <c r="E28" s="38"/>
      <c r="F28" s="38"/>
      <c r="G28" s="38"/>
      <c r="H28" s="38"/>
      <c r="I28" s="38"/>
      <c r="J28" s="38"/>
      <c r="K28" s="43"/>
      <c r="L28" s="52"/>
      <c r="M28" s="64"/>
      <c r="N28" s="43"/>
      <c r="O28" s="52"/>
      <c r="P28" s="64"/>
      <c r="Q28" s="38"/>
    </row>
    <row r="29" spans="1:17" s="94" customFormat="1" ht="17.4">
      <c r="A29" s="33" t="s">
        <v>265</v>
      </c>
      <c r="B29" s="101">
        <f>-B27-B30-B31</f>
        <v>-32359566.166666668</v>
      </c>
      <c r="C29" s="101">
        <f>-C27-C30-C31</f>
        <v>-40497761.26333334</v>
      </c>
      <c r="D29" s="101">
        <f>-D27-D30-D31</f>
        <v>-43497761.26333334</v>
      </c>
      <c r="E29" s="101" t="e">
        <f>-E27-E30-E31</f>
        <v>#REF!</v>
      </c>
      <c r="F29" s="101"/>
      <c r="G29" s="101"/>
      <c r="H29" s="101"/>
      <c r="I29" s="101" t="e">
        <f>-I27-I30-I31</f>
        <v>#REF!</v>
      </c>
      <c r="J29" s="101" t="e">
        <f>-J27-J30-J31</f>
        <v>#REF!</v>
      </c>
      <c r="K29" s="26"/>
      <c r="L29" s="92">
        <v>-36767771</v>
      </c>
      <c r="M29" s="97"/>
      <c r="N29" s="26"/>
      <c r="O29" s="92">
        <v>-33208494</v>
      </c>
      <c r="P29" s="97" t="s">
        <v>263</v>
      </c>
      <c r="Q29" s="88"/>
    </row>
    <row r="30" spans="1:17" s="94" customFormat="1" ht="15.6">
      <c r="A30" s="33" t="s">
        <v>264</v>
      </c>
      <c r="B30" s="38">
        <v>0</v>
      </c>
      <c r="C30" s="38"/>
      <c r="D30" s="38"/>
      <c r="E30" s="38"/>
      <c r="F30" s="38"/>
      <c r="G30" s="38"/>
      <c r="H30" s="38"/>
      <c r="I30" s="38"/>
      <c r="J30" s="38"/>
      <c r="K30" s="26"/>
      <c r="L30" s="92"/>
      <c r="M30" s="97"/>
      <c r="N30" s="26"/>
      <c r="O30" s="92"/>
      <c r="P30" s="97"/>
      <c r="Q30" s="82"/>
    </row>
    <row r="31" spans="1:19" s="94" customFormat="1" ht="17.4">
      <c r="A31" s="33" t="s">
        <v>463</v>
      </c>
      <c r="B31" s="118">
        <f>(B22+B8+B9+B10)/24</f>
        <v>-1791595.8333333333</v>
      </c>
      <c r="C31" s="118">
        <f>(C22+C8+C9+C10)/24</f>
        <v>-1801965.5866666662</v>
      </c>
      <c r="D31" s="101">
        <f>(D22+D8+D9+D10)/24</f>
        <v>-1801965.5866666662</v>
      </c>
      <c r="E31" s="101" t="e">
        <f>(E22+E8+E9+E10)/24</f>
        <v>#REF!</v>
      </c>
      <c r="F31" s="101"/>
      <c r="G31" s="101"/>
      <c r="H31" s="101"/>
      <c r="I31" s="101" t="e">
        <f>(I22+I8+I9+I10)/24</f>
        <v>#REF!</v>
      </c>
      <c r="J31" s="101" t="e">
        <f>(J22+J8+J9+J10)/24</f>
        <v>#REF!</v>
      </c>
      <c r="K31" s="26"/>
      <c r="L31" s="92">
        <v>-0.3333333332557231</v>
      </c>
      <c r="M31" s="97"/>
      <c r="N31" s="26"/>
      <c r="O31" s="92">
        <v>-43851.333333333256</v>
      </c>
      <c r="P31" s="97">
        <v>1.0279478450221737</v>
      </c>
      <c r="Q31" s="98"/>
      <c r="R31" s="26"/>
      <c r="S31" s="26"/>
    </row>
    <row r="32" spans="1:19" ht="15.6">
      <c r="A32" s="31" t="s">
        <v>131</v>
      </c>
      <c r="B32" s="42">
        <f>SUM(B29:B31)</f>
        <v>-34151162</v>
      </c>
      <c r="C32" s="42">
        <f>SUM(C29:C31)</f>
        <v>-42299726.85000001</v>
      </c>
      <c r="D32" s="42">
        <f>SUM(D29:D31)</f>
        <v>-45299726.85000001</v>
      </c>
      <c r="E32" s="42" t="e">
        <f>SUM(E29:E31)</f>
        <v>#REF!</v>
      </c>
      <c r="F32" s="42"/>
      <c r="G32" s="42"/>
      <c r="H32" s="42"/>
      <c r="I32" s="42" t="e">
        <f>SUM(I29:I31)</f>
        <v>#REF!</v>
      </c>
      <c r="J32" s="42" t="e">
        <f>SUM(J29:J31)</f>
        <v>#REF!</v>
      </c>
      <c r="K32" s="43"/>
      <c r="L32" s="54">
        <v>-36767771.333333336</v>
      </c>
      <c r="M32" s="55"/>
      <c r="N32" s="43"/>
      <c r="O32" s="54">
        <v>-33252345.333333332</v>
      </c>
      <c r="P32" s="55">
        <v>22.19277393313328</v>
      </c>
      <c r="Q32" s="42"/>
      <c r="R32" s="24"/>
      <c r="S32" s="24"/>
    </row>
    <row r="33" spans="1:19" s="94" customFormat="1" ht="15.6">
      <c r="A33" s="41" t="s">
        <v>142</v>
      </c>
      <c r="B33" s="38"/>
      <c r="C33" s="38">
        <v>0</v>
      </c>
      <c r="D33" s="38">
        <v>0</v>
      </c>
      <c r="E33" s="38">
        <v>0</v>
      </c>
      <c r="F33" s="38"/>
      <c r="G33" s="38"/>
      <c r="H33" s="38"/>
      <c r="I33" s="38">
        <v>0</v>
      </c>
      <c r="J33" s="38">
        <v>0</v>
      </c>
      <c r="K33" s="26"/>
      <c r="L33" s="92">
        <v>-775061.6666666667</v>
      </c>
      <c r="M33" s="97"/>
      <c r="N33" s="26"/>
      <c r="O33" s="92">
        <v>-775061.6666666667</v>
      </c>
      <c r="P33" s="97">
        <v>0</v>
      </c>
      <c r="Q33" s="82"/>
      <c r="R33" s="26"/>
      <c r="S33" s="26"/>
    </row>
    <row r="34" spans="1:19" ht="15.6">
      <c r="A34" s="35"/>
      <c r="B34" s="18"/>
      <c r="C34" s="18"/>
      <c r="D34" s="18"/>
      <c r="E34" s="18"/>
      <c r="F34" s="18"/>
      <c r="G34" s="18"/>
      <c r="H34" s="18"/>
      <c r="I34" s="18"/>
      <c r="J34" s="18"/>
      <c r="K34" s="43"/>
      <c r="L34" s="19"/>
      <c r="M34" s="64"/>
      <c r="N34" s="43"/>
      <c r="O34" s="19"/>
      <c r="P34" s="64"/>
      <c r="Q34" s="18"/>
      <c r="R34" s="24"/>
      <c r="S34" s="24"/>
    </row>
    <row r="35" spans="1:19" ht="15.6">
      <c r="A35" s="39" t="s">
        <v>132</v>
      </c>
      <c r="B35" s="20">
        <f>ROUND(B27+B32+B33,0)</f>
        <v>0</v>
      </c>
      <c r="C35" s="20">
        <f>ROUND(C27+C32+C33,0)</f>
        <v>0</v>
      </c>
      <c r="D35" s="105">
        <f>ROUND(D27+D32+D33,0)</f>
        <v>0</v>
      </c>
      <c r="E35" s="105" t="e">
        <f>ROUND(E27+E32+E33,0)</f>
        <v>#REF!</v>
      </c>
      <c r="F35" s="105"/>
      <c r="G35" s="105"/>
      <c r="H35" s="105"/>
      <c r="I35" s="105" t="e">
        <f>ROUND(I27+I32+I33,0)</f>
        <v>#REF!</v>
      </c>
      <c r="J35" s="105" t="e">
        <f>ROUND(J27+J32+J33,0)</f>
        <v>#REF!</v>
      </c>
      <c r="K35" s="43"/>
      <c r="L35" s="65">
        <v>0</v>
      </c>
      <c r="M35" s="66">
        <v>0</v>
      </c>
      <c r="N35" s="43"/>
      <c r="O35" s="65">
        <v>0</v>
      </c>
      <c r="P35" s="66" t="s">
        <v>263</v>
      </c>
      <c r="Q35" s="20"/>
      <c r="R35" s="24"/>
      <c r="S35" s="24"/>
    </row>
    <row r="36" spans="1:19" ht="14.4">
      <c r="A36" s="43"/>
      <c r="B36" s="43"/>
      <c r="C36" s="43"/>
      <c r="D36" s="106"/>
      <c r="E36" s="43"/>
      <c r="F36" s="43"/>
      <c r="G36" s="43"/>
      <c r="H36" s="43"/>
      <c r="I36" s="43"/>
      <c r="J36" s="43"/>
      <c r="K36" s="24"/>
      <c r="L36" s="24"/>
      <c r="M36" s="24"/>
      <c r="N36" s="24"/>
      <c r="O36" s="24"/>
      <c r="P36" s="24"/>
      <c r="Q36" s="24"/>
      <c r="R36" s="24"/>
      <c r="S36" s="24"/>
    </row>
    <row r="37" spans="1:19" ht="15.6">
      <c r="A37" s="5" t="s">
        <v>266</v>
      </c>
      <c r="B37" s="6"/>
      <c r="C37" s="6"/>
      <c r="D37" s="6"/>
      <c r="E37" s="6"/>
      <c r="F37" s="6"/>
      <c r="G37" s="6"/>
      <c r="H37" s="6"/>
      <c r="I37" s="6"/>
      <c r="J37" s="6"/>
      <c r="K37" s="24"/>
      <c r="L37" s="69"/>
      <c r="M37" s="24"/>
      <c r="N37" s="24"/>
      <c r="O37" s="24"/>
      <c r="P37" s="24"/>
      <c r="Q37" s="74"/>
      <c r="R37" s="24"/>
      <c r="S37" s="24"/>
    </row>
    <row r="38" spans="1:19" ht="14.4">
      <c r="A38" s="169" t="s">
        <v>458</v>
      </c>
      <c r="B38" s="169"/>
      <c r="C38" s="169"/>
      <c r="D38" s="169"/>
      <c r="E38" s="169"/>
      <c r="F38" s="169"/>
      <c r="G38" s="169"/>
      <c r="H38" s="169"/>
      <c r="I38" s="169"/>
      <c r="J38" s="169"/>
      <c r="K38" s="24"/>
      <c r="L38" s="24"/>
      <c r="M38" s="24"/>
      <c r="N38" s="24"/>
      <c r="O38" s="24"/>
      <c r="P38" s="24"/>
      <c r="Q38" s="21"/>
      <c r="R38" s="24"/>
      <c r="S38" s="24"/>
    </row>
    <row r="39" spans="1:19" s="145" customFormat="1" ht="14.4">
      <c r="A39" s="169" t="s">
        <v>459</v>
      </c>
      <c r="B39" s="169"/>
      <c r="C39" s="169"/>
      <c r="D39" s="169"/>
      <c r="E39" s="169"/>
      <c r="F39" s="169"/>
      <c r="G39" s="169"/>
      <c r="H39" s="169"/>
      <c r="I39" s="169"/>
      <c r="J39" s="169"/>
      <c r="K39" s="24"/>
      <c r="L39" s="24"/>
      <c r="M39" s="24"/>
      <c r="N39" s="24"/>
      <c r="O39" s="24"/>
      <c r="P39" s="24"/>
      <c r="Q39" s="21"/>
      <c r="R39" s="24"/>
      <c r="S39" s="24"/>
    </row>
    <row r="40" spans="1:19" ht="16.2">
      <c r="A40" s="67" t="s">
        <v>454</v>
      </c>
      <c r="B40" s="103"/>
      <c r="C40" s="103"/>
      <c r="D40" s="103"/>
      <c r="E40" s="103"/>
      <c r="F40" s="107"/>
      <c r="G40" s="107"/>
      <c r="H40" s="107"/>
      <c r="I40" s="103"/>
      <c r="J40" s="103"/>
      <c r="K40" s="24"/>
      <c r="L40" s="24"/>
      <c r="M40" s="24"/>
      <c r="N40" s="24"/>
      <c r="O40" s="24"/>
      <c r="P40" s="24"/>
      <c r="Q40" s="76"/>
      <c r="R40" s="24"/>
      <c r="S40" s="24"/>
    </row>
    <row r="41" spans="1:19" ht="16.2">
      <c r="A41" s="169" t="s">
        <v>464</v>
      </c>
      <c r="B41" s="169"/>
      <c r="C41" s="169"/>
      <c r="D41" s="169"/>
      <c r="E41" s="169"/>
      <c r="F41" s="169"/>
      <c r="G41" s="169"/>
      <c r="H41" s="169"/>
      <c r="I41" s="169"/>
      <c r="J41" s="169"/>
      <c r="K41" s="8"/>
      <c r="L41" s="8"/>
      <c r="M41" s="8"/>
      <c r="N41" s="8"/>
      <c r="O41" s="8"/>
      <c r="P41" s="8"/>
      <c r="Q41" s="8"/>
      <c r="R41" s="24"/>
      <c r="S41" s="24"/>
    </row>
    <row r="42" spans="1:19" s="145" customFormat="1" ht="22.5" customHeight="1">
      <c r="A42" s="176" t="s">
        <v>465</v>
      </c>
      <c r="B42" s="176"/>
      <c r="C42" s="176"/>
      <c r="D42" s="176"/>
      <c r="E42" s="176"/>
      <c r="F42" s="176"/>
      <c r="G42" s="176"/>
      <c r="H42" s="146"/>
      <c r="I42" s="146"/>
      <c r="J42" s="146"/>
      <c r="K42" s="8"/>
      <c r="L42" s="8"/>
      <c r="M42" s="8"/>
      <c r="N42" s="8"/>
      <c r="O42" s="8"/>
      <c r="P42" s="8"/>
      <c r="Q42" s="8"/>
      <c r="R42" s="24"/>
      <c r="S42" s="24"/>
    </row>
    <row r="43" spans="1:19" s="108" customFormat="1" ht="16.2">
      <c r="A43" s="169" t="s">
        <v>466</v>
      </c>
      <c r="B43" s="169"/>
      <c r="C43" s="169"/>
      <c r="D43" s="169"/>
      <c r="E43" s="169"/>
      <c r="F43" s="169"/>
      <c r="G43" s="169"/>
      <c r="H43" s="169"/>
      <c r="I43" s="169"/>
      <c r="J43" s="169"/>
      <c r="K43" s="8"/>
      <c r="L43" s="8"/>
      <c r="M43" s="8"/>
      <c r="N43" s="8"/>
      <c r="O43" s="8"/>
      <c r="P43" s="8"/>
      <c r="Q43" s="8"/>
      <c r="R43" s="24"/>
      <c r="S43" s="24"/>
    </row>
    <row r="44" spans="1:19" ht="16.2">
      <c r="A44" s="169" t="s">
        <v>267</v>
      </c>
      <c r="B44" s="169"/>
      <c r="C44" s="169"/>
      <c r="D44" s="169"/>
      <c r="E44" s="169"/>
      <c r="F44" s="169"/>
      <c r="G44" s="169"/>
      <c r="H44" s="169"/>
      <c r="I44" s="169"/>
      <c r="J44" s="169"/>
      <c r="K44" s="8"/>
      <c r="L44" s="8"/>
      <c r="M44" s="8"/>
      <c r="N44" s="8"/>
      <c r="O44" s="8"/>
      <c r="P44" s="8"/>
      <c r="Q44" s="8"/>
      <c r="R44" s="24"/>
      <c r="S44" s="24"/>
    </row>
    <row r="45" spans="1:19" ht="66.75" customHeight="1">
      <c r="A45" s="175" t="s">
        <v>457</v>
      </c>
      <c r="B45" s="175"/>
      <c r="C45" s="175"/>
      <c r="D45" s="175"/>
      <c r="E45" s="175"/>
      <c r="F45" s="175"/>
      <c r="G45" s="175"/>
      <c r="H45" s="175"/>
      <c r="I45" s="175"/>
      <c r="J45" s="175"/>
      <c r="K45" s="24"/>
      <c r="L45" s="24"/>
      <c r="M45" s="24"/>
      <c r="N45" s="24"/>
      <c r="O45" s="24"/>
      <c r="P45" s="24"/>
      <c r="Q45" s="76"/>
      <c r="R45" s="24"/>
      <c r="S45" s="24"/>
    </row>
    <row r="46" spans="1:10" ht="18.75" customHeight="1">
      <c r="A46" s="67" t="s">
        <v>467</v>
      </c>
      <c r="B46" s="1"/>
      <c r="C46" s="1"/>
      <c r="D46" s="1"/>
      <c r="E46" s="1"/>
      <c r="F46" s="1"/>
      <c r="G46" s="1"/>
      <c r="H46" s="1"/>
      <c r="I46" s="1"/>
      <c r="J46" s="1"/>
    </row>
    <row r="49" spans="1:17" ht="15.6">
      <c r="A49" s="73"/>
      <c r="B49" s="74"/>
      <c r="C49" s="74"/>
      <c r="D49" s="74"/>
      <c r="E49" s="74"/>
      <c r="F49" s="74"/>
      <c r="G49" s="74"/>
      <c r="H49" s="74"/>
      <c r="I49" s="74"/>
      <c r="J49" s="74"/>
      <c r="K49" s="24"/>
      <c r="L49" s="24"/>
      <c r="M49" s="24"/>
      <c r="N49" s="24"/>
      <c r="O49" s="24"/>
      <c r="P49" s="24"/>
      <c r="Q49" s="24"/>
    </row>
    <row r="50" spans="1:17" ht="16.2">
      <c r="A50" s="67"/>
      <c r="B50" s="90"/>
      <c r="C50" s="91"/>
      <c r="D50" s="91"/>
      <c r="E50" s="72"/>
      <c r="F50" s="72"/>
      <c r="G50" s="72"/>
      <c r="H50" s="72"/>
      <c r="I50" s="72"/>
      <c r="J50" s="72"/>
      <c r="K50" s="71"/>
      <c r="L50" s="24"/>
      <c r="M50" s="24"/>
      <c r="N50" s="24"/>
      <c r="O50" s="24"/>
      <c r="P50" s="24"/>
      <c r="Q50" s="24"/>
    </row>
    <row r="51" spans="1:17" ht="16.2">
      <c r="A51" s="67"/>
      <c r="B51" s="90"/>
      <c r="C51" s="91"/>
      <c r="D51" s="91"/>
      <c r="E51" s="72"/>
      <c r="F51" s="72"/>
      <c r="G51" s="72"/>
      <c r="H51" s="72"/>
      <c r="I51" s="72"/>
      <c r="J51" s="72"/>
      <c r="K51" s="71"/>
      <c r="L51" s="27"/>
      <c r="M51" s="24"/>
      <c r="N51" s="24"/>
      <c r="O51" s="24"/>
      <c r="P51" s="24"/>
      <c r="Q51" s="24"/>
    </row>
    <row r="52" spans="1:17" ht="16.2">
      <c r="A52" s="67"/>
      <c r="B52" s="75"/>
      <c r="C52" s="76"/>
      <c r="D52" s="76"/>
      <c r="E52" s="46"/>
      <c r="F52" s="46"/>
      <c r="G52" s="46"/>
      <c r="H52" s="46"/>
      <c r="I52" s="46"/>
      <c r="J52" s="46"/>
      <c r="K52" s="71"/>
      <c r="L52" s="24"/>
      <c r="M52" s="24"/>
      <c r="N52" s="24"/>
      <c r="O52" s="24"/>
      <c r="P52" s="24"/>
      <c r="Q52" s="24"/>
    </row>
    <row r="53" spans="1:17" ht="16.2">
      <c r="A53" s="68"/>
      <c r="B53" s="75"/>
      <c r="C53" s="76"/>
      <c r="D53" s="76"/>
      <c r="E53" s="46"/>
      <c r="F53" s="46"/>
      <c r="G53" s="46"/>
      <c r="H53" s="46"/>
      <c r="I53" s="46"/>
      <c r="J53" s="46"/>
      <c r="K53" s="70"/>
      <c r="L53" s="24"/>
      <c r="M53" s="24"/>
      <c r="N53" s="24"/>
      <c r="O53" s="24"/>
      <c r="P53" s="24"/>
      <c r="Q53" s="24"/>
    </row>
    <row r="54" spans="1:17" ht="14.4">
      <c r="A54" s="166"/>
      <c r="B54" s="166"/>
      <c r="C54" s="166"/>
      <c r="D54" s="166"/>
      <c r="E54" s="166"/>
      <c r="F54" s="166"/>
      <c r="G54" s="166"/>
      <c r="H54" s="166"/>
      <c r="I54" s="166"/>
      <c r="J54" s="166"/>
      <c r="K54" s="166"/>
      <c r="L54" s="24"/>
      <c r="M54" s="24"/>
      <c r="N54" s="24"/>
      <c r="O54" s="24"/>
      <c r="P54" s="24"/>
      <c r="Q54" s="24"/>
    </row>
    <row r="55" spans="1:17" ht="16.2">
      <c r="A55" s="167"/>
      <c r="B55" s="168"/>
      <c r="C55" s="168"/>
      <c r="D55" s="168"/>
      <c r="E55" s="168"/>
      <c r="F55" s="168"/>
      <c r="G55" s="168"/>
      <c r="H55" s="168"/>
      <c r="I55" s="168"/>
      <c r="J55" s="168"/>
      <c r="K55" s="168"/>
      <c r="L55" s="24"/>
      <c r="M55" s="24"/>
      <c r="N55" s="24"/>
      <c r="O55" s="24"/>
      <c r="P55" s="24"/>
      <c r="Q55" s="24"/>
    </row>
    <row r="56" spans="1:17" ht="16.2">
      <c r="A56" s="77"/>
      <c r="B56" s="75"/>
      <c r="C56" s="76"/>
      <c r="D56" s="76"/>
      <c r="E56" s="46"/>
      <c r="F56" s="46"/>
      <c r="G56" s="46"/>
      <c r="H56" s="46"/>
      <c r="I56" s="46"/>
      <c r="J56" s="46"/>
      <c r="K56" s="70"/>
      <c r="L56" s="24"/>
      <c r="M56" s="24"/>
      <c r="N56" s="24"/>
      <c r="O56" s="24"/>
      <c r="P56" s="24"/>
      <c r="Q56" s="24"/>
    </row>
    <row r="57" spans="1:10" ht="14.4">
      <c r="A57" s="169"/>
      <c r="B57" s="169"/>
      <c r="C57" s="169"/>
      <c r="D57" s="169"/>
      <c r="E57" s="169"/>
      <c r="F57" s="169"/>
      <c r="G57" s="169"/>
      <c r="H57" s="169"/>
      <c r="I57" s="169"/>
      <c r="J57" s="169"/>
    </row>
  </sheetData>
  <mergeCells count="13">
    <mergeCell ref="L3:P3"/>
    <mergeCell ref="A2:J2"/>
    <mergeCell ref="A1:J1"/>
    <mergeCell ref="A57:J57"/>
    <mergeCell ref="A41:J41"/>
    <mergeCell ref="A44:J44"/>
    <mergeCell ref="A45:J45"/>
    <mergeCell ref="A54:K54"/>
    <mergeCell ref="A55:K55"/>
    <mergeCell ref="A43:J43"/>
    <mergeCell ref="A38:J38"/>
    <mergeCell ref="A39:J39"/>
    <mergeCell ref="A42:G42"/>
  </mergeCells>
  <printOptions/>
  <pageMargins left="0" right="0" top="0" bottom="0" header="0.3" footer="0.3"/>
  <pageSetup fitToHeight="0" fitToWidth="1" horizontalDpi="600" verticalDpi="600" orientation="landscape" scale="9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720FC1D2044544BF7C3226FBA7A68F" ma:contentTypeVersion="4" ma:contentTypeDescription="Create a new document." ma:contentTypeScope="" ma:versionID="1e744330eac1067b4c6c819e839c9582">
  <xsd:schema xmlns:xsd="http://www.w3.org/2001/XMLSchema" xmlns:xs="http://www.w3.org/2001/XMLSchema" xmlns:p="http://schemas.microsoft.com/office/2006/metadata/properties" xmlns:ns2="35105e1f-aec5-4642-b1e9-fb600a2dc2ce" xmlns:ns3="10afdea6-1b6d-469b-873b-88fdcd980349" targetNamespace="http://schemas.microsoft.com/office/2006/metadata/properties" ma:root="true" ma:fieldsID="952637bf54bfb77527c868ccb883b5f1" ns2:_="" ns3:_="">
    <xsd:import namespace="35105e1f-aec5-4642-b1e9-fb600a2dc2ce"/>
    <xsd:import namespace="10afdea6-1b6d-469b-873b-88fdcd98034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afdea6-1b6d-469b-873b-88fdcd980349"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5105e1f-aec5-4642-b1e9-fb600a2dc2ce">PRAF7MZSCJMH-371734050-309</_dlc_DocId>
    <_dlc_DocIdUrl xmlns="35105e1f-aec5-4642-b1e9-fb600a2dc2ce">
      <Url>https://kc1.sharepoint.com/teams/DCHS/finance/_layouts/15/DocIdRedir.aspx?ID=PRAF7MZSCJMH-371734050-309</Url>
      <Description>PRAF7MZSCJMH-371734050-309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B6858E-4547-4837-98E8-7572B4B22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105e1f-aec5-4642-b1e9-fb600a2dc2ce"/>
    <ds:schemaRef ds:uri="10afdea6-1b6d-469b-873b-88fdcd9803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79E150-39D2-4181-91C1-03451F4CD167}">
  <ds:schemaRefs>
    <ds:schemaRef ds:uri="http://schemas.microsoft.com/office/2006/documentManagement/types"/>
    <ds:schemaRef ds:uri="35105e1f-aec5-4642-b1e9-fb600a2dc2ce"/>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 ds:uri="10afdea6-1b6d-469b-873b-88fdcd980349"/>
    <ds:schemaRef ds:uri="http://schemas.microsoft.com/office/2006/metadata/properties"/>
  </ds:schemaRefs>
</ds:datastoreItem>
</file>

<file path=customXml/itemProps3.xml><?xml version="1.0" encoding="utf-8"?>
<ds:datastoreItem xmlns:ds="http://schemas.openxmlformats.org/officeDocument/2006/customXml" ds:itemID="{6AD66B2A-291A-42AE-BEB8-365565B28B48}">
  <ds:schemaRefs>
    <ds:schemaRef ds:uri="http://schemas.microsoft.com/sharepoint/events"/>
  </ds:schemaRefs>
</ds:datastoreItem>
</file>

<file path=customXml/itemProps4.xml><?xml version="1.0" encoding="utf-8"?>
<ds:datastoreItem xmlns:ds="http://schemas.openxmlformats.org/officeDocument/2006/customXml" ds:itemID="{20FF77C4-E137-4576-B663-6A78022B0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and Community Development</dc:title>
  <dc:subject/>
  <dc:creator>Haney, Eva</dc:creator>
  <cp:keywords/>
  <dc:description/>
  <cp:lastModifiedBy>Record, Jim</cp:lastModifiedBy>
  <cp:lastPrinted>2017-03-03T18:05:21Z</cp:lastPrinted>
  <dcterms:created xsi:type="dcterms:W3CDTF">2016-04-19T19:23:46Z</dcterms:created>
  <dcterms:modified xsi:type="dcterms:W3CDTF">2017-03-09T19:33:04Z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0x010100C7720FC1D2044544BF7C3226FBA7A68F</vt:lpwstr>
  </property>
  <property fmtid="{D5CDD505-2E9C-101B-9397-08002B2CF9AE}" pid="3" name="_dlc_DocIdItemGuid">
    <vt:lpwstr>538c97e3-211d-4e2a-94a7-fb89c0ff1185</vt:lpwstr>
  </property>
  <property fmtid="{D5CDD505-2E9C-101B-9397-08002B2CF9AE}" pid="4" name="SV_QUERY_LIST_4F35BF76-6C0D-4D9B-82B2-816C12CF3733">
    <vt:lpwstr>empty_477D106A-C0D6-4607-AEBD-E2C9D60EA279</vt:lpwstr>
  </property>
</Properties>
</file>